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embeddings/oleObject4.bin" ContentType="application/vnd.openxmlformats-officedocument.oleObject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filterPrivacy="1" defaultThemeVersion="124226"/>
  <xr:revisionPtr revIDLastSave="1" documentId="13_ncr:1_{C66C3A12-88A0-4694-A9BD-0C56021F3993}" xr6:coauthVersionLast="45" xr6:coauthVersionMax="45" xr10:uidLastSave="{B6D1694D-F2E1-4CDC-B4E3-DFE44B31F4C5}"/>
  <bookViews>
    <workbookView xWindow="-108" yWindow="-108" windowWidth="23256" windowHeight="12576" tabRatio="805" xr2:uid="{00000000-000D-0000-FFFF-FFFF00000000}"/>
  </bookViews>
  <sheets>
    <sheet name="index" sheetId="23" r:id="rId1"/>
    <sheet name="1.iv" sheetId="21" r:id="rId2"/>
    <sheet name="2.po" sheetId="24" r:id="rId3"/>
    <sheet name="graph2" sheetId="25" state="hidden" r:id="rId4"/>
    <sheet name="3.infusion" sheetId="26" r:id="rId5"/>
    <sheet name="graph3" sheetId="27" state="hidden" r:id="rId6"/>
    <sheet name="4.iv_repeat" sheetId="6" r:id="rId7"/>
    <sheet name="5.po_repeat" sheetId="11" r:id="rId8"/>
    <sheet name="6.fitting (iv)" sheetId="28" r:id="rId9"/>
    <sheet name="7.fitting (po)" sheetId="29" r:id="rId10"/>
    <sheet name="8.Moment" sheetId="30" r:id="rId11"/>
    <sheet name="9.Tmax&amp;Cmax" sheetId="31" r:id="rId12"/>
    <sheet name="graph1" sheetId="22" state="hidden" r:id="rId13"/>
    <sheet name="iv_graph" sheetId="14" state="hidden" r:id="rId14"/>
    <sheet name="iv1" sheetId="1" state="hidden" r:id="rId15"/>
    <sheet name="iv2" sheetId="15" state="hidden" r:id="rId16"/>
    <sheet name="iv3" sheetId="16" state="hidden" r:id="rId17"/>
    <sheet name="po_graph" sheetId="17" state="hidden" r:id="rId18"/>
    <sheet name="po1" sheetId="10" state="hidden" r:id="rId19"/>
    <sheet name="po2" sheetId="19" state="hidden" r:id="rId20"/>
    <sheet name="po3" sheetId="20" state="hidden" r:id="rId21"/>
  </sheets>
  <definedNames>
    <definedName name="A">#REF!</definedName>
    <definedName name="B">#REF!</definedName>
    <definedName name="F">#REF!</definedName>
    <definedName name="Ka">#REF!</definedName>
    <definedName name="t">#REF!</definedName>
    <definedName name="α">#REF!</definedName>
    <definedName name="β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31" l="1"/>
  <c r="D17" i="31" s="1"/>
  <c r="C8" i="31"/>
  <c r="D2" i="29"/>
  <c r="F28" i="29" s="1"/>
  <c r="F17" i="29"/>
  <c r="J28" i="29"/>
  <c r="I25" i="29"/>
  <c r="G30" i="29"/>
  <c r="D18" i="29"/>
  <c r="B18" i="31"/>
  <c r="B19" i="31"/>
  <c r="B20" i="31" s="1"/>
  <c r="B21" i="31" s="1"/>
  <c r="B22" i="31" s="1"/>
  <c r="A19" i="3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C4" i="25"/>
  <c r="E8" i="25"/>
  <c r="E11" i="25" s="1"/>
  <c r="D8" i="25"/>
  <c r="D11" i="25" s="1"/>
  <c r="C8" i="25"/>
  <c r="C11" i="25" s="1"/>
  <c r="F14" i="25" s="1"/>
  <c r="E7" i="25"/>
  <c r="E6" i="25"/>
  <c r="E9" i="25"/>
  <c r="E12" i="25" s="1"/>
  <c r="E10" i="25"/>
  <c r="D7" i="25"/>
  <c r="D14" i="25" s="1"/>
  <c r="D6" i="25"/>
  <c r="D9" i="25"/>
  <c r="D12" i="25" s="1"/>
  <c r="D10" i="25"/>
  <c r="E11" i="24"/>
  <c r="E12" i="24"/>
  <c r="D11" i="24"/>
  <c r="D12" i="24"/>
  <c r="C12" i="24"/>
  <c r="C13" i="24" s="1"/>
  <c r="C11" i="24"/>
  <c r="C3" i="25"/>
  <c r="E4" i="25" s="1"/>
  <c r="C7" i="25"/>
  <c r="C6" i="25"/>
  <c r="C9" i="25"/>
  <c r="C12" i="25" s="1"/>
  <c r="C10" i="25"/>
  <c r="G3" i="25"/>
  <c r="G4" i="25" s="1"/>
  <c r="F3" i="25"/>
  <c r="F4" i="25" s="1"/>
  <c r="E13" i="24"/>
  <c r="C4" i="27"/>
  <c r="F7" i="27"/>
  <c r="F8" i="27"/>
  <c r="F10" i="27" s="1"/>
  <c r="F9" i="27"/>
  <c r="C3" i="27"/>
  <c r="E4" i="27" s="1"/>
  <c r="B15" i="27"/>
  <c r="E7" i="27"/>
  <c r="E8" i="27"/>
  <c r="E10" i="27" s="1"/>
  <c r="E9" i="27"/>
  <c r="D9" i="27"/>
  <c r="D8" i="27"/>
  <c r="D10" i="27" s="1"/>
  <c r="D7" i="27"/>
  <c r="D10" i="26"/>
  <c r="D11" i="26"/>
  <c r="D12" i="26" s="1"/>
  <c r="E10" i="26"/>
  <c r="E11" i="26"/>
  <c r="E12" i="26"/>
  <c r="C10" i="26"/>
  <c r="C11" i="26" s="1"/>
  <c r="C12" i="26" s="1"/>
  <c r="G3" i="27"/>
  <c r="G4" i="27" s="1"/>
  <c r="F3" i="27"/>
  <c r="F4" i="27" s="1"/>
  <c r="A16" i="25"/>
  <c r="A17" i="25" s="1"/>
  <c r="A18" i="25" s="1"/>
  <c r="A19" i="25" s="1"/>
  <c r="A20" i="25" s="1"/>
  <c r="A21" i="25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6" i="27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E16" i="29"/>
  <c r="B2" i="30"/>
  <c r="I10" i="30" s="1"/>
  <c r="M10" i="30" s="1"/>
  <c r="L22" i="30"/>
  <c r="K22" i="30"/>
  <c r="J22" i="30"/>
  <c r="L21" i="30"/>
  <c r="K21" i="30"/>
  <c r="J21" i="30"/>
  <c r="L20" i="30"/>
  <c r="K20" i="30"/>
  <c r="J20" i="30"/>
  <c r="L19" i="30"/>
  <c r="K19" i="30"/>
  <c r="J19" i="30"/>
  <c r="L18" i="30"/>
  <c r="K18" i="30"/>
  <c r="J18" i="30"/>
  <c r="L17" i="30"/>
  <c r="K17" i="30"/>
  <c r="J17" i="30"/>
  <c r="L16" i="30"/>
  <c r="K16" i="30"/>
  <c r="J16" i="30"/>
  <c r="L15" i="30"/>
  <c r="K15" i="30"/>
  <c r="J15" i="30"/>
  <c r="K3" i="30"/>
  <c r="K4" i="30"/>
  <c r="K5" i="30"/>
  <c r="K6" i="30"/>
  <c r="K7" i="30"/>
  <c r="K8" i="30"/>
  <c r="K9" i="30"/>
  <c r="K10" i="30"/>
  <c r="K11" i="30"/>
  <c r="K12" i="30"/>
  <c r="K13" i="30"/>
  <c r="K14" i="30"/>
  <c r="J3" i="30"/>
  <c r="J4" i="30"/>
  <c r="J5" i="30"/>
  <c r="J6" i="30"/>
  <c r="J7" i="30"/>
  <c r="J8" i="30"/>
  <c r="J9" i="30"/>
  <c r="J10" i="30"/>
  <c r="J11" i="30"/>
  <c r="J12" i="30"/>
  <c r="J13" i="30"/>
  <c r="J14" i="30"/>
  <c r="L14" i="30"/>
  <c r="L13" i="30"/>
  <c r="L12" i="30"/>
  <c r="L11" i="30"/>
  <c r="L10" i="30"/>
  <c r="L9" i="30"/>
  <c r="L8" i="30"/>
  <c r="L7" i="30"/>
  <c r="L6" i="30"/>
  <c r="L5" i="30"/>
  <c r="L4" i="30"/>
  <c r="L3" i="30"/>
  <c r="D11" i="28"/>
  <c r="D8" i="28"/>
  <c r="D5" i="28"/>
  <c r="D4" i="28"/>
  <c r="D6" i="28"/>
  <c r="D7" i="28"/>
  <c r="D9" i="28"/>
  <c r="D10" i="28"/>
  <c r="C13" i="21"/>
  <c r="C14" i="21" s="1"/>
  <c r="D13" i="21"/>
  <c r="D14" i="21" s="1"/>
  <c r="E13" i="21"/>
  <c r="E14" i="21"/>
  <c r="C3" i="22"/>
  <c r="B15" i="22" s="1"/>
  <c r="F3" i="22"/>
  <c r="F4" i="22" s="1"/>
  <c r="G3" i="22"/>
  <c r="C4" i="22"/>
  <c r="E4" i="22"/>
  <c r="G4" i="22"/>
  <c r="C7" i="22"/>
  <c r="D7" i="22"/>
  <c r="E7" i="22"/>
  <c r="C8" i="22"/>
  <c r="C10" i="22" s="1"/>
  <c r="D8" i="22"/>
  <c r="D10" i="22" s="1"/>
  <c r="E8" i="22"/>
  <c r="E10" i="22" s="1"/>
  <c r="C9" i="22"/>
  <c r="D9" i="22"/>
  <c r="E9" i="22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C1" i="10"/>
  <c r="C8" i="10"/>
  <c r="C4" i="10"/>
  <c r="C5" i="10" s="1"/>
  <c r="C9" i="10"/>
  <c r="C6" i="10"/>
  <c r="C7" i="10" s="1"/>
  <c r="C3" i="10"/>
  <c r="G10" i="10"/>
  <c r="H5" i="11"/>
  <c r="G12" i="19" s="1"/>
  <c r="G11" i="19" s="1"/>
  <c r="D12" i="11"/>
  <c r="E12" i="11"/>
  <c r="E14" i="11" s="1"/>
  <c r="C12" i="11"/>
  <c r="C9" i="6"/>
  <c r="C11" i="6" s="1"/>
  <c r="H13" i="11"/>
  <c r="H12" i="11"/>
  <c r="H11" i="11"/>
  <c r="A1" i="17"/>
  <c r="G10" i="20"/>
  <c r="C3" i="20"/>
  <c r="G10" i="19"/>
  <c r="C3" i="19"/>
  <c r="C1" i="20"/>
  <c r="C8" i="20"/>
  <c r="C4" i="20"/>
  <c r="C5" i="20"/>
  <c r="C9" i="20"/>
  <c r="C6" i="20"/>
  <c r="C7" i="20" s="1"/>
  <c r="C2" i="20"/>
  <c r="C1" i="19"/>
  <c r="C8" i="19"/>
  <c r="C4" i="19"/>
  <c r="C5" i="19" s="1"/>
  <c r="C9" i="19"/>
  <c r="C6" i="19"/>
  <c r="C7" i="19" s="1"/>
  <c r="C2" i="19"/>
  <c r="D328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D33" i="20" s="1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D86" i="20" s="1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D106" i="20" s="1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D449" i="20" s="1"/>
  <c r="C449" i="20"/>
  <c r="B450" i="20"/>
  <c r="C450" i="20"/>
  <c r="B451" i="20"/>
  <c r="C451" i="20"/>
  <c r="B452" i="20"/>
  <c r="C452" i="20"/>
  <c r="B453" i="20"/>
  <c r="D453" i="20" s="1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15" i="19"/>
  <c r="C15" i="19"/>
  <c r="B16" i="19"/>
  <c r="D16" i="19" s="1"/>
  <c r="C16" i="19"/>
  <c r="B17" i="19"/>
  <c r="C17" i="19"/>
  <c r="B18" i="19"/>
  <c r="C18" i="19"/>
  <c r="B19" i="19"/>
  <c r="C19" i="19"/>
  <c r="B20" i="19"/>
  <c r="D20" i="19" s="1"/>
  <c r="C20" i="19"/>
  <c r="B21" i="19"/>
  <c r="C21" i="19"/>
  <c r="B22" i="19"/>
  <c r="C22" i="19"/>
  <c r="B23" i="19"/>
  <c r="C23" i="19"/>
  <c r="B24" i="19"/>
  <c r="D24" i="19" s="1"/>
  <c r="C24" i="19"/>
  <c r="B25" i="19"/>
  <c r="C25" i="19"/>
  <c r="B26" i="19"/>
  <c r="C26" i="19"/>
  <c r="B27" i="19"/>
  <c r="C27" i="19"/>
  <c r="B28" i="19"/>
  <c r="D28" i="19" s="1"/>
  <c r="C28" i="19"/>
  <c r="B29" i="19"/>
  <c r="C29" i="19"/>
  <c r="B30" i="19"/>
  <c r="C30" i="19"/>
  <c r="B31" i="19"/>
  <c r="C31" i="19"/>
  <c r="B32" i="19"/>
  <c r="D32" i="19" s="1"/>
  <c r="C32" i="19"/>
  <c r="B33" i="19"/>
  <c r="C33" i="19"/>
  <c r="B34" i="19"/>
  <c r="C34" i="19"/>
  <c r="B35" i="19"/>
  <c r="C35" i="19"/>
  <c r="B36" i="19"/>
  <c r="D36" i="19" s="1"/>
  <c r="C36" i="19"/>
  <c r="B37" i="19"/>
  <c r="C37" i="19"/>
  <c r="B38" i="19"/>
  <c r="C38" i="19"/>
  <c r="B39" i="19"/>
  <c r="C39" i="19"/>
  <c r="B40" i="19"/>
  <c r="D40" i="19" s="1"/>
  <c r="C40" i="19"/>
  <c r="B41" i="19"/>
  <c r="C41" i="19"/>
  <c r="B42" i="19"/>
  <c r="C42" i="19"/>
  <c r="B43" i="19"/>
  <c r="C43" i="19"/>
  <c r="B44" i="19"/>
  <c r="D44" i="19" s="1"/>
  <c r="C44" i="19"/>
  <c r="B45" i="19"/>
  <c r="C45" i="19"/>
  <c r="B46" i="19"/>
  <c r="C46" i="19"/>
  <c r="B47" i="19"/>
  <c r="C47" i="19"/>
  <c r="B48" i="19"/>
  <c r="D48" i="19" s="1"/>
  <c r="C48" i="19"/>
  <c r="B49" i="19"/>
  <c r="C49" i="19"/>
  <c r="B50" i="19"/>
  <c r="C50" i="19"/>
  <c r="B51" i="19"/>
  <c r="C51" i="19"/>
  <c r="B52" i="19"/>
  <c r="D52" i="19" s="1"/>
  <c r="C52" i="19"/>
  <c r="B53" i="19"/>
  <c r="C53" i="19"/>
  <c r="B54" i="19"/>
  <c r="C54" i="19"/>
  <c r="B55" i="19"/>
  <c r="C55" i="19"/>
  <c r="B56" i="19"/>
  <c r="D56" i="19" s="1"/>
  <c r="C56" i="19"/>
  <c r="B57" i="19"/>
  <c r="C57" i="19"/>
  <c r="B58" i="19"/>
  <c r="C58" i="19"/>
  <c r="B59" i="19"/>
  <c r="C59" i="19"/>
  <c r="B60" i="19"/>
  <c r="D60" i="19" s="1"/>
  <c r="C60" i="19"/>
  <c r="B61" i="19"/>
  <c r="C61" i="19"/>
  <c r="B62" i="19"/>
  <c r="C62" i="19"/>
  <c r="B63" i="19"/>
  <c r="C63" i="19"/>
  <c r="B64" i="19"/>
  <c r="D64" i="19" s="1"/>
  <c r="C64" i="19"/>
  <c r="B65" i="19"/>
  <c r="C65" i="19"/>
  <c r="B66" i="19"/>
  <c r="C66" i="19"/>
  <c r="B67" i="19"/>
  <c r="C67" i="19"/>
  <c r="B68" i="19"/>
  <c r="D68" i="19" s="1"/>
  <c r="C68" i="19"/>
  <c r="B69" i="19"/>
  <c r="C69" i="19"/>
  <c r="B70" i="19"/>
  <c r="C70" i="19"/>
  <c r="B71" i="19"/>
  <c r="C71" i="19"/>
  <c r="B72" i="19"/>
  <c r="D72" i="19" s="1"/>
  <c r="C72" i="19"/>
  <c r="B73" i="19"/>
  <c r="C73" i="19"/>
  <c r="B74" i="19"/>
  <c r="C74" i="19"/>
  <c r="B75" i="19"/>
  <c r="C75" i="19"/>
  <c r="B76" i="19"/>
  <c r="D76" i="19" s="1"/>
  <c r="C76" i="19"/>
  <c r="B77" i="19"/>
  <c r="C77" i="19"/>
  <c r="B78" i="19"/>
  <c r="C78" i="19"/>
  <c r="B79" i="19"/>
  <c r="C79" i="19"/>
  <c r="B80" i="19"/>
  <c r="D80" i="19" s="1"/>
  <c r="C80" i="19"/>
  <c r="B81" i="19"/>
  <c r="C81" i="19"/>
  <c r="B82" i="19"/>
  <c r="C82" i="19"/>
  <c r="B83" i="19"/>
  <c r="C83" i="19"/>
  <c r="B84" i="19"/>
  <c r="D84" i="19" s="1"/>
  <c r="C84" i="19"/>
  <c r="B85" i="19"/>
  <c r="C85" i="19"/>
  <c r="B86" i="19"/>
  <c r="C86" i="19"/>
  <c r="B87" i="19"/>
  <c r="C87" i="19"/>
  <c r="B88" i="19"/>
  <c r="D88" i="19" s="1"/>
  <c r="C88" i="19"/>
  <c r="B89" i="19"/>
  <c r="C89" i="19"/>
  <c r="B90" i="19"/>
  <c r="C90" i="19"/>
  <c r="B91" i="19"/>
  <c r="C91" i="19"/>
  <c r="B92" i="19"/>
  <c r="D92" i="19" s="1"/>
  <c r="C92" i="19"/>
  <c r="B93" i="19"/>
  <c r="C93" i="19"/>
  <c r="B94" i="19"/>
  <c r="C94" i="19"/>
  <c r="B95" i="19"/>
  <c r="C95" i="19"/>
  <c r="B96" i="19"/>
  <c r="D96" i="19" s="1"/>
  <c r="C96" i="19"/>
  <c r="B97" i="19"/>
  <c r="C97" i="19"/>
  <c r="B98" i="19"/>
  <c r="C98" i="19"/>
  <c r="B99" i="19"/>
  <c r="C99" i="19"/>
  <c r="B100" i="19"/>
  <c r="D100" i="19" s="1"/>
  <c r="C100" i="19"/>
  <c r="B101" i="19"/>
  <c r="C101" i="19"/>
  <c r="B102" i="19"/>
  <c r="C102" i="19"/>
  <c r="B103" i="19"/>
  <c r="C103" i="19"/>
  <c r="B104" i="19"/>
  <c r="D104" i="19" s="1"/>
  <c r="C104" i="19"/>
  <c r="B105" i="19"/>
  <c r="C105" i="19"/>
  <c r="B106" i="19"/>
  <c r="C106" i="19"/>
  <c r="B107" i="19"/>
  <c r="C107" i="19"/>
  <c r="B108" i="19"/>
  <c r="D108" i="19" s="1"/>
  <c r="C108" i="19"/>
  <c r="B109" i="19"/>
  <c r="C109" i="19"/>
  <c r="B110" i="19"/>
  <c r="C110" i="19"/>
  <c r="B111" i="19"/>
  <c r="C111" i="19"/>
  <c r="B112" i="19"/>
  <c r="D112" i="19" s="1"/>
  <c r="C112" i="19"/>
  <c r="B113" i="19"/>
  <c r="C113" i="19"/>
  <c r="B114" i="19"/>
  <c r="C114" i="19"/>
  <c r="B115" i="19"/>
  <c r="C115" i="19"/>
  <c r="B116" i="19"/>
  <c r="D116" i="19" s="1"/>
  <c r="C116" i="19"/>
  <c r="B117" i="19"/>
  <c r="C117" i="19"/>
  <c r="B118" i="19"/>
  <c r="C118" i="19"/>
  <c r="B119" i="19"/>
  <c r="C119" i="19"/>
  <c r="B120" i="19"/>
  <c r="D120" i="19" s="1"/>
  <c r="C120" i="19"/>
  <c r="B121" i="19"/>
  <c r="C121" i="19"/>
  <c r="B122" i="19"/>
  <c r="C122" i="19"/>
  <c r="B123" i="19"/>
  <c r="C123" i="19"/>
  <c r="B124" i="19"/>
  <c r="D124" i="19" s="1"/>
  <c r="C124" i="19"/>
  <c r="B125" i="19"/>
  <c r="C125" i="19"/>
  <c r="B126" i="19"/>
  <c r="C126" i="19"/>
  <c r="B127" i="19"/>
  <c r="C127" i="19"/>
  <c r="B128" i="19"/>
  <c r="D128" i="19" s="1"/>
  <c r="C128" i="19"/>
  <c r="B129" i="19"/>
  <c r="C129" i="19"/>
  <c r="B130" i="19"/>
  <c r="C130" i="19"/>
  <c r="B131" i="19"/>
  <c r="C131" i="19"/>
  <c r="B132" i="19"/>
  <c r="D132" i="19" s="1"/>
  <c r="C132" i="19"/>
  <c r="B133" i="19"/>
  <c r="C133" i="19"/>
  <c r="B134" i="19"/>
  <c r="C134" i="19"/>
  <c r="B135" i="19"/>
  <c r="C135" i="19"/>
  <c r="B136" i="19"/>
  <c r="D136" i="19" s="1"/>
  <c r="C136" i="19"/>
  <c r="B137" i="19"/>
  <c r="C137" i="19"/>
  <c r="B138" i="19"/>
  <c r="C138" i="19"/>
  <c r="B139" i="19"/>
  <c r="C139" i="19"/>
  <c r="B140" i="19"/>
  <c r="D140" i="19" s="1"/>
  <c r="C140" i="19"/>
  <c r="B141" i="19"/>
  <c r="C141" i="19"/>
  <c r="B142" i="19"/>
  <c r="C142" i="19"/>
  <c r="B143" i="19"/>
  <c r="C143" i="19"/>
  <c r="B144" i="19"/>
  <c r="D144" i="19" s="1"/>
  <c r="C144" i="19"/>
  <c r="B145" i="19"/>
  <c r="C145" i="19"/>
  <c r="B146" i="19"/>
  <c r="C146" i="19"/>
  <c r="B147" i="19"/>
  <c r="C147" i="19"/>
  <c r="B148" i="19"/>
  <c r="D148" i="19" s="1"/>
  <c r="C148" i="19"/>
  <c r="B149" i="19"/>
  <c r="C149" i="19"/>
  <c r="B150" i="19"/>
  <c r="C150" i="19"/>
  <c r="B151" i="19"/>
  <c r="C151" i="19"/>
  <c r="B152" i="19"/>
  <c r="D152" i="19" s="1"/>
  <c r="C152" i="19"/>
  <c r="B153" i="19"/>
  <c r="C153" i="19"/>
  <c r="B154" i="19"/>
  <c r="C154" i="19"/>
  <c r="B155" i="19"/>
  <c r="C155" i="19"/>
  <c r="B156" i="19"/>
  <c r="D156" i="19" s="1"/>
  <c r="C156" i="19"/>
  <c r="B157" i="19"/>
  <c r="C157" i="19"/>
  <c r="B158" i="19"/>
  <c r="C158" i="19"/>
  <c r="B159" i="19"/>
  <c r="C159" i="19"/>
  <c r="B160" i="19"/>
  <c r="D160" i="19" s="1"/>
  <c r="C160" i="19"/>
  <c r="B161" i="19"/>
  <c r="C161" i="19"/>
  <c r="B162" i="19"/>
  <c r="C162" i="19"/>
  <c r="B163" i="19"/>
  <c r="C163" i="19"/>
  <c r="B164" i="19"/>
  <c r="D164" i="19" s="1"/>
  <c r="C164" i="19"/>
  <c r="B165" i="19"/>
  <c r="C165" i="19"/>
  <c r="B166" i="19"/>
  <c r="C166" i="19"/>
  <c r="B167" i="19"/>
  <c r="C167" i="19"/>
  <c r="B168" i="19"/>
  <c r="D168" i="19" s="1"/>
  <c r="C168" i="19"/>
  <c r="B169" i="19"/>
  <c r="C169" i="19"/>
  <c r="B170" i="19"/>
  <c r="C170" i="19"/>
  <c r="B171" i="19"/>
  <c r="C171" i="19"/>
  <c r="B172" i="19"/>
  <c r="D172" i="19" s="1"/>
  <c r="C172" i="19"/>
  <c r="B173" i="19"/>
  <c r="C173" i="19"/>
  <c r="B174" i="19"/>
  <c r="C174" i="19"/>
  <c r="B175" i="19"/>
  <c r="C175" i="19"/>
  <c r="B176" i="19"/>
  <c r="D176" i="19" s="1"/>
  <c r="C176" i="19"/>
  <c r="B177" i="19"/>
  <c r="C177" i="19"/>
  <c r="B178" i="19"/>
  <c r="C178" i="19"/>
  <c r="B179" i="19"/>
  <c r="C179" i="19"/>
  <c r="B180" i="19"/>
  <c r="D180" i="19" s="1"/>
  <c r="C180" i="19"/>
  <c r="B181" i="19"/>
  <c r="C181" i="19"/>
  <c r="B182" i="19"/>
  <c r="C182" i="19"/>
  <c r="B183" i="19"/>
  <c r="C183" i="19"/>
  <c r="B184" i="19"/>
  <c r="D184" i="19" s="1"/>
  <c r="C184" i="19"/>
  <c r="B185" i="19"/>
  <c r="C185" i="19"/>
  <c r="B186" i="19"/>
  <c r="C186" i="19"/>
  <c r="B187" i="19"/>
  <c r="C187" i="19"/>
  <c r="B188" i="19"/>
  <c r="D188" i="19" s="1"/>
  <c r="C188" i="19"/>
  <c r="B189" i="19"/>
  <c r="C189" i="19"/>
  <c r="B190" i="19"/>
  <c r="C190" i="19"/>
  <c r="B191" i="19"/>
  <c r="C191" i="19"/>
  <c r="B192" i="19"/>
  <c r="D192" i="19" s="1"/>
  <c r="C192" i="19"/>
  <c r="B193" i="19"/>
  <c r="C193" i="19"/>
  <c r="B194" i="19"/>
  <c r="C194" i="19"/>
  <c r="B195" i="19"/>
  <c r="C195" i="19"/>
  <c r="B196" i="19"/>
  <c r="D196" i="19" s="1"/>
  <c r="C196" i="19"/>
  <c r="B197" i="19"/>
  <c r="C197" i="19"/>
  <c r="B198" i="19"/>
  <c r="C198" i="19"/>
  <c r="B199" i="19"/>
  <c r="C199" i="19"/>
  <c r="B200" i="19"/>
  <c r="D200" i="19" s="1"/>
  <c r="C200" i="19"/>
  <c r="B201" i="19"/>
  <c r="C201" i="19"/>
  <c r="B202" i="19"/>
  <c r="C202" i="19"/>
  <c r="B203" i="19"/>
  <c r="C203" i="19"/>
  <c r="B204" i="19"/>
  <c r="D204" i="19" s="1"/>
  <c r="C204" i="19"/>
  <c r="B205" i="19"/>
  <c r="C205" i="19"/>
  <c r="B206" i="19"/>
  <c r="C206" i="19"/>
  <c r="B207" i="19"/>
  <c r="C207" i="19"/>
  <c r="B208" i="19"/>
  <c r="D208" i="19" s="1"/>
  <c r="C208" i="19"/>
  <c r="B209" i="19"/>
  <c r="C209" i="19"/>
  <c r="B210" i="19"/>
  <c r="D210" i="19" s="1"/>
  <c r="C210" i="19"/>
  <c r="B211" i="19"/>
  <c r="D211" i="19" s="1"/>
  <c r="C211" i="19"/>
  <c r="B212" i="19"/>
  <c r="D212" i="19" s="1"/>
  <c r="C212" i="19"/>
  <c r="B213" i="19"/>
  <c r="C213" i="19"/>
  <c r="B214" i="19"/>
  <c r="D214" i="19" s="1"/>
  <c r="C214" i="19"/>
  <c r="B215" i="19"/>
  <c r="C215" i="19"/>
  <c r="B216" i="19"/>
  <c r="D216" i="19" s="1"/>
  <c r="C216" i="19"/>
  <c r="B217" i="19"/>
  <c r="C217" i="19"/>
  <c r="B218" i="19"/>
  <c r="D218" i="19" s="1"/>
  <c r="C218" i="19"/>
  <c r="B219" i="19"/>
  <c r="D219" i="19" s="1"/>
  <c r="C219" i="19"/>
  <c r="B220" i="19"/>
  <c r="D220" i="19" s="1"/>
  <c r="C220" i="19"/>
  <c r="B221" i="19"/>
  <c r="C221" i="19"/>
  <c r="B222" i="19"/>
  <c r="D222" i="19" s="1"/>
  <c r="C222" i="19"/>
  <c r="B223" i="19"/>
  <c r="C223" i="19"/>
  <c r="B224" i="19"/>
  <c r="D224" i="19" s="1"/>
  <c r="C224" i="19"/>
  <c r="B225" i="19"/>
  <c r="C225" i="19"/>
  <c r="B226" i="19"/>
  <c r="D226" i="19" s="1"/>
  <c r="C226" i="19"/>
  <c r="B227" i="19"/>
  <c r="C227" i="19"/>
  <c r="B228" i="19"/>
  <c r="D228" i="19" s="1"/>
  <c r="C228" i="19"/>
  <c r="B229" i="19"/>
  <c r="C229" i="19"/>
  <c r="B230" i="19"/>
  <c r="D230" i="19" s="1"/>
  <c r="C230" i="19"/>
  <c r="B231" i="19"/>
  <c r="C231" i="19"/>
  <c r="B232" i="19"/>
  <c r="D232" i="19" s="1"/>
  <c r="C232" i="19"/>
  <c r="B233" i="19"/>
  <c r="C233" i="19"/>
  <c r="B234" i="19"/>
  <c r="D234" i="19" s="1"/>
  <c r="C234" i="19"/>
  <c r="B235" i="19"/>
  <c r="C235" i="19"/>
  <c r="B236" i="19"/>
  <c r="D236" i="19" s="1"/>
  <c r="C236" i="19"/>
  <c r="B237" i="19"/>
  <c r="C237" i="19"/>
  <c r="B238" i="19"/>
  <c r="D238" i="19" s="1"/>
  <c r="C238" i="19"/>
  <c r="B239" i="19"/>
  <c r="C239" i="19"/>
  <c r="B240" i="19"/>
  <c r="D240" i="19" s="1"/>
  <c r="C240" i="19"/>
  <c r="B241" i="19"/>
  <c r="C241" i="19"/>
  <c r="B242" i="19"/>
  <c r="D242" i="19" s="1"/>
  <c r="C242" i="19"/>
  <c r="B243" i="19"/>
  <c r="C243" i="19"/>
  <c r="B244" i="19"/>
  <c r="D244" i="19" s="1"/>
  <c r="C244" i="19"/>
  <c r="B245" i="19"/>
  <c r="C245" i="19"/>
  <c r="B246" i="19"/>
  <c r="D246" i="19" s="1"/>
  <c r="C246" i="19"/>
  <c r="B247" i="19"/>
  <c r="D247" i="19" s="1"/>
  <c r="C247" i="19"/>
  <c r="B248" i="19"/>
  <c r="D248" i="19" s="1"/>
  <c r="C248" i="19"/>
  <c r="B249" i="19"/>
  <c r="C249" i="19"/>
  <c r="B250" i="19"/>
  <c r="D250" i="19" s="1"/>
  <c r="C250" i="19"/>
  <c r="B251" i="19"/>
  <c r="C251" i="19"/>
  <c r="B252" i="19"/>
  <c r="D252" i="19" s="1"/>
  <c r="C252" i="19"/>
  <c r="B253" i="19"/>
  <c r="C253" i="19"/>
  <c r="B254" i="19"/>
  <c r="D254" i="19" s="1"/>
  <c r="C254" i="19"/>
  <c r="B255" i="19"/>
  <c r="C255" i="19"/>
  <c r="B256" i="19"/>
  <c r="D256" i="19" s="1"/>
  <c r="C256" i="19"/>
  <c r="B257" i="19"/>
  <c r="C257" i="19"/>
  <c r="B258" i="19"/>
  <c r="D258" i="19" s="1"/>
  <c r="C258" i="19"/>
  <c r="B259" i="19"/>
  <c r="C259" i="19"/>
  <c r="B260" i="19"/>
  <c r="D260" i="19" s="1"/>
  <c r="C260" i="19"/>
  <c r="B261" i="19"/>
  <c r="C261" i="19"/>
  <c r="B262" i="19"/>
  <c r="D262" i="19" s="1"/>
  <c r="C262" i="19"/>
  <c r="B263" i="19"/>
  <c r="C263" i="19"/>
  <c r="B264" i="19"/>
  <c r="D264" i="19" s="1"/>
  <c r="C264" i="19"/>
  <c r="B265" i="19"/>
  <c r="C265" i="19"/>
  <c r="B266" i="19"/>
  <c r="D266" i="19" s="1"/>
  <c r="C266" i="19"/>
  <c r="B267" i="19"/>
  <c r="C267" i="19"/>
  <c r="B268" i="19"/>
  <c r="D268" i="19" s="1"/>
  <c r="C268" i="19"/>
  <c r="B269" i="19"/>
  <c r="C269" i="19"/>
  <c r="B270" i="19"/>
  <c r="D270" i="19" s="1"/>
  <c r="C270" i="19"/>
  <c r="B271" i="19"/>
  <c r="C271" i="19"/>
  <c r="B272" i="19"/>
  <c r="D272" i="19" s="1"/>
  <c r="C272" i="19"/>
  <c r="B273" i="19"/>
  <c r="C273" i="19"/>
  <c r="B274" i="19"/>
  <c r="D274" i="19" s="1"/>
  <c r="C274" i="19"/>
  <c r="B275" i="19"/>
  <c r="C275" i="19"/>
  <c r="B276" i="19"/>
  <c r="D276" i="19" s="1"/>
  <c r="C276" i="19"/>
  <c r="B277" i="19"/>
  <c r="C277" i="19"/>
  <c r="B278" i="19"/>
  <c r="D278" i="19" s="1"/>
  <c r="C278" i="19"/>
  <c r="B279" i="19"/>
  <c r="C279" i="19"/>
  <c r="B280" i="19"/>
  <c r="D280" i="19" s="1"/>
  <c r="C280" i="19"/>
  <c r="B281" i="19"/>
  <c r="C281" i="19"/>
  <c r="B282" i="19"/>
  <c r="D282" i="19" s="1"/>
  <c r="C282" i="19"/>
  <c r="B283" i="19"/>
  <c r="C283" i="19"/>
  <c r="B284" i="19"/>
  <c r="D284" i="19" s="1"/>
  <c r="C284" i="19"/>
  <c r="B285" i="19"/>
  <c r="C285" i="19"/>
  <c r="B286" i="19"/>
  <c r="D286" i="19" s="1"/>
  <c r="C286" i="19"/>
  <c r="B287" i="19"/>
  <c r="C287" i="19"/>
  <c r="B288" i="19"/>
  <c r="D288" i="19" s="1"/>
  <c r="C288" i="19"/>
  <c r="B289" i="19"/>
  <c r="C289" i="19"/>
  <c r="B290" i="19"/>
  <c r="D290" i="19" s="1"/>
  <c r="C290" i="19"/>
  <c r="B291" i="19"/>
  <c r="C291" i="19"/>
  <c r="B292" i="19"/>
  <c r="D292" i="19" s="1"/>
  <c r="C292" i="19"/>
  <c r="B293" i="19"/>
  <c r="C293" i="19"/>
  <c r="B294" i="19"/>
  <c r="D294" i="19" s="1"/>
  <c r="C294" i="19"/>
  <c r="B295" i="19"/>
  <c r="C295" i="19"/>
  <c r="B296" i="19"/>
  <c r="D296" i="19" s="1"/>
  <c r="C296" i="19"/>
  <c r="B297" i="19"/>
  <c r="C297" i="19"/>
  <c r="B298" i="19"/>
  <c r="D298" i="19" s="1"/>
  <c r="C298" i="19"/>
  <c r="B299" i="19"/>
  <c r="D299" i="19" s="1"/>
  <c r="C299" i="19"/>
  <c r="B300" i="19"/>
  <c r="D300" i="19" s="1"/>
  <c r="C300" i="19"/>
  <c r="B301" i="19"/>
  <c r="C301" i="19"/>
  <c r="B302" i="19"/>
  <c r="D302" i="19" s="1"/>
  <c r="C302" i="19"/>
  <c r="B303" i="19"/>
  <c r="C303" i="19"/>
  <c r="B304" i="19"/>
  <c r="D304" i="19" s="1"/>
  <c r="C304" i="19"/>
  <c r="B305" i="19"/>
  <c r="C305" i="19"/>
  <c r="B306" i="19"/>
  <c r="D306" i="19" s="1"/>
  <c r="C306" i="19"/>
  <c r="B307" i="19"/>
  <c r="C307" i="19"/>
  <c r="B308" i="19"/>
  <c r="D308" i="19" s="1"/>
  <c r="C308" i="19"/>
  <c r="B309" i="19"/>
  <c r="C309" i="19"/>
  <c r="B310" i="19"/>
  <c r="D310" i="19" s="1"/>
  <c r="C310" i="19"/>
  <c r="B311" i="19"/>
  <c r="C311" i="19"/>
  <c r="B312" i="19"/>
  <c r="D312" i="19" s="1"/>
  <c r="C312" i="19"/>
  <c r="B313" i="19"/>
  <c r="C313" i="19"/>
  <c r="B314" i="19"/>
  <c r="D314" i="19" s="1"/>
  <c r="C314" i="19"/>
  <c r="B315" i="19"/>
  <c r="C315" i="19"/>
  <c r="B316" i="19"/>
  <c r="D316" i="19" s="1"/>
  <c r="C316" i="19"/>
  <c r="B317" i="19"/>
  <c r="C317" i="19"/>
  <c r="B318" i="19"/>
  <c r="D318" i="19" s="1"/>
  <c r="C318" i="19"/>
  <c r="B319" i="19"/>
  <c r="C319" i="19"/>
  <c r="B320" i="19"/>
  <c r="D320" i="19" s="1"/>
  <c r="C320" i="19"/>
  <c r="B321" i="19"/>
  <c r="C321" i="19"/>
  <c r="B322" i="19"/>
  <c r="D322" i="19" s="1"/>
  <c r="C322" i="19"/>
  <c r="B323" i="19"/>
  <c r="C323" i="19"/>
  <c r="B324" i="19"/>
  <c r="D324" i="19" s="1"/>
  <c r="C324" i="19"/>
  <c r="B325" i="19"/>
  <c r="C325" i="19"/>
  <c r="B326" i="19"/>
  <c r="D326" i="19" s="1"/>
  <c r="C326" i="19"/>
  <c r="B327" i="19"/>
  <c r="C327" i="19"/>
  <c r="B328" i="19"/>
  <c r="D328" i="19" s="1"/>
  <c r="C328" i="19"/>
  <c r="B329" i="19"/>
  <c r="C329" i="19"/>
  <c r="B330" i="19"/>
  <c r="D330" i="19" s="1"/>
  <c r="C330" i="19"/>
  <c r="B331" i="19"/>
  <c r="C331" i="19"/>
  <c r="B332" i="19"/>
  <c r="D332" i="19" s="1"/>
  <c r="C332" i="19"/>
  <c r="B333" i="19"/>
  <c r="C333" i="19"/>
  <c r="B334" i="19"/>
  <c r="D334" i="19" s="1"/>
  <c r="C334" i="19"/>
  <c r="B335" i="19"/>
  <c r="C335" i="19"/>
  <c r="B336" i="19"/>
  <c r="D336" i="19" s="1"/>
  <c r="C336" i="19"/>
  <c r="B337" i="19"/>
  <c r="C337" i="19"/>
  <c r="B338" i="19"/>
  <c r="D338" i="19" s="1"/>
  <c r="C338" i="19"/>
  <c r="B339" i="19"/>
  <c r="C339" i="19"/>
  <c r="B340" i="19"/>
  <c r="D340" i="19" s="1"/>
  <c r="C340" i="19"/>
  <c r="B341" i="19"/>
  <c r="C341" i="19"/>
  <c r="B342" i="19"/>
  <c r="D342" i="19" s="1"/>
  <c r="C342" i="19"/>
  <c r="B343" i="19"/>
  <c r="C343" i="19"/>
  <c r="B344" i="19"/>
  <c r="D344" i="19" s="1"/>
  <c r="C344" i="19"/>
  <c r="B345" i="19"/>
  <c r="C345" i="19"/>
  <c r="B346" i="19"/>
  <c r="D346" i="19" s="1"/>
  <c r="C346" i="19"/>
  <c r="B347" i="19"/>
  <c r="C347" i="19"/>
  <c r="B348" i="19"/>
  <c r="D348" i="19" s="1"/>
  <c r="C348" i="19"/>
  <c r="B349" i="19"/>
  <c r="C349" i="19"/>
  <c r="B350" i="19"/>
  <c r="D350" i="19" s="1"/>
  <c r="C350" i="19"/>
  <c r="B351" i="19"/>
  <c r="C351" i="19"/>
  <c r="B352" i="19"/>
  <c r="D352" i="19" s="1"/>
  <c r="C352" i="19"/>
  <c r="B353" i="19"/>
  <c r="C353" i="19"/>
  <c r="B354" i="19"/>
  <c r="D354" i="19" s="1"/>
  <c r="C354" i="19"/>
  <c r="B355" i="19"/>
  <c r="C355" i="19"/>
  <c r="B356" i="19"/>
  <c r="D356" i="19" s="1"/>
  <c r="C356" i="19"/>
  <c r="B357" i="19"/>
  <c r="C357" i="19"/>
  <c r="B358" i="19"/>
  <c r="D358" i="19" s="1"/>
  <c r="C358" i="19"/>
  <c r="B359" i="19"/>
  <c r="C359" i="19"/>
  <c r="B360" i="19"/>
  <c r="D360" i="19" s="1"/>
  <c r="C360" i="19"/>
  <c r="B361" i="19"/>
  <c r="C361" i="19"/>
  <c r="B362" i="19"/>
  <c r="D362" i="19" s="1"/>
  <c r="C362" i="19"/>
  <c r="B363" i="19"/>
  <c r="C363" i="19"/>
  <c r="B364" i="19"/>
  <c r="D364" i="19" s="1"/>
  <c r="C364" i="19"/>
  <c r="B365" i="19"/>
  <c r="C365" i="19"/>
  <c r="B366" i="19"/>
  <c r="D366" i="19" s="1"/>
  <c r="C366" i="19"/>
  <c r="B367" i="19"/>
  <c r="C367" i="19"/>
  <c r="B368" i="19"/>
  <c r="D368" i="19" s="1"/>
  <c r="C368" i="19"/>
  <c r="B369" i="19"/>
  <c r="C369" i="19"/>
  <c r="B370" i="19"/>
  <c r="D370" i="19" s="1"/>
  <c r="C370" i="19"/>
  <c r="B371" i="19"/>
  <c r="C371" i="19"/>
  <c r="B372" i="19"/>
  <c r="D372" i="19" s="1"/>
  <c r="C372" i="19"/>
  <c r="B373" i="19"/>
  <c r="C373" i="19"/>
  <c r="B374" i="19"/>
  <c r="D374" i="19" s="1"/>
  <c r="C374" i="19"/>
  <c r="B375" i="19"/>
  <c r="C375" i="19"/>
  <c r="B376" i="19"/>
  <c r="D376" i="19" s="1"/>
  <c r="C376" i="19"/>
  <c r="B377" i="19"/>
  <c r="C377" i="19"/>
  <c r="B378" i="19"/>
  <c r="D378" i="19" s="1"/>
  <c r="C378" i="19"/>
  <c r="B379" i="19"/>
  <c r="C379" i="19"/>
  <c r="B380" i="19"/>
  <c r="D380" i="19" s="1"/>
  <c r="C380" i="19"/>
  <c r="B381" i="19"/>
  <c r="C381" i="19"/>
  <c r="B382" i="19"/>
  <c r="D382" i="19" s="1"/>
  <c r="C382" i="19"/>
  <c r="B383" i="19"/>
  <c r="C383" i="19"/>
  <c r="B384" i="19"/>
  <c r="D384" i="19" s="1"/>
  <c r="C384" i="19"/>
  <c r="B385" i="19"/>
  <c r="C385" i="19"/>
  <c r="B386" i="19"/>
  <c r="D386" i="19" s="1"/>
  <c r="C386" i="19"/>
  <c r="B387" i="19"/>
  <c r="C387" i="19"/>
  <c r="B388" i="19"/>
  <c r="D388" i="19" s="1"/>
  <c r="C388" i="19"/>
  <c r="B389" i="19"/>
  <c r="C389" i="19"/>
  <c r="B390" i="19"/>
  <c r="D390" i="19" s="1"/>
  <c r="C390" i="19"/>
  <c r="B391" i="19"/>
  <c r="C391" i="19"/>
  <c r="B392" i="19"/>
  <c r="D392" i="19" s="1"/>
  <c r="C392" i="19"/>
  <c r="B393" i="19"/>
  <c r="C393" i="19"/>
  <c r="B394" i="19"/>
  <c r="D394" i="19" s="1"/>
  <c r="C394" i="19"/>
  <c r="B395" i="19"/>
  <c r="C395" i="19"/>
  <c r="B396" i="19"/>
  <c r="D396" i="19" s="1"/>
  <c r="C396" i="19"/>
  <c r="B397" i="19"/>
  <c r="C397" i="19"/>
  <c r="B398" i="19"/>
  <c r="D398" i="19" s="1"/>
  <c r="C398" i="19"/>
  <c r="B399" i="19"/>
  <c r="C399" i="19"/>
  <c r="B400" i="19"/>
  <c r="D400" i="19" s="1"/>
  <c r="C400" i="19"/>
  <c r="B401" i="19"/>
  <c r="C401" i="19"/>
  <c r="B402" i="19"/>
  <c r="D402" i="19" s="1"/>
  <c r="C402" i="19"/>
  <c r="B403" i="19"/>
  <c r="C403" i="19"/>
  <c r="B404" i="19"/>
  <c r="D404" i="19" s="1"/>
  <c r="C404" i="19"/>
  <c r="B405" i="19"/>
  <c r="C405" i="19"/>
  <c r="B406" i="19"/>
  <c r="D406" i="19" s="1"/>
  <c r="C406" i="19"/>
  <c r="B407" i="19"/>
  <c r="C407" i="19"/>
  <c r="B408" i="19"/>
  <c r="D408" i="19" s="1"/>
  <c r="C408" i="19"/>
  <c r="B409" i="19"/>
  <c r="C409" i="19"/>
  <c r="B410" i="19"/>
  <c r="D410" i="19" s="1"/>
  <c r="C410" i="19"/>
  <c r="B411" i="19"/>
  <c r="C411" i="19"/>
  <c r="B412" i="19"/>
  <c r="D412" i="19" s="1"/>
  <c r="C412" i="19"/>
  <c r="B413" i="19"/>
  <c r="C413" i="19"/>
  <c r="B414" i="19"/>
  <c r="D414" i="19" s="1"/>
  <c r="C414" i="19"/>
  <c r="B415" i="19"/>
  <c r="C415" i="19"/>
  <c r="B416" i="19"/>
  <c r="D416" i="19" s="1"/>
  <c r="C416" i="19"/>
  <c r="B417" i="19"/>
  <c r="C417" i="19"/>
  <c r="B418" i="19"/>
  <c r="D418" i="19" s="1"/>
  <c r="C418" i="19"/>
  <c r="B419" i="19"/>
  <c r="C419" i="19"/>
  <c r="B420" i="19"/>
  <c r="D420" i="19" s="1"/>
  <c r="C420" i="19"/>
  <c r="B421" i="19"/>
  <c r="C421" i="19"/>
  <c r="B422" i="19"/>
  <c r="D422" i="19" s="1"/>
  <c r="C422" i="19"/>
  <c r="B423" i="19"/>
  <c r="C423" i="19"/>
  <c r="B424" i="19"/>
  <c r="D424" i="19" s="1"/>
  <c r="C424" i="19"/>
  <c r="B425" i="19"/>
  <c r="C425" i="19"/>
  <c r="B426" i="19"/>
  <c r="D426" i="19" s="1"/>
  <c r="C426" i="19"/>
  <c r="B427" i="19"/>
  <c r="C427" i="19"/>
  <c r="B428" i="19"/>
  <c r="D428" i="19" s="1"/>
  <c r="C428" i="19"/>
  <c r="B429" i="19"/>
  <c r="C429" i="19"/>
  <c r="B430" i="19"/>
  <c r="D430" i="19" s="1"/>
  <c r="C430" i="19"/>
  <c r="B431" i="19"/>
  <c r="C431" i="19"/>
  <c r="B432" i="19"/>
  <c r="D432" i="19" s="1"/>
  <c r="C432" i="19"/>
  <c r="B433" i="19"/>
  <c r="C433" i="19"/>
  <c r="B434" i="19"/>
  <c r="D434" i="19" s="1"/>
  <c r="C434" i="19"/>
  <c r="B435" i="19"/>
  <c r="C435" i="19"/>
  <c r="B436" i="19"/>
  <c r="D436" i="19" s="1"/>
  <c r="C436" i="19"/>
  <c r="B437" i="19"/>
  <c r="C437" i="19"/>
  <c r="B438" i="19"/>
  <c r="D438" i="19" s="1"/>
  <c r="C438" i="19"/>
  <c r="B439" i="19"/>
  <c r="C439" i="19"/>
  <c r="B440" i="19"/>
  <c r="D440" i="19" s="1"/>
  <c r="C440" i="19"/>
  <c r="B441" i="19"/>
  <c r="C441" i="19"/>
  <c r="B442" i="19"/>
  <c r="D442" i="19" s="1"/>
  <c r="C442" i="19"/>
  <c r="B443" i="19"/>
  <c r="C443" i="19"/>
  <c r="B444" i="19"/>
  <c r="D444" i="19" s="1"/>
  <c r="C444" i="19"/>
  <c r="B445" i="19"/>
  <c r="C445" i="19"/>
  <c r="B446" i="19"/>
  <c r="D446" i="19" s="1"/>
  <c r="C446" i="19"/>
  <c r="B447" i="19"/>
  <c r="C447" i="19"/>
  <c r="B448" i="19"/>
  <c r="D448" i="19" s="1"/>
  <c r="C448" i="19"/>
  <c r="B449" i="19"/>
  <c r="C449" i="19"/>
  <c r="B450" i="19"/>
  <c r="D450" i="19" s="1"/>
  <c r="C450" i="19"/>
  <c r="B451" i="19"/>
  <c r="C451" i="19"/>
  <c r="B452" i="19"/>
  <c r="D452" i="19" s="1"/>
  <c r="C452" i="19"/>
  <c r="B453" i="19"/>
  <c r="C453" i="19"/>
  <c r="B454" i="19"/>
  <c r="D454" i="19" s="1"/>
  <c r="C454" i="19"/>
  <c r="B455" i="19"/>
  <c r="C455" i="19"/>
  <c r="B456" i="19"/>
  <c r="D456" i="19" s="1"/>
  <c r="C456" i="19"/>
  <c r="B457" i="19"/>
  <c r="C457" i="19"/>
  <c r="B458" i="19"/>
  <c r="D458" i="19" s="1"/>
  <c r="C458" i="19"/>
  <c r="B459" i="19"/>
  <c r="C459" i="19"/>
  <c r="B460" i="19"/>
  <c r="D460" i="19" s="1"/>
  <c r="C460" i="19"/>
  <c r="B461" i="19"/>
  <c r="C461" i="19"/>
  <c r="B462" i="19"/>
  <c r="C462" i="19"/>
  <c r="B463" i="19"/>
  <c r="C463" i="19"/>
  <c r="B464" i="19"/>
  <c r="D464" i="19" s="1"/>
  <c r="C464" i="19"/>
  <c r="C2" i="10"/>
  <c r="J4" i="17"/>
  <c r="J3" i="17"/>
  <c r="I4" i="17"/>
  <c r="I3" i="17"/>
  <c r="H4" i="17"/>
  <c r="B464" i="10"/>
  <c r="C464" i="10"/>
  <c r="B463" i="10"/>
  <c r="C463" i="10"/>
  <c r="B462" i="10"/>
  <c r="C462" i="10"/>
  <c r="B461" i="10"/>
  <c r="C461" i="10"/>
  <c r="B460" i="10"/>
  <c r="C460" i="10"/>
  <c r="B459" i="10"/>
  <c r="C459" i="10"/>
  <c r="B458" i="10"/>
  <c r="C458" i="10"/>
  <c r="B457" i="10"/>
  <c r="C457" i="10"/>
  <c r="D457" i="10" s="1"/>
  <c r="B456" i="10"/>
  <c r="C456" i="10"/>
  <c r="B455" i="10"/>
  <c r="C455" i="10"/>
  <c r="D455" i="10" s="1"/>
  <c r="B454" i="10"/>
  <c r="C454" i="10"/>
  <c r="B453" i="10"/>
  <c r="C453" i="10"/>
  <c r="D453" i="10" s="1"/>
  <c r="B452" i="10"/>
  <c r="C452" i="10"/>
  <c r="B451" i="10"/>
  <c r="C451" i="10"/>
  <c r="B450" i="10"/>
  <c r="C450" i="10"/>
  <c r="B449" i="10"/>
  <c r="C449" i="10"/>
  <c r="D449" i="10" s="1"/>
  <c r="B448" i="10"/>
  <c r="C448" i="10"/>
  <c r="B447" i="10"/>
  <c r="C447" i="10"/>
  <c r="D447" i="10" s="1"/>
  <c r="B446" i="10"/>
  <c r="C446" i="10"/>
  <c r="B445" i="10"/>
  <c r="C445" i="10"/>
  <c r="D445" i="10" s="1"/>
  <c r="B444" i="10"/>
  <c r="C444" i="10"/>
  <c r="B443" i="10"/>
  <c r="C443" i="10"/>
  <c r="B442" i="10"/>
  <c r="C442" i="10"/>
  <c r="B441" i="10"/>
  <c r="C441" i="10"/>
  <c r="D441" i="10" s="1"/>
  <c r="B440" i="10"/>
  <c r="C440" i="10"/>
  <c r="B439" i="10"/>
  <c r="C439" i="10"/>
  <c r="B438" i="10"/>
  <c r="C438" i="10"/>
  <c r="B437" i="10"/>
  <c r="C437" i="10"/>
  <c r="D437" i="10" s="1"/>
  <c r="B436" i="10"/>
  <c r="C436" i="10"/>
  <c r="B435" i="10"/>
  <c r="C435" i="10"/>
  <c r="B434" i="10"/>
  <c r="C434" i="10"/>
  <c r="B433" i="10"/>
  <c r="C433" i="10"/>
  <c r="B432" i="10"/>
  <c r="C432" i="10"/>
  <c r="B431" i="10"/>
  <c r="C431" i="10"/>
  <c r="B430" i="10"/>
  <c r="C430" i="10"/>
  <c r="B429" i="10"/>
  <c r="C429" i="10"/>
  <c r="B428" i="10"/>
  <c r="C428" i="10"/>
  <c r="B427" i="10"/>
  <c r="C427" i="10"/>
  <c r="B426" i="10"/>
  <c r="C426" i="10"/>
  <c r="B425" i="10"/>
  <c r="C425" i="10"/>
  <c r="B424" i="10"/>
  <c r="C424" i="10"/>
  <c r="B423" i="10"/>
  <c r="C423" i="10"/>
  <c r="B422" i="10"/>
  <c r="C422" i="10"/>
  <c r="B421" i="10"/>
  <c r="C421" i="10"/>
  <c r="D421" i="10" s="1"/>
  <c r="B420" i="10"/>
  <c r="C420" i="10"/>
  <c r="B419" i="10"/>
  <c r="C419" i="10"/>
  <c r="B418" i="10"/>
  <c r="C418" i="10"/>
  <c r="B417" i="10"/>
  <c r="C417" i="10"/>
  <c r="B416" i="10"/>
  <c r="C416" i="10"/>
  <c r="B415" i="10"/>
  <c r="C415" i="10"/>
  <c r="B414" i="10"/>
  <c r="C414" i="10"/>
  <c r="B413" i="10"/>
  <c r="C413" i="10"/>
  <c r="B412" i="10"/>
  <c r="C412" i="10"/>
  <c r="B411" i="10"/>
  <c r="C411" i="10"/>
  <c r="B410" i="10"/>
  <c r="C410" i="10"/>
  <c r="B409" i="10"/>
  <c r="C409" i="10"/>
  <c r="B408" i="10"/>
  <c r="C408" i="10"/>
  <c r="B407" i="10"/>
  <c r="C407" i="10"/>
  <c r="B406" i="10"/>
  <c r="C406" i="10"/>
  <c r="B405" i="10"/>
  <c r="C405" i="10"/>
  <c r="B404" i="10"/>
  <c r="C404" i="10"/>
  <c r="B403" i="10"/>
  <c r="C403" i="10"/>
  <c r="B402" i="10"/>
  <c r="C402" i="10"/>
  <c r="B401" i="10"/>
  <c r="C401" i="10"/>
  <c r="D401" i="10" s="1"/>
  <c r="B400" i="10"/>
  <c r="C400" i="10"/>
  <c r="B399" i="10"/>
  <c r="C399" i="10"/>
  <c r="B398" i="10"/>
  <c r="C398" i="10"/>
  <c r="B397" i="10"/>
  <c r="C397" i="10"/>
  <c r="D397" i="10" s="1"/>
  <c r="B396" i="10"/>
  <c r="C396" i="10"/>
  <c r="B395" i="10"/>
  <c r="C395" i="10"/>
  <c r="B394" i="10"/>
  <c r="C394" i="10"/>
  <c r="B393" i="10"/>
  <c r="C393" i="10"/>
  <c r="B392" i="10"/>
  <c r="C392" i="10"/>
  <c r="B391" i="10"/>
  <c r="C391" i="10"/>
  <c r="B390" i="10"/>
  <c r="C390" i="10"/>
  <c r="B389" i="10"/>
  <c r="C389" i="10"/>
  <c r="B388" i="10"/>
  <c r="C388" i="10"/>
  <c r="B387" i="10"/>
  <c r="C387" i="10"/>
  <c r="B386" i="10"/>
  <c r="C386" i="10"/>
  <c r="B385" i="10"/>
  <c r="C385" i="10"/>
  <c r="B384" i="10"/>
  <c r="C384" i="10"/>
  <c r="B383" i="10"/>
  <c r="C383" i="10"/>
  <c r="B382" i="10"/>
  <c r="C382" i="10"/>
  <c r="B381" i="10"/>
  <c r="C381" i="10"/>
  <c r="B380" i="10"/>
  <c r="C380" i="10"/>
  <c r="B379" i="10"/>
  <c r="C379" i="10"/>
  <c r="B378" i="10"/>
  <c r="C378" i="10"/>
  <c r="B377" i="10"/>
  <c r="C377" i="10"/>
  <c r="B376" i="10"/>
  <c r="C376" i="10"/>
  <c r="B375" i="10"/>
  <c r="C375" i="10"/>
  <c r="B374" i="10"/>
  <c r="C374" i="10"/>
  <c r="B373" i="10"/>
  <c r="C373" i="10"/>
  <c r="B372" i="10"/>
  <c r="C372" i="10"/>
  <c r="B371" i="10"/>
  <c r="C371" i="10"/>
  <c r="B370" i="10"/>
  <c r="C370" i="10"/>
  <c r="B369" i="10"/>
  <c r="C369" i="10"/>
  <c r="B368" i="10"/>
  <c r="C368" i="10"/>
  <c r="B367" i="10"/>
  <c r="C367" i="10"/>
  <c r="B366" i="10"/>
  <c r="C366" i="10"/>
  <c r="B365" i="10"/>
  <c r="C365" i="10"/>
  <c r="B364" i="10"/>
  <c r="C364" i="10"/>
  <c r="B363" i="10"/>
  <c r="C363" i="10"/>
  <c r="B362" i="10"/>
  <c r="C362" i="10"/>
  <c r="B361" i="10"/>
  <c r="C361" i="10"/>
  <c r="B360" i="10"/>
  <c r="C360" i="10"/>
  <c r="B359" i="10"/>
  <c r="C359" i="10"/>
  <c r="B358" i="10"/>
  <c r="C358" i="10"/>
  <c r="B357" i="10"/>
  <c r="C357" i="10"/>
  <c r="D357" i="10" s="1"/>
  <c r="B356" i="10"/>
  <c r="C356" i="10"/>
  <c r="B355" i="10"/>
  <c r="C355" i="10"/>
  <c r="B354" i="10"/>
  <c r="C354" i="10"/>
  <c r="B353" i="10"/>
  <c r="C353" i="10"/>
  <c r="B352" i="10"/>
  <c r="C352" i="10"/>
  <c r="B351" i="10"/>
  <c r="C351" i="10"/>
  <c r="B350" i="10"/>
  <c r="C350" i="10"/>
  <c r="B349" i="10"/>
  <c r="C349" i="10"/>
  <c r="B348" i="10"/>
  <c r="C348" i="10"/>
  <c r="B347" i="10"/>
  <c r="C347" i="10"/>
  <c r="B346" i="10"/>
  <c r="C346" i="10"/>
  <c r="B345" i="10"/>
  <c r="C345" i="10"/>
  <c r="B344" i="10"/>
  <c r="C344" i="10"/>
  <c r="B343" i="10"/>
  <c r="C343" i="10"/>
  <c r="B342" i="10"/>
  <c r="C342" i="10"/>
  <c r="B341" i="10"/>
  <c r="C341" i="10"/>
  <c r="B340" i="10"/>
  <c r="C340" i="10"/>
  <c r="B339" i="10"/>
  <c r="C339" i="10"/>
  <c r="B338" i="10"/>
  <c r="C338" i="10"/>
  <c r="B337" i="10"/>
  <c r="C337" i="10"/>
  <c r="B336" i="10"/>
  <c r="C336" i="10"/>
  <c r="B335" i="10"/>
  <c r="C335" i="10"/>
  <c r="B334" i="10"/>
  <c r="C334" i="10"/>
  <c r="B333" i="10"/>
  <c r="C333" i="10"/>
  <c r="B332" i="10"/>
  <c r="C332" i="10"/>
  <c r="B331" i="10"/>
  <c r="C331" i="10"/>
  <c r="B330" i="10"/>
  <c r="C330" i="10"/>
  <c r="B329" i="10"/>
  <c r="C329" i="10"/>
  <c r="B328" i="10"/>
  <c r="C328" i="10"/>
  <c r="B327" i="10"/>
  <c r="C327" i="10"/>
  <c r="B326" i="10"/>
  <c r="C326" i="10"/>
  <c r="B325" i="10"/>
  <c r="C325" i="10"/>
  <c r="B324" i="10"/>
  <c r="C324" i="10"/>
  <c r="B323" i="10"/>
  <c r="C323" i="10"/>
  <c r="B322" i="10"/>
  <c r="C322" i="10"/>
  <c r="B321" i="10"/>
  <c r="C321" i="10"/>
  <c r="B320" i="10"/>
  <c r="C320" i="10"/>
  <c r="B319" i="10"/>
  <c r="C319" i="10"/>
  <c r="B318" i="10"/>
  <c r="C318" i="10"/>
  <c r="B317" i="10"/>
  <c r="C317" i="10"/>
  <c r="B316" i="10"/>
  <c r="C316" i="10"/>
  <c r="B315" i="10"/>
  <c r="C315" i="10"/>
  <c r="B314" i="10"/>
  <c r="C314" i="10"/>
  <c r="B313" i="10"/>
  <c r="C313" i="10"/>
  <c r="B312" i="10"/>
  <c r="C312" i="10"/>
  <c r="B311" i="10"/>
  <c r="C311" i="10"/>
  <c r="B310" i="10"/>
  <c r="C310" i="10"/>
  <c r="B309" i="10"/>
  <c r="C309" i="10"/>
  <c r="B308" i="10"/>
  <c r="C308" i="10"/>
  <c r="B307" i="10"/>
  <c r="C307" i="10"/>
  <c r="B306" i="10"/>
  <c r="C306" i="10"/>
  <c r="B305" i="10"/>
  <c r="C305" i="10"/>
  <c r="B304" i="10"/>
  <c r="C304" i="10"/>
  <c r="B303" i="10"/>
  <c r="C303" i="10"/>
  <c r="B302" i="10"/>
  <c r="C302" i="10"/>
  <c r="B301" i="10"/>
  <c r="C301" i="10"/>
  <c r="B300" i="10"/>
  <c r="C300" i="10"/>
  <c r="B299" i="10"/>
  <c r="C299" i="10"/>
  <c r="B298" i="10"/>
  <c r="C298" i="10"/>
  <c r="B297" i="10"/>
  <c r="C297" i="10"/>
  <c r="B296" i="10"/>
  <c r="C296" i="10"/>
  <c r="B295" i="10"/>
  <c r="C295" i="10"/>
  <c r="B294" i="10"/>
  <c r="C294" i="10"/>
  <c r="B293" i="10"/>
  <c r="C293" i="10"/>
  <c r="B292" i="10"/>
  <c r="C292" i="10"/>
  <c r="B291" i="10"/>
  <c r="C291" i="10"/>
  <c r="B290" i="10"/>
  <c r="C290" i="10"/>
  <c r="D290" i="10" s="1"/>
  <c r="B289" i="10"/>
  <c r="C289" i="10"/>
  <c r="B288" i="10"/>
  <c r="C288" i="10"/>
  <c r="B287" i="10"/>
  <c r="C287" i="10"/>
  <c r="B286" i="10"/>
  <c r="C286" i="10"/>
  <c r="B285" i="10"/>
  <c r="C285" i="10"/>
  <c r="B284" i="10"/>
  <c r="C284" i="10"/>
  <c r="B283" i="10"/>
  <c r="C283" i="10"/>
  <c r="B282" i="10"/>
  <c r="C282" i="10"/>
  <c r="B281" i="10"/>
  <c r="C281" i="10"/>
  <c r="D281" i="10" s="1"/>
  <c r="B280" i="10"/>
  <c r="C280" i="10"/>
  <c r="B279" i="10"/>
  <c r="C279" i="10"/>
  <c r="B278" i="10"/>
  <c r="C278" i="10"/>
  <c r="B277" i="10"/>
  <c r="C277" i="10"/>
  <c r="B276" i="10"/>
  <c r="C276" i="10"/>
  <c r="B275" i="10"/>
  <c r="C275" i="10"/>
  <c r="B274" i="10"/>
  <c r="C274" i="10"/>
  <c r="B273" i="10"/>
  <c r="C273" i="10"/>
  <c r="B272" i="10"/>
  <c r="C272" i="10"/>
  <c r="B271" i="10"/>
  <c r="C271" i="10"/>
  <c r="B270" i="10"/>
  <c r="C270" i="10"/>
  <c r="B269" i="10"/>
  <c r="C269" i="10"/>
  <c r="B268" i="10"/>
  <c r="C268" i="10"/>
  <c r="B267" i="10"/>
  <c r="C267" i="10"/>
  <c r="B266" i="10"/>
  <c r="C266" i="10"/>
  <c r="B265" i="10"/>
  <c r="C265" i="10"/>
  <c r="B264" i="10"/>
  <c r="C264" i="10"/>
  <c r="B263" i="10"/>
  <c r="C263" i="10"/>
  <c r="B262" i="10"/>
  <c r="C262" i="10"/>
  <c r="B261" i="10"/>
  <c r="C261" i="10"/>
  <c r="B260" i="10"/>
  <c r="C260" i="10"/>
  <c r="B259" i="10"/>
  <c r="C259" i="10"/>
  <c r="B258" i="10"/>
  <c r="C258" i="10"/>
  <c r="B257" i="10"/>
  <c r="C257" i="10"/>
  <c r="B256" i="10"/>
  <c r="C256" i="10"/>
  <c r="B255" i="10"/>
  <c r="C255" i="10"/>
  <c r="B254" i="10"/>
  <c r="C254" i="10"/>
  <c r="B253" i="10"/>
  <c r="C253" i="10"/>
  <c r="B252" i="10"/>
  <c r="C252" i="10"/>
  <c r="B251" i="10"/>
  <c r="C251" i="10"/>
  <c r="B250" i="10"/>
  <c r="C250" i="10"/>
  <c r="B249" i="10"/>
  <c r="C249" i="10"/>
  <c r="B248" i="10"/>
  <c r="C248" i="10"/>
  <c r="B247" i="10"/>
  <c r="C247" i="10"/>
  <c r="B246" i="10"/>
  <c r="C246" i="10"/>
  <c r="B245" i="10"/>
  <c r="C245" i="10"/>
  <c r="B244" i="10"/>
  <c r="C244" i="10"/>
  <c r="B243" i="10"/>
  <c r="C243" i="10"/>
  <c r="B242" i="10"/>
  <c r="C242" i="10"/>
  <c r="B241" i="10"/>
  <c r="C241" i="10"/>
  <c r="B240" i="10"/>
  <c r="C240" i="10"/>
  <c r="B239" i="10"/>
  <c r="C239" i="10"/>
  <c r="B238" i="10"/>
  <c r="C238" i="10"/>
  <c r="B237" i="10"/>
  <c r="C237" i="10"/>
  <c r="H13" i="6"/>
  <c r="H12" i="6"/>
  <c r="H11" i="6"/>
  <c r="D9" i="6"/>
  <c r="E9" i="6"/>
  <c r="E10" i="6" s="1"/>
  <c r="E12" i="6" s="1"/>
  <c r="C13" i="6"/>
  <c r="C14" i="6" s="1"/>
  <c r="C10" i="6"/>
  <c r="C12" i="6" s="1"/>
  <c r="H5" i="6"/>
  <c r="A1" i="14"/>
  <c r="C3" i="16"/>
  <c r="D33" i="16" s="1"/>
  <c r="C3" i="15"/>
  <c r="C1" i="16"/>
  <c r="C7" i="16" s="1"/>
  <c r="C6" i="16"/>
  <c r="C4" i="16"/>
  <c r="C5" i="16" s="1"/>
  <c r="C2" i="16"/>
  <c r="C8" i="16"/>
  <c r="C4" i="15"/>
  <c r="C5" i="15" s="1"/>
  <c r="C1" i="15"/>
  <c r="C6" i="15"/>
  <c r="C2" i="15"/>
  <c r="C3" i="1"/>
  <c r="C1" i="1"/>
  <c r="C6" i="1"/>
  <c r="C4" i="1"/>
  <c r="C5" i="1" s="1"/>
  <c r="B15" i="16"/>
  <c r="C15" i="16"/>
  <c r="B16" i="16"/>
  <c r="C16" i="16"/>
  <c r="B17" i="16"/>
  <c r="C17" i="16"/>
  <c r="B18" i="16"/>
  <c r="C18" i="16"/>
  <c r="B19" i="16"/>
  <c r="C19" i="16"/>
  <c r="B20" i="16"/>
  <c r="C20" i="16"/>
  <c r="B21" i="16"/>
  <c r="C21" i="16"/>
  <c r="B22" i="16"/>
  <c r="C22" i="16"/>
  <c r="B23" i="16"/>
  <c r="C23" i="16"/>
  <c r="B24" i="16"/>
  <c r="C24" i="16"/>
  <c r="B25" i="16"/>
  <c r="C25" i="16"/>
  <c r="B26" i="16"/>
  <c r="C26" i="16"/>
  <c r="B27" i="16"/>
  <c r="C27" i="16"/>
  <c r="B28" i="16"/>
  <c r="C28" i="16"/>
  <c r="B29" i="16"/>
  <c r="C29" i="16"/>
  <c r="B30" i="16"/>
  <c r="C30" i="16"/>
  <c r="B31" i="16"/>
  <c r="C31" i="16"/>
  <c r="B32" i="16"/>
  <c r="C32" i="16"/>
  <c r="B33" i="16"/>
  <c r="C33" i="16"/>
  <c r="B34" i="16"/>
  <c r="C34" i="16"/>
  <c r="B35" i="16"/>
  <c r="C35" i="16"/>
  <c r="B36" i="16"/>
  <c r="C36" i="16"/>
  <c r="B37" i="16"/>
  <c r="C37" i="16"/>
  <c r="B38" i="16"/>
  <c r="C38" i="16"/>
  <c r="B39" i="16"/>
  <c r="C39" i="16"/>
  <c r="B40" i="16"/>
  <c r="C40" i="16"/>
  <c r="B41" i="16"/>
  <c r="C41" i="16"/>
  <c r="B42" i="16"/>
  <c r="C42" i="16"/>
  <c r="B43" i="16"/>
  <c r="C43" i="16"/>
  <c r="B44" i="16"/>
  <c r="C44" i="16"/>
  <c r="B45" i="16"/>
  <c r="C45" i="16"/>
  <c r="B46" i="16"/>
  <c r="C46" i="16"/>
  <c r="B47" i="16"/>
  <c r="C47" i="16"/>
  <c r="B48" i="16"/>
  <c r="C48" i="16"/>
  <c r="B49" i="16"/>
  <c r="C49" i="16"/>
  <c r="B50" i="16"/>
  <c r="C50" i="16"/>
  <c r="B51" i="16"/>
  <c r="C51" i="16"/>
  <c r="B52" i="16"/>
  <c r="C52" i="16"/>
  <c r="B53" i="16"/>
  <c r="C53" i="16"/>
  <c r="B54" i="16"/>
  <c r="C54" i="16"/>
  <c r="B55" i="16"/>
  <c r="C55" i="16"/>
  <c r="B56" i="16"/>
  <c r="C56" i="16"/>
  <c r="B57" i="16"/>
  <c r="C57" i="16"/>
  <c r="B58" i="16"/>
  <c r="C58" i="16"/>
  <c r="B59" i="16"/>
  <c r="C59" i="16"/>
  <c r="B60" i="16"/>
  <c r="C60" i="16"/>
  <c r="B61" i="16"/>
  <c r="C61" i="16"/>
  <c r="B62" i="16"/>
  <c r="C62" i="16"/>
  <c r="B63" i="16"/>
  <c r="C63" i="16"/>
  <c r="B64" i="16"/>
  <c r="C64" i="16"/>
  <c r="B65" i="16"/>
  <c r="C65" i="16"/>
  <c r="B66" i="16"/>
  <c r="C66" i="16"/>
  <c r="B67" i="16"/>
  <c r="C67" i="16"/>
  <c r="B68" i="16"/>
  <c r="C68" i="16"/>
  <c r="B69" i="16"/>
  <c r="C69" i="16"/>
  <c r="B70" i="16"/>
  <c r="C70" i="16"/>
  <c r="B71" i="16"/>
  <c r="C71" i="16"/>
  <c r="B72" i="16"/>
  <c r="C72" i="16"/>
  <c r="B73" i="16"/>
  <c r="C73" i="16"/>
  <c r="B74" i="16"/>
  <c r="C74" i="16"/>
  <c r="B75" i="16"/>
  <c r="C75" i="16"/>
  <c r="B76" i="16"/>
  <c r="C76" i="16"/>
  <c r="B77" i="16"/>
  <c r="C77" i="16"/>
  <c r="B78" i="16"/>
  <c r="C78" i="16"/>
  <c r="B79" i="16"/>
  <c r="C79" i="16"/>
  <c r="B80" i="16"/>
  <c r="C80" i="16"/>
  <c r="B81" i="16"/>
  <c r="C81" i="16"/>
  <c r="B82" i="16"/>
  <c r="C82" i="16"/>
  <c r="B83" i="16"/>
  <c r="C83" i="16"/>
  <c r="B84" i="16"/>
  <c r="C84" i="16"/>
  <c r="B85" i="16"/>
  <c r="C85" i="16"/>
  <c r="B86" i="16"/>
  <c r="C86" i="16"/>
  <c r="B87" i="16"/>
  <c r="C87" i="16"/>
  <c r="B88" i="16"/>
  <c r="C88" i="16"/>
  <c r="B89" i="16"/>
  <c r="C89" i="16"/>
  <c r="B90" i="16"/>
  <c r="C90" i="16"/>
  <c r="B91" i="16"/>
  <c r="C91" i="16"/>
  <c r="B92" i="16"/>
  <c r="C92" i="16"/>
  <c r="B93" i="16"/>
  <c r="C93" i="16"/>
  <c r="B94" i="16"/>
  <c r="C94" i="16"/>
  <c r="B95" i="16"/>
  <c r="C95" i="16"/>
  <c r="B96" i="16"/>
  <c r="C96" i="16"/>
  <c r="B97" i="16"/>
  <c r="C97" i="16"/>
  <c r="B98" i="16"/>
  <c r="C98" i="16"/>
  <c r="B99" i="16"/>
  <c r="C99" i="16"/>
  <c r="B100" i="16"/>
  <c r="C100" i="16"/>
  <c r="B101" i="16"/>
  <c r="C101" i="16"/>
  <c r="B102" i="16"/>
  <c r="C102" i="16"/>
  <c r="B103" i="16"/>
  <c r="C103" i="16"/>
  <c r="B104" i="16"/>
  <c r="C104" i="16"/>
  <c r="B105" i="16"/>
  <c r="C105" i="16"/>
  <c r="B106" i="16"/>
  <c r="C106" i="16"/>
  <c r="B107" i="16"/>
  <c r="C107" i="16"/>
  <c r="B108" i="16"/>
  <c r="C108" i="16"/>
  <c r="B109" i="16"/>
  <c r="C109" i="16"/>
  <c r="B110" i="16"/>
  <c r="C110" i="16"/>
  <c r="B111" i="16"/>
  <c r="C111" i="16"/>
  <c r="B112" i="16"/>
  <c r="C112" i="16"/>
  <c r="B113" i="16"/>
  <c r="C113" i="16"/>
  <c r="B114" i="16"/>
  <c r="C114" i="16"/>
  <c r="B115" i="16"/>
  <c r="C115" i="16"/>
  <c r="B116" i="16"/>
  <c r="C116" i="16"/>
  <c r="B117" i="16"/>
  <c r="C117" i="16"/>
  <c r="B118" i="16"/>
  <c r="C118" i="16"/>
  <c r="B119" i="16"/>
  <c r="C119" i="16"/>
  <c r="B120" i="16"/>
  <c r="C120" i="16"/>
  <c r="B121" i="16"/>
  <c r="C121" i="16"/>
  <c r="B122" i="16"/>
  <c r="C122" i="16"/>
  <c r="B123" i="16"/>
  <c r="C123" i="16"/>
  <c r="B124" i="16"/>
  <c r="C124" i="16"/>
  <c r="B125" i="16"/>
  <c r="C125" i="16"/>
  <c r="B126" i="16"/>
  <c r="C126" i="16"/>
  <c r="B127" i="16"/>
  <c r="C127" i="16"/>
  <c r="B128" i="16"/>
  <c r="C128" i="16"/>
  <c r="B129" i="16"/>
  <c r="C129" i="16"/>
  <c r="B130" i="16"/>
  <c r="C130" i="16"/>
  <c r="B131" i="16"/>
  <c r="C131" i="16"/>
  <c r="B132" i="16"/>
  <c r="C132" i="16"/>
  <c r="B133" i="16"/>
  <c r="C133" i="16"/>
  <c r="B134" i="16"/>
  <c r="C134" i="16"/>
  <c r="B135" i="16"/>
  <c r="C135" i="16"/>
  <c r="B136" i="16"/>
  <c r="C136" i="16"/>
  <c r="B137" i="16"/>
  <c r="C137" i="16"/>
  <c r="B138" i="16"/>
  <c r="C138" i="16"/>
  <c r="B139" i="16"/>
  <c r="C139" i="16"/>
  <c r="B140" i="16"/>
  <c r="C140" i="16"/>
  <c r="B141" i="16"/>
  <c r="C141" i="16"/>
  <c r="B142" i="16"/>
  <c r="C142" i="16"/>
  <c r="B143" i="16"/>
  <c r="C143" i="16"/>
  <c r="B144" i="16"/>
  <c r="C144" i="16"/>
  <c r="B145" i="16"/>
  <c r="C145" i="16"/>
  <c r="B146" i="16"/>
  <c r="C146" i="16"/>
  <c r="B147" i="16"/>
  <c r="C147" i="16"/>
  <c r="B148" i="16"/>
  <c r="C148" i="16"/>
  <c r="B149" i="16"/>
  <c r="C149" i="16"/>
  <c r="B150" i="16"/>
  <c r="C150" i="16"/>
  <c r="B151" i="16"/>
  <c r="C151" i="16"/>
  <c r="B152" i="16"/>
  <c r="C152" i="16"/>
  <c r="B153" i="16"/>
  <c r="C153" i="16"/>
  <c r="B154" i="16"/>
  <c r="C154" i="16"/>
  <c r="B155" i="16"/>
  <c r="C155" i="16"/>
  <c r="B156" i="16"/>
  <c r="C156" i="16"/>
  <c r="B157" i="16"/>
  <c r="C157" i="16"/>
  <c r="B158" i="16"/>
  <c r="C158" i="16"/>
  <c r="B159" i="16"/>
  <c r="C159" i="16"/>
  <c r="B160" i="16"/>
  <c r="C160" i="16"/>
  <c r="B161" i="16"/>
  <c r="C161" i="16"/>
  <c r="B162" i="16"/>
  <c r="C162" i="16"/>
  <c r="B163" i="16"/>
  <c r="C163" i="16"/>
  <c r="B164" i="16"/>
  <c r="C164" i="16"/>
  <c r="B165" i="16"/>
  <c r="C165" i="16"/>
  <c r="B166" i="16"/>
  <c r="C166" i="16"/>
  <c r="B167" i="16"/>
  <c r="C167" i="16"/>
  <c r="B168" i="16"/>
  <c r="C168" i="16"/>
  <c r="B169" i="16"/>
  <c r="C169" i="16"/>
  <c r="B170" i="16"/>
  <c r="C170" i="16"/>
  <c r="B171" i="16"/>
  <c r="C171" i="16"/>
  <c r="B172" i="16"/>
  <c r="C172" i="16"/>
  <c r="B173" i="16"/>
  <c r="C173" i="16"/>
  <c r="B174" i="16"/>
  <c r="C174" i="16"/>
  <c r="B175" i="16"/>
  <c r="C175" i="16"/>
  <c r="B176" i="16"/>
  <c r="C176" i="16"/>
  <c r="B177" i="16"/>
  <c r="C177" i="16"/>
  <c r="B178" i="16"/>
  <c r="C178" i="16"/>
  <c r="B179" i="16"/>
  <c r="C179" i="16"/>
  <c r="B180" i="16"/>
  <c r="C180" i="16"/>
  <c r="B181" i="16"/>
  <c r="C181" i="16"/>
  <c r="B182" i="16"/>
  <c r="C182" i="16"/>
  <c r="B183" i="16"/>
  <c r="C183" i="16"/>
  <c r="B184" i="16"/>
  <c r="C184" i="16"/>
  <c r="B185" i="16"/>
  <c r="C185" i="16"/>
  <c r="B186" i="16"/>
  <c r="C186" i="16"/>
  <c r="B187" i="16"/>
  <c r="C187" i="16"/>
  <c r="B188" i="16"/>
  <c r="C188" i="16"/>
  <c r="B189" i="16"/>
  <c r="C189" i="16"/>
  <c r="B190" i="16"/>
  <c r="C190" i="16"/>
  <c r="B191" i="16"/>
  <c r="C191" i="16"/>
  <c r="B192" i="16"/>
  <c r="C192" i="16"/>
  <c r="B193" i="16"/>
  <c r="C193" i="16"/>
  <c r="B194" i="16"/>
  <c r="C194" i="16"/>
  <c r="B195" i="16"/>
  <c r="C195" i="16"/>
  <c r="B196" i="16"/>
  <c r="C196" i="16"/>
  <c r="B197" i="16"/>
  <c r="C197" i="16"/>
  <c r="B198" i="16"/>
  <c r="C198" i="16"/>
  <c r="B199" i="16"/>
  <c r="C199" i="16"/>
  <c r="B200" i="16"/>
  <c r="C200" i="16"/>
  <c r="B201" i="16"/>
  <c r="C201" i="16"/>
  <c r="B202" i="16"/>
  <c r="C202" i="16"/>
  <c r="B203" i="16"/>
  <c r="C203" i="16"/>
  <c r="B204" i="16"/>
  <c r="C204" i="16"/>
  <c r="B205" i="16"/>
  <c r="C205" i="16"/>
  <c r="B206" i="16"/>
  <c r="C206" i="16"/>
  <c r="B207" i="16"/>
  <c r="C207" i="16"/>
  <c r="B208" i="16"/>
  <c r="C208" i="16"/>
  <c r="B209" i="16"/>
  <c r="C209" i="16"/>
  <c r="B210" i="16"/>
  <c r="C210" i="16"/>
  <c r="B211" i="16"/>
  <c r="C211" i="16"/>
  <c r="B212" i="16"/>
  <c r="C212" i="16"/>
  <c r="B213" i="16"/>
  <c r="C213" i="16"/>
  <c r="B214" i="16"/>
  <c r="C214" i="16"/>
  <c r="B215" i="16"/>
  <c r="C215" i="16"/>
  <c r="B216" i="16"/>
  <c r="C216" i="16"/>
  <c r="B217" i="16"/>
  <c r="C217" i="16"/>
  <c r="B218" i="16"/>
  <c r="C218" i="16"/>
  <c r="B219" i="16"/>
  <c r="C219" i="16"/>
  <c r="B220" i="16"/>
  <c r="C220" i="16"/>
  <c r="B221" i="16"/>
  <c r="C221" i="16"/>
  <c r="B222" i="16"/>
  <c r="C222" i="16"/>
  <c r="B223" i="16"/>
  <c r="C223" i="16"/>
  <c r="B224" i="16"/>
  <c r="C224" i="16"/>
  <c r="B225" i="16"/>
  <c r="C225" i="16"/>
  <c r="B226" i="16"/>
  <c r="C226" i="16"/>
  <c r="B227" i="16"/>
  <c r="D227" i="16" s="1"/>
  <c r="C227" i="16"/>
  <c r="B228" i="16"/>
  <c r="C228" i="16"/>
  <c r="B229" i="16"/>
  <c r="C229" i="16"/>
  <c r="B230" i="16"/>
  <c r="C230" i="16"/>
  <c r="B231" i="16"/>
  <c r="C231" i="16"/>
  <c r="B232" i="16"/>
  <c r="C232" i="16"/>
  <c r="B233" i="16"/>
  <c r="C233" i="16"/>
  <c r="B234" i="16"/>
  <c r="C234" i="16"/>
  <c r="B235" i="16"/>
  <c r="D235" i="16" s="1"/>
  <c r="C235" i="16"/>
  <c r="B236" i="16"/>
  <c r="C236" i="16"/>
  <c r="B237" i="16"/>
  <c r="C237" i="16"/>
  <c r="B238" i="16"/>
  <c r="C238" i="16"/>
  <c r="B239" i="16"/>
  <c r="C239" i="16"/>
  <c r="B240" i="16"/>
  <c r="C240" i="16"/>
  <c r="B241" i="16"/>
  <c r="C241" i="16"/>
  <c r="B242" i="16"/>
  <c r="C242" i="16"/>
  <c r="B243" i="16"/>
  <c r="C243" i="16"/>
  <c r="B244" i="16"/>
  <c r="C244" i="16"/>
  <c r="B245" i="16"/>
  <c r="C245" i="16"/>
  <c r="B246" i="16"/>
  <c r="C246" i="16"/>
  <c r="B247" i="16"/>
  <c r="C247" i="16"/>
  <c r="B248" i="16"/>
  <c r="C248" i="16"/>
  <c r="B249" i="16"/>
  <c r="C249" i="16"/>
  <c r="B250" i="16"/>
  <c r="C250" i="16"/>
  <c r="B251" i="16"/>
  <c r="C251" i="16"/>
  <c r="B252" i="16"/>
  <c r="C252" i="16"/>
  <c r="B253" i="16"/>
  <c r="C253" i="16"/>
  <c r="B254" i="16"/>
  <c r="C254" i="16"/>
  <c r="B255" i="16"/>
  <c r="C255" i="16"/>
  <c r="B256" i="16"/>
  <c r="C256" i="16"/>
  <c r="B257" i="16"/>
  <c r="C257" i="16"/>
  <c r="B258" i="16"/>
  <c r="C258" i="16"/>
  <c r="B259" i="16"/>
  <c r="C259" i="16"/>
  <c r="B260" i="16"/>
  <c r="C260" i="16"/>
  <c r="B261" i="16"/>
  <c r="C261" i="16"/>
  <c r="B262" i="16"/>
  <c r="C262" i="16"/>
  <c r="B263" i="16"/>
  <c r="C263" i="16"/>
  <c r="B264" i="16"/>
  <c r="C264" i="16"/>
  <c r="B265" i="16"/>
  <c r="C265" i="16"/>
  <c r="B266" i="16"/>
  <c r="C266" i="16"/>
  <c r="B267" i="16"/>
  <c r="C267" i="16"/>
  <c r="B268" i="16"/>
  <c r="C268" i="16"/>
  <c r="B269" i="16"/>
  <c r="C269" i="16"/>
  <c r="B270" i="16"/>
  <c r="C270" i="16"/>
  <c r="B271" i="16"/>
  <c r="C271" i="16"/>
  <c r="B272" i="16"/>
  <c r="C272" i="16"/>
  <c r="B273" i="16"/>
  <c r="C273" i="16"/>
  <c r="B274" i="16"/>
  <c r="C274" i="16"/>
  <c r="B275" i="16"/>
  <c r="C275" i="16"/>
  <c r="B276" i="16"/>
  <c r="C276" i="16"/>
  <c r="B277" i="16"/>
  <c r="C277" i="16"/>
  <c r="B278" i="16"/>
  <c r="C278" i="16"/>
  <c r="B279" i="16"/>
  <c r="D279" i="16" s="1"/>
  <c r="AA279" i="16" s="1"/>
  <c r="C279" i="16"/>
  <c r="B280" i="16"/>
  <c r="C280" i="16"/>
  <c r="B281" i="16"/>
  <c r="C281" i="16"/>
  <c r="B282" i="16"/>
  <c r="C282" i="16"/>
  <c r="B283" i="16"/>
  <c r="C283" i="16"/>
  <c r="B284" i="16"/>
  <c r="C284" i="16"/>
  <c r="B285" i="16"/>
  <c r="C285" i="16"/>
  <c r="B286" i="16"/>
  <c r="C286" i="16"/>
  <c r="B287" i="16"/>
  <c r="C287" i="16"/>
  <c r="B288" i="16"/>
  <c r="C288" i="16"/>
  <c r="B289" i="16"/>
  <c r="C289" i="16"/>
  <c r="B290" i="16"/>
  <c r="C290" i="16"/>
  <c r="B291" i="16"/>
  <c r="C291" i="16"/>
  <c r="B292" i="16"/>
  <c r="C292" i="16"/>
  <c r="B293" i="16"/>
  <c r="C293" i="16"/>
  <c r="B294" i="16"/>
  <c r="C294" i="16"/>
  <c r="B295" i="16"/>
  <c r="C295" i="16"/>
  <c r="B296" i="16"/>
  <c r="C296" i="16"/>
  <c r="B297" i="16"/>
  <c r="C297" i="16"/>
  <c r="B298" i="16"/>
  <c r="C298" i="16"/>
  <c r="B299" i="16"/>
  <c r="C299" i="16"/>
  <c r="B300" i="16"/>
  <c r="C300" i="16"/>
  <c r="B301" i="16"/>
  <c r="C301" i="16"/>
  <c r="B302" i="16"/>
  <c r="C302" i="16"/>
  <c r="B303" i="16"/>
  <c r="C303" i="16"/>
  <c r="B304" i="16"/>
  <c r="C304" i="16"/>
  <c r="B305" i="16"/>
  <c r="C305" i="16"/>
  <c r="B306" i="16"/>
  <c r="C306" i="16"/>
  <c r="B307" i="16"/>
  <c r="C307" i="16"/>
  <c r="B308" i="16"/>
  <c r="C308" i="16"/>
  <c r="B309" i="16"/>
  <c r="C309" i="16"/>
  <c r="B310" i="16"/>
  <c r="C310" i="16"/>
  <c r="B311" i="16"/>
  <c r="C311" i="16"/>
  <c r="B312" i="16"/>
  <c r="C312" i="16"/>
  <c r="B313" i="16"/>
  <c r="C313" i="16"/>
  <c r="B314" i="16"/>
  <c r="C314" i="16"/>
  <c r="B315" i="16"/>
  <c r="C315" i="16"/>
  <c r="B316" i="16"/>
  <c r="C316" i="16"/>
  <c r="B317" i="16"/>
  <c r="C317" i="16"/>
  <c r="B318" i="16"/>
  <c r="C318" i="16"/>
  <c r="B319" i="16"/>
  <c r="C319" i="16"/>
  <c r="B320" i="16"/>
  <c r="C320" i="16"/>
  <c r="B321" i="16"/>
  <c r="C321" i="16"/>
  <c r="B322" i="16"/>
  <c r="C322" i="16"/>
  <c r="B323" i="16"/>
  <c r="C323" i="16"/>
  <c r="B324" i="16"/>
  <c r="C324" i="16"/>
  <c r="B325" i="16"/>
  <c r="C325" i="16"/>
  <c r="B326" i="16"/>
  <c r="C326" i="16"/>
  <c r="B327" i="16"/>
  <c r="C327" i="16"/>
  <c r="B328" i="16"/>
  <c r="C328" i="16"/>
  <c r="B329" i="16"/>
  <c r="C329" i="16"/>
  <c r="B330" i="16"/>
  <c r="C330" i="16"/>
  <c r="B331" i="16"/>
  <c r="C331" i="16"/>
  <c r="B332" i="16"/>
  <c r="C332" i="16"/>
  <c r="B333" i="16"/>
  <c r="C333" i="16"/>
  <c r="B334" i="16"/>
  <c r="C334" i="16"/>
  <c r="B335" i="16"/>
  <c r="C335" i="16"/>
  <c r="B336" i="16"/>
  <c r="C336" i="16"/>
  <c r="B337" i="16"/>
  <c r="C337" i="16"/>
  <c r="B338" i="16"/>
  <c r="C338" i="16"/>
  <c r="B339" i="16"/>
  <c r="C339" i="16"/>
  <c r="B340" i="16"/>
  <c r="C340" i="16"/>
  <c r="B341" i="16"/>
  <c r="C341" i="16"/>
  <c r="B342" i="16"/>
  <c r="C342" i="16"/>
  <c r="B343" i="16"/>
  <c r="C343" i="16"/>
  <c r="B344" i="16"/>
  <c r="C344" i="16"/>
  <c r="B345" i="16"/>
  <c r="C345" i="16"/>
  <c r="B346" i="16"/>
  <c r="D346" i="16" s="1"/>
  <c r="AI346" i="16" s="1"/>
  <c r="C346" i="16"/>
  <c r="B347" i="16"/>
  <c r="C347" i="16"/>
  <c r="B348" i="16"/>
  <c r="C348" i="16"/>
  <c r="B349" i="16"/>
  <c r="C349" i="16"/>
  <c r="B350" i="16"/>
  <c r="C350" i="16"/>
  <c r="B351" i="16"/>
  <c r="C351" i="16"/>
  <c r="B352" i="16"/>
  <c r="C352" i="16"/>
  <c r="B353" i="16"/>
  <c r="C353" i="16"/>
  <c r="B354" i="16"/>
  <c r="C354" i="16"/>
  <c r="B355" i="16"/>
  <c r="C355" i="16"/>
  <c r="B356" i="16"/>
  <c r="C356" i="16"/>
  <c r="B357" i="16"/>
  <c r="C357" i="16"/>
  <c r="B358" i="16"/>
  <c r="C358" i="16"/>
  <c r="B359" i="16"/>
  <c r="C359" i="16"/>
  <c r="B360" i="16"/>
  <c r="C360" i="16"/>
  <c r="B361" i="16"/>
  <c r="C361" i="16"/>
  <c r="B362" i="16"/>
  <c r="C362" i="16"/>
  <c r="B363" i="16"/>
  <c r="C363" i="16"/>
  <c r="B364" i="16"/>
  <c r="C364" i="16"/>
  <c r="B365" i="16"/>
  <c r="C365" i="16"/>
  <c r="B366" i="16"/>
  <c r="C366" i="16"/>
  <c r="B367" i="16"/>
  <c r="C367" i="16"/>
  <c r="B368" i="16"/>
  <c r="C368" i="16"/>
  <c r="B369" i="16"/>
  <c r="C369" i="16"/>
  <c r="B370" i="16"/>
  <c r="C370" i="16"/>
  <c r="B371" i="16"/>
  <c r="C371" i="16"/>
  <c r="B372" i="16"/>
  <c r="C372" i="16"/>
  <c r="B373" i="16"/>
  <c r="C373" i="16"/>
  <c r="B374" i="16"/>
  <c r="C374" i="16"/>
  <c r="B375" i="16"/>
  <c r="C375" i="16"/>
  <c r="B376" i="16"/>
  <c r="C376" i="16"/>
  <c r="B377" i="16"/>
  <c r="C377" i="16"/>
  <c r="B378" i="16"/>
  <c r="C378" i="16"/>
  <c r="B379" i="16"/>
  <c r="C379" i="16"/>
  <c r="B380" i="16"/>
  <c r="C380" i="16"/>
  <c r="B381" i="16"/>
  <c r="C381" i="16"/>
  <c r="B382" i="16"/>
  <c r="C382" i="16"/>
  <c r="B383" i="16"/>
  <c r="C383" i="16"/>
  <c r="B384" i="16"/>
  <c r="C384" i="16"/>
  <c r="B385" i="16"/>
  <c r="C385" i="16"/>
  <c r="B386" i="16"/>
  <c r="C386" i="16"/>
  <c r="B387" i="16"/>
  <c r="C387" i="16"/>
  <c r="B388" i="16"/>
  <c r="C388" i="16"/>
  <c r="B389" i="16"/>
  <c r="C389" i="16"/>
  <c r="B390" i="16"/>
  <c r="C390" i="16"/>
  <c r="B391" i="16"/>
  <c r="C391" i="16"/>
  <c r="B392" i="16"/>
  <c r="C392" i="16"/>
  <c r="B393" i="16"/>
  <c r="C393" i="16"/>
  <c r="B394" i="16"/>
  <c r="C394" i="16"/>
  <c r="B395" i="16"/>
  <c r="C395" i="16"/>
  <c r="B396" i="16"/>
  <c r="C396" i="16"/>
  <c r="B397" i="16"/>
  <c r="C397" i="16"/>
  <c r="B398" i="16"/>
  <c r="C398" i="16"/>
  <c r="B399" i="16"/>
  <c r="C399" i="16"/>
  <c r="B400" i="16"/>
  <c r="C400" i="16"/>
  <c r="B401" i="16"/>
  <c r="C401" i="16"/>
  <c r="B402" i="16"/>
  <c r="C402" i="16"/>
  <c r="B403" i="16"/>
  <c r="C403" i="16"/>
  <c r="B404" i="16"/>
  <c r="C404" i="16"/>
  <c r="B405" i="16"/>
  <c r="C405" i="16"/>
  <c r="B406" i="16"/>
  <c r="C406" i="16"/>
  <c r="B407" i="16"/>
  <c r="C407" i="16"/>
  <c r="B408" i="16"/>
  <c r="C408" i="16"/>
  <c r="B409" i="16"/>
  <c r="C409" i="16"/>
  <c r="B410" i="16"/>
  <c r="C410" i="16"/>
  <c r="B411" i="16"/>
  <c r="C411" i="16"/>
  <c r="B412" i="16"/>
  <c r="C412" i="16"/>
  <c r="B413" i="16"/>
  <c r="C413" i="16"/>
  <c r="B414" i="16"/>
  <c r="C414" i="16"/>
  <c r="B415" i="16"/>
  <c r="C415" i="16"/>
  <c r="B416" i="16"/>
  <c r="C416" i="16"/>
  <c r="B417" i="16"/>
  <c r="C417" i="16"/>
  <c r="B418" i="16"/>
  <c r="C418" i="16"/>
  <c r="B419" i="16"/>
  <c r="C419" i="16"/>
  <c r="B420" i="16"/>
  <c r="C420" i="16"/>
  <c r="B421" i="16"/>
  <c r="C421" i="16"/>
  <c r="B422" i="16"/>
  <c r="C422" i="16"/>
  <c r="B423" i="16"/>
  <c r="C423" i="16"/>
  <c r="B424" i="16"/>
  <c r="C424" i="16"/>
  <c r="B425" i="16"/>
  <c r="C425" i="16"/>
  <c r="B426" i="16"/>
  <c r="C426" i="16"/>
  <c r="B427" i="16"/>
  <c r="C427" i="16"/>
  <c r="B428" i="16"/>
  <c r="C428" i="16"/>
  <c r="B429" i="16"/>
  <c r="C429" i="16"/>
  <c r="B430" i="16"/>
  <c r="C430" i="16"/>
  <c r="B431" i="16"/>
  <c r="C431" i="16"/>
  <c r="B432" i="16"/>
  <c r="C432" i="16"/>
  <c r="B433" i="16"/>
  <c r="C433" i="16"/>
  <c r="B434" i="16"/>
  <c r="C434" i="16"/>
  <c r="B435" i="16"/>
  <c r="C435" i="16"/>
  <c r="B436" i="16"/>
  <c r="C436" i="16"/>
  <c r="B437" i="16"/>
  <c r="C437" i="16"/>
  <c r="B438" i="16"/>
  <c r="C438" i="16"/>
  <c r="B439" i="16"/>
  <c r="C439" i="16"/>
  <c r="B440" i="16"/>
  <c r="C440" i="16"/>
  <c r="B441" i="16"/>
  <c r="C441" i="16"/>
  <c r="B442" i="16"/>
  <c r="C442" i="16"/>
  <c r="B443" i="16"/>
  <c r="C443" i="16"/>
  <c r="B444" i="16"/>
  <c r="C444" i="16"/>
  <c r="B445" i="16"/>
  <c r="C445" i="16"/>
  <c r="B446" i="16"/>
  <c r="C446" i="16"/>
  <c r="B447" i="16"/>
  <c r="C447" i="16"/>
  <c r="B448" i="16"/>
  <c r="C448" i="16"/>
  <c r="B449" i="16"/>
  <c r="C449" i="16"/>
  <c r="B450" i="16"/>
  <c r="C450" i="16"/>
  <c r="B451" i="16"/>
  <c r="C451" i="16"/>
  <c r="B452" i="16"/>
  <c r="C452" i="16"/>
  <c r="B453" i="16"/>
  <c r="C453" i="16"/>
  <c r="B454" i="16"/>
  <c r="C454" i="16"/>
  <c r="B455" i="16"/>
  <c r="C455" i="16"/>
  <c r="B456" i="16"/>
  <c r="C456" i="16"/>
  <c r="B457" i="16"/>
  <c r="C457" i="16"/>
  <c r="B458" i="16"/>
  <c r="C458" i="16"/>
  <c r="B459" i="16"/>
  <c r="C459" i="16"/>
  <c r="B460" i="16"/>
  <c r="C460" i="16"/>
  <c r="B461" i="16"/>
  <c r="C461" i="16"/>
  <c r="B462" i="16"/>
  <c r="C462" i="16"/>
  <c r="B463" i="16"/>
  <c r="C463" i="16"/>
  <c r="B464" i="16"/>
  <c r="C464" i="16"/>
  <c r="B15" i="15"/>
  <c r="C15" i="15"/>
  <c r="B16" i="15"/>
  <c r="D16" i="15" s="1"/>
  <c r="C16" i="15"/>
  <c r="B17" i="15"/>
  <c r="C17" i="15"/>
  <c r="B18" i="15"/>
  <c r="C18" i="15"/>
  <c r="B19" i="15"/>
  <c r="C19" i="15"/>
  <c r="B20" i="15"/>
  <c r="D20" i="15" s="1"/>
  <c r="C20" i="15"/>
  <c r="B21" i="15"/>
  <c r="C21" i="15"/>
  <c r="B22" i="15"/>
  <c r="C22" i="15"/>
  <c r="B23" i="15"/>
  <c r="C23" i="15"/>
  <c r="B24" i="15"/>
  <c r="D24" i="15" s="1"/>
  <c r="C24" i="15"/>
  <c r="B25" i="15"/>
  <c r="C25" i="15"/>
  <c r="B26" i="15"/>
  <c r="C26" i="15"/>
  <c r="B27" i="15"/>
  <c r="C27" i="15"/>
  <c r="B28" i="15"/>
  <c r="D28" i="15" s="1"/>
  <c r="C28" i="15"/>
  <c r="B29" i="15"/>
  <c r="D29" i="15" s="1"/>
  <c r="C29" i="15"/>
  <c r="B30" i="15"/>
  <c r="C30" i="15"/>
  <c r="B31" i="15"/>
  <c r="C31" i="15"/>
  <c r="B32" i="15"/>
  <c r="D32" i="15" s="1"/>
  <c r="C32" i="15"/>
  <c r="B33" i="15"/>
  <c r="D33" i="15" s="1"/>
  <c r="C33" i="15"/>
  <c r="B34" i="15"/>
  <c r="C34" i="15"/>
  <c r="B35" i="15"/>
  <c r="C35" i="15"/>
  <c r="B36" i="15"/>
  <c r="D36" i="15" s="1"/>
  <c r="C36" i="15"/>
  <c r="B37" i="15"/>
  <c r="D37" i="15" s="1"/>
  <c r="C37" i="15"/>
  <c r="B38" i="15"/>
  <c r="C38" i="15"/>
  <c r="B39" i="15"/>
  <c r="C39" i="15"/>
  <c r="B40" i="15"/>
  <c r="D40" i="15" s="1"/>
  <c r="C40" i="15"/>
  <c r="B41" i="15"/>
  <c r="D41" i="15" s="1"/>
  <c r="C41" i="15"/>
  <c r="B42" i="15"/>
  <c r="C42" i="15"/>
  <c r="B43" i="15"/>
  <c r="C43" i="15"/>
  <c r="B44" i="15"/>
  <c r="D44" i="15" s="1"/>
  <c r="C44" i="15"/>
  <c r="B45" i="15"/>
  <c r="C45" i="15"/>
  <c r="B46" i="15"/>
  <c r="C46" i="15"/>
  <c r="B47" i="15"/>
  <c r="C47" i="15"/>
  <c r="B48" i="15"/>
  <c r="D48" i="15" s="1"/>
  <c r="C48" i="15"/>
  <c r="B49" i="15"/>
  <c r="C49" i="15"/>
  <c r="B50" i="15"/>
  <c r="C50" i="15"/>
  <c r="B51" i="15"/>
  <c r="C51" i="15"/>
  <c r="B52" i="15"/>
  <c r="D52" i="15" s="1"/>
  <c r="C52" i="15"/>
  <c r="B53" i="15"/>
  <c r="C53" i="15"/>
  <c r="B54" i="15"/>
  <c r="C54" i="15"/>
  <c r="B55" i="15"/>
  <c r="C55" i="15"/>
  <c r="B56" i="15"/>
  <c r="D56" i="15" s="1"/>
  <c r="C56" i="15"/>
  <c r="B57" i="15"/>
  <c r="C57" i="15"/>
  <c r="B58" i="15"/>
  <c r="C58" i="15"/>
  <c r="B59" i="15"/>
  <c r="C59" i="15"/>
  <c r="B60" i="15"/>
  <c r="D60" i="15" s="1"/>
  <c r="C60" i="15"/>
  <c r="B61" i="15"/>
  <c r="C61" i="15"/>
  <c r="B62" i="15"/>
  <c r="C62" i="15"/>
  <c r="B63" i="15"/>
  <c r="C63" i="15"/>
  <c r="B64" i="15"/>
  <c r="D64" i="15" s="1"/>
  <c r="C64" i="15"/>
  <c r="B65" i="15"/>
  <c r="D65" i="15" s="1"/>
  <c r="C65" i="15"/>
  <c r="B66" i="15"/>
  <c r="C66" i="15"/>
  <c r="B67" i="15"/>
  <c r="C67" i="15"/>
  <c r="B68" i="15"/>
  <c r="D68" i="15" s="1"/>
  <c r="C68" i="15"/>
  <c r="B69" i="15"/>
  <c r="D69" i="15" s="1"/>
  <c r="C69" i="15"/>
  <c r="B70" i="15"/>
  <c r="C70" i="15"/>
  <c r="B71" i="15"/>
  <c r="C71" i="15"/>
  <c r="B72" i="15"/>
  <c r="D72" i="15" s="1"/>
  <c r="C72" i="15"/>
  <c r="B73" i="15"/>
  <c r="D73" i="15" s="1"/>
  <c r="C73" i="15"/>
  <c r="B74" i="15"/>
  <c r="C74" i="15"/>
  <c r="B75" i="15"/>
  <c r="C75" i="15"/>
  <c r="B76" i="15"/>
  <c r="D76" i="15" s="1"/>
  <c r="C76" i="15"/>
  <c r="B77" i="15"/>
  <c r="D77" i="15" s="1"/>
  <c r="C77" i="15"/>
  <c r="B78" i="15"/>
  <c r="C78" i="15"/>
  <c r="B79" i="15"/>
  <c r="C79" i="15"/>
  <c r="B80" i="15"/>
  <c r="D80" i="15" s="1"/>
  <c r="C80" i="15"/>
  <c r="B81" i="15"/>
  <c r="D81" i="15" s="1"/>
  <c r="C81" i="15"/>
  <c r="B82" i="15"/>
  <c r="C82" i="15"/>
  <c r="B83" i="15"/>
  <c r="C83" i="15"/>
  <c r="B84" i="15"/>
  <c r="D84" i="15" s="1"/>
  <c r="C84" i="15"/>
  <c r="B85" i="15"/>
  <c r="C85" i="15"/>
  <c r="B86" i="15"/>
  <c r="C86" i="15"/>
  <c r="B87" i="15"/>
  <c r="C87" i="15"/>
  <c r="B88" i="15"/>
  <c r="D88" i="15" s="1"/>
  <c r="C88" i="15"/>
  <c r="B89" i="15"/>
  <c r="C89" i="15"/>
  <c r="B90" i="15"/>
  <c r="C90" i="15"/>
  <c r="B91" i="15"/>
  <c r="C91" i="15"/>
  <c r="B92" i="15"/>
  <c r="D92" i="15" s="1"/>
  <c r="C92" i="15"/>
  <c r="B93" i="15"/>
  <c r="C93" i="15"/>
  <c r="B94" i="15"/>
  <c r="C94" i="15"/>
  <c r="B95" i="15"/>
  <c r="C95" i="15"/>
  <c r="B96" i="15"/>
  <c r="D96" i="15" s="1"/>
  <c r="C96" i="15"/>
  <c r="B97" i="15"/>
  <c r="C97" i="15"/>
  <c r="B98" i="15"/>
  <c r="C98" i="15"/>
  <c r="B99" i="15"/>
  <c r="C99" i="15"/>
  <c r="B100" i="15"/>
  <c r="D100" i="15" s="1"/>
  <c r="C100" i="15"/>
  <c r="B101" i="15"/>
  <c r="C101" i="15"/>
  <c r="B102" i="15"/>
  <c r="C102" i="15"/>
  <c r="B103" i="15"/>
  <c r="C103" i="15"/>
  <c r="B104" i="15"/>
  <c r="D104" i="15" s="1"/>
  <c r="C104" i="15"/>
  <c r="B105" i="15"/>
  <c r="D105" i="15" s="1"/>
  <c r="C105" i="15"/>
  <c r="B106" i="15"/>
  <c r="D106" i="15" s="1"/>
  <c r="C106" i="15"/>
  <c r="B107" i="15"/>
  <c r="C107" i="15"/>
  <c r="B108" i="15"/>
  <c r="D108" i="15" s="1"/>
  <c r="C108" i="15"/>
  <c r="B109" i="15"/>
  <c r="D109" i="15" s="1"/>
  <c r="C109" i="15"/>
  <c r="B110" i="15"/>
  <c r="D110" i="15" s="1"/>
  <c r="C110" i="15"/>
  <c r="B111" i="15"/>
  <c r="C111" i="15"/>
  <c r="B112" i="15"/>
  <c r="D112" i="15" s="1"/>
  <c r="C112" i="15"/>
  <c r="B113" i="15"/>
  <c r="D113" i="15" s="1"/>
  <c r="C113" i="15"/>
  <c r="B114" i="15"/>
  <c r="D114" i="15" s="1"/>
  <c r="C114" i="15"/>
  <c r="B115" i="15"/>
  <c r="C115" i="15"/>
  <c r="B116" i="15"/>
  <c r="D116" i="15" s="1"/>
  <c r="C116" i="15"/>
  <c r="B117" i="15"/>
  <c r="D117" i="15" s="1"/>
  <c r="C117" i="15"/>
  <c r="B118" i="15"/>
  <c r="D118" i="15" s="1"/>
  <c r="C118" i="15"/>
  <c r="B119" i="15"/>
  <c r="C119" i="15"/>
  <c r="B120" i="15"/>
  <c r="D120" i="15" s="1"/>
  <c r="C120" i="15"/>
  <c r="B121" i="15"/>
  <c r="D121" i="15" s="1"/>
  <c r="C121" i="15"/>
  <c r="B122" i="15"/>
  <c r="D122" i="15" s="1"/>
  <c r="C122" i="15"/>
  <c r="B123" i="15"/>
  <c r="C123" i="15"/>
  <c r="B124" i="15"/>
  <c r="D124" i="15" s="1"/>
  <c r="C124" i="15"/>
  <c r="B125" i="15"/>
  <c r="C125" i="15"/>
  <c r="B126" i="15"/>
  <c r="D126" i="15" s="1"/>
  <c r="C126" i="15"/>
  <c r="B127" i="15"/>
  <c r="C127" i="15"/>
  <c r="B128" i="15"/>
  <c r="D128" i="15" s="1"/>
  <c r="C128" i="15"/>
  <c r="B129" i="15"/>
  <c r="C129" i="15"/>
  <c r="B130" i="15"/>
  <c r="D130" i="15" s="1"/>
  <c r="C130" i="15"/>
  <c r="B131" i="15"/>
  <c r="C131" i="15"/>
  <c r="B132" i="15"/>
  <c r="D132" i="15" s="1"/>
  <c r="C132" i="15"/>
  <c r="B133" i="15"/>
  <c r="C133" i="15"/>
  <c r="B134" i="15"/>
  <c r="D134" i="15" s="1"/>
  <c r="C134" i="15"/>
  <c r="B135" i="15"/>
  <c r="C135" i="15"/>
  <c r="B136" i="15"/>
  <c r="D136" i="15" s="1"/>
  <c r="C136" i="15"/>
  <c r="B137" i="15"/>
  <c r="C137" i="15"/>
  <c r="B138" i="15"/>
  <c r="D138" i="15" s="1"/>
  <c r="C138" i="15"/>
  <c r="B139" i="15"/>
  <c r="C139" i="15"/>
  <c r="B140" i="15"/>
  <c r="D140" i="15" s="1"/>
  <c r="C140" i="15"/>
  <c r="B141" i="15"/>
  <c r="C141" i="15"/>
  <c r="B142" i="15"/>
  <c r="D142" i="15" s="1"/>
  <c r="C142" i="15"/>
  <c r="B143" i="15"/>
  <c r="C143" i="15"/>
  <c r="B144" i="15"/>
  <c r="D144" i="15" s="1"/>
  <c r="C144" i="15"/>
  <c r="B145" i="15"/>
  <c r="D145" i="15" s="1"/>
  <c r="C145" i="15"/>
  <c r="B146" i="15"/>
  <c r="D146" i="15" s="1"/>
  <c r="C146" i="15"/>
  <c r="B147" i="15"/>
  <c r="C147" i="15"/>
  <c r="B148" i="15"/>
  <c r="D148" i="15" s="1"/>
  <c r="C148" i="15"/>
  <c r="B149" i="15"/>
  <c r="D149" i="15" s="1"/>
  <c r="C149" i="15"/>
  <c r="B150" i="15"/>
  <c r="D150" i="15" s="1"/>
  <c r="C150" i="15"/>
  <c r="B151" i="15"/>
  <c r="C151" i="15"/>
  <c r="B152" i="15"/>
  <c r="D152" i="15" s="1"/>
  <c r="C152" i="15"/>
  <c r="B153" i="15"/>
  <c r="D153" i="15" s="1"/>
  <c r="C153" i="15"/>
  <c r="B154" i="15"/>
  <c r="D154" i="15" s="1"/>
  <c r="C154" i="15"/>
  <c r="B155" i="15"/>
  <c r="C155" i="15"/>
  <c r="B156" i="15"/>
  <c r="D156" i="15" s="1"/>
  <c r="C156" i="15"/>
  <c r="B157" i="15"/>
  <c r="D157" i="15" s="1"/>
  <c r="C157" i="15"/>
  <c r="B158" i="15"/>
  <c r="D158" i="15" s="1"/>
  <c r="C158" i="15"/>
  <c r="B159" i="15"/>
  <c r="C159" i="15"/>
  <c r="B160" i="15"/>
  <c r="D160" i="15" s="1"/>
  <c r="C160" i="15"/>
  <c r="B161" i="15"/>
  <c r="D161" i="15" s="1"/>
  <c r="C161" i="15"/>
  <c r="B162" i="15"/>
  <c r="D162" i="15" s="1"/>
  <c r="C162" i="15"/>
  <c r="B163" i="15"/>
  <c r="C163" i="15"/>
  <c r="B164" i="15"/>
  <c r="D164" i="15" s="1"/>
  <c r="C164" i="15"/>
  <c r="B165" i="15"/>
  <c r="C165" i="15"/>
  <c r="B166" i="15"/>
  <c r="D166" i="15" s="1"/>
  <c r="C166" i="15"/>
  <c r="B167" i="15"/>
  <c r="C167" i="15"/>
  <c r="B168" i="15"/>
  <c r="D168" i="15" s="1"/>
  <c r="C168" i="15"/>
  <c r="B169" i="15"/>
  <c r="C169" i="15"/>
  <c r="B170" i="15"/>
  <c r="D170" i="15" s="1"/>
  <c r="C170" i="15"/>
  <c r="B171" i="15"/>
  <c r="C171" i="15"/>
  <c r="B172" i="15"/>
  <c r="D172" i="15" s="1"/>
  <c r="C172" i="15"/>
  <c r="B173" i="15"/>
  <c r="C173" i="15"/>
  <c r="B174" i="15"/>
  <c r="D174" i="15" s="1"/>
  <c r="C174" i="15"/>
  <c r="B175" i="15"/>
  <c r="C175" i="15"/>
  <c r="B176" i="15"/>
  <c r="D176" i="15" s="1"/>
  <c r="C176" i="15"/>
  <c r="B177" i="15"/>
  <c r="C177" i="15"/>
  <c r="B178" i="15"/>
  <c r="D178" i="15" s="1"/>
  <c r="C178" i="15"/>
  <c r="B179" i="15"/>
  <c r="C179" i="15"/>
  <c r="B180" i="15"/>
  <c r="D180" i="15" s="1"/>
  <c r="C180" i="15"/>
  <c r="B181" i="15"/>
  <c r="D181" i="15" s="1"/>
  <c r="C181" i="15"/>
  <c r="B182" i="15"/>
  <c r="D182" i="15" s="1"/>
  <c r="C182" i="15"/>
  <c r="B183" i="15"/>
  <c r="C183" i="15"/>
  <c r="B184" i="15"/>
  <c r="D184" i="15" s="1"/>
  <c r="C184" i="15"/>
  <c r="B185" i="15"/>
  <c r="D185" i="15" s="1"/>
  <c r="C185" i="15"/>
  <c r="B186" i="15"/>
  <c r="D186" i="15" s="1"/>
  <c r="C186" i="15"/>
  <c r="B187" i="15"/>
  <c r="C187" i="15"/>
  <c r="B188" i="15"/>
  <c r="D188" i="15" s="1"/>
  <c r="C188" i="15"/>
  <c r="B189" i="15"/>
  <c r="D189" i="15" s="1"/>
  <c r="C189" i="15"/>
  <c r="B190" i="15"/>
  <c r="D190" i="15" s="1"/>
  <c r="C190" i="15"/>
  <c r="B191" i="15"/>
  <c r="C191" i="15"/>
  <c r="B192" i="15"/>
  <c r="D192" i="15" s="1"/>
  <c r="C192" i="15"/>
  <c r="B193" i="15"/>
  <c r="D193" i="15" s="1"/>
  <c r="C193" i="15"/>
  <c r="B194" i="15"/>
  <c r="D194" i="15" s="1"/>
  <c r="C194" i="15"/>
  <c r="B195" i="15"/>
  <c r="C195" i="15"/>
  <c r="B196" i="15"/>
  <c r="D196" i="15" s="1"/>
  <c r="C196" i="15"/>
  <c r="B197" i="15"/>
  <c r="C197" i="15"/>
  <c r="B198" i="15"/>
  <c r="D198" i="15" s="1"/>
  <c r="C198" i="15"/>
  <c r="B199" i="15"/>
  <c r="C199" i="15"/>
  <c r="B200" i="15"/>
  <c r="D200" i="15" s="1"/>
  <c r="C200" i="15"/>
  <c r="B201" i="15"/>
  <c r="C201" i="15"/>
  <c r="B202" i="15"/>
  <c r="D202" i="15" s="1"/>
  <c r="C202" i="15"/>
  <c r="B203" i="15"/>
  <c r="C203" i="15"/>
  <c r="B204" i="15"/>
  <c r="D204" i="15" s="1"/>
  <c r="C204" i="15"/>
  <c r="B205" i="15"/>
  <c r="C205" i="15"/>
  <c r="B206" i="15"/>
  <c r="D206" i="15" s="1"/>
  <c r="C206" i="15"/>
  <c r="B207" i="15"/>
  <c r="C207" i="15"/>
  <c r="B208" i="15"/>
  <c r="C208" i="15"/>
  <c r="B209" i="15"/>
  <c r="C209" i="15"/>
  <c r="B210" i="15"/>
  <c r="D210" i="15" s="1"/>
  <c r="C210" i="15"/>
  <c r="B211" i="15"/>
  <c r="C211" i="15"/>
  <c r="B212" i="15"/>
  <c r="C212" i="15"/>
  <c r="B213" i="15"/>
  <c r="C213" i="15"/>
  <c r="B214" i="15"/>
  <c r="D214" i="15" s="1"/>
  <c r="C214" i="15"/>
  <c r="B215" i="15"/>
  <c r="C215" i="15"/>
  <c r="B216" i="15"/>
  <c r="C216" i="15"/>
  <c r="B217" i="15"/>
  <c r="C217" i="15"/>
  <c r="B218" i="15"/>
  <c r="D218" i="15" s="1"/>
  <c r="C218" i="15"/>
  <c r="B219" i="15"/>
  <c r="C219" i="15"/>
  <c r="B220" i="15"/>
  <c r="C220" i="15"/>
  <c r="B221" i="15"/>
  <c r="C221" i="15"/>
  <c r="B222" i="15"/>
  <c r="C222" i="15"/>
  <c r="B223" i="15"/>
  <c r="C223" i="15"/>
  <c r="B224" i="15"/>
  <c r="C224" i="15"/>
  <c r="B225" i="15"/>
  <c r="C225" i="15"/>
  <c r="B226" i="15"/>
  <c r="C226" i="15"/>
  <c r="B227" i="15"/>
  <c r="C227" i="15"/>
  <c r="B228" i="15"/>
  <c r="D228" i="15" s="1"/>
  <c r="C228" i="15"/>
  <c r="B229" i="15"/>
  <c r="C229" i="15"/>
  <c r="B230" i="15"/>
  <c r="C230" i="15"/>
  <c r="B231" i="15"/>
  <c r="C231" i="15"/>
  <c r="B232" i="15"/>
  <c r="C232" i="15"/>
  <c r="B233" i="15"/>
  <c r="C233" i="15"/>
  <c r="B234" i="15"/>
  <c r="C234" i="15"/>
  <c r="B235" i="15"/>
  <c r="C235" i="15"/>
  <c r="B236" i="15"/>
  <c r="C236" i="15"/>
  <c r="B237" i="15"/>
  <c r="C237" i="15"/>
  <c r="B238" i="15"/>
  <c r="D238" i="15" s="1"/>
  <c r="C238" i="15"/>
  <c r="B239" i="15"/>
  <c r="C239" i="15"/>
  <c r="B240" i="15"/>
  <c r="C240" i="15"/>
  <c r="B241" i="15"/>
  <c r="C241" i="15"/>
  <c r="B242" i="15"/>
  <c r="D242" i="15" s="1"/>
  <c r="C242" i="15"/>
  <c r="B243" i="15"/>
  <c r="C243" i="15"/>
  <c r="B244" i="15"/>
  <c r="C244" i="15"/>
  <c r="B245" i="15"/>
  <c r="C245" i="15"/>
  <c r="B246" i="15"/>
  <c r="D246" i="15" s="1"/>
  <c r="C246" i="15"/>
  <c r="B247" i="15"/>
  <c r="C247" i="15"/>
  <c r="B248" i="15"/>
  <c r="D248" i="15" s="1"/>
  <c r="C248" i="15"/>
  <c r="B249" i="15"/>
  <c r="C249" i="15"/>
  <c r="B250" i="15"/>
  <c r="D250" i="15" s="1"/>
  <c r="C250" i="15"/>
  <c r="B251" i="15"/>
  <c r="C251" i="15"/>
  <c r="B252" i="15"/>
  <c r="C252" i="15"/>
  <c r="B253" i="15"/>
  <c r="C253" i="15"/>
  <c r="B254" i="15"/>
  <c r="D254" i="15" s="1"/>
  <c r="C254" i="15"/>
  <c r="B255" i="15"/>
  <c r="C255" i="15"/>
  <c r="B256" i="15"/>
  <c r="D256" i="15" s="1"/>
  <c r="C256" i="15"/>
  <c r="B257" i="15"/>
  <c r="C257" i="15"/>
  <c r="B258" i="15"/>
  <c r="C258" i="15"/>
  <c r="B259" i="15"/>
  <c r="C259" i="15"/>
  <c r="B260" i="15"/>
  <c r="C260" i="15"/>
  <c r="B261" i="15"/>
  <c r="C261" i="15"/>
  <c r="B262" i="15"/>
  <c r="D262" i="15" s="1"/>
  <c r="C262" i="15"/>
  <c r="B263" i="15"/>
  <c r="C263" i="15"/>
  <c r="B264" i="15"/>
  <c r="C264" i="15"/>
  <c r="B265" i="15"/>
  <c r="C265" i="15"/>
  <c r="B266" i="15"/>
  <c r="D266" i="15" s="1"/>
  <c r="C266" i="15"/>
  <c r="B267" i="15"/>
  <c r="C267" i="15"/>
  <c r="B268" i="15"/>
  <c r="D268" i="15" s="1"/>
  <c r="C268" i="15"/>
  <c r="B269" i="15"/>
  <c r="C269" i="15"/>
  <c r="B270" i="15"/>
  <c r="D270" i="15" s="1"/>
  <c r="C270" i="15"/>
  <c r="B271" i="15"/>
  <c r="C271" i="15"/>
  <c r="B272" i="15"/>
  <c r="C272" i="15"/>
  <c r="B273" i="15"/>
  <c r="C273" i="15"/>
  <c r="B274" i="15"/>
  <c r="D274" i="15" s="1"/>
  <c r="C274" i="15"/>
  <c r="B275" i="15"/>
  <c r="C275" i="15"/>
  <c r="B276" i="15"/>
  <c r="D276" i="15" s="1"/>
  <c r="C276" i="15"/>
  <c r="B277" i="15"/>
  <c r="C277" i="15"/>
  <c r="B278" i="15"/>
  <c r="C278" i="15"/>
  <c r="B279" i="15"/>
  <c r="C279" i="15"/>
  <c r="B280" i="15"/>
  <c r="D280" i="15" s="1"/>
  <c r="C280" i="15"/>
  <c r="B281" i="15"/>
  <c r="C281" i="15"/>
  <c r="B282" i="15"/>
  <c r="D282" i="15" s="1"/>
  <c r="C282" i="15"/>
  <c r="B283" i="15"/>
  <c r="C283" i="15"/>
  <c r="B284" i="15"/>
  <c r="D284" i="15" s="1"/>
  <c r="C284" i="15"/>
  <c r="B285" i="15"/>
  <c r="C285" i="15"/>
  <c r="B286" i="15"/>
  <c r="C286" i="15"/>
  <c r="B287" i="15"/>
  <c r="C287" i="15"/>
  <c r="B288" i="15"/>
  <c r="D288" i="15" s="1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D294" i="15" s="1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D300" i="15" s="1"/>
  <c r="C300" i="15"/>
  <c r="B301" i="15"/>
  <c r="C301" i="15"/>
  <c r="B302" i="15"/>
  <c r="D302" i="15" s="1"/>
  <c r="C302" i="15"/>
  <c r="B303" i="15"/>
  <c r="C303" i="15"/>
  <c r="B304" i="15"/>
  <c r="C304" i="15"/>
  <c r="B305" i="15"/>
  <c r="C305" i="15"/>
  <c r="B306" i="15"/>
  <c r="D306" i="15" s="1"/>
  <c r="C306" i="15"/>
  <c r="B307" i="15"/>
  <c r="C307" i="15"/>
  <c r="B308" i="15"/>
  <c r="D308" i="15" s="1"/>
  <c r="C308" i="15"/>
  <c r="B309" i="15"/>
  <c r="C309" i="15"/>
  <c r="B310" i="15"/>
  <c r="D310" i="15" s="1"/>
  <c r="C310" i="15"/>
  <c r="B311" i="15"/>
  <c r="C311" i="15"/>
  <c r="B312" i="15"/>
  <c r="D312" i="15" s="1"/>
  <c r="C312" i="15"/>
  <c r="B313" i="15"/>
  <c r="C313" i="15"/>
  <c r="B314" i="15"/>
  <c r="D314" i="15" s="1"/>
  <c r="C314" i="15"/>
  <c r="B315" i="15"/>
  <c r="C315" i="15"/>
  <c r="B316" i="15"/>
  <c r="D316" i="15" s="1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D322" i="15" s="1"/>
  <c r="C322" i="15"/>
  <c r="B323" i="15"/>
  <c r="C323" i="15"/>
  <c r="B324" i="15"/>
  <c r="C324" i="15"/>
  <c r="B325" i="15"/>
  <c r="C325" i="15"/>
  <c r="B326" i="15"/>
  <c r="D326" i="15" s="1"/>
  <c r="C326" i="15"/>
  <c r="B327" i="15"/>
  <c r="C327" i="15"/>
  <c r="B328" i="15"/>
  <c r="D328" i="15" s="1"/>
  <c r="C328" i="15"/>
  <c r="B329" i="15"/>
  <c r="C329" i="15"/>
  <c r="B330" i="15"/>
  <c r="D330" i="15" s="1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D336" i="15" s="1"/>
  <c r="C336" i="15"/>
  <c r="B337" i="15"/>
  <c r="C337" i="15"/>
  <c r="B338" i="15"/>
  <c r="D338" i="15" s="1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D344" i="15" s="1"/>
  <c r="C344" i="15"/>
  <c r="B345" i="15"/>
  <c r="C345" i="15"/>
  <c r="B346" i="15"/>
  <c r="D346" i="15" s="1"/>
  <c r="C346" i="15"/>
  <c r="B347" i="15"/>
  <c r="C347" i="15"/>
  <c r="B348" i="15"/>
  <c r="D348" i="15" s="1"/>
  <c r="C348" i="15"/>
  <c r="B349" i="15"/>
  <c r="C349" i="15"/>
  <c r="B350" i="15"/>
  <c r="C350" i="15"/>
  <c r="B351" i="15"/>
  <c r="C351" i="15"/>
  <c r="B352" i="15"/>
  <c r="D352" i="15" s="1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D358" i="15" s="1"/>
  <c r="C358" i="15"/>
  <c r="B359" i="15"/>
  <c r="C359" i="15"/>
  <c r="B360" i="15"/>
  <c r="D360" i="15" s="1"/>
  <c r="C360" i="15"/>
  <c r="B361" i="15"/>
  <c r="D361" i="15" s="1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D368" i="15" s="1"/>
  <c r="C368" i="15"/>
  <c r="B369" i="15"/>
  <c r="C369" i="15"/>
  <c r="B370" i="15"/>
  <c r="C370" i="15"/>
  <c r="B371" i="15"/>
  <c r="C371" i="15"/>
  <c r="B372" i="15"/>
  <c r="D372" i="15" s="1"/>
  <c r="C372" i="15"/>
  <c r="B373" i="15"/>
  <c r="C373" i="15"/>
  <c r="B374" i="15"/>
  <c r="C374" i="15"/>
  <c r="B375" i="15"/>
  <c r="C375" i="15"/>
  <c r="B376" i="15"/>
  <c r="D376" i="15" s="1"/>
  <c r="C376" i="15"/>
  <c r="B377" i="15"/>
  <c r="C377" i="15"/>
  <c r="B378" i="15"/>
  <c r="D378" i="15" s="1"/>
  <c r="C378" i="15"/>
  <c r="B379" i="15"/>
  <c r="C379" i="15"/>
  <c r="B380" i="15"/>
  <c r="C380" i="15"/>
  <c r="B381" i="15"/>
  <c r="C381" i="15"/>
  <c r="B382" i="15"/>
  <c r="D382" i="15" s="1"/>
  <c r="C382" i="15"/>
  <c r="B383" i="15"/>
  <c r="C383" i="15"/>
  <c r="B384" i="15"/>
  <c r="C384" i="15"/>
  <c r="B385" i="15"/>
  <c r="C385" i="15"/>
  <c r="B386" i="15"/>
  <c r="D386" i="15" s="1"/>
  <c r="C386" i="15"/>
  <c r="B387" i="15"/>
  <c r="C387" i="15"/>
  <c r="B388" i="15"/>
  <c r="D388" i="15" s="1"/>
  <c r="C388" i="15"/>
  <c r="B389" i="15"/>
  <c r="C389" i="15"/>
  <c r="B390" i="15"/>
  <c r="D390" i="15" s="1"/>
  <c r="C390" i="15"/>
  <c r="B391" i="15"/>
  <c r="C391" i="15"/>
  <c r="B392" i="15"/>
  <c r="C392" i="15"/>
  <c r="B393" i="15"/>
  <c r="C393" i="15"/>
  <c r="B394" i="15"/>
  <c r="D394" i="15" s="1"/>
  <c r="C394" i="15"/>
  <c r="B395" i="15"/>
  <c r="C395" i="15"/>
  <c r="B396" i="15"/>
  <c r="D396" i="15" s="1"/>
  <c r="C396" i="15"/>
  <c r="B397" i="15"/>
  <c r="C397" i="15"/>
  <c r="B398" i="15"/>
  <c r="D398" i="15" s="1"/>
  <c r="C398" i="15"/>
  <c r="B399" i="15"/>
  <c r="C399" i="15"/>
  <c r="B400" i="15"/>
  <c r="C400" i="15"/>
  <c r="B401" i="15"/>
  <c r="D401" i="15" s="1"/>
  <c r="C401" i="15"/>
  <c r="B402" i="15"/>
  <c r="D402" i="15" s="1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D408" i="15" s="1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D414" i="15" s="1"/>
  <c r="C414" i="15"/>
  <c r="B415" i="15"/>
  <c r="C415" i="15"/>
  <c r="B416" i="15"/>
  <c r="C416" i="15"/>
  <c r="B417" i="15"/>
  <c r="C417" i="15"/>
  <c r="B418" i="15"/>
  <c r="D418" i="15" s="1"/>
  <c r="C418" i="15"/>
  <c r="B419" i="15"/>
  <c r="C419" i="15"/>
  <c r="B420" i="15"/>
  <c r="C420" i="15"/>
  <c r="B421" i="15"/>
  <c r="C421" i="15"/>
  <c r="B422" i="15"/>
  <c r="D422" i="15" s="1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D430" i="15" s="1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D440" i="15" s="1"/>
  <c r="C440" i="15"/>
  <c r="B441" i="15"/>
  <c r="C441" i="15"/>
  <c r="B442" i="15"/>
  <c r="D442" i="15" s="1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D448" i="15" s="1"/>
  <c r="C448" i="15"/>
  <c r="B449" i="15"/>
  <c r="C449" i="15"/>
  <c r="B450" i="15"/>
  <c r="D450" i="15" s="1"/>
  <c r="C450" i="15"/>
  <c r="B451" i="15"/>
  <c r="C451" i="15"/>
  <c r="B452" i="15"/>
  <c r="D452" i="15" s="1"/>
  <c r="C452" i="15"/>
  <c r="B453" i="15"/>
  <c r="C453" i="15"/>
  <c r="B454" i="15"/>
  <c r="C454" i="15"/>
  <c r="B455" i="15"/>
  <c r="C455" i="15"/>
  <c r="B456" i="15"/>
  <c r="D456" i="15" s="1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D462" i="15" s="1"/>
  <c r="C462" i="15"/>
  <c r="B463" i="15"/>
  <c r="C463" i="15"/>
  <c r="B464" i="15"/>
  <c r="C464" i="15"/>
  <c r="C2" i="1"/>
  <c r="C8" i="1" s="1"/>
  <c r="J4" i="14"/>
  <c r="J3" i="14"/>
  <c r="I4" i="14"/>
  <c r="I3" i="14"/>
  <c r="H4" i="14"/>
  <c r="B464" i="1"/>
  <c r="D464" i="1" s="1"/>
  <c r="C464" i="1"/>
  <c r="B463" i="1"/>
  <c r="C463" i="1"/>
  <c r="B462" i="1"/>
  <c r="D462" i="1" s="1"/>
  <c r="C462" i="1"/>
  <c r="B461" i="1"/>
  <c r="C461" i="1"/>
  <c r="B460" i="1"/>
  <c r="D460" i="1" s="1"/>
  <c r="C460" i="1"/>
  <c r="B459" i="1"/>
  <c r="C459" i="1"/>
  <c r="B458" i="1"/>
  <c r="D458" i="1" s="1"/>
  <c r="C458" i="1"/>
  <c r="B457" i="1"/>
  <c r="C457" i="1"/>
  <c r="B456" i="1"/>
  <c r="D456" i="1" s="1"/>
  <c r="C456" i="1"/>
  <c r="B455" i="1"/>
  <c r="C455" i="1"/>
  <c r="B454" i="1"/>
  <c r="D454" i="1" s="1"/>
  <c r="C454" i="1"/>
  <c r="B453" i="1"/>
  <c r="C453" i="1"/>
  <c r="B452" i="1"/>
  <c r="D452" i="1" s="1"/>
  <c r="C452" i="1"/>
  <c r="B451" i="1"/>
  <c r="C451" i="1"/>
  <c r="B450" i="1"/>
  <c r="D450" i="1" s="1"/>
  <c r="C450" i="1"/>
  <c r="B449" i="1"/>
  <c r="C449" i="1"/>
  <c r="B448" i="1"/>
  <c r="D448" i="1" s="1"/>
  <c r="C448" i="1"/>
  <c r="B447" i="1"/>
  <c r="C447" i="1"/>
  <c r="B446" i="1"/>
  <c r="D446" i="1" s="1"/>
  <c r="C446" i="1"/>
  <c r="B445" i="1"/>
  <c r="C445" i="1"/>
  <c r="B444" i="1"/>
  <c r="D444" i="1" s="1"/>
  <c r="C444" i="1"/>
  <c r="B443" i="1"/>
  <c r="C443" i="1"/>
  <c r="B442" i="1"/>
  <c r="D442" i="1" s="1"/>
  <c r="C442" i="1"/>
  <c r="B441" i="1"/>
  <c r="C441" i="1"/>
  <c r="B440" i="1"/>
  <c r="D440" i="1" s="1"/>
  <c r="C440" i="1"/>
  <c r="B439" i="1"/>
  <c r="D439" i="1" s="1"/>
  <c r="C439" i="1"/>
  <c r="B438" i="1"/>
  <c r="D438" i="1" s="1"/>
  <c r="C438" i="1"/>
  <c r="B437" i="1"/>
  <c r="C437" i="1"/>
  <c r="B436" i="1"/>
  <c r="D436" i="1" s="1"/>
  <c r="C436" i="1"/>
  <c r="B435" i="1"/>
  <c r="D435" i="1" s="1"/>
  <c r="C435" i="1"/>
  <c r="B434" i="1"/>
  <c r="D434" i="1" s="1"/>
  <c r="C434" i="1"/>
  <c r="B433" i="1"/>
  <c r="C433" i="1"/>
  <c r="B432" i="1"/>
  <c r="D432" i="1" s="1"/>
  <c r="C432" i="1"/>
  <c r="B431" i="1"/>
  <c r="D431" i="1" s="1"/>
  <c r="C431" i="1"/>
  <c r="B430" i="1"/>
  <c r="D430" i="1" s="1"/>
  <c r="C430" i="1"/>
  <c r="B429" i="1"/>
  <c r="C429" i="1"/>
  <c r="B428" i="1"/>
  <c r="D428" i="1" s="1"/>
  <c r="C428" i="1"/>
  <c r="B427" i="1"/>
  <c r="D427" i="1" s="1"/>
  <c r="C427" i="1"/>
  <c r="B426" i="1"/>
  <c r="D426" i="1" s="1"/>
  <c r="C426" i="1"/>
  <c r="B425" i="1"/>
  <c r="C425" i="1"/>
  <c r="B424" i="1"/>
  <c r="D424" i="1" s="1"/>
  <c r="C424" i="1"/>
  <c r="B423" i="1"/>
  <c r="D423" i="1" s="1"/>
  <c r="C423" i="1"/>
  <c r="B422" i="1"/>
  <c r="D422" i="1" s="1"/>
  <c r="C422" i="1"/>
  <c r="B421" i="1"/>
  <c r="C421" i="1"/>
  <c r="B420" i="1"/>
  <c r="D420" i="1" s="1"/>
  <c r="C420" i="1"/>
  <c r="B419" i="1"/>
  <c r="D419" i="1" s="1"/>
  <c r="C419" i="1"/>
  <c r="B418" i="1"/>
  <c r="D418" i="1" s="1"/>
  <c r="C418" i="1"/>
  <c r="B417" i="1"/>
  <c r="C417" i="1"/>
  <c r="B416" i="1"/>
  <c r="D416" i="1" s="1"/>
  <c r="C416" i="1"/>
  <c r="B415" i="1"/>
  <c r="D415" i="1" s="1"/>
  <c r="C415" i="1"/>
  <c r="B414" i="1"/>
  <c r="D414" i="1" s="1"/>
  <c r="C414" i="1"/>
  <c r="B413" i="1"/>
  <c r="C413" i="1"/>
  <c r="B412" i="1"/>
  <c r="D412" i="1" s="1"/>
  <c r="C412" i="1"/>
  <c r="B411" i="1"/>
  <c r="D411" i="1" s="1"/>
  <c r="C411" i="1"/>
  <c r="B410" i="1"/>
  <c r="D410" i="1" s="1"/>
  <c r="C410" i="1"/>
  <c r="B409" i="1"/>
  <c r="C409" i="1"/>
  <c r="B408" i="1"/>
  <c r="D408" i="1" s="1"/>
  <c r="C408" i="1"/>
  <c r="B407" i="1"/>
  <c r="D407" i="1" s="1"/>
  <c r="C407" i="1"/>
  <c r="B406" i="1"/>
  <c r="D406" i="1" s="1"/>
  <c r="C406" i="1"/>
  <c r="B405" i="1"/>
  <c r="C405" i="1"/>
  <c r="B404" i="1"/>
  <c r="D404" i="1" s="1"/>
  <c r="C404" i="1"/>
  <c r="B403" i="1"/>
  <c r="D403" i="1" s="1"/>
  <c r="C403" i="1"/>
  <c r="B402" i="1"/>
  <c r="D402" i="1" s="1"/>
  <c r="C402" i="1"/>
  <c r="B401" i="1"/>
  <c r="C401" i="1"/>
  <c r="B400" i="1"/>
  <c r="D400" i="1" s="1"/>
  <c r="C400" i="1"/>
  <c r="B399" i="1"/>
  <c r="D399" i="1" s="1"/>
  <c r="C399" i="1"/>
  <c r="B398" i="1"/>
  <c r="D398" i="1" s="1"/>
  <c r="C398" i="1"/>
  <c r="B397" i="1"/>
  <c r="C397" i="1"/>
  <c r="B396" i="1"/>
  <c r="D396" i="1" s="1"/>
  <c r="C396" i="1"/>
  <c r="B395" i="1"/>
  <c r="D395" i="1" s="1"/>
  <c r="C395" i="1"/>
  <c r="B394" i="1"/>
  <c r="D394" i="1" s="1"/>
  <c r="C394" i="1"/>
  <c r="B393" i="1"/>
  <c r="C393" i="1"/>
  <c r="B392" i="1"/>
  <c r="D392" i="1" s="1"/>
  <c r="C392" i="1"/>
  <c r="B391" i="1"/>
  <c r="D391" i="1" s="1"/>
  <c r="C391" i="1"/>
  <c r="B390" i="1"/>
  <c r="D390" i="1" s="1"/>
  <c r="C390" i="1"/>
  <c r="B389" i="1"/>
  <c r="C389" i="1"/>
  <c r="B388" i="1"/>
  <c r="D388" i="1" s="1"/>
  <c r="C388" i="1"/>
  <c r="B387" i="1"/>
  <c r="D387" i="1" s="1"/>
  <c r="C387" i="1"/>
  <c r="B386" i="1"/>
  <c r="D386" i="1" s="1"/>
  <c r="C386" i="1"/>
  <c r="B385" i="1"/>
  <c r="C385" i="1"/>
  <c r="B384" i="1"/>
  <c r="D384" i="1" s="1"/>
  <c r="C384" i="1"/>
  <c r="B383" i="1"/>
  <c r="D383" i="1" s="1"/>
  <c r="C383" i="1"/>
  <c r="B382" i="1"/>
  <c r="D382" i="1" s="1"/>
  <c r="C382" i="1"/>
  <c r="B381" i="1"/>
  <c r="C381" i="1"/>
  <c r="B380" i="1"/>
  <c r="D380" i="1" s="1"/>
  <c r="C380" i="1"/>
  <c r="B379" i="1"/>
  <c r="D379" i="1" s="1"/>
  <c r="C379" i="1"/>
  <c r="B378" i="1"/>
  <c r="D378" i="1" s="1"/>
  <c r="C378" i="1"/>
  <c r="B377" i="1"/>
  <c r="C377" i="1"/>
  <c r="B376" i="1"/>
  <c r="D376" i="1" s="1"/>
  <c r="C376" i="1"/>
  <c r="B375" i="1"/>
  <c r="D375" i="1" s="1"/>
  <c r="C375" i="1"/>
  <c r="B374" i="1"/>
  <c r="D374" i="1" s="1"/>
  <c r="C374" i="1"/>
  <c r="B373" i="1"/>
  <c r="C373" i="1"/>
  <c r="B372" i="1"/>
  <c r="D372" i="1" s="1"/>
  <c r="C372" i="1"/>
  <c r="B371" i="1"/>
  <c r="D371" i="1" s="1"/>
  <c r="C371" i="1"/>
  <c r="B370" i="1"/>
  <c r="D370" i="1" s="1"/>
  <c r="C370" i="1"/>
  <c r="B369" i="1"/>
  <c r="C369" i="1"/>
  <c r="B368" i="1"/>
  <c r="D368" i="1" s="1"/>
  <c r="C368" i="1"/>
  <c r="B367" i="1"/>
  <c r="D367" i="1" s="1"/>
  <c r="C367" i="1"/>
  <c r="B366" i="1"/>
  <c r="D366" i="1" s="1"/>
  <c r="C366" i="1"/>
  <c r="B365" i="1"/>
  <c r="C365" i="1"/>
  <c r="B364" i="1"/>
  <c r="D364" i="1" s="1"/>
  <c r="C364" i="1"/>
  <c r="B363" i="1"/>
  <c r="D363" i="1" s="1"/>
  <c r="C363" i="1"/>
  <c r="B362" i="1"/>
  <c r="D362" i="1" s="1"/>
  <c r="C362" i="1"/>
  <c r="B361" i="1"/>
  <c r="C361" i="1"/>
  <c r="B360" i="1"/>
  <c r="D360" i="1" s="1"/>
  <c r="C360" i="1"/>
  <c r="B359" i="1"/>
  <c r="D359" i="1" s="1"/>
  <c r="C359" i="1"/>
  <c r="B358" i="1"/>
  <c r="D358" i="1" s="1"/>
  <c r="C358" i="1"/>
  <c r="B357" i="1"/>
  <c r="C357" i="1"/>
  <c r="B356" i="1"/>
  <c r="D356" i="1" s="1"/>
  <c r="C356" i="1"/>
  <c r="B355" i="1"/>
  <c r="D355" i="1" s="1"/>
  <c r="C355" i="1"/>
  <c r="B354" i="1"/>
  <c r="D354" i="1" s="1"/>
  <c r="C354" i="1"/>
  <c r="B353" i="1"/>
  <c r="C353" i="1"/>
  <c r="B352" i="1"/>
  <c r="D352" i="1" s="1"/>
  <c r="C352" i="1"/>
  <c r="B351" i="1"/>
  <c r="D351" i="1" s="1"/>
  <c r="C351" i="1"/>
  <c r="B350" i="1"/>
  <c r="D350" i="1" s="1"/>
  <c r="C350" i="1"/>
  <c r="B349" i="1"/>
  <c r="C349" i="1"/>
  <c r="B348" i="1"/>
  <c r="D348" i="1" s="1"/>
  <c r="C348" i="1"/>
  <c r="B347" i="1"/>
  <c r="D347" i="1" s="1"/>
  <c r="C347" i="1"/>
  <c r="B346" i="1"/>
  <c r="D346" i="1" s="1"/>
  <c r="C346" i="1"/>
  <c r="B345" i="1"/>
  <c r="C345" i="1"/>
  <c r="B344" i="1"/>
  <c r="D344" i="1" s="1"/>
  <c r="C344" i="1"/>
  <c r="B343" i="1"/>
  <c r="D343" i="1" s="1"/>
  <c r="C343" i="1"/>
  <c r="B342" i="1"/>
  <c r="D342" i="1" s="1"/>
  <c r="C342" i="1"/>
  <c r="B341" i="1"/>
  <c r="C341" i="1"/>
  <c r="B340" i="1"/>
  <c r="D340" i="1" s="1"/>
  <c r="C340" i="1"/>
  <c r="B339" i="1"/>
  <c r="D339" i="1" s="1"/>
  <c r="C339" i="1"/>
  <c r="B338" i="1"/>
  <c r="D338" i="1" s="1"/>
  <c r="C338" i="1"/>
  <c r="B337" i="1"/>
  <c r="C337" i="1"/>
  <c r="B336" i="1"/>
  <c r="D336" i="1" s="1"/>
  <c r="C336" i="1"/>
  <c r="B335" i="1"/>
  <c r="D335" i="1" s="1"/>
  <c r="C335" i="1"/>
  <c r="B334" i="1"/>
  <c r="D334" i="1" s="1"/>
  <c r="C334" i="1"/>
  <c r="B333" i="1"/>
  <c r="C333" i="1"/>
  <c r="B332" i="1"/>
  <c r="D332" i="1" s="1"/>
  <c r="C332" i="1"/>
  <c r="B331" i="1"/>
  <c r="D331" i="1" s="1"/>
  <c r="C331" i="1"/>
  <c r="B330" i="1"/>
  <c r="D330" i="1" s="1"/>
  <c r="C330" i="1"/>
  <c r="B329" i="1"/>
  <c r="C329" i="1"/>
  <c r="B328" i="1"/>
  <c r="D328" i="1" s="1"/>
  <c r="C328" i="1"/>
  <c r="B327" i="1"/>
  <c r="D327" i="1" s="1"/>
  <c r="C327" i="1"/>
  <c r="B326" i="1"/>
  <c r="D326" i="1" s="1"/>
  <c r="C326" i="1"/>
  <c r="B325" i="1"/>
  <c r="C325" i="1"/>
  <c r="B324" i="1"/>
  <c r="D324" i="1" s="1"/>
  <c r="C324" i="1"/>
  <c r="B323" i="1"/>
  <c r="D323" i="1" s="1"/>
  <c r="C323" i="1"/>
  <c r="B322" i="1"/>
  <c r="D322" i="1" s="1"/>
  <c r="C322" i="1"/>
  <c r="B321" i="1"/>
  <c r="C321" i="1"/>
  <c r="B320" i="1"/>
  <c r="D320" i="1" s="1"/>
  <c r="C320" i="1"/>
  <c r="B319" i="1"/>
  <c r="D319" i="1" s="1"/>
  <c r="C319" i="1"/>
  <c r="B318" i="1"/>
  <c r="D318" i="1" s="1"/>
  <c r="C318" i="1"/>
  <c r="B317" i="1"/>
  <c r="C317" i="1"/>
  <c r="B316" i="1"/>
  <c r="D316" i="1" s="1"/>
  <c r="C316" i="1"/>
  <c r="B315" i="1"/>
  <c r="D315" i="1" s="1"/>
  <c r="C315" i="1"/>
  <c r="B314" i="1"/>
  <c r="D314" i="1" s="1"/>
  <c r="C314" i="1"/>
  <c r="B313" i="1"/>
  <c r="C313" i="1"/>
  <c r="B312" i="1"/>
  <c r="D312" i="1" s="1"/>
  <c r="C312" i="1"/>
  <c r="B311" i="1"/>
  <c r="D311" i="1" s="1"/>
  <c r="C311" i="1"/>
  <c r="B310" i="1"/>
  <c r="D310" i="1" s="1"/>
  <c r="C310" i="1"/>
  <c r="B309" i="1"/>
  <c r="C309" i="1"/>
  <c r="B308" i="1"/>
  <c r="D308" i="1" s="1"/>
  <c r="C308" i="1"/>
  <c r="B307" i="1"/>
  <c r="D307" i="1" s="1"/>
  <c r="C307" i="1"/>
  <c r="B306" i="1"/>
  <c r="D306" i="1" s="1"/>
  <c r="C306" i="1"/>
  <c r="B305" i="1"/>
  <c r="C305" i="1"/>
  <c r="B304" i="1"/>
  <c r="D304" i="1" s="1"/>
  <c r="C304" i="1"/>
  <c r="B303" i="1"/>
  <c r="D303" i="1" s="1"/>
  <c r="C303" i="1"/>
  <c r="B302" i="1"/>
  <c r="D302" i="1" s="1"/>
  <c r="C302" i="1"/>
  <c r="B301" i="1"/>
  <c r="C301" i="1"/>
  <c r="B300" i="1"/>
  <c r="D300" i="1" s="1"/>
  <c r="C300" i="1"/>
  <c r="B299" i="1"/>
  <c r="D299" i="1" s="1"/>
  <c r="C299" i="1"/>
  <c r="B298" i="1"/>
  <c r="D298" i="1" s="1"/>
  <c r="C298" i="1"/>
  <c r="B297" i="1"/>
  <c r="C297" i="1"/>
  <c r="B296" i="1"/>
  <c r="D296" i="1" s="1"/>
  <c r="C296" i="1"/>
  <c r="B295" i="1"/>
  <c r="D295" i="1" s="1"/>
  <c r="C295" i="1"/>
  <c r="B294" i="1"/>
  <c r="D294" i="1" s="1"/>
  <c r="C294" i="1"/>
  <c r="B293" i="1"/>
  <c r="C293" i="1"/>
  <c r="B292" i="1"/>
  <c r="D292" i="1" s="1"/>
  <c r="C292" i="1"/>
  <c r="B291" i="1"/>
  <c r="D291" i="1" s="1"/>
  <c r="C291" i="1"/>
  <c r="B290" i="1"/>
  <c r="D290" i="1" s="1"/>
  <c r="C290" i="1"/>
  <c r="B289" i="1"/>
  <c r="C289" i="1"/>
  <c r="B288" i="1"/>
  <c r="D288" i="1" s="1"/>
  <c r="C288" i="1"/>
  <c r="B287" i="1"/>
  <c r="D287" i="1" s="1"/>
  <c r="C287" i="1"/>
  <c r="B286" i="1"/>
  <c r="D286" i="1" s="1"/>
  <c r="C286" i="1"/>
  <c r="B285" i="1"/>
  <c r="C285" i="1"/>
  <c r="B284" i="1"/>
  <c r="D284" i="1" s="1"/>
  <c r="C284" i="1"/>
  <c r="B283" i="1"/>
  <c r="D283" i="1" s="1"/>
  <c r="C283" i="1"/>
  <c r="B282" i="1"/>
  <c r="D282" i="1" s="1"/>
  <c r="C282" i="1"/>
  <c r="B281" i="1"/>
  <c r="C281" i="1"/>
  <c r="B280" i="1"/>
  <c r="D280" i="1" s="1"/>
  <c r="C280" i="1"/>
  <c r="B279" i="1"/>
  <c r="D279" i="1" s="1"/>
  <c r="C279" i="1"/>
  <c r="B278" i="1"/>
  <c r="D278" i="1" s="1"/>
  <c r="C278" i="1"/>
  <c r="B277" i="1"/>
  <c r="C277" i="1"/>
  <c r="B276" i="1"/>
  <c r="D276" i="1" s="1"/>
  <c r="C276" i="1"/>
  <c r="B275" i="1"/>
  <c r="D275" i="1" s="1"/>
  <c r="C275" i="1"/>
  <c r="B274" i="1"/>
  <c r="D274" i="1" s="1"/>
  <c r="C274" i="1"/>
  <c r="B273" i="1"/>
  <c r="C273" i="1"/>
  <c r="B272" i="1"/>
  <c r="D272" i="1" s="1"/>
  <c r="C272" i="1"/>
  <c r="B271" i="1"/>
  <c r="D271" i="1" s="1"/>
  <c r="C271" i="1"/>
  <c r="B270" i="1"/>
  <c r="D270" i="1" s="1"/>
  <c r="C270" i="1"/>
  <c r="B269" i="1"/>
  <c r="C269" i="1"/>
  <c r="B268" i="1"/>
  <c r="D268" i="1" s="1"/>
  <c r="C268" i="1"/>
  <c r="B267" i="1"/>
  <c r="D267" i="1" s="1"/>
  <c r="C267" i="1"/>
  <c r="B266" i="1"/>
  <c r="D266" i="1" s="1"/>
  <c r="C266" i="1"/>
  <c r="B265" i="1"/>
  <c r="C265" i="1"/>
  <c r="B264" i="1"/>
  <c r="D264" i="1" s="1"/>
  <c r="C264" i="1"/>
  <c r="B263" i="1"/>
  <c r="D263" i="1" s="1"/>
  <c r="C263" i="1"/>
  <c r="B262" i="1"/>
  <c r="D262" i="1" s="1"/>
  <c r="C262" i="1"/>
  <c r="B261" i="1"/>
  <c r="C261" i="1"/>
  <c r="B260" i="1"/>
  <c r="D260" i="1" s="1"/>
  <c r="C260" i="1"/>
  <c r="B259" i="1"/>
  <c r="D259" i="1" s="1"/>
  <c r="C259" i="1"/>
  <c r="B258" i="1"/>
  <c r="D258" i="1" s="1"/>
  <c r="C258" i="1"/>
  <c r="B257" i="1"/>
  <c r="C257" i="1"/>
  <c r="B256" i="1"/>
  <c r="D256" i="1" s="1"/>
  <c r="C256" i="1"/>
  <c r="B255" i="1"/>
  <c r="D255" i="1" s="1"/>
  <c r="C255" i="1"/>
  <c r="B254" i="1"/>
  <c r="D254" i="1" s="1"/>
  <c r="C254" i="1"/>
  <c r="B253" i="1"/>
  <c r="C253" i="1"/>
  <c r="B252" i="1"/>
  <c r="D252" i="1" s="1"/>
  <c r="C252" i="1"/>
  <c r="B251" i="1"/>
  <c r="D251" i="1" s="1"/>
  <c r="C251" i="1"/>
  <c r="B250" i="1"/>
  <c r="D250" i="1" s="1"/>
  <c r="C250" i="1"/>
  <c r="B249" i="1"/>
  <c r="C249" i="1"/>
  <c r="B248" i="1"/>
  <c r="D248" i="1" s="1"/>
  <c r="C248" i="1"/>
  <c r="B247" i="1"/>
  <c r="D247" i="1" s="1"/>
  <c r="C247" i="1"/>
  <c r="B246" i="1"/>
  <c r="D246" i="1" s="1"/>
  <c r="C246" i="1"/>
  <c r="B245" i="1"/>
  <c r="C245" i="1"/>
  <c r="B244" i="1"/>
  <c r="D244" i="1" s="1"/>
  <c r="C244" i="1"/>
  <c r="B243" i="1"/>
  <c r="D243" i="1" s="1"/>
  <c r="C243" i="1"/>
  <c r="B242" i="1"/>
  <c r="D242" i="1" s="1"/>
  <c r="C242" i="1"/>
  <c r="B241" i="1"/>
  <c r="C241" i="1"/>
  <c r="B240" i="1"/>
  <c r="D240" i="1" s="1"/>
  <c r="C240" i="1"/>
  <c r="B239" i="1"/>
  <c r="D239" i="1" s="1"/>
  <c r="C239" i="1"/>
  <c r="B238" i="1"/>
  <c r="D238" i="1" s="1"/>
  <c r="C238" i="1"/>
  <c r="B237" i="1"/>
  <c r="C237" i="1"/>
  <c r="D11" i="11"/>
  <c r="E11" i="11"/>
  <c r="C11" i="11"/>
  <c r="G6" i="10"/>
  <c r="G7" i="10" s="1"/>
  <c r="G3" i="10"/>
  <c r="G4" i="10" s="1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D27" i="10" s="1"/>
  <c r="C27" i="10"/>
  <c r="B28" i="10"/>
  <c r="C28" i="10"/>
  <c r="B29" i="10"/>
  <c r="C29" i="10"/>
  <c r="B30" i="10"/>
  <c r="C30" i="10"/>
  <c r="B31" i="10"/>
  <c r="D31" i="10" s="1"/>
  <c r="C31" i="10"/>
  <c r="B32" i="10"/>
  <c r="C32" i="10"/>
  <c r="B33" i="10"/>
  <c r="C33" i="10"/>
  <c r="B34" i="10"/>
  <c r="C34" i="10"/>
  <c r="B35" i="10"/>
  <c r="D35" i="10" s="1"/>
  <c r="C35" i="10"/>
  <c r="B36" i="10"/>
  <c r="C36" i="10"/>
  <c r="B37" i="10"/>
  <c r="C37" i="10"/>
  <c r="B38" i="10"/>
  <c r="C38" i="10"/>
  <c r="B39" i="10"/>
  <c r="D39" i="10" s="1"/>
  <c r="C39" i="10"/>
  <c r="B40" i="10"/>
  <c r="C40" i="10"/>
  <c r="B41" i="10"/>
  <c r="C41" i="10"/>
  <c r="B42" i="10"/>
  <c r="C42" i="10"/>
  <c r="B43" i="10"/>
  <c r="D43" i="10" s="1"/>
  <c r="C43" i="10"/>
  <c r="B44" i="10"/>
  <c r="C44" i="10"/>
  <c r="B45" i="10"/>
  <c r="C45" i="10"/>
  <c r="B46" i="10"/>
  <c r="C46" i="10"/>
  <c r="B47" i="10"/>
  <c r="D47" i="10" s="1"/>
  <c r="C47" i="10"/>
  <c r="B48" i="10"/>
  <c r="C48" i="10"/>
  <c r="B49" i="10"/>
  <c r="C49" i="10"/>
  <c r="B50" i="10"/>
  <c r="C50" i="10"/>
  <c r="B51" i="10"/>
  <c r="D51" i="10" s="1"/>
  <c r="C51" i="10"/>
  <c r="B52" i="10"/>
  <c r="C52" i="10"/>
  <c r="B53" i="10"/>
  <c r="C53" i="10"/>
  <c r="B54" i="10"/>
  <c r="C54" i="10"/>
  <c r="B55" i="10"/>
  <c r="D55" i="10" s="1"/>
  <c r="C55" i="10"/>
  <c r="B56" i="10"/>
  <c r="C56" i="10"/>
  <c r="B57" i="10"/>
  <c r="C57" i="10"/>
  <c r="B58" i="10"/>
  <c r="C58" i="10"/>
  <c r="B59" i="10"/>
  <c r="D59" i="10" s="1"/>
  <c r="C59" i="10"/>
  <c r="B60" i="10"/>
  <c r="C60" i="10"/>
  <c r="B61" i="10"/>
  <c r="C61" i="10"/>
  <c r="B62" i="10"/>
  <c r="C62" i="10"/>
  <c r="B63" i="10"/>
  <c r="D63" i="10" s="1"/>
  <c r="C63" i="10"/>
  <c r="B64" i="10"/>
  <c r="C64" i="10"/>
  <c r="B65" i="10"/>
  <c r="C65" i="10"/>
  <c r="B66" i="10"/>
  <c r="C66" i="10"/>
  <c r="B67" i="10"/>
  <c r="D67" i="10" s="1"/>
  <c r="C67" i="10"/>
  <c r="B68" i="10"/>
  <c r="C68" i="10"/>
  <c r="B69" i="10"/>
  <c r="C69" i="10"/>
  <c r="B70" i="10"/>
  <c r="C70" i="10"/>
  <c r="B71" i="10"/>
  <c r="D71" i="10" s="1"/>
  <c r="C71" i="10"/>
  <c r="B72" i="10"/>
  <c r="C72" i="10"/>
  <c r="B73" i="10"/>
  <c r="C73" i="10"/>
  <c r="B74" i="10"/>
  <c r="C74" i="10"/>
  <c r="B75" i="10"/>
  <c r="D75" i="10" s="1"/>
  <c r="C75" i="10"/>
  <c r="B76" i="10"/>
  <c r="C76" i="10"/>
  <c r="B77" i="10"/>
  <c r="C77" i="10"/>
  <c r="B78" i="10"/>
  <c r="C78" i="10"/>
  <c r="B79" i="10"/>
  <c r="D79" i="10" s="1"/>
  <c r="C79" i="10"/>
  <c r="B80" i="10"/>
  <c r="C80" i="10"/>
  <c r="B81" i="10"/>
  <c r="C81" i="10"/>
  <c r="B82" i="10"/>
  <c r="C82" i="10"/>
  <c r="B83" i="10"/>
  <c r="D83" i="10" s="1"/>
  <c r="C83" i="10"/>
  <c r="B84" i="10"/>
  <c r="C84" i="10"/>
  <c r="B85" i="10"/>
  <c r="C85" i="10"/>
  <c r="B86" i="10"/>
  <c r="C86" i="10"/>
  <c r="B87" i="10"/>
  <c r="D87" i="10" s="1"/>
  <c r="C87" i="10"/>
  <c r="B88" i="10"/>
  <c r="C88" i="10"/>
  <c r="B89" i="10"/>
  <c r="C89" i="10"/>
  <c r="B90" i="10"/>
  <c r="C90" i="10"/>
  <c r="B91" i="10"/>
  <c r="D91" i="10" s="1"/>
  <c r="C91" i="10"/>
  <c r="B92" i="10"/>
  <c r="C92" i="10"/>
  <c r="B93" i="10"/>
  <c r="C93" i="10"/>
  <c r="B94" i="10"/>
  <c r="C94" i="10"/>
  <c r="B95" i="10"/>
  <c r="D95" i="10" s="1"/>
  <c r="C95" i="10"/>
  <c r="B96" i="10"/>
  <c r="C96" i="10"/>
  <c r="B97" i="10"/>
  <c r="C97" i="10"/>
  <c r="B98" i="10"/>
  <c r="C98" i="10"/>
  <c r="B99" i="10"/>
  <c r="D99" i="10" s="1"/>
  <c r="C99" i="10"/>
  <c r="B100" i="10"/>
  <c r="C100" i="10"/>
  <c r="B101" i="10"/>
  <c r="C101" i="10"/>
  <c r="B102" i="10"/>
  <c r="C102" i="10"/>
  <c r="B103" i="10"/>
  <c r="D103" i="10" s="1"/>
  <c r="C103" i="10"/>
  <c r="B104" i="10"/>
  <c r="C104" i="10"/>
  <c r="B105" i="10"/>
  <c r="C105" i="10"/>
  <c r="B106" i="10"/>
  <c r="C106" i="10"/>
  <c r="B107" i="10"/>
  <c r="D107" i="10" s="1"/>
  <c r="C107" i="10"/>
  <c r="B108" i="10"/>
  <c r="C108" i="10"/>
  <c r="B109" i="10"/>
  <c r="C109" i="10"/>
  <c r="B110" i="10"/>
  <c r="C110" i="10"/>
  <c r="B111" i="10"/>
  <c r="D111" i="10" s="1"/>
  <c r="C111" i="10"/>
  <c r="B112" i="10"/>
  <c r="C112" i="10"/>
  <c r="B113" i="10"/>
  <c r="C113" i="10"/>
  <c r="B114" i="10"/>
  <c r="C114" i="10"/>
  <c r="B115" i="10"/>
  <c r="D115" i="10" s="1"/>
  <c r="C115" i="10"/>
  <c r="B116" i="10"/>
  <c r="C116" i="10"/>
  <c r="B117" i="10"/>
  <c r="C117" i="10"/>
  <c r="B118" i="10"/>
  <c r="C118" i="10"/>
  <c r="B119" i="10"/>
  <c r="D119" i="10" s="1"/>
  <c r="C119" i="10"/>
  <c r="B120" i="10"/>
  <c r="C120" i="10"/>
  <c r="B121" i="10"/>
  <c r="C121" i="10"/>
  <c r="B122" i="10"/>
  <c r="C122" i="10"/>
  <c r="B123" i="10"/>
  <c r="D123" i="10" s="1"/>
  <c r="C123" i="10"/>
  <c r="B124" i="10"/>
  <c r="C124" i="10"/>
  <c r="B125" i="10"/>
  <c r="C125" i="10"/>
  <c r="B126" i="10"/>
  <c r="C126" i="10"/>
  <c r="B127" i="10"/>
  <c r="D127" i="10" s="1"/>
  <c r="C127" i="10"/>
  <c r="B128" i="10"/>
  <c r="C128" i="10"/>
  <c r="B129" i="10"/>
  <c r="C129" i="10"/>
  <c r="B130" i="10"/>
  <c r="C130" i="10"/>
  <c r="B131" i="10"/>
  <c r="D131" i="10" s="1"/>
  <c r="C131" i="10"/>
  <c r="B132" i="10"/>
  <c r="C132" i="10"/>
  <c r="B133" i="10"/>
  <c r="C133" i="10"/>
  <c r="B134" i="10"/>
  <c r="C134" i="10"/>
  <c r="B135" i="10"/>
  <c r="D135" i="10" s="1"/>
  <c r="C135" i="10"/>
  <c r="B136" i="10"/>
  <c r="C136" i="10"/>
  <c r="B137" i="10"/>
  <c r="C137" i="10"/>
  <c r="B138" i="10"/>
  <c r="C138" i="10"/>
  <c r="B139" i="10"/>
  <c r="D139" i="10" s="1"/>
  <c r="C139" i="10"/>
  <c r="B140" i="10"/>
  <c r="C140" i="10"/>
  <c r="B141" i="10"/>
  <c r="C141" i="10"/>
  <c r="B142" i="10"/>
  <c r="C142" i="10"/>
  <c r="B143" i="10"/>
  <c r="D143" i="10" s="1"/>
  <c r="C143" i="10"/>
  <c r="B144" i="10"/>
  <c r="C144" i="10"/>
  <c r="B145" i="10"/>
  <c r="C145" i="10"/>
  <c r="B146" i="10"/>
  <c r="C146" i="10"/>
  <c r="B147" i="10"/>
  <c r="D147" i="10" s="1"/>
  <c r="C147" i="10"/>
  <c r="B148" i="10"/>
  <c r="C148" i="10"/>
  <c r="B149" i="10"/>
  <c r="C149" i="10"/>
  <c r="B150" i="10"/>
  <c r="C150" i="10"/>
  <c r="B151" i="10"/>
  <c r="D151" i="10" s="1"/>
  <c r="C151" i="10"/>
  <c r="B152" i="10"/>
  <c r="C152" i="10"/>
  <c r="B153" i="10"/>
  <c r="C153" i="10"/>
  <c r="B154" i="10"/>
  <c r="C154" i="10"/>
  <c r="B155" i="10"/>
  <c r="D155" i="10" s="1"/>
  <c r="C155" i="10"/>
  <c r="B156" i="10"/>
  <c r="C156" i="10"/>
  <c r="B157" i="10"/>
  <c r="C157" i="10"/>
  <c r="B158" i="10"/>
  <c r="C158" i="10"/>
  <c r="B159" i="10"/>
  <c r="D159" i="10" s="1"/>
  <c r="C159" i="10"/>
  <c r="B160" i="10"/>
  <c r="C160" i="10"/>
  <c r="B161" i="10"/>
  <c r="C161" i="10"/>
  <c r="B162" i="10"/>
  <c r="C162" i="10"/>
  <c r="B163" i="10"/>
  <c r="D163" i="10" s="1"/>
  <c r="C163" i="10"/>
  <c r="B164" i="10"/>
  <c r="C164" i="10"/>
  <c r="B165" i="10"/>
  <c r="C165" i="10"/>
  <c r="B166" i="10"/>
  <c r="C166" i="10"/>
  <c r="B167" i="10"/>
  <c r="D167" i="10" s="1"/>
  <c r="C167" i="10"/>
  <c r="B168" i="10"/>
  <c r="C168" i="10"/>
  <c r="B169" i="10"/>
  <c r="C169" i="10"/>
  <c r="B170" i="10"/>
  <c r="C170" i="10"/>
  <c r="B171" i="10"/>
  <c r="D171" i="10" s="1"/>
  <c r="C171" i="10"/>
  <c r="B172" i="10"/>
  <c r="C172" i="10"/>
  <c r="B173" i="10"/>
  <c r="C173" i="10"/>
  <c r="B174" i="10"/>
  <c r="C174" i="10"/>
  <c r="B175" i="10"/>
  <c r="D175" i="10" s="1"/>
  <c r="C175" i="10"/>
  <c r="B176" i="10"/>
  <c r="C176" i="10"/>
  <c r="B177" i="10"/>
  <c r="C177" i="10"/>
  <c r="B178" i="10"/>
  <c r="C178" i="10"/>
  <c r="B179" i="10"/>
  <c r="D179" i="10" s="1"/>
  <c r="C179" i="10"/>
  <c r="B180" i="10"/>
  <c r="C180" i="10"/>
  <c r="B181" i="10"/>
  <c r="C181" i="10"/>
  <c r="B182" i="10"/>
  <c r="C182" i="10"/>
  <c r="B183" i="10"/>
  <c r="D183" i="10" s="1"/>
  <c r="C183" i="10"/>
  <c r="B184" i="10"/>
  <c r="C184" i="10"/>
  <c r="B185" i="10"/>
  <c r="C185" i="10"/>
  <c r="B186" i="10"/>
  <c r="C186" i="10"/>
  <c r="B187" i="10"/>
  <c r="D187" i="10" s="1"/>
  <c r="C187" i="10"/>
  <c r="B188" i="10"/>
  <c r="C188" i="10"/>
  <c r="B189" i="10"/>
  <c r="C189" i="10"/>
  <c r="B190" i="10"/>
  <c r="C190" i="10"/>
  <c r="B191" i="10"/>
  <c r="D191" i="10" s="1"/>
  <c r="C191" i="10"/>
  <c r="B192" i="10"/>
  <c r="C192" i="10"/>
  <c r="B193" i="10"/>
  <c r="C193" i="10"/>
  <c r="B194" i="10"/>
  <c r="C194" i="10"/>
  <c r="B195" i="10"/>
  <c r="D195" i="10" s="1"/>
  <c r="C195" i="10"/>
  <c r="B196" i="10"/>
  <c r="C196" i="10"/>
  <c r="B197" i="10"/>
  <c r="C197" i="10"/>
  <c r="B198" i="10"/>
  <c r="C198" i="10"/>
  <c r="B199" i="10"/>
  <c r="D199" i="10" s="1"/>
  <c r="C199" i="10"/>
  <c r="B200" i="10"/>
  <c r="C200" i="10"/>
  <c r="B201" i="10"/>
  <c r="C201" i="10"/>
  <c r="B202" i="10"/>
  <c r="C202" i="10"/>
  <c r="B203" i="10"/>
  <c r="D203" i="10" s="1"/>
  <c r="C203" i="10"/>
  <c r="B204" i="10"/>
  <c r="C204" i="10"/>
  <c r="B205" i="10"/>
  <c r="C205" i="10"/>
  <c r="B206" i="10"/>
  <c r="C206" i="10"/>
  <c r="B207" i="10"/>
  <c r="D207" i="10" s="1"/>
  <c r="C207" i="10"/>
  <c r="B208" i="10"/>
  <c r="C208" i="10"/>
  <c r="B209" i="10"/>
  <c r="C209" i="10"/>
  <c r="B210" i="10"/>
  <c r="C210" i="10"/>
  <c r="B211" i="10"/>
  <c r="D211" i="10" s="1"/>
  <c r="C211" i="10"/>
  <c r="B212" i="10"/>
  <c r="C212" i="10"/>
  <c r="B213" i="10"/>
  <c r="C213" i="10"/>
  <c r="B214" i="10"/>
  <c r="C214" i="10"/>
  <c r="B215" i="10"/>
  <c r="D215" i="10" s="1"/>
  <c r="C215" i="10"/>
  <c r="B216" i="10"/>
  <c r="C216" i="10"/>
  <c r="B217" i="10"/>
  <c r="C217" i="10"/>
  <c r="B218" i="10"/>
  <c r="C218" i="10"/>
  <c r="B219" i="10"/>
  <c r="D219" i="10" s="1"/>
  <c r="C219" i="10"/>
  <c r="B220" i="10"/>
  <c r="C220" i="10"/>
  <c r="B221" i="10"/>
  <c r="C221" i="10"/>
  <c r="B222" i="10"/>
  <c r="C222" i="10"/>
  <c r="B223" i="10"/>
  <c r="D223" i="10" s="1"/>
  <c r="C223" i="10"/>
  <c r="B224" i="10"/>
  <c r="C224" i="10"/>
  <c r="B225" i="10"/>
  <c r="C225" i="10"/>
  <c r="B226" i="10"/>
  <c r="C226" i="10"/>
  <c r="B227" i="10"/>
  <c r="D227" i="10" s="1"/>
  <c r="C227" i="10"/>
  <c r="B228" i="10"/>
  <c r="C228" i="10"/>
  <c r="B229" i="10"/>
  <c r="C229" i="10"/>
  <c r="B230" i="10"/>
  <c r="C230" i="10"/>
  <c r="B231" i="10"/>
  <c r="D231" i="10" s="1"/>
  <c r="C231" i="10"/>
  <c r="B232" i="10"/>
  <c r="C232" i="10"/>
  <c r="B233" i="10"/>
  <c r="C233" i="10"/>
  <c r="B234" i="10"/>
  <c r="C234" i="10"/>
  <c r="B235" i="10"/>
  <c r="D235" i="10" s="1"/>
  <c r="C235" i="10"/>
  <c r="B236" i="10"/>
  <c r="C236" i="10"/>
  <c r="G6" i="1"/>
  <c r="G7" i="1" s="1"/>
  <c r="G3" i="1"/>
  <c r="G4" i="1" s="1"/>
  <c r="F7" i="1"/>
  <c r="F4" i="1"/>
  <c r="B236" i="1"/>
  <c r="C236" i="1"/>
  <c r="B235" i="1"/>
  <c r="C235" i="1"/>
  <c r="B234" i="1"/>
  <c r="C234" i="1"/>
  <c r="B233" i="1"/>
  <c r="C233" i="1"/>
  <c r="B232" i="1"/>
  <c r="C232" i="1"/>
  <c r="B231" i="1"/>
  <c r="C231" i="1"/>
  <c r="B230" i="1"/>
  <c r="C230" i="1"/>
  <c r="B229" i="1"/>
  <c r="C229" i="1"/>
  <c r="B228" i="1"/>
  <c r="C228" i="1"/>
  <c r="B227" i="1"/>
  <c r="C227" i="1"/>
  <c r="B226" i="1"/>
  <c r="C226" i="1"/>
  <c r="B225" i="1"/>
  <c r="C225" i="1"/>
  <c r="B224" i="1"/>
  <c r="C224" i="1"/>
  <c r="B223" i="1"/>
  <c r="C223" i="1"/>
  <c r="B222" i="1"/>
  <c r="C222" i="1"/>
  <c r="B221" i="1"/>
  <c r="C221" i="1"/>
  <c r="B220" i="1"/>
  <c r="C220" i="1"/>
  <c r="B219" i="1"/>
  <c r="C219" i="1"/>
  <c r="B218" i="1"/>
  <c r="C218" i="1"/>
  <c r="B217" i="1"/>
  <c r="C217" i="1"/>
  <c r="B216" i="1"/>
  <c r="C216" i="1"/>
  <c r="B215" i="1"/>
  <c r="C215" i="1"/>
  <c r="B214" i="1"/>
  <c r="C214" i="1"/>
  <c r="B213" i="1"/>
  <c r="C213" i="1"/>
  <c r="B212" i="1"/>
  <c r="C212" i="1"/>
  <c r="B211" i="1"/>
  <c r="C211" i="1"/>
  <c r="B210" i="1"/>
  <c r="C210" i="1"/>
  <c r="B209" i="1"/>
  <c r="C209" i="1"/>
  <c r="B208" i="1"/>
  <c r="C208" i="1"/>
  <c r="B207" i="1"/>
  <c r="C207" i="1"/>
  <c r="B206" i="1"/>
  <c r="C206" i="1"/>
  <c r="B205" i="1"/>
  <c r="C205" i="1"/>
  <c r="B204" i="1"/>
  <c r="C204" i="1"/>
  <c r="B203" i="1"/>
  <c r="C203" i="1"/>
  <c r="B202" i="1"/>
  <c r="C202" i="1"/>
  <c r="B201" i="1"/>
  <c r="C201" i="1"/>
  <c r="B200" i="1"/>
  <c r="C200" i="1"/>
  <c r="B199" i="1"/>
  <c r="C199" i="1"/>
  <c r="B198" i="1"/>
  <c r="C198" i="1"/>
  <c r="B197" i="1"/>
  <c r="C197" i="1"/>
  <c r="B196" i="1"/>
  <c r="C196" i="1"/>
  <c r="B195" i="1"/>
  <c r="C195" i="1"/>
  <c r="B194" i="1"/>
  <c r="C194" i="1"/>
  <c r="B193" i="1"/>
  <c r="C193" i="1"/>
  <c r="B192" i="1"/>
  <c r="C192" i="1"/>
  <c r="B191" i="1"/>
  <c r="C191" i="1"/>
  <c r="B190" i="1"/>
  <c r="C190" i="1"/>
  <c r="B189" i="1"/>
  <c r="C189" i="1"/>
  <c r="B188" i="1"/>
  <c r="C188" i="1"/>
  <c r="B187" i="1"/>
  <c r="C187" i="1"/>
  <c r="B186" i="1"/>
  <c r="C186" i="1"/>
  <c r="B185" i="1"/>
  <c r="C185" i="1"/>
  <c r="B184" i="1"/>
  <c r="C184" i="1"/>
  <c r="B183" i="1"/>
  <c r="C183" i="1"/>
  <c r="B182" i="1"/>
  <c r="C182" i="1"/>
  <c r="B181" i="1"/>
  <c r="C181" i="1"/>
  <c r="B180" i="1"/>
  <c r="C180" i="1"/>
  <c r="B179" i="1"/>
  <c r="C179" i="1"/>
  <c r="B178" i="1"/>
  <c r="C178" i="1"/>
  <c r="B177" i="1"/>
  <c r="C177" i="1"/>
  <c r="B176" i="1"/>
  <c r="C176" i="1"/>
  <c r="B175" i="1"/>
  <c r="C175" i="1"/>
  <c r="B174" i="1"/>
  <c r="C174" i="1"/>
  <c r="B173" i="1"/>
  <c r="C173" i="1"/>
  <c r="B172" i="1"/>
  <c r="C172" i="1"/>
  <c r="B171" i="1"/>
  <c r="C171" i="1"/>
  <c r="B170" i="1"/>
  <c r="C170" i="1"/>
  <c r="B169" i="1"/>
  <c r="C169" i="1"/>
  <c r="B168" i="1"/>
  <c r="C168" i="1"/>
  <c r="B167" i="1"/>
  <c r="C167" i="1"/>
  <c r="B166" i="1"/>
  <c r="C166" i="1"/>
  <c r="B165" i="1"/>
  <c r="C165" i="1"/>
  <c r="B164" i="1"/>
  <c r="C164" i="1"/>
  <c r="B163" i="1"/>
  <c r="C163" i="1"/>
  <c r="B162" i="1"/>
  <c r="C162" i="1"/>
  <c r="B161" i="1"/>
  <c r="C161" i="1"/>
  <c r="B160" i="1"/>
  <c r="C160" i="1"/>
  <c r="B159" i="1"/>
  <c r="C159" i="1"/>
  <c r="B158" i="1"/>
  <c r="C158" i="1"/>
  <c r="B157" i="1"/>
  <c r="C157" i="1"/>
  <c r="B156" i="1"/>
  <c r="C156" i="1"/>
  <c r="B155" i="1"/>
  <c r="C155" i="1"/>
  <c r="B154" i="1"/>
  <c r="C154" i="1"/>
  <c r="B153" i="1"/>
  <c r="C153" i="1"/>
  <c r="B152" i="1"/>
  <c r="C152" i="1"/>
  <c r="B151" i="1"/>
  <c r="C151" i="1"/>
  <c r="B150" i="1"/>
  <c r="C150" i="1"/>
  <c r="B149" i="1"/>
  <c r="C149" i="1"/>
  <c r="B148" i="1"/>
  <c r="C148" i="1"/>
  <c r="B147" i="1"/>
  <c r="C147" i="1"/>
  <c r="B146" i="1"/>
  <c r="C146" i="1"/>
  <c r="B145" i="1"/>
  <c r="C145" i="1"/>
  <c r="B144" i="1"/>
  <c r="C144" i="1"/>
  <c r="B143" i="1"/>
  <c r="C143" i="1"/>
  <c r="B142" i="1"/>
  <c r="C142" i="1"/>
  <c r="B141" i="1"/>
  <c r="C141" i="1"/>
  <c r="B140" i="1"/>
  <c r="C140" i="1"/>
  <c r="B139" i="1"/>
  <c r="C139" i="1"/>
  <c r="B138" i="1"/>
  <c r="C138" i="1"/>
  <c r="B137" i="1"/>
  <c r="C137" i="1"/>
  <c r="B136" i="1"/>
  <c r="C136" i="1"/>
  <c r="B135" i="1"/>
  <c r="C135" i="1"/>
  <c r="B134" i="1"/>
  <c r="C134" i="1"/>
  <c r="B133" i="1"/>
  <c r="C133" i="1"/>
  <c r="B132" i="1"/>
  <c r="C132" i="1"/>
  <c r="B131" i="1"/>
  <c r="C131" i="1"/>
  <c r="B130" i="1"/>
  <c r="C130" i="1"/>
  <c r="B129" i="1"/>
  <c r="C129" i="1"/>
  <c r="B128" i="1"/>
  <c r="C128" i="1"/>
  <c r="B127" i="1"/>
  <c r="C127" i="1"/>
  <c r="B126" i="1"/>
  <c r="C126" i="1"/>
  <c r="B125" i="1"/>
  <c r="C125" i="1"/>
  <c r="B124" i="1"/>
  <c r="C124" i="1"/>
  <c r="B123" i="1"/>
  <c r="C123" i="1"/>
  <c r="B122" i="1"/>
  <c r="C122" i="1"/>
  <c r="B121" i="1"/>
  <c r="C121" i="1"/>
  <c r="B120" i="1"/>
  <c r="C120" i="1"/>
  <c r="B119" i="1"/>
  <c r="C119" i="1"/>
  <c r="B118" i="1"/>
  <c r="C118" i="1"/>
  <c r="B117" i="1"/>
  <c r="C117" i="1"/>
  <c r="B116" i="1"/>
  <c r="C116" i="1"/>
  <c r="B115" i="1"/>
  <c r="C115" i="1"/>
  <c r="B114" i="1"/>
  <c r="C114" i="1"/>
  <c r="B113" i="1"/>
  <c r="C113" i="1"/>
  <c r="B112" i="1"/>
  <c r="C112" i="1"/>
  <c r="B111" i="1"/>
  <c r="C111" i="1"/>
  <c r="B110" i="1"/>
  <c r="C110" i="1"/>
  <c r="B109" i="1"/>
  <c r="C109" i="1"/>
  <c r="B108" i="1"/>
  <c r="C108" i="1"/>
  <c r="B107" i="1"/>
  <c r="C107" i="1"/>
  <c r="B106" i="1"/>
  <c r="C106" i="1"/>
  <c r="B105" i="1"/>
  <c r="C105" i="1"/>
  <c r="B104" i="1"/>
  <c r="C104" i="1"/>
  <c r="B103" i="1"/>
  <c r="C103" i="1"/>
  <c r="B102" i="1"/>
  <c r="C102" i="1"/>
  <c r="B101" i="1"/>
  <c r="C101" i="1"/>
  <c r="B100" i="1"/>
  <c r="C100" i="1"/>
  <c r="B99" i="1"/>
  <c r="C99" i="1"/>
  <c r="B98" i="1"/>
  <c r="C98" i="1"/>
  <c r="B97" i="1"/>
  <c r="C97" i="1"/>
  <c r="B96" i="1"/>
  <c r="C96" i="1"/>
  <c r="B95" i="1"/>
  <c r="C95" i="1"/>
  <c r="B94" i="1"/>
  <c r="C94" i="1"/>
  <c r="B93" i="1"/>
  <c r="C93" i="1"/>
  <c r="B92" i="1"/>
  <c r="C92" i="1"/>
  <c r="B91" i="1"/>
  <c r="C91" i="1"/>
  <c r="B90" i="1"/>
  <c r="C90" i="1"/>
  <c r="B89" i="1"/>
  <c r="C89" i="1"/>
  <c r="B88" i="1"/>
  <c r="C88" i="1"/>
  <c r="B87" i="1"/>
  <c r="C87" i="1"/>
  <c r="B86" i="1"/>
  <c r="C86" i="1"/>
  <c r="B85" i="1"/>
  <c r="C85" i="1"/>
  <c r="B84" i="1"/>
  <c r="C84" i="1"/>
  <c r="B83" i="1"/>
  <c r="C83" i="1"/>
  <c r="B82" i="1"/>
  <c r="C82" i="1"/>
  <c r="B81" i="1"/>
  <c r="C81" i="1"/>
  <c r="B80" i="1"/>
  <c r="C80" i="1"/>
  <c r="B79" i="1"/>
  <c r="C79" i="1"/>
  <c r="B78" i="1"/>
  <c r="C78" i="1"/>
  <c r="B77" i="1"/>
  <c r="C77" i="1"/>
  <c r="B76" i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68" i="1"/>
  <c r="C68" i="1"/>
  <c r="B67" i="1"/>
  <c r="C67" i="1"/>
  <c r="B66" i="1"/>
  <c r="C66" i="1"/>
  <c r="B65" i="1"/>
  <c r="C65" i="1"/>
  <c r="B64" i="1"/>
  <c r="C64" i="1"/>
  <c r="B63" i="1"/>
  <c r="C63" i="1"/>
  <c r="B62" i="1"/>
  <c r="C62" i="1"/>
  <c r="B61" i="1"/>
  <c r="C61" i="1"/>
  <c r="B60" i="1"/>
  <c r="C60" i="1"/>
  <c r="B59" i="1"/>
  <c r="C59" i="1"/>
  <c r="B58" i="1"/>
  <c r="C58" i="1"/>
  <c r="B57" i="1"/>
  <c r="C57" i="1"/>
  <c r="B56" i="1"/>
  <c r="C56" i="1"/>
  <c r="B55" i="1"/>
  <c r="C55" i="1"/>
  <c r="B54" i="1"/>
  <c r="C54" i="1"/>
  <c r="B53" i="1"/>
  <c r="C53" i="1"/>
  <c r="B52" i="1"/>
  <c r="C52" i="1"/>
  <c r="B51" i="1"/>
  <c r="C51" i="1"/>
  <c r="B50" i="1"/>
  <c r="C50" i="1"/>
  <c r="B49" i="1"/>
  <c r="C49" i="1"/>
  <c r="B48" i="1"/>
  <c r="C48" i="1"/>
  <c r="B47" i="1"/>
  <c r="C47" i="1"/>
  <c r="B46" i="1"/>
  <c r="C46" i="1"/>
  <c r="B45" i="1"/>
  <c r="C45" i="1"/>
  <c r="B44" i="1"/>
  <c r="C44" i="1"/>
  <c r="B43" i="1"/>
  <c r="C43" i="1"/>
  <c r="B42" i="1"/>
  <c r="C42" i="1"/>
  <c r="B41" i="1"/>
  <c r="C41" i="1"/>
  <c r="B40" i="1"/>
  <c r="C40" i="1"/>
  <c r="B39" i="1"/>
  <c r="C39" i="1"/>
  <c r="B38" i="1"/>
  <c r="C38" i="1"/>
  <c r="B37" i="1"/>
  <c r="C37" i="1"/>
  <c r="B36" i="1"/>
  <c r="C36" i="1"/>
  <c r="B35" i="1"/>
  <c r="C35" i="1"/>
  <c r="B34" i="1"/>
  <c r="C34" i="1"/>
  <c r="B33" i="1"/>
  <c r="C33" i="1"/>
  <c r="B32" i="1"/>
  <c r="C32" i="1"/>
  <c r="B31" i="1"/>
  <c r="C31" i="1"/>
  <c r="B30" i="1"/>
  <c r="C30" i="1"/>
  <c r="B29" i="1"/>
  <c r="C29" i="1"/>
  <c r="B28" i="1"/>
  <c r="C28" i="1"/>
  <c r="B27" i="1"/>
  <c r="C27" i="1"/>
  <c r="B26" i="1"/>
  <c r="C26" i="1"/>
  <c r="B25" i="1"/>
  <c r="C25" i="1"/>
  <c r="B24" i="1"/>
  <c r="C24" i="1"/>
  <c r="B23" i="1"/>
  <c r="C23" i="1"/>
  <c r="B22" i="1"/>
  <c r="C22" i="1"/>
  <c r="B21" i="1"/>
  <c r="C21" i="1"/>
  <c r="B20" i="1"/>
  <c r="C20" i="1"/>
  <c r="B19" i="1"/>
  <c r="C19" i="1"/>
  <c r="B18" i="1"/>
  <c r="C18" i="1"/>
  <c r="B17" i="1"/>
  <c r="C17" i="1"/>
  <c r="B16" i="1"/>
  <c r="C16" i="1"/>
  <c r="B15" i="1"/>
  <c r="C15" i="1"/>
  <c r="G24" i="29"/>
  <c r="H24" i="29"/>
  <c r="J24" i="29"/>
  <c r="I24" i="29"/>
  <c r="E13" i="11" l="1"/>
  <c r="D445" i="16"/>
  <c r="D419" i="16"/>
  <c r="J413" i="16"/>
  <c r="D376" i="16"/>
  <c r="AL376" i="16" s="1"/>
  <c r="D364" i="16"/>
  <c r="D360" i="16"/>
  <c r="AK360" i="16" s="1"/>
  <c r="D352" i="16"/>
  <c r="AI352" i="16" s="1"/>
  <c r="AI301" i="16"/>
  <c r="D250" i="16"/>
  <c r="N250" i="16" s="1"/>
  <c r="D234" i="16"/>
  <c r="D154" i="16"/>
  <c r="D114" i="16"/>
  <c r="D110" i="16"/>
  <c r="D82" i="16"/>
  <c r="D66" i="16"/>
  <c r="D42" i="16"/>
  <c r="D34" i="16"/>
  <c r="AD441" i="16"/>
  <c r="AT405" i="16"/>
  <c r="D405" i="16"/>
  <c r="D348" i="16"/>
  <c r="AI348" i="16" s="1"/>
  <c r="D413" i="16"/>
  <c r="AH413" i="16" s="1"/>
  <c r="D301" i="16"/>
  <c r="S301" i="16" s="1"/>
  <c r="D229" i="16"/>
  <c r="D225" i="16"/>
  <c r="L225" i="16" s="1"/>
  <c r="D221" i="16"/>
  <c r="D217" i="16"/>
  <c r="D213" i="16"/>
  <c r="D209" i="16"/>
  <c r="D205" i="16"/>
  <c r="D201" i="16"/>
  <c r="S201" i="16" s="1"/>
  <c r="D197" i="16"/>
  <c r="D193" i="16"/>
  <c r="D189" i="16"/>
  <c r="R189" i="16" s="1"/>
  <c r="D185" i="16"/>
  <c r="D181" i="16"/>
  <c r="D177" i="16"/>
  <c r="D173" i="16"/>
  <c r="D169" i="16"/>
  <c r="D165" i="16"/>
  <c r="D161" i="16"/>
  <c r="D157" i="16"/>
  <c r="D153" i="16"/>
  <c r="D149" i="16"/>
  <c r="U149" i="16" s="1"/>
  <c r="D145" i="16"/>
  <c r="D141" i="16"/>
  <c r="D137" i="16"/>
  <c r="D133" i="16"/>
  <c r="D463" i="16"/>
  <c r="N463" i="16" s="1"/>
  <c r="D459" i="16"/>
  <c r="H459" i="16" s="1"/>
  <c r="D451" i="16"/>
  <c r="H451" i="16" s="1"/>
  <c r="AH405" i="16"/>
  <c r="D344" i="16"/>
  <c r="AH344" i="16" s="1"/>
  <c r="D340" i="16"/>
  <c r="AL340" i="16" s="1"/>
  <c r="D328" i="16"/>
  <c r="N328" i="16" s="1"/>
  <c r="D316" i="16"/>
  <c r="AK316" i="16" s="1"/>
  <c r="D232" i="16"/>
  <c r="D228" i="16"/>
  <c r="D180" i="16"/>
  <c r="D140" i="16"/>
  <c r="D441" i="16"/>
  <c r="AD405" i="16"/>
  <c r="D350" i="16"/>
  <c r="AI350" i="16" s="1"/>
  <c r="AA346" i="16"/>
  <c r="D300" i="16"/>
  <c r="AH300" i="16" s="1"/>
  <c r="D260" i="16"/>
  <c r="AD260" i="16" s="1"/>
  <c r="Z413" i="16"/>
  <c r="Z405" i="16"/>
  <c r="D31" i="16"/>
  <c r="AP441" i="16"/>
  <c r="J405" i="16"/>
  <c r="D383" i="16"/>
  <c r="H383" i="16" s="1"/>
  <c r="G14" i="25"/>
  <c r="E15" i="24"/>
  <c r="E14" i="24" s="1"/>
  <c r="H14" i="25"/>
  <c r="D233" i="10"/>
  <c r="D229" i="10"/>
  <c r="D225" i="10"/>
  <c r="D221" i="10"/>
  <c r="D217" i="10"/>
  <c r="D213" i="10"/>
  <c r="D209" i="10"/>
  <c r="D205" i="10"/>
  <c r="D201" i="10"/>
  <c r="D197" i="10"/>
  <c r="D193" i="10"/>
  <c r="D189" i="10"/>
  <c r="D185" i="10"/>
  <c r="D181" i="10"/>
  <c r="D177" i="10"/>
  <c r="D173" i="10"/>
  <c r="D169" i="10"/>
  <c r="D165" i="10"/>
  <c r="D161" i="10"/>
  <c r="D157" i="10"/>
  <c r="D153" i="10"/>
  <c r="D149" i="10"/>
  <c r="D145" i="10"/>
  <c r="D141" i="10"/>
  <c r="D137" i="10"/>
  <c r="D133" i="10"/>
  <c r="D129" i="10"/>
  <c r="D125" i="10"/>
  <c r="D121" i="10"/>
  <c r="D117" i="10"/>
  <c r="D113" i="10"/>
  <c r="D109" i="10"/>
  <c r="D105" i="10"/>
  <c r="D101" i="10"/>
  <c r="D97" i="10"/>
  <c r="D93" i="10"/>
  <c r="D89" i="10"/>
  <c r="D85" i="10"/>
  <c r="D81" i="10"/>
  <c r="D77" i="10"/>
  <c r="D73" i="10"/>
  <c r="D69" i="10"/>
  <c r="D65" i="10"/>
  <c r="D61" i="10"/>
  <c r="D57" i="10"/>
  <c r="D53" i="10"/>
  <c r="D49" i="10"/>
  <c r="D45" i="10"/>
  <c r="D41" i="10"/>
  <c r="D37" i="10"/>
  <c r="D33" i="10"/>
  <c r="D29" i="10"/>
  <c r="D25" i="10"/>
  <c r="D21" i="10"/>
  <c r="D17" i="10"/>
  <c r="H419" i="16"/>
  <c r="AL419" i="16"/>
  <c r="V419" i="16"/>
  <c r="D237" i="1"/>
  <c r="D241" i="1"/>
  <c r="D245" i="1"/>
  <c r="D249" i="1"/>
  <c r="D253" i="1"/>
  <c r="D257" i="1"/>
  <c r="D261" i="1"/>
  <c r="D265" i="1"/>
  <c r="D269" i="1"/>
  <c r="D273" i="1"/>
  <c r="D277" i="1"/>
  <c r="D281" i="1"/>
  <c r="D285" i="1"/>
  <c r="D289" i="1"/>
  <c r="D293" i="1"/>
  <c r="D297" i="1"/>
  <c r="D301" i="1"/>
  <c r="D305" i="1"/>
  <c r="D309" i="1"/>
  <c r="D313" i="1"/>
  <c r="D317" i="1"/>
  <c r="D321" i="1"/>
  <c r="D325" i="1"/>
  <c r="D329" i="1"/>
  <c r="D333" i="1"/>
  <c r="D337" i="1"/>
  <c r="D341" i="1"/>
  <c r="D345" i="1"/>
  <c r="D349" i="1"/>
  <c r="D353" i="1"/>
  <c r="D357" i="1"/>
  <c r="D361" i="1"/>
  <c r="D365" i="1"/>
  <c r="D369" i="1"/>
  <c r="D373" i="1"/>
  <c r="D377" i="1"/>
  <c r="D381" i="1"/>
  <c r="D385" i="1"/>
  <c r="D389" i="1"/>
  <c r="D393" i="1"/>
  <c r="D397" i="1"/>
  <c r="D401" i="1"/>
  <c r="D405" i="1"/>
  <c r="AL405" i="1" s="1"/>
  <c r="D409" i="1"/>
  <c r="D413" i="1"/>
  <c r="D417" i="1"/>
  <c r="D421" i="1"/>
  <c r="D425" i="1"/>
  <c r="D429" i="1"/>
  <c r="D433" i="1"/>
  <c r="D437" i="1"/>
  <c r="M437" i="1" s="1"/>
  <c r="D441" i="1"/>
  <c r="AG364" i="16"/>
  <c r="Q364" i="16"/>
  <c r="Y364" i="16"/>
  <c r="AO364" i="16"/>
  <c r="I364" i="16"/>
  <c r="D23" i="10"/>
  <c r="D19" i="10"/>
  <c r="D15" i="10"/>
  <c r="D102" i="15"/>
  <c r="D98" i="15"/>
  <c r="D94" i="15"/>
  <c r="D90" i="15"/>
  <c r="D86" i="15"/>
  <c r="D82" i="15"/>
  <c r="D78" i="15"/>
  <c r="D74" i="15"/>
  <c r="D70" i="15"/>
  <c r="D66" i="15"/>
  <c r="D62" i="15"/>
  <c r="D58" i="15"/>
  <c r="D54" i="15"/>
  <c r="D50" i="15"/>
  <c r="D46" i="15"/>
  <c r="D42" i="15"/>
  <c r="D38" i="15"/>
  <c r="D34" i="15"/>
  <c r="D30" i="15"/>
  <c r="D26" i="15"/>
  <c r="D22" i="15"/>
  <c r="D18" i="15"/>
  <c r="AX441" i="16"/>
  <c r="R441" i="16"/>
  <c r="D409" i="16"/>
  <c r="AP405" i="16"/>
  <c r="D371" i="16"/>
  <c r="D354" i="16"/>
  <c r="AA350" i="16"/>
  <c r="AD340" i="16"/>
  <c r="D304" i="16"/>
  <c r="AT441" i="16"/>
  <c r="N441" i="16"/>
  <c r="AD413" i="16"/>
  <c r="D330" i="16"/>
  <c r="D253" i="16"/>
  <c r="X253" i="16" s="1"/>
  <c r="D233" i="16"/>
  <c r="D220" i="15"/>
  <c r="D216" i="15"/>
  <c r="D447" i="16"/>
  <c r="AL441" i="16"/>
  <c r="D373" i="16"/>
  <c r="D356" i="16"/>
  <c r="AA352" i="16"/>
  <c r="D336" i="16"/>
  <c r="D236" i="16"/>
  <c r="D100" i="16"/>
  <c r="D60" i="16"/>
  <c r="D20" i="16"/>
  <c r="D459" i="15"/>
  <c r="D419" i="15"/>
  <c r="D379" i="15"/>
  <c r="D215" i="15"/>
  <c r="D211" i="15"/>
  <c r="D207" i="15"/>
  <c r="D191" i="15"/>
  <c r="D187" i="15"/>
  <c r="D183" i="15"/>
  <c r="D179" i="15"/>
  <c r="D175" i="15"/>
  <c r="D163" i="15"/>
  <c r="D155" i="15"/>
  <c r="D151" i="15"/>
  <c r="D147" i="15"/>
  <c r="D119" i="15"/>
  <c r="D111" i="15"/>
  <c r="D107" i="15"/>
  <c r="D83" i="15"/>
  <c r="D71" i="15"/>
  <c r="D67" i="15"/>
  <c r="D39" i="15"/>
  <c r="D31" i="15"/>
  <c r="AP445" i="16"/>
  <c r="Z441" i="16"/>
  <c r="AP413" i="16"/>
  <c r="N405" i="16"/>
  <c r="D331" i="16"/>
  <c r="V441" i="16"/>
  <c r="H137" i="16"/>
  <c r="D223" i="16"/>
  <c r="D219" i="16"/>
  <c r="D215" i="16"/>
  <c r="D211" i="16"/>
  <c r="D207" i="16"/>
  <c r="D203" i="16"/>
  <c r="L203" i="16" s="1"/>
  <c r="D199" i="16"/>
  <c r="D195" i="16"/>
  <c r="D191" i="16"/>
  <c r="D187" i="16"/>
  <c r="D183" i="16"/>
  <c r="D179" i="16"/>
  <c r="D175" i="16"/>
  <c r="D171" i="16"/>
  <c r="D167" i="16"/>
  <c r="D163" i="16"/>
  <c r="D159" i="16"/>
  <c r="D155" i="16"/>
  <c r="P155" i="16" s="1"/>
  <c r="D151" i="16"/>
  <c r="D147" i="16"/>
  <c r="Q147" i="16" s="1"/>
  <c r="D143" i="16"/>
  <c r="D139" i="16"/>
  <c r="D135" i="16"/>
  <c r="D131" i="16"/>
  <c r="I131" i="16" s="1"/>
  <c r="D127" i="16"/>
  <c r="D123" i="16"/>
  <c r="D119" i="16"/>
  <c r="D115" i="16"/>
  <c r="D111" i="16"/>
  <c r="D107" i="16"/>
  <c r="D103" i="16"/>
  <c r="D99" i="16"/>
  <c r="D95" i="16"/>
  <c r="D91" i="16"/>
  <c r="D87" i="16"/>
  <c r="D83" i="16"/>
  <c r="D79" i="16"/>
  <c r="D75" i="16"/>
  <c r="D71" i="16"/>
  <c r="D67" i="16"/>
  <c r="D63" i="16"/>
  <c r="D59" i="16"/>
  <c r="D55" i="16"/>
  <c r="D51" i="16"/>
  <c r="D47" i="16"/>
  <c r="D43" i="16"/>
  <c r="D39" i="16"/>
  <c r="D35" i="16"/>
  <c r="H35" i="16" s="1"/>
  <c r="D27" i="16"/>
  <c r="D23" i="16"/>
  <c r="H23" i="16" s="1"/>
  <c r="D19" i="16"/>
  <c r="H19" i="16" s="1"/>
  <c r="D15" i="16"/>
  <c r="D150" i="16"/>
  <c r="D146" i="16"/>
  <c r="D122" i="16"/>
  <c r="D106" i="16"/>
  <c r="D74" i="16"/>
  <c r="D70" i="16"/>
  <c r="D30" i="16"/>
  <c r="D26" i="16"/>
  <c r="C10" i="15"/>
  <c r="E193" i="15" s="1"/>
  <c r="F193" i="15" s="1"/>
  <c r="D181" i="14" s="1"/>
  <c r="C10" i="1"/>
  <c r="E254" i="1" s="1"/>
  <c r="C10" i="16"/>
  <c r="D129" i="16"/>
  <c r="D125" i="16"/>
  <c r="D121" i="16"/>
  <c r="D117" i="16"/>
  <c r="D113" i="16"/>
  <c r="D109" i="16"/>
  <c r="D105" i="16"/>
  <c r="D101" i="16"/>
  <c r="H101" i="16" s="1"/>
  <c r="D97" i="16"/>
  <c r="D93" i="16"/>
  <c r="D89" i="16"/>
  <c r="D85" i="16"/>
  <c r="D81" i="16"/>
  <c r="D77" i="16"/>
  <c r="H77" i="16" s="1"/>
  <c r="D73" i="16"/>
  <c r="D69" i="16"/>
  <c r="D65" i="16"/>
  <c r="D61" i="16"/>
  <c r="H61" i="16" s="1"/>
  <c r="D57" i="16"/>
  <c r="D53" i="16"/>
  <c r="D49" i="16"/>
  <c r="D45" i="16"/>
  <c r="D41" i="16"/>
  <c r="D37" i="16"/>
  <c r="H37" i="16" s="1"/>
  <c r="D29" i="16"/>
  <c r="D25" i="16"/>
  <c r="D21" i="16"/>
  <c r="H21" i="16" s="1"/>
  <c r="D17" i="16"/>
  <c r="H17" i="16" s="1"/>
  <c r="D248" i="10"/>
  <c r="D280" i="10"/>
  <c r="D328" i="10"/>
  <c r="D360" i="10"/>
  <c r="D408" i="10"/>
  <c r="B16" i="22"/>
  <c r="E15" i="29"/>
  <c r="D25" i="29"/>
  <c r="E25" i="29" s="1"/>
  <c r="I26" i="29"/>
  <c r="D21" i="29"/>
  <c r="E12" i="29"/>
  <c r="D13" i="29"/>
  <c r="G25" i="29"/>
  <c r="I29" i="29"/>
  <c r="F25" i="29"/>
  <c r="D149" i="20"/>
  <c r="D145" i="20"/>
  <c r="D133" i="20"/>
  <c r="E11" i="29"/>
  <c r="D14" i="29"/>
  <c r="G26" i="29"/>
  <c r="I30" i="29"/>
  <c r="F26" i="29"/>
  <c r="D258" i="10"/>
  <c r="D338" i="10"/>
  <c r="D370" i="10"/>
  <c r="D382" i="10"/>
  <c r="D418" i="10"/>
  <c r="D26" i="28"/>
  <c r="F26" i="28" s="1"/>
  <c r="F27" i="28" s="1"/>
  <c r="D17" i="29"/>
  <c r="G29" i="29"/>
  <c r="J27" i="29"/>
  <c r="F30" i="29"/>
  <c r="D206" i="19"/>
  <c r="D202" i="19"/>
  <c r="D198" i="19"/>
  <c r="D194" i="19"/>
  <c r="D190" i="19"/>
  <c r="D186" i="19"/>
  <c r="D182" i="19"/>
  <c r="D178" i="19"/>
  <c r="D174" i="19"/>
  <c r="D170" i="19"/>
  <c r="D166" i="19"/>
  <c r="D162" i="19"/>
  <c r="D158" i="19"/>
  <c r="D154" i="19"/>
  <c r="D150" i="19"/>
  <c r="D146" i="19"/>
  <c r="D142" i="19"/>
  <c r="D138" i="19"/>
  <c r="D134" i="19"/>
  <c r="D130" i="19"/>
  <c r="D126" i="19"/>
  <c r="D122" i="19"/>
  <c r="D118" i="19"/>
  <c r="D114" i="19"/>
  <c r="D110" i="19"/>
  <c r="D106" i="19"/>
  <c r="D102" i="19"/>
  <c r="D98" i="19"/>
  <c r="D94" i="19"/>
  <c r="D90" i="19"/>
  <c r="D86" i="19"/>
  <c r="D82" i="19"/>
  <c r="D78" i="19"/>
  <c r="D74" i="19"/>
  <c r="D70" i="19"/>
  <c r="D66" i="19"/>
  <c r="D62" i="19"/>
  <c r="D58" i="19"/>
  <c r="D54" i="19"/>
  <c r="D50" i="19"/>
  <c r="D46" i="19"/>
  <c r="D42" i="19"/>
  <c r="D38" i="19"/>
  <c r="D34" i="19"/>
  <c r="D30" i="19"/>
  <c r="D26" i="19"/>
  <c r="D22" i="19"/>
  <c r="D18" i="19"/>
  <c r="D464" i="20"/>
  <c r="D456" i="20"/>
  <c r="D452" i="20"/>
  <c r="D448" i="20"/>
  <c r="D28" i="29"/>
  <c r="H27" i="29"/>
  <c r="F12" i="29"/>
  <c r="D461" i="19"/>
  <c r="D457" i="19"/>
  <c r="D459" i="20"/>
  <c r="D167" i="20"/>
  <c r="D111" i="20"/>
  <c r="D47" i="20"/>
  <c r="E21" i="29"/>
  <c r="D29" i="29"/>
  <c r="E29" i="29" s="1"/>
  <c r="H28" i="29"/>
  <c r="F13" i="29"/>
  <c r="E377" i="1"/>
  <c r="AC377" i="1"/>
  <c r="M377" i="1"/>
  <c r="U377" i="1"/>
  <c r="I379" i="1"/>
  <c r="AO379" i="1"/>
  <c r="Q379" i="1"/>
  <c r="Y379" i="1"/>
  <c r="AG379" i="1"/>
  <c r="M381" i="1"/>
  <c r="U381" i="1"/>
  <c r="AC381" i="1"/>
  <c r="AK381" i="1"/>
  <c r="Y383" i="1"/>
  <c r="E383" i="1"/>
  <c r="F383" i="1" s="1"/>
  <c r="B371" i="14" s="1"/>
  <c r="AG383" i="1"/>
  <c r="I383" i="1"/>
  <c r="AO383" i="1"/>
  <c r="Q383" i="1"/>
  <c r="E385" i="1"/>
  <c r="AD385" i="1"/>
  <c r="AL385" i="1"/>
  <c r="N385" i="1"/>
  <c r="V385" i="1"/>
  <c r="L387" i="1"/>
  <c r="AR387" i="1"/>
  <c r="T387" i="1"/>
  <c r="E387" i="1"/>
  <c r="AB387" i="1"/>
  <c r="AJ387" i="1"/>
  <c r="E389" i="1"/>
  <c r="Z389" i="1"/>
  <c r="AH389" i="1"/>
  <c r="J389" i="1"/>
  <c r="AP389" i="1"/>
  <c r="R389" i="1"/>
  <c r="AN391" i="1"/>
  <c r="P391" i="1"/>
  <c r="X391" i="1"/>
  <c r="E391" i="1"/>
  <c r="AF391" i="1"/>
  <c r="N393" i="1"/>
  <c r="V393" i="1"/>
  <c r="AD393" i="1"/>
  <c r="AL393" i="1"/>
  <c r="AC395" i="1"/>
  <c r="AK395" i="1"/>
  <c r="M395" i="1"/>
  <c r="AS395" i="1"/>
  <c r="U395" i="1"/>
  <c r="E397" i="1"/>
  <c r="G397" i="1" s="1"/>
  <c r="C385" i="14" s="1"/>
  <c r="M397" i="1"/>
  <c r="AS397" i="1"/>
  <c r="U397" i="1"/>
  <c r="AC397" i="1"/>
  <c r="AK397" i="1"/>
  <c r="AC399" i="1"/>
  <c r="AK399" i="1"/>
  <c r="M399" i="1"/>
  <c r="AS399" i="1"/>
  <c r="U399" i="1"/>
  <c r="E401" i="1"/>
  <c r="M401" i="1"/>
  <c r="AS401" i="1"/>
  <c r="U401" i="1"/>
  <c r="AC401" i="1"/>
  <c r="AK401" i="1"/>
  <c r="AC403" i="1"/>
  <c r="AK403" i="1"/>
  <c r="E403" i="1"/>
  <c r="M403" i="1"/>
  <c r="AS403" i="1"/>
  <c r="U403" i="1"/>
  <c r="V405" i="1"/>
  <c r="AD405" i="1"/>
  <c r="AF407" i="1"/>
  <c r="AN407" i="1"/>
  <c r="P407" i="1"/>
  <c r="X407" i="1"/>
  <c r="R409" i="1"/>
  <c r="Z409" i="1"/>
  <c r="AH409" i="1"/>
  <c r="J409" i="1"/>
  <c r="AP409" i="1"/>
  <c r="AJ411" i="1"/>
  <c r="L411" i="1"/>
  <c r="AR411" i="1"/>
  <c r="T411" i="1"/>
  <c r="AB411" i="1"/>
  <c r="E413" i="1"/>
  <c r="V413" i="1"/>
  <c r="AD413" i="1"/>
  <c r="AL413" i="1"/>
  <c r="N413" i="1"/>
  <c r="AT413" i="1"/>
  <c r="I415" i="1"/>
  <c r="AO415" i="1"/>
  <c r="E415" i="1"/>
  <c r="Q415" i="1"/>
  <c r="Y415" i="1"/>
  <c r="AG415" i="1"/>
  <c r="AC417" i="1"/>
  <c r="AK417" i="1"/>
  <c r="M417" i="1"/>
  <c r="AS417" i="1"/>
  <c r="U417" i="1"/>
  <c r="Q419" i="1"/>
  <c r="Y419" i="1"/>
  <c r="AG419" i="1"/>
  <c r="I419" i="1"/>
  <c r="AO419" i="1"/>
  <c r="E421" i="1"/>
  <c r="AK421" i="1"/>
  <c r="M421" i="1"/>
  <c r="AS421" i="1"/>
  <c r="U421" i="1"/>
  <c r="AC421" i="1"/>
  <c r="Y423" i="1"/>
  <c r="AG423" i="1"/>
  <c r="I423" i="1"/>
  <c r="AO423" i="1"/>
  <c r="Q423" i="1"/>
  <c r="N425" i="1"/>
  <c r="AT425" i="1"/>
  <c r="V425" i="1"/>
  <c r="AD425" i="1"/>
  <c r="AL425" i="1"/>
  <c r="AJ427" i="1"/>
  <c r="L427" i="1"/>
  <c r="AR427" i="1"/>
  <c r="T427" i="1"/>
  <c r="AB427" i="1"/>
  <c r="E429" i="1"/>
  <c r="R429" i="1"/>
  <c r="Z429" i="1"/>
  <c r="AH429" i="1"/>
  <c r="J429" i="1"/>
  <c r="AP429" i="1"/>
  <c r="AN431" i="1"/>
  <c r="P431" i="1"/>
  <c r="AV431" i="1"/>
  <c r="X431" i="1"/>
  <c r="AF431" i="1"/>
  <c r="AD433" i="1"/>
  <c r="AL433" i="1"/>
  <c r="N433" i="1"/>
  <c r="AT433" i="1"/>
  <c r="V433" i="1"/>
  <c r="U435" i="1"/>
  <c r="AC435" i="1"/>
  <c r="AK435" i="1"/>
  <c r="M435" i="1"/>
  <c r="AS435" i="1"/>
  <c r="E437" i="1"/>
  <c r="U437" i="1"/>
  <c r="AC437" i="1"/>
  <c r="AK437" i="1"/>
  <c r="AK439" i="1"/>
  <c r="M439" i="1"/>
  <c r="AS439" i="1"/>
  <c r="U439" i="1"/>
  <c r="E439" i="1"/>
  <c r="AC439" i="1"/>
  <c r="AC441" i="1"/>
  <c r="AK441" i="1"/>
  <c r="M441" i="1"/>
  <c r="AS441" i="1"/>
  <c r="U441" i="1"/>
  <c r="D443" i="1"/>
  <c r="D445" i="1"/>
  <c r="D447" i="1"/>
  <c r="D449" i="1"/>
  <c r="D451" i="1"/>
  <c r="D453" i="1"/>
  <c r="D455" i="1"/>
  <c r="D457" i="1"/>
  <c r="D459" i="1"/>
  <c r="D461" i="1"/>
  <c r="D463" i="1"/>
  <c r="AC238" i="1"/>
  <c r="U239" i="1"/>
  <c r="M240" i="1"/>
  <c r="AC242" i="1"/>
  <c r="U243" i="1"/>
  <c r="M244" i="1"/>
  <c r="AE246" i="1"/>
  <c r="X247" i="1"/>
  <c r="Q248" i="1"/>
  <c r="J249" i="1"/>
  <c r="AB251" i="1"/>
  <c r="U252" i="1"/>
  <c r="N253" i="1"/>
  <c r="AA256" i="1"/>
  <c r="U257" i="1"/>
  <c r="O258" i="1"/>
  <c r="I259" i="1"/>
  <c r="AC261" i="1"/>
  <c r="W262" i="1"/>
  <c r="Q263" i="1"/>
  <c r="K264" i="1"/>
  <c r="AG266" i="1"/>
  <c r="AB267" i="1"/>
  <c r="W268" i="1"/>
  <c r="J269" i="1"/>
  <c r="AF271" i="1"/>
  <c r="AA272" i="1"/>
  <c r="V273" i="1"/>
  <c r="Q274" i="1"/>
  <c r="M275" i="1"/>
  <c r="I276" i="1"/>
  <c r="AG278" i="1"/>
  <c r="AC279" i="1"/>
  <c r="Y280" i="1"/>
  <c r="U281" i="1"/>
  <c r="Q282" i="1"/>
  <c r="M283" i="1"/>
  <c r="I284" i="1"/>
  <c r="AI286" i="1"/>
  <c r="AF287" i="1"/>
  <c r="AC288" i="1"/>
  <c r="Z289" i="1"/>
  <c r="W290" i="1"/>
  <c r="T291" i="1"/>
  <c r="Q292" i="1"/>
  <c r="N293" i="1"/>
  <c r="K294" i="1"/>
  <c r="I295" i="1"/>
  <c r="AC297" i="1"/>
  <c r="AA298" i="1"/>
  <c r="Y299" i="1"/>
  <c r="W300" i="1"/>
  <c r="M301" i="1"/>
  <c r="K302" i="1"/>
  <c r="I303" i="1"/>
  <c r="AD305" i="1"/>
  <c r="AC306" i="1"/>
  <c r="AB307" i="1"/>
  <c r="AA308" i="1"/>
  <c r="Z309" i="1"/>
  <c r="Y310" i="1"/>
  <c r="X311" i="1"/>
  <c r="W312" i="1"/>
  <c r="N313" i="1"/>
  <c r="M314" i="1"/>
  <c r="M315" i="1"/>
  <c r="M316" i="1"/>
  <c r="M317" i="1"/>
  <c r="M318" i="1"/>
  <c r="M319" i="1"/>
  <c r="M320" i="1"/>
  <c r="M321" i="1"/>
  <c r="M322" i="1"/>
  <c r="M323" i="1"/>
  <c r="M324" i="1"/>
  <c r="N325" i="1"/>
  <c r="O326" i="1"/>
  <c r="P327" i="1"/>
  <c r="Q328" i="1"/>
  <c r="R329" i="1"/>
  <c r="S330" i="1"/>
  <c r="T331" i="1"/>
  <c r="U332" i="1"/>
  <c r="V333" i="1"/>
  <c r="W334" i="1"/>
  <c r="Y335" i="1"/>
  <c r="AA336" i="1"/>
  <c r="AC337" i="1"/>
  <c r="AE338" i="1"/>
  <c r="AG339" i="1"/>
  <c r="AI340" i="1"/>
  <c r="AK341" i="1"/>
  <c r="AM342" i="1"/>
  <c r="I343" i="1"/>
  <c r="K344" i="1"/>
  <c r="N345" i="1"/>
  <c r="Q346" i="1"/>
  <c r="T347" i="1"/>
  <c r="W348" i="1"/>
  <c r="R349" i="1"/>
  <c r="U350" i="1"/>
  <c r="X351" i="1"/>
  <c r="AA352" i="1"/>
  <c r="AD353" i="1"/>
  <c r="AG354" i="1"/>
  <c r="AK355" i="1"/>
  <c r="AO356" i="1"/>
  <c r="I356" i="1"/>
  <c r="M357" i="1"/>
  <c r="Q358" i="1"/>
  <c r="U359" i="1"/>
  <c r="Y360" i="1"/>
  <c r="AC361" i="1"/>
  <c r="AG362" i="1"/>
  <c r="AK363" i="1"/>
  <c r="AO364" i="1"/>
  <c r="I364" i="1"/>
  <c r="N365" i="1"/>
  <c r="S366" i="1"/>
  <c r="X367" i="1"/>
  <c r="AC368" i="1"/>
  <c r="AH369" i="1"/>
  <c r="AM370" i="1"/>
  <c r="L371" i="1"/>
  <c r="Q372" i="1"/>
  <c r="V373" i="1"/>
  <c r="AA374" i="1"/>
  <c r="AG375" i="1"/>
  <c r="AM376" i="1"/>
  <c r="AK377" i="1"/>
  <c r="D15" i="1"/>
  <c r="E15" i="1" s="1"/>
  <c r="D17" i="1"/>
  <c r="E17" i="1" s="1"/>
  <c r="D19" i="1"/>
  <c r="E19" i="1" s="1"/>
  <c r="D21" i="1"/>
  <c r="E21" i="1" s="1"/>
  <c r="D23" i="1"/>
  <c r="E23" i="1" s="1"/>
  <c r="D25" i="1"/>
  <c r="E25" i="1" s="1"/>
  <c r="F25" i="1" s="1"/>
  <c r="B13" i="14" s="1"/>
  <c r="D27" i="1"/>
  <c r="E27" i="1" s="1"/>
  <c r="D29" i="1"/>
  <c r="E29" i="1" s="1"/>
  <c r="F29" i="1" s="1"/>
  <c r="B17" i="14" s="1"/>
  <c r="D31" i="1"/>
  <c r="E31" i="1" s="1"/>
  <c r="D33" i="1"/>
  <c r="E33" i="1" s="1"/>
  <c r="D35" i="1"/>
  <c r="E35" i="1" s="1"/>
  <c r="D37" i="1"/>
  <c r="E37" i="1" s="1"/>
  <c r="D39" i="1"/>
  <c r="E39" i="1" s="1"/>
  <c r="D41" i="1"/>
  <c r="E41" i="1" s="1"/>
  <c r="F41" i="1" s="1"/>
  <c r="B29" i="14" s="1"/>
  <c r="D43" i="1"/>
  <c r="E43" i="1" s="1"/>
  <c r="D45" i="1"/>
  <c r="E45" i="1" s="1"/>
  <c r="F45" i="1" s="1"/>
  <c r="B33" i="14" s="1"/>
  <c r="D47" i="1"/>
  <c r="E47" i="1" s="1"/>
  <c r="D49" i="1"/>
  <c r="D51" i="1"/>
  <c r="E51" i="1" s="1"/>
  <c r="D53" i="1"/>
  <c r="E53" i="1" s="1"/>
  <c r="D55" i="1"/>
  <c r="D57" i="1"/>
  <c r="E57" i="1" s="1"/>
  <c r="F57" i="1" s="1"/>
  <c r="B45" i="14" s="1"/>
  <c r="D59" i="1"/>
  <c r="D61" i="1"/>
  <c r="E61" i="1" s="1"/>
  <c r="F61" i="1" s="1"/>
  <c r="B49" i="14" s="1"/>
  <c r="D63" i="1"/>
  <c r="D65" i="1"/>
  <c r="E65" i="1" s="1"/>
  <c r="D67" i="1"/>
  <c r="D69" i="1"/>
  <c r="D71" i="1"/>
  <c r="E71" i="1" s="1"/>
  <c r="D73" i="1"/>
  <c r="E73" i="1" s="1"/>
  <c r="F73" i="1" s="1"/>
  <c r="B61" i="14" s="1"/>
  <c r="D75" i="1"/>
  <c r="D77" i="1"/>
  <c r="D79" i="1"/>
  <c r="D81" i="1"/>
  <c r="D83" i="1"/>
  <c r="D85" i="1"/>
  <c r="D87" i="1"/>
  <c r="E87" i="1" s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22" i="10"/>
  <c r="D210" i="10"/>
  <c r="D200" i="10"/>
  <c r="D178" i="10"/>
  <c r="D168" i="10"/>
  <c r="D156" i="10"/>
  <c r="D134" i="10"/>
  <c r="D126" i="10"/>
  <c r="D92" i="10"/>
  <c r="D84" i="10"/>
  <c r="D62" i="10"/>
  <c r="D50" i="10"/>
  <c r="D40" i="10"/>
  <c r="D22" i="10"/>
  <c r="AC237" i="1"/>
  <c r="U238" i="1"/>
  <c r="M239" i="1"/>
  <c r="AC241" i="1"/>
  <c r="U242" i="1"/>
  <c r="M243" i="1"/>
  <c r="AD245" i="1"/>
  <c r="W246" i="1"/>
  <c r="P247" i="1"/>
  <c r="I248" i="1"/>
  <c r="AA250" i="1"/>
  <c r="T251" i="1"/>
  <c r="M252" i="1"/>
  <c r="AE254" i="1"/>
  <c r="Y255" i="1"/>
  <c r="S256" i="1"/>
  <c r="M257" i="1"/>
  <c r="AA260" i="1"/>
  <c r="U261" i="1"/>
  <c r="O262" i="1"/>
  <c r="I263" i="1"/>
  <c r="AD265" i="1"/>
  <c r="Y266" i="1"/>
  <c r="T267" i="1"/>
  <c r="O268" i="1"/>
  <c r="AC270" i="1"/>
  <c r="X271" i="1"/>
  <c r="S272" i="1"/>
  <c r="N273" i="1"/>
  <c r="I274" i="1"/>
  <c r="AG276" i="1"/>
  <c r="AC277" i="1"/>
  <c r="Y278" i="1"/>
  <c r="U279" i="1"/>
  <c r="Q280" i="1"/>
  <c r="M281" i="1"/>
  <c r="I282" i="1"/>
  <c r="AG284" i="1"/>
  <c r="AD285" i="1"/>
  <c r="AA286" i="1"/>
  <c r="X287" i="1"/>
  <c r="U288" i="1"/>
  <c r="R289" i="1"/>
  <c r="O290" i="1"/>
  <c r="L291" i="1"/>
  <c r="I292" i="1"/>
  <c r="AI294" i="1"/>
  <c r="AG295" i="1"/>
  <c r="AE296" i="1"/>
  <c r="U297" i="1"/>
  <c r="S298" i="1"/>
  <c r="Q299" i="1"/>
  <c r="O300" i="1"/>
  <c r="AI302" i="1"/>
  <c r="AG303" i="1"/>
  <c r="AE304" i="1"/>
  <c r="V305" i="1"/>
  <c r="U306" i="1"/>
  <c r="T307" i="1"/>
  <c r="S308" i="1"/>
  <c r="R309" i="1"/>
  <c r="Q310" i="1"/>
  <c r="P311" i="1"/>
  <c r="O312" i="1"/>
  <c r="AK314" i="1"/>
  <c r="AK315" i="1"/>
  <c r="AK316" i="1"/>
  <c r="AK317" i="1"/>
  <c r="AK318" i="1"/>
  <c r="AK319" i="1"/>
  <c r="AK320" i="1"/>
  <c r="AK321" i="1"/>
  <c r="AK322" i="1"/>
  <c r="AK323" i="1"/>
  <c r="AK324" i="1"/>
  <c r="AL325" i="1"/>
  <c r="AM326" i="1"/>
  <c r="I328" i="1"/>
  <c r="J329" i="1"/>
  <c r="K330" i="1"/>
  <c r="L331" i="1"/>
  <c r="M332" i="1"/>
  <c r="N333" i="1"/>
  <c r="O334" i="1"/>
  <c r="Q335" i="1"/>
  <c r="S336" i="1"/>
  <c r="U337" i="1"/>
  <c r="W338" i="1"/>
  <c r="Y339" i="1"/>
  <c r="AA340" i="1"/>
  <c r="AC341" i="1"/>
  <c r="AE342" i="1"/>
  <c r="AG343" i="1"/>
  <c r="AI344" i="1"/>
  <c r="AL345" i="1"/>
  <c r="AO346" i="1"/>
  <c r="I346" i="1"/>
  <c r="L347" i="1"/>
  <c r="O348" i="1"/>
  <c r="J349" i="1"/>
  <c r="M350" i="1"/>
  <c r="P351" i="1"/>
  <c r="S352" i="1"/>
  <c r="V353" i="1"/>
  <c r="Y354" i="1"/>
  <c r="AC355" i="1"/>
  <c r="AG356" i="1"/>
  <c r="AK357" i="1"/>
  <c r="AO358" i="1"/>
  <c r="I358" i="1"/>
  <c r="M359" i="1"/>
  <c r="Q360" i="1"/>
  <c r="U361" i="1"/>
  <c r="Y362" i="1"/>
  <c r="AC363" i="1"/>
  <c r="AG364" i="1"/>
  <c r="AL365" i="1"/>
  <c r="AQ366" i="1"/>
  <c r="K366" i="1"/>
  <c r="P367" i="1"/>
  <c r="U368" i="1"/>
  <c r="Z369" i="1"/>
  <c r="AE370" i="1"/>
  <c r="AJ371" i="1"/>
  <c r="AO372" i="1"/>
  <c r="I372" i="1"/>
  <c r="N373" i="1"/>
  <c r="S374" i="1"/>
  <c r="Y375" i="1"/>
  <c r="AE376" i="1"/>
  <c r="E378" i="1"/>
  <c r="AI378" i="1"/>
  <c r="K378" i="1"/>
  <c r="AQ378" i="1"/>
  <c r="S378" i="1"/>
  <c r="AA378" i="1"/>
  <c r="E380" i="1"/>
  <c r="G380" i="1" s="1"/>
  <c r="C368" i="14" s="1"/>
  <c r="O380" i="1"/>
  <c r="W380" i="1"/>
  <c r="AE380" i="1"/>
  <c r="AM380" i="1"/>
  <c r="E382" i="1"/>
  <c r="S382" i="1"/>
  <c r="AA382" i="1"/>
  <c r="AI382" i="1"/>
  <c r="K382" i="1"/>
  <c r="AQ382" i="1"/>
  <c r="E384" i="1"/>
  <c r="AE384" i="1"/>
  <c r="AM384" i="1"/>
  <c r="O384" i="1"/>
  <c r="W384" i="1"/>
  <c r="E386" i="1"/>
  <c r="G386" i="1" s="1"/>
  <c r="C374" i="14" s="1"/>
  <c r="AK386" i="1"/>
  <c r="M386" i="1"/>
  <c r="AS386" i="1"/>
  <c r="U386" i="1"/>
  <c r="AC386" i="1"/>
  <c r="E388" i="1"/>
  <c r="G388" i="1" s="1"/>
  <c r="C376" i="14" s="1"/>
  <c r="S388" i="1"/>
  <c r="AA388" i="1"/>
  <c r="AI388" i="1"/>
  <c r="K388" i="1"/>
  <c r="AQ388" i="1"/>
  <c r="E390" i="1"/>
  <c r="AG390" i="1"/>
  <c r="I390" i="1"/>
  <c r="AO390" i="1"/>
  <c r="Q390" i="1"/>
  <c r="Y390" i="1"/>
  <c r="E392" i="1"/>
  <c r="O392" i="1"/>
  <c r="W392" i="1"/>
  <c r="AE392" i="1"/>
  <c r="AM392" i="1"/>
  <c r="E394" i="1"/>
  <c r="U394" i="1"/>
  <c r="AC394" i="1"/>
  <c r="AK394" i="1"/>
  <c r="M394" i="1"/>
  <c r="AS394" i="1"/>
  <c r="E396" i="1"/>
  <c r="G396" i="1" s="1"/>
  <c r="C384" i="14" s="1"/>
  <c r="AK396" i="1"/>
  <c r="M396" i="1"/>
  <c r="AS396" i="1"/>
  <c r="U396" i="1"/>
  <c r="AC396" i="1"/>
  <c r="E398" i="1"/>
  <c r="U398" i="1"/>
  <c r="AC398" i="1"/>
  <c r="AK398" i="1"/>
  <c r="M398" i="1"/>
  <c r="AS398" i="1"/>
  <c r="E400" i="1"/>
  <c r="AK400" i="1"/>
  <c r="M400" i="1"/>
  <c r="AS400" i="1"/>
  <c r="U400" i="1"/>
  <c r="AC400" i="1"/>
  <c r="E402" i="1"/>
  <c r="U402" i="1"/>
  <c r="AC402" i="1"/>
  <c r="AK402" i="1"/>
  <c r="M402" i="1"/>
  <c r="AS402" i="1"/>
  <c r="E404" i="1"/>
  <c r="G404" i="1" s="1"/>
  <c r="C392" i="14" s="1"/>
  <c r="AK404" i="1"/>
  <c r="M404" i="1"/>
  <c r="AS404" i="1"/>
  <c r="U404" i="1"/>
  <c r="AC404" i="1"/>
  <c r="E406" i="1"/>
  <c r="W406" i="1"/>
  <c r="AE406" i="1"/>
  <c r="AM406" i="1"/>
  <c r="O406" i="1"/>
  <c r="AU406" i="1"/>
  <c r="E408" i="1"/>
  <c r="I408" i="1"/>
  <c r="AO408" i="1"/>
  <c r="Q408" i="1"/>
  <c r="Y408" i="1"/>
  <c r="AG408" i="1"/>
  <c r="E410" i="1"/>
  <c r="AA410" i="1"/>
  <c r="AI410" i="1"/>
  <c r="K410" i="1"/>
  <c r="AQ410" i="1"/>
  <c r="S410" i="1"/>
  <c r="E412" i="1"/>
  <c r="G412" i="1" s="1"/>
  <c r="C400" i="14" s="1"/>
  <c r="M412" i="1"/>
  <c r="AS412" i="1"/>
  <c r="U412" i="1"/>
  <c r="AC412" i="1"/>
  <c r="AK412" i="1"/>
  <c r="E414" i="1"/>
  <c r="AE414" i="1"/>
  <c r="AM414" i="1"/>
  <c r="O414" i="1"/>
  <c r="AU414" i="1"/>
  <c r="W414" i="1"/>
  <c r="E416" i="1"/>
  <c r="S416" i="1"/>
  <c r="AA416" i="1"/>
  <c r="AI416" i="1"/>
  <c r="K416" i="1"/>
  <c r="AQ416" i="1"/>
  <c r="E418" i="1"/>
  <c r="AM418" i="1"/>
  <c r="O418" i="1"/>
  <c r="AU418" i="1"/>
  <c r="W418" i="1"/>
  <c r="AE418" i="1"/>
  <c r="E420" i="1"/>
  <c r="G420" i="1" s="1"/>
  <c r="C408" i="14" s="1"/>
  <c r="AA420" i="1"/>
  <c r="AI420" i="1"/>
  <c r="K420" i="1"/>
  <c r="AQ420" i="1"/>
  <c r="S420" i="1"/>
  <c r="E422" i="1"/>
  <c r="O422" i="1"/>
  <c r="AU422" i="1"/>
  <c r="W422" i="1"/>
  <c r="AE422" i="1"/>
  <c r="AM422" i="1"/>
  <c r="E424" i="1"/>
  <c r="AI424" i="1"/>
  <c r="K424" i="1"/>
  <c r="AQ424" i="1"/>
  <c r="S424" i="1"/>
  <c r="AA424" i="1"/>
  <c r="E426" i="1"/>
  <c r="Y426" i="1"/>
  <c r="AG426" i="1"/>
  <c r="I426" i="1"/>
  <c r="AO426" i="1"/>
  <c r="Q426" i="1"/>
  <c r="AW426" i="1"/>
  <c r="E428" i="1"/>
  <c r="G428" i="1" s="1"/>
  <c r="C416" i="14" s="1"/>
  <c r="O428" i="1"/>
  <c r="AU428" i="1"/>
  <c r="W428" i="1"/>
  <c r="AE428" i="1"/>
  <c r="AM428" i="1"/>
  <c r="E430" i="1"/>
  <c r="AC430" i="1"/>
  <c r="AK430" i="1"/>
  <c r="M430" i="1"/>
  <c r="AS430" i="1"/>
  <c r="U430" i="1"/>
  <c r="E432" i="1"/>
  <c r="S432" i="1"/>
  <c r="AA432" i="1"/>
  <c r="AI432" i="1"/>
  <c r="K432" i="1"/>
  <c r="AQ432" i="1"/>
  <c r="E434" i="1"/>
  <c r="G434" i="1" s="1"/>
  <c r="C422" i="14" s="1"/>
  <c r="I434" i="1"/>
  <c r="AO434" i="1"/>
  <c r="Q434" i="1"/>
  <c r="AW434" i="1"/>
  <c r="Y434" i="1"/>
  <c r="AG434" i="1"/>
  <c r="E436" i="1"/>
  <c r="G436" i="1" s="1"/>
  <c r="C424" i="14" s="1"/>
  <c r="AG436" i="1"/>
  <c r="I436" i="1"/>
  <c r="AO436" i="1"/>
  <c r="Q436" i="1"/>
  <c r="AW436" i="1"/>
  <c r="Y436" i="1"/>
  <c r="E438" i="1"/>
  <c r="Y438" i="1"/>
  <c r="AG438" i="1"/>
  <c r="I438" i="1"/>
  <c r="AO438" i="1"/>
  <c r="Q438" i="1"/>
  <c r="AW438" i="1"/>
  <c r="E440" i="1"/>
  <c r="Q440" i="1"/>
  <c r="AW440" i="1"/>
  <c r="Y440" i="1"/>
  <c r="AG440" i="1"/>
  <c r="I440" i="1"/>
  <c r="AO440" i="1"/>
  <c r="E442" i="1"/>
  <c r="I442" i="1"/>
  <c r="AO442" i="1"/>
  <c r="Q442" i="1"/>
  <c r="AW442" i="1"/>
  <c r="Y442" i="1"/>
  <c r="AG442" i="1"/>
  <c r="E444" i="1"/>
  <c r="G444" i="1" s="1"/>
  <c r="C432" i="14" s="1"/>
  <c r="AG444" i="1"/>
  <c r="I444" i="1"/>
  <c r="AO444" i="1"/>
  <c r="Q444" i="1"/>
  <c r="AW444" i="1"/>
  <c r="Y444" i="1"/>
  <c r="E446" i="1"/>
  <c r="AA446" i="1"/>
  <c r="AI446" i="1"/>
  <c r="K446" i="1"/>
  <c r="AQ446" i="1"/>
  <c r="S446" i="1"/>
  <c r="AY446" i="1"/>
  <c r="E448" i="1"/>
  <c r="U448" i="1"/>
  <c r="AC448" i="1"/>
  <c r="AK448" i="1"/>
  <c r="M448" i="1"/>
  <c r="AS448" i="1"/>
  <c r="E450" i="1"/>
  <c r="O450" i="1"/>
  <c r="AU450" i="1"/>
  <c r="W450" i="1"/>
  <c r="AE450" i="1"/>
  <c r="AM450" i="1"/>
  <c r="E452" i="1"/>
  <c r="G452" i="1" s="1"/>
  <c r="C440" i="14" s="1"/>
  <c r="I452" i="1"/>
  <c r="AO452" i="1"/>
  <c r="Q452" i="1"/>
  <c r="AW452" i="1"/>
  <c r="Y452" i="1"/>
  <c r="AG452" i="1"/>
  <c r="E454" i="1"/>
  <c r="AI454" i="1"/>
  <c r="K454" i="1"/>
  <c r="AQ454" i="1"/>
  <c r="S454" i="1"/>
  <c r="AY454" i="1"/>
  <c r="AA454" i="1"/>
  <c r="E456" i="1"/>
  <c r="AE456" i="1"/>
  <c r="AM456" i="1"/>
  <c r="O456" i="1"/>
  <c r="AU456" i="1"/>
  <c r="W456" i="1"/>
  <c r="E458" i="1"/>
  <c r="S458" i="1"/>
  <c r="AY458" i="1"/>
  <c r="AA458" i="1"/>
  <c r="AI458" i="1"/>
  <c r="K458" i="1"/>
  <c r="AQ458" i="1"/>
  <c r="E460" i="1"/>
  <c r="G460" i="1" s="1"/>
  <c r="C448" i="14" s="1"/>
  <c r="O460" i="1"/>
  <c r="AU460" i="1"/>
  <c r="W460" i="1"/>
  <c r="AE460" i="1"/>
  <c r="AM460" i="1"/>
  <c r="E462" i="1"/>
  <c r="AI462" i="1"/>
  <c r="K462" i="1"/>
  <c r="AQ462" i="1"/>
  <c r="S462" i="1"/>
  <c r="AY462" i="1"/>
  <c r="AA462" i="1"/>
  <c r="E464" i="1"/>
  <c r="AE464" i="1"/>
  <c r="U237" i="1"/>
  <c r="M238" i="1"/>
  <c r="AC240" i="1"/>
  <c r="U241" i="1"/>
  <c r="M242" i="1"/>
  <c r="AC244" i="1"/>
  <c r="V245" i="1"/>
  <c r="O246" i="1"/>
  <c r="Z249" i="1"/>
  <c r="S250" i="1"/>
  <c r="L251" i="1"/>
  <c r="AD253" i="1"/>
  <c r="W254" i="1"/>
  <c r="Q255" i="1"/>
  <c r="K256" i="1"/>
  <c r="AE258" i="1"/>
  <c r="Y259" i="1"/>
  <c r="S260" i="1"/>
  <c r="M261" i="1"/>
  <c r="AA264" i="1"/>
  <c r="V265" i="1"/>
  <c r="Q266" i="1"/>
  <c r="L267" i="1"/>
  <c r="Z269" i="1"/>
  <c r="U270" i="1"/>
  <c r="P271" i="1"/>
  <c r="K272" i="1"/>
  <c r="AG274" i="1"/>
  <c r="AC275" i="1"/>
  <c r="Y276" i="1"/>
  <c r="U277" i="1"/>
  <c r="Q278" i="1"/>
  <c r="M279" i="1"/>
  <c r="I280" i="1"/>
  <c r="AG282" i="1"/>
  <c r="AC283" i="1"/>
  <c r="Y284" i="1"/>
  <c r="V285" i="1"/>
  <c r="S286" i="1"/>
  <c r="P287" i="1"/>
  <c r="M288" i="1"/>
  <c r="J289" i="1"/>
  <c r="AG292" i="1"/>
  <c r="AD293" i="1"/>
  <c r="AA294" i="1"/>
  <c r="Y295" i="1"/>
  <c r="W296" i="1"/>
  <c r="M297" i="1"/>
  <c r="K298" i="1"/>
  <c r="I299" i="1"/>
  <c r="AC301" i="1"/>
  <c r="AA302" i="1"/>
  <c r="Y303" i="1"/>
  <c r="W304" i="1"/>
  <c r="N305" i="1"/>
  <c r="M306" i="1"/>
  <c r="L307" i="1"/>
  <c r="K308" i="1"/>
  <c r="J309" i="1"/>
  <c r="I310" i="1"/>
  <c r="AD313" i="1"/>
  <c r="AC314" i="1"/>
  <c r="AC315" i="1"/>
  <c r="AC316" i="1"/>
  <c r="AC317" i="1"/>
  <c r="AC318" i="1"/>
  <c r="AC319" i="1"/>
  <c r="AC320" i="1"/>
  <c r="AC321" i="1"/>
  <c r="AC322" i="1"/>
  <c r="AC323" i="1"/>
  <c r="AC324" i="1"/>
  <c r="AD325" i="1"/>
  <c r="AE326" i="1"/>
  <c r="AF327" i="1"/>
  <c r="AG328" i="1"/>
  <c r="AH329" i="1"/>
  <c r="AI330" i="1"/>
  <c r="AJ331" i="1"/>
  <c r="AK332" i="1"/>
  <c r="AL333" i="1"/>
  <c r="AM334" i="1"/>
  <c r="I335" i="1"/>
  <c r="K336" i="1"/>
  <c r="M337" i="1"/>
  <c r="O338" i="1"/>
  <c r="Q339" i="1"/>
  <c r="S340" i="1"/>
  <c r="U341" i="1"/>
  <c r="W342" i="1"/>
  <c r="Y343" i="1"/>
  <c r="AA344" i="1"/>
  <c r="AD345" i="1"/>
  <c r="AG346" i="1"/>
  <c r="AJ347" i="1"/>
  <c r="AM348" i="1"/>
  <c r="AH349" i="1"/>
  <c r="AK350" i="1"/>
  <c r="AN351" i="1"/>
  <c r="K352" i="1"/>
  <c r="N353" i="1"/>
  <c r="Q354" i="1"/>
  <c r="U355" i="1"/>
  <c r="Y356" i="1"/>
  <c r="AC357" i="1"/>
  <c r="AG358" i="1"/>
  <c r="AK359" i="1"/>
  <c r="AO360" i="1"/>
  <c r="I360" i="1"/>
  <c r="M361" i="1"/>
  <c r="Q362" i="1"/>
  <c r="U363" i="1"/>
  <c r="Y364" i="1"/>
  <c r="AD365" i="1"/>
  <c r="AI366" i="1"/>
  <c r="AN367" i="1"/>
  <c r="M368" i="1"/>
  <c r="R369" i="1"/>
  <c r="W370" i="1"/>
  <c r="AB371" i="1"/>
  <c r="AG372" i="1"/>
  <c r="AL373" i="1"/>
  <c r="AQ374" i="1"/>
  <c r="K374" i="1"/>
  <c r="Q375" i="1"/>
  <c r="W376" i="1"/>
  <c r="M237" i="1"/>
  <c r="AC239" i="1"/>
  <c r="U240" i="1"/>
  <c r="M241" i="1"/>
  <c r="AC243" i="1"/>
  <c r="U244" i="1"/>
  <c r="N245" i="1"/>
  <c r="Y248" i="1"/>
  <c r="R249" i="1"/>
  <c r="K250" i="1"/>
  <c r="AC252" i="1"/>
  <c r="V253" i="1"/>
  <c r="O254" i="1"/>
  <c r="I255" i="1"/>
  <c r="AC257" i="1"/>
  <c r="W258" i="1"/>
  <c r="Q259" i="1"/>
  <c r="K260" i="1"/>
  <c r="AE262" i="1"/>
  <c r="Y263" i="1"/>
  <c r="S264" i="1"/>
  <c r="N265" i="1"/>
  <c r="I266" i="1"/>
  <c r="AE268" i="1"/>
  <c r="R269" i="1"/>
  <c r="M270" i="1"/>
  <c r="AD273" i="1"/>
  <c r="Y274" i="1"/>
  <c r="U275" i="1"/>
  <c r="Q276" i="1"/>
  <c r="M277" i="1"/>
  <c r="I278" i="1"/>
  <c r="AG280" i="1"/>
  <c r="AC281" i="1"/>
  <c r="Y282" i="1"/>
  <c r="U283" i="1"/>
  <c r="Q284" i="1"/>
  <c r="N285" i="1"/>
  <c r="K286" i="1"/>
  <c r="AH289" i="1"/>
  <c r="AE290" i="1"/>
  <c r="AB291" i="1"/>
  <c r="Y292" i="1"/>
  <c r="V293" i="1"/>
  <c r="S294" i="1"/>
  <c r="Q295" i="1"/>
  <c r="O296" i="1"/>
  <c r="AI298" i="1"/>
  <c r="AG299" i="1"/>
  <c r="AE300" i="1"/>
  <c r="U301" i="1"/>
  <c r="S302" i="1"/>
  <c r="Q303" i="1"/>
  <c r="O304" i="1"/>
  <c r="AK306" i="1"/>
  <c r="AJ307" i="1"/>
  <c r="AI308" i="1"/>
  <c r="AH309" i="1"/>
  <c r="AG310" i="1"/>
  <c r="AF311" i="1"/>
  <c r="AE312" i="1"/>
  <c r="V313" i="1"/>
  <c r="U314" i="1"/>
  <c r="U315" i="1"/>
  <c r="U316" i="1"/>
  <c r="U317" i="1"/>
  <c r="U318" i="1"/>
  <c r="U319" i="1"/>
  <c r="U320" i="1"/>
  <c r="U321" i="1"/>
  <c r="U322" i="1"/>
  <c r="U323" i="1"/>
  <c r="U324" i="1"/>
  <c r="V325" i="1"/>
  <c r="W326" i="1"/>
  <c r="X327" i="1"/>
  <c r="Y328" i="1"/>
  <c r="Z329" i="1"/>
  <c r="AA330" i="1"/>
  <c r="AB331" i="1"/>
  <c r="AC332" i="1"/>
  <c r="AD333" i="1"/>
  <c r="AE334" i="1"/>
  <c r="AG335" i="1"/>
  <c r="AI336" i="1"/>
  <c r="AK337" i="1"/>
  <c r="AM338" i="1"/>
  <c r="I339" i="1"/>
  <c r="K340" i="1"/>
  <c r="M341" i="1"/>
  <c r="O342" i="1"/>
  <c r="Q343" i="1"/>
  <c r="S344" i="1"/>
  <c r="V345" i="1"/>
  <c r="Y346" i="1"/>
  <c r="AB347" i="1"/>
  <c r="AE348" i="1"/>
  <c r="Z349" i="1"/>
  <c r="AC350" i="1"/>
  <c r="AF351" i="1"/>
  <c r="AI352" i="1"/>
  <c r="AL353" i="1"/>
  <c r="AO354" i="1"/>
  <c r="I354" i="1"/>
  <c r="M355" i="1"/>
  <c r="Q356" i="1"/>
  <c r="U357" i="1"/>
  <c r="Y358" i="1"/>
  <c r="AC359" i="1"/>
  <c r="AG360" i="1"/>
  <c r="AK361" i="1"/>
  <c r="AO362" i="1"/>
  <c r="I362" i="1"/>
  <c r="M363" i="1"/>
  <c r="Q364" i="1"/>
  <c r="V365" i="1"/>
  <c r="AA366" i="1"/>
  <c r="AF367" i="1"/>
  <c r="AK368" i="1"/>
  <c r="AP369" i="1"/>
  <c r="J369" i="1"/>
  <c r="O370" i="1"/>
  <c r="T371" i="1"/>
  <c r="Y372" i="1"/>
  <c r="AD373" i="1"/>
  <c r="AI374" i="1"/>
  <c r="AO375" i="1"/>
  <c r="I375" i="1"/>
  <c r="O376" i="1"/>
  <c r="K464" i="1"/>
  <c r="D464" i="15"/>
  <c r="AU464" i="1"/>
  <c r="AM464" i="1"/>
  <c r="D432" i="15"/>
  <c r="E432" i="15" s="1"/>
  <c r="D458" i="15"/>
  <c r="E458" i="15" s="1"/>
  <c r="D428" i="15"/>
  <c r="E428" i="15" s="1"/>
  <c r="D426" i="15"/>
  <c r="E426" i="15" s="1"/>
  <c r="D416" i="15"/>
  <c r="E416" i="15" s="1"/>
  <c r="G416" i="15" s="1"/>
  <c r="E404" i="14" s="1"/>
  <c r="D406" i="15"/>
  <c r="E406" i="15" s="1"/>
  <c r="D392" i="15"/>
  <c r="E392" i="15" s="1"/>
  <c r="G392" i="15" s="1"/>
  <c r="E380" i="14" s="1"/>
  <c r="D374" i="15"/>
  <c r="D366" i="15"/>
  <c r="E366" i="15" s="1"/>
  <c r="D362" i="15"/>
  <c r="E362" i="15" s="1"/>
  <c r="D460" i="15"/>
  <c r="E460" i="15" s="1"/>
  <c r="D454" i="15"/>
  <c r="D446" i="15"/>
  <c r="D441" i="15"/>
  <c r="D438" i="15"/>
  <c r="D434" i="15"/>
  <c r="E434" i="15" s="1"/>
  <c r="D424" i="15"/>
  <c r="E424" i="15" s="1"/>
  <c r="D412" i="15"/>
  <c r="E412" i="15" s="1"/>
  <c r="D410" i="15"/>
  <c r="E410" i="15" s="1"/>
  <c r="D404" i="15"/>
  <c r="E404" i="15" s="1"/>
  <c r="D400" i="15"/>
  <c r="D384" i="15"/>
  <c r="D380" i="15"/>
  <c r="E380" i="15" s="1"/>
  <c r="F380" i="15" s="1"/>
  <c r="D368" i="14" s="1"/>
  <c r="D370" i="15"/>
  <c r="E370" i="15" s="1"/>
  <c r="D354" i="15"/>
  <c r="E354" i="15" s="1"/>
  <c r="D350" i="15"/>
  <c r="D339" i="15"/>
  <c r="D332" i="15"/>
  <c r="E332" i="15" s="1"/>
  <c r="D324" i="15"/>
  <c r="E324" i="15" s="1"/>
  <c r="G324" i="15" s="1"/>
  <c r="E312" i="14" s="1"/>
  <c r="D320" i="15"/>
  <c r="E320" i="15" s="1"/>
  <c r="D318" i="15"/>
  <c r="D296" i="15"/>
  <c r="E296" i="15" s="1"/>
  <c r="D292" i="15"/>
  <c r="E292" i="15" s="1"/>
  <c r="D286" i="15"/>
  <c r="D278" i="15"/>
  <c r="E278" i="15" s="1"/>
  <c r="D264" i="15"/>
  <c r="E264" i="15" s="1"/>
  <c r="D244" i="15"/>
  <c r="E244" i="15" s="1"/>
  <c r="G244" i="15" s="1"/>
  <c r="E232" i="14" s="1"/>
  <c r="D226" i="15"/>
  <c r="D224" i="15"/>
  <c r="E224" i="15" s="1"/>
  <c r="G224" i="15" s="1"/>
  <c r="E212" i="14" s="1"/>
  <c r="D219" i="15"/>
  <c r="D208" i="15"/>
  <c r="D201" i="15"/>
  <c r="D177" i="15"/>
  <c r="D159" i="15"/>
  <c r="E159" i="15" s="1"/>
  <c r="D123" i="15"/>
  <c r="E123" i="15" s="1"/>
  <c r="F123" i="15" s="1"/>
  <c r="D111" i="14" s="1"/>
  <c r="D115" i="15"/>
  <c r="D79" i="15"/>
  <c r="E79" i="15" s="1"/>
  <c r="F79" i="15" s="1"/>
  <c r="D67" i="14" s="1"/>
  <c r="D43" i="15"/>
  <c r="E43" i="15" s="1"/>
  <c r="D35" i="15"/>
  <c r="E35" i="15" s="1"/>
  <c r="D455" i="16"/>
  <c r="AL451" i="16"/>
  <c r="D449" i="16"/>
  <c r="AH445" i="16"/>
  <c r="N445" i="16"/>
  <c r="D437" i="16"/>
  <c r="D423" i="16"/>
  <c r="H423" i="16" s="1"/>
  <c r="D415" i="16"/>
  <c r="D411" i="16"/>
  <c r="D407" i="16"/>
  <c r="D401" i="16"/>
  <c r="D397" i="16"/>
  <c r="H397" i="16" s="1"/>
  <c r="D380" i="16"/>
  <c r="D379" i="16"/>
  <c r="P371" i="16"/>
  <c r="D359" i="16"/>
  <c r="Q356" i="16"/>
  <c r="S354" i="16"/>
  <c r="S352" i="16"/>
  <c r="S350" i="16"/>
  <c r="S348" i="16"/>
  <c r="S346" i="16"/>
  <c r="R344" i="16"/>
  <c r="V340" i="16"/>
  <c r="R336" i="16"/>
  <c r="D334" i="16"/>
  <c r="P331" i="16"/>
  <c r="D329" i="16"/>
  <c r="D326" i="16"/>
  <c r="D320" i="16"/>
  <c r="AA301" i="16"/>
  <c r="E229" i="16"/>
  <c r="X229" i="16"/>
  <c r="E221" i="16"/>
  <c r="K221" i="16"/>
  <c r="S221" i="16"/>
  <c r="AA221" i="16"/>
  <c r="E217" i="16"/>
  <c r="G217" i="16" s="1"/>
  <c r="G205" i="14" s="1"/>
  <c r="S217" i="16"/>
  <c r="AA217" i="16"/>
  <c r="E187" i="16"/>
  <c r="F187" i="16" s="1"/>
  <c r="F175" i="14" s="1"/>
  <c r="R187" i="16"/>
  <c r="E165" i="16"/>
  <c r="I165" i="16"/>
  <c r="Q165" i="16"/>
  <c r="E145" i="16"/>
  <c r="F145" i="16" s="1"/>
  <c r="F133" i="14" s="1"/>
  <c r="M145" i="16"/>
  <c r="U145" i="16"/>
  <c r="E125" i="16"/>
  <c r="F125" i="16" s="1"/>
  <c r="F113" i="14" s="1"/>
  <c r="I125" i="16"/>
  <c r="Q125" i="16"/>
  <c r="E113" i="16"/>
  <c r="F113" i="16" s="1"/>
  <c r="F101" i="14" s="1"/>
  <c r="M113" i="16"/>
  <c r="E111" i="16"/>
  <c r="F111" i="16" s="1"/>
  <c r="F99" i="14" s="1"/>
  <c r="I111" i="16"/>
  <c r="Q111" i="16"/>
  <c r="E109" i="16"/>
  <c r="F109" i="16" s="1"/>
  <c r="F97" i="14" s="1"/>
  <c r="M109" i="16"/>
  <c r="E107" i="16"/>
  <c r="F107" i="16" s="1"/>
  <c r="F95" i="14" s="1"/>
  <c r="I107" i="16"/>
  <c r="Q107" i="16"/>
  <c r="E105" i="16"/>
  <c r="F105" i="16" s="1"/>
  <c r="F93" i="14" s="1"/>
  <c r="M105" i="16"/>
  <c r="E93" i="16"/>
  <c r="I93" i="16"/>
  <c r="E91" i="16"/>
  <c r="I91" i="16"/>
  <c r="E89" i="16"/>
  <c r="F89" i="16" s="1"/>
  <c r="F77" i="14" s="1"/>
  <c r="I89" i="16"/>
  <c r="E87" i="16"/>
  <c r="F87" i="16" s="1"/>
  <c r="F75" i="14" s="1"/>
  <c r="I87" i="16"/>
  <c r="E85" i="16"/>
  <c r="I85" i="16"/>
  <c r="E73" i="16"/>
  <c r="F73" i="16" s="1"/>
  <c r="F61" i="14" s="1"/>
  <c r="M73" i="16"/>
  <c r="E71" i="16"/>
  <c r="F71" i="16" s="1"/>
  <c r="F59" i="14" s="1"/>
  <c r="I71" i="16"/>
  <c r="E69" i="16"/>
  <c r="F69" i="16" s="1"/>
  <c r="F57" i="14" s="1"/>
  <c r="M69" i="16"/>
  <c r="E67" i="16"/>
  <c r="F67" i="16" s="1"/>
  <c r="F55" i="14" s="1"/>
  <c r="I67" i="16"/>
  <c r="E65" i="16"/>
  <c r="F65" i="16" s="1"/>
  <c r="F53" i="14" s="1"/>
  <c r="M65" i="16"/>
  <c r="E53" i="16"/>
  <c r="F53" i="16" s="1"/>
  <c r="F41" i="14" s="1"/>
  <c r="I53" i="16"/>
  <c r="E51" i="16"/>
  <c r="F51" i="16" s="1"/>
  <c r="F39" i="14" s="1"/>
  <c r="I51" i="16"/>
  <c r="E49" i="16"/>
  <c r="I49" i="16"/>
  <c r="E47" i="16"/>
  <c r="I47" i="16"/>
  <c r="E45" i="16"/>
  <c r="F45" i="16" s="1"/>
  <c r="F33" i="14" s="1"/>
  <c r="I45" i="16"/>
  <c r="E27" i="16"/>
  <c r="F27" i="16" s="1"/>
  <c r="F15" i="14" s="1"/>
  <c r="I27" i="16"/>
  <c r="D342" i="15"/>
  <c r="D334" i="15"/>
  <c r="E334" i="15" s="1"/>
  <c r="D75" i="15"/>
  <c r="E75" i="15" s="1"/>
  <c r="D27" i="15"/>
  <c r="D25" i="15"/>
  <c r="D15" i="15"/>
  <c r="E15" i="15" s="1"/>
  <c r="AT463" i="16"/>
  <c r="Z463" i="16"/>
  <c r="D453" i="16"/>
  <c r="V451" i="16"/>
  <c r="AX445" i="16"/>
  <c r="AD445" i="16"/>
  <c r="J445" i="16"/>
  <c r="V413" i="16"/>
  <c r="V409" i="16"/>
  <c r="V405" i="16"/>
  <c r="D375" i="16"/>
  <c r="AN371" i="16"/>
  <c r="H371" i="16"/>
  <c r="AO356" i="16"/>
  <c r="I356" i="16"/>
  <c r="K354" i="16"/>
  <c r="K352" i="16"/>
  <c r="K350" i="16"/>
  <c r="K348" i="16"/>
  <c r="K346" i="16"/>
  <c r="J344" i="16"/>
  <c r="D341" i="16"/>
  <c r="N340" i="16"/>
  <c r="J336" i="16"/>
  <c r="D332" i="16"/>
  <c r="H331" i="16"/>
  <c r="AL328" i="16"/>
  <c r="D327" i="16"/>
  <c r="D324" i="16"/>
  <c r="K301" i="16"/>
  <c r="R300" i="16"/>
  <c r="H253" i="16"/>
  <c r="P253" i="16"/>
  <c r="D304" i="15"/>
  <c r="E304" i="15" s="1"/>
  <c r="D298" i="15"/>
  <c r="E298" i="15" s="1"/>
  <c r="D290" i="15"/>
  <c r="E290" i="15" s="1"/>
  <c r="D272" i="15"/>
  <c r="E272" i="15" s="1"/>
  <c r="D260" i="15"/>
  <c r="E260" i="15" s="1"/>
  <c r="D258" i="15"/>
  <c r="E258" i="15" s="1"/>
  <c r="G258" i="15" s="1"/>
  <c r="E246" i="14" s="1"/>
  <c r="D252" i="15"/>
  <c r="E252" i="15" s="1"/>
  <c r="D222" i="15"/>
  <c r="D212" i="15"/>
  <c r="AT445" i="16"/>
  <c r="Z445" i="16"/>
  <c r="J300" i="16"/>
  <c r="E154" i="16"/>
  <c r="F154" i="16" s="1"/>
  <c r="F142" i="14" s="1"/>
  <c r="N154" i="16"/>
  <c r="E110" i="16"/>
  <c r="N110" i="16"/>
  <c r="E82" i="16"/>
  <c r="N82" i="16"/>
  <c r="E94" i="15"/>
  <c r="E86" i="15"/>
  <c r="K279" i="16"/>
  <c r="S279" i="16"/>
  <c r="N260" i="16"/>
  <c r="V260" i="16"/>
  <c r="D319" i="16"/>
  <c r="D296" i="16"/>
  <c r="D284" i="16"/>
  <c r="D280" i="16"/>
  <c r="M280" i="16" s="1"/>
  <c r="D256" i="16"/>
  <c r="D254" i="16"/>
  <c r="N254" i="16" s="1"/>
  <c r="D247" i="16"/>
  <c r="D244" i="16"/>
  <c r="D238" i="16"/>
  <c r="E37" i="16"/>
  <c r="H39" i="16"/>
  <c r="H41" i="16"/>
  <c r="L55" i="16"/>
  <c r="K57" i="16"/>
  <c r="E61" i="16"/>
  <c r="H75" i="16"/>
  <c r="K81" i="16"/>
  <c r="H97" i="16"/>
  <c r="P99" i="16"/>
  <c r="O101" i="16"/>
  <c r="P115" i="16"/>
  <c r="K121" i="16"/>
  <c r="E227" i="16"/>
  <c r="S227" i="16"/>
  <c r="AA227" i="16"/>
  <c r="E225" i="16"/>
  <c r="T225" i="16"/>
  <c r="E223" i="16"/>
  <c r="F223" i="16" s="1"/>
  <c r="F211" i="14" s="1"/>
  <c r="I223" i="16"/>
  <c r="Q223" i="16"/>
  <c r="E219" i="16"/>
  <c r="F219" i="16" s="1"/>
  <c r="F207" i="14" s="1"/>
  <c r="I219" i="16"/>
  <c r="Q219" i="16"/>
  <c r="E215" i="16"/>
  <c r="F215" i="16" s="1"/>
  <c r="F203" i="14" s="1"/>
  <c r="Y215" i="16"/>
  <c r="E213" i="16"/>
  <c r="F213" i="16" s="1"/>
  <c r="F201" i="14" s="1"/>
  <c r="L213" i="16"/>
  <c r="T213" i="16"/>
  <c r="X211" i="16"/>
  <c r="E211" i="16"/>
  <c r="F211" i="16" s="1"/>
  <c r="F199" i="14" s="1"/>
  <c r="E209" i="16"/>
  <c r="F209" i="16" s="1"/>
  <c r="F197" i="14" s="1"/>
  <c r="L209" i="16"/>
  <c r="T209" i="16"/>
  <c r="X207" i="16"/>
  <c r="E207" i="16"/>
  <c r="F207" i="16" s="1"/>
  <c r="F195" i="14" s="1"/>
  <c r="E205" i="16"/>
  <c r="F205" i="16" s="1"/>
  <c r="F193" i="14" s="1"/>
  <c r="L205" i="16"/>
  <c r="E203" i="16"/>
  <c r="G203" i="16" s="1"/>
  <c r="G191" i="14" s="1"/>
  <c r="T203" i="16"/>
  <c r="E201" i="16"/>
  <c r="F201" i="16" s="1"/>
  <c r="F189" i="14" s="1"/>
  <c r="K201" i="16"/>
  <c r="E199" i="16"/>
  <c r="F199" i="16" s="1"/>
  <c r="F187" i="14" s="1"/>
  <c r="P199" i="16"/>
  <c r="E197" i="16"/>
  <c r="F197" i="16" s="1"/>
  <c r="F185" i="14" s="1"/>
  <c r="I197" i="16"/>
  <c r="Q197" i="16"/>
  <c r="E195" i="16"/>
  <c r="L195" i="16"/>
  <c r="T195" i="16"/>
  <c r="E193" i="16"/>
  <c r="F193" i="16" s="1"/>
  <c r="F181" i="14" s="1"/>
  <c r="R193" i="16"/>
  <c r="E185" i="16"/>
  <c r="F185" i="16" s="1"/>
  <c r="F173" i="14" s="1"/>
  <c r="R185" i="16"/>
  <c r="E183" i="16"/>
  <c r="F183" i="16" s="1"/>
  <c r="F171" i="14" s="1"/>
  <c r="L183" i="16"/>
  <c r="E181" i="16"/>
  <c r="F181" i="16" s="1"/>
  <c r="F169" i="14" s="1"/>
  <c r="U181" i="16"/>
  <c r="E179" i="16"/>
  <c r="F179" i="16" s="1"/>
  <c r="F167" i="14" s="1"/>
  <c r="X179" i="16"/>
  <c r="E177" i="16"/>
  <c r="F177" i="16" s="1"/>
  <c r="F165" i="14" s="1"/>
  <c r="I177" i="16"/>
  <c r="E175" i="16"/>
  <c r="F175" i="16" s="1"/>
  <c r="F163" i="14" s="1"/>
  <c r="T175" i="16"/>
  <c r="E173" i="16"/>
  <c r="V173" i="16"/>
  <c r="E171" i="16"/>
  <c r="R171" i="16"/>
  <c r="E169" i="16"/>
  <c r="N169" i="16"/>
  <c r="V169" i="16"/>
  <c r="J167" i="16"/>
  <c r="R167" i="16"/>
  <c r="P163" i="16"/>
  <c r="E163" i="16"/>
  <c r="F163" i="16" s="1"/>
  <c r="F151" i="14" s="1"/>
  <c r="E161" i="16"/>
  <c r="K161" i="16"/>
  <c r="S161" i="16"/>
  <c r="E159" i="16"/>
  <c r="F159" i="16" s="1"/>
  <c r="F147" i="14" s="1"/>
  <c r="L159" i="16"/>
  <c r="T159" i="16"/>
  <c r="H157" i="16"/>
  <c r="E157" i="16"/>
  <c r="F157" i="16" s="1"/>
  <c r="F145" i="14" s="1"/>
  <c r="E153" i="16"/>
  <c r="F153" i="16" s="1"/>
  <c r="F141" i="14" s="1"/>
  <c r="M153" i="16"/>
  <c r="U153" i="16"/>
  <c r="E151" i="16"/>
  <c r="F151" i="16" s="1"/>
  <c r="F139" i="14" s="1"/>
  <c r="Q151" i="16"/>
  <c r="E149" i="16"/>
  <c r="F149" i="16" s="1"/>
  <c r="F137" i="14" s="1"/>
  <c r="M149" i="16"/>
  <c r="E147" i="16"/>
  <c r="F147" i="16" s="1"/>
  <c r="F135" i="14" s="1"/>
  <c r="I147" i="16"/>
  <c r="E143" i="16"/>
  <c r="F143" i="16" s="1"/>
  <c r="F131" i="14" s="1"/>
  <c r="L143" i="16"/>
  <c r="T143" i="16"/>
  <c r="H141" i="16"/>
  <c r="E141" i="16"/>
  <c r="O141" i="16"/>
  <c r="E139" i="16"/>
  <c r="F139" i="16" s="1"/>
  <c r="F127" i="14" s="1"/>
  <c r="P139" i="16"/>
  <c r="E137" i="16"/>
  <c r="F137" i="16" s="1"/>
  <c r="F125" i="14" s="1"/>
  <c r="K137" i="16"/>
  <c r="S137" i="16"/>
  <c r="E135" i="16"/>
  <c r="T135" i="16"/>
  <c r="E133" i="16"/>
  <c r="I133" i="16"/>
  <c r="Q133" i="16"/>
  <c r="E131" i="16"/>
  <c r="F131" i="16" s="1"/>
  <c r="F119" i="14" s="1"/>
  <c r="Q131" i="16"/>
  <c r="E129" i="16"/>
  <c r="F129" i="16" s="1"/>
  <c r="F117" i="14" s="1"/>
  <c r="I129" i="16"/>
  <c r="E127" i="16"/>
  <c r="I127" i="16"/>
  <c r="Q127" i="16"/>
  <c r="H117" i="16"/>
  <c r="E117" i="16"/>
  <c r="F117" i="16" s="1"/>
  <c r="F105" i="14" s="1"/>
  <c r="O117" i="16"/>
  <c r="H15" i="16"/>
  <c r="I31" i="16"/>
  <c r="H43" i="16"/>
  <c r="H57" i="16"/>
  <c r="E77" i="16"/>
  <c r="F77" i="16" s="1"/>
  <c r="F65" i="14" s="1"/>
  <c r="H81" i="16"/>
  <c r="H99" i="16"/>
  <c r="E101" i="16"/>
  <c r="H115" i="16"/>
  <c r="L119" i="16"/>
  <c r="Q129" i="16"/>
  <c r="L135" i="16"/>
  <c r="R191" i="16"/>
  <c r="P207" i="16"/>
  <c r="Y223" i="16"/>
  <c r="E446" i="15"/>
  <c r="E390" i="15"/>
  <c r="G390" i="15" s="1"/>
  <c r="E378" i="14" s="1"/>
  <c r="E374" i="15"/>
  <c r="E350" i="15"/>
  <c r="E254" i="15"/>
  <c r="E454" i="15"/>
  <c r="E430" i="15"/>
  <c r="E414" i="15"/>
  <c r="G414" i="15" s="1"/>
  <c r="E402" i="14" s="1"/>
  <c r="E398" i="15"/>
  <c r="E382" i="15"/>
  <c r="F382" i="15" s="1"/>
  <c r="D370" i="14" s="1"/>
  <c r="E358" i="15"/>
  <c r="E262" i="15"/>
  <c r="E462" i="15"/>
  <c r="E438" i="15"/>
  <c r="E286" i="15"/>
  <c r="D264" i="16"/>
  <c r="D255" i="16"/>
  <c r="D252" i="16"/>
  <c r="D249" i="16"/>
  <c r="D246" i="16"/>
  <c r="N246" i="16" s="1"/>
  <c r="D241" i="16"/>
  <c r="D240" i="16"/>
  <c r="D237" i="16"/>
  <c r="W235" i="16"/>
  <c r="W234" i="16"/>
  <c r="W233" i="16"/>
  <c r="H59" i="16"/>
  <c r="L79" i="16"/>
  <c r="H83" i="16"/>
  <c r="L95" i="16"/>
  <c r="L103" i="16"/>
  <c r="E167" i="16"/>
  <c r="F167" i="16" s="1"/>
  <c r="F155" i="14" s="1"/>
  <c r="N173" i="16"/>
  <c r="T183" i="16"/>
  <c r="E189" i="16"/>
  <c r="F189" i="16" s="1"/>
  <c r="F177" i="14" s="1"/>
  <c r="P211" i="16"/>
  <c r="Y219" i="16"/>
  <c r="H227" i="16"/>
  <c r="H223" i="16"/>
  <c r="H219" i="16"/>
  <c r="H197" i="16"/>
  <c r="H161" i="16"/>
  <c r="H155" i="16"/>
  <c r="H199" i="16"/>
  <c r="H177" i="16"/>
  <c r="H139" i="16"/>
  <c r="H215" i="16"/>
  <c r="H211" i="16"/>
  <c r="H207" i="16"/>
  <c r="H123" i="16"/>
  <c r="H121" i="16"/>
  <c r="D10" i="6"/>
  <c r="D12" i="6" s="1"/>
  <c r="D11" i="6"/>
  <c r="D13" i="6" s="1"/>
  <c r="D14" i="6" s="1"/>
  <c r="D276" i="16"/>
  <c r="D259" i="16"/>
  <c r="D251" i="16"/>
  <c r="D248" i="16"/>
  <c r="D245" i="16"/>
  <c r="D239" i="16"/>
  <c r="U236" i="16"/>
  <c r="O235" i="16"/>
  <c r="O234" i="16"/>
  <c r="O233" i="16"/>
  <c r="D231" i="16"/>
  <c r="D230" i="16"/>
  <c r="D226" i="16"/>
  <c r="D224" i="16"/>
  <c r="D220" i="16"/>
  <c r="D216" i="16"/>
  <c r="D202" i="16"/>
  <c r="D200" i="16"/>
  <c r="E200" i="16" s="1"/>
  <c r="F200" i="16" s="1"/>
  <c r="F188" i="14" s="1"/>
  <c r="D198" i="16"/>
  <c r="E198" i="16" s="1"/>
  <c r="F198" i="16" s="1"/>
  <c r="F186" i="14" s="1"/>
  <c r="D196" i="16"/>
  <c r="D194" i="16"/>
  <c r="E194" i="16" s="1"/>
  <c r="F194" i="16" s="1"/>
  <c r="F182" i="14" s="1"/>
  <c r="D192" i="16"/>
  <c r="E192" i="16" s="1"/>
  <c r="F192" i="16" s="1"/>
  <c r="F180" i="14" s="1"/>
  <c r="D190" i="16"/>
  <c r="E190" i="16" s="1"/>
  <c r="F190" i="16" s="1"/>
  <c r="F178" i="14" s="1"/>
  <c r="D188" i="16"/>
  <c r="E188" i="16" s="1"/>
  <c r="F188" i="16" s="1"/>
  <c r="F176" i="14" s="1"/>
  <c r="D186" i="16"/>
  <c r="E186" i="16" s="1"/>
  <c r="F186" i="16" s="1"/>
  <c r="F174" i="14" s="1"/>
  <c r="D184" i="16"/>
  <c r="E184" i="16" s="1"/>
  <c r="D182" i="16"/>
  <c r="E182" i="16" s="1"/>
  <c r="F182" i="16" s="1"/>
  <c r="F170" i="14" s="1"/>
  <c r="D178" i="16"/>
  <c r="D176" i="16"/>
  <c r="D174" i="16"/>
  <c r="D172" i="16"/>
  <c r="D170" i="16"/>
  <c r="D168" i="16"/>
  <c r="D166" i="16"/>
  <c r="D164" i="16"/>
  <c r="D162" i="16"/>
  <c r="E162" i="16" s="1"/>
  <c r="D160" i="16"/>
  <c r="D158" i="16"/>
  <c r="D156" i="16"/>
  <c r="D152" i="16"/>
  <c r="D148" i="16"/>
  <c r="E148" i="16" s="1"/>
  <c r="D144" i="16"/>
  <c r="D142" i="16"/>
  <c r="D138" i="16"/>
  <c r="D136" i="16"/>
  <c r="D134" i="16"/>
  <c r="D132" i="16"/>
  <c r="E132" i="16" s="1"/>
  <c r="D130" i="16"/>
  <c r="E130" i="16" s="1"/>
  <c r="D128" i="16"/>
  <c r="E128" i="16" s="1"/>
  <c r="D126" i="16"/>
  <c r="D124" i="16"/>
  <c r="D120" i="16"/>
  <c r="E120" i="16" s="1"/>
  <c r="D118" i="16"/>
  <c r="D116" i="16"/>
  <c r="E116" i="16" s="1"/>
  <c r="D112" i="16"/>
  <c r="D108" i="16"/>
  <c r="D104" i="16"/>
  <c r="E104" i="16" s="1"/>
  <c r="D102" i="16"/>
  <c r="D98" i="16"/>
  <c r="D96" i="16"/>
  <c r="E96" i="16" s="1"/>
  <c r="D94" i="16"/>
  <c r="E94" i="16" s="1"/>
  <c r="F94" i="16" s="1"/>
  <c r="F82" i="14" s="1"/>
  <c r="D92" i="16"/>
  <c r="D90" i="16"/>
  <c r="D88" i="16"/>
  <c r="E88" i="16" s="1"/>
  <c r="D86" i="16"/>
  <c r="E86" i="16" s="1"/>
  <c r="D84" i="16"/>
  <c r="D80" i="16"/>
  <c r="E80" i="16" s="1"/>
  <c r="F80" i="16" s="1"/>
  <c r="F68" i="14" s="1"/>
  <c r="D78" i="16"/>
  <c r="E78" i="16" s="1"/>
  <c r="F78" i="16" s="1"/>
  <c r="F66" i="14" s="1"/>
  <c r="D76" i="16"/>
  <c r="E76" i="16" s="1"/>
  <c r="F76" i="16" s="1"/>
  <c r="F64" i="14" s="1"/>
  <c r="D72" i="16"/>
  <c r="E72" i="16" s="1"/>
  <c r="D68" i="16"/>
  <c r="D64" i="16"/>
  <c r="D62" i="16"/>
  <c r="E62" i="16" s="1"/>
  <c r="F62" i="16" s="1"/>
  <c r="F50" i="14" s="1"/>
  <c r="D58" i="16"/>
  <c r="E58" i="16" s="1"/>
  <c r="D56" i="16"/>
  <c r="E56" i="16" s="1"/>
  <c r="F56" i="16" s="1"/>
  <c r="F44" i="14" s="1"/>
  <c r="D54" i="16"/>
  <c r="E54" i="16" s="1"/>
  <c r="D52" i="16"/>
  <c r="E52" i="16" s="1"/>
  <c r="F52" i="16" s="1"/>
  <c r="F40" i="14" s="1"/>
  <c r="D50" i="16"/>
  <c r="E50" i="16" s="1"/>
  <c r="D48" i="16"/>
  <c r="E48" i="16" s="1"/>
  <c r="D46" i="16"/>
  <c r="E46" i="16" s="1"/>
  <c r="D44" i="16"/>
  <c r="E44" i="16" s="1"/>
  <c r="D40" i="16"/>
  <c r="D38" i="16"/>
  <c r="D36" i="16"/>
  <c r="E36" i="16" s="1"/>
  <c r="D32" i="16"/>
  <c r="E32" i="16" s="1"/>
  <c r="F32" i="16" s="1"/>
  <c r="F20" i="14" s="1"/>
  <c r="D28" i="16"/>
  <c r="E28" i="16" s="1"/>
  <c r="F28" i="16" s="1"/>
  <c r="F16" i="14" s="1"/>
  <c r="D24" i="16"/>
  <c r="E24" i="16" s="1"/>
  <c r="D22" i="16"/>
  <c r="E22" i="16" s="1"/>
  <c r="D18" i="16"/>
  <c r="E18" i="16" s="1"/>
  <c r="F18" i="16" s="1"/>
  <c r="F6" i="14" s="1"/>
  <c r="D16" i="16"/>
  <c r="E16" i="16" s="1"/>
  <c r="E21" i="16"/>
  <c r="G21" i="16" s="1"/>
  <c r="G9" i="14" s="1"/>
  <c r="L63" i="16"/>
  <c r="K97" i="16"/>
  <c r="P123" i="16"/>
  <c r="I151" i="16"/>
  <c r="E155" i="16"/>
  <c r="F155" i="16" s="1"/>
  <c r="F143" i="14" s="1"/>
  <c r="O157" i="16"/>
  <c r="H163" i="16"/>
  <c r="H179" i="16"/>
  <c r="M181" i="16"/>
  <c r="I215" i="16"/>
  <c r="D241" i="10"/>
  <c r="D257" i="10"/>
  <c r="D261" i="10"/>
  <c r="D301" i="10"/>
  <c r="D317" i="10"/>
  <c r="D337" i="10"/>
  <c r="D377" i="10"/>
  <c r="P229" i="16"/>
  <c r="D237" i="10"/>
  <c r="D239" i="10"/>
  <c r="D243" i="10"/>
  <c r="D245" i="10"/>
  <c r="D247" i="10"/>
  <c r="D249" i="10"/>
  <c r="D251" i="10"/>
  <c r="D253" i="10"/>
  <c r="D255" i="10"/>
  <c r="D259" i="10"/>
  <c r="D263" i="10"/>
  <c r="D265" i="10"/>
  <c r="D267" i="10"/>
  <c r="D269" i="10"/>
  <c r="D271" i="10"/>
  <c r="D273" i="10"/>
  <c r="D275" i="10"/>
  <c r="D277" i="10"/>
  <c r="D279" i="10"/>
  <c r="D283" i="10"/>
  <c r="D285" i="10"/>
  <c r="D287" i="10"/>
  <c r="D289" i="10"/>
  <c r="D291" i="10"/>
  <c r="D293" i="10"/>
  <c r="D295" i="10"/>
  <c r="D297" i="10"/>
  <c r="D299" i="10"/>
  <c r="D303" i="10"/>
  <c r="D305" i="10"/>
  <c r="D307" i="10"/>
  <c r="D309" i="10"/>
  <c r="D311" i="10"/>
  <c r="D313" i="10"/>
  <c r="D315" i="10"/>
  <c r="D319" i="10"/>
  <c r="D321" i="10"/>
  <c r="D323" i="10"/>
  <c r="D325" i="10"/>
  <c r="D327" i="10"/>
  <c r="D329" i="10"/>
  <c r="D331" i="10"/>
  <c r="D333" i="10"/>
  <c r="D335" i="10"/>
  <c r="D339" i="10"/>
  <c r="D341" i="10"/>
  <c r="D343" i="10"/>
  <c r="D345" i="10"/>
  <c r="D347" i="10"/>
  <c r="D349" i="10"/>
  <c r="D351" i="10"/>
  <c r="D353" i="10"/>
  <c r="D355" i="10"/>
  <c r="D359" i="10"/>
  <c r="D361" i="10"/>
  <c r="D363" i="10"/>
  <c r="D365" i="10"/>
  <c r="D367" i="10"/>
  <c r="D369" i="10"/>
  <c r="D371" i="10"/>
  <c r="D373" i="10"/>
  <c r="D375" i="10"/>
  <c r="D379" i="10"/>
  <c r="D381" i="10"/>
  <c r="D383" i="10"/>
  <c r="D385" i="10"/>
  <c r="D387" i="10"/>
  <c r="D389" i="10"/>
  <c r="D417" i="10"/>
  <c r="D451" i="10"/>
  <c r="C8" i="15"/>
  <c r="W464" i="15" s="1"/>
  <c r="D244" i="10"/>
  <c r="D252" i="10"/>
  <c r="D286" i="10"/>
  <c r="D294" i="10"/>
  <c r="D302" i="10"/>
  <c r="D316" i="10"/>
  <c r="D324" i="10"/>
  <c r="D332" i="10"/>
  <c r="D366" i="10"/>
  <c r="D374" i="10"/>
  <c r="D396" i="10"/>
  <c r="D404" i="10"/>
  <c r="D412" i="10"/>
  <c r="D440" i="10"/>
  <c r="D462" i="10"/>
  <c r="D464" i="10"/>
  <c r="C10" i="20"/>
  <c r="H456" i="20" s="1"/>
  <c r="D40" i="20"/>
  <c r="D30" i="20"/>
  <c r="D22" i="20"/>
  <c r="D44" i="20"/>
  <c r="D124" i="20"/>
  <c r="D118" i="20"/>
  <c r="D112" i="20"/>
  <c r="D391" i="10"/>
  <c r="D393" i="10"/>
  <c r="D395" i="10"/>
  <c r="D399" i="10"/>
  <c r="D403" i="10"/>
  <c r="D405" i="10"/>
  <c r="D407" i="10"/>
  <c r="D409" i="10"/>
  <c r="D411" i="10"/>
  <c r="D413" i="10"/>
  <c r="D415" i="10"/>
  <c r="D419" i="10"/>
  <c r="D423" i="10"/>
  <c r="D425" i="10"/>
  <c r="D427" i="10"/>
  <c r="D429" i="10"/>
  <c r="D431" i="10"/>
  <c r="D433" i="10"/>
  <c r="D435" i="10"/>
  <c r="D439" i="10"/>
  <c r="D443" i="10"/>
  <c r="D459" i="10"/>
  <c r="D461" i="10"/>
  <c r="D463" i="10"/>
  <c r="D463" i="20"/>
  <c r="D461" i="20"/>
  <c r="D454" i="20"/>
  <c r="D451" i="20"/>
  <c r="D446" i="20"/>
  <c r="D444" i="20"/>
  <c r="D442" i="20"/>
  <c r="D440" i="20"/>
  <c r="D438" i="20"/>
  <c r="D436" i="20"/>
  <c r="D434" i="20"/>
  <c r="D432" i="20"/>
  <c r="D430" i="20"/>
  <c r="D428" i="20"/>
  <c r="D426" i="20"/>
  <c r="D424" i="20"/>
  <c r="D422" i="20"/>
  <c r="D420" i="20"/>
  <c r="D418" i="20"/>
  <c r="D416" i="20"/>
  <c r="D414" i="20"/>
  <c r="D412" i="20"/>
  <c r="H412" i="20" s="1"/>
  <c r="D410" i="20"/>
  <c r="D408" i="20"/>
  <c r="D406" i="20"/>
  <c r="D404" i="20"/>
  <c r="D402" i="20"/>
  <c r="D400" i="20"/>
  <c r="D398" i="20"/>
  <c r="D396" i="20"/>
  <c r="D394" i="20"/>
  <c r="D392" i="20"/>
  <c r="D390" i="20"/>
  <c r="D388" i="20"/>
  <c r="D386" i="20"/>
  <c r="D384" i="20"/>
  <c r="D382" i="20"/>
  <c r="D380" i="20"/>
  <c r="D378" i="20"/>
  <c r="D376" i="20"/>
  <c r="D374" i="20"/>
  <c r="D372" i="20"/>
  <c r="D370" i="20"/>
  <c r="D178" i="20"/>
  <c r="D166" i="20"/>
  <c r="D120" i="20"/>
  <c r="D114" i="20"/>
  <c r="D108" i="20"/>
  <c r="D104" i="20"/>
  <c r="D100" i="20"/>
  <c r="D18" i="20"/>
  <c r="D96" i="20"/>
  <c r="D391" i="19"/>
  <c r="D303" i="19"/>
  <c r="D301" i="19"/>
  <c r="D297" i="19"/>
  <c r="D295" i="19"/>
  <c r="D291" i="19"/>
  <c r="D287" i="19"/>
  <c r="D263" i="19"/>
  <c r="D261" i="19"/>
  <c r="D259" i="19"/>
  <c r="D257" i="19"/>
  <c r="D255" i="19"/>
  <c r="D251" i="19"/>
  <c r="D223" i="19"/>
  <c r="D221" i="19"/>
  <c r="D217" i="19"/>
  <c r="D215" i="19"/>
  <c r="D207" i="19"/>
  <c r="D183" i="19"/>
  <c r="D163" i="19"/>
  <c r="D161" i="19"/>
  <c r="D159" i="19"/>
  <c r="D157" i="19"/>
  <c r="D155" i="19"/>
  <c r="D153" i="19"/>
  <c r="D151" i="19"/>
  <c r="D149" i="19"/>
  <c r="D147" i="19"/>
  <c r="D145" i="19"/>
  <c r="D123" i="19"/>
  <c r="D121" i="19"/>
  <c r="D119" i="19"/>
  <c r="D117" i="19"/>
  <c r="D115" i="19"/>
  <c r="D113" i="19"/>
  <c r="D111" i="19"/>
  <c r="D109" i="19"/>
  <c r="D107" i="19"/>
  <c r="D105" i="19"/>
  <c r="D83" i="19"/>
  <c r="D81" i="19"/>
  <c r="D79" i="19"/>
  <c r="D77" i="19"/>
  <c r="D75" i="19"/>
  <c r="D73" i="19"/>
  <c r="D71" i="19"/>
  <c r="D69" i="19"/>
  <c r="D67" i="19"/>
  <c r="D65" i="19"/>
  <c r="D43" i="19"/>
  <c r="D41" i="19"/>
  <c r="D39" i="19"/>
  <c r="D37" i="19"/>
  <c r="D35" i="19"/>
  <c r="D33" i="19"/>
  <c r="D31" i="19"/>
  <c r="D29" i="19"/>
  <c r="D27" i="19"/>
  <c r="D25" i="19"/>
  <c r="D15" i="19"/>
  <c r="D460" i="20"/>
  <c r="H460" i="20" s="1"/>
  <c r="D455" i="20"/>
  <c r="D450" i="20"/>
  <c r="D447" i="20"/>
  <c r="D445" i="20"/>
  <c r="D443" i="20"/>
  <c r="D441" i="20"/>
  <c r="D439" i="20"/>
  <c r="D437" i="20"/>
  <c r="D435" i="20"/>
  <c r="D433" i="20"/>
  <c r="D431" i="20"/>
  <c r="D429" i="20"/>
  <c r="D427" i="20"/>
  <c r="H427" i="20" s="1"/>
  <c r="D425" i="20"/>
  <c r="D423" i="20"/>
  <c r="D421" i="20"/>
  <c r="D419" i="20"/>
  <c r="D417" i="20"/>
  <c r="D415" i="20"/>
  <c r="D413" i="20"/>
  <c r="D411" i="20"/>
  <c r="D409" i="20"/>
  <c r="D407" i="20"/>
  <c r="D405" i="20"/>
  <c r="D403" i="20"/>
  <c r="D401" i="20"/>
  <c r="D399" i="20"/>
  <c r="D397" i="20"/>
  <c r="D395" i="20"/>
  <c r="D393" i="20"/>
  <c r="D391" i="20"/>
  <c r="D389" i="20"/>
  <c r="D387" i="20"/>
  <c r="D385" i="20"/>
  <c r="D383" i="20"/>
  <c r="D381" i="20"/>
  <c r="D379" i="20"/>
  <c r="D377" i="20"/>
  <c r="D375" i="20"/>
  <c r="D373" i="20"/>
  <c r="D371" i="20"/>
  <c r="D369" i="20"/>
  <c r="D367" i="20"/>
  <c r="D365" i="20"/>
  <c r="D363" i="20"/>
  <c r="D361" i="20"/>
  <c r="D359" i="20"/>
  <c r="D357" i="20"/>
  <c r="D355" i="20"/>
  <c r="D353" i="20"/>
  <c r="D351" i="20"/>
  <c r="D349" i="20"/>
  <c r="D347" i="20"/>
  <c r="D345" i="20"/>
  <c r="D343" i="20"/>
  <c r="D341" i="20"/>
  <c r="D339" i="20"/>
  <c r="D337" i="20"/>
  <c r="D335" i="20"/>
  <c r="D333" i="20"/>
  <c r="D331" i="20"/>
  <c r="H331" i="20" s="1"/>
  <c r="D329" i="20"/>
  <c r="D327" i="20"/>
  <c r="D325" i="20"/>
  <c r="D323" i="20"/>
  <c r="D321" i="20"/>
  <c r="D319" i="20"/>
  <c r="D317" i="20"/>
  <c r="D315" i="20"/>
  <c r="D313" i="20"/>
  <c r="D311" i="20"/>
  <c r="D309" i="20"/>
  <c r="D307" i="20"/>
  <c r="D305" i="20"/>
  <c r="D303" i="20"/>
  <c r="D301" i="20"/>
  <c r="D299" i="20"/>
  <c r="D297" i="20"/>
  <c r="D295" i="20"/>
  <c r="D293" i="20"/>
  <c r="H293" i="20" s="1"/>
  <c r="D291" i="20"/>
  <c r="D289" i="20"/>
  <c r="D287" i="20"/>
  <c r="D285" i="20"/>
  <c r="D283" i="20"/>
  <c r="D281" i="20"/>
  <c r="D279" i="20"/>
  <c r="D277" i="20"/>
  <c r="D275" i="20"/>
  <c r="D273" i="20"/>
  <c r="D271" i="20"/>
  <c r="D269" i="20"/>
  <c r="D267" i="20"/>
  <c r="D265" i="20"/>
  <c r="D263" i="20"/>
  <c r="D261" i="20"/>
  <c r="D259" i="20"/>
  <c r="D257" i="20"/>
  <c r="D255" i="20"/>
  <c r="D253" i="20"/>
  <c r="D251" i="20"/>
  <c r="H251" i="20" s="1"/>
  <c r="D249" i="20"/>
  <c r="D247" i="20"/>
  <c r="D245" i="20"/>
  <c r="D243" i="20"/>
  <c r="D241" i="20"/>
  <c r="D239" i="20"/>
  <c r="D237" i="20"/>
  <c r="D235" i="20"/>
  <c r="D233" i="20"/>
  <c r="D231" i="20"/>
  <c r="D229" i="20"/>
  <c r="D223" i="20"/>
  <c r="D221" i="20"/>
  <c r="D219" i="20"/>
  <c r="D217" i="20"/>
  <c r="D215" i="20"/>
  <c r="D203" i="20"/>
  <c r="D201" i="20"/>
  <c r="D199" i="20"/>
  <c r="D197" i="20"/>
  <c r="D195" i="20"/>
  <c r="D183" i="20"/>
  <c r="D181" i="20"/>
  <c r="D179" i="20"/>
  <c r="D177" i="20"/>
  <c r="D175" i="20"/>
  <c r="D173" i="20"/>
  <c r="D171" i="20"/>
  <c r="D169" i="20"/>
  <c r="D165" i="20"/>
  <c r="D163" i="20"/>
  <c r="D161" i="20"/>
  <c r="D159" i="20"/>
  <c r="D157" i="20"/>
  <c r="D155" i="20"/>
  <c r="D153" i="20"/>
  <c r="D151" i="20"/>
  <c r="D147" i="20"/>
  <c r="D143" i="20"/>
  <c r="D141" i="20"/>
  <c r="H141" i="20" s="1"/>
  <c r="D139" i="20"/>
  <c r="D137" i="20"/>
  <c r="D135" i="20"/>
  <c r="D131" i="20"/>
  <c r="D129" i="20"/>
  <c r="D127" i="20"/>
  <c r="D125" i="20"/>
  <c r="D123" i="20"/>
  <c r="D121" i="20"/>
  <c r="D119" i="20"/>
  <c r="D117" i="20"/>
  <c r="D115" i="20"/>
  <c r="D113" i="20"/>
  <c r="D109" i="20"/>
  <c r="D107" i="20"/>
  <c r="D105" i="20"/>
  <c r="D103" i="20"/>
  <c r="D101" i="20"/>
  <c r="D99" i="20"/>
  <c r="D97" i="20"/>
  <c r="D95" i="20"/>
  <c r="D93" i="20"/>
  <c r="D91" i="20"/>
  <c r="D89" i="20"/>
  <c r="D87" i="20"/>
  <c r="D85" i="20"/>
  <c r="D83" i="20"/>
  <c r="H83" i="20" s="1"/>
  <c r="D81" i="20"/>
  <c r="D79" i="20"/>
  <c r="D77" i="20"/>
  <c r="D75" i="20"/>
  <c r="H75" i="20" s="1"/>
  <c r="D73" i="20"/>
  <c r="D71" i="20"/>
  <c r="D69" i="20"/>
  <c r="D67" i="20"/>
  <c r="D65" i="20"/>
  <c r="D63" i="20"/>
  <c r="D61" i="20"/>
  <c r="D59" i="20"/>
  <c r="D57" i="20"/>
  <c r="D55" i="20"/>
  <c r="D53" i="20"/>
  <c r="D51" i="20"/>
  <c r="D49" i="20"/>
  <c r="D45" i="20"/>
  <c r="D43" i="20"/>
  <c r="D41" i="20"/>
  <c r="D39" i="20"/>
  <c r="D37" i="20"/>
  <c r="D35" i="20"/>
  <c r="D31" i="20"/>
  <c r="D29" i="20"/>
  <c r="D27" i="20"/>
  <c r="D25" i="20"/>
  <c r="D23" i="20"/>
  <c r="D36" i="20"/>
  <c r="D21" i="20"/>
  <c r="D19" i="20"/>
  <c r="D17" i="20"/>
  <c r="D15" i="20"/>
  <c r="D368" i="20"/>
  <c r="D366" i="20"/>
  <c r="D364" i="20"/>
  <c r="D362" i="20"/>
  <c r="D360" i="20"/>
  <c r="D358" i="20"/>
  <c r="D356" i="20"/>
  <c r="D354" i="20"/>
  <c r="D352" i="20"/>
  <c r="D350" i="20"/>
  <c r="D348" i="20"/>
  <c r="D346" i="20"/>
  <c r="D344" i="20"/>
  <c r="D342" i="20"/>
  <c r="D340" i="20"/>
  <c r="D338" i="20"/>
  <c r="D336" i="20"/>
  <c r="D334" i="20"/>
  <c r="D332" i="20"/>
  <c r="H332" i="20" s="1"/>
  <c r="D330" i="20"/>
  <c r="D326" i="20"/>
  <c r="D324" i="20"/>
  <c r="D322" i="20"/>
  <c r="H322" i="20" s="1"/>
  <c r="D320" i="20"/>
  <c r="H320" i="20" s="1"/>
  <c r="D318" i="20"/>
  <c r="D316" i="20"/>
  <c r="D314" i="20"/>
  <c r="D312" i="20"/>
  <c r="D310" i="20"/>
  <c r="D308" i="20"/>
  <c r="D306" i="20"/>
  <c r="D304" i="20"/>
  <c r="D302" i="20"/>
  <c r="D300" i="20"/>
  <c r="D298" i="20"/>
  <c r="D296" i="20"/>
  <c r="D294" i="20"/>
  <c r="D292" i="20"/>
  <c r="D290" i="20"/>
  <c r="D288" i="20"/>
  <c r="D286" i="20"/>
  <c r="D284" i="20"/>
  <c r="D282" i="20"/>
  <c r="D280" i="20"/>
  <c r="D278" i="20"/>
  <c r="D276" i="20"/>
  <c r="D274" i="20"/>
  <c r="D272" i="20"/>
  <c r="D270" i="20"/>
  <c r="D268" i="20"/>
  <c r="D266" i="20"/>
  <c r="D264" i="20"/>
  <c r="D262" i="20"/>
  <c r="D260" i="20"/>
  <c r="D258" i="20"/>
  <c r="D256" i="20"/>
  <c r="D254" i="20"/>
  <c r="D252" i="20"/>
  <c r="D250" i="20"/>
  <c r="D248" i="20"/>
  <c r="D246" i="20"/>
  <c r="D244" i="20"/>
  <c r="D242" i="20"/>
  <c r="D240" i="20"/>
  <c r="D238" i="20"/>
  <c r="D236" i="20"/>
  <c r="D234" i="20"/>
  <c r="D232" i="20"/>
  <c r="D230" i="20"/>
  <c r="D228" i="20"/>
  <c r="D226" i="20"/>
  <c r="D224" i="20"/>
  <c r="D222" i="20"/>
  <c r="D220" i="20"/>
  <c r="D218" i="20"/>
  <c r="D216" i="20"/>
  <c r="D214" i="20"/>
  <c r="D212" i="20"/>
  <c r="D210" i="20"/>
  <c r="D208" i="20"/>
  <c r="D206" i="20"/>
  <c r="D204" i="20"/>
  <c r="D202" i="20"/>
  <c r="D200" i="20"/>
  <c r="D198" i="20"/>
  <c r="D196" i="20"/>
  <c r="D194" i="20"/>
  <c r="D192" i="20"/>
  <c r="D190" i="20"/>
  <c r="D188" i="20"/>
  <c r="D186" i="20"/>
  <c r="D184" i="20"/>
  <c r="D182" i="20"/>
  <c r="D180" i="20"/>
  <c r="D176" i="20"/>
  <c r="D174" i="20"/>
  <c r="D172" i="20"/>
  <c r="D170" i="20"/>
  <c r="D168" i="20"/>
  <c r="D164" i="20"/>
  <c r="D162" i="20"/>
  <c r="D160" i="20"/>
  <c r="D158" i="20"/>
  <c r="D156" i="20"/>
  <c r="D154" i="20"/>
  <c r="D152" i="20"/>
  <c r="D150" i="20"/>
  <c r="D148" i="20"/>
  <c r="D146" i="20"/>
  <c r="D144" i="20"/>
  <c r="D142" i="20"/>
  <c r="D140" i="20"/>
  <c r="D138" i="20"/>
  <c r="D136" i="20"/>
  <c r="D134" i="20"/>
  <c r="D132" i="20"/>
  <c r="D130" i="20"/>
  <c r="D128" i="20"/>
  <c r="D126" i="20"/>
  <c r="D122" i="20"/>
  <c r="D116" i="20"/>
  <c r="D110" i="20"/>
  <c r="D102" i="20"/>
  <c r="D98" i="20"/>
  <c r="D94" i="20"/>
  <c r="D92" i="20"/>
  <c r="D90" i="20"/>
  <c r="D88" i="20"/>
  <c r="D84" i="20"/>
  <c r="D82" i="20"/>
  <c r="D80" i="20"/>
  <c r="D78" i="20"/>
  <c r="D76" i="20"/>
  <c r="D74" i="20"/>
  <c r="D72" i="20"/>
  <c r="D70" i="20"/>
  <c r="D68" i="20"/>
  <c r="D66" i="20"/>
  <c r="D64" i="20"/>
  <c r="D62" i="20"/>
  <c r="D60" i="20"/>
  <c r="D58" i="20"/>
  <c r="D56" i="20"/>
  <c r="D54" i="20"/>
  <c r="D52" i="20"/>
  <c r="D48" i="20"/>
  <c r="D42" i="20"/>
  <c r="D38" i="20"/>
  <c r="D34" i="20"/>
  <c r="D32" i="20"/>
  <c r="D28" i="20"/>
  <c r="D26" i="20"/>
  <c r="D24" i="20"/>
  <c r="D20" i="20"/>
  <c r="D16" i="20"/>
  <c r="E18" i="29"/>
  <c r="E14" i="29"/>
  <c r="D11" i="29"/>
  <c r="D15" i="29"/>
  <c r="D27" i="29"/>
  <c r="E27" i="29" s="1"/>
  <c r="G27" i="29"/>
  <c r="H25" i="29"/>
  <c r="H29" i="29"/>
  <c r="I27" i="29"/>
  <c r="J25" i="29"/>
  <c r="J29" i="29"/>
  <c r="F15" i="29"/>
  <c r="D19" i="29"/>
  <c r="D23" i="29"/>
  <c r="F23" i="29" s="1"/>
  <c r="F27" i="29"/>
  <c r="C14" i="31"/>
  <c r="C18" i="31" s="1"/>
  <c r="D50" i="20"/>
  <c r="D46" i="20"/>
  <c r="E23" i="29"/>
  <c r="E17" i="29"/>
  <c r="E13" i="29"/>
  <c r="D12" i="29"/>
  <c r="D16" i="29"/>
  <c r="E28" i="29"/>
  <c r="D30" i="29"/>
  <c r="E30" i="29" s="1"/>
  <c r="D26" i="29"/>
  <c r="E26" i="29" s="1"/>
  <c r="G28" i="29"/>
  <c r="H26" i="29"/>
  <c r="H30" i="29"/>
  <c r="I28" i="29"/>
  <c r="J26" i="29"/>
  <c r="F11" i="29"/>
  <c r="F16" i="29"/>
  <c r="F21" i="29"/>
  <c r="F24" i="29"/>
  <c r="F29" i="29"/>
  <c r="C10" i="19"/>
  <c r="H134" i="19" s="1"/>
  <c r="C11" i="19"/>
  <c r="AD263" i="19" s="1"/>
  <c r="AD301" i="19"/>
  <c r="H15" i="19"/>
  <c r="H24" i="19"/>
  <c r="H22" i="19"/>
  <c r="H20" i="19"/>
  <c r="H16" i="19"/>
  <c r="C11" i="10"/>
  <c r="W440" i="10" s="1"/>
  <c r="D19" i="31"/>
  <c r="B5" i="30"/>
  <c r="E310" i="19"/>
  <c r="G310" i="19" s="1"/>
  <c r="E298" i="17" s="1"/>
  <c r="E255" i="19"/>
  <c r="G255" i="19" s="1"/>
  <c r="E243" i="17" s="1"/>
  <c r="E240" i="19"/>
  <c r="F240" i="19" s="1"/>
  <c r="D228" i="17" s="1"/>
  <c r="E236" i="19"/>
  <c r="G236" i="19" s="1"/>
  <c r="E224" i="17" s="1"/>
  <c r="E221" i="19"/>
  <c r="G221" i="19" s="1"/>
  <c r="E209" i="17" s="1"/>
  <c r="E180" i="19"/>
  <c r="G180" i="19" s="1"/>
  <c r="E168" i="17" s="1"/>
  <c r="E136" i="19"/>
  <c r="F136" i="19" s="1"/>
  <c r="D124" i="17" s="1"/>
  <c r="E56" i="19"/>
  <c r="F56" i="19" s="1"/>
  <c r="D44" i="17" s="1"/>
  <c r="E316" i="19"/>
  <c r="F316" i="19" s="1"/>
  <c r="D304" i="17" s="1"/>
  <c r="E261" i="19"/>
  <c r="G261" i="19" s="1"/>
  <c r="E249" i="17" s="1"/>
  <c r="E226" i="19"/>
  <c r="G226" i="19" s="1"/>
  <c r="E214" i="17" s="1"/>
  <c r="E104" i="19"/>
  <c r="F104" i="19" s="1"/>
  <c r="D92" i="17" s="1"/>
  <c r="E16" i="19"/>
  <c r="G16" i="19" s="1"/>
  <c r="E4" i="17" s="1"/>
  <c r="E96" i="19"/>
  <c r="F96" i="19" s="1"/>
  <c r="D84" i="17" s="1"/>
  <c r="E64" i="19"/>
  <c r="F64" i="19" s="1"/>
  <c r="D52" i="17" s="1"/>
  <c r="E272" i="19"/>
  <c r="F272" i="19" s="1"/>
  <c r="D260" i="17" s="1"/>
  <c r="E263" i="19"/>
  <c r="G263" i="19" s="1"/>
  <c r="E251" i="17" s="1"/>
  <c r="E234" i="19"/>
  <c r="F234" i="19" s="1"/>
  <c r="D222" i="17" s="1"/>
  <c r="E144" i="19"/>
  <c r="E378" i="19"/>
  <c r="F378" i="19" s="1"/>
  <c r="D366" i="17" s="1"/>
  <c r="E301" i="19"/>
  <c r="G301" i="19" s="1"/>
  <c r="E289" i="17" s="1"/>
  <c r="E140" i="19"/>
  <c r="E100" i="19"/>
  <c r="F100" i="19" s="1"/>
  <c r="D88" i="17" s="1"/>
  <c r="E20" i="19"/>
  <c r="F20" i="19" s="1"/>
  <c r="D8" i="17" s="1"/>
  <c r="E15" i="19"/>
  <c r="F15" i="19" s="1"/>
  <c r="D3" i="17" s="1"/>
  <c r="E268" i="19"/>
  <c r="G268" i="19" s="1"/>
  <c r="E256" i="17" s="1"/>
  <c r="E60" i="19"/>
  <c r="F60" i="19" s="1"/>
  <c r="D48" i="17" s="1"/>
  <c r="E24" i="19"/>
  <c r="E176" i="19"/>
  <c r="G12" i="10"/>
  <c r="G11" i="10" s="1"/>
  <c r="E245" i="10" s="1"/>
  <c r="F245" i="10" s="1"/>
  <c r="B233" i="17" s="1"/>
  <c r="G12" i="20"/>
  <c r="G11" i="20" s="1"/>
  <c r="E360" i="20" s="1"/>
  <c r="F360" i="20" s="1"/>
  <c r="F348" i="17" s="1"/>
  <c r="E257" i="19"/>
  <c r="G257" i="19" s="1"/>
  <c r="E245" i="17" s="1"/>
  <c r="E217" i="19"/>
  <c r="G217" i="19" s="1"/>
  <c r="E205" i="17" s="1"/>
  <c r="E183" i="19"/>
  <c r="G183" i="19" s="1"/>
  <c r="E171" i="17" s="1"/>
  <c r="E369" i="20"/>
  <c r="E313" i="20"/>
  <c r="F313" i="20" s="1"/>
  <c r="F301" i="17" s="1"/>
  <c r="C15" i="24"/>
  <c r="C14" i="24" s="1"/>
  <c r="D18" i="31"/>
  <c r="C11" i="31"/>
  <c r="C12" i="31" s="1"/>
  <c r="G389" i="1"/>
  <c r="C377" i="14" s="1"/>
  <c r="F389" i="1"/>
  <c r="B377" i="14" s="1"/>
  <c r="G437" i="1"/>
  <c r="C425" i="14" s="1"/>
  <c r="F437" i="1"/>
  <c r="B425" i="14" s="1"/>
  <c r="E232" i="16"/>
  <c r="O232" i="16"/>
  <c r="W232" i="16"/>
  <c r="E180" i="16"/>
  <c r="N180" i="16"/>
  <c r="V180" i="16"/>
  <c r="E150" i="16"/>
  <c r="N150" i="16"/>
  <c r="E140" i="16"/>
  <c r="N140" i="16"/>
  <c r="E106" i="16"/>
  <c r="N106" i="16"/>
  <c r="E40" i="10"/>
  <c r="G413" i="1"/>
  <c r="C401" i="14" s="1"/>
  <c r="F413" i="1"/>
  <c r="B401" i="14" s="1"/>
  <c r="F429" i="1"/>
  <c r="B417" i="14" s="1"/>
  <c r="G429" i="1"/>
  <c r="C417" i="14" s="1"/>
  <c r="E138" i="15"/>
  <c r="N138" i="15"/>
  <c r="E102" i="15"/>
  <c r="N102" i="15"/>
  <c r="G421" i="1"/>
  <c r="C409" i="14" s="1"/>
  <c r="F421" i="1"/>
  <c r="B409" i="14" s="1"/>
  <c r="E228" i="16"/>
  <c r="N228" i="16"/>
  <c r="V228" i="16"/>
  <c r="E146" i="16"/>
  <c r="N146" i="16"/>
  <c r="E122" i="16"/>
  <c r="N122" i="16"/>
  <c r="F385" i="1"/>
  <c r="B373" i="14" s="1"/>
  <c r="G385" i="1"/>
  <c r="C373" i="14" s="1"/>
  <c r="G401" i="1"/>
  <c r="C389" i="14" s="1"/>
  <c r="F401" i="1"/>
  <c r="B389" i="14" s="1"/>
  <c r="E464" i="15"/>
  <c r="S464" i="15"/>
  <c r="AA464" i="15"/>
  <c r="AY464" i="15"/>
  <c r="O464" i="15"/>
  <c r="P464" i="15"/>
  <c r="AF464" i="15"/>
  <c r="T464" i="15"/>
  <c r="AB464" i="15"/>
  <c r="AZ464" i="15"/>
  <c r="AE464" i="15"/>
  <c r="AN464" i="15"/>
  <c r="E400" i="15"/>
  <c r="AF400" i="15"/>
  <c r="AN400" i="15"/>
  <c r="AR400" i="15"/>
  <c r="AE400" i="15"/>
  <c r="AA400" i="15"/>
  <c r="AI400" i="15"/>
  <c r="AB400" i="15"/>
  <c r="O400" i="15"/>
  <c r="E384" i="15"/>
  <c r="K384" i="15"/>
  <c r="AI384" i="15"/>
  <c r="AQ384" i="15"/>
  <c r="AM384" i="15"/>
  <c r="P384" i="15"/>
  <c r="T384" i="15"/>
  <c r="AB384" i="15"/>
  <c r="AE384" i="15"/>
  <c r="X384" i="15"/>
  <c r="F17" i="1"/>
  <c r="B5" i="14" s="1"/>
  <c r="F19" i="1"/>
  <c r="B7" i="14" s="1"/>
  <c r="F21" i="1"/>
  <c r="B9" i="14" s="1"/>
  <c r="F23" i="1"/>
  <c r="B11" i="14" s="1"/>
  <c r="F27" i="1"/>
  <c r="B15" i="14" s="1"/>
  <c r="F31" i="1"/>
  <c r="B19" i="14" s="1"/>
  <c r="F33" i="1"/>
  <c r="B21" i="14" s="1"/>
  <c r="F35" i="1"/>
  <c r="B23" i="14" s="1"/>
  <c r="F37" i="1"/>
  <c r="B25" i="14" s="1"/>
  <c r="F39" i="1"/>
  <c r="B27" i="14" s="1"/>
  <c r="F43" i="1"/>
  <c r="B31" i="14" s="1"/>
  <c r="F47" i="1"/>
  <c r="B35" i="14" s="1"/>
  <c r="J49" i="1"/>
  <c r="E49" i="1"/>
  <c r="F51" i="1"/>
  <c r="B39" i="14" s="1"/>
  <c r="F53" i="1"/>
  <c r="B41" i="14" s="1"/>
  <c r="E55" i="1"/>
  <c r="I55" i="1"/>
  <c r="I59" i="1"/>
  <c r="E59" i="1"/>
  <c r="E63" i="1"/>
  <c r="I63" i="1"/>
  <c r="F65" i="1"/>
  <c r="B53" i="14" s="1"/>
  <c r="L67" i="1"/>
  <c r="E67" i="1"/>
  <c r="J69" i="1"/>
  <c r="E69" i="1"/>
  <c r="F71" i="1"/>
  <c r="B59" i="14" s="1"/>
  <c r="E75" i="1"/>
  <c r="M75" i="1"/>
  <c r="E77" i="1"/>
  <c r="M77" i="1"/>
  <c r="E79" i="1"/>
  <c r="M79" i="1"/>
  <c r="M81" i="1"/>
  <c r="E81" i="1"/>
  <c r="M83" i="1"/>
  <c r="E83" i="1"/>
  <c r="N85" i="1"/>
  <c r="E85" i="1"/>
  <c r="F87" i="1"/>
  <c r="B75" i="14" s="1"/>
  <c r="E89" i="1"/>
  <c r="J89" i="1"/>
  <c r="E91" i="1"/>
  <c r="L91" i="1"/>
  <c r="E93" i="1"/>
  <c r="N93" i="1"/>
  <c r="E95" i="1"/>
  <c r="I95" i="1"/>
  <c r="M97" i="1"/>
  <c r="E97" i="1"/>
  <c r="E99" i="1"/>
  <c r="I99" i="1"/>
  <c r="E101" i="1"/>
  <c r="M101" i="1"/>
  <c r="E103" i="1"/>
  <c r="I103" i="1"/>
  <c r="N105" i="1"/>
  <c r="E105" i="1"/>
  <c r="E107" i="1"/>
  <c r="L107" i="1"/>
  <c r="J109" i="1"/>
  <c r="E109" i="1"/>
  <c r="E111" i="1"/>
  <c r="P111" i="1"/>
  <c r="N113" i="1"/>
  <c r="E113" i="1"/>
  <c r="E115" i="1"/>
  <c r="M115" i="1"/>
  <c r="M117" i="1"/>
  <c r="E117" i="1"/>
  <c r="E119" i="1"/>
  <c r="M119" i="1"/>
  <c r="M121" i="1"/>
  <c r="E121" i="1"/>
  <c r="E123" i="1"/>
  <c r="M123" i="1"/>
  <c r="N125" i="1"/>
  <c r="E125" i="1"/>
  <c r="E127" i="1"/>
  <c r="P127" i="1"/>
  <c r="J129" i="1"/>
  <c r="E129" i="1"/>
  <c r="R129" i="1"/>
  <c r="L131" i="1"/>
  <c r="E131" i="1"/>
  <c r="N133" i="1"/>
  <c r="E133" i="1"/>
  <c r="I135" i="1"/>
  <c r="E135" i="1"/>
  <c r="Q135" i="1"/>
  <c r="E137" i="1"/>
  <c r="M137" i="1"/>
  <c r="E139" i="1"/>
  <c r="I139" i="1"/>
  <c r="Q139" i="1"/>
  <c r="E141" i="1"/>
  <c r="M141" i="1"/>
  <c r="Q143" i="1"/>
  <c r="E143" i="1"/>
  <c r="I143" i="1"/>
  <c r="E145" i="1"/>
  <c r="N145" i="1"/>
  <c r="E147" i="1"/>
  <c r="T147" i="1"/>
  <c r="L147" i="1"/>
  <c r="J149" i="1"/>
  <c r="E149" i="1"/>
  <c r="R149" i="1"/>
  <c r="P151" i="1"/>
  <c r="E151" i="1"/>
  <c r="N153" i="1"/>
  <c r="E153" i="1"/>
  <c r="E155" i="1"/>
  <c r="U155" i="1"/>
  <c r="M155" i="1"/>
  <c r="M157" i="1"/>
  <c r="E157" i="1"/>
  <c r="U157" i="1"/>
  <c r="M159" i="1"/>
  <c r="E159" i="1"/>
  <c r="U159" i="1"/>
  <c r="U161" i="1"/>
  <c r="E161" i="1"/>
  <c r="M161" i="1"/>
  <c r="E163" i="1"/>
  <c r="U163" i="1"/>
  <c r="M163" i="1"/>
  <c r="V165" i="1"/>
  <c r="E165" i="1"/>
  <c r="N165" i="1"/>
  <c r="E167" i="1"/>
  <c r="P167" i="1"/>
  <c r="J169" i="1"/>
  <c r="E169" i="1"/>
  <c r="R169" i="1"/>
  <c r="E171" i="1"/>
  <c r="L171" i="1"/>
  <c r="T171" i="1"/>
  <c r="N173" i="1"/>
  <c r="E173" i="1"/>
  <c r="V173" i="1"/>
  <c r="Q175" i="1"/>
  <c r="E175" i="1"/>
  <c r="I175" i="1"/>
  <c r="U177" i="1"/>
  <c r="E177" i="1"/>
  <c r="M177" i="1"/>
  <c r="E179" i="1"/>
  <c r="Q179" i="1"/>
  <c r="I179" i="1"/>
  <c r="U181" i="1"/>
  <c r="E181" i="1"/>
  <c r="M181" i="1"/>
  <c r="I183" i="1"/>
  <c r="E183" i="1"/>
  <c r="Q183" i="1"/>
  <c r="N185" i="1"/>
  <c r="E185" i="1"/>
  <c r="V185" i="1"/>
  <c r="E187" i="1"/>
  <c r="T187" i="1"/>
  <c r="L187" i="1"/>
  <c r="R189" i="1"/>
  <c r="E189" i="1"/>
  <c r="J189" i="1"/>
  <c r="X191" i="1"/>
  <c r="E191" i="1"/>
  <c r="P191" i="1"/>
  <c r="N193" i="1"/>
  <c r="E193" i="1"/>
  <c r="V193" i="1"/>
  <c r="E195" i="1"/>
  <c r="U195" i="1"/>
  <c r="M195" i="1"/>
  <c r="U197" i="1"/>
  <c r="E197" i="1"/>
  <c r="M197" i="1"/>
  <c r="E199" i="1"/>
  <c r="M199" i="1"/>
  <c r="U199" i="1"/>
  <c r="E201" i="1"/>
  <c r="M201" i="1"/>
  <c r="U201" i="1"/>
  <c r="E203" i="1"/>
  <c r="M203" i="1"/>
  <c r="U203" i="1"/>
  <c r="V205" i="1"/>
  <c r="E205" i="1"/>
  <c r="N205" i="1"/>
  <c r="P207" i="1"/>
  <c r="E207" i="1"/>
  <c r="X207" i="1"/>
  <c r="J209" i="1"/>
  <c r="Z209" i="1"/>
  <c r="E209" i="1"/>
  <c r="R209" i="1"/>
  <c r="E211" i="1"/>
  <c r="L211" i="1"/>
  <c r="T211" i="1"/>
  <c r="V213" i="1"/>
  <c r="E213" i="1"/>
  <c r="N213" i="1"/>
  <c r="I215" i="1"/>
  <c r="E215" i="1"/>
  <c r="Q215" i="1"/>
  <c r="Y215" i="1"/>
  <c r="U217" i="1"/>
  <c r="E217" i="1"/>
  <c r="M217" i="1"/>
  <c r="E219" i="1"/>
  <c r="Q219" i="1"/>
  <c r="I219" i="1"/>
  <c r="Y219" i="1"/>
  <c r="M221" i="1"/>
  <c r="E221" i="1"/>
  <c r="U221" i="1"/>
  <c r="I223" i="1"/>
  <c r="Y223" i="1"/>
  <c r="E223" i="1"/>
  <c r="Q223" i="1"/>
  <c r="V225" i="1"/>
  <c r="E225" i="1"/>
  <c r="N225" i="1"/>
  <c r="E227" i="1"/>
  <c r="T227" i="1"/>
  <c r="L227" i="1"/>
  <c r="AB227" i="1"/>
  <c r="R229" i="1"/>
  <c r="E229" i="1"/>
  <c r="J229" i="1"/>
  <c r="Z229" i="1"/>
  <c r="X231" i="1"/>
  <c r="E231" i="1"/>
  <c r="P231" i="1"/>
  <c r="V233" i="1"/>
  <c r="E233" i="1"/>
  <c r="N233" i="1"/>
  <c r="E235" i="1"/>
  <c r="U235" i="1"/>
  <c r="M235" i="1"/>
  <c r="AC235" i="1"/>
  <c r="F377" i="1"/>
  <c r="B365" i="14" s="1"/>
  <c r="G377" i="1"/>
  <c r="C365" i="14" s="1"/>
  <c r="F159" i="15"/>
  <c r="D147" i="14" s="1"/>
  <c r="F43" i="15"/>
  <c r="D31" i="14" s="1"/>
  <c r="F35" i="15"/>
  <c r="D23" i="14" s="1"/>
  <c r="F15" i="1"/>
  <c r="B3" i="14" s="1"/>
  <c r="W464" i="1"/>
  <c r="O464" i="1"/>
  <c r="F391" i="1"/>
  <c r="B379" i="14" s="1"/>
  <c r="G391" i="1"/>
  <c r="C379" i="14" s="1"/>
  <c r="G460" i="15"/>
  <c r="E448" i="14" s="1"/>
  <c r="F460" i="15"/>
  <c r="D448" i="14" s="1"/>
  <c r="G458" i="15"/>
  <c r="E446" i="14" s="1"/>
  <c r="F458" i="15"/>
  <c r="D446" i="14" s="1"/>
  <c r="V441" i="15"/>
  <c r="L412" i="15"/>
  <c r="L410" i="15"/>
  <c r="N401" i="15"/>
  <c r="M378" i="15"/>
  <c r="AD339" i="15"/>
  <c r="L332" i="15"/>
  <c r="AH318" i="15"/>
  <c r="G260" i="15"/>
  <c r="E248" i="14" s="1"/>
  <c r="F260" i="15"/>
  <c r="D248" i="14" s="1"/>
  <c r="R238" i="15"/>
  <c r="AH423" i="16"/>
  <c r="R423" i="16"/>
  <c r="AH397" i="16"/>
  <c r="R397" i="16"/>
  <c r="AC316" i="16"/>
  <c r="E238" i="16"/>
  <c r="H238" i="16"/>
  <c r="F86" i="15"/>
  <c r="D74" i="14" s="1"/>
  <c r="F94" i="15"/>
  <c r="D82" i="14" s="1"/>
  <c r="F162" i="16"/>
  <c r="F150" i="14" s="1"/>
  <c r="G296" i="15"/>
  <c r="E284" i="14" s="1"/>
  <c r="F296" i="15"/>
  <c r="D284" i="14" s="1"/>
  <c r="G320" i="15"/>
  <c r="E308" i="14" s="1"/>
  <c r="F320" i="15"/>
  <c r="D308" i="14" s="1"/>
  <c r="G398" i="15"/>
  <c r="E386" i="14" s="1"/>
  <c r="F398" i="15"/>
  <c r="D386" i="14" s="1"/>
  <c r="E321" i="10"/>
  <c r="H303" i="19"/>
  <c r="Q303" i="19"/>
  <c r="AG303" i="19"/>
  <c r="E303" i="19"/>
  <c r="W303" i="19"/>
  <c r="H215" i="19"/>
  <c r="P215" i="19"/>
  <c r="I215" i="19"/>
  <c r="E215" i="19"/>
  <c r="O215" i="19"/>
  <c r="H67" i="20"/>
  <c r="E74" i="19"/>
  <c r="H74" i="19"/>
  <c r="J74" i="19"/>
  <c r="H91" i="20"/>
  <c r="E128" i="20"/>
  <c r="H128" i="20"/>
  <c r="D236" i="10"/>
  <c r="D98" i="10"/>
  <c r="D88" i="10"/>
  <c r="D54" i="10"/>
  <c r="D46" i="10"/>
  <c r="I29" i="1"/>
  <c r="I49" i="1"/>
  <c r="M65" i="1"/>
  <c r="M73" i="1"/>
  <c r="L75" i="1"/>
  <c r="L77" i="1"/>
  <c r="L79" i="1"/>
  <c r="L81" i="1"/>
  <c r="L83" i="1"/>
  <c r="M85" i="1"/>
  <c r="I89" i="1"/>
  <c r="K91" i="1"/>
  <c r="M93" i="1"/>
  <c r="P95" i="1"/>
  <c r="L101" i="1"/>
  <c r="P103" i="1"/>
  <c r="M105" i="1"/>
  <c r="I109" i="1"/>
  <c r="M113" i="1"/>
  <c r="L115" i="1"/>
  <c r="L119" i="1"/>
  <c r="L123" i="1"/>
  <c r="I129" i="1"/>
  <c r="S131" i="1"/>
  <c r="P135" i="1"/>
  <c r="L137" i="1"/>
  <c r="L141" i="1"/>
  <c r="U145" i="1"/>
  <c r="K147" i="1"/>
  <c r="Q149" i="1"/>
  <c r="U153" i="1"/>
  <c r="L155" i="1"/>
  <c r="T157" i="1"/>
  <c r="T159" i="1"/>
  <c r="L161" i="1"/>
  <c r="L163" i="1"/>
  <c r="M165" i="1"/>
  <c r="O167" i="1"/>
  <c r="S171" i="1"/>
  <c r="U173" i="1"/>
  <c r="X175" i="1"/>
  <c r="L177" i="1"/>
  <c r="P179" i="1"/>
  <c r="L181" i="1"/>
  <c r="P183" i="1"/>
  <c r="U185" i="1"/>
  <c r="K187" i="1"/>
  <c r="Q189" i="1"/>
  <c r="W191" i="1"/>
  <c r="L195" i="1"/>
  <c r="L197" i="1"/>
  <c r="T199" i="1"/>
  <c r="T201" i="1"/>
  <c r="L203" i="1"/>
  <c r="U205" i="1"/>
  <c r="W207" i="1"/>
  <c r="I209" i="1"/>
  <c r="S211" i="1"/>
  <c r="U213" i="1"/>
  <c r="P215" i="1"/>
  <c r="AB217" i="1"/>
  <c r="L217" i="1"/>
  <c r="X219" i="1"/>
  <c r="T221" i="1"/>
  <c r="P223" i="1"/>
  <c r="U225" i="1"/>
  <c r="S227" i="1"/>
  <c r="Q229" i="1"/>
  <c r="O231" i="1"/>
  <c r="AC233" i="1"/>
  <c r="M233" i="1"/>
  <c r="AB235" i="1"/>
  <c r="L235" i="1"/>
  <c r="AB237" i="1"/>
  <c r="L237" i="1"/>
  <c r="T238" i="1"/>
  <c r="AB239" i="1"/>
  <c r="L239" i="1"/>
  <c r="T240" i="1"/>
  <c r="AB241" i="1"/>
  <c r="L241" i="1"/>
  <c r="T242" i="1"/>
  <c r="AB243" i="1"/>
  <c r="L243" i="1"/>
  <c r="T244" i="1"/>
  <c r="AC245" i="1"/>
  <c r="M245" i="1"/>
  <c r="V246" i="1"/>
  <c r="AE247" i="1"/>
  <c r="P248" i="1"/>
  <c r="Y249" i="1"/>
  <c r="I249" i="1"/>
  <c r="R250" i="1"/>
  <c r="AA251" i="1"/>
  <c r="K251" i="1"/>
  <c r="T252" i="1"/>
  <c r="AC253" i="1"/>
  <c r="M253" i="1"/>
  <c r="V254" i="1"/>
  <c r="AF255" i="1"/>
  <c r="P255" i="1"/>
  <c r="Z256" i="1"/>
  <c r="J256" i="1"/>
  <c r="T257" i="1"/>
  <c r="AD258" i="1"/>
  <c r="N258" i="1"/>
  <c r="X259" i="1"/>
  <c r="R260" i="1"/>
  <c r="AB261" i="1"/>
  <c r="L261" i="1"/>
  <c r="V262" i="1"/>
  <c r="AF263" i="1"/>
  <c r="P263" i="1"/>
  <c r="Z264" i="1"/>
  <c r="AC265" i="1"/>
  <c r="M265" i="1"/>
  <c r="X266" i="1"/>
  <c r="S267" i="1"/>
  <c r="AD268" i="1"/>
  <c r="N268" i="1"/>
  <c r="Y269" i="1"/>
  <c r="I269" i="1"/>
  <c r="T270" i="1"/>
  <c r="AE271" i="1"/>
  <c r="R272" i="1"/>
  <c r="AC273" i="1"/>
  <c r="M273" i="1"/>
  <c r="X274" i="1"/>
  <c r="AB275" i="1"/>
  <c r="L275" i="1"/>
  <c r="P276" i="1"/>
  <c r="AB277" i="1"/>
  <c r="L277" i="1"/>
  <c r="X278" i="1"/>
  <c r="AB279" i="1"/>
  <c r="L279" i="1"/>
  <c r="X280" i="1"/>
  <c r="T281" i="1"/>
  <c r="AF282" i="1"/>
  <c r="P282" i="1"/>
  <c r="AB283" i="1"/>
  <c r="L283" i="1"/>
  <c r="X284" i="1"/>
  <c r="U285" i="1"/>
  <c r="Z286" i="1"/>
  <c r="J286" i="1"/>
  <c r="W287" i="1"/>
  <c r="O287" i="1"/>
  <c r="AB288" i="1"/>
  <c r="L288" i="1"/>
  <c r="Y289" i="1"/>
  <c r="I289" i="1"/>
  <c r="V290" i="1"/>
  <c r="AA291" i="1"/>
  <c r="K291" i="1"/>
  <c r="X292" i="1"/>
  <c r="U293" i="1"/>
  <c r="AH294" i="1"/>
  <c r="R294" i="1"/>
  <c r="AF295" i="1"/>
  <c r="P295" i="1"/>
  <c r="AD296" i="1"/>
  <c r="N296" i="1"/>
  <c r="AB297" i="1"/>
  <c r="L297" i="1"/>
  <c r="Z298" i="1"/>
  <c r="J298" i="1"/>
  <c r="X299" i="1"/>
  <c r="V300" i="1"/>
  <c r="N300" i="1"/>
  <c r="AJ301" i="1"/>
  <c r="T301" i="1"/>
  <c r="Z302" i="1"/>
  <c r="J302" i="1"/>
  <c r="X303" i="1"/>
  <c r="AD304" i="1"/>
  <c r="N304" i="1"/>
  <c r="AC305" i="1"/>
  <c r="U305" i="1"/>
  <c r="AJ306" i="1"/>
  <c r="AB306" i="1"/>
  <c r="T306" i="1"/>
  <c r="L306" i="1"/>
  <c r="AI307" i="1"/>
  <c r="AA307" i="1"/>
  <c r="S307" i="1"/>
  <c r="AH308" i="1"/>
  <c r="R308" i="1"/>
  <c r="Y309" i="1"/>
  <c r="I309" i="1"/>
  <c r="X310" i="1"/>
  <c r="V312" i="1"/>
  <c r="AC313" i="1"/>
  <c r="M313" i="1"/>
  <c r="AB314" i="1"/>
  <c r="L314" i="1"/>
  <c r="AB315" i="1"/>
  <c r="L315" i="1"/>
  <c r="AB316" i="1"/>
  <c r="AJ317" i="1"/>
  <c r="T317" i="1"/>
  <c r="AB318" i="1"/>
  <c r="L318" i="1"/>
  <c r="AB319" i="1"/>
  <c r="AJ320" i="1"/>
  <c r="T320" i="1"/>
  <c r="AJ321" i="1"/>
  <c r="T321" i="1"/>
  <c r="AJ322" i="1"/>
  <c r="L322" i="1"/>
  <c r="T323" i="1"/>
  <c r="AJ324" i="1"/>
  <c r="T324" i="1"/>
  <c r="AC325" i="1"/>
  <c r="AL326" i="1"/>
  <c r="X328" i="1"/>
  <c r="Y329" i="1"/>
  <c r="I329" i="1"/>
  <c r="Z330" i="1"/>
  <c r="J330" i="1"/>
  <c r="AA331" i="1"/>
  <c r="S331" i="1"/>
  <c r="AJ332" i="1"/>
  <c r="T332" i="1"/>
  <c r="AK333" i="1"/>
  <c r="U333" i="1"/>
  <c r="AL334" i="1"/>
  <c r="V334" i="1"/>
  <c r="AF335" i="1"/>
  <c r="P335" i="1"/>
  <c r="AH336" i="1"/>
  <c r="R336" i="1"/>
  <c r="AJ337" i="1"/>
  <c r="T337" i="1"/>
  <c r="AL338" i="1"/>
  <c r="V338" i="1"/>
  <c r="AF339" i="1"/>
  <c r="P339" i="1"/>
  <c r="AH340" i="1"/>
  <c r="R340" i="1"/>
  <c r="AJ341" i="1"/>
  <c r="T341" i="1"/>
  <c r="AL342" i="1"/>
  <c r="V342" i="1"/>
  <c r="AF343" i="1"/>
  <c r="P343" i="1"/>
  <c r="Z344" i="1"/>
  <c r="J344" i="1"/>
  <c r="U345" i="1"/>
  <c r="AN346" i="1"/>
  <c r="X346" i="1"/>
  <c r="AI347" i="1"/>
  <c r="S347" i="1"/>
  <c r="AL348" i="1"/>
  <c r="V348" i="1"/>
  <c r="AO349" i="1"/>
  <c r="Y349" i="1"/>
  <c r="AB350" i="1"/>
  <c r="R352" i="1"/>
  <c r="AK353" i="1"/>
  <c r="U353" i="1"/>
  <c r="AN354" i="1"/>
  <c r="X354" i="1"/>
  <c r="AB355" i="1"/>
  <c r="L355" i="1"/>
  <c r="AF356" i="1"/>
  <c r="P356" i="1"/>
  <c r="AJ357" i="1"/>
  <c r="T357" i="1"/>
  <c r="AN358" i="1"/>
  <c r="X358" i="1"/>
  <c r="AB359" i="1"/>
  <c r="L359" i="1"/>
  <c r="AF360" i="1"/>
  <c r="P360" i="1"/>
  <c r="AB361" i="1"/>
  <c r="L361" i="1"/>
  <c r="AF362" i="1"/>
  <c r="P362" i="1"/>
  <c r="AJ363" i="1"/>
  <c r="T363" i="1"/>
  <c r="AN364" i="1"/>
  <c r="X364" i="1"/>
  <c r="AC365" i="1"/>
  <c r="M365" i="1"/>
  <c r="AP366" i="1"/>
  <c r="Z366" i="1"/>
  <c r="R366" i="1"/>
  <c r="J366" i="1"/>
  <c r="AM367" i="1"/>
  <c r="AE367" i="1"/>
  <c r="W367" i="1"/>
  <c r="O367" i="1"/>
  <c r="AB368" i="1"/>
  <c r="L368" i="1"/>
  <c r="AG369" i="1"/>
  <c r="Q369" i="1"/>
  <c r="AD370" i="1"/>
  <c r="N370" i="1"/>
  <c r="AA371" i="1"/>
  <c r="K371" i="1"/>
  <c r="X372" i="1"/>
  <c r="AC373" i="1"/>
  <c r="M373" i="1"/>
  <c r="Z374" i="1"/>
  <c r="J374" i="1"/>
  <c r="AF375" i="1"/>
  <c r="P375" i="1"/>
  <c r="AL376" i="1"/>
  <c r="V376" i="1"/>
  <c r="AR377" i="1"/>
  <c r="AB377" i="1"/>
  <c r="L377" i="1"/>
  <c r="AH378" i="1"/>
  <c r="J378" i="1"/>
  <c r="AF379" i="1"/>
  <c r="P379" i="1"/>
  <c r="AD380" i="1"/>
  <c r="N380" i="1"/>
  <c r="AB381" i="1"/>
  <c r="L381" i="1"/>
  <c r="Z382" i="1"/>
  <c r="J382" i="1"/>
  <c r="X383" i="1"/>
  <c r="V384" i="1"/>
  <c r="AS385" i="1"/>
  <c r="U385" i="1"/>
  <c r="AR386" i="1"/>
  <c r="T386" i="1"/>
  <c r="AQ387" i="1"/>
  <c r="AA387" i="1"/>
  <c r="K387" i="1"/>
  <c r="Z388" i="1"/>
  <c r="J388" i="1"/>
  <c r="AG389" i="1"/>
  <c r="I389" i="1"/>
  <c r="AF390" i="1"/>
  <c r="X390" i="1"/>
  <c r="AM391" i="1"/>
  <c r="AE391" i="1"/>
  <c r="W391" i="1"/>
  <c r="O391" i="1"/>
  <c r="AL392" i="1"/>
  <c r="V392" i="1"/>
  <c r="AS393" i="1"/>
  <c r="AC393" i="1"/>
  <c r="M393" i="1"/>
  <c r="AB394" i="1"/>
  <c r="L394" i="1"/>
  <c r="AJ395" i="1"/>
  <c r="T395" i="1"/>
  <c r="AR396" i="1"/>
  <c r="AB396" i="1"/>
  <c r="L396" i="1"/>
  <c r="AJ397" i="1"/>
  <c r="T397" i="1"/>
  <c r="AR398" i="1"/>
  <c r="T398" i="1"/>
  <c r="AR399" i="1"/>
  <c r="T399" i="1"/>
  <c r="AR400" i="1"/>
  <c r="T400" i="1"/>
  <c r="AR401" i="1"/>
  <c r="T401" i="1"/>
  <c r="AR402" i="1"/>
  <c r="T402" i="1"/>
  <c r="AR403" i="1"/>
  <c r="T403" i="1"/>
  <c r="AR404" i="1"/>
  <c r="AB404" i="1"/>
  <c r="L404" i="1"/>
  <c r="AC405" i="1"/>
  <c r="M405" i="1"/>
  <c r="AL406" i="1"/>
  <c r="V406" i="1"/>
  <c r="N406" i="1"/>
  <c r="AU407" i="1"/>
  <c r="AM407" i="1"/>
  <c r="AE407" i="1"/>
  <c r="W407" i="1"/>
  <c r="O407" i="1"/>
  <c r="AN408" i="1"/>
  <c r="X408" i="1"/>
  <c r="AG409" i="1"/>
  <c r="Q409" i="1"/>
  <c r="AH410" i="1"/>
  <c r="R410" i="1"/>
  <c r="AQ411" i="1"/>
  <c r="AA411" i="1"/>
  <c r="K411" i="1"/>
  <c r="AB412" i="1"/>
  <c r="L412" i="1"/>
  <c r="AK413" i="1"/>
  <c r="M413" i="1"/>
  <c r="AL414" i="1"/>
  <c r="V414" i="1"/>
  <c r="AV415" i="1"/>
  <c r="AF415" i="1"/>
  <c r="AH416" i="1"/>
  <c r="R416" i="1"/>
  <c r="AR417" i="1"/>
  <c r="AB417" i="1"/>
  <c r="L417" i="1"/>
  <c r="AL418" i="1"/>
  <c r="V418" i="1"/>
  <c r="AN419" i="1"/>
  <c r="X419" i="1"/>
  <c r="AH420" i="1"/>
  <c r="R420" i="1"/>
  <c r="AR421" i="1"/>
  <c r="AB421" i="1"/>
  <c r="L421" i="1"/>
  <c r="AL422" i="1"/>
  <c r="V422" i="1"/>
  <c r="N422" i="1"/>
  <c r="AN423" i="1"/>
  <c r="AF423" i="1"/>
  <c r="X423" i="1"/>
  <c r="P423" i="1"/>
  <c r="AP424" i="1"/>
  <c r="AH424" i="1"/>
  <c r="Z424" i="1"/>
  <c r="R424" i="1"/>
  <c r="AS425" i="1"/>
  <c r="AC425" i="1"/>
  <c r="M425" i="1"/>
  <c r="AN426" i="1"/>
  <c r="X426" i="1"/>
  <c r="AI427" i="1"/>
  <c r="S427" i="1"/>
  <c r="AT428" i="1"/>
  <c r="AD428" i="1"/>
  <c r="N428" i="1"/>
  <c r="AO429" i="1"/>
  <c r="Y429" i="1"/>
  <c r="I429" i="1"/>
  <c r="AJ430" i="1"/>
  <c r="AB430" i="1"/>
  <c r="L430" i="1"/>
  <c r="AU431" i="1"/>
  <c r="AM431" i="1"/>
  <c r="AE431" i="1"/>
  <c r="W431" i="1"/>
  <c r="O431" i="1"/>
  <c r="AP432" i="1"/>
  <c r="Z432" i="1"/>
  <c r="J432" i="1"/>
  <c r="AS433" i="1"/>
  <c r="AC433" i="1"/>
  <c r="M433" i="1"/>
  <c r="AF434" i="1"/>
  <c r="P434" i="1"/>
  <c r="AR435" i="1"/>
  <c r="AB435" i="1"/>
  <c r="L435" i="1"/>
  <c r="AN436" i="1"/>
  <c r="X436" i="1"/>
  <c r="AB437" i="1"/>
  <c r="L437" i="1"/>
  <c r="AF438" i="1"/>
  <c r="P438" i="1"/>
  <c r="AJ439" i="1"/>
  <c r="T439" i="1"/>
  <c r="AV440" i="1"/>
  <c r="AF440" i="1"/>
  <c r="P440" i="1"/>
  <c r="AR441" i="1"/>
  <c r="AB441" i="1"/>
  <c r="L441" i="1"/>
  <c r="AN442" i="1"/>
  <c r="X442" i="1"/>
  <c r="AJ443" i="1"/>
  <c r="T443" i="1"/>
  <c r="AV444" i="1"/>
  <c r="AN444" i="1"/>
  <c r="X444" i="1"/>
  <c r="AS445" i="1"/>
  <c r="AK445" i="1"/>
  <c r="AC445" i="1"/>
  <c r="U445" i="1"/>
  <c r="AX446" i="1"/>
  <c r="AP446" i="1"/>
  <c r="AH446" i="1"/>
  <c r="Z446" i="1"/>
  <c r="R446" i="1"/>
  <c r="J446" i="1"/>
  <c r="AU447" i="1"/>
  <c r="AM447" i="1"/>
  <c r="AE447" i="1"/>
  <c r="W447" i="1"/>
  <c r="O447" i="1"/>
  <c r="AR448" i="1"/>
  <c r="AB448" i="1"/>
  <c r="L448" i="1"/>
  <c r="AO449" i="1"/>
  <c r="Y449" i="1"/>
  <c r="I449" i="1"/>
  <c r="AL450" i="1"/>
  <c r="V450" i="1"/>
  <c r="AY451" i="1"/>
  <c r="AQ451" i="1"/>
  <c r="AI451" i="1"/>
  <c r="AA451" i="1"/>
  <c r="S451" i="1"/>
  <c r="AV452" i="1"/>
  <c r="AF452" i="1"/>
  <c r="P452" i="1"/>
  <c r="AS453" i="1"/>
  <c r="AC453" i="1"/>
  <c r="M453" i="1"/>
  <c r="AP454" i="1"/>
  <c r="Z454" i="1"/>
  <c r="J454" i="1"/>
  <c r="AF455" i="1"/>
  <c r="P455" i="1"/>
  <c r="AL456" i="1"/>
  <c r="V456" i="1"/>
  <c r="AZ457" i="1"/>
  <c r="AJ457" i="1"/>
  <c r="T457" i="1"/>
  <c r="AX458" i="1"/>
  <c r="AH458" i="1"/>
  <c r="R458" i="1"/>
  <c r="AV459" i="1"/>
  <c r="AF459" i="1"/>
  <c r="P459" i="1"/>
  <c r="AT460" i="1"/>
  <c r="AD460" i="1"/>
  <c r="N460" i="1"/>
  <c r="AR461" i="1"/>
  <c r="AB461" i="1"/>
  <c r="L461" i="1"/>
  <c r="AP462" i="1"/>
  <c r="AH462" i="1"/>
  <c r="J462" i="1"/>
  <c r="AN463" i="1"/>
  <c r="X463" i="1"/>
  <c r="AL464" i="1"/>
  <c r="V464" i="1"/>
  <c r="AY460" i="15"/>
  <c r="AA460" i="15"/>
  <c r="K460" i="15"/>
  <c r="AI459" i="15"/>
  <c r="S459" i="15"/>
  <c r="AX458" i="15"/>
  <c r="AH458" i="15"/>
  <c r="R458" i="15"/>
  <c r="AU456" i="15"/>
  <c r="AE456" i="15"/>
  <c r="O456" i="15"/>
  <c r="D444" i="15"/>
  <c r="AC442" i="15"/>
  <c r="U442" i="15"/>
  <c r="M442" i="15"/>
  <c r="AQ441" i="15"/>
  <c r="AA441" i="15"/>
  <c r="K441" i="15"/>
  <c r="AN440" i="15"/>
  <c r="X440" i="15"/>
  <c r="G434" i="15"/>
  <c r="E422" i="14" s="1"/>
  <c r="F434" i="15"/>
  <c r="D422" i="14" s="1"/>
  <c r="T428" i="15"/>
  <c r="L428" i="15"/>
  <c r="G426" i="15"/>
  <c r="E414" i="14" s="1"/>
  <c r="F426" i="15"/>
  <c r="D414" i="14" s="1"/>
  <c r="AP422" i="15"/>
  <c r="Z422" i="15"/>
  <c r="J422" i="15"/>
  <c r="AI419" i="15"/>
  <c r="S419" i="15"/>
  <c r="K419" i="15"/>
  <c r="AI416" i="15"/>
  <c r="S416" i="15"/>
  <c r="AG412" i="15"/>
  <c r="Q412" i="15"/>
  <c r="AO410" i="15"/>
  <c r="Y410" i="15"/>
  <c r="I410" i="15"/>
  <c r="AA401" i="15"/>
  <c r="K401" i="15"/>
  <c r="AI380" i="15"/>
  <c r="S380" i="15"/>
  <c r="AQ379" i="15"/>
  <c r="AA379" i="15"/>
  <c r="K379" i="15"/>
  <c r="AH378" i="15"/>
  <c r="R378" i="15"/>
  <c r="AE376" i="15"/>
  <c r="AK362" i="15"/>
  <c r="AC362" i="15"/>
  <c r="U362" i="15"/>
  <c r="M362" i="15"/>
  <c r="AI361" i="15"/>
  <c r="S361" i="15"/>
  <c r="AN360" i="15"/>
  <c r="X360" i="15"/>
  <c r="D356" i="15"/>
  <c r="G354" i="15"/>
  <c r="E342" i="14" s="1"/>
  <c r="F354" i="15"/>
  <c r="D342" i="14" s="1"/>
  <c r="AH342" i="15"/>
  <c r="R342" i="15"/>
  <c r="AA339" i="15"/>
  <c r="K339" i="15"/>
  <c r="AA336" i="15"/>
  <c r="S336" i="15"/>
  <c r="Y332" i="15"/>
  <c r="I332" i="15"/>
  <c r="AG330" i="15"/>
  <c r="Q330" i="15"/>
  <c r="AF324" i="15"/>
  <c r="P324" i="15"/>
  <c r="AH322" i="15"/>
  <c r="R322" i="15"/>
  <c r="L320" i="15"/>
  <c r="N318" i="15"/>
  <c r="L300" i="15"/>
  <c r="AF296" i="15"/>
  <c r="AG292" i="15"/>
  <c r="Q292" i="15"/>
  <c r="L280" i="15"/>
  <c r="Q274" i="15"/>
  <c r="Q266" i="15"/>
  <c r="L260" i="15"/>
  <c r="N258" i="15"/>
  <c r="P256" i="15"/>
  <c r="G252" i="15"/>
  <c r="E240" i="14" s="1"/>
  <c r="F252" i="15"/>
  <c r="D240" i="14" s="1"/>
  <c r="Q250" i="15"/>
  <c r="P244" i="15"/>
  <c r="AD238" i="15"/>
  <c r="O211" i="15"/>
  <c r="F75" i="15"/>
  <c r="D63" i="14" s="1"/>
  <c r="N459" i="16"/>
  <c r="AX455" i="16"/>
  <c r="AH455" i="16"/>
  <c r="R455" i="16"/>
  <c r="AT423" i="16"/>
  <c r="N423" i="16"/>
  <c r="AH419" i="16"/>
  <c r="R419" i="16"/>
  <c r="AT397" i="16"/>
  <c r="N397" i="16"/>
  <c r="U360" i="16"/>
  <c r="AD334" i="16"/>
  <c r="AD330" i="16"/>
  <c r="AC324" i="16"/>
  <c r="U316" i="16"/>
  <c r="AD246" i="16"/>
  <c r="M236" i="16"/>
  <c r="G225" i="16"/>
  <c r="G213" i="14" s="1"/>
  <c r="F225" i="16"/>
  <c r="F213" i="14" s="1"/>
  <c r="F161" i="16"/>
  <c r="F149" i="14" s="1"/>
  <c r="F135" i="16"/>
  <c r="F123" i="14" s="1"/>
  <c r="F15" i="15"/>
  <c r="D3" i="14" s="1"/>
  <c r="F110" i="16"/>
  <c r="F98" i="14" s="1"/>
  <c r="R187" i="15"/>
  <c r="R191" i="15"/>
  <c r="G264" i="15"/>
  <c r="E252" i="14" s="1"/>
  <c r="F264" i="15"/>
  <c r="D252" i="14" s="1"/>
  <c r="G304" i="15"/>
  <c r="E292" i="14" s="1"/>
  <c r="F304" i="15"/>
  <c r="D292" i="14" s="1"/>
  <c r="G366" i="15"/>
  <c r="E354" i="14" s="1"/>
  <c r="F366" i="15"/>
  <c r="D354" i="14" s="1"/>
  <c r="G382" i="15"/>
  <c r="E370" i="14" s="1"/>
  <c r="G424" i="15"/>
  <c r="E412" i="14" s="1"/>
  <c r="F424" i="15"/>
  <c r="D412" i="14" s="1"/>
  <c r="G446" i="15"/>
  <c r="E434" i="14" s="1"/>
  <c r="F446" i="15"/>
  <c r="D434" i="14" s="1"/>
  <c r="E462" i="10"/>
  <c r="D16" i="1"/>
  <c r="E16" i="1" s="1"/>
  <c r="D18" i="1"/>
  <c r="E18" i="1" s="1"/>
  <c r="D20" i="1"/>
  <c r="E20" i="1" s="1"/>
  <c r="D22" i="1"/>
  <c r="E22" i="1" s="1"/>
  <c r="D24" i="1"/>
  <c r="E24" i="1" s="1"/>
  <c r="D26" i="1"/>
  <c r="D28" i="1"/>
  <c r="E28" i="1" s="1"/>
  <c r="D30" i="1"/>
  <c r="D32" i="1"/>
  <c r="E32" i="1" s="1"/>
  <c r="D34" i="1"/>
  <c r="D36" i="1"/>
  <c r="D38" i="1"/>
  <c r="D40" i="1"/>
  <c r="D42" i="1"/>
  <c r="D44" i="1"/>
  <c r="D46" i="1"/>
  <c r="D48" i="1"/>
  <c r="E48" i="1" s="1"/>
  <c r="D50" i="1"/>
  <c r="E50" i="1" s="1"/>
  <c r="D52" i="1"/>
  <c r="D54" i="1"/>
  <c r="D56" i="1"/>
  <c r="E56" i="1" s="1"/>
  <c r="D58" i="1"/>
  <c r="D60" i="1"/>
  <c r="E60" i="1" s="1"/>
  <c r="D62" i="1"/>
  <c r="J62" i="1" s="1"/>
  <c r="D64" i="1"/>
  <c r="E64" i="1" s="1"/>
  <c r="D66" i="1"/>
  <c r="D68" i="1"/>
  <c r="D70" i="1"/>
  <c r="D72" i="1"/>
  <c r="E72" i="1" s="1"/>
  <c r="D74" i="1"/>
  <c r="D76" i="1"/>
  <c r="D78" i="1"/>
  <c r="I78" i="1" s="1"/>
  <c r="D80" i="1"/>
  <c r="I80" i="1" s="1"/>
  <c r="D82" i="1"/>
  <c r="I82" i="1" s="1"/>
  <c r="D84" i="1"/>
  <c r="I84" i="1" s="1"/>
  <c r="D86" i="1"/>
  <c r="D88" i="1"/>
  <c r="M88" i="1" s="1"/>
  <c r="D90" i="1"/>
  <c r="D92" i="1"/>
  <c r="D94" i="1"/>
  <c r="K94" i="1" s="1"/>
  <c r="D96" i="1"/>
  <c r="O96" i="1" s="1"/>
  <c r="D98" i="1"/>
  <c r="N98" i="1" s="1"/>
  <c r="D100" i="1"/>
  <c r="D102" i="1"/>
  <c r="K102" i="1" s="1"/>
  <c r="D104" i="1"/>
  <c r="D106" i="1"/>
  <c r="D108" i="1"/>
  <c r="D110" i="1"/>
  <c r="I110" i="1" s="1"/>
  <c r="D112" i="1"/>
  <c r="O112" i="1" s="1"/>
  <c r="D114" i="1"/>
  <c r="M114" i="1" s="1"/>
  <c r="D116" i="1"/>
  <c r="D118" i="1"/>
  <c r="P118" i="1" s="1"/>
  <c r="D120" i="1"/>
  <c r="D122" i="1"/>
  <c r="M122" i="1" s="1"/>
  <c r="D124" i="1"/>
  <c r="D126" i="1"/>
  <c r="D128" i="1"/>
  <c r="Q128" i="1" s="1"/>
  <c r="D130" i="1"/>
  <c r="D132" i="1"/>
  <c r="M132" i="1" s="1"/>
  <c r="D134" i="1"/>
  <c r="R134" i="1" s="1"/>
  <c r="D136" i="1"/>
  <c r="S136" i="1" s="1"/>
  <c r="D138" i="1"/>
  <c r="J138" i="1" s="1"/>
  <c r="D140" i="1"/>
  <c r="K140" i="1" s="1"/>
  <c r="D142" i="1"/>
  <c r="D144" i="1"/>
  <c r="K144" i="1" s="1"/>
  <c r="D146" i="1"/>
  <c r="D148" i="1"/>
  <c r="O148" i="1" s="1"/>
  <c r="D150" i="1"/>
  <c r="P150" i="1" s="1"/>
  <c r="D152" i="1"/>
  <c r="S152" i="1" s="1"/>
  <c r="D154" i="1"/>
  <c r="Q154" i="1" s="1"/>
  <c r="D156" i="1"/>
  <c r="D158" i="1"/>
  <c r="Q158" i="1" s="1"/>
  <c r="D160" i="1"/>
  <c r="I160" i="1" s="1"/>
  <c r="D162" i="1"/>
  <c r="D164" i="1"/>
  <c r="D166" i="1"/>
  <c r="N166" i="1" s="1"/>
  <c r="D168" i="1"/>
  <c r="U168" i="1" s="1"/>
  <c r="D170" i="1"/>
  <c r="W170" i="1" s="1"/>
  <c r="D172" i="1"/>
  <c r="D174" i="1"/>
  <c r="D176" i="1"/>
  <c r="J176" i="1" s="1"/>
  <c r="D178" i="1"/>
  <c r="D180" i="1"/>
  <c r="D182" i="1"/>
  <c r="K182" i="1" s="1"/>
  <c r="D184" i="1"/>
  <c r="W184" i="1" s="1"/>
  <c r="D186" i="1"/>
  <c r="M186" i="1" s="1"/>
  <c r="D188" i="1"/>
  <c r="D190" i="1"/>
  <c r="Q190" i="1" s="1"/>
  <c r="D192" i="1"/>
  <c r="W192" i="1" s="1"/>
  <c r="D194" i="1"/>
  <c r="X194" i="1" s="1"/>
  <c r="D196" i="1"/>
  <c r="M196" i="1" s="1"/>
  <c r="D198" i="1"/>
  <c r="P198" i="1" s="1"/>
  <c r="D200" i="1"/>
  <c r="U200" i="1" s="1"/>
  <c r="D202" i="1"/>
  <c r="U202" i="1" s="1"/>
  <c r="D204" i="1"/>
  <c r="M204" i="1" s="1"/>
  <c r="D206" i="1"/>
  <c r="D208" i="1"/>
  <c r="Q208" i="1" s="1"/>
  <c r="D210" i="1"/>
  <c r="D212" i="1"/>
  <c r="D214" i="1"/>
  <c r="Z214" i="1" s="1"/>
  <c r="D216" i="1"/>
  <c r="K216" i="1" s="1"/>
  <c r="D218" i="1"/>
  <c r="O218" i="1" s="1"/>
  <c r="D220" i="1"/>
  <c r="D222" i="1"/>
  <c r="W222" i="1" s="1"/>
  <c r="D224" i="1"/>
  <c r="V224" i="1" s="1"/>
  <c r="D226" i="1"/>
  <c r="D228" i="1"/>
  <c r="D230" i="1"/>
  <c r="X230" i="1" s="1"/>
  <c r="D232" i="1"/>
  <c r="AA232" i="1" s="1"/>
  <c r="D234" i="1"/>
  <c r="Y234" i="1" s="1"/>
  <c r="D236" i="1"/>
  <c r="Y236" i="1" s="1"/>
  <c r="F452" i="1"/>
  <c r="B440" i="14" s="1"/>
  <c r="F444" i="1"/>
  <c r="B432" i="14" s="1"/>
  <c r="F436" i="1"/>
  <c r="B424" i="14" s="1"/>
  <c r="F428" i="1"/>
  <c r="B416" i="14" s="1"/>
  <c r="F420" i="1"/>
  <c r="B408" i="14" s="1"/>
  <c r="F412" i="1"/>
  <c r="B400" i="14" s="1"/>
  <c r="F404" i="1"/>
  <c r="B392" i="14" s="1"/>
  <c r="F396" i="1"/>
  <c r="B384" i="14" s="1"/>
  <c r="F388" i="1"/>
  <c r="B376" i="14" s="1"/>
  <c r="I35" i="1"/>
  <c r="I37" i="1"/>
  <c r="I39" i="1"/>
  <c r="I41" i="1"/>
  <c r="I43" i="1"/>
  <c r="J45" i="1"/>
  <c r="J53" i="1"/>
  <c r="K56" i="1"/>
  <c r="I57" i="1"/>
  <c r="I61" i="1"/>
  <c r="J65" i="1"/>
  <c r="M70" i="1"/>
  <c r="L71" i="1"/>
  <c r="J73" i="1"/>
  <c r="I75" i="1"/>
  <c r="I76" i="1"/>
  <c r="I77" i="1"/>
  <c r="I79" i="1"/>
  <c r="I81" i="1"/>
  <c r="I83" i="1"/>
  <c r="J85" i="1"/>
  <c r="K86" i="1"/>
  <c r="L87" i="1"/>
  <c r="N89" i="1"/>
  <c r="J93" i="1"/>
  <c r="M95" i="1"/>
  <c r="I97" i="1"/>
  <c r="M99" i="1"/>
  <c r="I101" i="1"/>
  <c r="M103" i="1"/>
  <c r="O104" i="1"/>
  <c r="J105" i="1"/>
  <c r="P107" i="1"/>
  <c r="N109" i="1"/>
  <c r="Q110" i="1"/>
  <c r="L111" i="1"/>
  <c r="J113" i="1"/>
  <c r="Q115" i="1"/>
  <c r="I115" i="1"/>
  <c r="Q117" i="1"/>
  <c r="I117" i="1"/>
  <c r="M118" i="1"/>
  <c r="Q119" i="1"/>
  <c r="I119" i="1"/>
  <c r="M120" i="1"/>
  <c r="Q121" i="1"/>
  <c r="I121" i="1"/>
  <c r="Q123" i="1"/>
  <c r="I123" i="1"/>
  <c r="R125" i="1"/>
  <c r="J125" i="1"/>
  <c r="L127" i="1"/>
  <c r="N129" i="1"/>
  <c r="P131" i="1"/>
  <c r="R133" i="1"/>
  <c r="J133" i="1"/>
  <c r="O134" i="1"/>
  <c r="M135" i="1"/>
  <c r="Q137" i="1"/>
  <c r="I137" i="1"/>
  <c r="M139" i="1"/>
  <c r="Q141" i="1"/>
  <c r="I141" i="1"/>
  <c r="M143" i="1"/>
  <c r="S144" i="1"/>
  <c r="R145" i="1"/>
  <c r="J145" i="1"/>
  <c r="P147" i="1"/>
  <c r="N149" i="1"/>
  <c r="U150" i="1"/>
  <c r="T151" i="1"/>
  <c r="L151" i="1"/>
  <c r="K152" i="1"/>
  <c r="R153" i="1"/>
  <c r="J153" i="1"/>
  <c r="I154" i="1"/>
  <c r="Q155" i="1"/>
  <c r="I155" i="1"/>
  <c r="Q157" i="1"/>
  <c r="I157" i="1"/>
  <c r="Q159" i="1"/>
  <c r="I159" i="1"/>
  <c r="Q160" i="1"/>
  <c r="Q161" i="1"/>
  <c r="I161" i="1"/>
  <c r="I162" i="1"/>
  <c r="Q163" i="1"/>
  <c r="I163" i="1"/>
  <c r="R165" i="1"/>
  <c r="J165" i="1"/>
  <c r="S166" i="1"/>
  <c r="T167" i="1"/>
  <c r="L167" i="1"/>
  <c r="V169" i="1"/>
  <c r="N169" i="1"/>
  <c r="O170" i="1"/>
  <c r="P171" i="1"/>
  <c r="R173" i="1"/>
  <c r="J173" i="1"/>
  <c r="U175" i="1"/>
  <c r="M175" i="1"/>
  <c r="Q177" i="1"/>
  <c r="I177" i="1"/>
  <c r="U179" i="1"/>
  <c r="M179" i="1"/>
  <c r="Q181" i="1"/>
  <c r="I181" i="1"/>
  <c r="S182" i="1"/>
  <c r="U183" i="1"/>
  <c r="M183" i="1"/>
  <c r="R185" i="1"/>
  <c r="J185" i="1"/>
  <c r="X187" i="1"/>
  <c r="P187" i="1"/>
  <c r="V189" i="1"/>
  <c r="N189" i="1"/>
  <c r="T191" i="1"/>
  <c r="L191" i="1"/>
  <c r="R193" i="1"/>
  <c r="J193" i="1"/>
  <c r="M194" i="1"/>
  <c r="Y195" i="1"/>
  <c r="Q195" i="1"/>
  <c r="I195" i="1"/>
  <c r="Y197" i="1"/>
  <c r="Q197" i="1"/>
  <c r="I197" i="1"/>
  <c r="Y199" i="1"/>
  <c r="Q199" i="1"/>
  <c r="I199" i="1"/>
  <c r="M200" i="1"/>
  <c r="Y201" i="1"/>
  <c r="Q201" i="1"/>
  <c r="I201" i="1"/>
  <c r="M202" i="1"/>
  <c r="Y203" i="1"/>
  <c r="Q203" i="1"/>
  <c r="I203" i="1"/>
  <c r="Z205" i="1"/>
  <c r="R205" i="1"/>
  <c r="J205" i="1"/>
  <c r="O206" i="1"/>
  <c r="T207" i="1"/>
  <c r="L207" i="1"/>
  <c r="Y208" i="1"/>
  <c r="V209" i="1"/>
  <c r="N209" i="1"/>
  <c r="K210" i="1"/>
  <c r="X211" i="1"/>
  <c r="P211" i="1"/>
  <c r="Z213" i="1"/>
  <c r="R213" i="1"/>
  <c r="J213" i="1"/>
  <c r="W214" i="1"/>
  <c r="O214" i="1"/>
  <c r="U215" i="1"/>
  <c r="M215" i="1"/>
  <c r="S216" i="1"/>
  <c r="Y217" i="1"/>
  <c r="Q217" i="1"/>
  <c r="I217" i="1"/>
  <c r="U219" i="1"/>
  <c r="M219" i="1"/>
  <c r="Y221" i="1"/>
  <c r="Q221" i="1"/>
  <c r="I221" i="1"/>
  <c r="U223" i="1"/>
  <c r="M223" i="1"/>
  <c r="K224" i="1"/>
  <c r="Z225" i="1"/>
  <c r="R225" i="1"/>
  <c r="J225" i="1"/>
  <c r="I226" i="1"/>
  <c r="X227" i="1"/>
  <c r="P227" i="1"/>
  <c r="V229" i="1"/>
  <c r="N229" i="1"/>
  <c r="M230" i="1"/>
  <c r="AB231" i="1"/>
  <c r="T231" i="1"/>
  <c r="L231" i="1"/>
  <c r="S232" i="1"/>
  <c r="K232" i="1"/>
  <c r="Z233" i="1"/>
  <c r="R233" i="1"/>
  <c r="J233" i="1"/>
  <c r="Q234" i="1"/>
  <c r="I234" i="1"/>
  <c r="Y235" i="1"/>
  <c r="Q235" i="1"/>
  <c r="I235" i="1"/>
  <c r="Y237" i="1"/>
  <c r="Q237" i="1"/>
  <c r="I237" i="1"/>
  <c r="Y238" i="1"/>
  <c r="Q238" i="1"/>
  <c r="I238" i="1"/>
  <c r="Y239" i="1"/>
  <c r="Q239" i="1"/>
  <c r="I239" i="1"/>
  <c r="Y240" i="1"/>
  <c r="Q240" i="1"/>
  <c r="I240" i="1"/>
  <c r="Y241" i="1"/>
  <c r="Q241" i="1"/>
  <c r="I241" i="1"/>
  <c r="Y242" i="1"/>
  <c r="Q242" i="1"/>
  <c r="I242" i="1"/>
  <c r="Y243" i="1"/>
  <c r="Q243" i="1"/>
  <c r="I243" i="1"/>
  <c r="Y244" i="1"/>
  <c r="Q244" i="1"/>
  <c r="I244" i="1"/>
  <c r="Z245" i="1"/>
  <c r="R245" i="1"/>
  <c r="J245" i="1"/>
  <c r="AA246" i="1"/>
  <c r="S246" i="1"/>
  <c r="K246" i="1"/>
  <c r="AB247" i="1"/>
  <c r="T247" i="1"/>
  <c r="L247" i="1"/>
  <c r="AC248" i="1"/>
  <c r="U248" i="1"/>
  <c r="M248" i="1"/>
  <c r="AD249" i="1"/>
  <c r="V249" i="1"/>
  <c r="N249" i="1"/>
  <c r="AE250" i="1"/>
  <c r="W250" i="1"/>
  <c r="O250" i="1"/>
  <c r="X251" i="1"/>
  <c r="P251" i="1"/>
  <c r="Y252" i="1"/>
  <c r="Q252" i="1"/>
  <c r="I252" i="1"/>
  <c r="Z253" i="1"/>
  <c r="R253" i="1"/>
  <c r="J253" i="1"/>
  <c r="AA254" i="1"/>
  <c r="S254" i="1"/>
  <c r="K254" i="1"/>
  <c r="AC255" i="1"/>
  <c r="U255" i="1"/>
  <c r="M255" i="1"/>
  <c r="AE256" i="1"/>
  <c r="W256" i="1"/>
  <c r="O256" i="1"/>
  <c r="Y257" i="1"/>
  <c r="Q257" i="1"/>
  <c r="I257" i="1"/>
  <c r="AA258" i="1"/>
  <c r="S258" i="1"/>
  <c r="K258" i="1"/>
  <c r="AC259" i="1"/>
  <c r="U259" i="1"/>
  <c r="M259" i="1"/>
  <c r="AE260" i="1"/>
  <c r="W260" i="1"/>
  <c r="O260" i="1"/>
  <c r="Y261" i="1"/>
  <c r="Q261" i="1"/>
  <c r="I261" i="1"/>
  <c r="AA262" i="1"/>
  <c r="S262" i="1"/>
  <c r="K262" i="1"/>
  <c r="AC263" i="1"/>
  <c r="U263" i="1"/>
  <c r="M263" i="1"/>
  <c r="AE264" i="1"/>
  <c r="W264" i="1"/>
  <c r="O264" i="1"/>
  <c r="Z265" i="1"/>
  <c r="R265" i="1"/>
  <c r="J265" i="1"/>
  <c r="AC266" i="1"/>
  <c r="U266" i="1"/>
  <c r="M266" i="1"/>
  <c r="AF267" i="1"/>
  <c r="X267" i="1"/>
  <c r="P267" i="1"/>
  <c r="AA268" i="1"/>
  <c r="S268" i="1"/>
  <c r="K268" i="1"/>
  <c r="AD269" i="1"/>
  <c r="V269" i="1"/>
  <c r="N269" i="1"/>
  <c r="AG270" i="1"/>
  <c r="Y270" i="1"/>
  <c r="Q270" i="1"/>
  <c r="I270" i="1"/>
  <c r="AB271" i="1"/>
  <c r="T271" i="1"/>
  <c r="L271" i="1"/>
  <c r="AE272" i="1"/>
  <c r="W272" i="1"/>
  <c r="O272" i="1"/>
  <c r="Z273" i="1"/>
  <c r="R273" i="1"/>
  <c r="J273" i="1"/>
  <c r="AC274" i="1"/>
  <c r="U274" i="1"/>
  <c r="M274" i="1"/>
  <c r="AG275" i="1"/>
  <c r="Y275" i="1"/>
  <c r="Q275" i="1"/>
  <c r="I275" i="1"/>
  <c r="AC276" i="1"/>
  <c r="U276" i="1"/>
  <c r="M276" i="1"/>
  <c r="AG277" i="1"/>
  <c r="Y277" i="1"/>
  <c r="Q277" i="1"/>
  <c r="I277" i="1"/>
  <c r="AC278" i="1"/>
  <c r="U278" i="1"/>
  <c r="M278" i="1"/>
  <c r="AG279" i="1"/>
  <c r="Y279" i="1"/>
  <c r="Q279" i="1"/>
  <c r="I279" i="1"/>
  <c r="AC280" i="1"/>
  <c r="U280" i="1"/>
  <c r="M280" i="1"/>
  <c r="AG281" i="1"/>
  <c r="Y281" i="1"/>
  <c r="Q281" i="1"/>
  <c r="I281" i="1"/>
  <c r="AC282" i="1"/>
  <c r="U282" i="1"/>
  <c r="M282" i="1"/>
  <c r="AG283" i="1"/>
  <c r="Y283" i="1"/>
  <c r="Q283" i="1"/>
  <c r="I283" i="1"/>
  <c r="AC284" i="1"/>
  <c r="U284" i="1"/>
  <c r="M284" i="1"/>
  <c r="AH285" i="1"/>
  <c r="Z285" i="1"/>
  <c r="R285" i="1"/>
  <c r="J285" i="1"/>
  <c r="AE286" i="1"/>
  <c r="W286" i="1"/>
  <c r="O286" i="1"/>
  <c r="AB287" i="1"/>
  <c r="T287" i="1"/>
  <c r="L287" i="1"/>
  <c r="AG288" i="1"/>
  <c r="Y288" i="1"/>
  <c r="Q288" i="1"/>
  <c r="I288" i="1"/>
  <c r="AD289" i="1"/>
  <c r="V289" i="1"/>
  <c r="N289" i="1"/>
  <c r="AI290" i="1"/>
  <c r="AA290" i="1"/>
  <c r="S290" i="1"/>
  <c r="K290" i="1"/>
  <c r="AF291" i="1"/>
  <c r="X291" i="1"/>
  <c r="P291" i="1"/>
  <c r="AC292" i="1"/>
  <c r="U292" i="1"/>
  <c r="M292" i="1"/>
  <c r="AH293" i="1"/>
  <c r="Z293" i="1"/>
  <c r="R293" i="1"/>
  <c r="J293" i="1"/>
  <c r="AE294" i="1"/>
  <c r="W294" i="1"/>
  <c r="O294" i="1"/>
  <c r="AC295" i="1"/>
  <c r="U295" i="1"/>
  <c r="M295" i="1"/>
  <c r="AI296" i="1"/>
  <c r="AA296" i="1"/>
  <c r="S296" i="1"/>
  <c r="K296" i="1"/>
  <c r="AG297" i="1"/>
  <c r="Y297" i="1"/>
  <c r="Q297" i="1"/>
  <c r="I297" i="1"/>
  <c r="AE298" i="1"/>
  <c r="W298" i="1"/>
  <c r="O298" i="1"/>
  <c r="AC299" i="1"/>
  <c r="U299" i="1"/>
  <c r="M299" i="1"/>
  <c r="AI300" i="1"/>
  <c r="AA300" i="1"/>
  <c r="S300" i="1"/>
  <c r="K300" i="1"/>
  <c r="AG301" i="1"/>
  <c r="Y301" i="1"/>
  <c r="Q301" i="1"/>
  <c r="I301" i="1"/>
  <c r="AE302" i="1"/>
  <c r="W302" i="1"/>
  <c r="O302" i="1"/>
  <c r="AC303" i="1"/>
  <c r="U303" i="1"/>
  <c r="M303" i="1"/>
  <c r="AI304" i="1"/>
  <c r="AA304" i="1"/>
  <c r="S304" i="1"/>
  <c r="K304" i="1"/>
  <c r="AH305" i="1"/>
  <c r="Z305" i="1"/>
  <c r="R305" i="1"/>
  <c r="J305" i="1"/>
  <c r="AG306" i="1"/>
  <c r="Y306" i="1"/>
  <c r="Q306" i="1"/>
  <c r="I306" i="1"/>
  <c r="AF307" i="1"/>
  <c r="X307" i="1"/>
  <c r="P307" i="1"/>
  <c r="AE308" i="1"/>
  <c r="W308" i="1"/>
  <c r="O308" i="1"/>
  <c r="AD309" i="1"/>
  <c r="V309" i="1"/>
  <c r="N309" i="1"/>
  <c r="AK310" i="1"/>
  <c r="AC310" i="1"/>
  <c r="U310" i="1"/>
  <c r="M310" i="1"/>
  <c r="AJ311" i="1"/>
  <c r="AB311" i="1"/>
  <c r="T311" i="1"/>
  <c r="L311" i="1"/>
  <c r="AI312" i="1"/>
  <c r="AA312" i="1"/>
  <c r="S312" i="1"/>
  <c r="K312" i="1"/>
  <c r="AH313" i="1"/>
  <c r="Z313" i="1"/>
  <c r="R313" i="1"/>
  <c r="J313" i="1"/>
  <c r="AG314" i="1"/>
  <c r="Y314" i="1"/>
  <c r="Q314" i="1"/>
  <c r="I314" i="1"/>
  <c r="AG315" i="1"/>
  <c r="Y315" i="1"/>
  <c r="Q315" i="1"/>
  <c r="I315" i="1"/>
  <c r="AG316" i="1"/>
  <c r="Y316" i="1"/>
  <c r="Q316" i="1"/>
  <c r="I316" i="1"/>
  <c r="AG317" i="1"/>
  <c r="Y317" i="1"/>
  <c r="Q317" i="1"/>
  <c r="I317" i="1"/>
  <c r="AG318" i="1"/>
  <c r="Y318" i="1"/>
  <c r="Q318" i="1"/>
  <c r="I318" i="1"/>
  <c r="AG319" i="1"/>
  <c r="Y319" i="1"/>
  <c r="Q319" i="1"/>
  <c r="I319" i="1"/>
  <c r="AG320" i="1"/>
  <c r="Y320" i="1"/>
  <c r="Q320" i="1"/>
  <c r="I320" i="1"/>
  <c r="AG321" i="1"/>
  <c r="Y321" i="1"/>
  <c r="Q321" i="1"/>
  <c r="I321" i="1"/>
  <c r="AG322" i="1"/>
  <c r="Y322" i="1"/>
  <c r="Q322" i="1"/>
  <c r="I322" i="1"/>
  <c r="AG323" i="1"/>
  <c r="Y323" i="1"/>
  <c r="Q323" i="1"/>
  <c r="I323" i="1"/>
  <c r="AG324" i="1"/>
  <c r="Y324" i="1"/>
  <c r="Q324" i="1"/>
  <c r="I324" i="1"/>
  <c r="AH325" i="1"/>
  <c r="Z325" i="1"/>
  <c r="R325" i="1"/>
  <c r="J325" i="1"/>
  <c r="AI326" i="1"/>
  <c r="AA326" i="1"/>
  <c r="S326" i="1"/>
  <c r="K326" i="1"/>
  <c r="AJ327" i="1"/>
  <c r="AB327" i="1"/>
  <c r="T327" i="1"/>
  <c r="L327" i="1"/>
  <c r="AK328" i="1"/>
  <c r="AC328" i="1"/>
  <c r="U328" i="1"/>
  <c r="M328" i="1"/>
  <c r="AL329" i="1"/>
  <c r="AD329" i="1"/>
  <c r="V329" i="1"/>
  <c r="N329" i="1"/>
  <c r="AM330" i="1"/>
  <c r="AE330" i="1"/>
  <c r="W330" i="1"/>
  <c r="O330" i="1"/>
  <c r="AF331" i="1"/>
  <c r="X331" i="1"/>
  <c r="P331" i="1"/>
  <c r="AG332" i="1"/>
  <c r="Y332" i="1"/>
  <c r="Q332" i="1"/>
  <c r="I332" i="1"/>
  <c r="AH333" i="1"/>
  <c r="Z333" i="1"/>
  <c r="R333" i="1"/>
  <c r="J333" i="1"/>
  <c r="AI334" i="1"/>
  <c r="AA334" i="1"/>
  <c r="S334" i="1"/>
  <c r="K334" i="1"/>
  <c r="AK335" i="1"/>
  <c r="AC335" i="1"/>
  <c r="U335" i="1"/>
  <c r="M335" i="1"/>
  <c r="AM336" i="1"/>
  <c r="AE336" i="1"/>
  <c r="W336" i="1"/>
  <c r="O336" i="1"/>
  <c r="AG337" i="1"/>
  <c r="Y337" i="1"/>
  <c r="Q337" i="1"/>
  <c r="I337" i="1"/>
  <c r="AI338" i="1"/>
  <c r="AA338" i="1"/>
  <c r="S338" i="1"/>
  <c r="K338" i="1"/>
  <c r="AK339" i="1"/>
  <c r="AC339" i="1"/>
  <c r="U339" i="1"/>
  <c r="M339" i="1"/>
  <c r="AM340" i="1"/>
  <c r="AE340" i="1"/>
  <c r="W340" i="1"/>
  <c r="O340" i="1"/>
  <c r="AG341" i="1"/>
  <c r="Y341" i="1"/>
  <c r="Q341" i="1"/>
  <c r="I341" i="1"/>
  <c r="AI342" i="1"/>
  <c r="AA342" i="1"/>
  <c r="S342" i="1"/>
  <c r="K342" i="1"/>
  <c r="AK343" i="1"/>
  <c r="AC343" i="1"/>
  <c r="U343" i="1"/>
  <c r="M343" i="1"/>
  <c r="AM344" i="1"/>
  <c r="AE344" i="1"/>
  <c r="W344" i="1"/>
  <c r="O344" i="1"/>
  <c r="AH345" i="1"/>
  <c r="Z345" i="1"/>
  <c r="R345" i="1"/>
  <c r="J345" i="1"/>
  <c r="AK346" i="1"/>
  <c r="AC346" i="1"/>
  <c r="U346" i="1"/>
  <c r="M346" i="1"/>
  <c r="AN347" i="1"/>
  <c r="AF347" i="1"/>
  <c r="X347" i="1"/>
  <c r="P347" i="1"/>
  <c r="AI348" i="1"/>
  <c r="AA348" i="1"/>
  <c r="S348" i="1"/>
  <c r="K348" i="1"/>
  <c r="AL349" i="1"/>
  <c r="AD349" i="1"/>
  <c r="V349" i="1"/>
  <c r="N349" i="1"/>
  <c r="AO350" i="1"/>
  <c r="AG350" i="1"/>
  <c r="Y350" i="1"/>
  <c r="Q350" i="1"/>
  <c r="I350" i="1"/>
  <c r="AJ351" i="1"/>
  <c r="AB351" i="1"/>
  <c r="T351" i="1"/>
  <c r="L351" i="1"/>
  <c r="AM352" i="1"/>
  <c r="AE352" i="1"/>
  <c r="W352" i="1"/>
  <c r="O352" i="1"/>
  <c r="AH353" i="1"/>
  <c r="Z353" i="1"/>
  <c r="R353" i="1"/>
  <c r="J353" i="1"/>
  <c r="AK354" i="1"/>
  <c r="AC354" i="1"/>
  <c r="U354" i="1"/>
  <c r="M354" i="1"/>
  <c r="AO355" i="1"/>
  <c r="AG355" i="1"/>
  <c r="Y355" i="1"/>
  <c r="Q355" i="1"/>
  <c r="I355" i="1"/>
  <c r="AK356" i="1"/>
  <c r="AC356" i="1"/>
  <c r="U356" i="1"/>
  <c r="M356" i="1"/>
  <c r="AO357" i="1"/>
  <c r="AG357" i="1"/>
  <c r="Y357" i="1"/>
  <c r="Q357" i="1"/>
  <c r="I357" i="1"/>
  <c r="AK358" i="1"/>
  <c r="AC358" i="1"/>
  <c r="U358" i="1"/>
  <c r="M358" i="1"/>
  <c r="AO359" i="1"/>
  <c r="AG359" i="1"/>
  <c r="Y359" i="1"/>
  <c r="Q359" i="1"/>
  <c r="I359" i="1"/>
  <c r="AK360" i="1"/>
  <c r="AC360" i="1"/>
  <c r="U360" i="1"/>
  <c r="M360" i="1"/>
  <c r="AO361" i="1"/>
  <c r="AG361" i="1"/>
  <c r="Y361" i="1"/>
  <c r="Q361" i="1"/>
  <c r="I361" i="1"/>
  <c r="AK362" i="1"/>
  <c r="AC362" i="1"/>
  <c r="U362" i="1"/>
  <c r="M362" i="1"/>
  <c r="AO363" i="1"/>
  <c r="AG363" i="1"/>
  <c r="Y363" i="1"/>
  <c r="Q363" i="1"/>
  <c r="I363" i="1"/>
  <c r="AK364" i="1"/>
  <c r="AC364" i="1"/>
  <c r="U364" i="1"/>
  <c r="M364" i="1"/>
  <c r="AP365" i="1"/>
  <c r="AH365" i="1"/>
  <c r="Z365" i="1"/>
  <c r="R365" i="1"/>
  <c r="J365" i="1"/>
  <c r="AM366" i="1"/>
  <c r="AE366" i="1"/>
  <c r="W366" i="1"/>
  <c r="O366" i="1"/>
  <c r="AJ367" i="1"/>
  <c r="AB367" i="1"/>
  <c r="T367" i="1"/>
  <c r="L367" i="1"/>
  <c r="AO368" i="1"/>
  <c r="AG368" i="1"/>
  <c r="Y368" i="1"/>
  <c r="Q368" i="1"/>
  <c r="I368" i="1"/>
  <c r="AL369" i="1"/>
  <c r="AD369" i="1"/>
  <c r="V369" i="1"/>
  <c r="N369" i="1"/>
  <c r="AQ370" i="1"/>
  <c r="AI370" i="1"/>
  <c r="AA370" i="1"/>
  <c r="S370" i="1"/>
  <c r="K370" i="1"/>
  <c r="AN371" i="1"/>
  <c r="AF371" i="1"/>
  <c r="X371" i="1"/>
  <c r="P371" i="1"/>
  <c r="AK372" i="1"/>
  <c r="AC372" i="1"/>
  <c r="U372" i="1"/>
  <c r="M372" i="1"/>
  <c r="AP373" i="1"/>
  <c r="AH373" i="1"/>
  <c r="Z373" i="1"/>
  <c r="R373" i="1"/>
  <c r="J373" i="1"/>
  <c r="AM374" i="1"/>
  <c r="AE374" i="1"/>
  <c r="W374" i="1"/>
  <c r="O374" i="1"/>
  <c r="AK375" i="1"/>
  <c r="AC375" i="1"/>
  <c r="U375" i="1"/>
  <c r="M375" i="1"/>
  <c r="AQ376" i="1"/>
  <c r="AI376" i="1"/>
  <c r="AA376" i="1"/>
  <c r="S376" i="1"/>
  <c r="K376" i="1"/>
  <c r="AO377" i="1"/>
  <c r="AG377" i="1"/>
  <c r="Y377" i="1"/>
  <c r="Q377" i="1"/>
  <c r="I377" i="1"/>
  <c r="AM378" i="1"/>
  <c r="AE378" i="1"/>
  <c r="W378" i="1"/>
  <c r="O378" i="1"/>
  <c r="AK379" i="1"/>
  <c r="AC379" i="1"/>
  <c r="U379" i="1"/>
  <c r="M379" i="1"/>
  <c r="AQ380" i="1"/>
  <c r="AI380" i="1"/>
  <c r="AA380" i="1"/>
  <c r="S380" i="1"/>
  <c r="K380" i="1"/>
  <c r="AO381" i="1"/>
  <c r="AG381" i="1"/>
  <c r="Y381" i="1"/>
  <c r="Q381" i="1"/>
  <c r="I381" i="1"/>
  <c r="AM382" i="1"/>
  <c r="AE382" i="1"/>
  <c r="W382" i="1"/>
  <c r="O382" i="1"/>
  <c r="G383" i="1"/>
  <c r="C371" i="14" s="1"/>
  <c r="AK383" i="1"/>
  <c r="AC383" i="1"/>
  <c r="U383" i="1"/>
  <c r="M383" i="1"/>
  <c r="AQ384" i="1"/>
  <c r="AI384" i="1"/>
  <c r="AA384" i="1"/>
  <c r="S384" i="1"/>
  <c r="K384" i="1"/>
  <c r="AP385" i="1"/>
  <c r="AH385" i="1"/>
  <c r="Z385" i="1"/>
  <c r="R385" i="1"/>
  <c r="J385" i="1"/>
  <c r="AO386" i="1"/>
  <c r="AG386" i="1"/>
  <c r="Y386" i="1"/>
  <c r="Q386" i="1"/>
  <c r="I386" i="1"/>
  <c r="AN387" i="1"/>
  <c r="AF387" i="1"/>
  <c r="X387" i="1"/>
  <c r="P387" i="1"/>
  <c r="AM388" i="1"/>
  <c r="AE388" i="1"/>
  <c r="W388" i="1"/>
  <c r="O388" i="1"/>
  <c r="AL389" i="1"/>
  <c r="AD389" i="1"/>
  <c r="V389" i="1"/>
  <c r="N389" i="1"/>
  <c r="AS390" i="1"/>
  <c r="AK390" i="1"/>
  <c r="AC390" i="1"/>
  <c r="U390" i="1"/>
  <c r="M390" i="1"/>
  <c r="AR391" i="1"/>
  <c r="AJ391" i="1"/>
  <c r="AB391" i="1"/>
  <c r="T391" i="1"/>
  <c r="L391" i="1"/>
  <c r="AQ392" i="1"/>
  <c r="AI392" i="1"/>
  <c r="AA392" i="1"/>
  <c r="S392" i="1"/>
  <c r="K392" i="1"/>
  <c r="AP393" i="1"/>
  <c r="AH393" i="1"/>
  <c r="Z393" i="1"/>
  <c r="R393" i="1"/>
  <c r="J393" i="1"/>
  <c r="AO394" i="1"/>
  <c r="AG394" i="1"/>
  <c r="Y394" i="1"/>
  <c r="Q394" i="1"/>
  <c r="I394" i="1"/>
  <c r="AO395" i="1"/>
  <c r="AG395" i="1"/>
  <c r="Y395" i="1"/>
  <c r="Q395" i="1"/>
  <c r="I395" i="1"/>
  <c r="AO396" i="1"/>
  <c r="AG396" i="1"/>
  <c r="Y396" i="1"/>
  <c r="Q396" i="1"/>
  <c r="I396" i="1"/>
  <c r="AO397" i="1"/>
  <c r="AG397" i="1"/>
  <c r="Y397" i="1"/>
  <c r="Q397" i="1"/>
  <c r="I397" i="1"/>
  <c r="AO398" i="1"/>
  <c r="AG398" i="1"/>
  <c r="Y398" i="1"/>
  <c r="Q398" i="1"/>
  <c r="I398" i="1"/>
  <c r="AO399" i="1"/>
  <c r="AG399" i="1"/>
  <c r="Y399" i="1"/>
  <c r="Q399" i="1"/>
  <c r="I399" i="1"/>
  <c r="AO400" i="1"/>
  <c r="AG400" i="1"/>
  <c r="Y400" i="1"/>
  <c r="Q400" i="1"/>
  <c r="I400" i="1"/>
  <c r="AO401" i="1"/>
  <c r="AG401" i="1"/>
  <c r="Y401" i="1"/>
  <c r="Q401" i="1"/>
  <c r="I401" i="1"/>
  <c r="AO402" i="1"/>
  <c r="AG402" i="1"/>
  <c r="Y402" i="1"/>
  <c r="Q402" i="1"/>
  <c r="I402" i="1"/>
  <c r="AO403" i="1"/>
  <c r="AG403" i="1"/>
  <c r="Y403" i="1"/>
  <c r="Q403" i="1"/>
  <c r="I403" i="1"/>
  <c r="AO404" i="1"/>
  <c r="AG404" i="1"/>
  <c r="Y404" i="1"/>
  <c r="Q404" i="1"/>
  <c r="I404" i="1"/>
  <c r="AP405" i="1"/>
  <c r="AH405" i="1"/>
  <c r="Z405" i="1"/>
  <c r="R405" i="1"/>
  <c r="J405" i="1"/>
  <c r="AQ406" i="1"/>
  <c r="AI406" i="1"/>
  <c r="AA406" i="1"/>
  <c r="S406" i="1"/>
  <c r="K406" i="1"/>
  <c r="AR407" i="1"/>
  <c r="AJ407" i="1"/>
  <c r="AB407" i="1"/>
  <c r="T407" i="1"/>
  <c r="L407" i="1"/>
  <c r="AS408" i="1"/>
  <c r="AK408" i="1"/>
  <c r="AC408" i="1"/>
  <c r="U408" i="1"/>
  <c r="M408" i="1"/>
  <c r="AT409" i="1"/>
  <c r="AL409" i="1"/>
  <c r="AD409" i="1"/>
  <c r="V409" i="1"/>
  <c r="N409" i="1"/>
  <c r="AU410" i="1"/>
  <c r="AM410" i="1"/>
  <c r="AE410" i="1"/>
  <c r="W410" i="1"/>
  <c r="O410" i="1"/>
  <c r="AN411" i="1"/>
  <c r="AF411" i="1"/>
  <c r="X411" i="1"/>
  <c r="P411" i="1"/>
  <c r="AO412" i="1"/>
  <c r="AG412" i="1"/>
  <c r="Y412" i="1"/>
  <c r="Q412" i="1"/>
  <c r="I412" i="1"/>
  <c r="AP413" i="1"/>
  <c r="AH413" i="1"/>
  <c r="Z413" i="1"/>
  <c r="R413" i="1"/>
  <c r="J413" i="1"/>
  <c r="AQ414" i="1"/>
  <c r="AI414" i="1"/>
  <c r="AA414" i="1"/>
  <c r="S414" i="1"/>
  <c r="K414" i="1"/>
  <c r="AS415" i="1"/>
  <c r="AK415" i="1"/>
  <c r="AC415" i="1"/>
  <c r="U415" i="1"/>
  <c r="M415" i="1"/>
  <c r="AU416" i="1"/>
  <c r="AM416" i="1"/>
  <c r="AE416" i="1"/>
  <c r="W416" i="1"/>
  <c r="O416" i="1"/>
  <c r="AO417" i="1"/>
  <c r="AG417" i="1"/>
  <c r="Y417" i="1"/>
  <c r="Q417" i="1"/>
  <c r="I417" i="1"/>
  <c r="AQ418" i="1"/>
  <c r="AI418" i="1"/>
  <c r="AA418" i="1"/>
  <c r="S418" i="1"/>
  <c r="K418" i="1"/>
  <c r="AS419" i="1"/>
  <c r="AK419" i="1"/>
  <c r="AC419" i="1"/>
  <c r="U419" i="1"/>
  <c r="M419" i="1"/>
  <c r="AU420" i="1"/>
  <c r="AM420" i="1"/>
  <c r="AE420" i="1"/>
  <c r="W420" i="1"/>
  <c r="O420" i="1"/>
  <c r="AO421" i="1"/>
  <c r="AG421" i="1"/>
  <c r="Y421" i="1"/>
  <c r="Q421" i="1"/>
  <c r="I421" i="1"/>
  <c r="AQ422" i="1"/>
  <c r="AI422" i="1"/>
  <c r="AA422" i="1"/>
  <c r="S422" i="1"/>
  <c r="K422" i="1"/>
  <c r="AS423" i="1"/>
  <c r="AK423" i="1"/>
  <c r="AC423" i="1"/>
  <c r="U423" i="1"/>
  <c r="M423" i="1"/>
  <c r="AU424" i="1"/>
  <c r="AM424" i="1"/>
  <c r="AE424" i="1"/>
  <c r="W424" i="1"/>
  <c r="O424" i="1"/>
  <c r="AP425" i="1"/>
  <c r="AH425" i="1"/>
  <c r="Z425" i="1"/>
  <c r="R425" i="1"/>
  <c r="J425" i="1"/>
  <c r="AS426" i="1"/>
  <c r="AK426" i="1"/>
  <c r="AC426" i="1"/>
  <c r="U426" i="1"/>
  <c r="M426" i="1"/>
  <c r="AV427" i="1"/>
  <c r="AN427" i="1"/>
  <c r="AF427" i="1"/>
  <c r="X427" i="1"/>
  <c r="P427" i="1"/>
  <c r="AQ428" i="1"/>
  <c r="AI428" i="1"/>
  <c r="AA428" i="1"/>
  <c r="S428" i="1"/>
  <c r="K428" i="1"/>
  <c r="AT429" i="1"/>
  <c r="AL429" i="1"/>
  <c r="AD429" i="1"/>
  <c r="V429" i="1"/>
  <c r="N429" i="1"/>
  <c r="AW430" i="1"/>
  <c r="AO430" i="1"/>
  <c r="AG430" i="1"/>
  <c r="Y430" i="1"/>
  <c r="Q430" i="1"/>
  <c r="I430" i="1"/>
  <c r="AR431" i="1"/>
  <c r="AJ431" i="1"/>
  <c r="AB431" i="1"/>
  <c r="T431" i="1"/>
  <c r="L431" i="1"/>
  <c r="AU432" i="1"/>
  <c r="AM432" i="1"/>
  <c r="AE432" i="1"/>
  <c r="W432" i="1"/>
  <c r="O432" i="1"/>
  <c r="AP433" i="1"/>
  <c r="AH433" i="1"/>
  <c r="Z433" i="1"/>
  <c r="R433" i="1"/>
  <c r="J433" i="1"/>
  <c r="AS434" i="1"/>
  <c r="AK434" i="1"/>
  <c r="AC434" i="1"/>
  <c r="U434" i="1"/>
  <c r="M434" i="1"/>
  <c r="AW435" i="1"/>
  <c r="AO435" i="1"/>
  <c r="AG435" i="1"/>
  <c r="Y435" i="1"/>
  <c r="Q435" i="1"/>
  <c r="I435" i="1"/>
  <c r="AS436" i="1"/>
  <c r="AK436" i="1"/>
  <c r="AC436" i="1"/>
  <c r="U436" i="1"/>
  <c r="M436" i="1"/>
  <c r="AW437" i="1"/>
  <c r="AO437" i="1"/>
  <c r="AG437" i="1"/>
  <c r="Y437" i="1"/>
  <c r="Q437" i="1"/>
  <c r="I437" i="1"/>
  <c r="AS438" i="1"/>
  <c r="AK438" i="1"/>
  <c r="AC438" i="1"/>
  <c r="U438" i="1"/>
  <c r="M438" i="1"/>
  <c r="AW439" i="1"/>
  <c r="AO439" i="1"/>
  <c r="AG439" i="1"/>
  <c r="Y439" i="1"/>
  <c r="Q439" i="1"/>
  <c r="I439" i="1"/>
  <c r="AS440" i="1"/>
  <c r="AK440" i="1"/>
  <c r="AC440" i="1"/>
  <c r="U440" i="1"/>
  <c r="M440" i="1"/>
  <c r="AW441" i="1"/>
  <c r="AO441" i="1"/>
  <c r="AG441" i="1"/>
  <c r="Y441" i="1"/>
  <c r="Q441" i="1"/>
  <c r="I441" i="1"/>
  <c r="AS442" i="1"/>
  <c r="AK442" i="1"/>
  <c r="AC442" i="1"/>
  <c r="U442" i="1"/>
  <c r="M442" i="1"/>
  <c r="AW443" i="1"/>
  <c r="AO443" i="1"/>
  <c r="AG443" i="1"/>
  <c r="Y443" i="1"/>
  <c r="Q443" i="1"/>
  <c r="I443" i="1"/>
  <c r="AS444" i="1"/>
  <c r="AK444" i="1"/>
  <c r="AC444" i="1"/>
  <c r="U444" i="1"/>
  <c r="M444" i="1"/>
  <c r="AX445" i="1"/>
  <c r="AP445" i="1"/>
  <c r="AH445" i="1"/>
  <c r="Z445" i="1"/>
  <c r="R445" i="1"/>
  <c r="J445" i="1"/>
  <c r="AU446" i="1"/>
  <c r="AM446" i="1"/>
  <c r="AE446" i="1"/>
  <c r="W446" i="1"/>
  <c r="O446" i="1"/>
  <c r="AR447" i="1"/>
  <c r="AJ447" i="1"/>
  <c r="AB447" i="1"/>
  <c r="T447" i="1"/>
  <c r="L447" i="1"/>
  <c r="AW448" i="1"/>
  <c r="AO448" i="1"/>
  <c r="AG448" i="1"/>
  <c r="Y448" i="1"/>
  <c r="Q448" i="1"/>
  <c r="I448" i="1"/>
  <c r="AT449" i="1"/>
  <c r="AL449" i="1"/>
  <c r="AD449" i="1"/>
  <c r="V449" i="1"/>
  <c r="N449" i="1"/>
  <c r="AY450" i="1"/>
  <c r="AQ450" i="1"/>
  <c r="AI450" i="1"/>
  <c r="AA450" i="1"/>
  <c r="S450" i="1"/>
  <c r="K450" i="1"/>
  <c r="AV451" i="1"/>
  <c r="AN451" i="1"/>
  <c r="AF451" i="1"/>
  <c r="X451" i="1"/>
  <c r="P451" i="1"/>
  <c r="AS452" i="1"/>
  <c r="AK452" i="1"/>
  <c r="AC452" i="1"/>
  <c r="U452" i="1"/>
  <c r="M452" i="1"/>
  <c r="AX453" i="1"/>
  <c r="AP453" i="1"/>
  <c r="AH453" i="1"/>
  <c r="Z453" i="1"/>
  <c r="R453" i="1"/>
  <c r="J453" i="1"/>
  <c r="AU454" i="1"/>
  <c r="AM454" i="1"/>
  <c r="AE454" i="1"/>
  <c r="W454" i="1"/>
  <c r="O454" i="1"/>
  <c r="AS455" i="1"/>
  <c r="AK455" i="1"/>
  <c r="AC455" i="1"/>
  <c r="U455" i="1"/>
  <c r="M455" i="1"/>
  <c r="AY456" i="1"/>
  <c r="AQ456" i="1"/>
  <c r="AI456" i="1"/>
  <c r="AA456" i="1"/>
  <c r="S456" i="1"/>
  <c r="K456" i="1"/>
  <c r="AW457" i="1"/>
  <c r="AO457" i="1"/>
  <c r="AG457" i="1"/>
  <c r="Y457" i="1"/>
  <c r="Q457" i="1"/>
  <c r="I457" i="1"/>
  <c r="AU458" i="1"/>
  <c r="AM458" i="1"/>
  <c r="AE458" i="1"/>
  <c r="W458" i="1"/>
  <c r="O458" i="1"/>
  <c r="AS459" i="1"/>
  <c r="AK459" i="1"/>
  <c r="AC459" i="1"/>
  <c r="U459" i="1"/>
  <c r="M459" i="1"/>
  <c r="AY460" i="1"/>
  <c r="AQ460" i="1"/>
  <c r="AI460" i="1"/>
  <c r="AA460" i="1"/>
  <c r="S460" i="1"/>
  <c r="K460" i="1"/>
  <c r="AW461" i="1"/>
  <c r="AO461" i="1"/>
  <c r="AG461" i="1"/>
  <c r="Y461" i="1"/>
  <c r="Q461" i="1"/>
  <c r="I461" i="1"/>
  <c r="AU462" i="1"/>
  <c r="AM462" i="1"/>
  <c r="AE462" i="1"/>
  <c r="W462" i="1"/>
  <c r="O462" i="1"/>
  <c r="AS463" i="1"/>
  <c r="AK463" i="1"/>
  <c r="AC463" i="1"/>
  <c r="U463" i="1"/>
  <c r="M463" i="1"/>
  <c r="AY464" i="1"/>
  <c r="AQ464" i="1"/>
  <c r="AI464" i="1"/>
  <c r="AA464" i="1"/>
  <c r="S464" i="1"/>
  <c r="D463" i="15"/>
  <c r="AV460" i="15"/>
  <c r="AN460" i="15"/>
  <c r="AF460" i="15"/>
  <c r="X460" i="15"/>
  <c r="P460" i="15"/>
  <c r="AX459" i="15"/>
  <c r="AP459" i="15"/>
  <c r="AH459" i="15"/>
  <c r="Z459" i="15"/>
  <c r="R459" i="15"/>
  <c r="J459" i="15"/>
  <c r="AW458" i="15"/>
  <c r="AO458" i="15"/>
  <c r="AG458" i="15"/>
  <c r="Y458" i="15"/>
  <c r="Q458" i="15"/>
  <c r="I458" i="15"/>
  <c r="AZ456" i="15"/>
  <c r="AR456" i="15"/>
  <c r="AJ456" i="15"/>
  <c r="AB456" i="15"/>
  <c r="T456" i="15"/>
  <c r="L456" i="15"/>
  <c r="D455" i="15"/>
  <c r="D453" i="15"/>
  <c r="D451" i="15"/>
  <c r="D449" i="15"/>
  <c r="D447" i="15"/>
  <c r="D445" i="15"/>
  <c r="AX442" i="15"/>
  <c r="AP442" i="15"/>
  <c r="AH442" i="15"/>
  <c r="Z442" i="15"/>
  <c r="R442" i="15"/>
  <c r="J442" i="15"/>
  <c r="AX441" i="15"/>
  <c r="AP441" i="15"/>
  <c r="AH441" i="15"/>
  <c r="Z441" i="15"/>
  <c r="R441" i="15"/>
  <c r="J441" i="15"/>
  <c r="AU440" i="15"/>
  <c r="AM440" i="15"/>
  <c r="AE440" i="15"/>
  <c r="W440" i="15"/>
  <c r="O440" i="15"/>
  <c r="AT438" i="15"/>
  <c r="AL438" i="15"/>
  <c r="AD438" i="15"/>
  <c r="V438" i="15"/>
  <c r="D437" i="15"/>
  <c r="AW434" i="15"/>
  <c r="AO434" i="15"/>
  <c r="AG434" i="15"/>
  <c r="Y434" i="15"/>
  <c r="Q434" i="15"/>
  <c r="I434" i="15"/>
  <c r="AW428" i="15"/>
  <c r="AO428" i="15"/>
  <c r="AG428" i="15"/>
  <c r="Y428" i="15"/>
  <c r="Q428" i="15"/>
  <c r="I428" i="15"/>
  <c r="AW426" i="15"/>
  <c r="AO426" i="15"/>
  <c r="AG426" i="15"/>
  <c r="Y426" i="15"/>
  <c r="Q426" i="15"/>
  <c r="I426" i="15"/>
  <c r="AV424" i="15"/>
  <c r="AN424" i="15"/>
  <c r="AF424" i="15"/>
  <c r="X424" i="15"/>
  <c r="P424" i="15"/>
  <c r="D423" i="15"/>
  <c r="AO422" i="15"/>
  <c r="AG422" i="15"/>
  <c r="Y422" i="15"/>
  <c r="Q422" i="15"/>
  <c r="I422" i="15"/>
  <c r="D420" i="15"/>
  <c r="AP419" i="15"/>
  <c r="AH419" i="15"/>
  <c r="Z419" i="15"/>
  <c r="R419" i="15"/>
  <c r="J419" i="15"/>
  <c r="AV416" i="15"/>
  <c r="AN416" i="15"/>
  <c r="AF416" i="15"/>
  <c r="X416" i="15"/>
  <c r="P416" i="15"/>
  <c r="D415" i="15"/>
  <c r="D413" i="15"/>
  <c r="AN412" i="15"/>
  <c r="AF412" i="15"/>
  <c r="X412" i="15"/>
  <c r="P412" i="15"/>
  <c r="D411" i="15"/>
  <c r="AN410" i="15"/>
  <c r="AF410" i="15"/>
  <c r="X410" i="15"/>
  <c r="P410" i="15"/>
  <c r="D409" i="15"/>
  <c r="D407" i="15"/>
  <c r="P407" i="15" s="1"/>
  <c r="D405" i="15"/>
  <c r="AM404" i="15"/>
  <c r="AE404" i="15"/>
  <c r="W404" i="15"/>
  <c r="O404" i="15"/>
  <c r="AT402" i="15"/>
  <c r="AL402" i="15"/>
  <c r="AD402" i="15"/>
  <c r="V402" i="15"/>
  <c r="N402" i="15"/>
  <c r="AP401" i="15"/>
  <c r="AH401" i="15"/>
  <c r="Z401" i="15"/>
  <c r="R401" i="15"/>
  <c r="J401" i="15"/>
  <c r="AP398" i="15"/>
  <c r="AH398" i="15"/>
  <c r="Z398" i="15"/>
  <c r="R398" i="15"/>
  <c r="J398" i="15"/>
  <c r="D397" i="15"/>
  <c r="AM396" i="15"/>
  <c r="AE396" i="15"/>
  <c r="W396" i="15"/>
  <c r="O396" i="15"/>
  <c r="AS394" i="15"/>
  <c r="AK394" i="15"/>
  <c r="AC394" i="15"/>
  <c r="U394" i="15"/>
  <c r="M394" i="15"/>
  <c r="AS388" i="15"/>
  <c r="AK388" i="15"/>
  <c r="AC388" i="15"/>
  <c r="U388" i="15"/>
  <c r="M388" i="15"/>
  <c r="AS386" i="15"/>
  <c r="AK386" i="15"/>
  <c r="AC386" i="15"/>
  <c r="U386" i="15"/>
  <c r="M386" i="15"/>
  <c r="D383" i="15"/>
  <c r="AN380" i="15"/>
  <c r="AF380" i="15"/>
  <c r="X380" i="15"/>
  <c r="P380" i="15"/>
  <c r="AP379" i="15"/>
  <c r="AH379" i="15"/>
  <c r="Z379" i="15"/>
  <c r="R379" i="15"/>
  <c r="J379" i="15"/>
  <c r="AO378" i="15"/>
  <c r="AG378" i="15"/>
  <c r="Y378" i="15"/>
  <c r="Q378" i="15"/>
  <c r="I378" i="15"/>
  <c r="AR376" i="15"/>
  <c r="AJ376" i="15"/>
  <c r="AB376" i="15"/>
  <c r="T376" i="15"/>
  <c r="L376" i="15"/>
  <c r="D375" i="15"/>
  <c r="D373" i="15"/>
  <c r="D371" i="15"/>
  <c r="G370" i="15"/>
  <c r="E358" i="14" s="1"/>
  <c r="F370" i="15"/>
  <c r="D358" i="14" s="1"/>
  <c r="D369" i="15"/>
  <c r="D367" i="15"/>
  <c r="D365" i="15"/>
  <c r="AP362" i="15"/>
  <c r="AH362" i="15"/>
  <c r="Z362" i="15"/>
  <c r="R362" i="15"/>
  <c r="J362" i="15"/>
  <c r="AP361" i="15"/>
  <c r="AH361" i="15"/>
  <c r="Z361" i="15"/>
  <c r="R361" i="15"/>
  <c r="J361" i="15"/>
  <c r="AM360" i="15"/>
  <c r="AE360" i="15"/>
  <c r="W360" i="15"/>
  <c r="O360" i="15"/>
  <c r="AL358" i="15"/>
  <c r="AD358" i="15"/>
  <c r="V358" i="15"/>
  <c r="D357" i="15"/>
  <c r="P357" i="15" s="1"/>
  <c r="AO354" i="15"/>
  <c r="AG354" i="15"/>
  <c r="Y354" i="15"/>
  <c r="Q354" i="15"/>
  <c r="I354" i="15"/>
  <c r="AO348" i="15"/>
  <c r="AG348" i="15"/>
  <c r="Y348" i="15"/>
  <c r="Q348" i="15"/>
  <c r="I348" i="15"/>
  <c r="AO346" i="15"/>
  <c r="AG346" i="15"/>
  <c r="Y346" i="15"/>
  <c r="Q346" i="15"/>
  <c r="I346" i="15"/>
  <c r="AN344" i="15"/>
  <c r="AF344" i="15"/>
  <c r="X344" i="15"/>
  <c r="P344" i="15"/>
  <c r="D343" i="15"/>
  <c r="X343" i="15" s="1"/>
  <c r="AG342" i="15"/>
  <c r="Y342" i="15"/>
  <c r="Q342" i="15"/>
  <c r="I342" i="15"/>
  <c r="D340" i="15"/>
  <c r="AH339" i="15"/>
  <c r="Z339" i="15"/>
  <c r="R339" i="15"/>
  <c r="J339" i="15"/>
  <c r="AN336" i="15"/>
  <c r="AF336" i="15"/>
  <c r="X336" i="15"/>
  <c r="P336" i="15"/>
  <c r="D335" i="15"/>
  <c r="X335" i="15" s="1"/>
  <c r="D333" i="15"/>
  <c r="AF332" i="15"/>
  <c r="X332" i="15"/>
  <c r="P332" i="15"/>
  <c r="AC330" i="15"/>
  <c r="M330" i="15"/>
  <c r="AB324" i="15"/>
  <c r="L324" i="15"/>
  <c r="AD322" i="15"/>
  <c r="N322" i="15"/>
  <c r="X320" i="15"/>
  <c r="Z318" i="15"/>
  <c r="J318" i="15"/>
  <c r="AJ316" i="15"/>
  <c r="T316" i="15"/>
  <c r="AK314" i="15"/>
  <c r="U314" i="15"/>
  <c r="AK308" i="15"/>
  <c r="U308" i="15"/>
  <c r="AK306" i="15"/>
  <c r="U306" i="15"/>
  <c r="AJ304" i="15"/>
  <c r="T304" i="15"/>
  <c r="AD302" i="15"/>
  <c r="N302" i="15"/>
  <c r="X300" i="15"/>
  <c r="G298" i="15"/>
  <c r="E286" i="14" s="1"/>
  <c r="F298" i="15"/>
  <c r="D286" i="14" s="1"/>
  <c r="AB296" i="15"/>
  <c r="L296" i="15"/>
  <c r="AC292" i="15"/>
  <c r="M292" i="15"/>
  <c r="U290" i="15"/>
  <c r="AB284" i="15"/>
  <c r="L284" i="15"/>
  <c r="V282" i="15"/>
  <c r="X280" i="15"/>
  <c r="T276" i="15"/>
  <c r="AC274" i="15"/>
  <c r="M274" i="15"/>
  <c r="U268" i="15"/>
  <c r="AC266" i="15"/>
  <c r="M266" i="15"/>
  <c r="T264" i="15"/>
  <c r="X260" i="15"/>
  <c r="Z258" i="15"/>
  <c r="J258" i="15"/>
  <c r="AB256" i="15"/>
  <c r="L256" i="15"/>
  <c r="AC252" i="15"/>
  <c r="M252" i="15"/>
  <c r="AC250" i="15"/>
  <c r="M250" i="15"/>
  <c r="AB244" i="15"/>
  <c r="L244" i="15"/>
  <c r="AD242" i="15"/>
  <c r="N242" i="15"/>
  <c r="Z238" i="15"/>
  <c r="J238" i="15"/>
  <c r="D223" i="15"/>
  <c r="L223" i="15" s="1"/>
  <c r="N222" i="15"/>
  <c r="X220" i="15"/>
  <c r="AB216" i="15"/>
  <c r="L216" i="15"/>
  <c r="AA215" i="15"/>
  <c r="K215" i="15"/>
  <c r="D213" i="15"/>
  <c r="M212" i="15"/>
  <c r="AA211" i="15"/>
  <c r="K211" i="15"/>
  <c r="D209" i="15"/>
  <c r="AA207" i="15"/>
  <c r="K207" i="15"/>
  <c r="D205" i="15"/>
  <c r="L204" i="15"/>
  <c r="D464" i="16"/>
  <c r="X464" i="16" s="1"/>
  <c r="AL463" i="16"/>
  <c r="V463" i="16"/>
  <c r="AP459" i="16"/>
  <c r="Z459" i="16"/>
  <c r="J459" i="16"/>
  <c r="AT455" i="16"/>
  <c r="AD455" i="16"/>
  <c r="N455" i="16"/>
  <c r="AL453" i="16"/>
  <c r="V453" i="16"/>
  <c r="AT451" i="16"/>
  <c r="AD451" i="16"/>
  <c r="N451" i="16"/>
  <c r="AL449" i="16"/>
  <c r="V449" i="16"/>
  <c r="AT447" i="16"/>
  <c r="AD447" i="16"/>
  <c r="N447" i="16"/>
  <c r="AL445" i="16"/>
  <c r="V445" i="16"/>
  <c r="AT437" i="16"/>
  <c r="AD437" i="16"/>
  <c r="N437" i="16"/>
  <c r="AP423" i="16"/>
  <c r="Z423" i="16"/>
  <c r="J423" i="16"/>
  <c r="AT419" i="16"/>
  <c r="AD419" i="16"/>
  <c r="N419" i="16"/>
  <c r="AT401" i="16"/>
  <c r="AD401" i="16"/>
  <c r="N401" i="16"/>
  <c r="AP397" i="16"/>
  <c r="Z397" i="16"/>
  <c r="J397" i="16"/>
  <c r="AD383" i="16"/>
  <c r="N383" i="16"/>
  <c r="M360" i="16"/>
  <c r="V334" i="16"/>
  <c r="V332" i="16"/>
  <c r="V330" i="16"/>
  <c r="V328" i="16"/>
  <c r="V326" i="16"/>
  <c r="U324" i="16"/>
  <c r="M316" i="16"/>
  <c r="U280" i="16"/>
  <c r="V254" i="16"/>
  <c r="V250" i="16"/>
  <c r="V246" i="16"/>
  <c r="T238" i="16"/>
  <c r="F37" i="16"/>
  <c r="F25" i="14" s="1"/>
  <c r="K52" i="15"/>
  <c r="J56" i="16"/>
  <c r="F61" i="16"/>
  <c r="F49" i="14" s="1"/>
  <c r="M76" i="16"/>
  <c r="K83" i="15"/>
  <c r="M86" i="16"/>
  <c r="O92" i="15"/>
  <c r="M94" i="16"/>
  <c r="J98" i="15"/>
  <c r="J104" i="16"/>
  <c r="E115" i="15"/>
  <c r="M116" i="16"/>
  <c r="Q120" i="16"/>
  <c r="Q124" i="15"/>
  <c r="K126" i="15"/>
  <c r="M130" i="16"/>
  <c r="M132" i="16"/>
  <c r="S134" i="15"/>
  <c r="I138" i="16"/>
  <c r="S140" i="15"/>
  <c r="Q146" i="15"/>
  <c r="U148" i="15"/>
  <c r="R148" i="16"/>
  <c r="J152" i="16"/>
  <c r="S155" i="15"/>
  <c r="J158" i="16"/>
  <c r="Q160" i="15"/>
  <c r="I160" i="16"/>
  <c r="V162" i="16"/>
  <c r="K163" i="15"/>
  <c r="I201" i="15"/>
  <c r="M201" i="15"/>
  <c r="Q201" i="15"/>
  <c r="U201" i="15"/>
  <c r="Y201" i="15"/>
  <c r="K200" i="15"/>
  <c r="O200" i="15"/>
  <c r="S200" i="15"/>
  <c r="W200" i="15"/>
  <c r="K198" i="15"/>
  <c r="O198" i="15"/>
  <c r="S198" i="15"/>
  <c r="W198" i="15"/>
  <c r="K196" i="15"/>
  <c r="O196" i="15"/>
  <c r="S196" i="15"/>
  <c r="W196" i="15"/>
  <c r="L194" i="15"/>
  <c r="P194" i="15"/>
  <c r="T194" i="15"/>
  <c r="X194" i="15"/>
  <c r="L193" i="15"/>
  <c r="P193" i="15"/>
  <c r="T193" i="15"/>
  <c r="X193" i="15"/>
  <c r="L192" i="15"/>
  <c r="P192" i="15"/>
  <c r="T192" i="15"/>
  <c r="X192" i="15"/>
  <c r="L191" i="15"/>
  <c r="P191" i="15"/>
  <c r="T191" i="15"/>
  <c r="X191" i="15"/>
  <c r="L190" i="15"/>
  <c r="P190" i="15"/>
  <c r="T190" i="15"/>
  <c r="X190" i="15"/>
  <c r="L189" i="15"/>
  <c r="P189" i="15"/>
  <c r="T189" i="15"/>
  <c r="X189" i="15"/>
  <c r="L188" i="15"/>
  <c r="P188" i="15"/>
  <c r="T188" i="15"/>
  <c r="X188" i="15"/>
  <c r="L187" i="15"/>
  <c r="P187" i="15"/>
  <c r="T187" i="15"/>
  <c r="X187" i="15"/>
  <c r="L186" i="15"/>
  <c r="P186" i="15"/>
  <c r="T186" i="15"/>
  <c r="X186" i="15"/>
  <c r="L185" i="15"/>
  <c r="P185" i="15"/>
  <c r="T185" i="15"/>
  <c r="X185" i="15"/>
  <c r="I184" i="15"/>
  <c r="M184" i="15"/>
  <c r="Q184" i="15"/>
  <c r="U184" i="15"/>
  <c r="K183" i="15"/>
  <c r="O183" i="15"/>
  <c r="S183" i="15"/>
  <c r="W183" i="15"/>
  <c r="I182" i="15"/>
  <c r="M182" i="15"/>
  <c r="Q182" i="15"/>
  <c r="U182" i="15"/>
  <c r="K181" i="15"/>
  <c r="O181" i="15"/>
  <c r="S181" i="15"/>
  <c r="W181" i="15"/>
  <c r="I180" i="15"/>
  <c r="M180" i="15"/>
  <c r="Q180" i="15"/>
  <c r="U180" i="15"/>
  <c r="K179" i="15"/>
  <c r="O179" i="15"/>
  <c r="S179" i="15"/>
  <c r="W179" i="15"/>
  <c r="I178" i="15"/>
  <c r="M178" i="15"/>
  <c r="Q178" i="15"/>
  <c r="U178" i="15"/>
  <c r="K177" i="15"/>
  <c r="O177" i="15"/>
  <c r="S177" i="15"/>
  <c r="W177" i="15"/>
  <c r="I176" i="15"/>
  <c r="M176" i="15"/>
  <c r="Q176" i="15"/>
  <c r="U176" i="15"/>
  <c r="K175" i="15"/>
  <c r="O175" i="15"/>
  <c r="S175" i="15"/>
  <c r="W175" i="15"/>
  <c r="J174" i="15"/>
  <c r="N174" i="15"/>
  <c r="R174" i="15"/>
  <c r="V174" i="15"/>
  <c r="J172" i="15"/>
  <c r="N172" i="15"/>
  <c r="R172" i="15"/>
  <c r="V172" i="15"/>
  <c r="J170" i="15"/>
  <c r="N170" i="15"/>
  <c r="R170" i="15"/>
  <c r="V170" i="15"/>
  <c r="J168" i="15"/>
  <c r="N168" i="15"/>
  <c r="R168" i="15"/>
  <c r="V168" i="15"/>
  <c r="I166" i="15"/>
  <c r="M166" i="15"/>
  <c r="Q166" i="15"/>
  <c r="U166" i="15"/>
  <c r="J164" i="15"/>
  <c r="N164" i="15"/>
  <c r="R164" i="15"/>
  <c r="V164" i="15"/>
  <c r="L163" i="15"/>
  <c r="P163" i="15"/>
  <c r="T163" i="15"/>
  <c r="J162" i="15"/>
  <c r="N162" i="15"/>
  <c r="R162" i="15"/>
  <c r="V162" i="15"/>
  <c r="L161" i="15"/>
  <c r="P161" i="15"/>
  <c r="T161" i="15"/>
  <c r="J160" i="15"/>
  <c r="N160" i="15"/>
  <c r="R160" i="15"/>
  <c r="V160" i="15"/>
  <c r="L159" i="15"/>
  <c r="P159" i="15"/>
  <c r="T159" i="15"/>
  <c r="J158" i="15"/>
  <c r="N158" i="15"/>
  <c r="R158" i="15"/>
  <c r="V158" i="15"/>
  <c r="L157" i="15"/>
  <c r="P157" i="15"/>
  <c r="T157" i="15"/>
  <c r="J156" i="15"/>
  <c r="N156" i="15"/>
  <c r="R156" i="15"/>
  <c r="V156" i="15"/>
  <c r="L155" i="15"/>
  <c r="P155" i="15"/>
  <c r="T155" i="15"/>
  <c r="K154" i="15"/>
  <c r="O154" i="15"/>
  <c r="S154" i="15"/>
  <c r="K153" i="15"/>
  <c r="O153" i="15"/>
  <c r="S153" i="15"/>
  <c r="K152" i="15"/>
  <c r="O152" i="15"/>
  <c r="S152" i="15"/>
  <c r="K151" i="15"/>
  <c r="O151" i="15"/>
  <c r="S151" i="15"/>
  <c r="K150" i="15"/>
  <c r="O150" i="15"/>
  <c r="S150" i="15"/>
  <c r="K149" i="15"/>
  <c r="O149" i="15"/>
  <c r="S149" i="15"/>
  <c r="K148" i="15"/>
  <c r="O148" i="15"/>
  <c r="S148" i="15"/>
  <c r="K147" i="15"/>
  <c r="O147" i="15"/>
  <c r="S147" i="15"/>
  <c r="K146" i="15"/>
  <c r="O146" i="15"/>
  <c r="S146" i="15"/>
  <c r="K145" i="15"/>
  <c r="O145" i="15"/>
  <c r="S145" i="15"/>
  <c r="L144" i="15"/>
  <c r="P144" i="15"/>
  <c r="T144" i="15"/>
  <c r="L142" i="15"/>
  <c r="P142" i="15"/>
  <c r="T142" i="15"/>
  <c r="L140" i="15"/>
  <c r="P140" i="15"/>
  <c r="T140" i="15"/>
  <c r="L138" i="15"/>
  <c r="P138" i="15"/>
  <c r="T138" i="15"/>
  <c r="L136" i="15"/>
  <c r="P136" i="15"/>
  <c r="T136" i="15"/>
  <c r="I134" i="15"/>
  <c r="M134" i="15"/>
  <c r="Q134" i="15"/>
  <c r="I132" i="15"/>
  <c r="M132" i="15"/>
  <c r="Q132" i="15"/>
  <c r="I130" i="15"/>
  <c r="M130" i="15"/>
  <c r="Q130" i="15"/>
  <c r="I128" i="15"/>
  <c r="M128" i="15"/>
  <c r="Q128" i="15"/>
  <c r="I126" i="15"/>
  <c r="M126" i="15"/>
  <c r="Q126" i="15"/>
  <c r="J124" i="15"/>
  <c r="N124" i="15"/>
  <c r="R124" i="15"/>
  <c r="L123" i="15"/>
  <c r="P123" i="15"/>
  <c r="J122" i="15"/>
  <c r="N122" i="15"/>
  <c r="R122" i="15"/>
  <c r="L121" i="15"/>
  <c r="P121" i="15"/>
  <c r="J120" i="15"/>
  <c r="N120" i="15"/>
  <c r="R120" i="15"/>
  <c r="L119" i="15"/>
  <c r="P119" i="15"/>
  <c r="J118" i="15"/>
  <c r="N118" i="15"/>
  <c r="R118" i="15"/>
  <c r="L117" i="15"/>
  <c r="P117" i="15"/>
  <c r="J116" i="15"/>
  <c r="N116" i="15"/>
  <c r="R116" i="15"/>
  <c r="L115" i="15"/>
  <c r="P115" i="15"/>
  <c r="K114" i="15"/>
  <c r="O114" i="15"/>
  <c r="K113" i="15"/>
  <c r="O113" i="15"/>
  <c r="K112" i="15"/>
  <c r="O112" i="15"/>
  <c r="K111" i="15"/>
  <c r="O111" i="15"/>
  <c r="K110" i="15"/>
  <c r="O110" i="15"/>
  <c r="K109" i="15"/>
  <c r="O109" i="15"/>
  <c r="K108" i="15"/>
  <c r="O108" i="15"/>
  <c r="K107" i="15"/>
  <c r="O107" i="15"/>
  <c r="K106" i="15"/>
  <c r="O106" i="15"/>
  <c r="K105" i="15"/>
  <c r="O105" i="15"/>
  <c r="L104" i="15"/>
  <c r="P104" i="15"/>
  <c r="L102" i="15"/>
  <c r="P102" i="15"/>
  <c r="L100" i="15"/>
  <c r="P100" i="15"/>
  <c r="L98" i="15"/>
  <c r="P98" i="15"/>
  <c r="L96" i="15"/>
  <c r="P96" i="15"/>
  <c r="I94" i="15"/>
  <c r="M94" i="15"/>
  <c r="I92" i="15"/>
  <c r="M92" i="15"/>
  <c r="I90" i="15"/>
  <c r="M90" i="15"/>
  <c r="I88" i="15"/>
  <c r="M88" i="15"/>
  <c r="I86" i="15"/>
  <c r="M86" i="15"/>
  <c r="J84" i="15"/>
  <c r="N84" i="15"/>
  <c r="L83" i="15"/>
  <c r="J82" i="15"/>
  <c r="N82" i="15"/>
  <c r="L81" i="15"/>
  <c r="J80" i="15"/>
  <c r="N80" i="15"/>
  <c r="L79" i="15"/>
  <c r="J78" i="15"/>
  <c r="N78" i="15"/>
  <c r="L77" i="15"/>
  <c r="J76" i="15"/>
  <c r="N76" i="15"/>
  <c r="L75" i="15"/>
  <c r="K74" i="15"/>
  <c r="K73" i="15"/>
  <c r="K72" i="15"/>
  <c r="K71" i="15"/>
  <c r="K70" i="15"/>
  <c r="K69" i="15"/>
  <c r="K68" i="15"/>
  <c r="K67" i="15"/>
  <c r="K66" i="15"/>
  <c r="K65" i="15"/>
  <c r="L64" i="15"/>
  <c r="L62" i="15"/>
  <c r="L60" i="15"/>
  <c r="L58" i="15"/>
  <c r="L56" i="15"/>
  <c r="I54" i="15"/>
  <c r="I52" i="15"/>
  <c r="I50" i="15"/>
  <c r="I48" i="15"/>
  <c r="I46" i="15"/>
  <c r="J44" i="15"/>
  <c r="J42" i="15"/>
  <c r="J40" i="15"/>
  <c r="J38" i="15"/>
  <c r="J36" i="15"/>
  <c r="J201" i="15"/>
  <c r="N201" i="15"/>
  <c r="R201" i="15"/>
  <c r="V201" i="15"/>
  <c r="Z201" i="15"/>
  <c r="L200" i="15"/>
  <c r="P200" i="15"/>
  <c r="T200" i="15"/>
  <c r="X200" i="15"/>
  <c r="L198" i="15"/>
  <c r="P198" i="15"/>
  <c r="T198" i="15"/>
  <c r="X198" i="15"/>
  <c r="L196" i="15"/>
  <c r="P196" i="15"/>
  <c r="T196" i="15"/>
  <c r="X196" i="15"/>
  <c r="I194" i="15"/>
  <c r="M194" i="15"/>
  <c r="Q194" i="15"/>
  <c r="U194" i="15"/>
  <c r="Y194" i="15"/>
  <c r="I193" i="15"/>
  <c r="M193" i="15"/>
  <c r="Q193" i="15"/>
  <c r="U193" i="15"/>
  <c r="Y193" i="15"/>
  <c r="I192" i="15"/>
  <c r="M192" i="15"/>
  <c r="Q192" i="15"/>
  <c r="U192" i="15"/>
  <c r="Y192" i="15"/>
  <c r="I191" i="15"/>
  <c r="M191" i="15"/>
  <c r="Q191" i="15"/>
  <c r="U191" i="15"/>
  <c r="Y191" i="15"/>
  <c r="I190" i="15"/>
  <c r="M190" i="15"/>
  <c r="Q190" i="15"/>
  <c r="U190" i="15"/>
  <c r="Y190" i="15"/>
  <c r="I189" i="15"/>
  <c r="M189" i="15"/>
  <c r="Q189" i="15"/>
  <c r="U189" i="15"/>
  <c r="Y189" i="15"/>
  <c r="I188" i="15"/>
  <c r="M188" i="15"/>
  <c r="Q188" i="15"/>
  <c r="U188" i="15"/>
  <c r="Y188" i="15"/>
  <c r="I187" i="15"/>
  <c r="M187" i="15"/>
  <c r="Q187" i="15"/>
  <c r="U187" i="15"/>
  <c r="Y187" i="15"/>
  <c r="I186" i="15"/>
  <c r="M186" i="15"/>
  <c r="Q186" i="15"/>
  <c r="U186" i="15"/>
  <c r="Y186" i="15"/>
  <c r="I185" i="15"/>
  <c r="M185" i="15"/>
  <c r="Q185" i="15"/>
  <c r="U185" i="15"/>
  <c r="Y185" i="15"/>
  <c r="J184" i="15"/>
  <c r="N184" i="15"/>
  <c r="R184" i="15"/>
  <c r="V184" i="15"/>
  <c r="L183" i="15"/>
  <c r="P183" i="15"/>
  <c r="T183" i="15"/>
  <c r="X183" i="15"/>
  <c r="J182" i="15"/>
  <c r="N182" i="15"/>
  <c r="R182" i="15"/>
  <c r="V182" i="15"/>
  <c r="L181" i="15"/>
  <c r="P181" i="15"/>
  <c r="T181" i="15"/>
  <c r="X181" i="15"/>
  <c r="J180" i="15"/>
  <c r="N180" i="15"/>
  <c r="R180" i="15"/>
  <c r="V180" i="15"/>
  <c r="L179" i="15"/>
  <c r="P179" i="15"/>
  <c r="T179" i="15"/>
  <c r="X179" i="15"/>
  <c r="J178" i="15"/>
  <c r="N178" i="15"/>
  <c r="R178" i="15"/>
  <c r="V178" i="15"/>
  <c r="L177" i="15"/>
  <c r="P177" i="15"/>
  <c r="T177" i="15"/>
  <c r="X177" i="15"/>
  <c r="J176" i="15"/>
  <c r="N176" i="15"/>
  <c r="R176" i="15"/>
  <c r="V176" i="15"/>
  <c r="L175" i="15"/>
  <c r="P175" i="15"/>
  <c r="T175" i="15"/>
  <c r="X175" i="15"/>
  <c r="K174" i="15"/>
  <c r="O174" i="15"/>
  <c r="S174" i="15"/>
  <c r="W174" i="15"/>
  <c r="K172" i="15"/>
  <c r="O172" i="15"/>
  <c r="S172" i="15"/>
  <c r="W172" i="15"/>
  <c r="K170" i="15"/>
  <c r="O170" i="15"/>
  <c r="S170" i="15"/>
  <c r="W170" i="15"/>
  <c r="K168" i="15"/>
  <c r="O168" i="15"/>
  <c r="S168" i="15"/>
  <c r="W168" i="15"/>
  <c r="J166" i="15"/>
  <c r="N166" i="15"/>
  <c r="R166" i="15"/>
  <c r="V166" i="15"/>
  <c r="K164" i="15"/>
  <c r="O164" i="15"/>
  <c r="S164" i="15"/>
  <c r="I163" i="15"/>
  <c r="M163" i="15"/>
  <c r="Q163" i="15"/>
  <c r="U163" i="15"/>
  <c r="K162" i="15"/>
  <c r="O162" i="15"/>
  <c r="S162" i="15"/>
  <c r="I161" i="15"/>
  <c r="M161" i="15"/>
  <c r="Q161" i="15"/>
  <c r="U161" i="15"/>
  <c r="K160" i="15"/>
  <c r="O160" i="15"/>
  <c r="S160" i="15"/>
  <c r="I159" i="15"/>
  <c r="M159" i="15"/>
  <c r="Q159" i="15"/>
  <c r="U159" i="15"/>
  <c r="K158" i="15"/>
  <c r="O158" i="15"/>
  <c r="S158" i="15"/>
  <c r="I157" i="15"/>
  <c r="M157" i="15"/>
  <c r="Q157" i="15"/>
  <c r="U157" i="15"/>
  <c r="K156" i="15"/>
  <c r="O156" i="15"/>
  <c r="S156" i="15"/>
  <c r="I155" i="15"/>
  <c r="M155" i="15"/>
  <c r="Q155" i="15"/>
  <c r="U155" i="15"/>
  <c r="L154" i="15"/>
  <c r="P154" i="15"/>
  <c r="T154" i="15"/>
  <c r="L153" i="15"/>
  <c r="P153" i="15"/>
  <c r="T153" i="15"/>
  <c r="L152" i="15"/>
  <c r="P152" i="15"/>
  <c r="T152" i="15"/>
  <c r="L151" i="15"/>
  <c r="P151" i="15"/>
  <c r="T151" i="15"/>
  <c r="L150" i="15"/>
  <c r="P150" i="15"/>
  <c r="T150" i="15"/>
  <c r="L149" i="15"/>
  <c r="P149" i="15"/>
  <c r="T149" i="15"/>
  <c r="L148" i="15"/>
  <c r="P148" i="15"/>
  <c r="T148" i="15"/>
  <c r="L147" i="15"/>
  <c r="P147" i="15"/>
  <c r="T147" i="15"/>
  <c r="L146" i="15"/>
  <c r="P146" i="15"/>
  <c r="T146" i="15"/>
  <c r="L145" i="15"/>
  <c r="P145" i="15"/>
  <c r="T145" i="15"/>
  <c r="I144" i="15"/>
  <c r="M144" i="15"/>
  <c r="Q144" i="15"/>
  <c r="I142" i="15"/>
  <c r="M142" i="15"/>
  <c r="Q142" i="15"/>
  <c r="I140" i="15"/>
  <c r="M140" i="15"/>
  <c r="Q140" i="15"/>
  <c r="I138" i="15"/>
  <c r="M138" i="15"/>
  <c r="Q138" i="15"/>
  <c r="I136" i="15"/>
  <c r="M136" i="15"/>
  <c r="Q136" i="15"/>
  <c r="J134" i="15"/>
  <c r="N134" i="15"/>
  <c r="R134" i="15"/>
  <c r="J132" i="15"/>
  <c r="N132" i="15"/>
  <c r="R132" i="15"/>
  <c r="J130" i="15"/>
  <c r="N130" i="15"/>
  <c r="R130" i="15"/>
  <c r="J128" i="15"/>
  <c r="N128" i="15"/>
  <c r="R128" i="15"/>
  <c r="J126" i="15"/>
  <c r="N126" i="15"/>
  <c r="R126" i="15"/>
  <c r="K124" i="15"/>
  <c r="O124" i="15"/>
  <c r="I123" i="15"/>
  <c r="M123" i="15"/>
  <c r="Q123" i="15"/>
  <c r="K122" i="15"/>
  <c r="O122" i="15"/>
  <c r="I121" i="15"/>
  <c r="M121" i="15"/>
  <c r="Q121" i="15"/>
  <c r="K120" i="15"/>
  <c r="O120" i="15"/>
  <c r="I119" i="15"/>
  <c r="M119" i="15"/>
  <c r="Q119" i="15"/>
  <c r="K118" i="15"/>
  <c r="O118" i="15"/>
  <c r="I117" i="15"/>
  <c r="M117" i="15"/>
  <c r="Q117" i="15"/>
  <c r="K116" i="15"/>
  <c r="O116" i="15"/>
  <c r="I115" i="15"/>
  <c r="M115" i="15"/>
  <c r="Q115" i="15"/>
  <c r="L114" i="15"/>
  <c r="P114" i="15"/>
  <c r="L113" i="15"/>
  <c r="P113" i="15"/>
  <c r="L112" i="15"/>
  <c r="P112" i="15"/>
  <c r="L111" i="15"/>
  <c r="P111" i="15"/>
  <c r="L110" i="15"/>
  <c r="P110" i="15"/>
  <c r="L109" i="15"/>
  <c r="P109" i="15"/>
  <c r="L108" i="15"/>
  <c r="P108" i="15"/>
  <c r="L107" i="15"/>
  <c r="P107" i="15"/>
  <c r="L106" i="15"/>
  <c r="P106" i="15"/>
  <c r="L105" i="15"/>
  <c r="P105" i="15"/>
  <c r="I104" i="15"/>
  <c r="M104" i="15"/>
  <c r="I102" i="15"/>
  <c r="M102" i="15"/>
  <c r="I100" i="15"/>
  <c r="M100" i="15"/>
  <c r="I98" i="15"/>
  <c r="M98" i="15"/>
  <c r="I96" i="15"/>
  <c r="M96" i="15"/>
  <c r="J94" i="15"/>
  <c r="N94" i="15"/>
  <c r="J92" i="15"/>
  <c r="N92" i="15"/>
  <c r="J90" i="15"/>
  <c r="N90" i="15"/>
  <c r="J88" i="15"/>
  <c r="N88" i="15"/>
  <c r="J86" i="15"/>
  <c r="N86" i="15"/>
  <c r="K84" i="15"/>
  <c r="I83" i="15"/>
  <c r="M83" i="15"/>
  <c r="K82" i="15"/>
  <c r="I81" i="15"/>
  <c r="M81" i="15"/>
  <c r="K80" i="15"/>
  <c r="I79" i="15"/>
  <c r="M79" i="15"/>
  <c r="K78" i="15"/>
  <c r="I77" i="15"/>
  <c r="M77" i="15"/>
  <c r="K76" i="15"/>
  <c r="I75" i="15"/>
  <c r="M75" i="15"/>
  <c r="L74" i="15"/>
  <c r="L73" i="15"/>
  <c r="L72" i="15"/>
  <c r="L71" i="15"/>
  <c r="L70" i="15"/>
  <c r="L69" i="15"/>
  <c r="L68" i="15"/>
  <c r="L67" i="15"/>
  <c r="L66" i="15"/>
  <c r="L65" i="15"/>
  <c r="I64" i="15"/>
  <c r="I62" i="15"/>
  <c r="I60" i="15"/>
  <c r="I58" i="15"/>
  <c r="I56" i="15"/>
  <c r="J54" i="15"/>
  <c r="J52" i="15"/>
  <c r="J50" i="15"/>
  <c r="J48" i="15"/>
  <c r="J46" i="15"/>
  <c r="I43" i="15"/>
  <c r="I41" i="15"/>
  <c r="I39" i="15"/>
  <c r="I37" i="15"/>
  <c r="I35" i="15"/>
  <c r="O201" i="15"/>
  <c r="W201" i="15"/>
  <c r="J200" i="15"/>
  <c r="R200" i="15"/>
  <c r="Z200" i="15"/>
  <c r="M198" i="15"/>
  <c r="U198" i="15"/>
  <c r="N196" i="15"/>
  <c r="V196" i="15"/>
  <c r="K194" i="15"/>
  <c r="S194" i="15"/>
  <c r="K193" i="15"/>
  <c r="S193" i="15"/>
  <c r="K192" i="15"/>
  <c r="S192" i="15"/>
  <c r="K191" i="15"/>
  <c r="S191" i="15"/>
  <c r="K190" i="15"/>
  <c r="S190" i="15"/>
  <c r="K189" i="15"/>
  <c r="S189" i="15"/>
  <c r="K188" i="15"/>
  <c r="S188" i="15"/>
  <c r="K187" i="15"/>
  <c r="S187" i="15"/>
  <c r="K186" i="15"/>
  <c r="S186" i="15"/>
  <c r="K185" i="15"/>
  <c r="S185" i="15"/>
  <c r="L184" i="15"/>
  <c r="T184" i="15"/>
  <c r="M183" i="15"/>
  <c r="U183" i="15"/>
  <c r="O182" i="15"/>
  <c r="W182" i="15"/>
  <c r="N181" i="15"/>
  <c r="V181" i="15"/>
  <c r="P180" i="15"/>
  <c r="X180" i="15"/>
  <c r="I179" i="15"/>
  <c r="Q179" i="15"/>
  <c r="K178" i="15"/>
  <c r="S178" i="15"/>
  <c r="J177" i="15"/>
  <c r="R177" i="15"/>
  <c r="L176" i="15"/>
  <c r="T176" i="15"/>
  <c r="M175" i="15"/>
  <c r="U175" i="15"/>
  <c r="M174" i="15"/>
  <c r="U174" i="15"/>
  <c r="I172" i="15"/>
  <c r="Q172" i="15"/>
  <c r="M170" i="15"/>
  <c r="U170" i="15"/>
  <c r="I168" i="15"/>
  <c r="Q168" i="15"/>
  <c r="P166" i="15"/>
  <c r="P164" i="15"/>
  <c r="N163" i="15"/>
  <c r="V163" i="15"/>
  <c r="I162" i="15"/>
  <c r="Q162" i="15"/>
  <c r="O161" i="15"/>
  <c r="L160" i="15"/>
  <c r="T160" i="15"/>
  <c r="J159" i="15"/>
  <c r="R159" i="15"/>
  <c r="M158" i="15"/>
  <c r="U158" i="15"/>
  <c r="K157" i="15"/>
  <c r="S157" i="15"/>
  <c r="P156" i="15"/>
  <c r="N155" i="15"/>
  <c r="V155" i="15"/>
  <c r="J154" i="15"/>
  <c r="R154" i="15"/>
  <c r="I153" i="15"/>
  <c r="Q153" i="15"/>
  <c r="N152" i="15"/>
  <c r="M151" i="15"/>
  <c r="U151" i="15"/>
  <c r="J150" i="15"/>
  <c r="R150" i="15"/>
  <c r="I149" i="15"/>
  <c r="Q149" i="15"/>
  <c r="N148" i="15"/>
  <c r="M147" i="15"/>
  <c r="U147" i="15"/>
  <c r="J146" i="15"/>
  <c r="R146" i="15"/>
  <c r="I145" i="15"/>
  <c r="Q145" i="15"/>
  <c r="J144" i="15"/>
  <c r="R144" i="15"/>
  <c r="K142" i="15"/>
  <c r="S142" i="15"/>
  <c r="N140" i="15"/>
  <c r="O138" i="15"/>
  <c r="J136" i="15"/>
  <c r="R136" i="15"/>
  <c r="L134" i="15"/>
  <c r="L132" i="15"/>
  <c r="L130" i="15"/>
  <c r="L128" i="15"/>
  <c r="L126" i="15"/>
  <c r="L124" i="15"/>
  <c r="J123" i="15"/>
  <c r="R123" i="15"/>
  <c r="M122" i="15"/>
  <c r="K121" i="15"/>
  <c r="P120" i="15"/>
  <c r="N119" i="15"/>
  <c r="I118" i="15"/>
  <c r="Q118" i="15"/>
  <c r="O117" i="15"/>
  <c r="L116" i="15"/>
  <c r="J115" i="15"/>
  <c r="R115" i="15"/>
  <c r="N114" i="15"/>
  <c r="M113" i="15"/>
  <c r="J112" i="15"/>
  <c r="I111" i="15"/>
  <c r="Q111" i="15"/>
  <c r="N110" i="15"/>
  <c r="M109" i="15"/>
  <c r="J108" i="15"/>
  <c r="I107" i="15"/>
  <c r="Q107" i="15"/>
  <c r="N106" i="15"/>
  <c r="M105" i="15"/>
  <c r="N104" i="15"/>
  <c r="O102" i="15"/>
  <c r="J100" i="15"/>
  <c r="K98" i="15"/>
  <c r="N96" i="15"/>
  <c r="N83" i="15"/>
  <c r="I82" i="15"/>
  <c r="L80" i="15"/>
  <c r="J79" i="15"/>
  <c r="M78" i="15"/>
  <c r="K77" i="15"/>
  <c r="N75" i="15"/>
  <c r="J74" i="15"/>
  <c r="I73" i="15"/>
  <c r="M71" i="15"/>
  <c r="J70" i="15"/>
  <c r="I69" i="15"/>
  <c r="M67" i="15"/>
  <c r="J66" i="15"/>
  <c r="I65" i="15"/>
  <c r="J64" i="15"/>
  <c r="K62" i="15"/>
  <c r="J56" i="15"/>
  <c r="J43" i="15"/>
  <c r="I38" i="15"/>
  <c r="J35" i="15"/>
  <c r="I31" i="15"/>
  <c r="I27" i="15"/>
  <c r="K202" i="15"/>
  <c r="O202" i="15"/>
  <c r="S202" i="15"/>
  <c r="W202" i="15"/>
  <c r="I204" i="15"/>
  <c r="M204" i="15"/>
  <c r="Q204" i="15"/>
  <c r="U204" i="15"/>
  <c r="Y204" i="15"/>
  <c r="L205" i="15"/>
  <c r="P205" i="15"/>
  <c r="T205" i="15"/>
  <c r="X205" i="15"/>
  <c r="J206" i="15"/>
  <c r="N206" i="15"/>
  <c r="R206" i="15"/>
  <c r="V206" i="15"/>
  <c r="Z206" i="15"/>
  <c r="L207" i="15"/>
  <c r="P207" i="15"/>
  <c r="T207" i="15"/>
  <c r="X207" i="15"/>
  <c r="J208" i="15"/>
  <c r="N208" i="15"/>
  <c r="R208" i="15"/>
  <c r="V208" i="15"/>
  <c r="Z208" i="15"/>
  <c r="L209" i="15"/>
  <c r="P209" i="15"/>
  <c r="T209" i="15"/>
  <c r="X209" i="15"/>
  <c r="J210" i="15"/>
  <c r="N210" i="15"/>
  <c r="R210" i="15"/>
  <c r="V210" i="15"/>
  <c r="Z210" i="15"/>
  <c r="L211" i="15"/>
  <c r="P211" i="15"/>
  <c r="T211" i="15"/>
  <c r="X211" i="15"/>
  <c r="J212" i="15"/>
  <c r="N212" i="15"/>
  <c r="R212" i="15"/>
  <c r="V212" i="15"/>
  <c r="Z212" i="15"/>
  <c r="L213" i="15"/>
  <c r="P213" i="15"/>
  <c r="T213" i="15"/>
  <c r="X213" i="15"/>
  <c r="J214" i="15"/>
  <c r="N214" i="15"/>
  <c r="R214" i="15"/>
  <c r="V214" i="15"/>
  <c r="Z214" i="15"/>
  <c r="L215" i="15"/>
  <c r="P215" i="15"/>
  <c r="T215" i="15"/>
  <c r="X215" i="15"/>
  <c r="AB215" i="15"/>
  <c r="I216" i="15"/>
  <c r="M216" i="15"/>
  <c r="Q216" i="15"/>
  <c r="U216" i="15"/>
  <c r="Y216" i="15"/>
  <c r="K218" i="15"/>
  <c r="O218" i="15"/>
  <c r="S218" i="15"/>
  <c r="W218" i="15"/>
  <c r="AA218" i="15"/>
  <c r="L219" i="15"/>
  <c r="P219" i="15"/>
  <c r="T219" i="15"/>
  <c r="X219" i="15"/>
  <c r="AB219" i="15"/>
  <c r="I220" i="15"/>
  <c r="M220" i="15"/>
  <c r="Q220" i="15"/>
  <c r="U220" i="15"/>
  <c r="Y220" i="15"/>
  <c r="K222" i="15"/>
  <c r="O222" i="15"/>
  <c r="S222" i="15"/>
  <c r="W222" i="15"/>
  <c r="AA222" i="15"/>
  <c r="P223" i="15"/>
  <c r="T223" i="15"/>
  <c r="I224" i="15"/>
  <c r="M224" i="15"/>
  <c r="Q224" i="15"/>
  <c r="U224" i="15"/>
  <c r="Y224" i="15"/>
  <c r="J226" i="15"/>
  <c r="N226" i="15"/>
  <c r="R226" i="15"/>
  <c r="V226" i="15"/>
  <c r="Z226" i="15"/>
  <c r="J228" i="15"/>
  <c r="N228" i="15"/>
  <c r="R228" i="15"/>
  <c r="V228" i="15"/>
  <c r="Z228" i="15"/>
  <c r="K238" i="15"/>
  <c r="O238" i="15"/>
  <c r="S238" i="15"/>
  <c r="W238" i="15"/>
  <c r="AA238" i="15"/>
  <c r="K242" i="15"/>
  <c r="O242" i="15"/>
  <c r="S242" i="15"/>
  <c r="W242" i="15"/>
  <c r="AA242" i="15"/>
  <c r="I244" i="15"/>
  <c r="M244" i="15"/>
  <c r="Q244" i="15"/>
  <c r="U244" i="15"/>
  <c r="Y244" i="15"/>
  <c r="AC244" i="15"/>
  <c r="J246" i="15"/>
  <c r="N246" i="15"/>
  <c r="R246" i="15"/>
  <c r="V246" i="15"/>
  <c r="Z246" i="15"/>
  <c r="AD246" i="15"/>
  <c r="J248" i="15"/>
  <c r="N248" i="15"/>
  <c r="R248" i="15"/>
  <c r="V248" i="15"/>
  <c r="Z248" i="15"/>
  <c r="AD248" i="15"/>
  <c r="J250" i="15"/>
  <c r="N250" i="15"/>
  <c r="R250" i="15"/>
  <c r="V250" i="15"/>
  <c r="Z250" i="15"/>
  <c r="AD250" i="15"/>
  <c r="J252" i="15"/>
  <c r="N252" i="15"/>
  <c r="R252" i="15"/>
  <c r="V252" i="15"/>
  <c r="Z252" i="15"/>
  <c r="AD252" i="15"/>
  <c r="J254" i="15"/>
  <c r="N254" i="15"/>
  <c r="R254" i="15"/>
  <c r="V254" i="15"/>
  <c r="Z254" i="15"/>
  <c r="AD254" i="15"/>
  <c r="I256" i="15"/>
  <c r="M256" i="15"/>
  <c r="Q256" i="15"/>
  <c r="U256" i="15"/>
  <c r="Y256" i="15"/>
  <c r="AC256" i="15"/>
  <c r="K258" i="15"/>
  <c r="O258" i="15"/>
  <c r="S258" i="15"/>
  <c r="W258" i="15"/>
  <c r="AA258" i="15"/>
  <c r="AE258" i="15"/>
  <c r="I260" i="15"/>
  <c r="M260" i="15"/>
  <c r="Q260" i="15"/>
  <c r="U260" i="15"/>
  <c r="Y260" i="15"/>
  <c r="AC260" i="15"/>
  <c r="K262" i="15"/>
  <c r="O262" i="15"/>
  <c r="S262" i="15"/>
  <c r="W262" i="15"/>
  <c r="AA262" i="15"/>
  <c r="AE262" i="15"/>
  <c r="I264" i="15"/>
  <c r="M264" i="15"/>
  <c r="Q264" i="15"/>
  <c r="U264" i="15"/>
  <c r="Y264" i="15"/>
  <c r="AC264" i="15"/>
  <c r="J266" i="15"/>
  <c r="N266" i="15"/>
  <c r="R266" i="15"/>
  <c r="V266" i="15"/>
  <c r="Z266" i="15"/>
  <c r="AD266" i="15"/>
  <c r="J268" i="15"/>
  <c r="N268" i="15"/>
  <c r="R268" i="15"/>
  <c r="V268" i="15"/>
  <c r="Z268" i="15"/>
  <c r="AD268" i="15"/>
  <c r="J270" i="15"/>
  <c r="N270" i="15"/>
  <c r="R270" i="15"/>
  <c r="V270" i="15"/>
  <c r="Z270" i="15"/>
  <c r="AD270" i="15"/>
  <c r="J272" i="15"/>
  <c r="N272" i="15"/>
  <c r="R272" i="15"/>
  <c r="V272" i="15"/>
  <c r="Z272" i="15"/>
  <c r="AD272" i="15"/>
  <c r="J274" i="15"/>
  <c r="N274" i="15"/>
  <c r="R274" i="15"/>
  <c r="V274" i="15"/>
  <c r="Z274" i="15"/>
  <c r="AD274" i="15"/>
  <c r="I276" i="15"/>
  <c r="M276" i="15"/>
  <c r="Q276" i="15"/>
  <c r="U276" i="15"/>
  <c r="Y276" i="15"/>
  <c r="AC276" i="15"/>
  <c r="AG276" i="15"/>
  <c r="K278" i="15"/>
  <c r="O278" i="15"/>
  <c r="S278" i="15"/>
  <c r="W278" i="15"/>
  <c r="AA278" i="15"/>
  <c r="AE278" i="15"/>
  <c r="I280" i="15"/>
  <c r="M280" i="15"/>
  <c r="Q280" i="15"/>
  <c r="U280" i="15"/>
  <c r="Y280" i="15"/>
  <c r="AC280" i="15"/>
  <c r="AG280" i="15"/>
  <c r="K282" i="15"/>
  <c r="O282" i="15"/>
  <c r="S282" i="15"/>
  <c r="W282" i="15"/>
  <c r="AA282" i="15"/>
  <c r="AE282" i="15"/>
  <c r="I284" i="15"/>
  <c r="M284" i="15"/>
  <c r="Q284" i="15"/>
  <c r="U284" i="15"/>
  <c r="Y284" i="15"/>
  <c r="AC284" i="15"/>
  <c r="AG284" i="15"/>
  <c r="J286" i="15"/>
  <c r="N286" i="15"/>
  <c r="R286" i="15"/>
  <c r="V286" i="15"/>
  <c r="Z286" i="15"/>
  <c r="AD286" i="15"/>
  <c r="AH286" i="15"/>
  <c r="J288" i="15"/>
  <c r="N288" i="15"/>
  <c r="R288" i="15"/>
  <c r="V288" i="15"/>
  <c r="Z288" i="15"/>
  <c r="AD288" i="15"/>
  <c r="AH288" i="15"/>
  <c r="J290" i="15"/>
  <c r="N290" i="15"/>
  <c r="R290" i="15"/>
  <c r="V290" i="15"/>
  <c r="Z290" i="15"/>
  <c r="AD290" i="15"/>
  <c r="AH290" i="15"/>
  <c r="J292" i="15"/>
  <c r="N292" i="15"/>
  <c r="R292" i="15"/>
  <c r="V292" i="15"/>
  <c r="Z292" i="15"/>
  <c r="AD292" i="15"/>
  <c r="AH292" i="15"/>
  <c r="J294" i="15"/>
  <c r="N294" i="15"/>
  <c r="R294" i="15"/>
  <c r="V294" i="15"/>
  <c r="Z294" i="15"/>
  <c r="AD294" i="15"/>
  <c r="AH294" i="15"/>
  <c r="I296" i="15"/>
  <c r="M296" i="15"/>
  <c r="Q296" i="15"/>
  <c r="U296" i="15"/>
  <c r="Y296" i="15"/>
  <c r="AC296" i="15"/>
  <c r="AG296" i="15"/>
  <c r="K298" i="15"/>
  <c r="O298" i="15"/>
  <c r="S298" i="15"/>
  <c r="W298" i="15"/>
  <c r="AA298" i="15"/>
  <c r="AE298" i="15"/>
  <c r="AI298" i="15"/>
  <c r="I300" i="15"/>
  <c r="M300" i="15"/>
  <c r="Q300" i="15"/>
  <c r="U300" i="15"/>
  <c r="Y300" i="15"/>
  <c r="AC300" i="15"/>
  <c r="AG300" i="15"/>
  <c r="K302" i="15"/>
  <c r="O302" i="15"/>
  <c r="S302" i="15"/>
  <c r="W302" i="15"/>
  <c r="AA302" i="15"/>
  <c r="AE302" i="15"/>
  <c r="AI302" i="15"/>
  <c r="I304" i="15"/>
  <c r="M304" i="15"/>
  <c r="Q304" i="15"/>
  <c r="U304" i="15"/>
  <c r="Y304" i="15"/>
  <c r="AC304" i="15"/>
  <c r="AG304" i="15"/>
  <c r="J306" i="15"/>
  <c r="N306" i="15"/>
  <c r="R306" i="15"/>
  <c r="V306" i="15"/>
  <c r="Z306" i="15"/>
  <c r="AD306" i="15"/>
  <c r="AH306" i="15"/>
  <c r="J308" i="15"/>
  <c r="N308" i="15"/>
  <c r="R308" i="15"/>
  <c r="V308" i="15"/>
  <c r="Z308" i="15"/>
  <c r="AD308" i="15"/>
  <c r="AH308" i="15"/>
  <c r="J310" i="15"/>
  <c r="N310" i="15"/>
  <c r="R310" i="15"/>
  <c r="V310" i="15"/>
  <c r="Z310" i="15"/>
  <c r="AD310" i="15"/>
  <c r="AH310" i="15"/>
  <c r="J312" i="15"/>
  <c r="N312" i="15"/>
  <c r="R312" i="15"/>
  <c r="V312" i="15"/>
  <c r="Z312" i="15"/>
  <c r="AD312" i="15"/>
  <c r="AH312" i="15"/>
  <c r="J314" i="15"/>
  <c r="N314" i="15"/>
  <c r="R314" i="15"/>
  <c r="V314" i="15"/>
  <c r="Z314" i="15"/>
  <c r="AD314" i="15"/>
  <c r="AH314" i="15"/>
  <c r="I316" i="15"/>
  <c r="M316" i="15"/>
  <c r="Q316" i="15"/>
  <c r="U316" i="15"/>
  <c r="Y316" i="15"/>
  <c r="AC316" i="15"/>
  <c r="AG316" i="15"/>
  <c r="AK316" i="15"/>
  <c r="K318" i="15"/>
  <c r="O318" i="15"/>
  <c r="S318" i="15"/>
  <c r="W318" i="15"/>
  <c r="AA318" i="15"/>
  <c r="AE318" i="15"/>
  <c r="AI318" i="15"/>
  <c r="I320" i="15"/>
  <c r="M320" i="15"/>
  <c r="Q320" i="15"/>
  <c r="U320" i="15"/>
  <c r="Y320" i="15"/>
  <c r="AC320" i="15"/>
  <c r="AG320" i="15"/>
  <c r="AK320" i="15"/>
  <c r="K322" i="15"/>
  <c r="O322" i="15"/>
  <c r="S322" i="15"/>
  <c r="W322" i="15"/>
  <c r="AA322" i="15"/>
  <c r="AE322" i="15"/>
  <c r="AI322" i="15"/>
  <c r="I324" i="15"/>
  <c r="M324" i="15"/>
  <c r="Q324" i="15"/>
  <c r="U324" i="15"/>
  <c r="Y324" i="15"/>
  <c r="AC324" i="15"/>
  <c r="AG324" i="15"/>
  <c r="AK324" i="15"/>
  <c r="J326" i="15"/>
  <c r="N326" i="15"/>
  <c r="R326" i="15"/>
  <c r="V326" i="15"/>
  <c r="Z326" i="15"/>
  <c r="AD326" i="15"/>
  <c r="AH326" i="15"/>
  <c r="AL326" i="15"/>
  <c r="J328" i="15"/>
  <c r="N328" i="15"/>
  <c r="R328" i="15"/>
  <c r="V328" i="15"/>
  <c r="Z328" i="15"/>
  <c r="AD328" i="15"/>
  <c r="AH328" i="15"/>
  <c r="AL328" i="15"/>
  <c r="J330" i="15"/>
  <c r="N330" i="15"/>
  <c r="R330" i="15"/>
  <c r="V330" i="15"/>
  <c r="Z330" i="15"/>
  <c r="AD330" i="15"/>
  <c r="AH330" i="15"/>
  <c r="AL330" i="15"/>
  <c r="J332" i="15"/>
  <c r="N332" i="15"/>
  <c r="R332" i="15"/>
  <c r="V332" i="15"/>
  <c r="Z332" i="15"/>
  <c r="AD332" i="15"/>
  <c r="AH332" i="15"/>
  <c r="AL332" i="15"/>
  <c r="L333" i="15"/>
  <c r="AB333" i="15"/>
  <c r="J334" i="15"/>
  <c r="N334" i="15"/>
  <c r="R334" i="15"/>
  <c r="V334" i="15"/>
  <c r="Z334" i="15"/>
  <c r="AD334" i="15"/>
  <c r="AH334" i="15"/>
  <c r="AL334" i="15"/>
  <c r="L335" i="15"/>
  <c r="P335" i="15"/>
  <c r="AB335" i="15"/>
  <c r="AF335" i="15"/>
  <c r="I336" i="15"/>
  <c r="M336" i="15"/>
  <c r="Q336" i="15"/>
  <c r="U336" i="15"/>
  <c r="Y336" i="15"/>
  <c r="AC336" i="15"/>
  <c r="AG336" i="15"/>
  <c r="AK336" i="15"/>
  <c r="K338" i="15"/>
  <c r="O338" i="15"/>
  <c r="S338" i="15"/>
  <c r="W338" i="15"/>
  <c r="AA338" i="15"/>
  <c r="AE338" i="15"/>
  <c r="AI338" i="15"/>
  <c r="AM338" i="15"/>
  <c r="L339" i="15"/>
  <c r="P339" i="15"/>
  <c r="T339" i="15"/>
  <c r="X339" i="15"/>
  <c r="AB339" i="15"/>
  <c r="AF339" i="15"/>
  <c r="AJ339" i="15"/>
  <c r="AN339" i="15"/>
  <c r="M340" i="15"/>
  <c r="AC340" i="15"/>
  <c r="K342" i="15"/>
  <c r="O342" i="15"/>
  <c r="S342" i="15"/>
  <c r="W342" i="15"/>
  <c r="AA342" i="15"/>
  <c r="AE342" i="15"/>
  <c r="AI342" i="15"/>
  <c r="AM342" i="15"/>
  <c r="L343" i="15"/>
  <c r="P343" i="15"/>
  <c r="AB343" i="15"/>
  <c r="AF343" i="15"/>
  <c r="I344" i="15"/>
  <c r="M344" i="15"/>
  <c r="Q344" i="15"/>
  <c r="U344" i="15"/>
  <c r="Y344" i="15"/>
  <c r="AC344" i="15"/>
  <c r="AG344" i="15"/>
  <c r="AK344" i="15"/>
  <c r="J346" i="15"/>
  <c r="N346" i="15"/>
  <c r="R346" i="15"/>
  <c r="V346" i="15"/>
  <c r="Z346" i="15"/>
  <c r="AD346" i="15"/>
  <c r="AH346" i="15"/>
  <c r="AL346" i="15"/>
  <c r="J348" i="15"/>
  <c r="N348" i="15"/>
  <c r="R348" i="15"/>
  <c r="V348" i="15"/>
  <c r="Z348" i="15"/>
  <c r="AD348" i="15"/>
  <c r="AH348" i="15"/>
  <c r="AL348" i="15"/>
  <c r="J350" i="15"/>
  <c r="N350" i="15"/>
  <c r="R350" i="15"/>
  <c r="V350" i="15"/>
  <c r="Z350" i="15"/>
  <c r="AD350" i="15"/>
  <c r="AH350" i="15"/>
  <c r="AL350" i="15"/>
  <c r="J352" i="15"/>
  <c r="N352" i="15"/>
  <c r="R352" i="15"/>
  <c r="V352" i="15"/>
  <c r="Z352" i="15"/>
  <c r="AD352" i="15"/>
  <c r="AH352" i="15"/>
  <c r="AL352" i="15"/>
  <c r="J354" i="15"/>
  <c r="N354" i="15"/>
  <c r="R354" i="15"/>
  <c r="V354" i="15"/>
  <c r="Z354" i="15"/>
  <c r="AD354" i="15"/>
  <c r="AH354" i="15"/>
  <c r="AL354" i="15"/>
  <c r="I356" i="15"/>
  <c r="Y356" i="15"/>
  <c r="AO356" i="15"/>
  <c r="T357" i="15"/>
  <c r="X357" i="15"/>
  <c r="AJ357" i="15"/>
  <c r="AN357" i="15"/>
  <c r="K358" i="15"/>
  <c r="O358" i="15"/>
  <c r="S358" i="15"/>
  <c r="W358" i="15"/>
  <c r="AA358" i="15"/>
  <c r="AE358" i="15"/>
  <c r="AI358" i="15"/>
  <c r="AM358" i="15"/>
  <c r="I360" i="15"/>
  <c r="M360" i="15"/>
  <c r="Q360" i="15"/>
  <c r="U360" i="15"/>
  <c r="Y360" i="15"/>
  <c r="AC360" i="15"/>
  <c r="AG360" i="15"/>
  <c r="AK360" i="15"/>
  <c r="AO360" i="15"/>
  <c r="L361" i="15"/>
  <c r="P361" i="15"/>
  <c r="T361" i="15"/>
  <c r="X361" i="15"/>
  <c r="AB361" i="15"/>
  <c r="AF361" i="15"/>
  <c r="AJ361" i="15"/>
  <c r="AN361" i="15"/>
  <c r="K362" i="15"/>
  <c r="O362" i="15"/>
  <c r="S362" i="15"/>
  <c r="W362" i="15"/>
  <c r="AA362" i="15"/>
  <c r="AE362" i="15"/>
  <c r="AI362" i="15"/>
  <c r="AM362" i="15"/>
  <c r="L365" i="15"/>
  <c r="P365" i="15"/>
  <c r="T365" i="15"/>
  <c r="X365" i="15"/>
  <c r="AB365" i="15"/>
  <c r="AF365" i="15"/>
  <c r="AJ365" i="15"/>
  <c r="AN365" i="15"/>
  <c r="J366" i="15"/>
  <c r="N366" i="15"/>
  <c r="R366" i="15"/>
  <c r="V366" i="15"/>
  <c r="Z366" i="15"/>
  <c r="AD366" i="15"/>
  <c r="AH366" i="15"/>
  <c r="AL366" i="15"/>
  <c r="AP366" i="15"/>
  <c r="T367" i="15"/>
  <c r="AJ367" i="15"/>
  <c r="J368" i="15"/>
  <c r="N368" i="15"/>
  <c r="R368" i="15"/>
  <c r="V368" i="15"/>
  <c r="Z368" i="15"/>
  <c r="AD368" i="15"/>
  <c r="AH368" i="15"/>
  <c r="AL368" i="15"/>
  <c r="AP368" i="15"/>
  <c r="L369" i="15"/>
  <c r="P369" i="15"/>
  <c r="AB369" i="15"/>
  <c r="AF369" i="15"/>
  <c r="J370" i="15"/>
  <c r="N370" i="15"/>
  <c r="R370" i="15"/>
  <c r="V370" i="15"/>
  <c r="Z370" i="15"/>
  <c r="AD370" i="15"/>
  <c r="AH370" i="15"/>
  <c r="AL370" i="15"/>
  <c r="AP370" i="15"/>
  <c r="L371" i="15"/>
  <c r="AB371" i="15"/>
  <c r="J372" i="15"/>
  <c r="N372" i="15"/>
  <c r="R372" i="15"/>
  <c r="V372" i="15"/>
  <c r="Z372" i="15"/>
  <c r="AD372" i="15"/>
  <c r="AH372" i="15"/>
  <c r="AL372" i="15"/>
  <c r="AP372" i="15"/>
  <c r="L373" i="15"/>
  <c r="P373" i="15"/>
  <c r="T373" i="15"/>
  <c r="X373" i="15"/>
  <c r="AB373" i="15"/>
  <c r="AF373" i="15"/>
  <c r="AJ373" i="15"/>
  <c r="AN373" i="15"/>
  <c r="J374" i="15"/>
  <c r="N374" i="15"/>
  <c r="R374" i="15"/>
  <c r="V374" i="15"/>
  <c r="Z374" i="15"/>
  <c r="AD374" i="15"/>
  <c r="AH374" i="15"/>
  <c r="AL374" i="15"/>
  <c r="AP374" i="15"/>
  <c r="T375" i="15"/>
  <c r="AJ375" i="15"/>
  <c r="I376" i="15"/>
  <c r="M376" i="15"/>
  <c r="Q376" i="15"/>
  <c r="U376" i="15"/>
  <c r="Y376" i="15"/>
  <c r="AC376" i="15"/>
  <c r="AG376" i="15"/>
  <c r="AK376" i="15"/>
  <c r="AO376" i="15"/>
  <c r="K378" i="15"/>
  <c r="O378" i="15"/>
  <c r="S378" i="15"/>
  <c r="W378" i="15"/>
  <c r="AA378" i="15"/>
  <c r="AE378" i="15"/>
  <c r="AI378" i="15"/>
  <c r="AM378" i="15"/>
  <c r="AQ378" i="15"/>
  <c r="L379" i="15"/>
  <c r="P379" i="15"/>
  <c r="T379" i="15"/>
  <c r="X379" i="15"/>
  <c r="AB379" i="15"/>
  <c r="AF379" i="15"/>
  <c r="AJ379" i="15"/>
  <c r="AN379" i="15"/>
  <c r="AR379" i="15"/>
  <c r="I380" i="15"/>
  <c r="M380" i="15"/>
  <c r="Q380" i="15"/>
  <c r="U380" i="15"/>
  <c r="Y380" i="15"/>
  <c r="AC380" i="15"/>
  <c r="AG380" i="15"/>
  <c r="AK380" i="15"/>
  <c r="AO380" i="15"/>
  <c r="K382" i="15"/>
  <c r="O382" i="15"/>
  <c r="S382" i="15"/>
  <c r="W382" i="15"/>
  <c r="AA382" i="15"/>
  <c r="AE382" i="15"/>
  <c r="AI382" i="15"/>
  <c r="AM382" i="15"/>
  <c r="AQ382" i="15"/>
  <c r="T383" i="15"/>
  <c r="AJ383" i="15"/>
  <c r="I384" i="15"/>
  <c r="M384" i="15"/>
  <c r="Q384" i="15"/>
  <c r="U384" i="15"/>
  <c r="Y384" i="15"/>
  <c r="AC384" i="15"/>
  <c r="AG384" i="15"/>
  <c r="AK384" i="15"/>
  <c r="AO384" i="15"/>
  <c r="J386" i="15"/>
  <c r="N386" i="15"/>
  <c r="R386" i="15"/>
  <c r="V386" i="15"/>
  <c r="Z386" i="15"/>
  <c r="AD386" i="15"/>
  <c r="AH386" i="15"/>
  <c r="AL386" i="15"/>
  <c r="AP386" i="15"/>
  <c r="J388" i="15"/>
  <c r="N388" i="15"/>
  <c r="R388" i="15"/>
  <c r="V388" i="15"/>
  <c r="Z388" i="15"/>
  <c r="AD388" i="15"/>
  <c r="AH388" i="15"/>
  <c r="AL388" i="15"/>
  <c r="AP388" i="15"/>
  <c r="J390" i="15"/>
  <c r="N390" i="15"/>
  <c r="R390" i="15"/>
  <c r="V390" i="15"/>
  <c r="Z390" i="15"/>
  <c r="AD390" i="15"/>
  <c r="AH390" i="15"/>
  <c r="AL390" i="15"/>
  <c r="AP390" i="15"/>
  <c r="J392" i="15"/>
  <c r="N392" i="15"/>
  <c r="R392" i="15"/>
  <c r="V392" i="15"/>
  <c r="Z392" i="15"/>
  <c r="AD392" i="15"/>
  <c r="AH392" i="15"/>
  <c r="AL392" i="15"/>
  <c r="AP392" i="15"/>
  <c r="J394" i="15"/>
  <c r="N394" i="15"/>
  <c r="R394" i="15"/>
  <c r="V394" i="15"/>
  <c r="Z394" i="15"/>
  <c r="AD394" i="15"/>
  <c r="AH394" i="15"/>
  <c r="AL394" i="15"/>
  <c r="AP394" i="15"/>
  <c r="I396" i="15"/>
  <c r="M396" i="15"/>
  <c r="Q396" i="15"/>
  <c r="U396" i="15"/>
  <c r="Y396" i="15"/>
  <c r="AC396" i="15"/>
  <c r="AG396" i="15"/>
  <c r="AK396" i="15"/>
  <c r="AO396" i="15"/>
  <c r="AS396" i="15"/>
  <c r="T397" i="15"/>
  <c r="AJ397" i="15"/>
  <c r="K398" i="15"/>
  <c r="O398" i="15"/>
  <c r="S398" i="15"/>
  <c r="W398" i="15"/>
  <c r="AA398" i="15"/>
  <c r="AE398" i="15"/>
  <c r="AI398" i="15"/>
  <c r="AM398" i="15"/>
  <c r="AQ398" i="15"/>
  <c r="I400" i="15"/>
  <c r="M400" i="15"/>
  <c r="Q400" i="15"/>
  <c r="U400" i="15"/>
  <c r="Y400" i="15"/>
  <c r="AC400" i="15"/>
  <c r="AG400" i="15"/>
  <c r="AK400" i="15"/>
  <c r="AO400" i="15"/>
  <c r="AS400" i="15"/>
  <c r="L401" i="15"/>
  <c r="P401" i="15"/>
  <c r="T401" i="15"/>
  <c r="X401" i="15"/>
  <c r="AB401" i="15"/>
  <c r="AF401" i="15"/>
  <c r="AJ401" i="15"/>
  <c r="AN401" i="15"/>
  <c r="AR401" i="15"/>
  <c r="K402" i="15"/>
  <c r="O402" i="15"/>
  <c r="S402" i="15"/>
  <c r="W402" i="15"/>
  <c r="AA402" i="15"/>
  <c r="AE402" i="15"/>
  <c r="AI402" i="15"/>
  <c r="AM402" i="15"/>
  <c r="AQ402" i="15"/>
  <c r="I404" i="15"/>
  <c r="M404" i="15"/>
  <c r="Q404" i="15"/>
  <c r="U404" i="15"/>
  <c r="Y404" i="15"/>
  <c r="AC404" i="15"/>
  <c r="AG404" i="15"/>
  <c r="AK404" i="15"/>
  <c r="AO404" i="15"/>
  <c r="AS404" i="15"/>
  <c r="T405" i="15"/>
  <c r="AJ405" i="15"/>
  <c r="J406" i="15"/>
  <c r="N406" i="15"/>
  <c r="R406" i="15"/>
  <c r="V406" i="15"/>
  <c r="Z406" i="15"/>
  <c r="AD406" i="15"/>
  <c r="AH406" i="15"/>
  <c r="AL406" i="15"/>
  <c r="AP406" i="15"/>
  <c r="AT406" i="15"/>
  <c r="T407" i="15"/>
  <c r="X407" i="15"/>
  <c r="AJ407" i="15"/>
  <c r="AN407" i="15"/>
  <c r="J408" i="15"/>
  <c r="N408" i="15"/>
  <c r="R408" i="15"/>
  <c r="V408" i="15"/>
  <c r="Z408" i="15"/>
  <c r="AD408" i="15"/>
  <c r="AH408" i="15"/>
  <c r="AL408" i="15"/>
  <c r="AP408" i="15"/>
  <c r="AT408" i="15"/>
  <c r="L409" i="15"/>
  <c r="P409" i="15"/>
  <c r="T409" i="15"/>
  <c r="X409" i="15"/>
  <c r="AB409" i="15"/>
  <c r="AF409" i="15"/>
  <c r="AJ409" i="15"/>
  <c r="AN409" i="15"/>
  <c r="AR409" i="15"/>
  <c r="J410" i="15"/>
  <c r="N410" i="15"/>
  <c r="R410" i="15"/>
  <c r="V410" i="15"/>
  <c r="Z410" i="15"/>
  <c r="AD410" i="15"/>
  <c r="AH410" i="15"/>
  <c r="AL410" i="15"/>
  <c r="AP410" i="15"/>
  <c r="AT410" i="15"/>
  <c r="L411" i="15"/>
  <c r="P411" i="15"/>
  <c r="T411" i="15"/>
  <c r="X411" i="15"/>
  <c r="AB411" i="15"/>
  <c r="AF411" i="15"/>
  <c r="AJ411" i="15"/>
  <c r="AN411" i="15"/>
  <c r="AR411" i="15"/>
  <c r="J412" i="15"/>
  <c r="N412" i="15"/>
  <c r="R412" i="15"/>
  <c r="V412" i="15"/>
  <c r="Z412" i="15"/>
  <c r="AD412" i="15"/>
  <c r="AH412" i="15"/>
  <c r="AL412" i="15"/>
  <c r="AP412" i="15"/>
  <c r="AT412" i="15"/>
  <c r="T413" i="15"/>
  <c r="AJ413" i="15"/>
  <c r="J414" i="15"/>
  <c r="N414" i="15"/>
  <c r="R414" i="15"/>
  <c r="V414" i="15"/>
  <c r="Z414" i="15"/>
  <c r="AD414" i="15"/>
  <c r="AH414" i="15"/>
  <c r="AL414" i="15"/>
  <c r="AP414" i="15"/>
  <c r="AT414" i="15"/>
  <c r="T415" i="15"/>
  <c r="X415" i="15"/>
  <c r="AJ415" i="15"/>
  <c r="AN415" i="15"/>
  <c r="I416" i="15"/>
  <c r="M416" i="15"/>
  <c r="Q416" i="15"/>
  <c r="U416" i="15"/>
  <c r="Y416" i="15"/>
  <c r="AC416" i="15"/>
  <c r="AG416" i="15"/>
  <c r="AK416" i="15"/>
  <c r="AO416" i="15"/>
  <c r="AS416" i="15"/>
  <c r="K418" i="15"/>
  <c r="O418" i="15"/>
  <c r="S418" i="15"/>
  <c r="W418" i="15"/>
  <c r="AA418" i="15"/>
  <c r="AE418" i="15"/>
  <c r="AI418" i="15"/>
  <c r="AM418" i="15"/>
  <c r="AQ418" i="15"/>
  <c r="AU418" i="15"/>
  <c r="L419" i="15"/>
  <c r="P419" i="15"/>
  <c r="T419" i="15"/>
  <c r="X419" i="15"/>
  <c r="AB419" i="15"/>
  <c r="AF419" i="15"/>
  <c r="AJ419" i="15"/>
  <c r="AN419" i="15"/>
  <c r="AR419" i="15"/>
  <c r="AV419" i="15"/>
  <c r="I420" i="15"/>
  <c r="M420" i="15"/>
  <c r="Q420" i="15"/>
  <c r="U420" i="15"/>
  <c r="Y420" i="15"/>
  <c r="AC420" i="15"/>
  <c r="AG420" i="15"/>
  <c r="AK420" i="15"/>
  <c r="AO420" i="15"/>
  <c r="AS420" i="15"/>
  <c r="K422" i="15"/>
  <c r="O422" i="15"/>
  <c r="S422" i="15"/>
  <c r="W422" i="15"/>
  <c r="AA422" i="15"/>
  <c r="AE422" i="15"/>
  <c r="AI422" i="15"/>
  <c r="AM422" i="15"/>
  <c r="AQ422" i="15"/>
  <c r="AU422" i="15"/>
  <c r="X423" i="15"/>
  <c r="AN423" i="15"/>
  <c r="I424" i="15"/>
  <c r="M424" i="15"/>
  <c r="Q424" i="15"/>
  <c r="U424" i="15"/>
  <c r="Y424" i="15"/>
  <c r="AC424" i="15"/>
  <c r="AG424" i="15"/>
  <c r="AK424" i="15"/>
  <c r="AO424" i="15"/>
  <c r="AS424" i="15"/>
  <c r="J426" i="15"/>
  <c r="N426" i="15"/>
  <c r="R426" i="15"/>
  <c r="V426" i="15"/>
  <c r="Z426" i="15"/>
  <c r="AD426" i="15"/>
  <c r="AH426" i="15"/>
  <c r="AL426" i="15"/>
  <c r="AP426" i="15"/>
  <c r="AT426" i="15"/>
  <c r="J428" i="15"/>
  <c r="N428" i="15"/>
  <c r="R428" i="15"/>
  <c r="V428" i="15"/>
  <c r="Z428" i="15"/>
  <c r="AD428" i="15"/>
  <c r="AH428" i="15"/>
  <c r="AL428" i="15"/>
  <c r="AP428" i="15"/>
  <c r="AT428" i="15"/>
  <c r="J430" i="15"/>
  <c r="N430" i="15"/>
  <c r="R430" i="15"/>
  <c r="V430" i="15"/>
  <c r="Z430" i="15"/>
  <c r="AD430" i="15"/>
  <c r="AH430" i="15"/>
  <c r="AL430" i="15"/>
  <c r="AP430" i="15"/>
  <c r="AT430" i="15"/>
  <c r="J432" i="15"/>
  <c r="N432" i="15"/>
  <c r="R432" i="15"/>
  <c r="V432" i="15"/>
  <c r="Z432" i="15"/>
  <c r="AD432" i="15"/>
  <c r="AH432" i="15"/>
  <c r="AL432" i="15"/>
  <c r="AP432" i="15"/>
  <c r="AT432" i="15"/>
  <c r="J434" i="15"/>
  <c r="N434" i="15"/>
  <c r="R434" i="15"/>
  <c r="V434" i="15"/>
  <c r="Z434" i="15"/>
  <c r="AD434" i="15"/>
  <c r="AH434" i="15"/>
  <c r="AL434" i="15"/>
  <c r="AP434" i="15"/>
  <c r="AT434" i="15"/>
  <c r="P437" i="15"/>
  <c r="AF437" i="15"/>
  <c r="AV437" i="15"/>
  <c r="K438" i="15"/>
  <c r="O438" i="15"/>
  <c r="S438" i="15"/>
  <c r="W438" i="15"/>
  <c r="AA438" i="15"/>
  <c r="AE438" i="15"/>
  <c r="AI438" i="15"/>
  <c r="AM438" i="15"/>
  <c r="AQ438" i="15"/>
  <c r="AU438" i="15"/>
  <c r="I440" i="15"/>
  <c r="M440" i="15"/>
  <c r="Q440" i="15"/>
  <c r="U440" i="15"/>
  <c r="Y440" i="15"/>
  <c r="AC440" i="15"/>
  <c r="AG440" i="15"/>
  <c r="AK440" i="15"/>
  <c r="AO440" i="15"/>
  <c r="AS440" i="15"/>
  <c r="AW440" i="15"/>
  <c r="L441" i="15"/>
  <c r="P441" i="15"/>
  <c r="T441" i="15"/>
  <c r="X441" i="15"/>
  <c r="AB441" i="15"/>
  <c r="AF441" i="15"/>
  <c r="AJ441" i="15"/>
  <c r="AN441" i="15"/>
  <c r="AR441" i="15"/>
  <c r="AV441" i="15"/>
  <c r="K442" i="15"/>
  <c r="O442" i="15"/>
  <c r="S442" i="15"/>
  <c r="W442" i="15"/>
  <c r="AA442" i="15"/>
  <c r="AE442" i="15"/>
  <c r="AI442" i="15"/>
  <c r="AM442" i="15"/>
  <c r="AQ442" i="15"/>
  <c r="AU442" i="15"/>
  <c r="I444" i="15"/>
  <c r="M444" i="15"/>
  <c r="Q444" i="15"/>
  <c r="U444" i="15"/>
  <c r="Y444" i="15"/>
  <c r="AC444" i="15"/>
  <c r="AG444" i="15"/>
  <c r="AK444" i="15"/>
  <c r="AO444" i="15"/>
  <c r="AS444" i="15"/>
  <c r="AW444" i="15"/>
  <c r="L445" i="15"/>
  <c r="P445" i="15"/>
  <c r="T445" i="15"/>
  <c r="X445" i="15"/>
  <c r="AB445" i="15"/>
  <c r="AF445" i="15"/>
  <c r="AJ445" i="15"/>
  <c r="AN445" i="15"/>
  <c r="AR445" i="15"/>
  <c r="AV445" i="15"/>
  <c r="J446" i="15"/>
  <c r="N446" i="15"/>
  <c r="R446" i="15"/>
  <c r="V446" i="15"/>
  <c r="Z446" i="15"/>
  <c r="AD446" i="15"/>
  <c r="AH446" i="15"/>
  <c r="AL446" i="15"/>
  <c r="AP446" i="15"/>
  <c r="AT446" i="15"/>
  <c r="AX446" i="15"/>
  <c r="L447" i="15"/>
  <c r="P447" i="15"/>
  <c r="T447" i="15"/>
  <c r="X447" i="15"/>
  <c r="AB447" i="15"/>
  <c r="AF447" i="15"/>
  <c r="AJ447" i="15"/>
  <c r="AN447" i="15"/>
  <c r="AR447" i="15"/>
  <c r="AV447" i="15"/>
  <c r="J448" i="15"/>
  <c r="N448" i="15"/>
  <c r="R448" i="15"/>
  <c r="V448" i="15"/>
  <c r="Z448" i="15"/>
  <c r="AD448" i="15"/>
  <c r="AH448" i="15"/>
  <c r="AL448" i="15"/>
  <c r="AP448" i="15"/>
  <c r="AT448" i="15"/>
  <c r="AX448" i="15"/>
  <c r="X449" i="15"/>
  <c r="AN449" i="15"/>
  <c r="J450" i="15"/>
  <c r="N450" i="15"/>
  <c r="R450" i="15"/>
  <c r="V450" i="15"/>
  <c r="Z450" i="15"/>
  <c r="AD450" i="15"/>
  <c r="AH450" i="15"/>
  <c r="AL450" i="15"/>
  <c r="AP450" i="15"/>
  <c r="AT450" i="15"/>
  <c r="AX450" i="15"/>
  <c r="L451" i="15"/>
  <c r="P451" i="15"/>
  <c r="T451" i="15"/>
  <c r="X451" i="15"/>
  <c r="AB451" i="15"/>
  <c r="AF451" i="15"/>
  <c r="AJ451" i="15"/>
  <c r="AN451" i="15"/>
  <c r="AR451" i="15"/>
  <c r="AV451" i="15"/>
  <c r="J452" i="15"/>
  <c r="N452" i="15"/>
  <c r="R452" i="15"/>
  <c r="V452" i="15"/>
  <c r="Z452" i="15"/>
  <c r="AD452" i="15"/>
  <c r="AH452" i="15"/>
  <c r="AL452" i="15"/>
  <c r="AP452" i="15"/>
  <c r="AT452" i="15"/>
  <c r="AX452" i="15"/>
  <c r="L453" i="15"/>
  <c r="P453" i="15"/>
  <c r="T453" i="15"/>
  <c r="X453" i="15"/>
  <c r="AB453" i="15"/>
  <c r="AF453" i="15"/>
  <c r="AJ453" i="15"/>
  <c r="AN453" i="15"/>
  <c r="AR453" i="15"/>
  <c r="AV453" i="15"/>
  <c r="J454" i="15"/>
  <c r="N454" i="15"/>
  <c r="R454" i="15"/>
  <c r="V454" i="15"/>
  <c r="Z454" i="15"/>
  <c r="AD454" i="15"/>
  <c r="AH454" i="15"/>
  <c r="AL454" i="15"/>
  <c r="AP454" i="15"/>
  <c r="AT454" i="15"/>
  <c r="AX454" i="15"/>
  <c r="L455" i="15"/>
  <c r="P455" i="15"/>
  <c r="T455" i="15"/>
  <c r="X455" i="15"/>
  <c r="AB455" i="15"/>
  <c r="AF455" i="15"/>
  <c r="AJ455" i="15"/>
  <c r="AN455" i="15"/>
  <c r="AR455" i="15"/>
  <c r="AV455" i="15"/>
  <c r="AZ455" i="15"/>
  <c r="I456" i="15"/>
  <c r="M456" i="15"/>
  <c r="Q456" i="15"/>
  <c r="U456" i="15"/>
  <c r="Y456" i="15"/>
  <c r="AC456" i="15"/>
  <c r="AG456" i="15"/>
  <c r="AK456" i="15"/>
  <c r="AO456" i="15"/>
  <c r="AS456" i="15"/>
  <c r="AW456" i="15"/>
  <c r="K458" i="15"/>
  <c r="O458" i="15"/>
  <c r="S458" i="15"/>
  <c r="W458" i="15"/>
  <c r="AA458" i="15"/>
  <c r="AE458" i="15"/>
  <c r="AI458" i="15"/>
  <c r="AM458" i="15"/>
  <c r="AQ458" i="15"/>
  <c r="AU458" i="15"/>
  <c r="AY458" i="15"/>
  <c r="L459" i="15"/>
  <c r="P459" i="15"/>
  <c r="T459" i="15"/>
  <c r="X459" i="15"/>
  <c r="AB459" i="15"/>
  <c r="AF459" i="15"/>
  <c r="AJ459" i="15"/>
  <c r="AN459" i="15"/>
  <c r="AR459" i="15"/>
  <c r="AV459" i="15"/>
  <c r="AZ459" i="15"/>
  <c r="I460" i="15"/>
  <c r="M460" i="15"/>
  <c r="Q460" i="15"/>
  <c r="U460" i="15"/>
  <c r="Y460" i="15"/>
  <c r="AC460" i="15"/>
  <c r="AG460" i="15"/>
  <c r="AK460" i="15"/>
  <c r="AO460" i="15"/>
  <c r="AS460" i="15"/>
  <c r="AW460" i="15"/>
  <c r="K462" i="15"/>
  <c r="O462" i="15"/>
  <c r="S462" i="15"/>
  <c r="W462" i="15"/>
  <c r="AA462" i="15"/>
  <c r="AE462" i="15"/>
  <c r="AI462" i="15"/>
  <c r="AM462" i="15"/>
  <c r="AQ462" i="15"/>
  <c r="AU462" i="15"/>
  <c r="AY462" i="15"/>
  <c r="L463" i="15"/>
  <c r="P463" i="15"/>
  <c r="T463" i="15"/>
  <c r="X463" i="15"/>
  <c r="AB463" i="15"/>
  <c r="AF463" i="15"/>
  <c r="AJ463" i="15"/>
  <c r="AN463" i="15"/>
  <c r="AR463" i="15"/>
  <c r="AV463" i="15"/>
  <c r="AZ463" i="15"/>
  <c r="I464" i="15"/>
  <c r="M464" i="15"/>
  <c r="Q464" i="15"/>
  <c r="U464" i="15"/>
  <c r="Y464" i="15"/>
  <c r="AC464" i="15"/>
  <c r="AG464" i="15"/>
  <c r="AK464" i="15"/>
  <c r="AO464" i="15"/>
  <c r="AS464" i="15"/>
  <c r="AW464" i="15"/>
  <c r="K201" i="15"/>
  <c r="V200" i="15"/>
  <c r="I198" i="15"/>
  <c r="Q198" i="15"/>
  <c r="R196" i="15"/>
  <c r="W194" i="15"/>
  <c r="O193" i="15"/>
  <c r="O191" i="15"/>
  <c r="O190" i="15"/>
  <c r="W189" i="15"/>
  <c r="W188" i="15"/>
  <c r="O187" i="15"/>
  <c r="W187" i="15"/>
  <c r="W186" i="15"/>
  <c r="O185" i="15"/>
  <c r="P184" i="15"/>
  <c r="R181" i="15"/>
  <c r="T180" i="15"/>
  <c r="O178" i="15"/>
  <c r="N177" i="15"/>
  <c r="X176" i="15"/>
  <c r="I175" i="15"/>
  <c r="Q175" i="15"/>
  <c r="Q174" i="15"/>
  <c r="U172" i="15"/>
  <c r="Q170" i="15"/>
  <c r="M168" i="15"/>
  <c r="U168" i="15"/>
  <c r="L166" i="15"/>
  <c r="T166" i="15"/>
  <c r="T164" i="15"/>
  <c r="J163" i="15"/>
  <c r="M162" i="15"/>
  <c r="K161" i="15"/>
  <c r="I158" i="15"/>
  <c r="O157" i="15"/>
  <c r="L156" i="15"/>
  <c r="T156" i="15"/>
  <c r="J155" i="15"/>
  <c r="R155" i="15"/>
  <c r="N154" i="15"/>
  <c r="J152" i="15"/>
  <c r="N150" i="15"/>
  <c r="M149" i="15"/>
  <c r="J148" i="15"/>
  <c r="Q147" i="15"/>
  <c r="U145" i="15"/>
  <c r="N144" i="15"/>
  <c r="O142" i="15"/>
  <c r="K138" i="15"/>
  <c r="S138" i="15"/>
  <c r="N136" i="15"/>
  <c r="P134" i="15"/>
  <c r="P132" i="15"/>
  <c r="P130" i="15"/>
  <c r="I122" i="15"/>
  <c r="O121" i="15"/>
  <c r="L120" i="15"/>
  <c r="J119" i="15"/>
  <c r="R119" i="15"/>
  <c r="I113" i="15"/>
  <c r="Q113" i="15"/>
  <c r="I109" i="15"/>
  <c r="Q109" i="15"/>
  <c r="N108" i="15"/>
  <c r="J96" i="15"/>
  <c r="L90" i="15"/>
  <c r="L86" i="15"/>
  <c r="L84" i="15"/>
  <c r="M82" i="15"/>
  <c r="N79" i="15"/>
  <c r="M73" i="15"/>
  <c r="M65" i="15"/>
  <c r="K58" i="15"/>
  <c r="I33" i="15"/>
  <c r="I25" i="15"/>
  <c r="I202" i="15"/>
  <c r="Q202" i="15"/>
  <c r="Y202" i="15"/>
  <c r="K204" i="15"/>
  <c r="O204" i="15"/>
  <c r="S204" i="15"/>
  <c r="V205" i="15"/>
  <c r="P206" i="15"/>
  <c r="X206" i="15"/>
  <c r="J207" i="15"/>
  <c r="N207" i="15"/>
  <c r="R207" i="15"/>
  <c r="Z207" i="15"/>
  <c r="L208" i="15"/>
  <c r="P208" i="15"/>
  <c r="X208" i="15"/>
  <c r="J209" i="15"/>
  <c r="N209" i="15"/>
  <c r="R209" i="15"/>
  <c r="V209" i="15"/>
  <c r="L210" i="15"/>
  <c r="T210" i="15"/>
  <c r="Z211" i="15"/>
  <c r="L212" i="15"/>
  <c r="T212" i="15"/>
  <c r="R213" i="15"/>
  <c r="Z213" i="15"/>
  <c r="L214" i="15"/>
  <c r="T214" i="15"/>
  <c r="R215" i="15"/>
  <c r="Z215" i="15"/>
  <c r="K216" i="15"/>
  <c r="O216" i="15"/>
  <c r="W216" i="15"/>
  <c r="M218" i="15"/>
  <c r="Q218" i="15"/>
  <c r="Y218" i="15"/>
  <c r="J219" i="15"/>
  <c r="N219" i="15"/>
  <c r="R219" i="15"/>
  <c r="Z219" i="15"/>
  <c r="K220" i="15"/>
  <c r="O220" i="15"/>
  <c r="S220" i="15"/>
  <c r="AA220" i="15"/>
  <c r="I222" i="15"/>
  <c r="Q222" i="15"/>
  <c r="Y222" i="15"/>
  <c r="R223" i="15"/>
  <c r="V223" i="15"/>
  <c r="W224" i="15"/>
  <c r="P226" i="15"/>
  <c r="X226" i="15"/>
  <c r="L228" i="15"/>
  <c r="T228" i="15"/>
  <c r="AB228" i="15"/>
  <c r="I238" i="15"/>
  <c r="Q238" i="15"/>
  <c r="Y238" i="15"/>
  <c r="I242" i="15"/>
  <c r="Q242" i="15"/>
  <c r="Y242" i="15"/>
  <c r="S244" i="15"/>
  <c r="AA244" i="15"/>
  <c r="L246" i="15"/>
  <c r="P246" i="15"/>
  <c r="AB246" i="15"/>
  <c r="L248" i="15"/>
  <c r="P250" i="15"/>
  <c r="T250" i="15"/>
  <c r="AB250" i="15"/>
  <c r="P252" i="15"/>
  <c r="X252" i="15"/>
  <c r="P254" i="15"/>
  <c r="X254" i="15"/>
  <c r="AB254" i="15"/>
  <c r="AA256" i="15"/>
  <c r="Q258" i="15"/>
  <c r="U258" i="15"/>
  <c r="AC258" i="15"/>
  <c r="K260" i="15"/>
  <c r="O260" i="15"/>
  <c r="S260" i="15"/>
  <c r="AA260" i="15"/>
  <c r="I262" i="15"/>
  <c r="Q262" i="15"/>
  <c r="Y262" i="15"/>
  <c r="AC262" i="15"/>
  <c r="K264" i="15"/>
  <c r="O264" i="15"/>
  <c r="S264" i="15"/>
  <c r="W264" i="15"/>
  <c r="AA264" i="15"/>
  <c r="L266" i="15"/>
  <c r="P266" i="15"/>
  <c r="T266" i="15"/>
  <c r="X266" i="15"/>
  <c r="AB266" i="15"/>
  <c r="AF266" i="15"/>
  <c r="P268" i="15"/>
  <c r="X268" i="15"/>
  <c r="AF268" i="15"/>
  <c r="L270" i="15"/>
  <c r="T270" i="15"/>
  <c r="AF270" i="15"/>
  <c r="P272" i="15"/>
  <c r="X272" i="15"/>
  <c r="AF272" i="15"/>
  <c r="P274" i="15"/>
  <c r="X274" i="15"/>
  <c r="AB274" i="15"/>
  <c r="S276" i="15"/>
  <c r="AA276" i="15"/>
  <c r="AE276" i="15"/>
  <c r="Q278" i="15"/>
  <c r="Y278" i="15"/>
  <c r="AC278" i="15"/>
  <c r="AA280" i="15"/>
  <c r="I282" i="15"/>
  <c r="Q282" i="15"/>
  <c r="Y282" i="15"/>
  <c r="AC282" i="15"/>
  <c r="S284" i="15"/>
  <c r="AA284" i="15"/>
  <c r="P286" i="15"/>
  <c r="X286" i="15"/>
  <c r="AF286" i="15"/>
  <c r="L288" i="15"/>
  <c r="T288" i="15"/>
  <c r="X288" i="15"/>
  <c r="AF288" i="15"/>
  <c r="L290" i="15"/>
  <c r="T290" i="15"/>
  <c r="AB290" i="15"/>
  <c r="AF290" i="15"/>
  <c r="L292" i="15"/>
  <c r="T292" i="15"/>
  <c r="AB292" i="15"/>
  <c r="AF292" i="15"/>
  <c r="L294" i="15"/>
  <c r="T294" i="15"/>
  <c r="X294" i="15"/>
  <c r="AF294" i="15"/>
  <c r="K296" i="15"/>
  <c r="O296" i="15"/>
  <c r="S296" i="15"/>
  <c r="AA296" i="15"/>
  <c r="AE296" i="15"/>
  <c r="M298" i="15"/>
  <c r="Q298" i="15"/>
  <c r="Y298" i="15"/>
  <c r="AG298" i="15"/>
  <c r="K300" i="15"/>
  <c r="O300" i="15"/>
  <c r="S300" i="15"/>
  <c r="W300" i="15"/>
  <c r="AE300" i="15"/>
  <c r="M302" i="15"/>
  <c r="Q302" i="15"/>
  <c r="Y302" i="15"/>
  <c r="AG302" i="15"/>
  <c r="AA304" i="15"/>
  <c r="AI304" i="15"/>
  <c r="P306" i="15"/>
  <c r="X306" i="15"/>
  <c r="AF306" i="15"/>
  <c r="L308" i="15"/>
  <c r="T308" i="15"/>
  <c r="AB308" i="15"/>
  <c r="AJ308" i="15"/>
  <c r="L310" i="15"/>
  <c r="T310" i="15"/>
  <c r="AB310" i="15"/>
  <c r="AJ310" i="15"/>
  <c r="L312" i="15"/>
  <c r="T312" i="15"/>
  <c r="AB312" i="15"/>
  <c r="AJ312" i="15"/>
  <c r="L314" i="15"/>
  <c r="T314" i="15"/>
  <c r="AB314" i="15"/>
  <c r="AF314" i="15"/>
  <c r="K316" i="15"/>
  <c r="O316" i="15"/>
  <c r="S316" i="15"/>
  <c r="AA316" i="15"/>
  <c r="AI316" i="15"/>
  <c r="M318" i="15"/>
  <c r="U318" i="15"/>
  <c r="AC318" i="15"/>
  <c r="AK318" i="15"/>
  <c r="S320" i="15"/>
  <c r="AA320" i="15"/>
  <c r="AI320" i="15"/>
  <c r="M322" i="15"/>
  <c r="U322" i="15"/>
  <c r="Y322" i="15"/>
  <c r="AG322" i="15"/>
  <c r="AE324" i="15"/>
  <c r="L326" i="15"/>
  <c r="T326" i="15"/>
  <c r="AB326" i="15"/>
  <c r="AJ326" i="15"/>
  <c r="L328" i="15"/>
  <c r="P328" i="15"/>
  <c r="X328" i="15"/>
  <c r="AF328" i="15"/>
  <c r="L330" i="15"/>
  <c r="T330" i="15"/>
  <c r="AB330" i="15"/>
  <c r="AJ330" i="15"/>
  <c r="P201" i="15"/>
  <c r="X201" i="15"/>
  <c r="M200" i="15"/>
  <c r="U200" i="15"/>
  <c r="N198" i="15"/>
  <c r="V198" i="15"/>
  <c r="I196" i="15"/>
  <c r="Q196" i="15"/>
  <c r="Y196" i="15"/>
  <c r="N194" i="15"/>
  <c r="V194" i="15"/>
  <c r="N193" i="15"/>
  <c r="V193" i="15"/>
  <c r="N192" i="15"/>
  <c r="V192" i="15"/>
  <c r="N191" i="15"/>
  <c r="V191" i="15"/>
  <c r="N190" i="15"/>
  <c r="V190" i="15"/>
  <c r="N189" i="15"/>
  <c r="V189" i="15"/>
  <c r="N188" i="15"/>
  <c r="V188" i="15"/>
  <c r="N187" i="15"/>
  <c r="V187" i="15"/>
  <c r="N186" i="15"/>
  <c r="V186" i="15"/>
  <c r="N185" i="15"/>
  <c r="V185" i="15"/>
  <c r="O184" i="15"/>
  <c r="W184" i="15"/>
  <c r="N183" i="15"/>
  <c r="V183" i="15"/>
  <c r="P182" i="15"/>
  <c r="X182" i="15"/>
  <c r="I181" i="15"/>
  <c r="Q181" i="15"/>
  <c r="K180" i="15"/>
  <c r="S180" i="15"/>
  <c r="J179" i="15"/>
  <c r="R179" i="15"/>
  <c r="L178" i="15"/>
  <c r="T178" i="15"/>
  <c r="M177" i="15"/>
  <c r="U177" i="15"/>
  <c r="O176" i="15"/>
  <c r="W176" i="15"/>
  <c r="N175" i="15"/>
  <c r="V175" i="15"/>
  <c r="P174" i="15"/>
  <c r="L172" i="15"/>
  <c r="T172" i="15"/>
  <c r="P170" i="15"/>
  <c r="L168" i="15"/>
  <c r="T168" i="15"/>
  <c r="K166" i="15"/>
  <c r="S166" i="15"/>
  <c r="I164" i="15"/>
  <c r="Q164" i="15"/>
  <c r="O163" i="15"/>
  <c r="L162" i="15"/>
  <c r="T162" i="15"/>
  <c r="J161" i="15"/>
  <c r="R161" i="15"/>
  <c r="M160" i="15"/>
  <c r="U160" i="15"/>
  <c r="K159" i="15"/>
  <c r="S159" i="15"/>
  <c r="P158" i="15"/>
  <c r="N157" i="15"/>
  <c r="V157" i="15"/>
  <c r="I156" i="15"/>
  <c r="Q156" i="15"/>
  <c r="O155" i="15"/>
  <c r="M154" i="15"/>
  <c r="U154" i="15"/>
  <c r="J153" i="15"/>
  <c r="R153" i="15"/>
  <c r="I152" i="15"/>
  <c r="Q152" i="15"/>
  <c r="N151" i="15"/>
  <c r="M150" i="15"/>
  <c r="U150" i="15"/>
  <c r="J149" i="15"/>
  <c r="R149" i="15"/>
  <c r="I148" i="15"/>
  <c r="Q148" i="15"/>
  <c r="N147" i="15"/>
  <c r="M146" i="15"/>
  <c r="U146" i="15"/>
  <c r="J145" i="15"/>
  <c r="R145" i="15"/>
  <c r="K144" i="15"/>
  <c r="S144" i="15"/>
  <c r="N142" i="15"/>
  <c r="O140" i="15"/>
  <c r="J138" i="15"/>
  <c r="R138" i="15"/>
  <c r="K136" i="15"/>
  <c r="S136" i="15"/>
  <c r="O134" i="15"/>
  <c r="O132" i="15"/>
  <c r="O130" i="15"/>
  <c r="O128" i="15"/>
  <c r="O126" i="15"/>
  <c r="M124" i="15"/>
  <c r="K123" i="15"/>
  <c r="P122" i="15"/>
  <c r="N121" i="15"/>
  <c r="I120" i="15"/>
  <c r="Q120" i="15"/>
  <c r="O119" i="15"/>
  <c r="L118" i="15"/>
  <c r="J117" i="15"/>
  <c r="R117" i="15"/>
  <c r="M116" i="15"/>
  <c r="K115" i="15"/>
  <c r="I114" i="15"/>
  <c r="Q114" i="15"/>
  <c r="N113" i="15"/>
  <c r="M112" i="15"/>
  <c r="J111" i="15"/>
  <c r="I110" i="15"/>
  <c r="Q110" i="15"/>
  <c r="N109" i="15"/>
  <c r="M108" i="15"/>
  <c r="J107" i="15"/>
  <c r="I106" i="15"/>
  <c r="Q106" i="15"/>
  <c r="N105" i="15"/>
  <c r="O104" i="15"/>
  <c r="J102" i="15"/>
  <c r="K100" i="15"/>
  <c r="N98" i="15"/>
  <c r="O96" i="15"/>
  <c r="K94" i="15"/>
  <c r="K92" i="15"/>
  <c r="K90" i="15"/>
  <c r="K88" i="15"/>
  <c r="K86" i="15"/>
  <c r="I84" i="15"/>
  <c r="L82" i="15"/>
  <c r="J81" i="15"/>
  <c r="M80" i="15"/>
  <c r="K79" i="15"/>
  <c r="N77" i="15"/>
  <c r="I76" i="15"/>
  <c r="M74" i="15"/>
  <c r="J73" i="15"/>
  <c r="I72" i="15"/>
  <c r="M70" i="15"/>
  <c r="J69" i="15"/>
  <c r="I68" i="15"/>
  <c r="M66" i="15"/>
  <c r="J65" i="15"/>
  <c r="K64" i="15"/>
  <c r="J58" i="15"/>
  <c r="K56" i="15"/>
  <c r="I40" i="15"/>
  <c r="J37" i="15"/>
  <c r="I34" i="15"/>
  <c r="I30" i="15"/>
  <c r="I26" i="15"/>
  <c r="L202" i="15"/>
  <c r="P202" i="15"/>
  <c r="T202" i="15"/>
  <c r="X202" i="15"/>
  <c r="J204" i="15"/>
  <c r="N204" i="15"/>
  <c r="R204" i="15"/>
  <c r="V204" i="15"/>
  <c r="Z204" i="15"/>
  <c r="I205" i="15"/>
  <c r="M205" i="15"/>
  <c r="Q205" i="15"/>
  <c r="U205" i="15"/>
  <c r="Y205" i="15"/>
  <c r="K206" i="15"/>
  <c r="O206" i="15"/>
  <c r="S206" i="15"/>
  <c r="W206" i="15"/>
  <c r="AA206" i="15"/>
  <c r="I207" i="15"/>
  <c r="M207" i="15"/>
  <c r="Q207" i="15"/>
  <c r="U207" i="15"/>
  <c r="Y207" i="15"/>
  <c r="K208" i="15"/>
  <c r="O208" i="15"/>
  <c r="S208" i="15"/>
  <c r="W208" i="15"/>
  <c r="AA208" i="15"/>
  <c r="I209" i="15"/>
  <c r="M209" i="15"/>
  <c r="Q209" i="15"/>
  <c r="U209" i="15"/>
  <c r="Y209" i="15"/>
  <c r="K210" i="15"/>
  <c r="O210" i="15"/>
  <c r="S210" i="15"/>
  <c r="W210" i="15"/>
  <c r="AA210" i="15"/>
  <c r="I211" i="15"/>
  <c r="M211" i="15"/>
  <c r="Q211" i="15"/>
  <c r="U211" i="15"/>
  <c r="Y211" i="15"/>
  <c r="K212" i="15"/>
  <c r="O212" i="15"/>
  <c r="S212" i="15"/>
  <c r="W212" i="15"/>
  <c r="AA212" i="15"/>
  <c r="I213" i="15"/>
  <c r="M213" i="15"/>
  <c r="Q213" i="15"/>
  <c r="U213" i="15"/>
  <c r="Y213" i="15"/>
  <c r="K214" i="15"/>
  <c r="O214" i="15"/>
  <c r="S214" i="15"/>
  <c r="W214" i="15"/>
  <c r="AA214" i="15"/>
  <c r="I215" i="15"/>
  <c r="M215" i="15"/>
  <c r="Q215" i="15"/>
  <c r="U215" i="15"/>
  <c r="Y215" i="15"/>
  <c r="J216" i="15"/>
  <c r="N216" i="15"/>
  <c r="R216" i="15"/>
  <c r="V216" i="15"/>
  <c r="Z216" i="15"/>
  <c r="L218" i="15"/>
  <c r="P218" i="15"/>
  <c r="T218" i="15"/>
  <c r="X218" i="15"/>
  <c r="AB218" i="15"/>
  <c r="I219" i="15"/>
  <c r="M219" i="15"/>
  <c r="Q219" i="15"/>
  <c r="U219" i="15"/>
  <c r="Y219" i="15"/>
  <c r="J220" i="15"/>
  <c r="N220" i="15"/>
  <c r="R220" i="15"/>
  <c r="V220" i="15"/>
  <c r="Z220" i="15"/>
  <c r="L222" i="15"/>
  <c r="P222" i="15"/>
  <c r="T222" i="15"/>
  <c r="X222" i="15"/>
  <c r="AB222" i="15"/>
  <c r="M223" i="15"/>
  <c r="Q223" i="15"/>
  <c r="J224" i="15"/>
  <c r="N224" i="15"/>
  <c r="R224" i="15"/>
  <c r="V224" i="15"/>
  <c r="Z224" i="15"/>
  <c r="K226" i="15"/>
  <c r="O226" i="15"/>
  <c r="S226" i="15"/>
  <c r="W226" i="15"/>
  <c r="AA226" i="15"/>
  <c r="K228" i="15"/>
  <c r="O228" i="15"/>
  <c r="S228" i="15"/>
  <c r="W228" i="15"/>
  <c r="AA228" i="15"/>
  <c r="L238" i="15"/>
  <c r="P238" i="15"/>
  <c r="T238" i="15"/>
  <c r="X238" i="15"/>
  <c r="AB238" i="15"/>
  <c r="L242" i="15"/>
  <c r="P242" i="15"/>
  <c r="T242" i="15"/>
  <c r="X242" i="15"/>
  <c r="AB242" i="15"/>
  <c r="J244" i="15"/>
  <c r="N244" i="15"/>
  <c r="R244" i="15"/>
  <c r="V244" i="15"/>
  <c r="Z244" i="15"/>
  <c r="AD244" i="15"/>
  <c r="K246" i="15"/>
  <c r="O246" i="15"/>
  <c r="S246" i="15"/>
  <c r="W246" i="15"/>
  <c r="AA246" i="15"/>
  <c r="AE246" i="15"/>
  <c r="K248" i="15"/>
  <c r="O248" i="15"/>
  <c r="S248" i="15"/>
  <c r="W248" i="15"/>
  <c r="AA248" i="15"/>
  <c r="AE248" i="15"/>
  <c r="K250" i="15"/>
  <c r="O250" i="15"/>
  <c r="S250" i="15"/>
  <c r="W250" i="15"/>
  <c r="AA250" i="15"/>
  <c r="AE250" i="15"/>
  <c r="K252" i="15"/>
  <c r="O252" i="15"/>
  <c r="S252" i="15"/>
  <c r="W252" i="15"/>
  <c r="AA252" i="15"/>
  <c r="AE252" i="15"/>
  <c r="K254" i="15"/>
  <c r="O254" i="15"/>
  <c r="S254" i="15"/>
  <c r="W254" i="15"/>
  <c r="AA254" i="15"/>
  <c r="AE254" i="15"/>
  <c r="J256" i="15"/>
  <c r="N256" i="15"/>
  <c r="R256" i="15"/>
  <c r="V256" i="15"/>
  <c r="Z256" i="15"/>
  <c r="AD256" i="15"/>
  <c r="L258" i="15"/>
  <c r="P258" i="15"/>
  <c r="T258" i="15"/>
  <c r="X258" i="15"/>
  <c r="AB258" i="15"/>
  <c r="AF258" i="15"/>
  <c r="J260" i="15"/>
  <c r="N260" i="15"/>
  <c r="R260" i="15"/>
  <c r="V260" i="15"/>
  <c r="Z260" i="15"/>
  <c r="AD260" i="15"/>
  <c r="L262" i="15"/>
  <c r="P262" i="15"/>
  <c r="T262" i="15"/>
  <c r="X262" i="15"/>
  <c r="AB262" i="15"/>
  <c r="AF262" i="15"/>
  <c r="J264" i="15"/>
  <c r="N264" i="15"/>
  <c r="R264" i="15"/>
  <c r="V264" i="15"/>
  <c r="Z264" i="15"/>
  <c r="AD264" i="15"/>
  <c r="K266" i="15"/>
  <c r="O266" i="15"/>
  <c r="S266" i="15"/>
  <c r="W266" i="15"/>
  <c r="AA266" i="15"/>
  <c r="AE266" i="15"/>
  <c r="K268" i="15"/>
  <c r="O268" i="15"/>
  <c r="S268" i="15"/>
  <c r="W268" i="15"/>
  <c r="AA268" i="15"/>
  <c r="AE268" i="15"/>
  <c r="K270" i="15"/>
  <c r="O270" i="15"/>
  <c r="S270" i="15"/>
  <c r="W270" i="15"/>
  <c r="AA270" i="15"/>
  <c r="AE270" i="15"/>
  <c r="K272" i="15"/>
  <c r="O272" i="15"/>
  <c r="S272" i="15"/>
  <c r="W272" i="15"/>
  <c r="AA272" i="15"/>
  <c r="AE272" i="15"/>
  <c r="K274" i="15"/>
  <c r="O274" i="15"/>
  <c r="S274" i="15"/>
  <c r="W274" i="15"/>
  <c r="AA274" i="15"/>
  <c r="AE274" i="15"/>
  <c r="J276" i="15"/>
  <c r="N276" i="15"/>
  <c r="R276" i="15"/>
  <c r="V276" i="15"/>
  <c r="Z276" i="15"/>
  <c r="AD276" i="15"/>
  <c r="AH276" i="15"/>
  <c r="L278" i="15"/>
  <c r="P278" i="15"/>
  <c r="T278" i="15"/>
  <c r="X278" i="15"/>
  <c r="AB278" i="15"/>
  <c r="AF278" i="15"/>
  <c r="J280" i="15"/>
  <c r="N280" i="15"/>
  <c r="R280" i="15"/>
  <c r="V280" i="15"/>
  <c r="Z280" i="15"/>
  <c r="AD280" i="15"/>
  <c r="AH280" i="15"/>
  <c r="L282" i="15"/>
  <c r="P282" i="15"/>
  <c r="T282" i="15"/>
  <c r="X282" i="15"/>
  <c r="AB282" i="15"/>
  <c r="AF282" i="15"/>
  <c r="J284" i="15"/>
  <c r="N284" i="15"/>
  <c r="R284" i="15"/>
  <c r="V284" i="15"/>
  <c r="Z284" i="15"/>
  <c r="AD284" i="15"/>
  <c r="AH284" i="15"/>
  <c r="K286" i="15"/>
  <c r="O286" i="15"/>
  <c r="S286" i="15"/>
  <c r="W286" i="15"/>
  <c r="AA286" i="15"/>
  <c r="AE286" i="15"/>
  <c r="AI286" i="15"/>
  <c r="K288" i="15"/>
  <c r="O288" i="15"/>
  <c r="S288" i="15"/>
  <c r="W288" i="15"/>
  <c r="AA288" i="15"/>
  <c r="AE288" i="15"/>
  <c r="AI288" i="15"/>
  <c r="K290" i="15"/>
  <c r="O290" i="15"/>
  <c r="S290" i="15"/>
  <c r="W290" i="15"/>
  <c r="AA290" i="15"/>
  <c r="AE290" i="15"/>
  <c r="AI290" i="15"/>
  <c r="K292" i="15"/>
  <c r="O292" i="15"/>
  <c r="S292" i="15"/>
  <c r="W292" i="15"/>
  <c r="AA292" i="15"/>
  <c r="AE292" i="15"/>
  <c r="AI292" i="15"/>
  <c r="K294" i="15"/>
  <c r="O294" i="15"/>
  <c r="S294" i="15"/>
  <c r="W294" i="15"/>
  <c r="AA294" i="15"/>
  <c r="AE294" i="15"/>
  <c r="AI294" i="15"/>
  <c r="J296" i="15"/>
  <c r="N296" i="15"/>
  <c r="R296" i="15"/>
  <c r="V296" i="15"/>
  <c r="Z296" i="15"/>
  <c r="AD296" i="15"/>
  <c r="AH296" i="15"/>
  <c r="L298" i="15"/>
  <c r="P298" i="15"/>
  <c r="T298" i="15"/>
  <c r="X298" i="15"/>
  <c r="AB298" i="15"/>
  <c r="AF298" i="15"/>
  <c r="AJ298" i="15"/>
  <c r="J300" i="15"/>
  <c r="N300" i="15"/>
  <c r="R300" i="15"/>
  <c r="V300" i="15"/>
  <c r="Z300" i="15"/>
  <c r="AD300" i="15"/>
  <c r="AH300" i="15"/>
  <c r="L302" i="15"/>
  <c r="P302" i="15"/>
  <c r="T302" i="15"/>
  <c r="X302" i="15"/>
  <c r="AB302" i="15"/>
  <c r="AF302" i="15"/>
  <c r="AJ302" i="15"/>
  <c r="J304" i="15"/>
  <c r="N304" i="15"/>
  <c r="R304" i="15"/>
  <c r="V304" i="15"/>
  <c r="Z304" i="15"/>
  <c r="AD304" i="15"/>
  <c r="AH304" i="15"/>
  <c r="K306" i="15"/>
  <c r="O306" i="15"/>
  <c r="S306" i="15"/>
  <c r="W306" i="15"/>
  <c r="AA306" i="15"/>
  <c r="AE306" i="15"/>
  <c r="AI306" i="15"/>
  <c r="K308" i="15"/>
  <c r="O308" i="15"/>
  <c r="S308" i="15"/>
  <c r="W308" i="15"/>
  <c r="AA308" i="15"/>
  <c r="AE308" i="15"/>
  <c r="AI308" i="15"/>
  <c r="K310" i="15"/>
  <c r="O310" i="15"/>
  <c r="S310" i="15"/>
  <c r="W310" i="15"/>
  <c r="AA310" i="15"/>
  <c r="AE310" i="15"/>
  <c r="AI310" i="15"/>
  <c r="K312" i="15"/>
  <c r="O312" i="15"/>
  <c r="S312" i="15"/>
  <c r="W312" i="15"/>
  <c r="AA312" i="15"/>
  <c r="AE312" i="15"/>
  <c r="AI312" i="15"/>
  <c r="K314" i="15"/>
  <c r="O314" i="15"/>
  <c r="S314" i="15"/>
  <c r="W314" i="15"/>
  <c r="AA314" i="15"/>
  <c r="AE314" i="15"/>
  <c r="AI314" i="15"/>
  <c r="J316" i="15"/>
  <c r="N316" i="15"/>
  <c r="R316" i="15"/>
  <c r="V316" i="15"/>
  <c r="Z316" i="15"/>
  <c r="AD316" i="15"/>
  <c r="AH316" i="15"/>
  <c r="AL316" i="15"/>
  <c r="L318" i="15"/>
  <c r="P318" i="15"/>
  <c r="T318" i="15"/>
  <c r="X318" i="15"/>
  <c r="AB318" i="15"/>
  <c r="AF318" i="15"/>
  <c r="AJ318" i="15"/>
  <c r="J320" i="15"/>
  <c r="N320" i="15"/>
  <c r="R320" i="15"/>
  <c r="V320" i="15"/>
  <c r="Z320" i="15"/>
  <c r="AD320" i="15"/>
  <c r="AH320" i="15"/>
  <c r="AL320" i="15"/>
  <c r="L322" i="15"/>
  <c r="P322" i="15"/>
  <c r="T322" i="15"/>
  <c r="X322" i="15"/>
  <c r="AB322" i="15"/>
  <c r="AF322" i="15"/>
  <c r="AJ322" i="15"/>
  <c r="J324" i="15"/>
  <c r="N324" i="15"/>
  <c r="R324" i="15"/>
  <c r="V324" i="15"/>
  <c r="Z324" i="15"/>
  <c r="AD324" i="15"/>
  <c r="AH324" i="15"/>
  <c r="AL324" i="15"/>
  <c r="K326" i="15"/>
  <c r="O326" i="15"/>
  <c r="S326" i="15"/>
  <c r="W326" i="15"/>
  <c r="AA326" i="15"/>
  <c r="AE326" i="15"/>
  <c r="AI326" i="15"/>
  <c r="AM326" i="15"/>
  <c r="K328" i="15"/>
  <c r="O328" i="15"/>
  <c r="S328" i="15"/>
  <c r="W328" i="15"/>
  <c r="AA328" i="15"/>
  <c r="AE328" i="15"/>
  <c r="AI328" i="15"/>
  <c r="AM328" i="15"/>
  <c r="K330" i="15"/>
  <c r="O330" i="15"/>
  <c r="S330" i="15"/>
  <c r="W330" i="15"/>
  <c r="AA330" i="15"/>
  <c r="AE330" i="15"/>
  <c r="AI330" i="15"/>
  <c r="AM330" i="15"/>
  <c r="K332" i="15"/>
  <c r="O332" i="15"/>
  <c r="S332" i="15"/>
  <c r="W332" i="15"/>
  <c r="AA332" i="15"/>
  <c r="AE332" i="15"/>
  <c r="AI332" i="15"/>
  <c r="AM332" i="15"/>
  <c r="M333" i="15"/>
  <c r="AC333" i="15"/>
  <c r="K334" i="15"/>
  <c r="O334" i="15"/>
  <c r="S334" i="15"/>
  <c r="W334" i="15"/>
  <c r="AA334" i="15"/>
  <c r="AE334" i="15"/>
  <c r="AI334" i="15"/>
  <c r="AM334" i="15"/>
  <c r="I335" i="15"/>
  <c r="M335" i="15"/>
  <c r="Y335" i="15"/>
  <c r="AC335" i="15"/>
  <c r="J336" i="15"/>
  <c r="N336" i="15"/>
  <c r="R336" i="15"/>
  <c r="V336" i="15"/>
  <c r="Z336" i="15"/>
  <c r="AD336" i="15"/>
  <c r="AH336" i="15"/>
  <c r="AL336" i="15"/>
  <c r="L338" i="15"/>
  <c r="P338" i="15"/>
  <c r="T338" i="15"/>
  <c r="X338" i="15"/>
  <c r="AB338" i="15"/>
  <c r="AF338" i="15"/>
  <c r="AJ338" i="15"/>
  <c r="AN338" i="15"/>
  <c r="I339" i="15"/>
  <c r="M339" i="15"/>
  <c r="Q339" i="15"/>
  <c r="U339" i="15"/>
  <c r="Y339" i="15"/>
  <c r="AC339" i="15"/>
  <c r="AG339" i="15"/>
  <c r="AK339" i="15"/>
  <c r="N340" i="15"/>
  <c r="AD340" i="15"/>
  <c r="L342" i="15"/>
  <c r="P342" i="15"/>
  <c r="T342" i="15"/>
  <c r="X342" i="15"/>
  <c r="AB342" i="15"/>
  <c r="AF342" i="15"/>
  <c r="AJ342" i="15"/>
  <c r="AN342" i="15"/>
  <c r="I343" i="15"/>
  <c r="M343" i="15"/>
  <c r="Y343" i="15"/>
  <c r="AC343" i="15"/>
  <c r="J344" i="15"/>
  <c r="N344" i="15"/>
  <c r="R344" i="15"/>
  <c r="V344" i="15"/>
  <c r="Z344" i="15"/>
  <c r="AD344" i="15"/>
  <c r="AH344" i="15"/>
  <c r="AL344" i="15"/>
  <c r="K346" i="15"/>
  <c r="O346" i="15"/>
  <c r="S346" i="15"/>
  <c r="W346" i="15"/>
  <c r="AA346" i="15"/>
  <c r="AE346" i="15"/>
  <c r="AI346" i="15"/>
  <c r="AM346" i="15"/>
  <c r="K348" i="15"/>
  <c r="O348" i="15"/>
  <c r="S348" i="15"/>
  <c r="W348" i="15"/>
  <c r="AA348" i="15"/>
  <c r="AE348" i="15"/>
  <c r="AI348" i="15"/>
  <c r="AM348" i="15"/>
  <c r="K350" i="15"/>
  <c r="O350" i="15"/>
  <c r="S350" i="15"/>
  <c r="W350" i="15"/>
  <c r="AA350" i="15"/>
  <c r="AE350" i="15"/>
  <c r="AI350" i="15"/>
  <c r="AM350" i="15"/>
  <c r="K352" i="15"/>
  <c r="O352" i="15"/>
  <c r="S352" i="15"/>
  <c r="W352" i="15"/>
  <c r="AA352" i="15"/>
  <c r="AE352" i="15"/>
  <c r="AI352" i="15"/>
  <c r="AM352" i="15"/>
  <c r="K354" i="15"/>
  <c r="O354" i="15"/>
  <c r="S354" i="15"/>
  <c r="W354" i="15"/>
  <c r="AA354" i="15"/>
  <c r="AE354" i="15"/>
  <c r="AI354" i="15"/>
  <c r="AM354" i="15"/>
  <c r="N356" i="15"/>
  <c r="AD356" i="15"/>
  <c r="I357" i="15"/>
  <c r="U357" i="15"/>
  <c r="Y357" i="15"/>
  <c r="AK357" i="15"/>
  <c r="AO357" i="15"/>
  <c r="L358" i="15"/>
  <c r="P358" i="15"/>
  <c r="T358" i="15"/>
  <c r="X358" i="15"/>
  <c r="AB358" i="15"/>
  <c r="AF358" i="15"/>
  <c r="AJ358" i="15"/>
  <c r="AN358" i="15"/>
  <c r="J360" i="15"/>
  <c r="N360" i="15"/>
  <c r="R360" i="15"/>
  <c r="V360" i="15"/>
  <c r="Z360" i="15"/>
  <c r="AD360" i="15"/>
  <c r="AH360" i="15"/>
  <c r="AL360" i="15"/>
  <c r="AP360" i="15"/>
  <c r="I361" i="15"/>
  <c r="M361" i="15"/>
  <c r="Q361" i="15"/>
  <c r="U361" i="15"/>
  <c r="Y361" i="15"/>
  <c r="AC361" i="15"/>
  <c r="AG361" i="15"/>
  <c r="AK361" i="15"/>
  <c r="AO361" i="15"/>
  <c r="L362" i="15"/>
  <c r="P362" i="15"/>
  <c r="T362" i="15"/>
  <c r="X362" i="15"/>
  <c r="AB362" i="15"/>
  <c r="AF362" i="15"/>
  <c r="AJ362" i="15"/>
  <c r="AN362" i="15"/>
  <c r="I365" i="15"/>
  <c r="M365" i="15"/>
  <c r="Q365" i="15"/>
  <c r="U365" i="15"/>
  <c r="Y365" i="15"/>
  <c r="AC365" i="15"/>
  <c r="AG365" i="15"/>
  <c r="AK365" i="15"/>
  <c r="AO365" i="15"/>
  <c r="K366" i="15"/>
  <c r="O366" i="15"/>
  <c r="S366" i="15"/>
  <c r="W366" i="15"/>
  <c r="AA366" i="15"/>
  <c r="AE366" i="15"/>
  <c r="AI366" i="15"/>
  <c r="AM366" i="15"/>
  <c r="AQ366" i="15"/>
  <c r="Q367" i="15"/>
  <c r="AG367" i="15"/>
  <c r="K368" i="15"/>
  <c r="O368" i="15"/>
  <c r="S368" i="15"/>
  <c r="W368" i="15"/>
  <c r="AA368" i="15"/>
  <c r="AE368" i="15"/>
  <c r="AI368" i="15"/>
  <c r="AM368" i="15"/>
  <c r="AQ368" i="15"/>
  <c r="I369" i="15"/>
  <c r="U369" i="15"/>
  <c r="Y369" i="15"/>
  <c r="AK369" i="15"/>
  <c r="AO369" i="15"/>
  <c r="K370" i="15"/>
  <c r="O370" i="15"/>
  <c r="S370" i="15"/>
  <c r="W370" i="15"/>
  <c r="AA370" i="15"/>
  <c r="AE370" i="15"/>
  <c r="AI370" i="15"/>
  <c r="AM370" i="15"/>
  <c r="AQ370" i="15"/>
  <c r="Q371" i="15"/>
  <c r="AG371" i="15"/>
  <c r="K372" i="15"/>
  <c r="O372" i="15"/>
  <c r="S372" i="15"/>
  <c r="W372" i="15"/>
  <c r="AA372" i="15"/>
  <c r="AE372" i="15"/>
  <c r="AI372" i="15"/>
  <c r="AM372" i="15"/>
  <c r="AQ372" i="15"/>
  <c r="I373" i="15"/>
  <c r="M373" i="15"/>
  <c r="Q373" i="15"/>
  <c r="U373" i="15"/>
  <c r="Y373" i="15"/>
  <c r="AC373" i="15"/>
  <c r="AG373" i="15"/>
  <c r="AK373" i="15"/>
  <c r="AO373" i="15"/>
  <c r="K374" i="15"/>
  <c r="O374" i="15"/>
  <c r="S374" i="15"/>
  <c r="W374" i="15"/>
  <c r="AA374" i="15"/>
  <c r="AE374" i="15"/>
  <c r="AI374" i="15"/>
  <c r="AM374" i="15"/>
  <c r="AQ374" i="15"/>
  <c r="Q375" i="15"/>
  <c r="AG375" i="15"/>
  <c r="J376" i="15"/>
  <c r="N376" i="15"/>
  <c r="R376" i="15"/>
  <c r="V376" i="15"/>
  <c r="Z376" i="15"/>
  <c r="AD376" i="15"/>
  <c r="AH376" i="15"/>
  <c r="AL376" i="15"/>
  <c r="AP376" i="15"/>
  <c r="L378" i="15"/>
  <c r="P378" i="15"/>
  <c r="T378" i="15"/>
  <c r="X378" i="15"/>
  <c r="AB378" i="15"/>
  <c r="AF378" i="15"/>
  <c r="AJ378" i="15"/>
  <c r="AN378" i="15"/>
  <c r="AR378" i="15"/>
  <c r="I379" i="15"/>
  <c r="M379" i="15"/>
  <c r="Q379" i="15"/>
  <c r="U379" i="15"/>
  <c r="Y379" i="15"/>
  <c r="AC379" i="15"/>
  <c r="AG379" i="15"/>
  <c r="AK379" i="15"/>
  <c r="AO379" i="15"/>
  <c r="J380" i="15"/>
  <c r="N380" i="15"/>
  <c r="R380" i="15"/>
  <c r="V380" i="15"/>
  <c r="Z380" i="15"/>
  <c r="AD380" i="15"/>
  <c r="AH380" i="15"/>
  <c r="AL380" i="15"/>
  <c r="AP380" i="15"/>
  <c r="L382" i="15"/>
  <c r="P382" i="15"/>
  <c r="T382" i="15"/>
  <c r="X382" i="15"/>
  <c r="AB382" i="15"/>
  <c r="AF382" i="15"/>
  <c r="AJ382" i="15"/>
  <c r="AN382" i="15"/>
  <c r="AR382" i="15"/>
  <c r="Q383" i="15"/>
  <c r="AG383" i="15"/>
  <c r="J384" i="15"/>
  <c r="N384" i="15"/>
  <c r="R384" i="15"/>
  <c r="V384" i="15"/>
  <c r="Z384" i="15"/>
  <c r="AD384" i="15"/>
  <c r="AH384" i="15"/>
  <c r="AL384" i="15"/>
  <c r="AP384" i="15"/>
  <c r="K386" i="15"/>
  <c r="O386" i="15"/>
  <c r="S386" i="15"/>
  <c r="W386" i="15"/>
  <c r="AA386" i="15"/>
  <c r="AE386" i="15"/>
  <c r="AI386" i="15"/>
  <c r="AM386" i="15"/>
  <c r="AQ386" i="15"/>
  <c r="K388" i="15"/>
  <c r="O388" i="15"/>
  <c r="S388" i="15"/>
  <c r="W388" i="15"/>
  <c r="AA388" i="15"/>
  <c r="AE388" i="15"/>
  <c r="AI388" i="15"/>
  <c r="AM388" i="15"/>
  <c r="AQ388" i="15"/>
  <c r="K390" i="15"/>
  <c r="O390" i="15"/>
  <c r="S390" i="15"/>
  <c r="W390" i="15"/>
  <c r="AA390" i="15"/>
  <c r="AE390" i="15"/>
  <c r="AI390" i="15"/>
  <c r="AM390" i="15"/>
  <c r="AQ390" i="15"/>
  <c r="K392" i="15"/>
  <c r="O392" i="15"/>
  <c r="S392" i="15"/>
  <c r="W392" i="15"/>
  <c r="AA392" i="15"/>
  <c r="AE392" i="15"/>
  <c r="AI392" i="15"/>
  <c r="AM392" i="15"/>
  <c r="AQ392" i="15"/>
  <c r="K394" i="15"/>
  <c r="O394" i="15"/>
  <c r="S394" i="15"/>
  <c r="W394" i="15"/>
  <c r="AA394" i="15"/>
  <c r="AE394" i="15"/>
  <c r="AI394" i="15"/>
  <c r="AM394" i="15"/>
  <c r="AQ394" i="15"/>
  <c r="J396" i="15"/>
  <c r="N396" i="15"/>
  <c r="R396" i="15"/>
  <c r="V396" i="15"/>
  <c r="Z396" i="15"/>
  <c r="AD396" i="15"/>
  <c r="AH396" i="15"/>
  <c r="AL396" i="15"/>
  <c r="AP396" i="15"/>
  <c r="AT396" i="15"/>
  <c r="U397" i="15"/>
  <c r="AK397" i="15"/>
  <c r="L398" i="15"/>
  <c r="P398" i="15"/>
  <c r="T398" i="15"/>
  <c r="X398" i="15"/>
  <c r="AB398" i="15"/>
  <c r="AF398" i="15"/>
  <c r="AJ398" i="15"/>
  <c r="AN398" i="15"/>
  <c r="AR398" i="15"/>
  <c r="J400" i="15"/>
  <c r="N400" i="15"/>
  <c r="R400" i="15"/>
  <c r="V400" i="15"/>
  <c r="Z400" i="15"/>
  <c r="AD400" i="15"/>
  <c r="AH400" i="15"/>
  <c r="AL400" i="15"/>
  <c r="AP400" i="15"/>
  <c r="AT400" i="15"/>
  <c r="I401" i="15"/>
  <c r="M401" i="15"/>
  <c r="Q401" i="15"/>
  <c r="U401" i="15"/>
  <c r="Y401" i="15"/>
  <c r="AC401" i="15"/>
  <c r="AG401" i="15"/>
  <c r="AK401" i="15"/>
  <c r="AO401" i="15"/>
  <c r="AS401" i="15"/>
  <c r="L402" i="15"/>
  <c r="P402" i="15"/>
  <c r="T402" i="15"/>
  <c r="X402" i="15"/>
  <c r="AB402" i="15"/>
  <c r="AF402" i="15"/>
  <c r="AJ402" i="15"/>
  <c r="AN402" i="15"/>
  <c r="AR402" i="15"/>
  <c r="J404" i="15"/>
  <c r="N404" i="15"/>
  <c r="R404" i="15"/>
  <c r="V404" i="15"/>
  <c r="Z404" i="15"/>
  <c r="AD404" i="15"/>
  <c r="AH404" i="15"/>
  <c r="AL404" i="15"/>
  <c r="AP404" i="15"/>
  <c r="AT404" i="15"/>
  <c r="U405" i="15"/>
  <c r="AK405" i="15"/>
  <c r="K406" i="15"/>
  <c r="O406" i="15"/>
  <c r="S406" i="15"/>
  <c r="W406" i="15"/>
  <c r="AA406" i="15"/>
  <c r="AE406" i="15"/>
  <c r="AI406" i="15"/>
  <c r="AM406" i="15"/>
  <c r="AQ406" i="15"/>
  <c r="AU406" i="15"/>
  <c r="Q407" i="15"/>
  <c r="U407" i="15"/>
  <c r="AG407" i="15"/>
  <c r="AK407" i="15"/>
  <c r="K408" i="15"/>
  <c r="O408" i="15"/>
  <c r="S408" i="15"/>
  <c r="W408" i="15"/>
  <c r="AA408" i="15"/>
  <c r="AE408" i="15"/>
  <c r="AI408" i="15"/>
  <c r="AM408" i="15"/>
  <c r="AQ408" i="15"/>
  <c r="AU408" i="15"/>
  <c r="I409" i="15"/>
  <c r="M409" i="15"/>
  <c r="Q409" i="15"/>
  <c r="U409" i="15"/>
  <c r="Y409" i="15"/>
  <c r="AC409" i="15"/>
  <c r="AG409" i="15"/>
  <c r="AK409" i="15"/>
  <c r="AO409" i="15"/>
  <c r="AS409" i="15"/>
  <c r="K410" i="15"/>
  <c r="O410" i="15"/>
  <c r="S410" i="15"/>
  <c r="W410" i="15"/>
  <c r="AA410" i="15"/>
  <c r="AE410" i="15"/>
  <c r="AI410" i="15"/>
  <c r="AM410" i="15"/>
  <c r="AQ410" i="15"/>
  <c r="AU410" i="15"/>
  <c r="I411" i="15"/>
  <c r="M411" i="15"/>
  <c r="Q411" i="15"/>
  <c r="U411" i="15"/>
  <c r="Y411" i="15"/>
  <c r="AC411" i="15"/>
  <c r="AG411" i="15"/>
  <c r="AK411" i="15"/>
  <c r="AO411" i="15"/>
  <c r="AS411" i="15"/>
  <c r="K412" i="15"/>
  <c r="O412" i="15"/>
  <c r="S412" i="15"/>
  <c r="W412" i="15"/>
  <c r="AA412" i="15"/>
  <c r="AE412" i="15"/>
  <c r="AI412" i="15"/>
  <c r="AM412" i="15"/>
  <c r="AQ412" i="15"/>
  <c r="AU412" i="15"/>
  <c r="U413" i="15"/>
  <c r="AK413" i="15"/>
  <c r="K414" i="15"/>
  <c r="O414" i="15"/>
  <c r="S414" i="15"/>
  <c r="W414" i="15"/>
  <c r="AA414" i="15"/>
  <c r="AE414" i="15"/>
  <c r="AI414" i="15"/>
  <c r="AM414" i="15"/>
  <c r="AQ414" i="15"/>
  <c r="AU414" i="15"/>
  <c r="Q415" i="15"/>
  <c r="U415" i="15"/>
  <c r="AG415" i="15"/>
  <c r="AK415" i="15"/>
  <c r="J416" i="15"/>
  <c r="N416" i="15"/>
  <c r="R416" i="15"/>
  <c r="V416" i="15"/>
  <c r="Z416" i="15"/>
  <c r="AD416" i="15"/>
  <c r="AH416" i="15"/>
  <c r="AL416" i="15"/>
  <c r="AP416" i="15"/>
  <c r="AT416" i="15"/>
  <c r="L418" i="15"/>
  <c r="P418" i="15"/>
  <c r="T418" i="15"/>
  <c r="X418" i="15"/>
  <c r="AB418" i="15"/>
  <c r="AF418" i="15"/>
  <c r="AJ418" i="15"/>
  <c r="AN418" i="15"/>
  <c r="AR418" i="15"/>
  <c r="AV418" i="15"/>
  <c r="I419" i="15"/>
  <c r="M419" i="15"/>
  <c r="Q419" i="15"/>
  <c r="U419" i="15"/>
  <c r="Y419" i="15"/>
  <c r="AC419" i="15"/>
  <c r="AG419" i="15"/>
  <c r="AK419" i="15"/>
  <c r="AO419" i="15"/>
  <c r="AS419" i="15"/>
  <c r="J420" i="15"/>
  <c r="N420" i="15"/>
  <c r="R420" i="15"/>
  <c r="V420" i="15"/>
  <c r="Z420" i="15"/>
  <c r="AD420" i="15"/>
  <c r="AH420" i="15"/>
  <c r="AL420" i="15"/>
  <c r="AP420" i="15"/>
  <c r="AT420" i="15"/>
  <c r="L422" i="15"/>
  <c r="P422" i="15"/>
  <c r="T422" i="15"/>
  <c r="X422" i="15"/>
  <c r="AB422" i="15"/>
  <c r="AF422" i="15"/>
  <c r="AJ422" i="15"/>
  <c r="AN422" i="15"/>
  <c r="AR422" i="15"/>
  <c r="AV422" i="15"/>
  <c r="U423" i="15"/>
  <c r="AK423" i="15"/>
  <c r="J424" i="15"/>
  <c r="N424" i="15"/>
  <c r="R424" i="15"/>
  <c r="V424" i="15"/>
  <c r="Z424" i="15"/>
  <c r="AD424" i="15"/>
  <c r="AH424" i="15"/>
  <c r="AL424" i="15"/>
  <c r="AP424" i="15"/>
  <c r="AT424" i="15"/>
  <c r="K426" i="15"/>
  <c r="O426" i="15"/>
  <c r="S426" i="15"/>
  <c r="W426" i="15"/>
  <c r="AA426" i="15"/>
  <c r="AE426" i="15"/>
  <c r="AI426" i="15"/>
  <c r="AM426" i="15"/>
  <c r="AQ426" i="15"/>
  <c r="AU426" i="15"/>
  <c r="K428" i="15"/>
  <c r="O428" i="15"/>
  <c r="S428" i="15"/>
  <c r="W428" i="15"/>
  <c r="AA428" i="15"/>
  <c r="AE428" i="15"/>
  <c r="AI428" i="15"/>
  <c r="AM428" i="15"/>
  <c r="AQ428" i="15"/>
  <c r="AU428" i="15"/>
  <c r="K430" i="15"/>
  <c r="O430" i="15"/>
  <c r="S430" i="15"/>
  <c r="W430" i="15"/>
  <c r="AA430" i="15"/>
  <c r="AE430" i="15"/>
  <c r="AI430" i="15"/>
  <c r="AM430" i="15"/>
  <c r="AQ430" i="15"/>
  <c r="AU430" i="15"/>
  <c r="K432" i="15"/>
  <c r="O432" i="15"/>
  <c r="S432" i="15"/>
  <c r="W432" i="15"/>
  <c r="AA432" i="15"/>
  <c r="AE432" i="15"/>
  <c r="AI432" i="15"/>
  <c r="AM432" i="15"/>
  <c r="AQ432" i="15"/>
  <c r="AU432" i="15"/>
  <c r="K434" i="15"/>
  <c r="O434" i="15"/>
  <c r="S434" i="15"/>
  <c r="W434" i="15"/>
  <c r="AA434" i="15"/>
  <c r="AE434" i="15"/>
  <c r="AI434" i="15"/>
  <c r="AM434" i="15"/>
  <c r="AQ434" i="15"/>
  <c r="AU434" i="15"/>
  <c r="Q437" i="15"/>
  <c r="AG437" i="15"/>
  <c r="AW437" i="15"/>
  <c r="L438" i="15"/>
  <c r="P438" i="15"/>
  <c r="T438" i="15"/>
  <c r="X438" i="15"/>
  <c r="AB438" i="15"/>
  <c r="AF438" i="15"/>
  <c r="AJ438" i="15"/>
  <c r="AN438" i="15"/>
  <c r="AR438" i="15"/>
  <c r="AV438" i="15"/>
  <c r="J440" i="15"/>
  <c r="N440" i="15"/>
  <c r="R440" i="15"/>
  <c r="V440" i="15"/>
  <c r="Z440" i="15"/>
  <c r="AD440" i="15"/>
  <c r="AH440" i="15"/>
  <c r="AL440" i="15"/>
  <c r="AP440" i="15"/>
  <c r="AT440" i="15"/>
  <c r="AX440" i="15"/>
  <c r="I441" i="15"/>
  <c r="M441" i="15"/>
  <c r="Q441" i="15"/>
  <c r="U441" i="15"/>
  <c r="Y441" i="15"/>
  <c r="AC441" i="15"/>
  <c r="AG441" i="15"/>
  <c r="AK441" i="15"/>
  <c r="AO441" i="15"/>
  <c r="AS441" i="15"/>
  <c r="AW441" i="15"/>
  <c r="L442" i="15"/>
  <c r="P442" i="15"/>
  <c r="T442" i="15"/>
  <c r="X442" i="15"/>
  <c r="AB442" i="15"/>
  <c r="AF442" i="15"/>
  <c r="AJ442" i="15"/>
  <c r="AN442" i="15"/>
  <c r="AR442" i="15"/>
  <c r="AV442" i="15"/>
  <c r="J444" i="15"/>
  <c r="N444" i="15"/>
  <c r="R444" i="15"/>
  <c r="V444" i="15"/>
  <c r="Z444" i="15"/>
  <c r="AD444" i="15"/>
  <c r="AH444" i="15"/>
  <c r="AL444" i="15"/>
  <c r="AP444" i="15"/>
  <c r="AT444" i="15"/>
  <c r="AX444" i="15"/>
  <c r="I445" i="15"/>
  <c r="M445" i="15"/>
  <c r="Q445" i="15"/>
  <c r="U445" i="15"/>
  <c r="Y445" i="15"/>
  <c r="AC445" i="15"/>
  <c r="AG445" i="15"/>
  <c r="AK445" i="15"/>
  <c r="AO445" i="15"/>
  <c r="AS445" i="15"/>
  <c r="AW445" i="15"/>
  <c r="K446" i="15"/>
  <c r="O446" i="15"/>
  <c r="S446" i="15"/>
  <c r="W446" i="15"/>
  <c r="AA446" i="15"/>
  <c r="AE446" i="15"/>
  <c r="AI446" i="15"/>
  <c r="AM446" i="15"/>
  <c r="AQ446" i="15"/>
  <c r="AU446" i="15"/>
  <c r="AY446" i="15"/>
  <c r="I447" i="15"/>
  <c r="M447" i="15"/>
  <c r="Q447" i="15"/>
  <c r="U447" i="15"/>
  <c r="Y447" i="15"/>
  <c r="AC447" i="15"/>
  <c r="AG447" i="15"/>
  <c r="AK447" i="15"/>
  <c r="AO447" i="15"/>
  <c r="AS447" i="15"/>
  <c r="AW447" i="15"/>
  <c r="K448" i="15"/>
  <c r="O448" i="15"/>
  <c r="S448" i="15"/>
  <c r="W448" i="15"/>
  <c r="AA448" i="15"/>
  <c r="AE448" i="15"/>
  <c r="AI448" i="15"/>
  <c r="AM448" i="15"/>
  <c r="AQ448" i="15"/>
  <c r="AU448" i="15"/>
  <c r="AY448" i="15"/>
  <c r="Q449" i="15"/>
  <c r="AG449" i="15"/>
  <c r="AW449" i="15"/>
  <c r="K450" i="15"/>
  <c r="O450" i="15"/>
  <c r="S450" i="15"/>
  <c r="W450" i="15"/>
  <c r="AA450" i="15"/>
  <c r="AE450" i="15"/>
  <c r="AI450" i="15"/>
  <c r="AM450" i="15"/>
  <c r="AQ450" i="15"/>
  <c r="AU450" i="15"/>
  <c r="AY450" i="15"/>
  <c r="I451" i="15"/>
  <c r="M451" i="15"/>
  <c r="Q451" i="15"/>
  <c r="U451" i="15"/>
  <c r="Y451" i="15"/>
  <c r="AC451" i="15"/>
  <c r="AG451" i="15"/>
  <c r="AK451" i="15"/>
  <c r="AO451" i="15"/>
  <c r="AS451" i="15"/>
  <c r="AW451" i="15"/>
  <c r="K452" i="15"/>
  <c r="O452" i="15"/>
  <c r="S452" i="15"/>
  <c r="W452" i="15"/>
  <c r="AA452" i="15"/>
  <c r="AE452" i="15"/>
  <c r="AI452" i="15"/>
  <c r="AM452" i="15"/>
  <c r="AQ452" i="15"/>
  <c r="AU452" i="15"/>
  <c r="AY452" i="15"/>
  <c r="I453" i="15"/>
  <c r="M453" i="15"/>
  <c r="Q453" i="15"/>
  <c r="U453" i="15"/>
  <c r="Y453" i="15"/>
  <c r="AC453" i="15"/>
  <c r="AG453" i="15"/>
  <c r="AK453" i="15"/>
  <c r="AO453" i="15"/>
  <c r="AS453" i="15"/>
  <c r="AW453" i="15"/>
  <c r="K454" i="15"/>
  <c r="O454" i="15"/>
  <c r="S454" i="15"/>
  <c r="W454" i="15"/>
  <c r="AA454" i="15"/>
  <c r="AE454" i="15"/>
  <c r="AI454" i="15"/>
  <c r="AM454" i="15"/>
  <c r="AQ454" i="15"/>
  <c r="AU454" i="15"/>
  <c r="AY454" i="15"/>
  <c r="I455" i="15"/>
  <c r="M455" i="15"/>
  <c r="Q455" i="15"/>
  <c r="U455" i="15"/>
  <c r="Y455" i="15"/>
  <c r="AC455" i="15"/>
  <c r="AG455" i="15"/>
  <c r="AK455" i="15"/>
  <c r="AO455" i="15"/>
  <c r="AS455" i="15"/>
  <c r="AW455" i="15"/>
  <c r="J456" i="15"/>
  <c r="N456" i="15"/>
  <c r="R456" i="15"/>
  <c r="V456" i="15"/>
  <c r="Z456" i="15"/>
  <c r="AD456" i="15"/>
  <c r="AH456" i="15"/>
  <c r="AL456" i="15"/>
  <c r="AP456" i="15"/>
  <c r="AT456" i="15"/>
  <c r="AX456" i="15"/>
  <c r="L458" i="15"/>
  <c r="P458" i="15"/>
  <c r="T458" i="15"/>
  <c r="X458" i="15"/>
  <c r="AB458" i="15"/>
  <c r="AF458" i="15"/>
  <c r="AJ458" i="15"/>
  <c r="AN458" i="15"/>
  <c r="AR458" i="15"/>
  <c r="AV458" i="15"/>
  <c r="AZ458" i="15"/>
  <c r="I459" i="15"/>
  <c r="M459" i="15"/>
  <c r="Q459" i="15"/>
  <c r="U459" i="15"/>
  <c r="Y459" i="15"/>
  <c r="AC459" i="15"/>
  <c r="AG459" i="15"/>
  <c r="AK459" i="15"/>
  <c r="AO459" i="15"/>
  <c r="AS459" i="15"/>
  <c r="AW459" i="15"/>
  <c r="J460" i="15"/>
  <c r="N460" i="15"/>
  <c r="R460" i="15"/>
  <c r="V460" i="15"/>
  <c r="Z460" i="15"/>
  <c r="AD460" i="15"/>
  <c r="AH460" i="15"/>
  <c r="AL460" i="15"/>
  <c r="AP460" i="15"/>
  <c r="AT460" i="15"/>
  <c r="AX460" i="15"/>
  <c r="L462" i="15"/>
  <c r="P462" i="15"/>
  <c r="T462" i="15"/>
  <c r="X462" i="15"/>
  <c r="AB462" i="15"/>
  <c r="AF462" i="15"/>
  <c r="AJ462" i="15"/>
  <c r="AN462" i="15"/>
  <c r="AR462" i="15"/>
  <c r="AV462" i="15"/>
  <c r="AZ462" i="15"/>
  <c r="I463" i="15"/>
  <c r="M463" i="15"/>
  <c r="Q463" i="15"/>
  <c r="U463" i="15"/>
  <c r="Y463" i="15"/>
  <c r="AC463" i="15"/>
  <c r="AG463" i="15"/>
  <c r="AK463" i="15"/>
  <c r="AO463" i="15"/>
  <c r="AS463" i="15"/>
  <c r="AW463" i="15"/>
  <c r="J464" i="15"/>
  <c r="N464" i="15"/>
  <c r="R464" i="15"/>
  <c r="V464" i="15"/>
  <c r="Z464" i="15"/>
  <c r="AD464" i="15"/>
  <c r="AH464" i="15"/>
  <c r="AL464" i="15"/>
  <c r="AP464" i="15"/>
  <c r="AT464" i="15"/>
  <c r="AX464" i="15"/>
  <c r="S201" i="15"/>
  <c r="N200" i="15"/>
  <c r="Y198" i="15"/>
  <c r="J196" i="15"/>
  <c r="Z196" i="15"/>
  <c r="O194" i="15"/>
  <c r="W193" i="15"/>
  <c r="O192" i="15"/>
  <c r="W192" i="15"/>
  <c r="W191" i="15"/>
  <c r="W190" i="15"/>
  <c r="O189" i="15"/>
  <c r="O188" i="15"/>
  <c r="O186" i="15"/>
  <c r="W185" i="15"/>
  <c r="X184" i="15"/>
  <c r="I183" i="15"/>
  <c r="Q183" i="15"/>
  <c r="K182" i="15"/>
  <c r="S182" i="15"/>
  <c r="J181" i="15"/>
  <c r="L180" i="15"/>
  <c r="M179" i="15"/>
  <c r="U179" i="15"/>
  <c r="W178" i="15"/>
  <c r="V177" i="15"/>
  <c r="P176" i="15"/>
  <c r="I174" i="15"/>
  <c r="M172" i="15"/>
  <c r="I170" i="15"/>
  <c r="L164" i="15"/>
  <c r="R163" i="15"/>
  <c r="U162" i="15"/>
  <c r="S161" i="15"/>
  <c r="P160" i="15"/>
  <c r="N159" i="15"/>
  <c r="V159" i="15"/>
  <c r="Q158" i="15"/>
  <c r="M153" i="15"/>
  <c r="U153" i="15"/>
  <c r="R152" i="15"/>
  <c r="I151" i="15"/>
  <c r="Q151" i="15"/>
  <c r="U149" i="15"/>
  <c r="R148" i="15"/>
  <c r="I147" i="15"/>
  <c r="N146" i="15"/>
  <c r="M145" i="15"/>
  <c r="J140" i="15"/>
  <c r="R140" i="15"/>
  <c r="P128" i="15"/>
  <c r="P126" i="15"/>
  <c r="P124" i="15"/>
  <c r="N123" i="15"/>
  <c r="Q122" i="15"/>
  <c r="M118" i="15"/>
  <c r="K117" i="15"/>
  <c r="P116" i="15"/>
  <c r="N115" i="15"/>
  <c r="J114" i="15"/>
  <c r="N112" i="15"/>
  <c r="M111" i="15"/>
  <c r="J110" i="15"/>
  <c r="M107" i="15"/>
  <c r="J106" i="15"/>
  <c r="I105" i="15"/>
  <c r="Q105" i="15"/>
  <c r="J104" i="15"/>
  <c r="K102" i="15"/>
  <c r="N100" i="15"/>
  <c r="O98" i="15"/>
  <c r="L94" i="15"/>
  <c r="L92" i="15"/>
  <c r="L88" i="15"/>
  <c r="J83" i="15"/>
  <c r="K81" i="15"/>
  <c r="I78" i="15"/>
  <c r="L76" i="15"/>
  <c r="J75" i="15"/>
  <c r="J72" i="15"/>
  <c r="I71" i="15"/>
  <c r="M69" i="15"/>
  <c r="J68" i="15"/>
  <c r="I67" i="15"/>
  <c r="J60" i="15"/>
  <c r="I42" i="15"/>
  <c r="J39" i="15"/>
  <c r="I29" i="15"/>
  <c r="M202" i="15"/>
  <c r="U202" i="15"/>
  <c r="W204" i="15"/>
  <c r="J205" i="15"/>
  <c r="N205" i="15"/>
  <c r="R205" i="15"/>
  <c r="Z205" i="15"/>
  <c r="L206" i="15"/>
  <c r="T206" i="15"/>
  <c r="V207" i="15"/>
  <c r="T208" i="15"/>
  <c r="Z209" i="15"/>
  <c r="P210" i="15"/>
  <c r="X210" i="15"/>
  <c r="J211" i="15"/>
  <c r="N211" i="15"/>
  <c r="R211" i="15"/>
  <c r="V211" i="15"/>
  <c r="P212" i="15"/>
  <c r="X212" i="15"/>
  <c r="J213" i="15"/>
  <c r="N213" i="15"/>
  <c r="V213" i="15"/>
  <c r="P214" i="15"/>
  <c r="X214" i="15"/>
  <c r="J215" i="15"/>
  <c r="N215" i="15"/>
  <c r="V215" i="15"/>
  <c r="S216" i="15"/>
  <c r="AA216" i="15"/>
  <c r="I218" i="15"/>
  <c r="U218" i="15"/>
  <c r="V219" i="15"/>
  <c r="W220" i="15"/>
  <c r="M222" i="15"/>
  <c r="U222" i="15"/>
  <c r="K224" i="15"/>
  <c r="O224" i="15"/>
  <c r="S224" i="15"/>
  <c r="AA224" i="15"/>
  <c r="L226" i="15"/>
  <c r="T226" i="15"/>
  <c r="AB226" i="15"/>
  <c r="P228" i="15"/>
  <c r="X228" i="15"/>
  <c r="M238" i="15"/>
  <c r="U238" i="15"/>
  <c r="AC238" i="15"/>
  <c r="M242" i="15"/>
  <c r="U242" i="15"/>
  <c r="AC242" i="15"/>
  <c r="K244" i="15"/>
  <c r="O244" i="15"/>
  <c r="W244" i="15"/>
  <c r="T246" i="15"/>
  <c r="X246" i="15"/>
  <c r="P248" i="15"/>
  <c r="T248" i="15"/>
  <c r="X248" i="15"/>
  <c r="AB248" i="15"/>
  <c r="L250" i="15"/>
  <c r="X250" i="15"/>
  <c r="L252" i="15"/>
  <c r="T252" i="15"/>
  <c r="AB252" i="15"/>
  <c r="L254" i="15"/>
  <c r="T254" i="15"/>
  <c r="K256" i="15"/>
  <c r="O256" i="15"/>
  <c r="S256" i="15"/>
  <c r="W256" i="15"/>
  <c r="AE256" i="15"/>
  <c r="I258" i="15"/>
  <c r="M258" i="15"/>
  <c r="Y258" i="15"/>
  <c r="W260" i="15"/>
  <c r="AE260" i="15"/>
  <c r="M262" i="15"/>
  <c r="U262" i="15"/>
  <c r="AE264" i="15"/>
  <c r="L268" i="15"/>
  <c r="T268" i="15"/>
  <c r="AB268" i="15"/>
  <c r="P270" i="15"/>
  <c r="X270" i="15"/>
  <c r="AB270" i="15"/>
  <c r="L272" i="15"/>
  <c r="T272" i="15"/>
  <c r="AB272" i="15"/>
  <c r="L274" i="15"/>
  <c r="T274" i="15"/>
  <c r="AF274" i="15"/>
  <c r="K276" i="15"/>
  <c r="O276" i="15"/>
  <c r="W276" i="15"/>
  <c r="I278" i="15"/>
  <c r="M278" i="15"/>
  <c r="U278" i="15"/>
  <c r="AG278" i="15"/>
  <c r="K280" i="15"/>
  <c r="O280" i="15"/>
  <c r="S280" i="15"/>
  <c r="W280" i="15"/>
  <c r="AE280" i="15"/>
  <c r="M282" i="15"/>
  <c r="U282" i="15"/>
  <c r="AG282" i="15"/>
  <c r="K284" i="15"/>
  <c r="O284" i="15"/>
  <c r="W284" i="15"/>
  <c r="AE284" i="15"/>
  <c r="L286" i="15"/>
  <c r="T286" i="15"/>
  <c r="AB286" i="15"/>
  <c r="P288" i="15"/>
  <c r="AB288" i="15"/>
  <c r="P290" i="15"/>
  <c r="X290" i="15"/>
  <c r="P292" i="15"/>
  <c r="X292" i="15"/>
  <c r="P294" i="15"/>
  <c r="AB294" i="15"/>
  <c r="W296" i="15"/>
  <c r="AI296" i="15"/>
  <c r="I298" i="15"/>
  <c r="U298" i="15"/>
  <c r="AC298" i="15"/>
  <c r="AA300" i="15"/>
  <c r="AI300" i="15"/>
  <c r="I302" i="15"/>
  <c r="U302" i="15"/>
  <c r="AC302" i="15"/>
  <c r="K304" i="15"/>
  <c r="O304" i="15"/>
  <c r="S304" i="15"/>
  <c r="W304" i="15"/>
  <c r="AE304" i="15"/>
  <c r="L306" i="15"/>
  <c r="T306" i="15"/>
  <c r="AB306" i="15"/>
  <c r="AJ306" i="15"/>
  <c r="P308" i="15"/>
  <c r="X308" i="15"/>
  <c r="AF308" i="15"/>
  <c r="P310" i="15"/>
  <c r="X310" i="15"/>
  <c r="AF310" i="15"/>
  <c r="P312" i="15"/>
  <c r="X312" i="15"/>
  <c r="AF312" i="15"/>
  <c r="P314" i="15"/>
  <c r="X314" i="15"/>
  <c r="AJ314" i="15"/>
  <c r="W316" i="15"/>
  <c r="AE316" i="15"/>
  <c r="I318" i="15"/>
  <c r="Q318" i="15"/>
  <c r="Y318" i="15"/>
  <c r="AG318" i="15"/>
  <c r="K320" i="15"/>
  <c r="O320" i="15"/>
  <c r="W320" i="15"/>
  <c r="AE320" i="15"/>
  <c r="I322" i="15"/>
  <c r="Q322" i="15"/>
  <c r="AC322" i="15"/>
  <c r="AK322" i="15"/>
  <c r="K324" i="15"/>
  <c r="O324" i="15"/>
  <c r="S324" i="15"/>
  <c r="W324" i="15"/>
  <c r="AA324" i="15"/>
  <c r="AI324" i="15"/>
  <c r="P326" i="15"/>
  <c r="X326" i="15"/>
  <c r="AF326" i="15"/>
  <c r="T328" i="15"/>
  <c r="AB328" i="15"/>
  <c r="AJ328" i="15"/>
  <c r="P330" i="15"/>
  <c r="X330" i="15"/>
  <c r="AF330" i="15"/>
  <c r="P168" i="15"/>
  <c r="O168" i="16"/>
  <c r="F169" i="16"/>
  <c r="F157" i="14" s="1"/>
  <c r="J171" i="16"/>
  <c r="P172" i="15"/>
  <c r="O172" i="16"/>
  <c r="F173" i="16"/>
  <c r="F161" i="14" s="1"/>
  <c r="R175" i="15"/>
  <c r="L175" i="16"/>
  <c r="Q177" i="15"/>
  <c r="Q177" i="16"/>
  <c r="P178" i="15"/>
  <c r="O178" i="16"/>
  <c r="P179" i="16"/>
  <c r="T182" i="15"/>
  <c r="S182" i="16"/>
  <c r="J183" i="15"/>
  <c r="R184" i="16"/>
  <c r="J185" i="15"/>
  <c r="J185" i="16"/>
  <c r="R186" i="15"/>
  <c r="R186" i="16"/>
  <c r="J187" i="15"/>
  <c r="J187" i="16"/>
  <c r="R188" i="15"/>
  <c r="R188" i="16"/>
  <c r="J189" i="15"/>
  <c r="J189" i="16"/>
  <c r="R190" i="15"/>
  <c r="R190" i="16"/>
  <c r="J191" i="15"/>
  <c r="J191" i="16"/>
  <c r="R192" i="15"/>
  <c r="R192" i="16"/>
  <c r="J193" i="15"/>
  <c r="J193" i="16"/>
  <c r="R194" i="15"/>
  <c r="R194" i="16"/>
  <c r="Y197" i="16"/>
  <c r="Z198" i="15"/>
  <c r="V198" i="16"/>
  <c r="X199" i="16"/>
  <c r="Q200" i="15"/>
  <c r="S200" i="16"/>
  <c r="L201" i="15"/>
  <c r="T205" i="16"/>
  <c r="G209" i="16"/>
  <c r="G197" i="14" s="1"/>
  <c r="Q215" i="16"/>
  <c r="K217" i="16"/>
  <c r="R220" i="16"/>
  <c r="R224" i="16"/>
  <c r="AB225" i="16"/>
  <c r="K227" i="16"/>
  <c r="G350" i="15"/>
  <c r="E338" i="14" s="1"/>
  <c r="F350" i="15"/>
  <c r="D338" i="14" s="1"/>
  <c r="G430" i="15"/>
  <c r="E418" i="14" s="1"/>
  <c r="F430" i="15"/>
  <c r="D418" i="14" s="1"/>
  <c r="E22" i="20"/>
  <c r="H22" i="20"/>
  <c r="E34" i="19"/>
  <c r="H34" i="19"/>
  <c r="H49" i="20"/>
  <c r="E66" i="19"/>
  <c r="K66" i="19"/>
  <c r="H66" i="19"/>
  <c r="L66" i="19"/>
  <c r="H95" i="20"/>
  <c r="H174" i="20"/>
  <c r="V215" i="19"/>
  <c r="H238" i="19"/>
  <c r="L238" i="19"/>
  <c r="AB238" i="19"/>
  <c r="U238" i="19"/>
  <c r="R238" i="19"/>
  <c r="AA238" i="19"/>
  <c r="E238" i="19"/>
  <c r="E286" i="19"/>
  <c r="S286" i="19"/>
  <c r="AI286" i="19"/>
  <c r="H286" i="19"/>
  <c r="L286" i="19"/>
  <c r="AB286" i="19"/>
  <c r="Z286" i="19"/>
  <c r="AC286" i="19"/>
  <c r="AG286" i="19"/>
  <c r="L464" i="1"/>
  <c r="P464" i="1"/>
  <c r="T464" i="1"/>
  <c r="X464" i="1"/>
  <c r="AB464" i="1"/>
  <c r="AF464" i="1"/>
  <c r="AJ464" i="1"/>
  <c r="AN464" i="1"/>
  <c r="AR464" i="1"/>
  <c r="AV464" i="1"/>
  <c r="AZ464" i="1"/>
  <c r="J463" i="1"/>
  <c r="N463" i="1"/>
  <c r="R463" i="1"/>
  <c r="V463" i="1"/>
  <c r="Z463" i="1"/>
  <c r="AD463" i="1"/>
  <c r="AH463" i="1"/>
  <c r="AL463" i="1"/>
  <c r="AP463" i="1"/>
  <c r="AT463" i="1"/>
  <c r="AX463" i="1"/>
  <c r="L462" i="1"/>
  <c r="P462" i="1"/>
  <c r="T462" i="1"/>
  <c r="X462" i="1"/>
  <c r="AB462" i="1"/>
  <c r="AF462" i="1"/>
  <c r="AJ462" i="1"/>
  <c r="AN462" i="1"/>
  <c r="AR462" i="1"/>
  <c r="AV462" i="1"/>
  <c r="AZ462" i="1"/>
  <c r="J461" i="1"/>
  <c r="N461" i="1"/>
  <c r="R461" i="1"/>
  <c r="V461" i="1"/>
  <c r="Z461" i="1"/>
  <c r="AD461" i="1"/>
  <c r="AH461" i="1"/>
  <c r="AL461" i="1"/>
  <c r="AP461" i="1"/>
  <c r="AT461" i="1"/>
  <c r="AX461" i="1"/>
  <c r="L460" i="1"/>
  <c r="P460" i="1"/>
  <c r="T460" i="1"/>
  <c r="X460" i="1"/>
  <c r="AB460" i="1"/>
  <c r="AF460" i="1"/>
  <c r="AJ460" i="1"/>
  <c r="AN460" i="1"/>
  <c r="AR460" i="1"/>
  <c r="AV460" i="1"/>
  <c r="AZ460" i="1"/>
  <c r="J459" i="1"/>
  <c r="N459" i="1"/>
  <c r="R459" i="1"/>
  <c r="V459" i="1"/>
  <c r="Z459" i="1"/>
  <c r="AD459" i="1"/>
  <c r="AH459" i="1"/>
  <c r="AL459" i="1"/>
  <c r="AP459" i="1"/>
  <c r="AT459" i="1"/>
  <c r="AX459" i="1"/>
  <c r="L458" i="1"/>
  <c r="P458" i="1"/>
  <c r="T458" i="1"/>
  <c r="X458" i="1"/>
  <c r="AB458" i="1"/>
  <c r="AF458" i="1"/>
  <c r="AJ458" i="1"/>
  <c r="AN458" i="1"/>
  <c r="AR458" i="1"/>
  <c r="AV458" i="1"/>
  <c r="AZ458" i="1"/>
  <c r="J457" i="1"/>
  <c r="N457" i="1"/>
  <c r="R457" i="1"/>
  <c r="V457" i="1"/>
  <c r="Z457" i="1"/>
  <c r="AD457" i="1"/>
  <c r="AH457" i="1"/>
  <c r="AL457" i="1"/>
  <c r="AP457" i="1"/>
  <c r="AT457" i="1"/>
  <c r="AX457" i="1"/>
  <c r="L456" i="1"/>
  <c r="P456" i="1"/>
  <c r="T456" i="1"/>
  <c r="X456" i="1"/>
  <c r="AB456" i="1"/>
  <c r="AF456" i="1"/>
  <c r="AJ456" i="1"/>
  <c r="AN456" i="1"/>
  <c r="AR456" i="1"/>
  <c r="AV456" i="1"/>
  <c r="AZ456" i="1"/>
  <c r="J455" i="1"/>
  <c r="N455" i="1"/>
  <c r="R455" i="1"/>
  <c r="V455" i="1"/>
  <c r="Z455" i="1"/>
  <c r="AD455" i="1"/>
  <c r="AH455" i="1"/>
  <c r="AL455" i="1"/>
  <c r="AP455" i="1"/>
  <c r="AT455" i="1"/>
  <c r="AX455" i="1"/>
  <c r="L454" i="1"/>
  <c r="P454" i="1"/>
  <c r="T454" i="1"/>
  <c r="X454" i="1"/>
  <c r="AB454" i="1"/>
  <c r="AF454" i="1"/>
  <c r="AJ454" i="1"/>
  <c r="AN454" i="1"/>
  <c r="AR454" i="1"/>
  <c r="AV454" i="1"/>
  <c r="K453" i="1"/>
  <c r="O453" i="1"/>
  <c r="S453" i="1"/>
  <c r="W453" i="1"/>
  <c r="AA453" i="1"/>
  <c r="AE453" i="1"/>
  <c r="AI453" i="1"/>
  <c r="AM453" i="1"/>
  <c r="AQ453" i="1"/>
  <c r="AU453" i="1"/>
  <c r="AY453" i="1"/>
  <c r="J452" i="1"/>
  <c r="N452" i="1"/>
  <c r="R452" i="1"/>
  <c r="V452" i="1"/>
  <c r="Z452" i="1"/>
  <c r="AD452" i="1"/>
  <c r="AH452" i="1"/>
  <c r="AL452" i="1"/>
  <c r="AP452" i="1"/>
  <c r="AT452" i="1"/>
  <c r="AX452" i="1"/>
  <c r="I451" i="1"/>
  <c r="M451" i="1"/>
  <c r="Q451" i="1"/>
  <c r="U451" i="1"/>
  <c r="Y451" i="1"/>
  <c r="AC451" i="1"/>
  <c r="AG451" i="1"/>
  <c r="AK451" i="1"/>
  <c r="AO451" i="1"/>
  <c r="AS451" i="1"/>
  <c r="AW451" i="1"/>
  <c r="L450" i="1"/>
  <c r="P450" i="1"/>
  <c r="T450" i="1"/>
  <c r="X450" i="1"/>
  <c r="AB450" i="1"/>
  <c r="AF450" i="1"/>
  <c r="AJ450" i="1"/>
  <c r="AN450" i="1"/>
  <c r="AR450" i="1"/>
  <c r="AV450" i="1"/>
  <c r="K449" i="1"/>
  <c r="O449" i="1"/>
  <c r="S449" i="1"/>
  <c r="W449" i="1"/>
  <c r="AA449" i="1"/>
  <c r="AE449" i="1"/>
  <c r="AI449" i="1"/>
  <c r="AM449" i="1"/>
  <c r="AQ449" i="1"/>
  <c r="AU449" i="1"/>
  <c r="AY449" i="1"/>
  <c r="J448" i="1"/>
  <c r="N448" i="1"/>
  <c r="R448" i="1"/>
  <c r="V448" i="1"/>
  <c r="Z448" i="1"/>
  <c r="AD448" i="1"/>
  <c r="AH448" i="1"/>
  <c r="AL448" i="1"/>
  <c r="AP448" i="1"/>
  <c r="AT448" i="1"/>
  <c r="AX448" i="1"/>
  <c r="I447" i="1"/>
  <c r="M447" i="1"/>
  <c r="Q447" i="1"/>
  <c r="U447" i="1"/>
  <c r="Y447" i="1"/>
  <c r="AC447" i="1"/>
  <c r="AG447" i="1"/>
  <c r="AK447" i="1"/>
  <c r="AO447" i="1"/>
  <c r="AS447" i="1"/>
  <c r="AW447" i="1"/>
  <c r="L446" i="1"/>
  <c r="P446" i="1"/>
  <c r="T446" i="1"/>
  <c r="X446" i="1"/>
  <c r="AB446" i="1"/>
  <c r="AF446" i="1"/>
  <c r="AJ446" i="1"/>
  <c r="AN446" i="1"/>
  <c r="AR446" i="1"/>
  <c r="AV446" i="1"/>
  <c r="K445" i="1"/>
  <c r="O445" i="1"/>
  <c r="S445" i="1"/>
  <c r="W445" i="1"/>
  <c r="AA445" i="1"/>
  <c r="AE445" i="1"/>
  <c r="AI445" i="1"/>
  <c r="AM445" i="1"/>
  <c r="AQ445" i="1"/>
  <c r="AU445" i="1"/>
  <c r="AY445" i="1"/>
  <c r="J444" i="1"/>
  <c r="N444" i="1"/>
  <c r="R444" i="1"/>
  <c r="V444" i="1"/>
  <c r="Z444" i="1"/>
  <c r="AD444" i="1"/>
  <c r="AH444" i="1"/>
  <c r="AL444" i="1"/>
  <c r="AP444" i="1"/>
  <c r="AT444" i="1"/>
  <c r="AX444" i="1"/>
  <c r="J443" i="1"/>
  <c r="N443" i="1"/>
  <c r="R443" i="1"/>
  <c r="V443" i="1"/>
  <c r="Z443" i="1"/>
  <c r="AD443" i="1"/>
  <c r="AH443" i="1"/>
  <c r="AL443" i="1"/>
  <c r="AP443" i="1"/>
  <c r="AT443" i="1"/>
  <c r="AX443" i="1"/>
  <c r="J442" i="1"/>
  <c r="N442" i="1"/>
  <c r="R442" i="1"/>
  <c r="V442" i="1"/>
  <c r="Z442" i="1"/>
  <c r="AD442" i="1"/>
  <c r="AH442" i="1"/>
  <c r="AL442" i="1"/>
  <c r="AP442" i="1"/>
  <c r="AT442" i="1"/>
  <c r="AX442" i="1"/>
  <c r="J441" i="1"/>
  <c r="N441" i="1"/>
  <c r="R441" i="1"/>
  <c r="V441" i="1"/>
  <c r="Z441" i="1"/>
  <c r="AD441" i="1"/>
  <c r="AH441" i="1"/>
  <c r="AL441" i="1"/>
  <c r="AP441" i="1"/>
  <c r="AT441" i="1"/>
  <c r="AX441" i="1"/>
  <c r="J440" i="1"/>
  <c r="N440" i="1"/>
  <c r="R440" i="1"/>
  <c r="V440" i="1"/>
  <c r="Z440" i="1"/>
  <c r="AD440" i="1"/>
  <c r="AH440" i="1"/>
  <c r="AL440" i="1"/>
  <c r="AP440" i="1"/>
  <c r="AT440" i="1"/>
  <c r="AX440" i="1"/>
  <c r="J439" i="1"/>
  <c r="N439" i="1"/>
  <c r="R439" i="1"/>
  <c r="V439" i="1"/>
  <c r="Z439" i="1"/>
  <c r="AD439" i="1"/>
  <c r="AH439" i="1"/>
  <c r="AL439" i="1"/>
  <c r="AP439" i="1"/>
  <c r="AT439" i="1"/>
  <c r="AX439" i="1"/>
  <c r="J438" i="1"/>
  <c r="N438" i="1"/>
  <c r="R438" i="1"/>
  <c r="V438" i="1"/>
  <c r="Z438" i="1"/>
  <c r="AD438" i="1"/>
  <c r="AH438" i="1"/>
  <c r="AL438" i="1"/>
  <c r="AP438" i="1"/>
  <c r="AT438" i="1"/>
  <c r="AX438" i="1"/>
  <c r="J437" i="1"/>
  <c r="N437" i="1"/>
  <c r="R437" i="1"/>
  <c r="V437" i="1"/>
  <c r="Z437" i="1"/>
  <c r="AD437" i="1"/>
  <c r="AH437" i="1"/>
  <c r="AL437" i="1"/>
  <c r="AP437" i="1"/>
  <c r="AT437" i="1"/>
  <c r="AX437" i="1"/>
  <c r="J436" i="1"/>
  <c r="N436" i="1"/>
  <c r="R436" i="1"/>
  <c r="V436" i="1"/>
  <c r="Z436" i="1"/>
  <c r="AD436" i="1"/>
  <c r="AH436" i="1"/>
  <c r="AL436" i="1"/>
  <c r="AP436" i="1"/>
  <c r="AT436" i="1"/>
  <c r="AX436" i="1"/>
  <c r="J435" i="1"/>
  <c r="N435" i="1"/>
  <c r="R435" i="1"/>
  <c r="V435" i="1"/>
  <c r="Z435" i="1"/>
  <c r="AD435" i="1"/>
  <c r="AH435" i="1"/>
  <c r="AL435" i="1"/>
  <c r="AP435" i="1"/>
  <c r="AT435" i="1"/>
  <c r="AX435" i="1"/>
  <c r="J434" i="1"/>
  <c r="N434" i="1"/>
  <c r="R434" i="1"/>
  <c r="V434" i="1"/>
  <c r="Z434" i="1"/>
  <c r="AD434" i="1"/>
  <c r="AH434" i="1"/>
  <c r="AL434" i="1"/>
  <c r="AP434" i="1"/>
  <c r="AT434" i="1"/>
  <c r="K433" i="1"/>
  <c r="O433" i="1"/>
  <c r="S433" i="1"/>
  <c r="W433" i="1"/>
  <c r="AA433" i="1"/>
  <c r="AE433" i="1"/>
  <c r="AI433" i="1"/>
  <c r="AM433" i="1"/>
  <c r="AQ433" i="1"/>
  <c r="AU433" i="1"/>
  <c r="L432" i="1"/>
  <c r="P432" i="1"/>
  <c r="T432" i="1"/>
  <c r="X432" i="1"/>
  <c r="AB432" i="1"/>
  <c r="AF432" i="1"/>
  <c r="AJ432" i="1"/>
  <c r="AN432" i="1"/>
  <c r="AR432" i="1"/>
  <c r="AV432" i="1"/>
  <c r="I431" i="1"/>
  <c r="M431" i="1"/>
  <c r="Q431" i="1"/>
  <c r="U431" i="1"/>
  <c r="Y431" i="1"/>
  <c r="AC431" i="1"/>
  <c r="AG431" i="1"/>
  <c r="AK431" i="1"/>
  <c r="AO431" i="1"/>
  <c r="AS431" i="1"/>
  <c r="AW431" i="1"/>
  <c r="J430" i="1"/>
  <c r="N430" i="1"/>
  <c r="R430" i="1"/>
  <c r="V430" i="1"/>
  <c r="Z430" i="1"/>
  <c r="AD430" i="1"/>
  <c r="AH430" i="1"/>
  <c r="AL430" i="1"/>
  <c r="AP430" i="1"/>
  <c r="AT430" i="1"/>
  <c r="K429" i="1"/>
  <c r="O429" i="1"/>
  <c r="S429" i="1"/>
  <c r="W429" i="1"/>
  <c r="AA429" i="1"/>
  <c r="AE429" i="1"/>
  <c r="AI429" i="1"/>
  <c r="AM429" i="1"/>
  <c r="AQ429" i="1"/>
  <c r="AU429" i="1"/>
  <c r="L428" i="1"/>
  <c r="P428" i="1"/>
  <c r="T428" i="1"/>
  <c r="X428" i="1"/>
  <c r="AB428" i="1"/>
  <c r="AF428" i="1"/>
  <c r="AJ428" i="1"/>
  <c r="AN428" i="1"/>
  <c r="AR428" i="1"/>
  <c r="AV428" i="1"/>
  <c r="I427" i="1"/>
  <c r="M427" i="1"/>
  <c r="Q427" i="1"/>
  <c r="U427" i="1"/>
  <c r="Y427" i="1"/>
  <c r="AC427" i="1"/>
  <c r="AG427" i="1"/>
  <c r="AK427" i="1"/>
  <c r="AO427" i="1"/>
  <c r="AS427" i="1"/>
  <c r="AW427" i="1"/>
  <c r="J426" i="1"/>
  <c r="N426" i="1"/>
  <c r="R426" i="1"/>
  <c r="V426" i="1"/>
  <c r="Z426" i="1"/>
  <c r="AD426" i="1"/>
  <c r="AH426" i="1"/>
  <c r="AL426" i="1"/>
  <c r="AP426" i="1"/>
  <c r="AT426" i="1"/>
  <c r="K425" i="1"/>
  <c r="O425" i="1"/>
  <c r="S425" i="1"/>
  <c r="W425" i="1"/>
  <c r="AA425" i="1"/>
  <c r="AE425" i="1"/>
  <c r="AI425" i="1"/>
  <c r="AM425" i="1"/>
  <c r="AQ425" i="1"/>
  <c r="AU425" i="1"/>
  <c r="L424" i="1"/>
  <c r="P424" i="1"/>
  <c r="T424" i="1"/>
  <c r="X424" i="1"/>
  <c r="AB424" i="1"/>
  <c r="AF424" i="1"/>
  <c r="AJ424" i="1"/>
  <c r="AN424" i="1"/>
  <c r="AR424" i="1"/>
  <c r="AV424" i="1"/>
  <c r="J423" i="1"/>
  <c r="N423" i="1"/>
  <c r="R423" i="1"/>
  <c r="V423" i="1"/>
  <c r="Z423" i="1"/>
  <c r="AD423" i="1"/>
  <c r="AH423" i="1"/>
  <c r="AL423" i="1"/>
  <c r="AP423" i="1"/>
  <c r="AT423" i="1"/>
  <c r="L422" i="1"/>
  <c r="P422" i="1"/>
  <c r="T422" i="1"/>
  <c r="X422" i="1"/>
  <c r="AB422" i="1"/>
  <c r="AF422" i="1"/>
  <c r="AJ422" i="1"/>
  <c r="AN422" i="1"/>
  <c r="AR422" i="1"/>
  <c r="AV422" i="1"/>
  <c r="J421" i="1"/>
  <c r="N421" i="1"/>
  <c r="R421" i="1"/>
  <c r="V421" i="1"/>
  <c r="Z421" i="1"/>
  <c r="AD421" i="1"/>
  <c r="AH421" i="1"/>
  <c r="AL421" i="1"/>
  <c r="AP421" i="1"/>
  <c r="AT421" i="1"/>
  <c r="L420" i="1"/>
  <c r="P420" i="1"/>
  <c r="T420" i="1"/>
  <c r="X420" i="1"/>
  <c r="AB420" i="1"/>
  <c r="AF420" i="1"/>
  <c r="AJ420" i="1"/>
  <c r="AN420" i="1"/>
  <c r="AR420" i="1"/>
  <c r="AV420" i="1"/>
  <c r="J419" i="1"/>
  <c r="N419" i="1"/>
  <c r="R419" i="1"/>
  <c r="V419" i="1"/>
  <c r="Z419" i="1"/>
  <c r="AD419" i="1"/>
  <c r="AH419" i="1"/>
  <c r="AL419" i="1"/>
  <c r="AP419" i="1"/>
  <c r="AT419" i="1"/>
  <c r="L418" i="1"/>
  <c r="P418" i="1"/>
  <c r="T418" i="1"/>
  <c r="X418" i="1"/>
  <c r="AB418" i="1"/>
  <c r="AF418" i="1"/>
  <c r="AJ418" i="1"/>
  <c r="AN418" i="1"/>
  <c r="AR418" i="1"/>
  <c r="AV418" i="1"/>
  <c r="J417" i="1"/>
  <c r="N417" i="1"/>
  <c r="R417" i="1"/>
  <c r="V417" i="1"/>
  <c r="Z417" i="1"/>
  <c r="AD417" i="1"/>
  <c r="AH417" i="1"/>
  <c r="AL417" i="1"/>
  <c r="AP417" i="1"/>
  <c r="AT417" i="1"/>
  <c r="L416" i="1"/>
  <c r="P416" i="1"/>
  <c r="T416" i="1"/>
  <c r="X416" i="1"/>
  <c r="AB416" i="1"/>
  <c r="AF416" i="1"/>
  <c r="AJ416" i="1"/>
  <c r="AN416" i="1"/>
  <c r="AR416" i="1"/>
  <c r="AV416" i="1"/>
  <c r="J415" i="1"/>
  <c r="N415" i="1"/>
  <c r="R415" i="1"/>
  <c r="V415" i="1"/>
  <c r="Z415" i="1"/>
  <c r="AD415" i="1"/>
  <c r="AH415" i="1"/>
  <c r="AL415" i="1"/>
  <c r="AP415" i="1"/>
  <c r="AT415" i="1"/>
  <c r="L414" i="1"/>
  <c r="P414" i="1"/>
  <c r="T414" i="1"/>
  <c r="X414" i="1"/>
  <c r="AB414" i="1"/>
  <c r="AF414" i="1"/>
  <c r="AJ414" i="1"/>
  <c r="AN414" i="1"/>
  <c r="AR414" i="1"/>
  <c r="K413" i="1"/>
  <c r="O413" i="1"/>
  <c r="S413" i="1"/>
  <c r="W413" i="1"/>
  <c r="AA413" i="1"/>
  <c r="AE413" i="1"/>
  <c r="AI413" i="1"/>
  <c r="AM413" i="1"/>
  <c r="AQ413" i="1"/>
  <c r="AU413" i="1"/>
  <c r="J412" i="1"/>
  <c r="N412" i="1"/>
  <c r="R412" i="1"/>
  <c r="V412" i="1"/>
  <c r="Z412" i="1"/>
  <c r="AD412" i="1"/>
  <c r="AH412" i="1"/>
  <c r="AL412" i="1"/>
  <c r="AP412" i="1"/>
  <c r="AT412" i="1"/>
  <c r="I411" i="1"/>
  <c r="M411" i="1"/>
  <c r="Q411" i="1"/>
  <c r="U411" i="1"/>
  <c r="Y411" i="1"/>
  <c r="AC411" i="1"/>
  <c r="AG411" i="1"/>
  <c r="AK411" i="1"/>
  <c r="AO411" i="1"/>
  <c r="AS411" i="1"/>
  <c r="L410" i="1"/>
  <c r="P410" i="1"/>
  <c r="T410" i="1"/>
  <c r="X410" i="1"/>
  <c r="AB410" i="1"/>
  <c r="AF410" i="1"/>
  <c r="AJ410" i="1"/>
  <c r="AN410" i="1"/>
  <c r="AR410" i="1"/>
  <c r="K409" i="1"/>
  <c r="O409" i="1"/>
  <c r="S409" i="1"/>
  <c r="W409" i="1"/>
  <c r="AA409" i="1"/>
  <c r="AE409" i="1"/>
  <c r="AI409" i="1"/>
  <c r="AM409" i="1"/>
  <c r="AQ409" i="1"/>
  <c r="AU409" i="1"/>
  <c r="J408" i="1"/>
  <c r="N408" i="1"/>
  <c r="R408" i="1"/>
  <c r="V408" i="1"/>
  <c r="Z408" i="1"/>
  <c r="AD408" i="1"/>
  <c r="AH408" i="1"/>
  <c r="AL408" i="1"/>
  <c r="AP408" i="1"/>
  <c r="AT408" i="1"/>
  <c r="I407" i="1"/>
  <c r="M407" i="1"/>
  <c r="Q407" i="1"/>
  <c r="U407" i="1"/>
  <c r="Y407" i="1"/>
  <c r="AC407" i="1"/>
  <c r="AG407" i="1"/>
  <c r="AK407" i="1"/>
  <c r="AO407" i="1"/>
  <c r="AS407" i="1"/>
  <c r="L406" i="1"/>
  <c r="P406" i="1"/>
  <c r="T406" i="1"/>
  <c r="X406" i="1"/>
  <c r="AB406" i="1"/>
  <c r="AF406" i="1"/>
  <c r="AJ406" i="1"/>
  <c r="AN406" i="1"/>
  <c r="AR406" i="1"/>
  <c r="K405" i="1"/>
  <c r="O405" i="1"/>
  <c r="S405" i="1"/>
  <c r="W405" i="1"/>
  <c r="AA405" i="1"/>
  <c r="AE405" i="1"/>
  <c r="AI405" i="1"/>
  <c r="AM405" i="1"/>
  <c r="AQ405" i="1"/>
  <c r="AU405" i="1"/>
  <c r="J404" i="1"/>
  <c r="N404" i="1"/>
  <c r="R404" i="1"/>
  <c r="V404" i="1"/>
  <c r="Z404" i="1"/>
  <c r="AD404" i="1"/>
  <c r="AH404" i="1"/>
  <c r="AL404" i="1"/>
  <c r="AP404" i="1"/>
  <c r="AT404" i="1"/>
  <c r="J403" i="1"/>
  <c r="N403" i="1"/>
  <c r="R403" i="1"/>
  <c r="V403" i="1"/>
  <c r="Z403" i="1"/>
  <c r="AD403" i="1"/>
  <c r="AH403" i="1"/>
  <c r="AL403" i="1"/>
  <c r="AP403" i="1"/>
  <c r="AT403" i="1"/>
  <c r="J402" i="1"/>
  <c r="N402" i="1"/>
  <c r="R402" i="1"/>
  <c r="V402" i="1"/>
  <c r="Z402" i="1"/>
  <c r="AD402" i="1"/>
  <c r="AH402" i="1"/>
  <c r="AL402" i="1"/>
  <c r="AP402" i="1"/>
  <c r="AT402" i="1"/>
  <c r="J401" i="1"/>
  <c r="N401" i="1"/>
  <c r="R401" i="1"/>
  <c r="V401" i="1"/>
  <c r="Z401" i="1"/>
  <c r="AD401" i="1"/>
  <c r="AH401" i="1"/>
  <c r="AL401" i="1"/>
  <c r="AP401" i="1"/>
  <c r="AT401" i="1"/>
  <c r="J400" i="1"/>
  <c r="N400" i="1"/>
  <c r="R400" i="1"/>
  <c r="V400" i="1"/>
  <c r="Z400" i="1"/>
  <c r="AD400" i="1"/>
  <c r="AH400" i="1"/>
  <c r="AL400" i="1"/>
  <c r="AP400" i="1"/>
  <c r="AT400" i="1"/>
  <c r="J399" i="1"/>
  <c r="N399" i="1"/>
  <c r="R399" i="1"/>
  <c r="V399" i="1"/>
  <c r="Z399" i="1"/>
  <c r="AD399" i="1"/>
  <c r="AH399" i="1"/>
  <c r="AL399" i="1"/>
  <c r="AP399" i="1"/>
  <c r="AT399" i="1"/>
  <c r="J398" i="1"/>
  <c r="N398" i="1"/>
  <c r="R398" i="1"/>
  <c r="V398" i="1"/>
  <c r="Z398" i="1"/>
  <c r="AD398" i="1"/>
  <c r="AH398" i="1"/>
  <c r="AL398" i="1"/>
  <c r="AP398" i="1"/>
  <c r="AT398" i="1"/>
  <c r="J397" i="1"/>
  <c r="N397" i="1"/>
  <c r="R397" i="1"/>
  <c r="V397" i="1"/>
  <c r="Z397" i="1"/>
  <c r="AD397" i="1"/>
  <c r="AH397" i="1"/>
  <c r="AL397" i="1"/>
  <c r="AP397" i="1"/>
  <c r="AT397" i="1"/>
  <c r="J396" i="1"/>
  <c r="N396" i="1"/>
  <c r="R396" i="1"/>
  <c r="V396" i="1"/>
  <c r="Z396" i="1"/>
  <c r="AD396" i="1"/>
  <c r="AH396" i="1"/>
  <c r="AL396" i="1"/>
  <c r="AP396" i="1"/>
  <c r="AT396" i="1"/>
  <c r="J395" i="1"/>
  <c r="N395" i="1"/>
  <c r="R395" i="1"/>
  <c r="V395" i="1"/>
  <c r="Z395" i="1"/>
  <c r="AD395" i="1"/>
  <c r="AH395" i="1"/>
  <c r="AL395" i="1"/>
  <c r="AP395" i="1"/>
  <c r="AT395" i="1"/>
  <c r="J394" i="1"/>
  <c r="N394" i="1"/>
  <c r="R394" i="1"/>
  <c r="V394" i="1"/>
  <c r="Z394" i="1"/>
  <c r="AD394" i="1"/>
  <c r="AH394" i="1"/>
  <c r="AL394" i="1"/>
  <c r="AP394" i="1"/>
  <c r="K393" i="1"/>
  <c r="O393" i="1"/>
  <c r="S393" i="1"/>
  <c r="W393" i="1"/>
  <c r="AA393" i="1"/>
  <c r="AE393" i="1"/>
  <c r="AI393" i="1"/>
  <c r="AM393" i="1"/>
  <c r="AQ393" i="1"/>
  <c r="L392" i="1"/>
  <c r="P392" i="1"/>
  <c r="T392" i="1"/>
  <c r="X392" i="1"/>
  <c r="AB392" i="1"/>
  <c r="AF392" i="1"/>
  <c r="AJ392" i="1"/>
  <c r="AN392" i="1"/>
  <c r="AR392" i="1"/>
  <c r="I391" i="1"/>
  <c r="M391" i="1"/>
  <c r="Q391" i="1"/>
  <c r="U391" i="1"/>
  <c r="Y391" i="1"/>
  <c r="AC391" i="1"/>
  <c r="AG391" i="1"/>
  <c r="AK391" i="1"/>
  <c r="AO391" i="1"/>
  <c r="AS391" i="1"/>
  <c r="J390" i="1"/>
  <c r="N390" i="1"/>
  <c r="R390" i="1"/>
  <c r="V390" i="1"/>
  <c r="Z390" i="1"/>
  <c r="AD390" i="1"/>
  <c r="AH390" i="1"/>
  <c r="AL390" i="1"/>
  <c r="AP390" i="1"/>
  <c r="K389" i="1"/>
  <c r="O389" i="1"/>
  <c r="S389" i="1"/>
  <c r="W389" i="1"/>
  <c r="AA389" i="1"/>
  <c r="AE389" i="1"/>
  <c r="AI389" i="1"/>
  <c r="AM389" i="1"/>
  <c r="AQ389" i="1"/>
  <c r="L388" i="1"/>
  <c r="P388" i="1"/>
  <c r="T388" i="1"/>
  <c r="X388" i="1"/>
  <c r="AB388" i="1"/>
  <c r="AF388" i="1"/>
  <c r="AJ388" i="1"/>
  <c r="AN388" i="1"/>
  <c r="AR388" i="1"/>
  <c r="I387" i="1"/>
  <c r="M387" i="1"/>
  <c r="Q387" i="1"/>
  <c r="U387" i="1"/>
  <c r="Y387" i="1"/>
  <c r="AC387" i="1"/>
  <c r="AG387" i="1"/>
  <c r="AK387" i="1"/>
  <c r="AO387" i="1"/>
  <c r="AS387" i="1"/>
  <c r="J386" i="1"/>
  <c r="N386" i="1"/>
  <c r="R386" i="1"/>
  <c r="V386" i="1"/>
  <c r="Z386" i="1"/>
  <c r="AD386" i="1"/>
  <c r="AH386" i="1"/>
  <c r="AL386" i="1"/>
  <c r="AP386" i="1"/>
  <c r="K385" i="1"/>
  <c r="O385" i="1"/>
  <c r="S385" i="1"/>
  <c r="W385" i="1"/>
  <c r="AA385" i="1"/>
  <c r="AE385" i="1"/>
  <c r="AI385" i="1"/>
  <c r="AM385" i="1"/>
  <c r="AQ385" i="1"/>
  <c r="L384" i="1"/>
  <c r="P384" i="1"/>
  <c r="T384" i="1"/>
  <c r="X384" i="1"/>
  <c r="AB384" i="1"/>
  <c r="AF384" i="1"/>
  <c r="AJ384" i="1"/>
  <c r="AN384" i="1"/>
  <c r="AR384" i="1"/>
  <c r="J383" i="1"/>
  <c r="N383" i="1"/>
  <c r="R383" i="1"/>
  <c r="V383" i="1"/>
  <c r="Z383" i="1"/>
  <c r="AD383" i="1"/>
  <c r="AH383" i="1"/>
  <c r="AL383" i="1"/>
  <c r="AP383" i="1"/>
  <c r="L382" i="1"/>
  <c r="P382" i="1"/>
  <c r="T382" i="1"/>
  <c r="X382" i="1"/>
  <c r="AB382" i="1"/>
  <c r="AF382" i="1"/>
  <c r="AJ382" i="1"/>
  <c r="AN382" i="1"/>
  <c r="AR382" i="1"/>
  <c r="J381" i="1"/>
  <c r="N381" i="1"/>
  <c r="R381" i="1"/>
  <c r="V381" i="1"/>
  <c r="Z381" i="1"/>
  <c r="AD381" i="1"/>
  <c r="AH381" i="1"/>
  <c r="AL381" i="1"/>
  <c r="AP381" i="1"/>
  <c r="L380" i="1"/>
  <c r="P380" i="1"/>
  <c r="T380" i="1"/>
  <c r="X380" i="1"/>
  <c r="AB380" i="1"/>
  <c r="AF380" i="1"/>
  <c r="AJ380" i="1"/>
  <c r="AN380" i="1"/>
  <c r="AR380" i="1"/>
  <c r="J379" i="1"/>
  <c r="N379" i="1"/>
  <c r="R379" i="1"/>
  <c r="V379" i="1"/>
  <c r="Z379" i="1"/>
  <c r="AD379" i="1"/>
  <c r="AH379" i="1"/>
  <c r="AL379" i="1"/>
  <c r="AP379" i="1"/>
  <c r="L378" i="1"/>
  <c r="P378" i="1"/>
  <c r="T378" i="1"/>
  <c r="X378" i="1"/>
  <c r="AB378" i="1"/>
  <c r="AF378" i="1"/>
  <c r="AJ378" i="1"/>
  <c r="AN378" i="1"/>
  <c r="AR378" i="1"/>
  <c r="J377" i="1"/>
  <c r="N377" i="1"/>
  <c r="R377" i="1"/>
  <c r="V377" i="1"/>
  <c r="Z377" i="1"/>
  <c r="AD377" i="1"/>
  <c r="AH377" i="1"/>
  <c r="AL377" i="1"/>
  <c r="AP377" i="1"/>
  <c r="L376" i="1"/>
  <c r="P376" i="1"/>
  <c r="T376" i="1"/>
  <c r="X376" i="1"/>
  <c r="AB376" i="1"/>
  <c r="AF376" i="1"/>
  <c r="AJ376" i="1"/>
  <c r="AN376" i="1"/>
  <c r="AR376" i="1"/>
  <c r="J375" i="1"/>
  <c r="N375" i="1"/>
  <c r="R375" i="1"/>
  <c r="V375" i="1"/>
  <c r="Z375" i="1"/>
  <c r="AD375" i="1"/>
  <c r="AH375" i="1"/>
  <c r="AL375" i="1"/>
  <c r="AP375" i="1"/>
  <c r="L374" i="1"/>
  <c r="P374" i="1"/>
  <c r="T374" i="1"/>
  <c r="X374" i="1"/>
  <c r="AB374" i="1"/>
  <c r="AF374" i="1"/>
  <c r="AJ374" i="1"/>
  <c r="AN374" i="1"/>
  <c r="K373" i="1"/>
  <c r="O373" i="1"/>
  <c r="S373" i="1"/>
  <c r="W373" i="1"/>
  <c r="AA373" i="1"/>
  <c r="AE373" i="1"/>
  <c r="AI373" i="1"/>
  <c r="AM373" i="1"/>
  <c r="AQ373" i="1"/>
  <c r="J372" i="1"/>
  <c r="N372" i="1"/>
  <c r="R372" i="1"/>
  <c r="V372" i="1"/>
  <c r="Z372" i="1"/>
  <c r="AD372" i="1"/>
  <c r="AH372" i="1"/>
  <c r="AL372" i="1"/>
  <c r="AP372" i="1"/>
  <c r="I371" i="1"/>
  <c r="M371" i="1"/>
  <c r="Q371" i="1"/>
  <c r="U371" i="1"/>
  <c r="Y371" i="1"/>
  <c r="AC371" i="1"/>
  <c r="AG371" i="1"/>
  <c r="AK371" i="1"/>
  <c r="AO371" i="1"/>
  <c r="L370" i="1"/>
  <c r="P370" i="1"/>
  <c r="T370" i="1"/>
  <c r="X370" i="1"/>
  <c r="AB370" i="1"/>
  <c r="AF370" i="1"/>
  <c r="AJ370" i="1"/>
  <c r="AN370" i="1"/>
  <c r="K369" i="1"/>
  <c r="O369" i="1"/>
  <c r="S369" i="1"/>
  <c r="W369" i="1"/>
  <c r="AA369" i="1"/>
  <c r="AE369" i="1"/>
  <c r="AI369" i="1"/>
  <c r="AM369" i="1"/>
  <c r="AQ369" i="1"/>
  <c r="J368" i="1"/>
  <c r="N368" i="1"/>
  <c r="R368" i="1"/>
  <c r="V368" i="1"/>
  <c r="Z368" i="1"/>
  <c r="AD368" i="1"/>
  <c r="AH368" i="1"/>
  <c r="AL368" i="1"/>
  <c r="AP368" i="1"/>
  <c r="I367" i="1"/>
  <c r="M367" i="1"/>
  <c r="Q367" i="1"/>
  <c r="U367" i="1"/>
  <c r="Y367" i="1"/>
  <c r="AC367" i="1"/>
  <c r="AG367" i="1"/>
  <c r="AK367" i="1"/>
  <c r="AO367" i="1"/>
  <c r="L366" i="1"/>
  <c r="P366" i="1"/>
  <c r="T366" i="1"/>
  <c r="X366" i="1"/>
  <c r="AB366" i="1"/>
  <c r="AF366" i="1"/>
  <c r="AJ366" i="1"/>
  <c r="AN366" i="1"/>
  <c r="K365" i="1"/>
  <c r="O365" i="1"/>
  <c r="S365" i="1"/>
  <c r="W365" i="1"/>
  <c r="AA365" i="1"/>
  <c r="AE365" i="1"/>
  <c r="AI365" i="1"/>
  <c r="AM365" i="1"/>
  <c r="AQ365" i="1"/>
  <c r="J364" i="1"/>
  <c r="N364" i="1"/>
  <c r="R364" i="1"/>
  <c r="V364" i="1"/>
  <c r="Z364" i="1"/>
  <c r="AD364" i="1"/>
  <c r="AH364" i="1"/>
  <c r="AL364" i="1"/>
  <c r="AP364" i="1"/>
  <c r="J363" i="1"/>
  <c r="N363" i="1"/>
  <c r="R363" i="1"/>
  <c r="V363" i="1"/>
  <c r="Z363" i="1"/>
  <c r="AD363" i="1"/>
  <c r="AH363" i="1"/>
  <c r="AL363" i="1"/>
  <c r="AP363" i="1"/>
  <c r="J362" i="1"/>
  <c r="N362" i="1"/>
  <c r="R362" i="1"/>
  <c r="V362" i="1"/>
  <c r="Z362" i="1"/>
  <c r="AD362" i="1"/>
  <c r="AH362" i="1"/>
  <c r="AL362" i="1"/>
  <c r="AP362" i="1"/>
  <c r="J361" i="1"/>
  <c r="N361" i="1"/>
  <c r="R361" i="1"/>
  <c r="V361" i="1"/>
  <c r="Z361" i="1"/>
  <c r="AD361" i="1"/>
  <c r="AH361" i="1"/>
  <c r="AL361" i="1"/>
  <c r="AP361" i="1"/>
  <c r="J360" i="1"/>
  <c r="N360" i="1"/>
  <c r="R360" i="1"/>
  <c r="V360" i="1"/>
  <c r="Z360" i="1"/>
  <c r="AD360" i="1"/>
  <c r="AH360" i="1"/>
  <c r="AL360" i="1"/>
  <c r="AP360" i="1"/>
  <c r="J359" i="1"/>
  <c r="N359" i="1"/>
  <c r="R359" i="1"/>
  <c r="V359" i="1"/>
  <c r="Z359" i="1"/>
  <c r="AD359" i="1"/>
  <c r="AH359" i="1"/>
  <c r="AL359" i="1"/>
  <c r="AP359" i="1"/>
  <c r="J358" i="1"/>
  <c r="N358" i="1"/>
  <c r="R358" i="1"/>
  <c r="V358" i="1"/>
  <c r="Z358" i="1"/>
  <c r="AD358" i="1"/>
  <c r="AH358" i="1"/>
  <c r="AL358" i="1"/>
  <c r="AP358" i="1"/>
  <c r="J357" i="1"/>
  <c r="N357" i="1"/>
  <c r="R357" i="1"/>
  <c r="V357" i="1"/>
  <c r="Z357" i="1"/>
  <c r="AD357" i="1"/>
  <c r="AH357" i="1"/>
  <c r="AL357" i="1"/>
  <c r="AP357" i="1"/>
  <c r="J356" i="1"/>
  <c r="N356" i="1"/>
  <c r="R356" i="1"/>
  <c r="V356" i="1"/>
  <c r="Z356" i="1"/>
  <c r="AD356" i="1"/>
  <c r="AH356" i="1"/>
  <c r="AL356" i="1"/>
  <c r="AP356" i="1"/>
  <c r="J355" i="1"/>
  <c r="N355" i="1"/>
  <c r="R355" i="1"/>
  <c r="V355" i="1"/>
  <c r="Z355" i="1"/>
  <c r="AD355" i="1"/>
  <c r="AH355" i="1"/>
  <c r="AL355" i="1"/>
  <c r="AP355" i="1"/>
  <c r="J354" i="1"/>
  <c r="N354" i="1"/>
  <c r="R354" i="1"/>
  <c r="V354" i="1"/>
  <c r="Z354" i="1"/>
  <c r="AD354" i="1"/>
  <c r="AH354" i="1"/>
  <c r="AL354" i="1"/>
  <c r="K353" i="1"/>
  <c r="O353" i="1"/>
  <c r="S353" i="1"/>
  <c r="W353" i="1"/>
  <c r="AA353" i="1"/>
  <c r="AE353" i="1"/>
  <c r="AI353" i="1"/>
  <c r="AM353" i="1"/>
  <c r="L352" i="1"/>
  <c r="P352" i="1"/>
  <c r="T352" i="1"/>
  <c r="X352" i="1"/>
  <c r="AB352" i="1"/>
  <c r="AF352" i="1"/>
  <c r="AJ352" i="1"/>
  <c r="AN352" i="1"/>
  <c r="I351" i="1"/>
  <c r="M351" i="1"/>
  <c r="Q351" i="1"/>
  <c r="U351" i="1"/>
  <c r="Y351" i="1"/>
  <c r="AC351" i="1"/>
  <c r="AG351" i="1"/>
  <c r="AK351" i="1"/>
  <c r="AO351" i="1"/>
  <c r="J350" i="1"/>
  <c r="N350" i="1"/>
  <c r="R350" i="1"/>
  <c r="V350" i="1"/>
  <c r="Z350" i="1"/>
  <c r="AD350" i="1"/>
  <c r="AH350" i="1"/>
  <c r="AL350" i="1"/>
  <c r="K349" i="1"/>
  <c r="O349" i="1"/>
  <c r="S349" i="1"/>
  <c r="W349" i="1"/>
  <c r="AA349" i="1"/>
  <c r="AE349" i="1"/>
  <c r="AI349" i="1"/>
  <c r="AM349" i="1"/>
  <c r="L348" i="1"/>
  <c r="P348" i="1"/>
  <c r="T348" i="1"/>
  <c r="X348" i="1"/>
  <c r="AB348" i="1"/>
  <c r="AF348" i="1"/>
  <c r="AJ348" i="1"/>
  <c r="AN348" i="1"/>
  <c r="I347" i="1"/>
  <c r="M347" i="1"/>
  <c r="Q347" i="1"/>
  <c r="U347" i="1"/>
  <c r="Y347" i="1"/>
  <c r="AC347" i="1"/>
  <c r="AG347" i="1"/>
  <c r="AK347" i="1"/>
  <c r="AO347" i="1"/>
  <c r="J346" i="1"/>
  <c r="N346" i="1"/>
  <c r="R346" i="1"/>
  <c r="V346" i="1"/>
  <c r="Z346" i="1"/>
  <c r="AD346" i="1"/>
  <c r="AH346" i="1"/>
  <c r="AL346" i="1"/>
  <c r="K345" i="1"/>
  <c r="O345" i="1"/>
  <c r="S345" i="1"/>
  <c r="W345" i="1"/>
  <c r="AA345" i="1"/>
  <c r="AE345" i="1"/>
  <c r="AI345" i="1"/>
  <c r="AM345" i="1"/>
  <c r="L344" i="1"/>
  <c r="P344" i="1"/>
  <c r="T344" i="1"/>
  <c r="X344" i="1"/>
  <c r="AB344" i="1"/>
  <c r="AF344" i="1"/>
  <c r="AJ344" i="1"/>
  <c r="AN344" i="1"/>
  <c r="J343" i="1"/>
  <c r="N343" i="1"/>
  <c r="R343" i="1"/>
  <c r="V343" i="1"/>
  <c r="Z343" i="1"/>
  <c r="AD343" i="1"/>
  <c r="AH343" i="1"/>
  <c r="AL343" i="1"/>
  <c r="L342" i="1"/>
  <c r="P342" i="1"/>
  <c r="T342" i="1"/>
  <c r="X342" i="1"/>
  <c r="AB342" i="1"/>
  <c r="AF342" i="1"/>
  <c r="AJ342" i="1"/>
  <c r="AN342" i="1"/>
  <c r="J341" i="1"/>
  <c r="N341" i="1"/>
  <c r="R341" i="1"/>
  <c r="V341" i="1"/>
  <c r="Z341" i="1"/>
  <c r="AD341" i="1"/>
  <c r="AH341" i="1"/>
  <c r="AL341" i="1"/>
  <c r="L340" i="1"/>
  <c r="P340" i="1"/>
  <c r="T340" i="1"/>
  <c r="X340" i="1"/>
  <c r="AB340" i="1"/>
  <c r="AF340" i="1"/>
  <c r="AJ340" i="1"/>
  <c r="AN340" i="1"/>
  <c r="J339" i="1"/>
  <c r="N339" i="1"/>
  <c r="R339" i="1"/>
  <c r="V339" i="1"/>
  <c r="Z339" i="1"/>
  <c r="AD339" i="1"/>
  <c r="AH339" i="1"/>
  <c r="AL339" i="1"/>
  <c r="L338" i="1"/>
  <c r="P338" i="1"/>
  <c r="T338" i="1"/>
  <c r="X338" i="1"/>
  <c r="AB338" i="1"/>
  <c r="AF338" i="1"/>
  <c r="AJ338" i="1"/>
  <c r="AN338" i="1"/>
  <c r="J337" i="1"/>
  <c r="N337" i="1"/>
  <c r="R337" i="1"/>
  <c r="V337" i="1"/>
  <c r="Z337" i="1"/>
  <c r="AD337" i="1"/>
  <c r="AH337" i="1"/>
  <c r="AL337" i="1"/>
  <c r="L336" i="1"/>
  <c r="P336" i="1"/>
  <c r="T336" i="1"/>
  <c r="X336" i="1"/>
  <c r="AB336" i="1"/>
  <c r="AF336" i="1"/>
  <c r="AJ336" i="1"/>
  <c r="AN336" i="1"/>
  <c r="J335" i="1"/>
  <c r="N335" i="1"/>
  <c r="R335" i="1"/>
  <c r="V335" i="1"/>
  <c r="Z335" i="1"/>
  <c r="AD335" i="1"/>
  <c r="AH335" i="1"/>
  <c r="AL335" i="1"/>
  <c r="L334" i="1"/>
  <c r="P334" i="1"/>
  <c r="T334" i="1"/>
  <c r="X334" i="1"/>
  <c r="AB334" i="1"/>
  <c r="AF334" i="1"/>
  <c r="AJ334" i="1"/>
  <c r="K333" i="1"/>
  <c r="O333" i="1"/>
  <c r="S333" i="1"/>
  <c r="W333" i="1"/>
  <c r="AA333" i="1"/>
  <c r="AE333" i="1"/>
  <c r="AI333" i="1"/>
  <c r="AM333" i="1"/>
  <c r="J332" i="1"/>
  <c r="N332" i="1"/>
  <c r="R332" i="1"/>
  <c r="V332" i="1"/>
  <c r="Z332" i="1"/>
  <c r="AD332" i="1"/>
  <c r="AH332" i="1"/>
  <c r="AL332" i="1"/>
  <c r="I331" i="1"/>
  <c r="M331" i="1"/>
  <c r="Q331" i="1"/>
  <c r="U331" i="1"/>
  <c r="Y331" i="1"/>
  <c r="AC331" i="1"/>
  <c r="AG331" i="1"/>
  <c r="AK331" i="1"/>
  <c r="L330" i="1"/>
  <c r="P330" i="1"/>
  <c r="T330" i="1"/>
  <c r="X330" i="1"/>
  <c r="AB330" i="1"/>
  <c r="AF330" i="1"/>
  <c r="AJ330" i="1"/>
  <c r="K329" i="1"/>
  <c r="O329" i="1"/>
  <c r="S329" i="1"/>
  <c r="W329" i="1"/>
  <c r="AA329" i="1"/>
  <c r="AE329" i="1"/>
  <c r="AI329" i="1"/>
  <c r="AM329" i="1"/>
  <c r="J328" i="1"/>
  <c r="N328" i="1"/>
  <c r="R328" i="1"/>
  <c r="V328" i="1"/>
  <c r="Z328" i="1"/>
  <c r="AD328" i="1"/>
  <c r="AH328" i="1"/>
  <c r="AL328" i="1"/>
  <c r="I327" i="1"/>
  <c r="M327" i="1"/>
  <c r="Q327" i="1"/>
  <c r="U327" i="1"/>
  <c r="Y327" i="1"/>
  <c r="AC327" i="1"/>
  <c r="AG327" i="1"/>
  <c r="AK327" i="1"/>
  <c r="L326" i="1"/>
  <c r="P326" i="1"/>
  <c r="T326" i="1"/>
  <c r="X326" i="1"/>
  <c r="AB326" i="1"/>
  <c r="AF326" i="1"/>
  <c r="AJ326" i="1"/>
  <c r="K325" i="1"/>
  <c r="O325" i="1"/>
  <c r="S325" i="1"/>
  <c r="W325" i="1"/>
  <c r="AA325" i="1"/>
  <c r="AE325" i="1"/>
  <c r="AI325" i="1"/>
  <c r="AM325" i="1"/>
  <c r="J324" i="1"/>
  <c r="N324" i="1"/>
  <c r="R324" i="1"/>
  <c r="V324" i="1"/>
  <c r="Z324" i="1"/>
  <c r="AD324" i="1"/>
  <c r="AH324" i="1"/>
  <c r="AL324" i="1"/>
  <c r="J323" i="1"/>
  <c r="N323" i="1"/>
  <c r="R323" i="1"/>
  <c r="V323" i="1"/>
  <c r="Z323" i="1"/>
  <c r="AD323" i="1"/>
  <c r="AH323" i="1"/>
  <c r="AL323" i="1"/>
  <c r="J322" i="1"/>
  <c r="N322" i="1"/>
  <c r="R322" i="1"/>
  <c r="V322" i="1"/>
  <c r="Z322" i="1"/>
  <c r="AD322" i="1"/>
  <c r="AH322" i="1"/>
  <c r="AL322" i="1"/>
  <c r="J321" i="1"/>
  <c r="N321" i="1"/>
  <c r="R321" i="1"/>
  <c r="V321" i="1"/>
  <c r="Z321" i="1"/>
  <c r="AD321" i="1"/>
  <c r="AH321" i="1"/>
  <c r="AL321" i="1"/>
  <c r="J320" i="1"/>
  <c r="N320" i="1"/>
  <c r="R320" i="1"/>
  <c r="V320" i="1"/>
  <c r="Z320" i="1"/>
  <c r="AD320" i="1"/>
  <c r="AH320" i="1"/>
  <c r="AL320" i="1"/>
  <c r="J319" i="1"/>
  <c r="N319" i="1"/>
  <c r="R319" i="1"/>
  <c r="V319" i="1"/>
  <c r="Z319" i="1"/>
  <c r="AD319" i="1"/>
  <c r="AH319" i="1"/>
  <c r="AL319" i="1"/>
  <c r="J318" i="1"/>
  <c r="N318" i="1"/>
  <c r="R318" i="1"/>
  <c r="V318" i="1"/>
  <c r="Z318" i="1"/>
  <c r="AD318" i="1"/>
  <c r="AH318" i="1"/>
  <c r="AL318" i="1"/>
  <c r="J317" i="1"/>
  <c r="N317" i="1"/>
  <c r="R317" i="1"/>
  <c r="V317" i="1"/>
  <c r="Z317" i="1"/>
  <c r="AD317" i="1"/>
  <c r="AH317" i="1"/>
  <c r="AL317" i="1"/>
  <c r="J316" i="1"/>
  <c r="N316" i="1"/>
  <c r="R316" i="1"/>
  <c r="V316" i="1"/>
  <c r="Z316" i="1"/>
  <c r="AD316" i="1"/>
  <c r="AH316" i="1"/>
  <c r="AL316" i="1"/>
  <c r="J315" i="1"/>
  <c r="N315" i="1"/>
  <c r="R315" i="1"/>
  <c r="V315" i="1"/>
  <c r="Z315" i="1"/>
  <c r="AD315" i="1"/>
  <c r="AH315" i="1"/>
  <c r="AL315" i="1"/>
  <c r="J314" i="1"/>
  <c r="N314" i="1"/>
  <c r="R314" i="1"/>
  <c r="V314" i="1"/>
  <c r="Z314" i="1"/>
  <c r="AD314" i="1"/>
  <c r="AH314" i="1"/>
  <c r="K313" i="1"/>
  <c r="O313" i="1"/>
  <c r="S313" i="1"/>
  <c r="W313" i="1"/>
  <c r="AA313" i="1"/>
  <c r="AE313" i="1"/>
  <c r="AI313" i="1"/>
  <c r="L312" i="1"/>
  <c r="P312" i="1"/>
  <c r="T312" i="1"/>
  <c r="X312" i="1"/>
  <c r="AB312" i="1"/>
  <c r="AF312" i="1"/>
  <c r="AJ312" i="1"/>
  <c r="I311" i="1"/>
  <c r="M311" i="1"/>
  <c r="Q311" i="1"/>
  <c r="U311" i="1"/>
  <c r="Y311" i="1"/>
  <c r="AC311" i="1"/>
  <c r="AG311" i="1"/>
  <c r="AK311" i="1"/>
  <c r="J310" i="1"/>
  <c r="N310" i="1"/>
  <c r="R310" i="1"/>
  <c r="V310" i="1"/>
  <c r="Z310" i="1"/>
  <c r="AD310" i="1"/>
  <c r="AH310" i="1"/>
  <c r="K309" i="1"/>
  <c r="O309" i="1"/>
  <c r="S309" i="1"/>
  <c r="W309" i="1"/>
  <c r="AA309" i="1"/>
  <c r="AE309" i="1"/>
  <c r="AI309" i="1"/>
  <c r="L308" i="1"/>
  <c r="P308" i="1"/>
  <c r="T308" i="1"/>
  <c r="X308" i="1"/>
  <c r="AB308" i="1"/>
  <c r="AF308" i="1"/>
  <c r="AJ308" i="1"/>
  <c r="I307" i="1"/>
  <c r="M307" i="1"/>
  <c r="Q307" i="1"/>
  <c r="U307" i="1"/>
  <c r="Y307" i="1"/>
  <c r="AC307" i="1"/>
  <c r="AG307" i="1"/>
  <c r="AK307" i="1"/>
  <c r="J306" i="1"/>
  <c r="N306" i="1"/>
  <c r="R306" i="1"/>
  <c r="V306" i="1"/>
  <c r="Z306" i="1"/>
  <c r="AD306" i="1"/>
  <c r="AH306" i="1"/>
  <c r="K305" i="1"/>
  <c r="O305" i="1"/>
  <c r="S305" i="1"/>
  <c r="W305" i="1"/>
  <c r="AA305" i="1"/>
  <c r="AE305" i="1"/>
  <c r="AI305" i="1"/>
  <c r="L304" i="1"/>
  <c r="P304" i="1"/>
  <c r="T304" i="1"/>
  <c r="X304" i="1"/>
  <c r="AB304" i="1"/>
  <c r="AF304" i="1"/>
  <c r="AJ304" i="1"/>
  <c r="J303" i="1"/>
  <c r="N303" i="1"/>
  <c r="R303" i="1"/>
  <c r="V303" i="1"/>
  <c r="Z303" i="1"/>
  <c r="AD303" i="1"/>
  <c r="AH303" i="1"/>
  <c r="L302" i="1"/>
  <c r="P302" i="1"/>
  <c r="T302" i="1"/>
  <c r="X302" i="1"/>
  <c r="AB302" i="1"/>
  <c r="AF302" i="1"/>
  <c r="AJ302" i="1"/>
  <c r="J301" i="1"/>
  <c r="N301" i="1"/>
  <c r="R301" i="1"/>
  <c r="V301" i="1"/>
  <c r="Z301" i="1"/>
  <c r="AD301" i="1"/>
  <c r="AH301" i="1"/>
  <c r="L300" i="1"/>
  <c r="P300" i="1"/>
  <c r="T300" i="1"/>
  <c r="X300" i="1"/>
  <c r="AB300" i="1"/>
  <c r="AF300" i="1"/>
  <c r="AJ300" i="1"/>
  <c r="J299" i="1"/>
  <c r="N299" i="1"/>
  <c r="R299" i="1"/>
  <c r="V299" i="1"/>
  <c r="Z299" i="1"/>
  <c r="AD299" i="1"/>
  <c r="AH299" i="1"/>
  <c r="L298" i="1"/>
  <c r="P298" i="1"/>
  <c r="T298" i="1"/>
  <c r="X298" i="1"/>
  <c r="AB298" i="1"/>
  <c r="AF298" i="1"/>
  <c r="AJ298" i="1"/>
  <c r="J297" i="1"/>
  <c r="N297" i="1"/>
  <c r="R297" i="1"/>
  <c r="V297" i="1"/>
  <c r="Z297" i="1"/>
  <c r="AD297" i="1"/>
  <c r="AH297" i="1"/>
  <c r="L296" i="1"/>
  <c r="P296" i="1"/>
  <c r="T296" i="1"/>
  <c r="X296" i="1"/>
  <c r="AB296" i="1"/>
  <c r="AF296" i="1"/>
  <c r="AJ296" i="1"/>
  <c r="J295" i="1"/>
  <c r="N295" i="1"/>
  <c r="R295" i="1"/>
  <c r="V295" i="1"/>
  <c r="Z295" i="1"/>
  <c r="AD295" i="1"/>
  <c r="AH295" i="1"/>
  <c r="L294" i="1"/>
  <c r="P294" i="1"/>
  <c r="T294" i="1"/>
  <c r="X294" i="1"/>
  <c r="AB294" i="1"/>
  <c r="AF294" i="1"/>
  <c r="K293" i="1"/>
  <c r="O293" i="1"/>
  <c r="S293" i="1"/>
  <c r="W293" i="1"/>
  <c r="AA293" i="1"/>
  <c r="AE293" i="1"/>
  <c r="AI293" i="1"/>
  <c r="J292" i="1"/>
  <c r="N292" i="1"/>
  <c r="R292" i="1"/>
  <c r="V292" i="1"/>
  <c r="Z292" i="1"/>
  <c r="AD292" i="1"/>
  <c r="AH292" i="1"/>
  <c r="I291" i="1"/>
  <c r="M291" i="1"/>
  <c r="Q291" i="1"/>
  <c r="U291" i="1"/>
  <c r="Y291" i="1"/>
  <c r="AC291" i="1"/>
  <c r="AG291" i="1"/>
  <c r="L290" i="1"/>
  <c r="P290" i="1"/>
  <c r="T290" i="1"/>
  <c r="X290" i="1"/>
  <c r="AB290" i="1"/>
  <c r="AF290" i="1"/>
  <c r="K289" i="1"/>
  <c r="O289" i="1"/>
  <c r="S289" i="1"/>
  <c r="W289" i="1"/>
  <c r="AA289" i="1"/>
  <c r="AE289" i="1"/>
  <c r="AI289" i="1"/>
  <c r="J288" i="1"/>
  <c r="N288" i="1"/>
  <c r="R288" i="1"/>
  <c r="V288" i="1"/>
  <c r="Z288" i="1"/>
  <c r="AD288" i="1"/>
  <c r="AH288" i="1"/>
  <c r="I287" i="1"/>
  <c r="M287" i="1"/>
  <c r="Q287" i="1"/>
  <c r="U287" i="1"/>
  <c r="Y287" i="1"/>
  <c r="AC287" i="1"/>
  <c r="AG287" i="1"/>
  <c r="L286" i="1"/>
  <c r="P286" i="1"/>
  <c r="T286" i="1"/>
  <c r="X286" i="1"/>
  <c r="AB286" i="1"/>
  <c r="AF286" i="1"/>
  <c r="K285" i="1"/>
  <c r="O285" i="1"/>
  <c r="S285" i="1"/>
  <c r="W285" i="1"/>
  <c r="AA285" i="1"/>
  <c r="AE285" i="1"/>
  <c r="AI285" i="1"/>
  <c r="J284" i="1"/>
  <c r="N284" i="1"/>
  <c r="R284" i="1"/>
  <c r="V284" i="1"/>
  <c r="Z284" i="1"/>
  <c r="AD284" i="1"/>
  <c r="AH284" i="1"/>
  <c r="J283" i="1"/>
  <c r="N283" i="1"/>
  <c r="R283" i="1"/>
  <c r="V283" i="1"/>
  <c r="Z283" i="1"/>
  <c r="AD283" i="1"/>
  <c r="AH283" i="1"/>
  <c r="J282" i="1"/>
  <c r="N282" i="1"/>
  <c r="R282" i="1"/>
  <c r="V282" i="1"/>
  <c r="Z282" i="1"/>
  <c r="AD282" i="1"/>
  <c r="AH282" i="1"/>
  <c r="J281" i="1"/>
  <c r="N281" i="1"/>
  <c r="R281" i="1"/>
  <c r="V281" i="1"/>
  <c r="Z281" i="1"/>
  <c r="AD281" i="1"/>
  <c r="AH281" i="1"/>
  <c r="J280" i="1"/>
  <c r="N280" i="1"/>
  <c r="R280" i="1"/>
  <c r="V280" i="1"/>
  <c r="Z280" i="1"/>
  <c r="AD280" i="1"/>
  <c r="AH280" i="1"/>
  <c r="J279" i="1"/>
  <c r="N279" i="1"/>
  <c r="R279" i="1"/>
  <c r="V279" i="1"/>
  <c r="Z279" i="1"/>
  <c r="AD279" i="1"/>
  <c r="AH279" i="1"/>
  <c r="J278" i="1"/>
  <c r="N278" i="1"/>
  <c r="R278" i="1"/>
  <c r="V278" i="1"/>
  <c r="Z278" i="1"/>
  <c r="AD278" i="1"/>
  <c r="AH278" i="1"/>
  <c r="J277" i="1"/>
  <c r="N277" i="1"/>
  <c r="R277" i="1"/>
  <c r="V277" i="1"/>
  <c r="Z277" i="1"/>
  <c r="AD277" i="1"/>
  <c r="AH277" i="1"/>
  <c r="J276" i="1"/>
  <c r="N276" i="1"/>
  <c r="R276" i="1"/>
  <c r="V276" i="1"/>
  <c r="Z276" i="1"/>
  <c r="AD276" i="1"/>
  <c r="AH276" i="1"/>
  <c r="J275" i="1"/>
  <c r="N275" i="1"/>
  <c r="R275" i="1"/>
  <c r="V275" i="1"/>
  <c r="Z275" i="1"/>
  <c r="AD275" i="1"/>
  <c r="AH275" i="1"/>
  <c r="J274" i="1"/>
  <c r="N274" i="1"/>
  <c r="R274" i="1"/>
  <c r="V274" i="1"/>
  <c r="Z274" i="1"/>
  <c r="AD274" i="1"/>
  <c r="K273" i="1"/>
  <c r="O273" i="1"/>
  <c r="S273" i="1"/>
  <c r="W273" i="1"/>
  <c r="AA273" i="1"/>
  <c r="AE273" i="1"/>
  <c r="L272" i="1"/>
  <c r="P272" i="1"/>
  <c r="T272" i="1"/>
  <c r="X272" i="1"/>
  <c r="AB272" i="1"/>
  <c r="AF272" i="1"/>
  <c r="I271" i="1"/>
  <c r="M271" i="1"/>
  <c r="Q271" i="1"/>
  <c r="U271" i="1"/>
  <c r="Y271" i="1"/>
  <c r="AC271" i="1"/>
  <c r="AG271" i="1"/>
  <c r="J270" i="1"/>
  <c r="N270" i="1"/>
  <c r="R270" i="1"/>
  <c r="V270" i="1"/>
  <c r="Z270" i="1"/>
  <c r="AD270" i="1"/>
  <c r="K269" i="1"/>
  <c r="O269" i="1"/>
  <c r="S269" i="1"/>
  <c r="W269" i="1"/>
  <c r="AA269" i="1"/>
  <c r="AE269" i="1"/>
  <c r="L268" i="1"/>
  <c r="P268" i="1"/>
  <c r="T268" i="1"/>
  <c r="X268" i="1"/>
  <c r="AB268" i="1"/>
  <c r="AF268" i="1"/>
  <c r="I267" i="1"/>
  <c r="M267" i="1"/>
  <c r="Q267" i="1"/>
  <c r="U267" i="1"/>
  <c r="Y267" i="1"/>
  <c r="AC267" i="1"/>
  <c r="AG267" i="1"/>
  <c r="J266" i="1"/>
  <c r="N266" i="1"/>
  <c r="R266" i="1"/>
  <c r="V266" i="1"/>
  <c r="Z266" i="1"/>
  <c r="AD266" i="1"/>
  <c r="K265" i="1"/>
  <c r="O265" i="1"/>
  <c r="S265" i="1"/>
  <c r="W265" i="1"/>
  <c r="AA265" i="1"/>
  <c r="AE265" i="1"/>
  <c r="L264" i="1"/>
  <c r="P264" i="1"/>
  <c r="T264" i="1"/>
  <c r="X264" i="1"/>
  <c r="AB264" i="1"/>
  <c r="AF264" i="1"/>
  <c r="J263" i="1"/>
  <c r="N263" i="1"/>
  <c r="R263" i="1"/>
  <c r="V263" i="1"/>
  <c r="Z263" i="1"/>
  <c r="AD263" i="1"/>
  <c r="L262" i="1"/>
  <c r="P262" i="1"/>
  <c r="T262" i="1"/>
  <c r="X262" i="1"/>
  <c r="AB262" i="1"/>
  <c r="AF262" i="1"/>
  <c r="J261" i="1"/>
  <c r="N261" i="1"/>
  <c r="R261" i="1"/>
  <c r="V261" i="1"/>
  <c r="Z261" i="1"/>
  <c r="AD261" i="1"/>
  <c r="L260" i="1"/>
  <c r="P260" i="1"/>
  <c r="T260" i="1"/>
  <c r="X260" i="1"/>
  <c r="AB260" i="1"/>
  <c r="AF260" i="1"/>
  <c r="J259" i="1"/>
  <c r="N259" i="1"/>
  <c r="R259" i="1"/>
  <c r="V259" i="1"/>
  <c r="Z259" i="1"/>
  <c r="AD259" i="1"/>
  <c r="L258" i="1"/>
  <c r="P258" i="1"/>
  <c r="T258" i="1"/>
  <c r="X258" i="1"/>
  <c r="AB258" i="1"/>
  <c r="AF258" i="1"/>
  <c r="J257" i="1"/>
  <c r="N257" i="1"/>
  <c r="R257" i="1"/>
  <c r="V257" i="1"/>
  <c r="Z257" i="1"/>
  <c r="AD257" i="1"/>
  <c r="L256" i="1"/>
  <c r="P256" i="1"/>
  <c r="T256" i="1"/>
  <c r="X256" i="1"/>
  <c r="AB256" i="1"/>
  <c r="AF256" i="1"/>
  <c r="J255" i="1"/>
  <c r="N255" i="1"/>
  <c r="R255" i="1"/>
  <c r="V255" i="1"/>
  <c r="Z255" i="1"/>
  <c r="AD255" i="1"/>
  <c r="L254" i="1"/>
  <c r="P254" i="1"/>
  <c r="T254" i="1"/>
  <c r="X254" i="1"/>
  <c r="AB254" i="1"/>
  <c r="K253" i="1"/>
  <c r="O253" i="1"/>
  <c r="S253" i="1"/>
  <c r="W253" i="1"/>
  <c r="AA253" i="1"/>
  <c r="AE253" i="1"/>
  <c r="J252" i="1"/>
  <c r="N252" i="1"/>
  <c r="R252" i="1"/>
  <c r="V252" i="1"/>
  <c r="Z252" i="1"/>
  <c r="AD252" i="1"/>
  <c r="I251" i="1"/>
  <c r="M251" i="1"/>
  <c r="Q251" i="1"/>
  <c r="U251" i="1"/>
  <c r="Y251" i="1"/>
  <c r="AC251" i="1"/>
  <c r="L250" i="1"/>
  <c r="P250" i="1"/>
  <c r="T250" i="1"/>
  <c r="X250" i="1"/>
  <c r="AB250" i="1"/>
  <c r="K249" i="1"/>
  <c r="O249" i="1"/>
  <c r="S249" i="1"/>
  <c r="W249" i="1"/>
  <c r="AA249" i="1"/>
  <c r="AE249" i="1"/>
  <c r="J248" i="1"/>
  <c r="N248" i="1"/>
  <c r="R248" i="1"/>
  <c r="V248" i="1"/>
  <c r="Z248" i="1"/>
  <c r="AD248" i="1"/>
  <c r="I247" i="1"/>
  <c r="M247" i="1"/>
  <c r="Q247" i="1"/>
  <c r="U247" i="1"/>
  <c r="Y247" i="1"/>
  <c r="AC247" i="1"/>
  <c r="L246" i="1"/>
  <c r="P246" i="1"/>
  <c r="T246" i="1"/>
  <c r="X246" i="1"/>
  <c r="AB246" i="1"/>
  <c r="K245" i="1"/>
  <c r="O245" i="1"/>
  <c r="S245" i="1"/>
  <c r="W245" i="1"/>
  <c r="AA245" i="1"/>
  <c r="AE245" i="1"/>
  <c r="J244" i="1"/>
  <c r="N244" i="1"/>
  <c r="R244" i="1"/>
  <c r="V244" i="1"/>
  <c r="Z244" i="1"/>
  <c r="AD244" i="1"/>
  <c r="J243" i="1"/>
  <c r="N243" i="1"/>
  <c r="R243" i="1"/>
  <c r="V243" i="1"/>
  <c r="Z243" i="1"/>
  <c r="AD243" i="1"/>
  <c r="J242" i="1"/>
  <c r="N242" i="1"/>
  <c r="R242" i="1"/>
  <c r="V242" i="1"/>
  <c r="Z242" i="1"/>
  <c r="AD242" i="1"/>
  <c r="J241" i="1"/>
  <c r="N241" i="1"/>
  <c r="R241" i="1"/>
  <c r="V241" i="1"/>
  <c r="Z241" i="1"/>
  <c r="AD241" i="1"/>
  <c r="J240" i="1"/>
  <c r="N240" i="1"/>
  <c r="R240" i="1"/>
  <c r="V240" i="1"/>
  <c r="Z240" i="1"/>
  <c r="AD240" i="1"/>
  <c r="J239" i="1"/>
  <c r="N239" i="1"/>
  <c r="R239" i="1"/>
  <c r="V239" i="1"/>
  <c r="Z239" i="1"/>
  <c r="AD239" i="1"/>
  <c r="J238" i="1"/>
  <c r="N238" i="1"/>
  <c r="R238" i="1"/>
  <c r="V238" i="1"/>
  <c r="Z238" i="1"/>
  <c r="AD238" i="1"/>
  <c r="J237" i="1"/>
  <c r="N237" i="1"/>
  <c r="R237" i="1"/>
  <c r="V237" i="1"/>
  <c r="Z237" i="1"/>
  <c r="AD237" i="1"/>
  <c r="R236" i="1"/>
  <c r="J235" i="1"/>
  <c r="N235" i="1"/>
  <c r="R235" i="1"/>
  <c r="V235" i="1"/>
  <c r="Z235" i="1"/>
  <c r="AD235" i="1"/>
  <c r="N234" i="1"/>
  <c r="R234" i="1"/>
  <c r="K233" i="1"/>
  <c r="O233" i="1"/>
  <c r="S233" i="1"/>
  <c r="W233" i="1"/>
  <c r="AA233" i="1"/>
  <c r="L232" i="1"/>
  <c r="P232" i="1"/>
  <c r="T232" i="1"/>
  <c r="X232" i="1"/>
  <c r="AB232" i="1"/>
  <c r="I231" i="1"/>
  <c r="M231" i="1"/>
  <c r="Q231" i="1"/>
  <c r="U231" i="1"/>
  <c r="Y231" i="1"/>
  <c r="AC231" i="1"/>
  <c r="J230" i="1"/>
  <c r="N230" i="1"/>
  <c r="R230" i="1"/>
  <c r="V230" i="1"/>
  <c r="Z230" i="1"/>
  <c r="K229" i="1"/>
  <c r="O229" i="1"/>
  <c r="S229" i="1"/>
  <c r="W229" i="1"/>
  <c r="AA229" i="1"/>
  <c r="X228" i="1"/>
  <c r="I227" i="1"/>
  <c r="M227" i="1"/>
  <c r="Q227" i="1"/>
  <c r="U227" i="1"/>
  <c r="Y227" i="1"/>
  <c r="AC227" i="1"/>
  <c r="J226" i="1"/>
  <c r="V226" i="1"/>
  <c r="Z226" i="1"/>
  <c r="K225" i="1"/>
  <c r="O225" i="1"/>
  <c r="S225" i="1"/>
  <c r="W225" i="1"/>
  <c r="AA225" i="1"/>
  <c r="L224" i="1"/>
  <c r="P224" i="1"/>
  <c r="T224" i="1"/>
  <c r="X224" i="1"/>
  <c r="AB224" i="1"/>
  <c r="J223" i="1"/>
  <c r="N223" i="1"/>
  <c r="R223" i="1"/>
  <c r="V223" i="1"/>
  <c r="Z223" i="1"/>
  <c r="L222" i="1"/>
  <c r="P222" i="1"/>
  <c r="T222" i="1"/>
  <c r="X222" i="1"/>
  <c r="AB222" i="1"/>
  <c r="J221" i="1"/>
  <c r="N221" i="1"/>
  <c r="R221" i="1"/>
  <c r="V221" i="1"/>
  <c r="Z221" i="1"/>
  <c r="T220" i="1"/>
  <c r="J219" i="1"/>
  <c r="N219" i="1"/>
  <c r="R219" i="1"/>
  <c r="V219" i="1"/>
  <c r="Z219" i="1"/>
  <c r="L218" i="1"/>
  <c r="X218" i="1"/>
  <c r="AB218" i="1"/>
  <c r="J217" i="1"/>
  <c r="N217" i="1"/>
  <c r="R217" i="1"/>
  <c r="V217" i="1"/>
  <c r="Z217" i="1"/>
  <c r="L216" i="1"/>
  <c r="P216" i="1"/>
  <c r="T216" i="1"/>
  <c r="X216" i="1"/>
  <c r="AB216" i="1"/>
  <c r="J215" i="1"/>
  <c r="N215" i="1"/>
  <c r="R215" i="1"/>
  <c r="V215" i="1"/>
  <c r="Z215" i="1"/>
  <c r="L214" i="1"/>
  <c r="P214" i="1"/>
  <c r="T214" i="1"/>
  <c r="X214" i="1"/>
  <c r="K213" i="1"/>
  <c r="O213" i="1"/>
  <c r="S213" i="1"/>
  <c r="W213" i="1"/>
  <c r="AA213" i="1"/>
  <c r="V212" i="1"/>
  <c r="I211" i="1"/>
  <c r="M211" i="1"/>
  <c r="Q211" i="1"/>
  <c r="U211" i="1"/>
  <c r="Y211" i="1"/>
  <c r="L210" i="1"/>
  <c r="P210" i="1"/>
  <c r="K209" i="1"/>
  <c r="O209" i="1"/>
  <c r="S209" i="1"/>
  <c r="W209" i="1"/>
  <c r="AA209" i="1"/>
  <c r="J208" i="1"/>
  <c r="N208" i="1"/>
  <c r="R208" i="1"/>
  <c r="V208" i="1"/>
  <c r="Z208" i="1"/>
  <c r="I207" i="1"/>
  <c r="M207" i="1"/>
  <c r="Q207" i="1"/>
  <c r="U207" i="1"/>
  <c r="Y207" i="1"/>
  <c r="L206" i="1"/>
  <c r="P206" i="1"/>
  <c r="T206" i="1"/>
  <c r="X206" i="1"/>
  <c r="K205" i="1"/>
  <c r="O205" i="1"/>
  <c r="S205" i="1"/>
  <c r="W205" i="1"/>
  <c r="AA205" i="1"/>
  <c r="N204" i="1"/>
  <c r="J203" i="1"/>
  <c r="N203" i="1"/>
  <c r="R203" i="1"/>
  <c r="V203" i="1"/>
  <c r="Z203" i="1"/>
  <c r="R202" i="1"/>
  <c r="V202" i="1"/>
  <c r="J201" i="1"/>
  <c r="N201" i="1"/>
  <c r="R201" i="1"/>
  <c r="V201" i="1"/>
  <c r="Z201" i="1"/>
  <c r="J200" i="1"/>
  <c r="N200" i="1"/>
  <c r="R200" i="1"/>
  <c r="V200" i="1"/>
  <c r="Z200" i="1"/>
  <c r="J199" i="1"/>
  <c r="N199" i="1"/>
  <c r="R199" i="1"/>
  <c r="V199" i="1"/>
  <c r="Z199" i="1"/>
  <c r="J198" i="1"/>
  <c r="N198" i="1"/>
  <c r="R198" i="1"/>
  <c r="V198" i="1"/>
  <c r="Z198" i="1"/>
  <c r="J197" i="1"/>
  <c r="N197" i="1"/>
  <c r="R197" i="1"/>
  <c r="V197" i="1"/>
  <c r="Z197" i="1"/>
  <c r="N196" i="1"/>
  <c r="J195" i="1"/>
  <c r="N195" i="1"/>
  <c r="R195" i="1"/>
  <c r="V195" i="1"/>
  <c r="Z195" i="1"/>
  <c r="R194" i="1"/>
  <c r="V194" i="1"/>
  <c r="K193" i="1"/>
  <c r="O193" i="1"/>
  <c r="S193" i="1"/>
  <c r="W193" i="1"/>
  <c r="L192" i="1"/>
  <c r="P192" i="1"/>
  <c r="T192" i="1"/>
  <c r="X192" i="1"/>
  <c r="I191" i="1"/>
  <c r="M191" i="1"/>
  <c r="Q191" i="1"/>
  <c r="U191" i="1"/>
  <c r="Y191" i="1"/>
  <c r="J190" i="1"/>
  <c r="N190" i="1"/>
  <c r="R190" i="1"/>
  <c r="V190" i="1"/>
  <c r="K189" i="1"/>
  <c r="O189" i="1"/>
  <c r="S189" i="1"/>
  <c r="W189" i="1"/>
  <c r="T188" i="1"/>
  <c r="I187" i="1"/>
  <c r="M187" i="1"/>
  <c r="Q187" i="1"/>
  <c r="U187" i="1"/>
  <c r="Y187" i="1"/>
  <c r="J186" i="1"/>
  <c r="N186" i="1"/>
  <c r="K185" i="1"/>
  <c r="O185" i="1"/>
  <c r="S185" i="1"/>
  <c r="W185" i="1"/>
  <c r="L184" i="1"/>
  <c r="P184" i="1"/>
  <c r="T184" i="1"/>
  <c r="X184" i="1"/>
  <c r="J183" i="1"/>
  <c r="N183" i="1"/>
  <c r="R183" i="1"/>
  <c r="V183" i="1"/>
  <c r="L182" i="1"/>
  <c r="P182" i="1"/>
  <c r="T182" i="1"/>
  <c r="X182" i="1"/>
  <c r="J181" i="1"/>
  <c r="N181" i="1"/>
  <c r="R181" i="1"/>
  <c r="V181" i="1"/>
  <c r="P180" i="1"/>
  <c r="J179" i="1"/>
  <c r="N179" i="1"/>
  <c r="R179" i="1"/>
  <c r="V179" i="1"/>
  <c r="L178" i="1"/>
  <c r="P178" i="1"/>
  <c r="J177" i="1"/>
  <c r="N177" i="1"/>
  <c r="R177" i="1"/>
  <c r="V177" i="1"/>
  <c r="L176" i="1"/>
  <c r="P176" i="1"/>
  <c r="T176" i="1"/>
  <c r="X176" i="1"/>
  <c r="J175" i="1"/>
  <c r="N175" i="1"/>
  <c r="R175" i="1"/>
  <c r="V175" i="1"/>
  <c r="L174" i="1"/>
  <c r="P174" i="1"/>
  <c r="T174" i="1"/>
  <c r="K173" i="1"/>
  <c r="O173" i="1"/>
  <c r="S173" i="1"/>
  <c r="W173" i="1"/>
  <c r="R172" i="1"/>
  <c r="I171" i="1"/>
  <c r="M171" i="1"/>
  <c r="Q171" i="1"/>
  <c r="U171" i="1"/>
  <c r="P170" i="1"/>
  <c r="T170" i="1"/>
  <c r="K169" i="1"/>
  <c r="O169" i="1"/>
  <c r="S169" i="1"/>
  <c r="W169" i="1"/>
  <c r="J168" i="1"/>
  <c r="N168" i="1"/>
  <c r="R168" i="1"/>
  <c r="V168" i="1"/>
  <c r="I167" i="1"/>
  <c r="M167" i="1"/>
  <c r="Q167" i="1"/>
  <c r="U167" i="1"/>
  <c r="L166" i="1"/>
  <c r="P166" i="1"/>
  <c r="T166" i="1"/>
  <c r="K165" i="1"/>
  <c r="O165" i="1"/>
  <c r="S165" i="1"/>
  <c r="W165" i="1"/>
  <c r="J164" i="1"/>
  <c r="J163" i="1"/>
  <c r="N163" i="1"/>
  <c r="R163" i="1"/>
  <c r="V163" i="1"/>
  <c r="J162" i="1"/>
  <c r="V162" i="1"/>
  <c r="J161" i="1"/>
  <c r="N161" i="1"/>
  <c r="R161" i="1"/>
  <c r="V161" i="1"/>
  <c r="J160" i="1"/>
  <c r="N160" i="1"/>
  <c r="R160" i="1"/>
  <c r="V160" i="1"/>
  <c r="J159" i="1"/>
  <c r="N159" i="1"/>
  <c r="R159" i="1"/>
  <c r="V159" i="1"/>
  <c r="J158" i="1"/>
  <c r="N158" i="1"/>
  <c r="R158" i="1"/>
  <c r="V158" i="1"/>
  <c r="J157" i="1"/>
  <c r="N157" i="1"/>
  <c r="R157" i="1"/>
  <c r="V157" i="1"/>
  <c r="J156" i="1"/>
  <c r="J155" i="1"/>
  <c r="N155" i="1"/>
  <c r="R155" i="1"/>
  <c r="V155" i="1"/>
  <c r="J154" i="1"/>
  <c r="K153" i="1"/>
  <c r="O153" i="1"/>
  <c r="S153" i="1"/>
  <c r="L152" i="1"/>
  <c r="P152" i="1"/>
  <c r="T152" i="1"/>
  <c r="I151" i="1"/>
  <c r="M151" i="1"/>
  <c r="Q151" i="1"/>
  <c r="U151" i="1"/>
  <c r="J150" i="1"/>
  <c r="N150" i="1"/>
  <c r="R150" i="1"/>
  <c r="K149" i="1"/>
  <c r="O149" i="1"/>
  <c r="S149" i="1"/>
  <c r="P148" i="1"/>
  <c r="I147" i="1"/>
  <c r="M147" i="1"/>
  <c r="Q147" i="1"/>
  <c r="U147" i="1"/>
  <c r="N146" i="1"/>
  <c r="R146" i="1"/>
  <c r="K145" i="1"/>
  <c r="O145" i="1"/>
  <c r="S145" i="1"/>
  <c r="L144" i="1"/>
  <c r="P144" i="1"/>
  <c r="T144" i="1"/>
  <c r="J143" i="1"/>
  <c r="N143" i="1"/>
  <c r="R143" i="1"/>
  <c r="L142" i="1"/>
  <c r="P142" i="1"/>
  <c r="T142" i="1"/>
  <c r="J141" i="1"/>
  <c r="N141" i="1"/>
  <c r="R141" i="1"/>
  <c r="L140" i="1"/>
  <c r="J139" i="1"/>
  <c r="N139" i="1"/>
  <c r="R139" i="1"/>
  <c r="P138" i="1"/>
  <c r="T138" i="1"/>
  <c r="J137" i="1"/>
  <c r="N137" i="1"/>
  <c r="R137" i="1"/>
  <c r="L136" i="1"/>
  <c r="P136" i="1"/>
  <c r="T136" i="1"/>
  <c r="J135" i="1"/>
  <c r="N135" i="1"/>
  <c r="R135" i="1"/>
  <c r="L134" i="1"/>
  <c r="P134" i="1"/>
  <c r="K133" i="1"/>
  <c r="O133" i="1"/>
  <c r="S133" i="1"/>
  <c r="N132" i="1"/>
  <c r="I131" i="1"/>
  <c r="M131" i="1"/>
  <c r="Q131" i="1"/>
  <c r="K129" i="1"/>
  <c r="O129" i="1"/>
  <c r="S129" i="1"/>
  <c r="J128" i="1"/>
  <c r="N128" i="1"/>
  <c r="R128" i="1"/>
  <c r="I127" i="1"/>
  <c r="M127" i="1"/>
  <c r="Q127" i="1"/>
  <c r="L126" i="1"/>
  <c r="P126" i="1"/>
  <c r="K125" i="1"/>
  <c r="O125" i="1"/>
  <c r="S125" i="1"/>
  <c r="J123" i="1"/>
  <c r="N123" i="1"/>
  <c r="R123" i="1"/>
  <c r="J122" i="1"/>
  <c r="N122" i="1"/>
  <c r="J121" i="1"/>
  <c r="N121" i="1"/>
  <c r="R121" i="1"/>
  <c r="J120" i="1"/>
  <c r="N120" i="1"/>
  <c r="R120" i="1"/>
  <c r="J119" i="1"/>
  <c r="N119" i="1"/>
  <c r="R119" i="1"/>
  <c r="J118" i="1"/>
  <c r="N118" i="1"/>
  <c r="R118" i="1"/>
  <c r="J117" i="1"/>
  <c r="N117" i="1"/>
  <c r="R117" i="1"/>
  <c r="J115" i="1"/>
  <c r="N115" i="1"/>
  <c r="R115" i="1"/>
  <c r="J114" i="1"/>
  <c r="N114" i="1"/>
  <c r="K113" i="1"/>
  <c r="O113" i="1"/>
  <c r="L112" i="1"/>
  <c r="P112" i="1"/>
  <c r="I111" i="1"/>
  <c r="M111" i="1"/>
  <c r="Q111" i="1"/>
  <c r="J110" i="1"/>
  <c r="N110" i="1"/>
  <c r="K109" i="1"/>
  <c r="O109" i="1"/>
  <c r="L108" i="1"/>
  <c r="I107" i="1"/>
  <c r="M107" i="1"/>
  <c r="Q107" i="1"/>
  <c r="K105" i="1"/>
  <c r="O105" i="1"/>
  <c r="L104" i="1"/>
  <c r="P104" i="1"/>
  <c r="J103" i="1"/>
  <c r="N103" i="1"/>
  <c r="L102" i="1"/>
  <c r="P102" i="1"/>
  <c r="J101" i="1"/>
  <c r="N101" i="1"/>
  <c r="J99" i="1"/>
  <c r="N99" i="1"/>
  <c r="J97" i="1"/>
  <c r="N97" i="1"/>
  <c r="L96" i="1"/>
  <c r="P96" i="1"/>
  <c r="J95" i="1"/>
  <c r="N95" i="1"/>
  <c r="L94" i="1"/>
  <c r="K93" i="1"/>
  <c r="O93" i="1"/>
  <c r="J92" i="1"/>
  <c r="I91" i="1"/>
  <c r="M91" i="1"/>
  <c r="L90" i="1"/>
  <c r="K89" i="1"/>
  <c r="O89" i="1"/>
  <c r="J88" i="1"/>
  <c r="N88" i="1"/>
  <c r="I87" i="1"/>
  <c r="M87" i="1"/>
  <c r="L86" i="1"/>
  <c r="K85" i="1"/>
  <c r="O85" i="1"/>
  <c r="J83" i="1"/>
  <c r="N83" i="1"/>
  <c r="N82" i="1"/>
  <c r="J81" i="1"/>
  <c r="N81" i="1"/>
  <c r="J80" i="1"/>
  <c r="N80" i="1"/>
  <c r="J79" i="1"/>
  <c r="N79" i="1"/>
  <c r="J78" i="1"/>
  <c r="N78" i="1"/>
  <c r="J77" i="1"/>
  <c r="N77" i="1"/>
  <c r="J75" i="1"/>
  <c r="N75" i="1"/>
  <c r="K73" i="1"/>
  <c r="L72" i="1"/>
  <c r="I71" i="1"/>
  <c r="M71" i="1"/>
  <c r="J70" i="1"/>
  <c r="K69" i="1"/>
  <c r="I67" i="1"/>
  <c r="M67" i="1"/>
  <c r="J66" i="1"/>
  <c r="K65" i="1"/>
  <c r="L64" i="1"/>
  <c r="J63" i="1"/>
  <c r="L62" i="1"/>
  <c r="J61" i="1"/>
  <c r="J59" i="1"/>
  <c r="L58" i="1"/>
  <c r="J57" i="1"/>
  <c r="L56" i="1"/>
  <c r="J55" i="1"/>
  <c r="K53" i="1"/>
  <c r="I51" i="1"/>
  <c r="K49" i="1"/>
  <c r="J48" i="1"/>
  <c r="I47" i="1"/>
  <c r="K45" i="1"/>
  <c r="J43" i="1"/>
  <c r="J41" i="1"/>
  <c r="J40" i="1"/>
  <c r="J39" i="1"/>
  <c r="J38" i="1"/>
  <c r="J37" i="1"/>
  <c r="J35" i="1"/>
  <c r="I31" i="1"/>
  <c r="I27" i="1"/>
  <c r="I464" i="1"/>
  <c r="M464" i="1"/>
  <c r="Q464" i="1"/>
  <c r="U464" i="1"/>
  <c r="Y464" i="1"/>
  <c r="AC464" i="1"/>
  <c r="AG464" i="1"/>
  <c r="AK464" i="1"/>
  <c r="AO464" i="1"/>
  <c r="AS464" i="1"/>
  <c r="AW464" i="1"/>
  <c r="K463" i="1"/>
  <c r="O463" i="1"/>
  <c r="S463" i="1"/>
  <c r="W463" i="1"/>
  <c r="AA463" i="1"/>
  <c r="AE463" i="1"/>
  <c r="AI463" i="1"/>
  <c r="AM463" i="1"/>
  <c r="AQ463" i="1"/>
  <c r="AU463" i="1"/>
  <c r="AY463" i="1"/>
  <c r="I462" i="1"/>
  <c r="M462" i="1"/>
  <c r="Q462" i="1"/>
  <c r="U462" i="1"/>
  <c r="Y462" i="1"/>
  <c r="AC462" i="1"/>
  <c r="AG462" i="1"/>
  <c r="AK462" i="1"/>
  <c r="AO462" i="1"/>
  <c r="AS462" i="1"/>
  <c r="AW462" i="1"/>
  <c r="K461" i="1"/>
  <c r="O461" i="1"/>
  <c r="S461" i="1"/>
  <c r="W461" i="1"/>
  <c r="AA461" i="1"/>
  <c r="AE461" i="1"/>
  <c r="AI461" i="1"/>
  <c r="AM461" i="1"/>
  <c r="AQ461" i="1"/>
  <c r="AU461" i="1"/>
  <c r="AY461" i="1"/>
  <c r="I460" i="1"/>
  <c r="M460" i="1"/>
  <c r="Q460" i="1"/>
  <c r="U460" i="1"/>
  <c r="Y460" i="1"/>
  <c r="AC460" i="1"/>
  <c r="AG460" i="1"/>
  <c r="AK460" i="1"/>
  <c r="AO460" i="1"/>
  <c r="AS460" i="1"/>
  <c r="AW460" i="1"/>
  <c r="K459" i="1"/>
  <c r="O459" i="1"/>
  <c r="S459" i="1"/>
  <c r="W459" i="1"/>
  <c r="AA459" i="1"/>
  <c r="AE459" i="1"/>
  <c r="AI459" i="1"/>
  <c r="AM459" i="1"/>
  <c r="AQ459" i="1"/>
  <c r="AU459" i="1"/>
  <c r="AY459" i="1"/>
  <c r="I458" i="1"/>
  <c r="M458" i="1"/>
  <c r="Q458" i="1"/>
  <c r="U458" i="1"/>
  <c r="Y458" i="1"/>
  <c r="AC458" i="1"/>
  <c r="AG458" i="1"/>
  <c r="AK458" i="1"/>
  <c r="AO458" i="1"/>
  <c r="AS458" i="1"/>
  <c r="AW458" i="1"/>
  <c r="K457" i="1"/>
  <c r="O457" i="1"/>
  <c r="S457" i="1"/>
  <c r="W457" i="1"/>
  <c r="AA457" i="1"/>
  <c r="AE457" i="1"/>
  <c r="AI457" i="1"/>
  <c r="AM457" i="1"/>
  <c r="AQ457" i="1"/>
  <c r="AU457" i="1"/>
  <c r="AY457" i="1"/>
  <c r="I456" i="1"/>
  <c r="M456" i="1"/>
  <c r="Q456" i="1"/>
  <c r="U456" i="1"/>
  <c r="Y456" i="1"/>
  <c r="AC456" i="1"/>
  <c r="AG456" i="1"/>
  <c r="AK456" i="1"/>
  <c r="AO456" i="1"/>
  <c r="AS456" i="1"/>
  <c r="AW456" i="1"/>
  <c r="K455" i="1"/>
  <c r="O455" i="1"/>
  <c r="S455" i="1"/>
  <c r="W455" i="1"/>
  <c r="AA455" i="1"/>
  <c r="AE455" i="1"/>
  <c r="AI455" i="1"/>
  <c r="AM455" i="1"/>
  <c r="AQ455" i="1"/>
  <c r="AU455" i="1"/>
  <c r="AY455" i="1"/>
  <c r="I454" i="1"/>
  <c r="M454" i="1"/>
  <c r="Q454" i="1"/>
  <c r="U454" i="1"/>
  <c r="Y454" i="1"/>
  <c r="AC454" i="1"/>
  <c r="AG454" i="1"/>
  <c r="AK454" i="1"/>
  <c r="AO454" i="1"/>
  <c r="AS454" i="1"/>
  <c r="AW454" i="1"/>
  <c r="L453" i="1"/>
  <c r="P453" i="1"/>
  <c r="T453" i="1"/>
  <c r="X453" i="1"/>
  <c r="AB453" i="1"/>
  <c r="AF453" i="1"/>
  <c r="AJ453" i="1"/>
  <c r="AN453" i="1"/>
  <c r="AR453" i="1"/>
  <c r="AV453" i="1"/>
  <c r="K452" i="1"/>
  <c r="O452" i="1"/>
  <c r="S452" i="1"/>
  <c r="W452" i="1"/>
  <c r="AA452" i="1"/>
  <c r="AE452" i="1"/>
  <c r="AI452" i="1"/>
  <c r="AM452" i="1"/>
  <c r="AQ452" i="1"/>
  <c r="AU452" i="1"/>
  <c r="AY452" i="1"/>
  <c r="J451" i="1"/>
  <c r="N451" i="1"/>
  <c r="R451" i="1"/>
  <c r="V451" i="1"/>
  <c r="Z451" i="1"/>
  <c r="AD451" i="1"/>
  <c r="AH451" i="1"/>
  <c r="AL451" i="1"/>
  <c r="AP451" i="1"/>
  <c r="AT451" i="1"/>
  <c r="AX451" i="1"/>
  <c r="I450" i="1"/>
  <c r="M450" i="1"/>
  <c r="Q450" i="1"/>
  <c r="U450" i="1"/>
  <c r="Y450" i="1"/>
  <c r="AC450" i="1"/>
  <c r="AG450" i="1"/>
  <c r="AK450" i="1"/>
  <c r="AO450" i="1"/>
  <c r="AS450" i="1"/>
  <c r="AW450" i="1"/>
  <c r="L449" i="1"/>
  <c r="P449" i="1"/>
  <c r="T449" i="1"/>
  <c r="X449" i="1"/>
  <c r="AB449" i="1"/>
  <c r="AF449" i="1"/>
  <c r="AJ449" i="1"/>
  <c r="AN449" i="1"/>
  <c r="AR449" i="1"/>
  <c r="AV449" i="1"/>
  <c r="K448" i="1"/>
  <c r="O448" i="1"/>
  <c r="S448" i="1"/>
  <c r="W448" i="1"/>
  <c r="AA448" i="1"/>
  <c r="AE448" i="1"/>
  <c r="AI448" i="1"/>
  <c r="AM448" i="1"/>
  <c r="AQ448" i="1"/>
  <c r="AU448" i="1"/>
  <c r="AY448" i="1"/>
  <c r="J447" i="1"/>
  <c r="N447" i="1"/>
  <c r="R447" i="1"/>
  <c r="V447" i="1"/>
  <c r="Z447" i="1"/>
  <c r="AD447" i="1"/>
  <c r="AH447" i="1"/>
  <c r="AL447" i="1"/>
  <c r="AP447" i="1"/>
  <c r="AT447" i="1"/>
  <c r="AX447" i="1"/>
  <c r="I446" i="1"/>
  <c r="M446" i="1"/>
  <c r="Q446" i="1"/>
  <c r="U446" i="1"/>
  <c r="Y446" i="1"/>
  <c r="AC446" i="1"/>
  <c r="AG446" i="1"/>
  <c r="AK446" i="1"/>
  <c r="AO446" i="1"/>
  <c r="AS446" i="1"/>
  <c r="AW446" i="1"/>
  <c r="L445" i="1"/>
  <c r="P445" i="1"/>
  <c r="T445" i="1"/>
  <c r="X445" i="1"/>
  <c r="AB445" i="1"/>
  <c r="AF445" i="1"/>
  <c r="AJ445" i="1"/>
  <c r="AN445" i="1"/>
  <c r="AR445" i="1"/>
  <c r="AV445" i="1"/>
  <c r="K444" i="1"/>
  <c r="O444" i="1"/>
  <c r="S444" i="1"/>
  <c r="W444" i="1"/>
  <c r="AA444" i="1"/>
  <c r="AE444" i="1"/>
  <c r="AI444" i="1"/>
  <c r="AM444" i="1"/>
  <c r="AQ444" i="1"/>
  <c r="AU444" i="1"/>
  <c r="K443" i="1"/>
  <c r="O443" i="1"/>
  <c r="S443" i="1"/>
  <c r="W443" i="1"/>
  <c r="AA443" i="1"/>
  <c r="AE443" i="1"/>
  <c r="AI443" i="1"/>
  <c r="AM443" i="1"/>
  <c r="AQ443" i="1"/>
  <c r="AU443" i="1"/>
  <c r="K442" i="1"/>
  <c r="O442" i="1"/>
  <c r="S442" i="1"/>
  <c r="W442" i="1"/>
  <c r="AA442" i="1"/>
  <c r="AE442" i="1"/>
  <c r="AI442" i="1"/>
  <c r="AM442" i="1"/>
  <c r="AQ442" i="1"/>
  <c r="AU442" i="1"/>
  <c r="K441" i="1"/>
  <c r="O441" i="1"/>
  <c r="S441" i="1"/>
  <c r="W441" i="1"/>
  <c r="AA441" i="1"/>
  <c r="AE441" i="1"/>
  <c r="AI441" i="1"/>
  <c r="AM441" i="1"/>
  <c r="AQ441" i="1"/>
  <c r="AU441" i="1"/>
  <c r="K440" i="1"/>
  <c r="O440" i="1"/>
  <c r="S440" i="1"/>
  <c r="W440" i="1"/>
  <c r="AA440" i="1"/>
  <c r="AE440" i="1"/>
  <c r="AI440" i="1"/>
  <c r="AM440" i="1"/>
  <c r="AQ440" i="1"/>
  <c r="AU440" i="1"/>
  <c r="K439" i="1"/>
  <c r="O439" i="1"/>
  <c r="S439" i="1"/>
  <c r="W439" i="1"/>
  <c r="AA439" i="1"/>
  <c r="AE439" i="1"/>
  <c r="AI439" i="1"/>
  <c r="AM439" i="1"/>
  <c r="AQ439" i="1"/>
  <c r="AU439" i="1"/>
  <c r="K438" i="1"/>
  <c r="O438" i="1"/>
  <c r="S438" i="1"/>
  <c r="W438" i="1"/>
  <c r="AA438" i="1"/>
  <c r="AE438" i="1"/>
  <c r="AI438" i="1"/>
  <c r="AM438" i="1"/>
  <c r="AQ438" i="1"/>
  <c r="AU438" i="1"/>
  <c r="K437" i="1"/>
  <c r="O437" i="1"/>
  <c r="S437" i="1"/>
  <c r="W437" i="1"/>
  <c r="AA437" i="1"/>
  <c r="AE437" i="1"/>
  <c r="AI437" i="1"/>
  <c r="AM437" i="1"/>
  <c r="AQ437" i="1"/>
  <c r="AU437" i="1"/>
  <c r="K436" i="1"/>
  <c r="O436" i="1"/>
  <c r="S436" i="1"/>
  <c r="W436" i="1"/>
  <c r="AA436" i="1"/>
  <c r="AE436" i="1"/>
  <c r="AI436" i="1"/>
  <c r="AM436" i="1"/>
  <c r="AQ436" i="1"/>
  <c r="AU436" i="1"/>
  <c r="K435" i="1"/>
  <c r="O435" i="1"/>
  <c r="S435" i="1"/>
  <c r="W435" i="1"/>
  <c r="AA435" i="1"/>
  <c r="AE435" i="1"/>
  <c r="AI435" i="1"/>
  <c r="AM435" i="1"/>
  <c r="AQ435" i="1"/>
  <c r="AU435" i="1"/>
  <c r="K434" i="1"/>
  <c r="O434" i="1"/>
  <c r="S434" i="1"/>
  <c r="W434" i="1"/>
  <c r="AA434" i="1"/>
  <c r="AE434" i="1"/>
  <c r="AI434" i="1"/>
  <c r="AM434" i="1"/>
  <c r="AQ434" i="1"/>
  <c r="AU434" i="1"/>
  <c r="L433" i="1"/>
  <c r="P433" i="1"/>
  <c r="T433" i="1"/>
  <c r="X433" i="1"/>
  <c r="AB433" i="1"/>
  <c r="AF433" i="1"/>
  <c r="AJ433" i="1"/>
  <c r="AN433" i="1"/>
  <c r="AR433" i="1"/>
  <c r="AV433" i="1"/>
  <c r="I432" i="1"/>
  <c r="M432" i="1"/>
  <c r="Q432" i="1"/>
  <c r="U432" i="1"/>
  <c r="Y432" i="1"/>
  <c r="AC432" i="1"/>
  <c r="AG432" i="1"/>
  <c r="AK432" i="1"/>
  <c r="AO432" i="1"/>
  <c r="AS432" i="1"/>
  <c r="AW432" i="1"/>
  <c r="J431" i="1"/>
  <c r="N431" i="1"/>
  <c r="R431" i="1"/>
  <c r="V431" i="1"/>
  <c r="Z431" i="1"/>
  <c r="AD431" i="1"/>
  <c r="AH431" i="1"/>
  <c r="AL431" i="1"/>
  <c r="AP431" i="1"/>
  <c r="AT431" i="1"/>
  <c r="K430" i="1"/>
  <c r="O430" i="1"/>
  <c r="S430" i="1"/>
  <c r="W430" i="1"/>
  <c r="AA430" i="1"/>
  <c r="AE430" i="1"/>
  <c r="AI430" i="1"/>
  <c r="AM430" i="1"/>
  <c r="AQ430" i="1"/>
  <c r="AU430" i="1"/>
  <c r="L429" i="1"/>
  <c r="P429" i="1"/>
  <c r="T429" i="1"/>
  <c r="X429" i="1"/>
  <c r="AB429" i="1"/>
  <c r="AF429" i="1"/>
  <c r="AJ429" i="1"/>
  <c r="AN429" i="1"/>
  <c r="AR429" i="1"/>
  <c r="AV429" i="1"/>
  <c r="I428" i="1"/>
  <c r="M428" i="1"/>
  <c r="Q428" i="1"/>
  <c r="U428" i="1"/>
  <c r="Y428" i="1"/>
  <c r="AC428" i="1"/>
  <c r="AG428" i="1"/>
  <c r="AK428" i="1"/>
  <c r="AO428" i="1"/>
  <c r="AS428" i="1"/>
  <c r="AW428" i="1"/>
  <c r="J427" i="1"/>
  <c r="N427" i="1"/>
  <c r="R427" i="1"/>
  <c r="V427" i="1"/>
  <c r="Z427" i="1"/>
  <c r="AD427" i="1"/>
  <c r="AH427" i="1"/>
  <c r="AL427" i="1"/>
  <c r="AP427" i="1"/>
  <c r="AT427" i="1"/>
  <c r="K426" i="1"/>
  <c r="O426" i="1"/>
  <c r="S426" i="1"/>
  <c r="W426" i="1"/>
  <c r="AA426" i="1"/>
  <c r="AE426" i="1"/>
  <c r="AI426" i="1"/>
  <c r="AM426" i="1"/>
  <c r="AQ426" i="1"/>
  <c r="AU426" i="1"/>
  <c r="L425" i="1"/>
  <c r="P425" i="1"/>
  <c r="T425" i="1"/>
  <c r="X425" i="1"/>
  <c r="AB425" i="1"/>
  <c r="AF425" i="1"/>
  <c r="AJ425" i="1"/>
  <c r="AN425" i="1"/>
  <c r="AR425" i="1"/>
  <c r="AV425" i="1"/>
  <c r="I424" i="1"/>
  <c r="M424" i="1"/>
  <c r="Q424" i="1"/>
  <c r="U424" i="1"/>
  <c r="Y424" i="1"/>
  <c r="AC424" i="1"/>
  <c r="AG424" i="1"/>
  <c r="AK424" i="1"/>
  <c r="AO424" i="1"/>
  <c r="AS424" i="1"/>
  <c r="K423" i="1"/>
  <c r="O423" i="1"/>
  <c r="S423" i="1"/>
  <c r="W423" i="1"/>
  <c r="AA423" i="1"/>
  <c r="AE423" i="1"/>
  <c r="AI423" i="1"/>
  <c r="AM423" i="1"/>
  <c r="AQ423" i="1"/>
  <c r="AU423" i="1"/>
  <c r="I422" i="1"/>
  <c r="M422" i="1"/>
  <c r="Q422" i="1"/>
  <c r="U422" i="1"/>
  <c r="Y422" i="1"/>
  <c r="AC422" i="1"/>
  <c r="AG422" i="1"/>
  <c r="AK422" i="1"/>
  <c r="AO422" i="1"/>
  <c r="AS422" i="1"/>
  <c r="K421" i="1"/>
  <c r="O421" i="1"/>
  <c r="S421" i="1"/>
  <c r="W421" i="1"/>
  <c r="AA421" i="1"/>
  <c r="AE421" i="1"/>
  <c r="AI421" i="1"/>
  <c r="AM421" i="1"/>
  <c r="AQ421" i="1"/>
  <c r="AU421" i="1"/>
  <c r="I420" i="1"/>
  <c r="M420" i="1"/>
  <c r="Q420" i="1"/>
  <c r="U420" i="1"/>
  <c r="Y420" i="1"/>
  <c r="AC420" i="1"/>
  <c r="AG420" i="1"/>
  <c r="AK420" i="1"/>
  <c r="AO420" i="1"/>
  <c r="AS420" i="1"/>
  <c r="K419" i="1"/>
  <c r="O419" i="1"/>
  <c r="S419" i="1"/>
  <c r="W419" i="1"/>
  <c r="AA419" i="1"/>
  <c r="AE419" i="1"/>
  <c r="AI419" i="1"/>
  <c r="AM419" i="1"/>
  <c r="AQ419" i="1"/>
  <c r="AU419" i="1"/>
  <c r="I418" i="1"/>
  <c r="M418" i="1"/>
  <c r="Q418" i="1"/>
  <c r="U418" i="1"/>
  <c r="Y418" i="1"/>
  <c r="AC418" i="1"/>
  <c r="AG418" i="1"/>
  <c r="AK418" i="1"/>
  <c r="AO418" i="1"/>
  <c r="AS418" i="1"/>
  <c r="K417" i="1"/>
  <c r="O417" i="1"/>
  <c r="S417" i="1"/>
  <c r="W417" i="1"/>
  <c r="AA417" i="1"/>
  <c r="AE417" i="1"/>
  <c r="AI417" i="1"/>
  <c r="AM417" i="1"/>
  <c r="AQ417" i="1"/>
  <c r="AU417" i="1"/>
  <c r="I416" i="1"/>
  <c r="M416" i="1"/>
  <c r="Q416" i="1"/>
  <c r="U416" i="1"/>
  <c r="Y416" i="1"/>
  <c r="AC416" i="1"/>
  <c r="AG416" i="1"/>
  <c r="AK416" i="1"/>
  <c r="AO416" i="1"/>
  <c r="AS416" i="1"/>
  <c r="K415" i="1"/>
  <c r="O415" i="1"/>
  <c r="S415" i="1"/>
  <c r="W415" i="1"/>
  <c r="AA415" i="1"/>
  <c r="AE415" i="1"/>
  <c r="AI415" i="1"/>
  <c r="AM415" i="1"/>
  <c r="AQ415" i="1"/>
  <c r="AU415" i="1"/>
  <c r="I414" i="1"/>
  <c r="M414" i="1"/>
  <c r="Q414" i="1"/>
  <c r="U414" i="1"/>
  <c r="Y414" i="1"/>
  <c r="AC414" i="1"/>
  <c r="AG414" i="1"/>
  <c r="AK414" i="1"/>
  <c r="AO414" i="1"/>
  <c r="AS414" i="1"/>
  <c r="L413" i="1"/>
  <c r="P413" i="1"/>
  <c r="T413" i="1"/>
  <c r="X413" i="1"/>
  <c r="AB413" i="1"/>
  <c r="AF413" i="1"/>
  <c r="AJ413" i="1"/>
  <c r="AN413" i="1"/>
  <c r="AR413" i="1"/>
  <c r="K412" i="1"/>
  <c r="O412" i="1"/>
  <c r="S412" i="1"/>
  <c r="W412" i="1"/>
  <c r="AA412" i="1"/>
  <c r="AE412" i="1"/>
  <c r="AI412" i="1"/>
  <c r="AM412" i="1"/>
  <c r="AQ412" i="1"/>
  <c r="AU412" i="1"/>
  <c r="J411" i="1"/>
  <c r="N411" i="1"/>
  <c r="R411" i="1"/>
  <c r="V411" i="1"/>
  <c r="Z411" i="1"/>
  <c r="AD411" i="1"/>
  <c r="AH411" i="1"/>
  <c r="AL411" i="1"/>
  <c r="AP411" i="1"/>
  <c r="AT411" i="1"/>
  <c r="I410" i="1"/>
  <c r="M410" i="1"/>
  <c r="Q410" i="1"/>
  <c r="U410" i="1"/>
  <c r="Y410" i="1"/>
  <c r="AC410" i="1"/>
  <c r="AG410" i="1"/>
  <c r="AK410" i="1"/>
  <c r="AO410" i="1"/>
  <c r="AS410" i="1"/>
  <c r="L409" i="1"/>
  <c r="P409" i="1"/>
  <c r="T409" i="1"/>
  <c r="X409" i="1"/>
  <c r="AB409" i="1"/>
  <c r="AF409" i="1"/>
  <c r="AJ409" i="1"/>
  <c r="AN409" i="1"/>
  <c r="AR409" i="1"/>
  <c r="K408" i="1"/>
  <c r="O408" i="1"/>
  <c r="S408" i="1"/>
  <c r="W408" i="1"/>
  <c r="AA408" i="1"/>
  <c r="AE408" i="1"/>
  <c r="AI408" i="1"/>
  <c r="AM408" i="1"/>
  <c r="AQ408" i="1"/>
  <c r="AU408" i="1"/>
  <c r="J407" i="1"/>
  <c r="N407" i="1"/>
  <c r="R407" i="1"/>
  <c r="V407" i="1"/>
  <c r="Z407" i="1"/>
  <c r="AD407" i="1"/>
  <c r="AH407" i="1"/>
  <c r="AL407" i="1"/>
  <c r="AP407" i="1"/>
  <c r="AT407" i="1"/>
  <c r="I406" i="1"/>
  <c r="M406" i="1"/>
  <c r="Q406" i="1"/>
  <c r="U406" i="1"/>
  <c r="Y406" i="1"/>
  <c r="AC406" i="1"/>
  <c r="AG406" i="1"/>
  <c r="AK406" i="1"/>
  <c r="AO406" i="1"/>
  <c r="AS406" i="1"/>
  <c r="L405" i="1"/>
  <c r="P405" i="1"/>
  <c r="T405" i="1"/>
  <c r="X405" i="1"/>
  <c r="AB405" i="1"/>
  <c r="AF405" i="1"/>
  <c r="AJ405" i="1"/>
  <c r="AN405" i="1"/>
  <c r="AR405" i="1"/>
  <c r="K404" i="1"/>
  <c r="O404" i="1"/>
  <c r="S404" i="1"/>
  <c r="W404" i="1"/>
  <c r="AA404" i="1"/>
  <c r="AE404" i="1"/>
  <c r="AI404" i="1"/>
  <c r="AM404" i="1"/>
  <c r="AQ404" i="1"/>
  <c r="K403" i="1"/>
  <c r="O403" i="1"/>
  <c r="S403" i="1"/>
  <c r="W403" i="1"/>
  <c r="AA403" i="1"/>
  <c r="AE403" i="1"/>
  <c r="AI403" i="1"/>
  <c r="AM403" i="1"/>
  <c r="AQ403" i="1"/>
  <c r="K402" i="1"/>
  <c r="O402" i="1"/>
  <c r="S402" i="1"/>
  <c r="W402" i="1"/>
  <c r="AA402" i="1"/>
  <c r="AE402" i="1"/>
  <c r="AI402" i="1"/>
  <c r="AM402" i="1"/>
  <c r="AQ402" i="1"/>
  <c r="K401" i="1"/>
  <c r="O401" i="1"/>
  <c r="S401" i="1"/>
  <c r="W401" i="1"/>
  <c r="AA401" i="1"/>
  <c r="AE401" i="1"/>
  <c r="AI401" i="1"/>
  <c r="AM401" i="1"/>
  <c r="AQ401" i="1"/>
  <c r="K400" i="1"/>
  <c r="O400" i="1"/>
  <c r="S400" i="1"/>
  <c r="W400" i="1"/>
  <c r="AA400" i="1"/>
  <c r="AE400" i="1"/>
  <c r="AI400" i="1"/>
  <c r="AM400" i="1"/>
  <c r="AQ400" i="1"/>
  <c r="K399" i="1"/>
  <c r="O399" i="1"/>
  <c r="S399" i="1"/>
  <c r="W399" i="1"/>
  <c r="AA399" i="1"/>
  <c r="AE399" i="1"/>
  <c r="AI399" i="1"/>
  <c r="AM399" i="1"/>
  <c r="AQ399" i="1"/>
  <c r="K398" i="1"/>
  <c r="O398" i="1"/>
  <c r="S398" i="1"/>
  <c r="W398" i="1"/>
  <c r="AA398" i="1"/>
  <c r="AE398" i="1"/>
  <c r="AI398" i="1"/>
  <c r="AM398" i="1"/>
  <c r="AQ398" i="1"/>
  <c r="K397" i="1"/>
  <c r="O397" i="1"/>
  <c r="S397" i="1"/>
  <c r="W397" i="1"/>
  <c r="AA397" i="1"/>
  <c r="AE397" i="1"/>
  <c r="AI397" i="1"/>
  <c r="AM397" i="1"/>
  <c r="AQ397" i="1"/>
  <c r="K396" i="1"/>
  <c r="O396" i="1"/>
  <c r="S396" i="1"/>
  <c r="W396" i="1"/>
  <c r="AA396" i="1"/>
  <c r="AE396" i="1"/>
  <c r="AI396" i="1"/>
  <c r="AM396" i="1"/>
  <c r="AQ396" i="1"/>
  <c r="K395" i="1"/>
  <c r="O395" i="1"/>
  <c r="S395" i="1"/>
  <c r="W395" i="1"/>
  <c r="AA395" i="1"/>
  <c r="AE395" i="1"/>
  <c r="AI395" i="1"/>
  <c r="AM395" i="1"/>
  <c r="AQ395" i="1"/>
  <c r="K394" i="1"/>
  <c r="O394" i="1"/>
  <c r="S394" i="1"/>
  <c r="W394" i="1"/>
  <c r="AA394" i="1"/>
  <c r="AE394" i="1"/>
  <c r="AI394" i="1"/>
  <c r="AM394" i="1"/>
  <c r="AQ394" i="1"/>
  <c r="L393" i="1"/>
  <c r="P393" i="1"/>
  <c r="T393" i="1"/>
  <c r="X393" i="1"/>
  <c r="AB393" i="1"/>
  <c r="AF393" i="1"/>
  <c r="AJ393" i="1"/>
  <c r="AN393" i="1"/>
  <c r="AR393" i="1"/>
  <c r="I392" i="1"/>
  <c r="M392" i="1"/>
  <c r="Q392" i="1"/>
  <c r="U392" i="1"/>
  <c r="Y392" i="1"/>
  <c r="AC392" i="1"/>
  <c r="AG392" i="1"/>
  <c r="AK392" i="1"/>
  <c r="AO392" i="1"/>
  <c r="AS392" i="1"/>
  <c r="J391" i="1"/>
  <c r="N391" i="1"/>
  <c r="R391" i="1"/>
  <c r="V391" i="1"/>
  <c r="Z391" i="1"/>
  <c r="AD391" i="1"/>
  <c r="AH391" i="1"/>
  <c r="AL391" i="1"/>
  <c r="AP391" i="1"/>
  <c r="K390" i="1"/>
  <c r="O390" i="1"/>
  <c r="S390" i="1"/>
  <c r="W390" i="1"/>
  <c r="AA390" i="1"/>
  <c r="AE390" i="1"/>
  <c r="AI390" i="1"/>
  <c r="AM390" i="1"/>
  <c r="AQ390" i="1"/>
  <c r="L389" i="1"/>
  <c r="P389" i="1"/>
  <c r="T389" i="1"/>
  <c r="X389" i="1"/>
  <c r="AB389" i="1"/>
  <c r="AF389" i="1"/>
  <c r="AJ389" i="1"/>
  <c r="AN389" i="1"/>
  <c r="AR389" i="1"/>
  <c r="I388" i="1"/>
  <c r="M388" i="1"/>
  <c r="Q388" i="1"/>
  <c r="U388" i="1"/>
  <c r="Y388" i="1"/>
  <c r="AC388" i="1"/>
  <c r="AG388" i="1"/>
  <c r="AK388" i="1"/>
  <c r="AO388" i="1"/>
  <c r="AS388" i="1"/>
  <c r="J387" i="1"/>
  <c r="N387" i="1"/>
  <c r="R387" i="1"/>
  <c r="V387" i="1"/>
  <c r="Z387" i="1"/>
  <c r="AD387" i="1"/>
  <c r="AH387" i="1"/>
  <c r="AL387" i="1"/>
  <c r="AP387" i="1"/>
  <c r="K386" i="1"/>
  <c r="O386" i="1"/>
  <c r="S386" i="1"/>
  <c r="W386" i="1"/>
  <c r="AA386" i="1"/>
  <c r="AE386" i="1"/>
  <c r="AI386" i="1"/>
  <c r="AM386" i="1"/>
  <c r="AQ386" i="1"/>
  <c r="L385" i="1"/>
  <c r="P385" i="1"/>
  <c r="T385" i="1"/>
  <c r="X385" i="1"/>
  <c r="AB385" i="1"/>
  <c r="AF385" i="1"/>
  <c r="AJ385" i="1"/>
  <c r="AN385" i="1"/>
  <c r="AR385" i="1"/>
  <c r="I384" i="1"/>
  <c r="M384" i="1"/>
  <c r="Q384" i="1"/>
  <c r="U384" i="1"/>
  <c r="Y384" i="1"/>
  <c r="AC384" i="1"/>
  <c r="AG384" i="1"/>
  <c r="AK384" i="1"/>
  <c r="AO384" i="1"/>
  <c r="K383" i="1"/>
  <c r="O383" i="1"/>
  <c r="S383" i="1"/>
  <c r="W383" i="1"/>
  <c r="AA383" i="1"/>
  <c r="AE383" i="1"/>
  <c r="AI383" i="1"/>
  <c r="AM383" i="1"/>
  <c r="AQ383" i="1"/>
  <c r="I382" i="1"/>
  <c r="M382" i="1"/>
  <c r="Q382" i="1"/>
  <c r="U382" i="1"/>
  <c r="Y382" i="1"/>
  <c r="AC382" i="1"/>
  <c r="AG382" i="1"/>
  <c r="AK382" i="1"/>
  <c r="AO382" i="1"/>
  <c r="K381" i="1"/>
  <c r="O381" i="1"/>
  <c r="S381" i="1"/>
  <c r="W381" i="1"/>
  <c r="AA381" i="1"/>
  <c r="AE381" i="1"/>
  <c r="AI381" i="1"/>
  <c r="AM381" i="1"/>
  <c r="AQ381" i="1"/>
  <c r="I380" i="1"/>
  <c r="M380" i="1"/>
  <c r="Q380" i="1"/>
  <c r="U380" i="1"/>
  <c r="Y380" i="1"/>
  <c r="AC380" i="1"/>
  <c r="AG380" i="1"/>
  <c r="AK380" i="1"/>
  <c r="AO380" i="1"/>
  <c r="K379" i="1"/>
  <c r="O379" i="1"/>
  <c r="S379" i="1"/>
  <c r="W379" i="1"/>
  <c r="AA379" i="1"/>
  <c r="AE379" i="1"/>
  <c r="AI379" i="1"/>
  <c r="AM379" i="1"/>
  <c r="AQ379" i="1"/>
  <c r="I378" i="1"/>
  <c r="M378" i="1"/>
  <c r="Q378" i="1"/>
  <c r="U378" i="1"/>
  <c r="Y378" i="1"/>
  <c r="AC378" i="1"/>
  <c r="AG378" i="1"/>
  <c r="AK378" i="1"/>
  <c r="AO378" i="1"/>
  <c r="K377" i="1"/>
  <c r="O377" i="1"/>
  <c r="S377" i="1"/>
  <c r="W377" i="1"/>
  <c r="AA377" i="1"/>
  <c r="AE377" i="1"/>
  <c r="AI377" i="1"/>
  <c r="AM377" i="1"/>
  <c r="AQ377" i="1"/>
  <c r="I376" i="1"/>
  <c r="M376" i="1"/>
  <c r="Q376" i="1"/>
  <c r="U376" i="1"/>
  <c r="Y376" i="1"/>
  <c r="AC376" i="1"/>
  <c r="AG376" i="1"/>
  <c r="AK376" i="1"/>
  <c r="AO376" i="1"/>
  <c r="K375" i="1"/>
  <c r="O375" i="1"/>
  <c r="S375" i="1"/>
  <c r="W375" i="1"/>
  <c r="AA375" i="1"/>
  <c r="AE375" i="1"/>
  <c r="AI375" i="1"/>
  <c r="AM375" i="1"/>
  <c r="AQ375" i="1"/>
  <c r="I374" i="1"/>
  <c r="M374" i="1"/>
  <c r="Q374" i="1"/>
  <c r="U374" i="1"/>
  <c r="Y374" i="1"/>
  <c r="AC374" i="1"/>
  <c r="AG374" i="1"/>
  <c r="AK374" i="1"/>
  <c r="AO374" i="1"/>
  <c r="L373" i="1"/>
  <c r="P373" i="1"/>
  <c r="T373" i="1"/>
  <c r="X373" i="1"/>
  <c r="AB373" i="1"/>
  <c r="AF373" i="1"/>
  <c r="AJ373" i="1"/>
  <c r="AN373" i="1"/>
  <c r="K372" i="1"/>
  <c r="O372" i="1"/>
  <c r="S372" i="1"/>
  <c r="W372" i="1"/>
  <c r="AA372" i="1"/>
  <c r="AE372" i="1"/>
  <c r="AI372" i="1"/>
  <c r="AM372" i="1"/>
  <c r="AQ372" i="1"/>
  <c r="J371" i="1"/>
  <c r="N371" i="1"/>
  <c r="R371" i="1"/>
  <c r="V371" i="1"/>
  <c r="Z371" i="1"/>
  <c r="AD371" i="1"/>
  <c r="AH371" i="1"/>
  <c r="AL371" i="1"/>
  <c r="AP371" i="1"/>
  <c r="I370" i="1"/>
  <c r="M370" i="1"/>
  <c r="Q370" i="1"/>
  <c r="U370" i="1"/>
  <c r="Y370" i="1"/>
  <c r="AC370" i="1"/>
  <c r="AG370" i="1"/>
  <c r="AK370" i="1"/>
  <c r="AO370" i="1"/>
  <c r="L369" i="1"/>
  <c r="P369" i="1"/>
  <c r="T369" i="1"/>
  <c r="X369" i="1"/>
  <c r="AB369" i="1"/>
  <c r="AF369" i="1"/>
  <c r="AJ369" i="1"/>
  <c r="AN369" i="1"/>
  <c r="K368" i="1"/>
  <c r="O368" i="1"/>
  <c r="S368" i="1"/>
  <c r="W368" i="1"/>
  <c r="AA368" i="1"/>
  <c r="AE368" i="1"/>
  <c r="AI368" i="1"/>
  <c r="AM368" i="1"/>
  <c r="AQ368" i="1"/>
  <c r="J367" i="1"/>
  <c r="N367" i="1"/>
  <c r="R367" i="1"/>
  <c r="V367" i="1"/>
  <c r="Z367" i="1"/>
  <c r="AD367" i="1"/>
  <c r="AH367" i="1"/>
  <c r="AL367" i="1"/>
  <c r="AP367" i="1"/>
  <c r="I366" i="1"/>
  <c r="M366" i="1"/>
  <c r="Q366" i="1"/>
  <c r="U366" i="1"/>
  <c r="Y366" i="1"/>
  <c r="AC366" i="1"/>
  <c r="AG366" i="1"/>
  <c r="AK366" i="1"/>
  <c r="AO366" i="1"/>
  <c r="L365" i="1"/>
  <c r="P365" i="1"/>
  <c r="T365" i="1"/>
  <c r="X365" i="1"/>
  <c r="AB365" i="1"/>
  <c r="AF365" i="1"/>
  <c r="AJ365" i="1"/>
  <c r="AN365" i="1"/>
  <c r="K364" i="1"/>
  <c r="O364" i="1"/>
  <c r="S364" i="1"/>
  <c r="W364" i="1"/>
  <c r="AA364" i="1"/>
  <c r="AE364" i="1"/>
  <c r="AI364" i="1"/>
  <c r="AM364" i="1"/>
  <c r="K363" i="1"/>
  <c r="O363" i="1"/>
  <c r="S363" i="1"/>
  <c r="W363" i="1"/>
  <c r="AA363" i="1"/>
  <c r="AE363" i="1"/>
  <c r="AI363" i="1"/>
  <c r="AM363" i="1"/>
  <c r="K362" i="1"/>
  <c r="O362" i="1"/>
  <c r="S362" i="1"/>
  <c r="W362" i="1"/>
  <c r="AA362" i="1"/>
  <c r="AE362" i="1"/>
  <c r="AI362" i="1"/>
  <c r="AM362" i="1"/>
  <c r="K361" i="1"/>
  <c r="O361" i="1"/>
  <c r="S361" i="1"/>
  <c r="W361" i="1"/>
  <c r="AA361" i="1"/>
  <c r="AE361" i="1"/>
  <c r="AI361" i="1"/>
  <c r="AM361" i="1"/>
  <c r="K360" i="1"/>
  <c r="O360" i="1"/>
  <c r="S360" i="1"/>
  <c r="W360" i="1"/>
  <c r="AA360" i="1"/>
  <c r="AE360" i="1"/>
  <c r="AI360" i="1"/>
  <c r="AM360" i="1"/>
  <c r="K359" i="1"/>
  <c r="O359" i="1"/>
  <c r="S359" i="1"/>
  <c r="W359" i="1"/>
  <c r="AA359" i="1"/>
  <c r="AE359" i="1"/>
  <c r="AI359" i="1"/>
  <c r="AM359" i="1"/>
  <c r="K358" i="1"/>
  <c r="O358" i="1"/>
  <c r="S358" i="1"/>
  <c r="W358" i="1"/>
  <c r="AA358" i="1"/>
  <c r="AE358" i="1"/>
  <c r="AI358" i="1"/>
  <c r="AM358" i="1"/>
  <c r="K357" i="1"/>
  <c r="O357" i="1"/>
  <c r="S357" i="1"/>
  <c r="W357" i="1"/>
  <c r="AA357" i="1"/>
  <c r="AE357" i="1"/>
  <c r="AI357" i="1"/>
  <c r="AM357" i="1"/>
  <c r="K356" i="1"/>
  <c r="O356" i="1"/>
  <c r="S356" i="1"/>
  <c r="W356" i="1"/>
  <c r="AA356" i="1"/>
  <c r="AE356" i="1"/>
  <c r="AI356" i="1"/>
  <c r="AM356" i="1"/>
  <c r="K355" i="1"/>
  <c r="O355" i="1"/>
  <c r="S355" i="1"/>
  <c r="W355" i="1"/>
  <c r="AA355" i="1"/>
  <c r="AE355" i="1"/>
  <c r="AI355" i="1"/>
  <c r="AM355" i="1"/>
  <c r="K354" i="1"/>
  <c r="O354" i="1"/>
  <c r="S354" i="1"/>
  <c r="W354" i="1"/>
  <c r="AA354" i="1"/>
  <c r="AE354" i="1"/>
  <c r="AI354" i="1"/>
  <c r="AM354" i="1"/>
  <c r="L353" i="1"/>
  <c r="P353" i="1"/>
  <c r="T353" i="1"/>
  <c r="X353" i="1"/>
  <c r="AB353" i="1"/>
  <c r="AF353" i="1"/>
  <c r="AJ353" i="1"/>
  <c r="AN353" i="1"/>
  <c r="I352" i="1"/>
  <c r="M352" i="1"/>
  <c r="Q352" i="1"/>
  <c r="U352" i="1"/>
  <c r="Y352" i="1"/>
  <c r="AC352" i="1"/>
  <c r="AG352" i="1"/>
  <c r="AK352" i="1"/>
  <c r="AO352" i="1"/>
  <c r="J351" i="1"/>
  <c r="N351" i="1"/>
  <c r="R351" i="1"/>
  <c r="V351" i="1"/>
  <c r="Z351" i="1"/>
  <c r="AD351" i="1"/>
  <c r="AH351" i="1"/>
  <c r="AL351" i="1"/>
  <c r="K350" i="1"/>
  <c r="O350" i="1"/>
  <c r="S350" i="1"/>
  <c r="W350" i="1"/>
  <c r="AA350" i="1"/>
  <c r="AE350" i="1"/>
  <c r="AI350" i="1"/>
  <c r="AM350" i="1"/>
  <c r="L349" i="1"/>
  <c r="P349" i="1"/>
  <c r="T349" i="1"/>
  <c r="X349" i="1"/>
  <c r="AB349" i="1"/>
  <c r="AF349" i="1"/>
  <c r="AJ349" i="1"/>
  <c r="AN349" i="1"/>
  <c r="I348" i="1"/>
  <c r="M348" i="1"/>
  <c r="Q348" i="1"/>
  <c r="U348" i="1"/>
  <c r="Y348" i="1"/>
  <c r="AC348" i="1"/>
  <c r="AG348" i="1"/>
  <c r="AK348" i="1"/>
  <c r="AO348" i="1"/>
  <c r="J347" i="1"/>
  <c r="N347" i="1"/>
  <c r="R347" i="1"/>
  <c r="V347" i="1"/>
  <c r="Z347" i="1"/>
  <c r="AD347" i="1"/>
  <c r="AH347" i="1"/>
  <c r="AL347" i="1"/>
  <c r="K346" i="1"/>
  <c r="O346" i="1"/>
  <c r="S346" i="1"/>
  <c r="W346" i="1"/>
  <c r="AA346" i="1"/>
  <c r="AE346" i="1"/>
  <c r="AI346" i="1"/>
  <c r="AM346" i="1"/>
  <c r="L345" i="1"/>
  <c r="P345" i="1"/>
  <c r="T345" i="1"/>
  <c r="X345" i="1"/>
  <c r="AB345" i="1"/>
  <c r="AF345" i="1"/>
  <c r="AJ345" i="1"/>
  <c r="AN345" i="1"/>
  <c r="I344" i="1"/>
  <c r="M344" i="1"/>
  <c r="Q344" i="1"/>
  <c r="U344" i="1"/>
  <c r="Y344" i="1"/>
  <c r="AC344" i="1"/>
  <c r="AG344" i="1"/>
  <c r="AK344" i="1"/>
  <c r="K343" i="1"/>
  <c r="O343" i="1"/>
  <c r="S343" i="1"/>
  <c r="W343" i="1"/>
  <c r="AA343" i="1"/>
  <c r="AE343" i="1"/>
  <c r="AI343" i="1"/>
  <c r="AM343" i="1"/>
  <c r="I342" i="1"/>
  <c r="M342" i="1"/>
  <c r="Q342" i="1"/>
  <c r="U342" i="1"/>
  <c r="Y342" i="1"/>
  <c r="AC342" i="1"/>
  <c r="AG342" i="1"/>
  <c r="AK342" i="1"/>
  <c r="K341" i="1"/>
  <c r="O341" i="1"/>
  <c r="S341" i="1"/>
  <c r="W341" i="1"/>
  <c r="AA341" i="1"/>
  <c r="AE341" i="1"/>
  <c r="AI341" i="1"/>
  <c r="AM341" i="1"/>
  <c r="I340" i="1"/>
  <c r="M340" i="1"/>
  <c r="Q340" i="1"/>
  <c r="U340" i="1"/>
  <c r="Y340" i="1"/>
  <c r="AC340" i="1"/>
  <c r="AG340" i="1"/>
  <c r="AK340" i="1"/>
  <c r="K339" i="1"/>
  <c r="O339" i="1"/>
  <c r="S339" i="1"/>
  <c r="W339" i="1"/>
  <c r="AA339" i="1"/>
  <c r="AE339" i="1"/>
  <c r="AI339" i="1"/>
  <c r="AM339" i="1"/>
  <c r="I338" i="1"/>
  <c r="M338" i="1"/>
  <c r="Q338" i="1"/>
  <c r="U338" i="1"/>
  <c r="Y338" i="1"/>
  <c r="AC338" i="1"/>
  <c r="AG338" i="1"/>
  <c r="AK338" i="1"/>
  <c r="K337" i="1"/>
  <c r="O337" i="1"/>
  <c r="S337" i="1"/>
  <c r="W337" i="1"/>
  <c r="AA337" i="1"/>
  <c r="AE337" i="1"/>
  <c r="AI337" i="1"/>
  <c r="AM337" i="1"/>
  <c r="I336" i="1"/>
  <c r="M336" i="1"/>
  <c r="Q336" i="1"/>
  <c r="U336" i="1"/>
  <c r="Y336" i="1"/>
  <c r="AC336" i="1"/>
  <c r="AG336" i="1"/>
  <c r="AK336" i="1"/>
  <c r="K335" i="1"/>
  <c r="O335" i="1"/>
  <c r="S335" i="1"/>
  <c r="W335" i="1"/>
  <c r="AA335" i="1"/>
  <c r="AE335" i="1"/>
  <c r="AI335" i="1"/>
  <c r="AM335" i="1"/>
  <c r="I334" i="1"/>
  <c r="M334" i="1"/>
  <c r="Q334" i="1"/>
  <c r="U334" i="1"/>
  <c r="Y334" i="1"/>
  <c r="AC334" i="1"/>
  <c r="AG334" i="1"/>
  <c r="AK334" i="1"/>
  <c r="L333" i="1"/>
  <c r="P333" i="1"/>
  <c r="T333" i="1"/>
  <c r="X333" i="1"/>
  <c r="AB333" i="1"/>
  <c r="AF333" i="1"/>
  <c r="AJ333" i="1"/>
  <c r="K332" i="1"/>
  <c r="O332" i="1"/>
  <c r="S332" i="1"/>
  <c r="W332" i="1"/>
  <c r="AA332" i="1"/>
  <c r="AE332" i="1"/>
  <c r="AI332" i="1"/>
  <c r="AM332" i="1"/>
  <c r="J331" i="1"/>
  <c r="N331" i="1"/>
  <c r="R331" i="1"/>
  <c r="V331" i="1"/>
  <c r="Z331" i="1"/>
  <c r="AD331" i="1"/>
  <c r="AH331" i="1"/>
  <c r="AL331" i="1"/>
  <c r="I330" i="1"/>
  <c r="M330" i="1"/>
  <c r="Q330" i="1"/>
  <c r="U330" i="1"/>
  <c r="Y330" i="1"/>
  <c r="AC330" i="1"/>
  <c r="AG330" i="1"/>
  <c r="AK330" i="1"/>
  <c r="L329" i="1"/>
  <c r="P329" i="1"/>
  <c r="T329" i="1"/>
  <c r="X329" i="1"/>
  <c r="AB329" i="1"/>
  <c r="AF329" i="1"/>
  <c r="AJ329" i="1"/>
  <c r="K328" i="1"/>
  <c r="O328" i="1"/>
  <c r="S328" i="1"/>
  <c r="W328" i="1"/>
  <c r="AA328" i="1"/>
  <c r="AE328" i="1"/>
  <c r="AI328" i="1"/>
  <c r="AM328" i="1"/>
  <c r="J327" i="1"/>
  <c r="N327" i="1"/>
  <c r="R327" i="1"/>
  <c r="V327" i="1"/>
  <c r="Z327" i="1"/>
  <c r="AD327" i="1"/>
  <c r="AH327" i="1"/>
  <c r="AL327" i="1"/>
  <c r="I326" i="1"/>
  <c r="M326" i="1"/>
  <c r="Q326" i="1"/>
  <c r="U326" i="1"/>
  <c r="Y326" i="1"/>
  <c r="AC326" i="1"/>
  <c r="AG326" i="1"/>
  <c r="AK326" i="1"/>
  <c r="L325" i="1"/>
  <c r="P325" i="1"/>
  <c r="T325" i="1"/>
  <c r="X325" i="1"/>
  <c r="AB325" i="1"/>
  <c r="AF325" i="1"/>
  <c r="AJ325" i="1"/>
  <c r="K324" i="1"/>
  <c r="O324" i="1"/>
  <c r="S324" i="1"/>
  <c r="W324" i="1"/>
  <c r="AA324" i="1"/>
  <c r="AE324" i="1"/>
  <c r="AI324" i="1"/>
  <c r="K323" i="1"/>
  <c r="O323" i="1"/>
  <c r="S323" i="1"/>
  <c r="W323" i="1"/>
  <c r="AA323" i="1"/>
  <c r="AE323" i="1"/>
  <c r="AI323" i="1"/>
  <c r="K322" i="1"/>
  <c r="O322" i="1"/>
  <c r="S322" i="1"/>
  <c r="W322" i="1"/>
  <c r="AA322" i="1"/>
  <c r="AE322" i="1"/>
  <c r="AI322" i="1"/>
  <c r="K321" i="1"/>
  <c r="O321" i="1"/>
  <c r="S321" i="1"/>
  <c r="W321" i="1"/>
  <c r="AA321" i="1"/>
  <c r="AE321" i="1"/>
  <c r="AI321" i="1"/>
  <c r="K320" i="1"/>
  <c r="O320" i="1"/>
  <c r="S320" i="1"/>
  <c r="W320" i="1"/>
  <c r="AA320" i="1"/>
  <c r="AE320" i="1"/>
  <c r="AI320" i="1"/>
  <c r="K319" i="1"/>
  <c r="O319" i="1"/>
  <c r="S319" i="1"/>
  <c r="W319" i="1"/>
  <c r="AA319" i="1"/>
  <c r="AE319" i="1"/>
  <c r="AI319" i="1"/>
  <c r="K318" i="1"/>
  <c r="O318" i="1"/>
  <c r="S318" i="1"/>
  <c r="W318" i="1"/>
  <c r="AA318" i="1"/>
  <c r="AE318" i="1"/>
  <c r="AI318" i="1"/>
  <c r="K317" i="1"/>
  <c r="O317" i="1"/>
  <c r="S317" i="1"/>
  <c r="W317" i="1"/>
  <c r="AA317" i="1"/>
  <c r="AE317" i="1"/>
  <c r="AI317" i="1"/>
  <c r="K316" i="1"/>
  <c r="O316" i="1"/>
  <c r="S316" i="1"/>
  <c r="W316" i="1"/>
  <c r="AA316" i="1"/>
  <c r="AE316" i="1"/>
  <c r="AI316" i="1"/>
  <c r="K315" i="1"/>
  <c r="O315" i="1"/>
  <c r="S315" i="1"/>
  <c r="W315" i="1"/>
  <c r="AA315" i="1"/>
  <c r="AE315" i="1"/>
  <c r="AI315" i="1"/>
  <c r="K314" i="1"/>
  <c r="O314" i="1"/>
  <c r="S314" i="1"/>
  <c r="W314" i="1"/>
  <c r="AA314" i="1"/>
  <c r="AE314" i="1"/>
  <c r="AI314" i="1"/>
  <c r="L313" i="1"/>
  <c r="P313" i="1"/>
  <c r="T313" i="1"/>
  <c r="X313" i="1"/>
  <c r="AB313" i="1"/>
  <c r="AF313" i="1"/>
  <c r="AJ313" i="1"/>
  <c r="I312" i="1"/>
  <c r="M312" i="1"/>
  <c r="Q312" i="1"/>
  <c r="U312" i="1"/>
  <c r="Y312" i="1"/>
  <c r="AC312" i="1"/>
  <c r="AG312" i="1"/>
  <c r="AK312" i="1"/>
  <c r="J311" i="1"/>
  <c r="N311" i="1"/>
  <c r="R311" i="1"/>
  <c r="V311" i="1"/>
  <c r="Z311" i="1"/>
  <c r="AD311" i="1"/>
  <c r="AH311" i="1"/>
  <c r="K310" i="1"/>
  <c r="O310" i="1"/>
  <c r="S310" i="1"/>
  <c r="W310" i="1"/>
  <c r="AA310" i="1"/>
  <c r="AE310" i="1"/>
  <c r="AI310" i="1"/>
  <c r="L309" i="1"/>
  <c r="P309" i="1"/>
  <c r="T309" i="1"/>
  <c r="X309" i="1"/>
  <c r="AB309" i="1"/>
  <c r="AF309" i="1"/>
  <c r="AJ309" i="1"/>
  <c r="I308" i="1"/>
  <c r="M308" i="1"/>
  <c r="Q308" i="1"/>
  <c r="U308" i="1"/>
  <c r="Y308" i="1"/>
  <c r="AC308" i="1"/>
  <c r="AG308" i="1"/>
  <c r="AK308" i="1"/>
  <c r="J307" i="1"/>
  <c r="N307" i="1"/>
  <c r="R307" i="1"/>
  <c r="V307" i="1"/>
  <c r="Z307" i="1"/>
  <c r="AD307" i="1"/>
  <c r="AH307" i="1"/>
  <c r="K306" i="1"/>
  <c r="O306" i="1"/>
  <c r="S306" i="1"/>
  <c r="W306" i="1"/>
  <c r="AA306" i="1"/>
  <c r="AE306" i="1"/>
  <c r="AI306" i="1"/>
  <c r="L305" i="1"/>
  <c r="P305" i="1"/>
  <c r="T305" i="1"/>
  <c r="X305" i="1"/>
  <c r="AB305" i="1"/>
  <c r="AF305" i="1"/>
  <c r="AJ305" i="1"/>
  <c r="I304" i="1"/>
  <c r="M304" i="1"/>
  <c r="Q304" i="1"/>
  <c r="U304" i="1"/>
  <c r="Y304" i="1"/>
  <c r="AC304" i="1"/>
  <c r="AG304" i="1"/>
  <c r="K303" i="1"/>
  <c r="O303" i="1"/>
  <c r="S303" i="1"/>
  <c r="W303" i="1"/>
  <c r="AA303" i="1"/>
  <c r="AE303" i="1"/>
  <c r="AI303" i="1"/>
  <c r="I302" i="1"/>
  <c r="M302" i="1"/>
  <c r="Q302" i="1"/>
  <c r="U302" i="1"/>
  <c r="Y302" i="1"/>
  <c r="AC302" i="1"/>
  <c r="AG302" i="1"/>
  <c r="K301" i="1"/>
  <c r="O301" i="1"/>
  <c r="S301" i="1"/>
  <c r="W301" i="1"/>
  <c r="AA301" i="1"/>
  <c r="AE301" i="1"/>
  <c r="AI301" i="1"/>
  <c r="I300" i="1"/>
  <c r="M300" i="1"/>
  <c r="Q300" i="1"/>
  <c r="U300" i="1"/>
  <c r="Y300" i="1"/>
  <c r="AC300" i="1"/>
  <c r="AG300" i="1"/>
  <c r="K299" i="1"/>
  <c r="O299" i="1"/>
  <c r="S299" i="1"/>
  <c r="W299" i="1"/>
  <c r="AA299" i="1"/>
  <c r="AE299" i="1"/>
  <c r="AI299" i="1"/>
  <c r="I298" i="1"/>
  <c r="M298" i="1"/>
  <c r="Q298" i="1"/>
  <c r="U298" i="1"/>
  <c r="Y298" i="1"/>
  <c r="AC298" i="1"/>
  <c r="AG298" i="1"/>
  <c r="K297" i="1"/>
  <c r="O297" i="1"/>
  <c r="S297" i="1"/>
  <c r="W297" i="1"/>
  <c r="AA297" i="1"/>
  <c r="AE297" i="1"/>
  <c r="AI297" i="1"/>
  <c r="I296" i="1"/>
  <c r="M296" i="1"/>
  <c r="Q296" i="1"/>
  <c r="U296" i="1"/>
  <c r="Y296" i="1"/>
  <c r="AC296" i="1"/>
  <c r="AG296" i="1"/>
  <c r="K295" i="1"/>
  <c r="O295" i="1"/>
  <c r="S295" i="1"/>
  <c r="W295" i="1"/>
  <c r="AA295" i="1"/>
  <c r="AE295" i="1"/>
  <c r="AI295" i="1"/>
  <c r="I294" i="1"/>
  <c r="M294" i="1"/>
  <c r="Q294" i="1"/>
  <c r="U294" i="1"/>
  <c r="Y294" i="1"/>
  <c r="AC294" i="1"/>
  <c r="AG294" i="1"/>
  <c r="L293" i="1"/>
  <c r="P293" i="1"/>
  <c r="T293" i="1"/>
  <c r="X293" i="1"/>
  <c r="AB293" i="1"/>
  <c r="AF293" i="1"/>
  <c r="K292" i="1"/>
  <c r="O292" i="1"/>
  <c r="S292" i="1"/>
  <c r="W292" i="1"/>
  <c r="AA292" i="1"/>
  <c r="AE292" i="1"/>
  <c r="AI292" i="1"/>
  <c r="J291" i="1"/>
  <c r="N291" i="1"/>
  <c r="R291" i="1"/>
  <c r="V291" i="1"/>
  <c r="Z291" i="1"/>
  <c r="AD291" i="1"/>
  <c r="AH291" i="1"/>
  <c r="I290" i="1"/>
  <c r="M290" i="1"/>
  <c r="Q290" i="1"/>
  <c r="U290" i="1"/>
  <c r="Y290" i="1"/>
  <c r="AC290" i="1"/>
  <c r="AG290" i="1"/>
  <c r="L289" i="1"/>
  <c r="P289" i="1"/>
  <c r="T289" i="1"/>
  <c r="X289" i="1"/>
  <c r="AB289" i="1"/>
  <c r="AF289" i="1"/>
  <c r="K288" i="1"/>
  <c r="O288" i="1"/>
  <c r="S288" i="1"/>
  <c r="W288" i="1"/>
  <c r="AA288" i="1"/>
  <c r="AE288" i="1"/>
  <c r="AI288" i="1"/>
  <c r="J287" i="1"/>
  <c r="N287" i="1"/>
  <c r="R287" i="1"/>
  <c r="V287" i="1"/>
  <c r="Z287" i="1"/>
  <c r="AD287" i="1"/>
  <c r="AH287" i="1"/>
  <c r="I286" i="1"/>
  <c r="M286" i="1"/>
  <c r="Q286" i="1"/>
  <c r="U286" i="1"/>
  <c r="Y286" i="1"/>
  <c r="AC286" i="1"/>
  <c r="AG286" i="1"/>
  <c r="L285" i="1"/>
  <c r="P285" i="1"/>
  <c r="T285" i="1"/>
  <c r="X285" i="1"/>
  <c r="AB285" i="1"/>
  <c r="AF285" i="1"/>
  <c r="K284" i="1"/>
  <c r="O284" i="1"/>
  <c r="S284" i="1"/>
  <c r="W284" i="1"/>
  <c r="AA284" i="1"/>
  <c r="AE284" i="1"/>
  <c r="K283" i="1"/>
  <c r="O283" i="1"/>
  <c r="S283" i="1"/>
  <c r="W283" i="1"/>
  <c r="AA283" i="1"/>
  <c r="AE283" i="1"/>
  <c r="K282" i="1"/>
  <c r="O282" i="1"/>
  <c r="S282" i="1"/>
  <c r="W282" i="1"/>
  <c r="AA282" i="1"/>
  <c r="AE282" i="1"/>
  <c r="K281" i="1"/>
  <c r="O281" i="1"/>
  <c r="S281" i="1"/>
  <c r="W281" i="1"/>
  <c r="AA281" i="1"/>
  <c r="AE281" i="1"/>
  <c r="K280" i="1"/>
  <c r="O280" i="1"/>
  <c r="S280" i="1"/>
  <c r="W280" i="1"/>
  <c r="AA280" i="1"/>
  <c r="AE280" i="1"/>
  <c r="K279" i="1"/>
  <c r="O279" i="1"/>
  <c r="S279" i="1"/>
  <c r="W279" i="1"/>
  <c r="AA279" i="1"/>
  <c r="AE279" i="1"/>
  <c r="K278" i="1"/>
  <c r="O278" i="1"/>
  <c r="S278" i="1"/>
  <c r="W278" i="1"/>
  <c r="AA278" i="1"/>
  <c r="AE278" i="1"/>
  <c r="K277" i="1"/>
  <c r="O277" i="1"/>
  <c r="S277" i="1"/>
  <c r="W277" i="1"/>
  <c r="AA277" i="1"/>
  <c r="AE277" i="1"/>
  <c r="K276" i="1"/>
  <c r="O276" i="1"/>
  <c r="S276" i="1"/>
  <c r="W276" i="1"/>
  <c r="AA276" i="1"/>
  <c r="AE276" i="1"/>
  <c r="K275" i="1"/>
  <c r="O275" i="1"/>
  <c r="S275" i="1"/>
  <c r="W275" i="1"/>
  <c r="AA275" i="1"/>
  <c r="AE275" i="1"/>
  <c r="K274" i="1"/>
  <c r="O274" i="1"/>
  <c r="S274" i="1"/>
  <c r="W274" i="1"/>
  <c r="AA274" i="1"/>
  <c r="AE274" i="1"/>
  <c r="L273" i="1"/>
  <c r="P273" i="1"/>
  <c r="T273" i="1"/>
  <c r="X273" i="1"/>
  <c r="AB273" i="1"/>
  <c r="AF273" i="1"/>
  <c r="I272" i="1"/>
  <c r="M272" i="1"/>
  <c r="Q272" i="1"/>
  <c r="U272" i="1"/>
  <c r="Y272" i="1"/>
  <c r="AC272" i="1"/>
  <c r="AG272" i="1"/>
  <c r="J271" i="1"/>
  <c r="N271" i="1"/>
  <c r="R271" i="1"/>
  <c r="V271" i="1"/>
  <c r="Z271" i="1"/>
  <c r="AD271" i="1"/>
  <c r="K270" i="1"/>
  <c r="O270" i="1"/>
  <c r="S270" i="1"/>
  <c r="W270" i="1"/>
  <c r="AA270" i="1"/>
  <c r="AE270" i="1"/>
  <c r="L269" i="1"/>
  <c r="P269" i="1"/>
  <c r="T269" i="1"/>
  <c r="X269" i="1"/>
  <c r="AB269" i="1"/>
  <c r="AF269" i="1"/>
  <c r="I268" i="1"/>
  <c r="M268" i="1"/>
  <c r="Q268" i="1"/>
  <c r="U268" i="1"/>
  <c r="Y268" i="1"/>
  <c r="AC268" i="1"/>
  <c r="AG268" i="1"/>
  <c r="J267" i="1"/>
  <c r="N267" i="1"/>
  <c r="R267" i="1"/>
  <c r="V267" i="1"/>
  <c r="Z267" i="1"/>
  <c r="AD267" i="1"/>
  <c r="K266" i="1"/>
  <c r="O266" i="1"/>
  <c r="S266" i="1"/>
  <c r="W266" i="1"/>
  <c r="AA266" i="1"/>
  <c r="AE266" i="1"/>
  <c r="L265" i="1"/>
  <c r="P265" i="1"/>
  <c r="T265" i="1"/>
  <c r="X265" i="1"/>
  <c r="AB265" i="1"/>
  <c r="AF265" i="1"/>
  <c r="I264" i="1"/>
  <c r="M264" i="1"/>
  <c r="Q264" i="1"/>
  <c r="U264" i="1"/>
  <c r="Y264" i="1"/>
  <c r="AC264" i="1"/>
  <c r="K263" i="1"/>
  <c r="O263" i="1"/>
  <c r="S263" i="1"/>
  <c r="W263" i="1"/>
  <c r="AA263" i="1"/>
  <c r="AE263" i="1"/>
  <c r="I262" i="1"/>
  <c r="M262" i="1"/>
  <c r="Q262" i="1"/>
  <c r="U262" i="1"/>
  <c r="Y262" i="1"/>
  <c r="AC262" i="1"/>
  <c r="K261" i="1"/>
  <c r="O261" i="1"/>
  <c r="S261" i="1"/>
  <c r="W261" i="1"/>
  <c r="AA261" i="1"/>
  <c r="AE261" i="1"/>
  <c r="I260" i="1"/>
  <c r="M260" i="1"/>
  <c r="Q260" i="1"/>
  <c r="U260" i="1"/>
  <c r="Y260" i="1"/>
  <c r="AC260" i="1"/>
  <c r="K259" i="1"/>
  <c r="O259" i="1"/>
  <c r="S259" i="1"/>
  <c r="W259" i="1"/>
  <c r="AA259" i="1"/>
  <c r="AE259" i="1"/>
  <c r="I258" i="1"/>
  <c r="M258" i="1"/>
  <c r="Q258" i="1"/>
  <c r="U258" i="1"/>
  <c r="Y258" i="1"/>
  <c r="AC258" i="1"/>
  <c r="K257" i="1"/>
  <c r="O257" i="1"/>
  <c r="S257" i="1"/>
  <c r="W257" i="1"/>
  <c r="AA257" i="1"/>
  <c r="AE257" i="1"/>
  <c r="I256" i="1"/>
  <c r="M256" i="1"/>
  <c r="Q256" i="1"/>
  <c r="U256" i="1"/>
  <c r="Y256" i="1"/>
  <c r="AC256" i="1"/>
  <c r="K255" i="1"/>
  <c r="O255" i="1"/>
  <c r="S255" i="1"/>
  <c r="W255" i="1"/>
  <c r="AA255" i="1"/>
  <c r="AE255" i="1"/>
  <c r="I254" i="1"/>
  <c r="M254" i="1"/>
  <c r="Q254" i="1"/>
  <c r="U254" i="1"/>
  <c r="Y254" i="1"/>
  <c r="AC254" i="1"/>
  <c r="L253" i="1"/>
  <c r="P253" i="1"/>
  <c r="T253" i="1"/>
  <c r="X253" i="1"/>
  <c r="AB253" i="1"/>
  <c r="K252" i="1"/>
  <c r="O252" i="1"/>
  <c r="S252" i="1"/>
  <c r="W252" i="1"/>
  <c r="AA252" i="1"/>
  <c r="AE252" i="1"/>
  <c r="J251" i="1"/>
  <c r="N251" i="1"/>
  <c r="R251" i="1"/>
  <c r="V251" i="1"/>
  <c r="Z251" i="1"/>
  <c r="AD251" i="1"/>
  <c r="I250" i="1"/>
  <c r="M250" i="1"/>
  <c r="Q250" i="1"/>
  <c r="U250" i="1"/>
  <c r="Y250" i="1"/>
  <c r="AC250" i="1"/>
  <c r="L249" i="1"/>
  <c r="P249" i="1"/>
  <c r="T249" i="1"/>
  <c r="X249" i="1"/>
  <c r="AB249" i="1"/>
  <c r="K248" i="1"/>
  <c r="O248" i="1"/>
  <c r="S248" i="1"/>
  <c r="W248" i="1"/>
  <c r="AA248" i="1"/>
  <c r="AE248" i="1"/>
  <c r="J247" i="1"/>
  <c r="N247" i="1"/>
  <c r="R247" i="1"/>
  <c r="V247" i="1"/>
  <c r="Z247" i="1"/>
  <c r="AD247" i="1"/>
  <c r="I246" i="1"/>
  <c r="M246" i="1"/>
  <c r="Q246" i="1"/>
  <c r="U246" i="1"/>
  <c r="Y246" i="1"/>
  <c r="AC246" i="1"/>
  <c r="L245" i="1"/>
  <c r="P245" i="1"/>
  <c r="T245" i="1"/>
  <c r="X245" i="1"/>
  <c r="AB245" i="1"/>
  <c r="K244" i="1"/>
  <c r="O244" i="1"/>
  <c r="S244" i="1"/>
  <c r="W244" i="1"/>
  <c r="AA244" i="1"/>
  <c r="K243" i="1"/>
  <c r="O243" i="1"/>
  <c r="S243" i="1"/>
  <c r="W243" i="1"/>
  <c r="AA243" i="1"/>
  <c r="K242" i="1"/>
  <c r="O242" i="1"/>
  <c r="S242" i="1"/>
  <c r="W242" i="1"/>
  <c r="AA242" i="1"/>
  <c r="K241" i="1"/>
  <c r="O241" i="1"/>
  <c r="S241" i="1"/>
  <c r="W241" i="1"/>
  <c r="AA241" i="1"/>
  <c r="K240" i="1"/>
  <c r="O240" i="1"/>
  <c r="S240" i="1"/>
  <c r="W240" i="1"/>
  <c r="AA240" i="1"/>
  <c r="K239" i="1"/>
  <c r="O239" i="1"/>
  <c r="S239" i="1"/>
  <c r="W239" i="1"/>
  <c r="AA239" i="1"/>
  <c r="K238" i="1"/>
  <c r="O238" i="1"/>
  <c r="S238" i="1"/>
  <c r="W238" i="1"/>
  <c r="AA238" i="1"/>
  <c r="K237" i="1"/>
  <c r="O237" i="1"/>
  <c r="S237" i="1"/>
  <c r="W237" i="1"/>
  <c r="AA237" i="1"/>
  <c r="O236" i="1"/>
  <c r="K235" i="1"/>
  <c r="O235" i="1"/>
  <c r="S235" i="1"/>
  <c r="W235" i="1"/>
  <c r="AA235" i="1"/>
  <c r="S234" i="1"/>
  <c r="W234" i="1"/>
  <c r="L233" i="1"/>
  <c r="P233" i="1"/>
  <c r="T233" i="1"/>
  <c r="X233" i="1"/>
  <c r="AB233" i="1"/>
  <c r="I232" i="1"/>
  <c r="M232" i="1"/>
  <c r="Q232" i="1"/>
  <c r="U232" i="1"/>
  <c r="Y232" i="1"/>
  <c r="AC232" i="1"/>
  <c r="J231" i="1"/>
  <c r="N231" i="1"/>
  <c r="R231" i="1"/>
  <c r="V231" i="1"/>
  <c r="Z231" i="1"/>
  <c r="K230" i="1"/>
  <c r="O230" i="1"/>
  <c r="S230" i="1"/>
  <c r="W230" i="1"/>
  <c r="AA230" i="1"/>
  <c r="L229" i="1"/>
  <c r="P229" i="1"/>
  <c r="T229" i="1"/>
  <c r="X229" i="1"/>
  <c r="AB229" i="1"/>
  <c r="I228" i="1"/>
  <c r="Y228" i="1"/>
  <c r="J227" i="1"/>
  <c r="N227" i="1"/>
  <c r="R227" i="1"/>
  <c r="V227" i="1"/>
  <c r="Z227" i="1"/>
  <c r="K226" i="1"/>
  <c r="O226" i="1"/>
  <c r="AA226" i="1"/>
  <c r="L225" i="1"/>
  <c r="P225" i="1"/>
  <c r="T225" i="1"/>
  <c r="X225" i="1"/>
  <c r="AB225" i="1"/>
  <c r="I224" i="1"/>
  <c r="M224" i="1"/>
  <c r="Q224" i="1"/>
  <c r="U224" i="1"/>
  <c r="Y224" i="1"/>
  <c r="K223" i="1"/>
  <c r="O223" i="1"/>
  <c r="S223" i="1"/>
  <c r="W223" i="1"/>
  <c r="AA223" i="1"/>
  <c r="I222" i="1"/>
  <c r="M222" i="1"/>
  <c r="Q222" i="1"/>
  <c r="U222" i="1"/>
  <c r="Y222" i="1"/>
  <c r="K221" i="1"/>
  <c r="O221" i="1"/>
  <c r="S221" i="1"/>
  <c r="W221" i="1"/>
  <c r="AA221" i="1"/>
  <c r="U220" i="1"/>
  <c r="K219" i="1"/>
  <c r="O219" i="1"/>
  <c r="S219" i="1"/>
  <c r="W219" i="1"/>
  <c r="AA219" i="1"/>
  <c r="I218" i="1"/>
  <c r="M218" i="1"/>
  <c r="Y218" i="1"/>
  <c r="K217" i="1"/>
  <c r="O217" i="1"/>
  <c r="S217" i="1"/>
  <c r="W217" i="1"/>
  <c r="AA217" i="1"/>
  <c r="I216" i="1"/>
  <c r="M216" i="1"/>
  <c r="Q216" i="1"/>
  <c r="U216" i="1"/>
  <c r="Y216" i="1"/>
  <c r="K215" i="1"/>
  <c r="O215" i="1"/>
  <c r="S215" i="1"/>
  <c r="W215" i="1"/>
  <c r="AA215" i="1"/>
  <c r="I214" i="1"/>
  <c r="M214" i="1"/>
  <c r="Q214" i="1"/>
  <c r="U214" i="1"/>
  <c r="Y214" i="1"/>
  <c r="L213" i="1"/>
  <c r="P213" i="1"/>
  <c r="T213" i="1"/>
  <c r="X213" i="1"/>
  <c r="K212" i="1"/>
  <c r="AA212" i="1"/>
  <c r="J211" i="1"/>
  <c r="N211" i="1"/>
  <c r="R211" i="1"/>
  <c r="V211" i="1"/>
  <c r="Z211" i="1"/>
  <c r="M210" i="1"/>
  <c r="Q210" i="1"/>
  <c r="L209" i="1"/>
  <c r="P209" i="1"/>
  <c r="T209" i="1"/>
  <c r="X209" i="1"/>
  <c r="K208" i="1"/>
  <c r="O208" i="1"/>
  <c r="S208" i="1"/>
  <c r="W208" i="1"/>
  <c r="AA208" i="1"/>
  <c r="J207" i="1"/>
  <c r="N207" i="1"/>
  <c r="R207" i="1"/>
  <c r="V207" i="1"/>
  <c r="Z207" i="1"/>
  <c r="I206" i="1"/>
  <c r="M206" i="1"/>
  <c r="Q206" i="1"/>
  <c r="U206" i="1"/>
  <c r="Y206" i="1"/>
  <c r="L205" i="1"/>
  <c r="P205" i="1"/>
  <c r="T205" i="1"/>
  <c r="X205" i="1"/>
  <c r="S204" i="1"/>
  <c r="K203" i="1"/>
  <c r="O203" i="1"/>
  <c r="S203" i="1"/>
  <c r="W203" i="1"/>
  <c r="O202" i="1"/>
  <c r="S202" i="1"/>
  <c r="K201" i="1"/>
  <c r="O201" i="1"/>
  <c r="S201" i="1"/>
  <c r="W201" i="1"/>
  <c r="K200" i="1"/>
  <c r="O200" i="1"/>
  <c r="S200" i="1"/>
  <c r="W200" i="1"/>
  <c r="K199" i="1"/>
  <c r="O199" i="1"/>
  <c r="S199" i="1"/>
  <c r="W199" i="1"/>
  <c r="K198" i="1"/>
  <c r="O198" i="1"/>
  <c r="S198" i="1"/>
  <c r="W198" i="1"/>
  <c r="K197" i="1"/>
  <c r="O197" i="1"/>
  <c r="S197" i="1"/>
  <c r="W197" i="1"/>
  <c r="S196" i="1"/>
  <c r="K195" i="1"/>
  <c r="O195" i="1"/>
  <c r="S195" i="1"/>
  <c r="W195" i="1"/>
  <c r="O194" i="1"/>
  <c r="S194" i="1"/>
  <c r="L193" i="1"/>
  <c r="P193" i="1"/>
  <c r="T193" i="1"/>
  <c r="X193" i="1"/>
  <c r="I192" i="1"/>
  <c r="M192" i="1"/>
  <c r="Q192" i="1"/>
  <c r="U192" i="1"/>
  <c r="Y192" i="1"/>
  <c r="J191" i="1"/>
  <c r="N191" i="1"/>
  <c r="R191" i="1"/>
  <c r="V191" i="1"/>
  <c r="K190" i="1"/>
  <c r="O190" i="1"/>
  <c r="S190" i="1"/>
  <c r="W190" i="1"/>
  <c r="L189" i="1"/>
  <c r="P189" i="1"/>
  <c r="T189" i="1"/>
  <c r="X189" i="1"/>
  <c r="M188" i="1"/>
  <c r="J187" i="1"/>
  <c r="N187" i="1"/>
  <c r="R187" i="1"/>
  <c r="V187" i="1"/>
  <c r="K186" i="1"/>
  <c r="W186" i="1"/>
  <c r="L185" i="1"/>
  <c r="P185" i="1"/>
  <c r="T185" i="1"/>
  <c r="X185" i="1"/>
  <c r="I184" i="1"/>
  <c r="M184" i="1"/>
  <c r="Q184" i="1"/>
  <c r="U184" i="1"/>
  <c r="K183" i="1"/>
  <c r="O183" i="1"/>
  <c r="S183" i="1"/>
  <c r="W183" i="1"/>
  <c r="I182" i="1"/>
  <c r="M182" i="1"/>
  <c r="Q182" i="1"/>
  <c r="U182" i="1"/>
  <c r="K181" i="1"/>
  <c r="O181" i="1"/>
  <c r="S181" i="1"/>
  <c r="W181" i="1"/>
  <c r="I180" i="1"/>
  <c r="K179" i="1"/>
  <c r="O179" i="1"/>
  <c r="S179" i="1"/>
  <c r="W179" i="1"/>
  <c r="I178" i="1"/>
  <c r="U178" i="1"/>
  <c r="K177" i="1"/>
  <c r="O177" i="1"/>
  <c r="S177" i="1"/>
  <c r="W177" i="1"/>
  <c r="I176" i="1"/>
  <c r="M176" i="1"/>
  <c r="Q176" i="1"/>
  <c r="U176" i="1"/>
  <c r="K175" i="1"/>
  <c r="O175" i="1"/>
  <c r="S175" i="1"/>
  <c r="W175" i="1"/>
  <c r="I174" i="1"/>
  <c r="M174" i="1"/>
  <c r="Q174" i="1"/>
  <c r="U174" i="1"/>
  <c r="L173" i="1"/>
  <c r="P173" i="1"/>
  <c r="T173" i="1"/>
  <c r="O172" i="1"/>
  <c r="J171" i="1"/>
  <c r="N171" i="1"/>
  <c r="R171" i="1"/>
  <c r="V171" i="1"/>
  <c r="I170" i="1"/>
  <c r="M170" i="1"/>
  <c r="L169" i="1"/>
  <c r="P169" i="1"/>
  <c r="T169" i="1"/>
  <c r="K168" i="1"/>
  <c r="O168" i="1"/>
  <c r="S168" i="1"/>
  <c r="W168" i="1"/>
  <c r="J167" i="1"/>
  <c r="N167" i="1"/>
  <c r="R167" i="1"/>
  <c r="V167" i="1"/>
  <c r="I166" i="1"/>
  <c r="M166" i="1"/>
  <c r="Q166" i="1"/>
  <c r="U166" i="1"/>
  <c r="L165" i="1"/>
  <c r="P165" i="1"/>
  <c r="T165" i="1"/>
  <c r="K163" i="1"/>
  <c r="O163" i="1"/>
  <c r="S163" i="1"/>
  <c r="K162" i="1"/>
  <c r="O162" i="1"/>
  <c r="K161" i="1"/>
  <c r="O161" i="1"/>
  <c r="S161" i="1"/>
  <c r="K160" i="1"/>
  <c r="O160" i="1"/>
  <c r="S160" i="1"/>
  <c r="K159" i="1"/>
  <c r="O159" i="1"/>
  <c r="S159" i="1"/>
  <c r="K158" i="1"/>
  <c r="O158" i="1"/>
  <c r="S158" i="1"/>
  <c r="K157" i="1"/>
  <c r="O157" i="1"/>
  <c r="S157" i="1"/>
  <c r="K155" i="1"/>
  <c r="O155" i="1"/>
  <c r="S155" i="1"/>
  <c r="K154" i="1"/>
  <c r="O154" i="1"/>
  <c r="L153" i="1"/>
  <c r="P153" i="1"/>
  <c r="T153" i="1"/>
  <c r="I152" i="1"/>
  <c r="M152" i="1"/>
  <c r="Q152" i="1"/>
  <c r="U152" i="1"/>
  <c r="J151" i="1"/>
  <c r="N151" i="1"/>
  <c r="R151" i="1"/>
  <c r="K150" i="1"/>
  <c r="O150" i="1"/>
  <c r="S150" i="1"/>
  <c r="L149" i="1"/>
  <c r="P149" i="1"/>
  <c r="T149" i="1"/>
  <c r="Q148" i="1"/>
  <c r="J147" i="1"/>
  <c r="N147" i="1"/>
  <c r="R147" i="1"/>
  <c r="S146" i="1"/>
  <c r="L145" i="1"/>
  <c r="P145" i="1"/>
  <c r="T145" i="1"/>
  <c r="I144" i="1"/>
  <c r="M144" i="1"/>
  <c r="Q144" i="1"/>
  <c r="K143" i="1"/>
  <c r="O143" i="1"/>
  <c r="S143" i="1"/>
  <c r="I142" i="1"/>
  <c r="M142" i="1"/>
  <c r="Q142" i="1"/>
  <c r="K141" i="1"/>
  <c r="O141" i="1"/>
  <c r="S141" i="1"/>
  <c r="M140" i="1"/>
  <c r="K139" i="1"/>
  <c r="O139" i="1"/>
  <c r="S139" i="1"/>
  <c r="Q138" i="1"/>
  <c r="K137" i="1"/>
  <c r="O137" i="1"/>
  <c r="S137" i="1"/>
  <c r="I136" i="1"/>
  <c r="M136" i="1"/>
  <c r="Q136" i="1"/>
  <c r="K135" i="1"/>
  <c r="O135" i="1"/>
  <c r="S135" i="1"/>
  <c r="I134" i="1"/>
  <c r="M134" i="1"/>
  <c r="Q134" i="1"/>
  <c r="L133" i="1"/>
  <c r="P133" i="1"/>
  <c r="S132" i="1"/>
  <c r="J131" i="1"/>
  <c r="N131" i="1"/>
  <c r="R131" i="1"/>
  <c r="I130" i="1"/>
  <c r="L129" i="1"/>
  <c r="P129" i="1"/>
  <c r="K128" i="1"/>
  <c r="O128" i="1"/>
  <c r="S128" i="1"/>
  <c r="J127" i="1"/>
  <c r="N127" i="1"/>
  <c r="R127" i="1"/>
  <c r="I126" i="1"/>
  <c r="M126" i="1"/>
  <c r="Q126" i="1"/>
  <c r="L125" i="1"/>
  <c r="P125" i="1"/>
  <c r="K124" i="1"/>
  <c r="K123" i="1"/>
  <c r="O123" i="1"/>
  <c r="K122" i="1"/>
  <c r="K121" i="1"/>
  <c r="O121" i="1"/>
  <c r="K120" i="1"/>
  <c r="O120" i="1"/>
  <c r="K119" i="1"/>
  <c r="O119" i="1"/>
  <c r="K118" i="1"/>
  <c r="O118" i="1"/>
  <c r="K117" i="1"/>
  <c r="O117" i="1"/>
  <c r="K116" i="1"/>
  <c r="K115" i="1"/>
  <c r="O115" i="1"/>
  <c r="K114" i="1"/>
  <c r="L113" i="1"/>
  <c r="P113" i="1"/>
  <c r="I112" i="1"/>
  <c r="M112" i="1"/>
  <c r="Q112" i="1"/>
  <c r="J111" i="1"/>
  <c r="N111" i="1"/>
  <c r="K110" i="1"/>
  <c r="O110" i="1"/>
  <c r="L109" i="1"/>
  <c r="P109" i="1"/>
  <c r="J107" i="1"/>
  <c r="N107" i="1"/>
  <c r="O106" i="1"/>
  <c r="L105" i="1"/>
  <c r="P105" i="1"/>
  <c r="I104" i="1"/>
  <c r="M104" i="1"/>
  <c r="K103" i="1"/>
  <c r="O103" i="1"/>
  <c r="I102" i="1"/>
  <c r="M102" i="1"/>
  <c r="K101" i="1"/>
  <c r="O101" i="1"/>
  <c r="K99" i="1"/>
  <c r="O99" i="1"/>
  <c r="M98" i="1"/>
  <c r="K97" i="1"/>
  <c r="O97" i="1"/>
  <c r="I96" i="1"/>
  <c r="M96" i="1"/>
  <c r="K95" i="1"/>
  <c r="O95" i="1"/>
  <c r="I94" i="1"/>
  <c r="M94" i="1"/>
  <c r="L93" i="1"/>
  <c r="J91" i="1"/>
  <c r="N91" i="1"/>
  <c r="L89" i="1"/>
  <c r="K88" i="1"/>
  <c r="O88" i="1"/>
  <c r="J87" i="1"/>
  <c r="N87" i="1"/>
  <c r="I86" i="1"/>
  <c r="M86" i="1"/>
  <c r="L85" i="1"/>
  <c r="K83" i="1"/>
  <c r="K81" i="1"/>
  <c r="K80" i="1"/>
  <c r="K79" i="1"/>
  <c r="K78" i="1"/>
  <c r="K77" i="1"/>
  <c r="K75" i="1"/>
  <c r="L73" i="1"/>
  <c r="I72" i="1"/>
  <c r="M72" i="1"/>
  <c r="J71" i="1"/>
  <c r="K70" i="1"/>
  <c r="L69" i="1"/>
  <c r="I68" i="1"/>
  <c r="J67" i="1"/>
  <c r="K66" i="1"/>
  <c r="L65" i="1"/>
  <c r="I64" i="1"/>
  <c r="K63" i="1"/>
  <c r="I62" i="1"/>
  <c r="K61" i="1"/>
  <c r="K59" i="1"/>
  <c r="I58" i="1"/>
  <c r="K57" i="1"/>
  <c r="I56" i="1"/>
  <c r="K55" i="1"/>
  <c r="I54" i="1"/>
  <c r="K52" i="1"/>
  <c r="J51" i="1"/>
  <c r="K48" i="1"/>
  <c r="J47" i="1"/>
  <c r="I46" i="1"/>
  <c r="I32" i="1"/>
  <c r="F387" i="1"/>
  <c r="B375" i="14" s="1"/>
  <c r="G387" i="1"/>
  <c r="C375" i="14" s="1"/>
  <c r="F403" i="1"/>
  <c r="B391" i="14" s="1"/>
  <c r="G403" i="1"/>
  <c r="C391" i="14" s="1"/>
  <c r="F439" i="1"/>
  <c r="B427" i="14" s="1"/>
  <c r="G439" i="1"/>
  <c r="C427" i="14" s="1"/>
  <c r="L460" i="15"/>
  <c r="AC458" i="15"/>
  <c r="U458" i="15"/>
  <c r="M458" i="15"/>
  <c r="AK422" i="15"/>
  <c r="AC422" i="15"/>
  <c r="U422" i="15"/>
  <c r="M422" i="15"/>
  <c r="N419" i="15"/>
  <c r="G412" i="15"/>
  <c r="E400" i="14" s="1"/>
  <c r="F412" i="15"/>
  <c r="D400" i="14" s="1"/>
  <c r="G410" i="15"/>
  <c r="E398" i="14" s="1"/>
  <c r="F410" i="15"/>
  <c r="D398" i="14" s="1"/>
  <c r="N379" i="15"/>
  <c r="AD361" i="15"/>
  <c r="V361" i="15"/>
  <c r="N361" i="15"/>
  <c r="AK342" i="15"/>
  <c r="AC342" i="15"/>
  <c r="U342" i="15"/>
  <c r="M342" i="15"/>
  <c r="G332" i="15"/>
  <c r="E320" i="14" s="1"/>
  <c r="F332" i="15"/>
  <c r="D320" i="14" s="1"/>
  <c r="AF300" i="15"/>
  <c r="P300" i="15"/>
  <c r="P260" i="15"/>
  <c r="AX459" i="16"/>
  <c r="AH459" i="16"/>
  <c r="R459" i="16"/>
  <c r="AC360" i="16"/>
  <c r="O123" i="15"/>
  <c r="O159" i="15"/>
  <c r="E318" i="15"/>
  <c r="G358" i="15"/>
  <c r="E346" i="14" s="1"/>
  <c r="F358" i="15"/>
  <c r="D346" i="14" s="1"/>
  <c r="G438" i="15"/>
  <c r="E426" i="14" s="1"/>
  <c r="F438" i="15"/>
  <c r="D426" i="14" s="1"/>
  <c r="E418" i="10"/>
  <c r="H295" i="19"/>
  <c r="X295" i="19"/>
  <c r="I295" i="19"/>
  <c r="Y295" i="19"/>
  <c r="R295" i="19"/>
  <c r="S295" i="19"/>
  <c r="E295" i="19"/>
  <c r="AD295" i="19"/>
  <c r="E291" i="19"/>
  <c r="S291" i="19"/>
  <c r="AI291" i="19"/>
  <c r="H291" i="19"/>
  <c r="L291" i="19"/>
  <c r="AB291" i="19"/>
  <c r="Y291" i="19"/>
  <c r="Z291" i="19"/>
  <c r="U291" i="19"/>
  <c r="H223" i="19"/>
  <c r="T223" i="19"/>
  <c r="M223" i="19"/>
  <c r="J223" i="19"/>
  <c r="S223" i="19"/>
  <c r="E223" i="19"/>
  <c r="N223" i="19"/>
  <c r="F217" i="19"/>
  <c r="D205" i="17" s="1"/>
  <c r="E108" i="19"/>
  <c r="K108" i="19"/>
  <c r="H108" i="19"/>
  <c r="P108" i="19"/>
  <c r="N108" i="19"/>
  <c r="E243" i="20"/>
  <c r="H243" i="20"/>
  <c r="D214" i="10"/>
  <c r="D206" i="10"/>
  <c r="D172" i="10"/>
  <c r="D164" i="10"/>
  <c r="D142" i="10"/>
  <c r="D130" i="10"/>
  <c r="D120" i="10"/>
  <c r="D76" i="10"/>
  <c r="K51" i="1"/>
  <c r="J54" i="1"/>
  <c r="L57" i="1"/>
  <c r="L61" i="1"/>
  <c r="L66" i="1"/>
  <c r="K67" i="1"/>
  <c r="I69" i="1"/>
  <c r="L78" i="1"/>
  <c r="L80" i="1"/>
  <c r="N86" i="1"/>
  <c r="O87" i="1"/>
  <c r="N94" i="1"/>
  <c r="L97" i="1"/>
  <c r="P99" i="1"/>
  <c r="N102" i="1"/>
  <c r="J104" i="1"/>
  <c r="K107" i="1"/>
  <c r="Q109" i="1"/>
  <c r="L110" i="1"/>
  <c r="O111" i="1"/>
  <c r="J112" i="1"/>
  <c r="P116" i="1"/>
  <c r="L117" i="1"/>
  <c r="P120" i="1"/>
  <c r="L121" i="1"/>
  <c r="P124" i="1"/>
  <c r="M125" i="1"/>
  <c r="J126" i="1"/>
  <c r="O127" i="1"/>
  <c r="L128" i="1"/>
  <c r="Q129" i="1"/>
  <c r="K131" i="1"/>
  <c r="P132" i="1"/>
  <c r="M133" i="1"/>
  <c r="J134" i="1"/>
  <c r="T137" i="1"/>
  <c r="R138" i="1"/>
  <c r="P139" i="1"/>
  <c r="T141" i="1"/>
  <c r="R142" i="1"/>
  <c r="P143" i="1"/>
  <c r="N144" i="1"/>
  <c r="M145" i="1"/>
  <c r="T146" i="1"/>
  <c r="S147" i="1"/>
  <c r="I149" i="1"/>
  <c r="O151" i="1"/>
  <c r="N152" i="1"/>
  <c r="M153" i="1"/>
  <c r="L154" i="1"/>
  <c r="T155" i="1"/>
  <c r="L157" i="1"/>
  <c r="L158" i="1"/>
  <c r="L159" i="1"/>
  <c r="T160" i="1"/>
  <c r="T161" i="1"/>
  <c r="T162" i="1"/>
  <c r="T163" i="1"/>
  <c r="U165" i="1"/>
  <c r="V166" i="1"/>
  <c r="W167" i="1"/>
  <c r="P168" i="1"/>
  <c r="Q169" i="1"/>
  <c r="I169" i="1"/>
  <c r="K171" i="1"/>
  <c r="M173" i="1"/>
  <c r="N174" i="1"/>
  <c r="P175" i="1"/>
  <c r="R176" i="1"/>
  <c r="T177" i="1"/>
  <c r="X179" i="1"/>
  <c r="T181" i="1"/>
  <c r="V182" i="1"/>
  <c r="X183" i="1"/>
  <c r="J184" i="1"/>
  <c r="M185" i="1"/>
  <c r="S187" i="1"/>
  <c r="Y189" i="1"/>
  <c r="I189" i="1"/>
  <c r="L190" i="1"/>
  <c r="O191" i="1"/>
  <c r="R192" i="1"/>
  <c r="U193" i="1"/>
  <c r="M193" i="1"/>
  <c r="P194" i="1"/>
  <c r="T195" i="1"/>
  <c r="T197" i="1"/>
  <c r="X198" i="1"/>
  <c r="L199" i="1"/>
  <c r="X200" i="1"/>
  <c r="L201" i="1"/>
  <c r="P202" i="1"/>
  <c r="T203" i="1"/>
  <c r="M205" i="1"/>
  <c r="Z206" i="1"/>
  <c r="J206" i="1"/>
  <c r="O207" i="1"/>
  <c r="T208" i="1"/>
  <c r="Y209" i="1"/>
  <c r="Q209" i="1"/>
  <c r="AA211" i="1"/>
  <c r="K211" i="1"/>
  <c r="M213" i="1"/>
  <c r="R214" i="1"/>
  <c r="X215" i="1"/>
  <c r="N216" i="1"/>
  <c r="T217" i="1"/>
  <c r="Z218" i="1"/>
  <c r="J218" i="1"/>
  <c r="P219" i="1"/>
  <c r="AB221" i="1"/>
  <c r="L221" i="1"/>
  <c r="R222" i="1"/>
  <c r="X223" i="1"/>
  <c r="N224" i="1"/>
  <c r="AC225" i="1"/>
  <c r="M225" i="1"/>
  <c r="AA227" i="1"/>
  <c r="K227" i="1"/>
  <c r="Y229" i="1"/>
  <c r="I229" i="1"/>
  <c r="P230" i="1"/>
  <c r="W231" i="1"/>
  <c r="N232" i="1"/>
  <c r="U233" i="1"/>
  <c r="AB234" i="1"/>
  <c r="T235" i="1"/>
  <c r="L236" i="1"/>
  <c r="T237" i="1"/>
  <c r="AB238" i="1"/>
  <c r="L238" i="1"/>
  <c r="T239" i="1"/>
  <c r="AB240" i="1"/>
  <c r="L240" i="1"/>
  <c r="T241" i="1"/>
  <c r="AB242" i="1"/>
  <c r="L242" i="1"/>
  <c r="T243" i="1"/>
  <c r="AB244" i="1"/>
  <c r="L244" i="1"/>
  <c r="U245" i="1"/>
  <c r="AD246" i="1"/>
  <c r="N246" i="1"/>
  <c r="W247" i="1"/>
  <c r="O247" i="1"/>
  <c r="X248" i="1"/>
  <c r="Q249" i="1"/>
  <c r="Z250" i="1"/>
  <c r="J250" i="1"/>
  <c r="S251" i="1"/>
  <c r="AB252" i="1"/>
  <c r="L252" i="1"/>
  <c r="U253" i="1"/>
  <c r="AD254" i="1"/>
  <c r="N254" i="1"/>
  <c r="X255" i="1"/>
  <c r="R256" i="1"/>
  <c r="AB257" i="1"/>
  <c r="L257" i="1"/>
  <c r="V258" i="1"/>
  <c r="AF259" i="1"/>
  <c r="P259" i="1"/>
  <c r="Z260" i="1"/>
  <c r="J260" i="1"/>
  <c r="T261" i="1"/>
  <c r="AD262" i="1"/>
  <c r="N262" i="1"/>
  <c r="X263" i="1"/>
  <c r="R264" i="1"/>
  <c r="J264" i="1"/>
  <c r="U265" i="1"/>
  <c r="AF266" i="1"/>
  <c r="P266" i="1"/>
  <c r="AA267" i="1"/>
  <c r="K267" i="1"/>
  <c r="V268" i="1"/>
  <c r="AG269" i="1"/>
  <c r="Q269" i="1"/>
  <c r="AB270" i="1"/>
  <c r="L270" i="1"/>
  <c r="W271" i="1"/>
  <c r="O271" i="1"/>
  <c r="Z272" i="1"/>
  <c r="J272" i="1"/>
  <c r="U273" i="1"/>
  <c r="AF274" i="1"/>
  <c r="P274" i="1"/>
  <c r="T275" i="1"/>
  <c r="AF276" i="1"/>
  <c r="X276" i="1"/>
  <c r="T277" i="1"/>
  <c r="AF278" i="1"/>
  <c r="P278" i="1"/>
  <c r="T279" i="1"/>
  <c r="AF280" i="1"/>
  <c r="P280" i="1"/>
  <c r="AB281" i="1"/>
  <c r="L281" i="1"/>
  <c r="X282" i="1"/>
  <c r="T283" i="1"/>
  <c r="AF284" i="1"/>
  <c r="P284" i="1"/>
  <c r="AC285" i="1"/>
  <c r="M285" i="1"/>
  <c r="AH286" i="1"/>
  <c r="R286" i="1"/>
  <c r="AE287" i="1"/>
  <c r="T288" i="1"/>
  <c r="AG289" i="1"/>
  <c r="Q289" i="1"/>
  <c r="AD290" i="1"/>
  <c r="N290" i="1"/>
  <c r="AI291" i="1"/>
  <c r="S291" i="1"/>
  <c r="AF292" i="1"/>
  <c r="P292" i="1"/>
  <c r="AC293" i="1"/>
  <c r="M293" i="1"/>
  <c r="Z294" i="1"/>
  <c r="J294" i="1"/>
  <c r="X295" i="1"/>
  <c r="V296" i="1"/>
  <c r="AJ297" i="1"/>
  <c r="T297" i="1"/>
  <c r="AH298" i="1"/>
  <c r="R298" i="1"/>
  <c r="AF299" i="1"/>
  <c r="P299" i="1"/>
  <c r="AD300" i="1"/>
  <c r="AB301" i="1"/>
  <c r="L301" i="1"/>
  <c r="AH302" i="1"/>
  <c r="R302" i="1"/>
  <c r="AF303" i="1"/>
  <c r="P303" i="1"/>
  <c r="V304" i="1"/>
  <c r="AK305" i="1"/>
  <c r="M305" i="1"/>
  <c r="K307" i="1"/>
  <c r="Z308" i="1"/>
  <c r="J308" i="1"/>
  <c r="AG309" i="1"/>
  <c r="Q309" i="1"/>
  <c r="AF310" i="1"/>
  <c r="P310" i="1"/>
  <c r="AE311" i="1"/>
  <c r="W311" i="1"/>
  <c r="O311" i="1"/>
  <c r="AD312" i="1"/>
  <c r="N312" i="1"/>
  <c r="AK313" i="1"/>
  <c r="U313" i="1"/>
  <c r="AJ314" i="1"/>
  <c r="T314" i="1"/>
  <c r="AJ315" i="1"/>
  <c r="T315" i="1"/>
  <c r="AJ316" i="1"/>
  <c r="T316" i="1"/>
  <c r="L316" i="1"/>
  <c r="AB317" i="1"/>
  <c r="L317" i="1"/>
  <c r="AJ318" i="1"/>
  <c r="T318" i="1"/>
  <c r="AJ319" i="1"/>
  <c r="T319" i="1"/>
  <c r="L319" i="1"/>
  <c r="AB320" i="1"/>
  <c r="L320" i="1"/>
  <c r="AB321" i="1"/>
  <c r="L321" i="1"/>
  <c r="AB322" i="1"/>
  <c r="T322" i="1"/>
  <c r="AJ323" i="1"/>
  <c r="AB323" i="1"/>
  <c r="L323" i="1"/>
  <c r="AB324" i="1"/>
  <c r="L324" i="1"/>
  <c r="AK325" i="1"/>
  <c r="U325" i="1"/>
  <c r="M325" i="1"/>
  <c r="AD326" i="1"/>
  <c r="V326" i="1"/>
  <c r="N326" i="1"/>
  <c r="AM327" i="1"/>
  <c r="AE327" i="1"/>
  <c r="W327" i="1"/>
  <c r="O327" i="1"/>
  <c r="AF328" i="1"/>
  <c r="P328" i="1"/>
  <c r="AG329" i="1"/>
  <c r="Q329" i="1"/>
  <c r="AH330" i="1"/>
  <c r="R330" i="1"/>
  <c r="AI331" i="1"/>
  <c r="K331" i="1"/>
  <c r="AB332" i="1"/>
  <c r="L332" i="1"/>
  <c r="AC333" i="1"/>
  <c r="M333" i="1"/>
  <c r="AD334" i="1"/>
  <c r="N334" i="1"/>
  <c r="AN335" i="1"/>
  <c r="X335" i="1"/>
  <c r="Z336" i="1"/>
  <c r="J336" i="1"/>
  <c r="AB337" i="1"/>
  <c r="L337" i="1"/>
  <c r="AD338" i="1"/>
  <c r="N338" i="1"/>
  <c r="AN339" i="1"/>
  <c r="X339" i="1"/>
  <c r="Z340" i="1"/>
  <c r="J340" i="1"/>
  <c r="AB341" i="1"/>
  <c r="L341" i="1"/>
  <c r="AD342" i="1"/>
  <c r="N342" i="1"/>
  <c r="AN343" i="1"/>
  <c r="X343" i="1"/>
  <c r="AH344" i="1"/>
  <c r="R344" i="1"/>
  <c r="AK345" i="1"/>
  <c r="AC345" i="1"/>
  <c r="M345" i="1"/>
  <c r="AF346" i="1"/>
  <c r="P346" i="1"/>
  <c r="AA347" i="1"/>
  <c r="K347" i="1"/>
  <c r="AD348" i="1"/>
  <c r="N348" i="1"/>
  <c r="AG349" i="1"/>
  <c r="Q349" i="1"/>
  <c r="I349" i="1"/>
  <c r="AJ350" i="1"/>
  <c r="T350" i="1"/>
  <c r="L350" i="1"/>
  <c r="AM351" i="1"/>
  <c r="AE351" i="1"/>
  <c r="W351" i="1"/>
  <c r="O351" i="1"/>
  <c r="AH352" i="1"/>
  <c r="Z352" i="1"/>
  <c r="J352" i="1"/>
  <c r="AC353" i="1"/>
  <c r="M353" i="1"/>
  <c r="AF354" i="1"/>
  <c r="P354" i="1"/>
  <c r="AJ355" i="1"/>
  <c r="T355" i="1"/>
  <c r="AN356" i="1"/>
  <c r="X356" i="1"/>
  <c r="AB357" i="1"/>
  <c r="L357" i="1"/>
  <c r="AF358" i="1"/>
  <c r="P358" i="1"/>
  <c r="AJ359" i="1"/>
  <c r="T359" i="1"/>
  <c r="AN360" i="1"/>
  <c r="X360" i="1"/>
  <c r="AJ361" i="1"/>
  <c r="T361" i="1"/>
  <c r="AN362" i="1"/>
  <c r="X362" i="1"/>
  <c r="AB363" i="1"/>
  <c r="L363" i="1"/>
  <c r="AF364" i="1"/>
  <c r="P364" i="1"/>
  <c r="AK365" i="1"/>
  <c r="U365" i="1"/>
  <c r="AH366" i="1"/>
  <c r="AJ368" i="1"/>
  <c r="T368" i="1"/>
  <c r="AO369" i="1"/>
  <c r="Y369" i="1"/>
  <c r="I369" i="1"/>
  <c r="AL370" i="1"/>
  <c r="V370" i="1"/>
  <c r="AQ371" i="1"/>
  <c r="AI371" i="1"/>
  <c r="S371" i="1"/>
  <c r="AN372" i="1"/>
  <c r="AF372" i="1"/>
  <c r="P372" i="1"/>
  <c r="AK373" i="1"/>
  <c r="U373" i="1"/>
  <c r="AP374" i="1"/>
  <c r="AH374" i="1"/>
  <c r="R374" i="1"/>
  <c r="AN375" i="1"/>
  <c r="X375" i="1"/>
  <c r="AD376" i="1"/>
  <c r="N376" i="1"/>
  <c r="AJ377" i="1"/>
  <c r="T377" i="1"/>
  <c r="AP378" i="1"/>
  <c r="Z378" i="1"/>
  <c r="R378" i="1"/>
  <c r="AN379" i="1"/>
  <c r="X379" i="1"/>
  <c r="AL380" i="1"/>
  <c r="V380" i="1"/>
  <c r="AR381" i="1"/>
  <c r="AJ381" i="1"/>
  <c r="T381" i="1"/>
  <c r="AP382" i="1"/>
  <c r="AH382" i="1"/>
  <c r="R382" i="1"/>
  <c r="AN383" i="1"/>
  <c r="AF383" i="1"/>
  <c r="P383" i="1"/>
  <c r="AL384" i="1"/>
  <c r="AD384" i="1"/>
  <c r="N384" i="1"/>
  <c r="AK385" i="1"/>
  <c r="AC385" i="1"/>
  <c r="M385" i="1"/>
  <c r="AJ386" i="1"/>
  <c r="AB386" i="1"/>
  <c r="L386" i="1"/>
  <c r="AI387" i="1"/>
  <c r="S387" i="1"/>
  <c r="AP388" i="1"/>
  <c r="AH388" i="1"/>
  <c r="R388" i="1"/>
  <c r="AO389" i="1"/>
  <c r="Y389" i="1"/>
  <c r="Q389" i="1"/>
  <c r="AN390" i="1"/>
  <c r="P390" i="1"/>
  <c r="AD392" i="1"/>
  <c r="N392" i="1"/>
  <c r="AK393" i="1"/>
  <c r="U393" i="1"/>
  <c r="AR394" i="1"/>
  <c r="AJ394" i="1"/>
  <c r="T394" i="1"/>
  <c r="AR395" i="1"/>
  <c r="AB395" i="1"/>
  <c r="L395" i="1"/>
  <c r="AJ396" i="1"/>
  <c r="T396" i="1"/>
  <c r="AR397" i="1"/>
  <c r="AB397" i="1"/>
  <c r="L397" i="1"/>
  <c r="AJ398" i="1"/>
  <c r="AB398" i="1"/>
  <c r="L398" i="1"/>
  <c r="AJ399" i="1"/>
  <c r="AB399" i="1"/>
  <c r="L399" i="1"/>
  <c r="AJ400" i="1"/>
  <c r="AB400" i="1"/>
  <c r="L400" i="1"/>
  <c r="AJ401" i="1"/>
  <c r="AB401" i="1"/>
  <c r="L401" i="1"/>
  <c r="AJ402" i="1"/>
  <c r="AB402" i="1"/>
  <c r="L402" i="1"/>
  <c r="AJ403" i="1"/>
  <c r="AB403" i="1"/>
  <c r="L403" i="1"/>
  <c r="AJ404" i="1"/>
  <c r="T404" i="1"/>
  <c r="AS405" i="1"/>
  <c r="AK405" i="1"/>
  <c r="U405" i="1"/>
  <c r="AT406" i="1"/>
  <c r="AD406" i="1"/>
  <c r="AF408" i="1"/>
  <c r="P408" i="1"/>
  <c r="AO409" i="1"/>
  <c r="Y409" i="1"/>
  <c r="I409" i="1"/>
  <c r="AP410" i="1"/>
  <c r="Z410" i="1"/>
  <c r="J410" i="1"/>
  <c r="AI411" i="1"/>
  <c r="S411" i="1"/>
  <c r="AR412" i="1"/>
  <c r="AJ412" i="1"/>
  <c r="T412" i="1"/>
  <c r="AS413" i="1"/>
  <c r="AC413" i="1"/>
  <c r="U413" i="1"/>
  <c r="AT414" i="1"/>
  <c r="AD414" i="1"/>
  <c r="N414" i="1"/>
  <c r="AN415" i="1"/>
  <c r="X415" i="1"/>
  <c r="P415" i="1"/>
  <c r="AP416" i="1"/>
  <c r="Z416" i="1"/>
  <c r="J416" i="1"/>
  <c r="AJ417" i="1"/>
  <c r="T417" i="1"/>
  <c r="AT418" i="1"/>
  <c r="AD418" i="1"/>
  <c r="N418" i="1"/>
  <c r="AV419" i="1"/>
  <c r="AF419" i="1"/>
  <c r="P419" i="1"/>
  <c r="AP420" i="1"/>
  <c r="Z420" i="1"/>
  <c r="J420" i="1"/>
  <c r="AJ421" i="1"/>
  <c r="T421" i="1"/>
  <c r="AT422" i="1"/>
  <c r="AD422" i="1"/>
  <c r="AV423" i="1"/>
  <c r="J424" i="1"/>
  <c r="AK425" i="1"/>
  <c r="U425" i="1"/>
  <c r="AV426" i="1"/>
  <c r="AF426" i="1"/>
  <c r="P426" i="1"/>
  <c r="AQ427" i="1"/>
  <c r="AA427" i="1"/>
  <c r="K427" i="1"/>
  <c r="AL428" i="1"/>
  <c r="V428" i="1"/>
  <c r="AW429" i="1"/>
  <c r="AG429" i="1"/>
  <c r="Q429" i="1"/>
  <c r="AR430" i="1"/>
  <c r="T430" i="1"/>
  <c r="AH432" i="1"/>
  <c r="R432" i="1"/>
  <c r="AK433" i="1"/>
  <c r="U433" i="1"/>
  <c r="AV434" i="1"/>
  <c r="AN434" i="1"/>
  <c r="X434" i="1"/>
  <c r="AJ435" i="1"/>
  <c r="T435" i="1"/>
  <c r="AV436" i="1"/>
  <c r="AF436" i="1"/>
  <c r="P436" i="1"/>
  <c r="AR437" i="1"/>
  <c r="AJ437" i="1"/>
  <c r="T437" i="1"/>
  <c r="AV438" i="1"/>
  <c r="AN438" i="1"/>
  <c r="X438" i="1"/>
  <c r="AR439" i="1"/>
  <c r="AB439" i="1"/>
  <c r="L439" i="1"/>
  <c r="AN440" i="1"/>
  <c r="X440" i="1"/>
  <c r="AJ441" i="1"/>
  <c r="T441" i="1"/>
  <c r="AV442" i="1"/>
  <c r="AF442" i="1"/>
  <c r="P442" i="1"/>
  <c r="AR443" i="1"/>
  <c r="AB443" i="1"/>
  <c r="L443" i="1"/>
  <c r="AF444" i="1"/>
  <c r="P444" i="1"/>
  <c r="M445" i="1"/>
  <c r="AJ448" i="1"/>
  <c r="T448" i="1"/>
  <c r="AW449" i="1"/>
  <c r="AG449" i="1"/>
  <c r="Q449" i="1"/>
  <c r="AT450" i="1"/>
  <c r="AD450" i="1"/>
  <c r="N450" i="1"/>
  <c r="K451" i="1"/>
  <c r="AN452" i="1"/>
  <c r="X452" i="1"/>
  <c r="AK453" i="1"/>
  <c r="U453" i="1"/>
  <c r="AX454" i="1"/>
  <c r="AH454" i="1"/>
  <c r="R454" i="1"/>
  <c r="AV455" i="1"/>
  <c r="AN455" i="1"/>
  <c r="X455" i="1"/>
  <c r="AT456" i="1"/>
  <c r="AD456" i="1"/>
  <c r="N456" i="1"/>
  <c r="AR457" i="1"/>
  <c r="AB457" i="1"/>
  <c r="L457" i="1"/>
  <c r="AP458" i="1"/>
  <c r="Z458" i="1"/>
  <c r="J458" i="1"/>
  <c r="AN459" i="1"/>
  <c r="X459" i="1"/>
  <c r="AL460" i="1"/>
  <c r="V460" i="1"/>
  <c r="AZ461" i="1"/>
  <c r="AJ461" i="1"/>
  <c r="T461" i="1"/>
  <c r="AX462" i="1"/>
  <c r="Z462" i="1"/>
  <c r="R462" i="1"/>
  <c r="AV463" i="1"/>
  <c r="AF463" i="1"/>
  <c r="P463" i="1"/>
  <c r="AT464" i="1"/>
  <c r="AD464" i="1"/>
  <c r="N464" i="1"/>
  <c r="AQ460" i="15"/>
  <c r="AI460" i="15"/>
  <c r="S460" i="15"/>
  <c r="AY459" i="15"/>
  <c r="AQ459" i="15"/>
  <c r="AA459" i="15"/>
  <c r="K459" i="15"/>
  <c r="AP458" i="15"/>
  <c r="Z458" i="15"/>
  <c r="J458" i="15"/>
  <c r="AM456" i="15"/>
  <c r="W456" i="15"/>
  <c r="AI441" i="15"/>
  <c r="S441" i="15"/>
  <c r="AV440" i="15"/>
  <c r="AF440" i="15"/>
  <c r="P440" i="15"/>
  <c r="D436" i="15"/>
  <c r="N436" i="15" s="1"/>
  <c r="T434" i="15"/>
  <c r="L434" i="15"/>
  <c r="G428" i="15"/>
  <c r="E416" i="14" s="1"/>
  <c r="F428" i="15"/>
  <c r="D416" i="14" s="1"/>
  <c r="T426" i="15"/>
  <c r="L426" i="15"/>
  <c r="AH422" i="15"/>
  <c r="R422" i="15"/>
  <c r="AQ419" i="15"/>
  <c r="AA419" i="15"/>
  <c r="AQ416" i="15"/>
  <c r="AA416" i="15"/>
  <c r="K416" i="15"/>
  <c r="AO412" i="15"/>
  <c r="Y412" i="15"/>
  <c r="I412" i="15"/>
  <c r="AG410" i="15"/>
  <c r="Q410" i="15"/>
  <c r="AQ401" i="15"/>
  <c r="AI401" i="15"/>
  <c r="S401" i="15"/>
  <c r="AK398" i="15"/>
  <c r="AC398" i="15"/>
  <c r="U398" i="15"/>
  <c r="M398" i="15"/>
  <c r="AQ380" i="15"/>
  <c r="AA380" i="15"/>
  <c r="K380" i="15"/>
  <c r="AI379" i="15"/>
  <c r="S379" i="15"/>
  <c r="AP378" i="15"/>
  <c r="Z378" i="15"/>
  <c r="J378" i="15"/>
  <c r="AM376" i="15"/>
  <c r="W376" i="15"/>
  <c r="O376" i="15"/>
  <c r="D364" i="15"/>
  <c r="Q364" i="15" s="1"/>
  <c r="G362" i="15"/>
  <c r="E350" i="14" s="1"/>
  <c r="F362" i="15"/>
  <c r="D350" i="14" s="1"/>
  <c r="AA361" i="15"/>
  <c r="K361" i="15"/>
  <c r="AF360" i="15"/>
  <c r="P360" i="15"/>
  <c r="L354" i="15"/>
  <c r="L348" i="15"/>
  <c r="T346" i="15"/>
  <c r="L346" i="15"/>
  <c r="Z342" i="15"/>
  <c r="J342" i="15"/>
  <c r="AI339" i="15"/>
  <c r="S339" i="15"/>
  <c r="AI336" i="15"/>
  <c r="K336" i="15"/>
  <c r="AG332" i="15"/>
  <c r="Q332" i="15"/>
  <c r="AB320" i="15"/>
  <c r="AD318" i="15"/>
  <c r="AH302" i="15"/>
  <c r="R302" i="15"/>
  <c r="AB300" i="15"/>
  <c r="P296" i="15"/>
  <c r="G292" i="15"/>
  <c r="E280" i="14" s="1"/>
  <c r="F292" i="15"/>
  <c r="D280" i="14" s="1"/>
  <c r="AF284" i="15"/>
  <c r="P284" i="15"/>
  <c r="AB280" i="15"/>
  <c r="AB260" i="15"/>
  <c r="AD258" i="15"/>
  <c r="AF256" i="15"/>
  <c r="Q252" i="15"/>
  <c r="R242" i="15"/>
  <c r="N238" i="15"/>
  <c r="R222" i="15"/>
  <c r="P216" i="15"/>
  <c r="O215" i="15"/>
  <c r="Q212" i="15"/>
  <c r="O207" i="15"/>
  <c r="AT459" i="16"/>
  <c r="AD459" i="16"/>
  <c r="AX451" i="16"/>
  <c r="AH451" i="16"/>
  <c r="R451" i="16"/>
  <c r="AX447" i="16"/>
  <c r="AH447" i="16"/>
  <c r="R447" i="16"/>
  <c r="AX437" i="16"/>
  <c r="AH437" i="16"/>
  <c r="R437" i="16"/>
  <c r="AD423" i="16"/>
  <c r="AH401" i="16"/>
  <c r="R401" i="16"/>
  <c r="AD397" i="16"/>
  <c r="AH383" i="16"/>
  <c r="R383" i="16"/>
  <c r="AD332" i="16"/>
  <c r="AD328" i="16"/>
  <c r="AD326" i="16"/>
  <c r="AC280" i="16"/>
  <c r="AD254" i="16"/>
  <c r="AD250" i="16"/>
  <c r="AB238" i="16"/>
  <c r="G227" i="16"/>
  <c r="G215" i="14" s="1"/>
  <c r="F227" i="16"/>
  <c r="F215" i="14" s="1"/>
  <c r="J41" i="15"/>
  <c r="F82" i="16"/>
  <c r="F70" i="14" s="1"/>
  <c r="F101" i="16"/>
  <c r="F89" i="14" s="1"/>
  <c r="J121" i="15"/>
  <c r="S163" i="15"/>
  <c r="R185" i="15"/>
  <c r="R189" i="15"/>
  <c r="R193" i="15"/>
  <c r="E216" i="15"/>
  <c r="G262" i="15"/>
  <c r="E250" i="14" s="1"/>
  <c r="F262" i="15"/>
  <c r="D250" i="14" s="1"/>
  <c r="G286" i="15"/>
  <c r="E274" i="14" s="1"/>
  <c r="F286" i="15"/>
  <c r="D274" i="14" s="1"/>
  <c r="E302" i="15"/>
  <c r="E342" i="15"/>
  <c r="G406" i="15"/>
  <c r="E394" i="14" s="1"/>
  <c r="F406" i="15"/>
  <c r="D394" i="14" s="1"/>
  <c r="E422" i="15"/>
  <c r="G462" i="15"/>
  <c r="E450" i="14" s="1"/>
  <c r="F462" i="15"/>
  <c r="D450" i="14" s="1"/>
  <c r="S460" i="19"/>
  <c r="AI460" i="19"/>
  <c r="AY460" i="19"/>
  <c r="AB460" i="19"/>
  <c r="AW460" i="19"/>
  <c r="H460" i="19"/>
  <c r="M460" i="19"/>
  <c r="AC460" i="19"/>
  <c r="AS460" i="19"/>
  <c r="P460" i="19"/>
  <c r="AV460" i="19"/>
  <c r="AD460" i="19"/>
  <c r="AZ460" i="19"/>
  <c r="AT460" i="19"/>
  <c r="J460" i="19"/>
  <c r="N460" i="19"/>
  <c r="E70" i="19"/>
  <c r="K70" i="19"/>
  <c r="H70" i="19"/>
  <c r="L70" i="19"/>
  <c r="J70" i="19"/>
  <c r="G240" i="19"/>
  <c r="E228" i="17" s="1"/>
  <c r="E247" i="19"/>
  <c r="K247" i="19"/>
  <c r="S247" i="19"/>
  <c r="AA247" i="19"/>
  <c r="H247" i="19"/>
  <c r="P247" i="19"/>
  <c r="X247" i="19"/>
  <c r="I247" i="19"/>
  <c r="Y247" i="19"/>
  <c r="R247" i="19"/>
  <c r="N247" i="19"/>
  <c r="U247" i="19"/>
  <c r="AC247" i="19"/>
  <c r="H318" i="19"/>
  <c r="P318" i="19"/>
  <c r="X318" i="19"/>
  <c r="AF318" i="19"/>
  <c r="I318" i="19"/>
  <c r="Q318" i="19"/>
  <c r="Y318" i="19"/>
  <c r="AG318" i="19"/>
  <c r="J318" i="19"/>
  <c r="Z318" i="19"/>
  <c r="K318" i="19"/>
  <c r="AA318" i="19"/>
  <c r="N318" i="19"/>
  <c r="O318" i="19"/>
  <c r="E318" i="19"/>
  <c r="W318" i="19"/>
  <c r="E219" i="10"/>
  <c r="E159" i="10"/>
  <c r="E101" i="10"/>
  <c r="E81" i="10"/>
  <c r="E53" i="10"/>
  <c r="E45" i="10"/>
  <c r="G254" i="1"/>
  <c r="C242" i="14" s="1"/>
  <c r="F254" i="1"/>
  <c r="B242" i="14" s="1"/>
  <c r="G378" i="1"/>
  <c r="C366" i="14" s="1"/>
  <c r="F378" i="1"/>
  <c r="B366" i="14" s="1"/>
  <c r="G382" i="1"/>
  <c r="C370" i="14" s="1"/>
  <c r="F382" i="1"/>
  <c r="B370" i="14" s="1"/>
  <c r="G390" i="1"/>
  <c r="C378" i="14" s="1"/>
  <c r="F390" i="1"/>
  <c r="B378" i="14" s="1"/>
  <c r="G394" i="1"/>
  <c r="C382" i="14" s="1"/>
  <c r="F394" i="1"/>
  <c r="B382" i="14" s="1"/>
  <c r="G398" i="1"/>
  <c r="C386" i="14" s="1"/>
  <c r="F398" i="1"/>
  <c r="B386" i="14" s="1"/>
  <c r="G402" i="1"/>
  <c r="C390" i="14" s="1"/>
  <c r="F402" i="1"/>
  <c r="B390" i="14" s="1"/>
  <c r="G406" i="1"/>
  <c r="C394" i="14" s="1"/>
  <c r="F406" i="1"/>
  <c r="B394" i="14" s="1"/>
  <c r="G410" i="1"/>
  <c r="C398" i="14" s="1"/>
  <c r="F410" i="1"/>
  <c r="B398" i="14" s="1"/>
  <c r="G414" i="1"/>
  <c r="C402" i="14" s="1"/>
  <c r="F414" i="1"/>
  <c r="B402" i="14" s="1"/>
  <c r="G418" i="1"/>
  <c r="C406" i="14" s="1"/>
  <c r="F418" i="1"/>
  <c r="B406" i="14" s="1"/>
  <c r="G422" i="1"/>
  <c r="C410" i="14" s="1"/>
  <c r="F422" i="1"/>
  <c r="B410" i="14" s="1"/>
  <c r="G426" i="1"/>
  <c r="C414" i="14" s="1"/>
  <c r="F426" i="1"/>
  <c r="B414" i="14" s="1"/>
  <c r="G430" i="1"/>
  <c r="C418" i="14" s="1"/>
  <c r="F430" i="1"/>
  <c r="B418" i="14" s="1"/>
  <c r="G438" i="1"/>
  <c r="C426" i="14" s="1"/>
  <c r="F438" i="1"/>
  <c r="B426" i="14" s="1"/>
  <c r="G442" i="1"/>
  <c r="C430" i="14" s="1"/>
  <c r="F442" i="1"/>
  <c r="B430" i="14" s="1"/>
  <c r="G446" i="1"/>
  <c r="C434" i="14" s="1"/>
  <c r="F446" i="1"/>
  <c r="B434" i="14" s="1"/>
  <c r="G450" i="1"/>
  <c r="C438" i="14" s="1"/>
  <c r="F450" i="1"/>
  <c r="B438" i="14" s="1"/>
  <c r="G454" i="1"/>
  <c r="C442" i="14" s="1"/>
  <c r="F454" i="1"/>
  <c r="B442" i="14" s="1"/>
  <c r="G458" i="1"/>
  <c r="C446" i="14" s="1"/>
  <c r="F458" i="1"/>
  <c r="B446" i="14" s="1"/>
  <c r="G462" i="1"/>
  <c r="C450" i="14" s="1"/>
  <c r="F462" i="1"/>
  <c r="B450" i="14" s="1"/>
  <c r="I25" i="1"/>
  <c r="I33" i="1"/>
  <c r="I45" i="1"/>
  <c r="K47" i="1"/>
  <c r="J50" i="1"/>
  <c r="I53" i="1"/>
  <c r="L55" i="1"/>
  <c r="J56" i="1"/>
  <c r="L59" i="1"/>
  <c r="J60" i="1"/>
  <c r="L63" i="1"/>
  <c r="J64" i="1"/>
  <c r="I65" i="1"/>
  <c r="M69" i="1"/>
  <c r="L70" i="1"/>
  <c r="K71" i="1"/>
  <c r="J72" i="1"/>
  <c r="I73" i="1"/>
  <c r="I85" i="1"/>
  <c r="J86" i="1"/>
  <c r="K87" i="1"/>
  <c r="L88" i="1"/>
  <c r="M89" i="1"/>
  <c r="O91" i="1"/>
  <c r="I93" i="1"/>
  <c r="J94" i="1"/>
  <c r="L95" i="1"/>
  <c r="N96" i="1"/>
  <c r="P97" i="1"/>
  <c r="L99" i="1"/>
  <c r="P101" i="1"/>
  <c r="J102" i="1"/>
  <c r="L103" i="1"/>
  <c r="N104" i="1"/>
  <c r="Q105" i="1"/>
  <c r="I105" i="1"/>
  <c r="O107" i="1"/>
  <c r="J108" i="1"/>
  <c r="M109" i="1"/>
  <c r="P110" i="1"/>
  <c r="K111" i="1"/>
  <c r="N112" i="1"/>
  <c r="Q113" i="1"/>
  <c r="I113" i="1"/>
  <c r="L114" i="1"/>
  <c r="P115" i="1"/>
  <c r="P117" i="1"/>
  <c r="L118" i="1"/>
  <c r="P119" i="1"/>
  <c r="L120" i="1"/>
  <c r="P121" i="1"/>
  <c r="L122" i="1"/>
  <c r="P123" i="1"/>
  <c r="Q125" i="1"/>
  <c r="I125" i="1"/>
  <c r="N126" i="1"/>
  <c r="S127" i="1"/>
  <c r="K127" i="1"/>
  <c r="P128" i="1"/>
  <c r="M129" i="1"/>
  <c r="O131" i="1"/>
  <c r="L132" i="1"/>
  <c r="Q133" i="1"/>
  <c r="I133" i="1"/>
  <c r="N134" i="1"/>
  <c r="T135" i="1"/>
  <c r="L135" i="1"/>
  <c r="R136" i="1"/>
  <c r="J136" i="1"/>
  <c r="P137" i="1"/>
  <c r="T139" i="1"/>
  <c r="L139" i="1"/>
  <c r="R140" i="1"/>
  <c r="P141" i="1"/>
  <c r="N142" i="1"/>
  <c r="T143" i="1"/>
  <c r="L143" i="1"/>
  <c r="R144" i="1"/>
  <c r="J144" i="1"/>
  <c r="Q145" i="1"/>
  <c r="I145" i="1"/>
  <c r="O147" i="1"/>
  <c r="N148" i="1"/>
  <c r="U149" i="1"/>
  <c r="M149" i="1"/>
  <c r="T150" i="1"/>
  <c r="L150" i="1"/>
  <c r="S151" i="1"/>
  <c r="K151" i="1"/>
  <c r="R152" i="1"/>
  <c r="J152" i="1"/>
  <c r="Q153" i="1"/>
  <c r="I153" i="1"/>
  <c r="P154" i="1"/>
  <c r="P155" i="1"/>
  <c r="P157" i="1"/>
  <c r="P158" i="1"/>
  <c r="P159" i="1"/>
  <c r="P160" i="1"/>
  <c r="P161" i="1"/>
  <c r="P162" i="1"/>
  <c r="P163" i="1"/>
  <c r="Q165" i="1"/>
  <c r="I165" i="1"/>
  <c r="R166" i="1"/>
  <c r="J166" i="1"/>
  <c r="S167" i="1"/>
  <c r="K167" i="1"/>
  <c r="T168" i="1"/>
  <c r="L168" i="1"/>
  <c r="U169" i="1"/>
  <c r="M169" i="1"/>
  <c r="V170" i="1"/>
  <c r="W171" i="1"/>
  <c r="O171" i="1"/>
  <c r="P172" i="1"/>
  <c r="Q173" i="1"/>
  <c r="I173" i="1"/>
  <c r="R174" i="1"/>
  <c r="J174" i="1"/>
  <c r="T175" i="1"/>
  <c r="L175" i="1"/>
  <c r="V176" i="1"/>
  <c r="N176" i="1"/>
  <c r="X177" i="1"/>
  <c r="P177" i="1"/>
  <c r="R178" i="1"/>
  <c r="J178" i="1"/>
  <c r="T179" i="1"/>
  <c r="L179" i="1"/>
  <c r="N180" i="1"/>
  <c r="X181" i="1"/>
  <c r="P181" i="1"/>
  <c r="R182" i="1"/>
  <c r="J182" i="1"/>
  <c r="T183" i="1"/>
  <c r="L183" i="1"/>
  <c r="V184" i="1"/>
  <c r="N184" i="1"/>
  <c r="Y185" i="1"/>
  <c r="Q185" i="1"/>
  <c r="I185" i="1"/>
  <c r="T186" i="1"/>
  <c r="W187" i="1"/>
  <c r="O187" i="1"/>
  <c r="R188" i="1"/>
  <c r="U189" i="1"/>
  <c r="M189" i="1"/>
  <c r="X190" i="1"/>
  <c r="P190" i="1"/>
  <c r="S191" i="1"/>
  <c r="K191" i="1"/>
  <c r="V192" i="1"/>
  <c r="N192" i="1"/>
  <c r="Y193" i="1"/>
  <c r="Q193" i="1"/>
  <c r="I193" i="1"/>
  <c r="X195" i="1"/>
  <c r="P195" i="1"/>
  <c r="X197" i="1"/>
  <c r="P197" i="1"/>
  <c r="T198" i="1"/>
  <c r="L198" i="1"/>
  <c r="X199" i="1"/>
  <c r="P199" i="1"/>
  <c r="T200" i="1"/>
  <c r="L200" i="1"/>
  <c r="X201" i="1"/>
  <c r="P201" i="1"/>
  <c r="X203" i="1"/>
  <c r="P203" i="1"/>
  <c r="Y205" i="1"/>
  <c r="Q205" i="1"/>
  <c r="I205" i="1"/>
  <c r="V206" i="1"/>
  <c r="N206" i="1"/>
  <c r="AA207" i="1"/>
  <c r="S207" i="1"/>
  <c r="K207" i="1"/>
  <c r="X208" i="1"/>
  <c r="P208" i="1"/>
  <c r="U209" i="1"/>
  <c r="M209" i="1"/>
  <c r="Z210" i="1"/>
  <c r="R210" i="1"/>
  <c r="W211" i="1"/>
  <c r="O211" i="1"/>
  <c r="T212" i="1"/>
  <c r="Y213" i="1"/>
  <c r="Q213" i="1"/>
  <c r="I213" i="1"/>
  <c r="V214" i="1"/>
  <c r="N214" i="1"/>
  <c r="AB215" i="1"/>
  <c r="T215" i="1"/>
  <c r="L215" i="1"/>
  <c r="Z216" i="1"/>
  <c r="R216" i="1"/>
  <c r="J216" i="1"/>
  <c r="X217" i="1"/>
  <c r="P217" i="1"/>
  <c r="V218" i="1"/>
  <c r="N218" i="1"/>
  <c r="AB219" i="1"/>
  <c r="T219" i="1"/>
  <c r="L219" i="1"/>
  <c r="Z220" i="1"/>
  <c r="X221" i="1"/>
  <c r="P221" i="1"/>
  <c r="V222" i="1"/>
  <c r="N222" i="1"/>
  <c r="AB223" i="1"/>
  <c r="T223" i="1"/>
  <c r="L223" i="1"/>
  <c r="Z224" i="1"/>
  <c r="R224" i="1"/>
  <c r="J224" i="1"/>
  <c r="Y225" i="1"/>
  <c r="Q225" i="1"/>
  <c r="I225" i="1"/>
  <c r="X226" i="1"/>
  <c r="W227" i="1"/>
  <c r="O227" i="1"/>
  <c r="V228" i="1"/>
  <c r="AC229" i="1"/>
  <c r="U229" i="1"/>
  <c r="M229" i="1"/>
  <c r="AB230" i="1"/>
  <c r="T230" i="1"/>
  <c r="L230" i="1"/>
  <c r="AA231" i="1"/>
  <c r="S231" i="1"/>
  <c r="K231" i="1"/>
  <c r="Z232" i="1"/>
  <c r="R232" i="1"/>
  <c r="J232" i="1"/>
  <c r="Y233" i="1"/>
  <c r="Q233" i="1"/>
  <c r="I233" i="1"/>
  <c r="X235" i="1"/>
  <c r="P235" i="1"/>
  <c r="X237" i="1"/>
  <c r="P237" i="1"/>
  <c r="X238" i="1"/>
  <c r="P238" i="1"/>
  <c r="X239" i="1"/>
  <c r="P239" i="1"/>
  <c r="X240" i="1"/>
  <c r="P240" i="1"/>
  <c r="X241" i="1"/>
  <c r="P241" i="1"/>
  <c r="X242" i="1"/>
  <c r="P242" i="1"/>
  <c r="X243" i="1"/>
  <c r="P243" i="1"/>
  <c r="X244" i="1"/>
  <c r="P244" i="1"/>
  <c r="Y245" i="1"/>
  <c r="Q245" i="1"/>
  <c r="I245" i="1"/>
  <c r="Z246" i="1"/>
  <c r="R246" i="1"/>
  <c r="J246" i="1"/>
  <c r="AA247" i="1"/>
  <c r="S247" i="1"/>
  <c r="K247" i="1"/>
  <c r="AB248" i="1"/>
  <c r="T248" i="1"/>
  <c r="L248" i="1"/>
  <c r="AC249" i="1"/>
  <c r="U249" i="1"/>
  <c r="M249" i="1"/>
  <c r="AD250" i="1"/>
  <c r="V250" i="1"/>
  <c r="N250" i="1"/>
  <c r="AE251" i="1"/>
  <c r="W251" i="1"/>
  <c r="O251" i="1"/>
  <c r="X252" i="1"/>
  <c r="P252" i="1"/>
  <c r="Y253" i="1"/>
  <c r="Q253" i="1"/>
  <c r="I253" i="1"/>
  <c r="Z254" i="1"/>
  <c r="R254" i="1"/>
  <c r="J254" i="1"/>
  <c r="AB255" i="1"/>
  <c r="T255" i="1"/>
  <c r="L255" i="1"/>
  <c r="AD256" i="1"/>
  <c r="V256" i="1"/>
  <c r="N256" i="1"/>
  <c r="AF257" i="1"/>
  <c r="X257" i="1"/>
  <c r="P257" i="1"/>
  <c r="Z258" i="1"/>
  <c r="R258" i="1"/>
  <c r="J258" i="1"/>
  <c r="AB259" i="1"/>
  <c r="T259" i="1"/>
  <c r="L259" i="1"/>
  <c r="AD260" i="1"/>
  <c r="V260" i="1"/>
  <c r="N260" i="1"/>
  <c r="AF261" i="1"/>
  <c r="X261" i="1"/>
  <c r="P261" i="1"/>
  <c r="Z262" i="1"/>
  <c r="R262" i="1"/>
  <c r="J262" i="1"/>
  <c r="AB263" i="1"/>
  <c r="T263" i="1"/>
  <c r="L263" i="1"/>
  <c r="AD264" i="1"/>
  <c r="V264" i="1"/>
  <c r="N264" i="1"/>
  <c r="AG265" i="1"/>
  <c r="Y265" i="1"/>
  <c r="Q265" i="1"/>
  <c r="I265" i="1"/>
  <c r="AB266" i="1"/>
  <c r="T266" i="1"/>
  <c r="L266" i="1"/>
  <c r="AE267" i="1"/>
  <c r="W267" i="1"/>
  <c r="O267" i="1"/>
  <c r="Z268" i="1"/>
  <c r="R268" i="1"/>
  <c r="J268" i="1"/>
  <c r="AC269" i="1"/>
  <c r="U269" i="1"/>
  <c r="M269" i="1"/>
  <c r="AF270" i="1"/>
  <c r="X270" i="1"/>
  <c r="P270" i="1"/>
  <c r="AA271" i="1"/>
  <c r="S271" i="1"/>
  <c r="K271" i="1"/>
  <c r="AD272" i="1"/>
  <c r="V272" i="1"/>
  <c r="N272" i="1"/>
  <c r="AG273" i="1"/>
  <c r="Y273" i="1"/>
  <c r="Q273" i="1"/>
  <c r="I273" i="1"/>
  <c r="AB274" i="1"/>
  <c r="T274" i="1"/>
  <c r="L274" i="1"/>
  <c r="AF275" i="1"/>
  <c r="X275" i="1"/>
  <c r="P275" i="1"/>
  <c r="AB276" i="1"/>
  <c r="T276" i="1"/>
  <c r="L276" i="1"/>
  <c r="AF277" i="1"/>
  <c r="X277" i="1"/>
  <c r="P277" i="1"/>
  <c r="AB278" i="1"/>
  <c r="T278" i="1"/>
  <c r="L278" i="1"/>
  <c r="AF279" i="1"/>
  <c r="X279" i="1"/>
  <c r="P279" i="1"/>
  <c r="AB280" i="1"/>
  <c r="T280" i="1"/>
  <c r="L280" i="1"/>
  <c r="AF281" i="1"/>
  <c r="X281" i="1"/>
  <c r="P281" i="1"/>
  <c r="AB282" i="1"/>
  <c r="T282" i="1"/>
  <c r="L282" i="1"/>
  <c r="AF283" i="1"/>
  <c r="X283" i="1"/>
  <c r="P283" i="1"/>
  <c r="AB284" i="1"/>
  <c r="T284" i="1"/>
  <c r="L284" i="1"/>
  <c r="AG285" i="1"/>
  <c r="Y285" i="1"/>
  <c r="Q285" i="1"/>
  <c r="I285" i="1"/>
  <c r="AD286" i="1"/>
  <c r="V286" i="1"/>
  <c r="N286" i="1"/>
  <c r="AI287" i="1"/>
  <c r="AA287" i="1"/>
  <c r="S287" i="1"/>
  <c r="K287" i="1"/>
  <c r="AF288" i="1"/>
  <c r="X288" i="1"/>
  <c r="P288" i="1"/>
  <c r="AC289" i="1"/>
  <c r="U289" i="1"/>
  <c r="M289" i="1"/>
  <c r="AH290" i="1"/>
  <c r="Z290" i="1"/>
  <c r="R290" i="1"/>
  <c r="J290" i="1"/>
  <c r="AE291" i="1"/>
  <c r="W291" i="1"/>
  <c r="O291" i="1"/>
  <c r="AB292" i="1"/>
  <c r="T292" i="1"/>
  <c r="L292" i="1"/>
  <c r="AG293" i="1"/>
  <c r="Y293" i="1"/>
  <c r="Q293" i="1"/>
  <c r="I293" i="1"/>
  <c r="AD294" i="1"/>
  <c r="V294" i="1"/>
  <c r="N294" i="1"/>
  <c r="AJ295" i="1"/>
  <c r="AB295" i="1"/>
  <c r="T295" i="1"/>
  <c r="L295" i="1"/>
  <c r="AH296" i="1"/>
  <c r="Z296" i="1"/>
  <c r="R296" i="1"/>
  <c r="J296" i="1"/>
  <c r="AF297" i="1"/>
  <c r="X297" i="1"/>
  <c r="P297" i="1"/>
  <c r="AD298" i="1"/>
  <c r="V298" i="1"/>
  <c r="N298" i="1"/>
  <c r="AJ299" i="1"/>
  <c r="AB299" i="1"/>
  <c r="T299" i="1"/>
  <c r="L299" i="1"/>
  <c r="AH300" i="1"/>
  <c r="Z300" i="1"/>
  <c r="R300" i="1"/>
  <c r="J300" i="1"/>
  <c r="AF301" i="1"/>
  <c r="X301" i="1"/>
  <c r="P301" i="1"/>
  <c r="AD302" i="1"/>
  <c r="V302" i="1"/>
  <c r="N302" i="1"/>
  <c r="AJ303" i="1"/>
  <c r="AB303" i="1"/>
  <c r="T303" i="1"/>
  <c r="L303" i="1"/>
  <c r="AH304" i="1"/>
  <c r="Z304" i="1"/>
  <c r="R304" i="1"/>
  <c r="J304" i="1"/>
  <c r="AG305" i="1"/>
  <c r="Y305" i="1"/>
  <c r="Q305" i="1"/>
  <c r="I305" i="1"/>
  <c r="AF306" i="1"/>
  <c r="X306" i="1"/>
  <c r="P306" i="1"/>
  <c r="AE307" i="1"/>
  <c r="W307" i="1"/>
  <c r="O307" i="1"/>
  <c r="AD308" i="1"/>
  <c r="V308" i="1"/>
  <c r="N308" i="1"/>
  <c r="AK309" i="1"/>
  <c r="AC309" i="1"/>
  <c r="U309" i="1"/>
  <c r="M309" i="1"/>
  <c r="AJ310" i="1"/>
  <c r="AB310" i="1"/>
  <c r="T310" i="1"/>
  <c r="L310" i="1"/>
  <c r="AI311" i="1"/>
  <c r="AA311" i="1"/>
  <c r="S311" i="1"/>
  <c r="K311" i="1"/>
  <c r="AH312" i="1"/>
  <c r="Z312" i="1"/>
  <c r="R312" i="1"/>
  <c r="J312" i="1"/>
  <c r="AG313" i="1"/>
  <c r="Y313" i="1"/>
  <c r="Q313" i="1"/>
  <c r="I313" i="1"/>
  <c r="AF314" i="1"/>
  <c r="X314" i="1"/>
  <c r="P314" i="1"/>
  <c r="AF315" i="1"/>
  <c r="X315" i="1"/>
  <c r="P315" i="1"/>
  <c r="AF316" i="1"/>
  <c r="X316" i="1"/>
  <c r="P316" i="1"/>
  <c r="AF317" i="1"/>
  <c r="X317" i="1"/>
  <c r="P317" i="1"/>
  <c r="AF318" i="1"/>
  <c r="X318" i="1"/>
  <c r="P318" i="1"/>
  <c r="AF319" i="1"/>
  <c r="X319" i="1"/>
  <c r="P319" i="1"/>
  <c r="AF320" i="1"/>
  <c r="X320" i="1"/>
  <c r="P320" i="1"/>
  <c r="AF321" i="1"/>
  <c r="X321" i="1"/>
  <c r="P321" i="1"/>
  <c r="AF322" i="1"/>
  <c r="X322" i="1"/>
  <c r="P322" i="1"/>
  <c r="AF323" i="1"/>
  <c r="X323" i="1"/>
  <c r="P323" i="1"/>
  <c r="AF324" i="1"/>
  <c r="X324" i="1"/>
  <c r="P324" i="1"/>
  <c r="AG325" i="1"/>
  <c r="Y325" i="1"/>
  <c r="Q325" i="1"/>
  <c r="I325" i="1"/>
  <c r="AH326" i="1"/>
  <c r="Z326" i="1"/>
  <c r="R326" i="1"/>
  <c r="J326" i="1"/>
  <c r="AI327" i="1"/>
  <c r="AA327" i="1"/>
  <c r="S327" i="1"/>
  <c r="K327" i="1"/>
  <c r="AJ328" i="1"/>
  <c r="AB328" i="1"/>
  <c r="T328" i="1"/>
  <c r="L328" i="1"/>
  <c r="AK329" i="1"/>
  <c r="AC329" i="1"/>
  <c r="U329" i="1"/>
  <c r="M329" i="1"/>
  <c r="AL330" i="1"/>
  <c r="AD330" i="1"/>
  <c r="V330" i="1"/>
  <c r="N330" i="1"/>
  <c r="AM331" i="1"/>
  <c r="AE331" i="1"/>
  <c r="W331" i="1"/>
  <c r="O331" i="1"/>
  <c r="AF332" i="1"/>
  <c r="X332" i="1"/>
  <c r="P332" i="1"/>
  <c r="AG333" i="1"/>
  <c r="Y333" i="1"/>
  <c r="Q333" i="1"/>
  <c r="I333" i="1"/>
  <c r="AH334" i="1"/>
  <c r="Z334" i="1"/>
  <c r="R334" i="1"/>
  <c r="J334" i="1"/>
  <c r="AJ335" i="1"/>
  <c r="AB335" i="1"/>
  <c r="T335" i="1"/>
  <c r="L335" i="1"/>
  <c r="AL336" i="1"/>
  <c r="AD336" i="1"/>
  <c r="V336" i="1"/>
  <c r="N336" i="1"/>
  <c r="AN337" i="1"/>
  <c r="AF337" i="1"/>
  <c r="X337" i="1"/>
  <c r="P337" i="1"/>
  <c r="AH338" i="1"/>
  <c r="Z338" i="1"/>
  <c r="R338" i="1"/>
  <c r="J338" i="1"/>
  <c r="AJ339" i="1"/>
  <c r="AB339" i="1"/>
  <c r="T339" i="1"/>
  <c r="L339" i="1"/>
  <c r="AL340" i="1"/>
  <c r="AD340" i="1"/>
  <c r="V340" i="1"/>
  <c r="N340" i="1"/>
  <c r="AN341" i="1"/>
  <c r="AF341" i="1"/>
  <c r="X341" i="1"/>
  <c r="P341" i="1"/>
  <c r="AH342" i="1"/>
  <c r="Z342" i="1"/>
  <c r="R342" i="1"/>
  <c r="J342" i="1"/>
  <c r="AJ343" i="1"/>
  <c r="AB343" i="1"/>
  <c r="T343" i="1"/>
  <c r="L343" i="1"/>
  <c r="AL344" i="1"/>
  <c r="AD344" i="1"/>
  <c r="V344" i="1"/>
  <c r="N344" i="1"/>
  <c r="AO345" i="1"/>
  <c r="AG345" i="1"/>
  <c r="Y345" i="1"/>
  <c r="Q345" i="1"/>
  <c r="I345" i="1"/>
  <c r="AJ346" i="1"/>
  <c r="AB346" i="1"/>
  <c r="T346" i="1"/>
  <c r="L346" i="1"/>
  <c r="AM347" i="1"/>
  <c r="AE347" i="1"/>
  <c r="W347" i="1"/>
  <c r="O347" i="1"/>
  <c r="AH348" i="1"/>
  <c r="Z348" i="1"/>
  <c r="R348" i="1"/>
  <c r="J348" i="1"/>
  <c r="AK349" i="1"/>
  <c r="AC349" i="1"/>
  <c r="U349" i="1"/>
  <c r="M349" i="1"/>
  <c r="AN350" i="1"/>
  <c r="AF350" i="1"/>
  <c r="X350" i="1"/>
  <c r="P350" i="1"/>
  <c r="AI351" i="1"/>
  <c r="AA351" i="1"/>
  <c r="S351" i="1"/>
  <c r="K351" i="1"/>
  <c r="AL352" i="1"/>
  <c r="AD352" i="1"/>
  <c r="V352" i="1"/>
  <c r="N352" i="1"/>
  <c r="AO353" i="1"/>
  <c r="AG353" i="1"/>
  <c r="Y353" i="1"/>
  <c r="Q353" i="1"/>
  <c r="I353" i="1"/>
  <c r="AJ354" i="1"/>
  <c r="AB354" i="1"/>
  <c r="T354" i="1"/>
  <c r="L354" i="1"/>
  <c r="AN355" i="1"/>
  <c r="AF355" i="1"/>
  <c r="X355" i="1"/>
  <c r="P355" i="1"/>
  <c r="AJ356" i="1"/>
  <c r="AB356" i="1"/>
  <c r="T356" i="1"/>
  <c r="L356" i="1"/>
  <c r="AN357" i="1"/>
  <c r="AF357" i="1"/>
  <c r="X357" i="1"/>
  <c r="P357" i="1"/>
  <c r="AJ358" i="1"/>
  <c r="AB358" i="1"/>
  <c r="T358" i="1"/>
  <c r="L358" i="1"/>
  <c r="AN359" i="1"/>
  <c r="AF359" i="1"/>
  <c r="X359" i="1"/>
  <c r="P359" i="1"/>
  <c r="AJ360" i="1"/>
  <c r="AB360" i="1"/>
  <c r="T360" i="1"/>
  <c r="L360" i="1"/>
  <c r="AN361" i="1"/>
  <c r="AF361" i="1"/>
  <c r="X361" i="1"/>
  <c r="P361" i="1"/>
  <c r="AJ362" i="1"/>
  <c r="AB362" i="1"/>
  <c r="T362" i="1"/>
  <c r="L362" i="1"/>
  <c r="AN363" i="1"/>
  <c r="AF363" i="1"/>
  <c r="X363" i="1"/>
  <c r="P363" i="1"/>
  <c r="AJ364" i="1"/>
  <c r="AB364" i="1"/>
  <c r="T364" i="1"/>
  <c r="L364" i="1"/>
  <c r="AO365" i="1"/>
  <c r="AG365" i="1"/>
  <c r="Y365" i="1"/>
  <c r="Q365" i="1"/>
  <c r="I365" i="1"/>
  <c r="AL366" i="1"/>
  <c r="AD366" i="1"/>
  <c r="V366" i="1"/>
  <c r="N366" i="1"/>
  <c r="AQ367" i="1"/>
  <c r="AI367" i="1"/>
  <c r="AA367" i="1"/>
  <c r="S367" i="1"/>
  <c r="K367" i="1"/>
  <c r="AN368" i="1"/>
  <c r="AF368" i="1"/>
  <c r="X368" i="1"/>
  <c r="P368" i="1"/>
  <c r="AK369" i="1"/>
  <c r="AC369" i="1"/>
  <c r="U369" i="1"/>
  <c r="M369" i="1"/>
  <c r="AP370" i="1"/>
  <c r="AH370" i="1"/>
  <c r="Z370" i="1"/>
  <c r="R370" i="1"/>
  <c r="J370" i="1"/>
  <c r="AM371" i="1"/>
  <c r="AE371" i="1"/>
  <c r="W371" i="1"/>
  <c r="O371" i="1"/>
  <c r="AJ372" i="1"/>
  <c r="AB372" i="1"/>
  <c r="T372" i="1"/>
  <c r="L372" i="1"/>
  <c r="AO373" i="1"/>
  <c r="AG373" i="1"/>
  <c r="Y373" i="1"/>
  <c r="Q373" i="1"/>
  <c r="I373" i="1"/>
  <c r="AL374" i="1"/>
  <c r="AD374" i="1"/>
  <c r="V374" i="1"/>
  <c r="N374" i="1"/>
  <c r="AR375" i="1"/>
  <c r="AJ375" i="1"/>
  <c r="AB375" i="1"/>
  <c r="T375" i="1"/>
  <c r="L375" i="1"/>
  <c r="AP376" i="1"/>
  <c r="AH376" i="1"/>
  <c r="Z376" i="1"/>
  <c r="R376" i="1"/>
  <c r="J376" i="1"/>
  <c r="AN377" i="1"/>
  <c r="AF377" i="1"/>
  <c r="X377" i="1"/>
  <c r="P377" i="1"/>
  <c r="AL378" i="1"/>
  <c r="AD378" i="1"/>
  <c r="V378" i="1"/>
  <c r="N378" i="1"/>
  <c r="AR379" i="1"/>
  <c r="AJ379" i="1"/>
  <c r="AB379" i="1"/>
  <c r="T379" i="1"/>
  <c r="L379" i="1"/>
  <c r="AP380" i="1"/>
  <c r="AH380" i="1"/>
  <c r="Z380" i="1"/>
  <c r="R380" i="1"/>
  <c r="J380" i="1"/>
  <c r="AN381" i="1"/>
  <c r="AF381" i="1"/>
  <c r="X381" i="1"/>
  <c r="P381" i="1"/>
  <c r="AL382" i="1"/>
  <c r="AD382" i="1"/>
  <c r="V382" i="1"/>
  <c r="N382" i="1"/>
  <c r="AR383" i="1"/>
  <c r="AJ383" i="1"/>
  <c r="AB383" i="1"/>
  <c r="T383" i="1"/>
  <c r="L383" i="1"/>
  <c r="AP384" i="1"/>
  <c r="AH384" i="1"/>
  <c r="Z384" i="1"/>
  <c r="R384" i="1"/>
  <c r="J384" i="1"/>
  <c r="AO385" i="1"/>
  <c r="AG385" i="1"/>
  <c r="Y385" i="1"/>
  <c r="Q385" i="1"/>
  <c r="I385" i="1"/>
  <c r="AN386" i="1"/>
  <c r="AF386" i="1"/>
  <c r="X386" i="1"/>
  <c r="P386" i="1"/>
  <c r="AM387" i="1"/>
  <c r="AE387" i="1"/>
  <c r="W387" i="1"/>
  <c r="O387" i="1"/>
  <c r="AL388" i="1"/>
  <c r="AD388" i="1"/>
  <c r="V388" i="1"/>
  <c r="N388" i="1"/>
  <c r="AS389" i="1"/>
  <c r="AK389" i="1"/>
  <c r="AC389" i="1"/>
  <c r="U389" i="1"/>
  <c r="M389" i="1"/>
  <c r="AR390" i="1"/>
  <c r="AJ390" i="1"/>
  <c r="AB390" i="1"/>
  <c r="T390" i="1"/>
  <c r="L390" i="1"/>
  <c r="AQ391" i="1"/>
  <c r="AI391" i="1"/>
  <c r="AA391" i="1"/>
  <c r="S391" i="1"/>
  <c r="K391" i="1"/>
  <c r="AP392" i="1"/>
  <c r="AH392" i="1"/>
  <c r="Z392" i="1"/>
  <c r="R392" i="1"/>
  <c r="J392" i="1"/>
  <c r="AO393" i="1"/>
  <c r="AG393" i="1"/>
  <c r="Y393" i="1"/>
  <c r="Q393" i="1"/>
  <c r="I393" i="1"/>
  <c r="AN394" i="1"/>
  <c r="AF394" i="1"/>
  <c r="X394" i="1"/>
  <c r="P394" i="1"/>
  <c r="AN395" i="1"/>
  <c r="AF395" i="1"/>
  <c r="X395" i="1"/>
  <c r="P395" i="1"/>
  <c r="AN396" i="1"/>
  <c r="AF396" i="1"/>
  <c r="X396" i="1"/>
  <c r="P396" i="1"/>
  <c r="AN397" i="1"/>
  <c r="AF397" i="1"/>
  <c r="X397" i="1"/>
  <c r="P397" i="1"/>
  <c r="AN398" i="1"/>
  <c r="AF398" i="1"/>
  <c r="X398" i="1"/>
  <c r="P398" i="1"/>
  <c r="AN399" i="1"/>
  <c r="AF399" i="1"/>
  <c r="X399" i="1"/>
  <c r="P399" i="1"/>
  <c r="AN400" i="1"/>
  <c r="AF400" i="1"/>
  <c r="X400" i="1"/>
  <c r="P400" i="1"/>
  <c r="AN401" i="1"/>
  <c r="AF401" i="1"/>
  <c r="X401" i="1"/>
  <c r="P401" i="1"/>
  <c r="AN402" i="1"/>
  <c r="AF402" i="1"/>
  <c r="X402" i="1"/>
  <c r="P402" i="1"/>
  <c r="AN403" i="1"/>
  <c r="AF403" i="1"/>
  <c r="X403" i="1"/>
  <c r="P403" i="1"/>
  <c r="AN404" i="1"/>
  <c r="AF404" i="1"/>
  <c r="X404" i="1"/>
  <c r="P404" i="1"/>
  <c r="AO405" i="1"/>
  <c r="AG405" i="1"/>
  <c r="Y405" i="1"/>
  <c r="Q405" i="1"/>
  <c r="I405" i="1"/>
  <c r="AP406" i="1"/>
  <c r="AH406" i="1"/>
  <c r="Z406" i="1"/>
  <c r="R406" i="1"/>
  <c r="J406" i="1"/>
  <c r="AQ407" i="1"/>
  <c r="AI407" i="1"/>
  <c r="AA407" i="1"/>
  <c r="S407" i="1"/>
  <c r="K407" i="1"/>
  <c r="AR408" i="1"/>
  <c r="AJ408" i="1"/>
  <c r="AB408" i="1"/>
  <c r="T408" i="1"/>
  <c r="L408" i="1"/>
  <c r="AS409" i="1"/>
  <c r="AK409" i="1"/>
  <c r="AC409" i="1"/>
  <c r="U409" i="1"/>
  <c r="M409" i="1"/>
  <c r="AT410" i="1"/>
  <c r="AL410" i="1"/>
  <c r="AD410" i="1"/>
  <c r="V410" i="1"/>
  <c r="N410" i="1"/>
  <c r="AU411" i="1"/>
  <c r="AM411" i="1"/>
  <c r="AE411" i="1"/>
  <c r="W411" i="1"/>
  <c r="O411" i="1"/>
  <c r="AN412" i="1"/>
  <c r="AF412" i="1"/>
  <c r="X412" i="1"/>
  <c r="P412" i="1"/>
  <c r="AO413" i="1"/>
  <c r="AG413" i="1"/>
  <c r="Y413" i="1"/>
  <c r="Q413" i="1"/>
  <c r="I413" i="1"/>
  <c r="AP414" i="1"/>
  <c r="AH414" i="1"/>
  <c r="Z414" i="1"/>
  <c r="R414" i="1"/>
  <c r="J414" i="1"/>
  <c r="AR415" i="1"/>
  <c r="AJ415" i="1"/>
  <c r="AB415" i="1"/>
  <c r="T415" i="1"/>
  <c r="L415" i="1"/>
  <c r="AT416" i="1"/>
  <c r="AL416" i="1"/>
  <c r="AD416" i="1"/>
  <c r="V416" i="1"/>
  <c r="N416" i="1"/>
  <c r="AV417" i="1"/>
  <c r="AN417" i="1"/>
  <c r="AF417" i="1"/>
  <c r="X417" i="1"/>
  <c r="P417" i="1"/>
  <c r="AP418" i="1"/>
  <c r="AH418" i="1"/>
  <c r="Z418" i="1"/>
  <c r="R418" i="1"/>
  <c r="J418" i="1"/>
  <c r="AR419" i="1"/>
  <c r="AJ419" i="1"/>
  <c r="AB419" i="1"/>
  <c r="T419" i="1"/>
  <c r="L419" i="1"/>
  <c r="AT420" i="1"/>
  <c r="AL420" i="1"/>
  <c r="AD420" i="1"/>
  <c r="V420" i="1"/>
  <c r="N420" i="1"/>
  <c r="AV421" i="1"/>
  <c r="AN421" i="1"/>
  <c r="AF421" i="1"/>
  <c r="X421" i="1"/>
  <c r="P421" i="1"/>
  <c r="AP422" i="1"/>
  <c r="AH422" i="1"/>
  <c r="Z422" i="1"/>
  <c r="R422" i="1"/>
  <c r="J422" i="1"/>
  <c r="AR423" i="1"/>
  <c r="AJ423" i="1"/>
  <c r="AB423" i="1"/>
  <c r="T423" i="1"/>
  <c r="L423" i="1"/>
  <c r="AT424" i="1"/>
  <c r="AL424" i="1"/>
  <c r="AD424" i="1"/>
  <c r="V424" i="1"/>
  <c r="N424" i="1"/>
  <c r="AW425" i="1"/>
  <c r="AO425" i="1"/>
  <c r="AG425" i="1"/>
  <c r="Y425" i="1"/>
  <c r="Q425" i="1"/>
  <c r="I425" i="1"/>
  <c r="AR426" i="1"/>
  <c r="AJ426" i="1"/>
  <c r="AB426" i="1"/>
  <c r="T426" i="1"/>
  <c r="L426" i="1"/>
  <c r="AU427" i="1"/>
  <c r="AM427" i="1"/>
  <c r="AE427" i="1"/>
  <c r="W427" i="1"/>
  <c r="O427" i="1"/>
  <c r="AP428" i="1"/>
  <c r="AH428" i="1"/>
  <c r="Z428" i="1"/>
  <c r="R428" i="1"/>
  <c r="J428" i="1"/>
  <c r="AS429" i="1"/>
  <c r="AK429" i="1"/>
  <c r="AC429" i="1"/>
  <c r="U429" i="1"/>
  <c r="M429" i="1"/>
  <c r="AV430" i="1"/>
  <c r="AN430" i="1"/>
  <c r="AF430" i="1"/>
  <c r="X430" i="1"/>
  <c r="P430" i="1"/>
  <c r="AQ431" i="1"/>
  <c r="AI431" i="1"/>
  <c r="AA431" i="1"/>
  <c r="S431" i="1"/>
  <c r="K431" i="1"/>
  <c r="AT432" i="1"/>
  <c r="AL432" i="1"/>
  <c r="AD432" i="1"/>
  <c r="V432" i="1"/>
  <c r="N432" i="1"/>
  <c r="AW433" i="1"/>
  <c r="AO433" i="1"/>
  <c r="AG433" i="1"/>
  <c r="Y433" i="1"/>
  <c r="Q433" i="1"/>
  <c r="I433" i="1"/>
  <c r="AR434" i="1"/>
  <c r="AJ434" i="1"/>
  <c r="AB434" i="1"/>
  <c r="T434" i="1"/>
  <c r="L434" i="1"/>
  <c r="AV435" i="1"/>
  <c r="AN435" i="1"/>
  <c r="AF435" i="1"/>
  <c r="X435" i="1"/>
  <c r="P435" i="1"/>
  <c r="AR436" i="1"/>
  <c r="AJ436" i="1"/>
  <c r="AB436" i="1"/>
  <c r="T436" i="1"/>
  <c r="L436" i="1"/>
  <c r="AV437" i="1"/>
  <c r="AN437" i="1"/>
  <c r="AF437" i="1"/>
  <c r="X437" i="1"/>
  <c r="P437" i="1"/>
  <c r="AR438" i="1"/>
  <c r="AJ438" i="1"/>
  <c r="AB438" i="1"/>
  <c r="T438" i="1"/>
  <c r="L438" i="1"/>
  <c r="AV439" i="1"/>
  <c r="AN439" i="1"/>
  <c r="AF439" i="1"/>
  <c r="X439" i="1"/>
  <c r="P439" i="1"/>
  <c r="AR440" i="1"/>
  <c r="AJ440" i="1"/>
  <c r="AB440" i="1"/>
  <c r="T440" i="1"/>
  <c r="L440" i="1"/>
  <c r="AV441" i="1"/>
  <c r="AN441" i="1"/>
  <c r="AF441" i="1"/>
  <c r="X441" i="1"/>
  <c r="P441" i="1"/>
  <c r="AR442" i="1"/>
  <c r="AJ442" i="1"/>
  <c r="AB442" i="1"/>
  <c r="T442" i="1"/>
  <c r="L442" i="1"/>
  <c r="AV443" i="1"/>
  <c r="AN443" i="1"/>
  <c r="AF443" i="1"/>
  <c r="X443" i="1"/>
  <c r="P443" i="1"/>
  <c r="AR444" i="1"/>
  <c r="AJ444" i="1"/>
  <c r="AB444" i="1"/>
  <c r="T444" i="1"/>
  <c r="L444" i="1"/>
  <c r="AW445" i="1"/>
  <c r="AO445" i="1"/>
  <c r="AG445" i="1"/>
  <c r="Y445" i="1"/>
  <c r="Q445" i="1"/>
  <c r="I445" i="1"/>
  <c r="AT446" i="1"/>
  <c r="AL446" i="1"/>
  <c r="AD446" i="1"/>
  <c r="V446" i="1"/>
  <c r="N446" i="1"/>
  <c r="AY447" i="1"/>
  <c r="AQ447" i="1"/>
  <c r="AI447" i="1"/>
  <c r="AA447" i="1"/>
  <c r="S447" i="1"/>
  <c r="K447" i="1"/>
  <c r="AV448" i="1"/>
  <c r="AN448" i="1"/>
  <c r="AF448" i="1"/>
  <c r="X448" i="1"/>
  <c r="P448" i="1"/>
  <c r="AS449" i="1"/>
  <c r="AK449" i="1"/>
  <c r="AC449" i="1"/>
  <c r="U449" i="1"/>
  <c r="M449" i="1"/>
  <c r="AX450" i="1"/>
  <c r="AP450" i="1"/>
  <c r="AH450" i="1"/>
  <c r="Z450" i="1"/>
  <c r="R450" i="1"/>
  <c r="J450" i="1"/>
  <c r="AU451" i="1"/>
  <c r="AM451" i="1"/>
  <c r="AE451" i="1"/>
  <c r="W451" i="1"/>
  <c r="O451" i="1"/>
  <c r="AR452" i="1"/>
  <c r="AJ452" i="1"/>
  <c r="AB452" i="1"/>
  <c r="T452" i="1"/>
  <c r="L452" i="1"/>
  <c r="AW453" i="1"/>
  <c r="AO453" i="1"/>
  <c r="AG453" i="1"/>
  <c r="Y453" i="1"/>
  <c r="Q453" i="1"/>
  <c r="I453" i="1"/>
  <c r="AT454" i="1"/>
  <c r="AL454" i="1"/>
  <c r="AD454" i="1"/>
  <c r="V454" i="1"/>
  <c r="N454" i="1"/>
  <c r="AZ455" i="1"/>
  <c r="AR455" i="1"/>
  <c r="AJ455" i="1"/>
  <c r="AB455" i="1"/>
  <c r="T455" i="1"/>
  <c r="L455" i="1"/>
  <c r="AX456" i="1"/>
  <c r="AP456" i="1"/>
  <c r="AH456" i="1"/>
  <c r="Z456" i="1"/>
  <c r="R456" i="1"/>
  <c r="J456" i="1"/>
  <c r="AV457" i="1"/>
  <c r="AN457" i="1"/>
  <c r="AF457" i="1"/>
  <c r="X457" i="1"/>
  <c r="P457" i="1"/>
  <c r="AT458" i="1"/>
  <c r="AL458" i="1"/>
  <c r="AD458" i="1"/>
  <c r="V458" i="1"/>
  <c r="N458" i="1"/>
  <c r="AZ459" i="1"/>
  <c r="AR459" i="1"/>
  <c r="AJ459" i="1"/>
  <c r="AB459" i="1"/>
  <c r="T459" i="1"/>
  <c r="L459" i="1"/>
  <c r="AX460" i="1"/>
  <c r="AP460" i="1"/>
  <c r="AH460" i="1"/>
  <c r="Z460" i="1"/>
  <c r="R460" i="1"/>
  <c r="J460" i="1"/>
  <c r="AV461" i="1"/>
  <c r="AN461" i="1"/>
  <c r="AF461" i="1"/>
  <c r="X461" i="1"/>
  <c r="P461" i="1"/>
  <c r="AT462" i="1"/>
  <c r="AL462" i="1"/>
  <c r="AD462" i="1"/>
  <c r="V462" i="1"/>
  <c r="N462" i="1"/>
  <c r="AZ463" i="1"/>
  <c r="AR463" i="1"/>
  <c r="AJ463" i="1"/>
  <c r="AB463" i="1"/>
  <c r="T463" i="1"/>
  <c r="L463" i="1"/>
  <c r="AX464" i="1"/>
  <c r="AP464" i="1"/>
  <c r="AH464" i="1"/>
  <c r="Z464" i="1"/>
  <c r="R464" i="1"/>
  <c r="J464" i="1"/>
  <c r="AU460" i="15"/>
  <c r="AM460" i="15"/>
  <c r="AE460" i="15"/>
  <c r="W460" i="15"/>
  <c r="O460" i="15"/>
  <c r="AU459" i="15"/>
  <c r="AM459" i="15"/>
  <c r="AE459" i="15"/>
  <c r="W459" i="15"/>
  <c r="AT458" i="15"/>
  <c r="AL458" i="15"/>
  <c r="AD458" i="15"/>
  <c r="V458" i="15"/>
  <c r="N458" i="15"/>
  <c r="AY456" i="15"/>
  <c r="AQ456" i="15"/>
  <c r="AI456" i="15"/>
  <c r="AA456" i="15"/>
  <c r="S456" i="15"/>
  <c r="K456" i="15"/>
  <c r="AW442" i="15"/>
  <c r="AO442" i="15"/>
  <c r="AG442" i="15"/>
  <c r="Y442" i="15"/>
  <c r="Q442" i="15"/>
  <c r="I442" i="15"/>
  <c r="AU441" i="15"/>
  <c r="AM441" i="15"/>
  <c r="AE441" i="15"/>
  <c r="W441" i="15"/>
  <c r="AR440" i="15"/>
  <c r="AJ440" i="15"/>
  <c r="AB440" i="15"/>
  <c r="T440" i="15"/>
  <c r="L440" i="15"/>
  <c r="AV434" i="15"/>
  <c r="AN434" i="15"/>
  <c r="AF434" i="15"/>
  <c r="X434" i="15"/>
  <c r="P434" i="15"/>
  <c r="AV428" i="15"/>
  <c r="AN428" i="15"/>
  <c r="AF428" i="15"/>
  <c r="X428" i="15"/>
  <c r="P428" i="15"/>
  <c r="AV426" i="15"/>
  <c r="AN426" i="15"/>
  <c r="AF426" i="15"/>
  <c r="X426" i="15"/>
  <c r="P426" i="15"/>
  <c r="AU424" i="15"/>
  <c r="AM424" i="15"/>
  <c r="AE424" i="15"/>
  <c r="W424" i="15"/>
  <c r="O424" i="15"/>
  <c r="AT422" i="15"/>
  <c r="AL422" i="15"/>
  <c r="AD422" i="15"/>
  <c r="V422" i="15"/>
  <c r="AU419" i="15"/>
  <c r="AM419" i="15"/>
  <c r="AE419" i="15"/>
  <c r="W419" i="15"/>
  <c r="AU416" i="15"/>
  <c r="AM416" i="15"/>
  <c r="AE416" i="15"/>
  <c r="W416" i="15"/>
  <c r="O416" i="15"/>
  <c r="AS412" i="15"/>
  <c r="AK412" i="15"/>
  <c r="AC412" i="15"/>
  <c r="U412" i="15"/>
  <c r="M412" i="15"/>
  <c r="AS410" i="15"/>
  <c r="AK410" i="15"/>
  <c r="AC410" i="15"/>
  <c r="U410" i="15"/>
  <c r="M410" i="15"/>
  <c r="G404" i="15"/>
  <c r="E392" i="14" s="1"/>
  <c r="F404" i="15"/>
  <c r="D392" i="14" s="1"/>
  <c r="AM401" i="15"/>
  <c r="AE401" i="15"/>
  <c r="W401" i="15"/>
  <c r="AO398" i="15"/>
  <c r="AG398" i="15"/>
  <c r="Y398" i="15"/>
  <c r="Q398" i="15"/>
  <c r="AM380" i="15"/>
  <c r="AE380" i="15"/>
  <c r="W380" i="15"/>
  <c r="O380" i="15"/>
  <c r="AM379" i="15"/>
  <c r="AE379" i="15"/>
  <c r="W379" i="15"/>
  <c r="AL378" i="15"/>
  <c r="AD378" i="15"/>
  <c r="V378" i="15"/>
  <c r="N378" i="15"/>
  <c r="AQ376" i="15"/>
  <c r="AI376" i="15"/>
  <c r="AA376" i="15"/>
  <c r="S376" i="15"/>
  <c r="K376" i="15"/>
  <c r="AO362" i="15"/>
  <c r="AG362" i="15"/>
  <c r="Y362" i="15"/>
  <c r="Q362" i="15"/>
  <c r="I362" i="15"/>
  <c r="AM361" i="15"/>
  <c r="AE361" i="15"/>
  <c r="W361" i="15"/>
  <c r="AJ360" i="15"/>
  <c r="AB360" i="15"/>
  <c r="T360" i="15"/>
  <c r="L360" i="15"/>
  <c r="AN354" i="15"/>
  <c r="AF354" i="15"/>
  <c r="X354" i="15"/>
  <c r="P354" i="15"/>
  <c r="AN348" i="15"/>
  <c r="AF348" i="15"/>
  <c r="X348" i="15"/>
  <c r="P348" i="15"/>
  <c r="AN346" i="15"/>
  <c r="AF346" i="15"/>
  <c r="X346" i="15"/>
  <c r="P346" i="15"/>
  <c r="AM344" i="15"/>
  <c r="AE344" i="15"/>
  <c r="W344" i="15"/>
  <c r="O344" i="15"/>
  <c r="AL342" i="15"/>
  <c r="AD342" i="15"/>
  <c r="V342" i="15"/>
  <c r="AM339" i="15"/>
  <c r="AE339" i="15"/>
  <c r="W339" i="15"/>
  <c r="AM336" i="15"/>
  <c r="AE336" i="15"/>
  <c r="W336" i="15"/>
  <c r="O336" i="15"/>
  <c r="AK332" i="15"/>
  <c r="AC332" i="15"/>
  <c r="U332" i="15"/>
  <c r="M332" i="15"/>
  <c r="Y330" i="15"/>
  <c r="I330" i="15"/>
  <c r="X324" i="15"/>
  <c r="Z322" i="15"/>
  <c r="J322" i="15"/>
  <c r="AJ320" i="15"/>
  <c r="T320" i="15"/>
  <c r="AL318" i="15"/>
  <c r="AF304" i="15"/>
  <c r="P304" i="15"/>
  <c r="Z302" i="15"/>
  <c r="AJ300" i="15"/>
  <c r="T300" i="15"/>
  <c r="X296" i="15"/>
  <c r="Y292" i="15"/>
  <c r="I292" i="15"/>
  <c r="G290" i="15"/>
  <c r="E278" i="14" s="1"/>
  <c r="F290" i="15"/>
  <c r="D278" i="14" s="1"/>
  <c r="X284" i="15"/>
  <c r="T280" i="15"/>
  <c r="Y274" i="15"/>
  <c r="I274" i="15"/>
  <c r="Y266" i="15"/>
  <c r="I266" i="15"/>
  <c r="AF264" i="15"/>
  <c r="P264" i="15"/>
  <c r="T260" i="15"/>
  <c r="V258" i="15"/>
  <c r="X256" i="15"/>
  <c r="Y252" i="15"/>
  <c r="I252" i="15"/>
  <c r="Y250" i="15"/>
  <c r="I250" i="15"/>
  <c r="X244" i="15"/>
  <c r="Z242" i="15"/>
  <c r="Z222" i="15"/>
  <c r="Y212" i="15"/>
  <c r="X204" i="15"/>
  <c r="AL459" i="16"/>
  <c r="V459" i="16"/>
  <c r="AP455" i="16"/>
  <c r="Z455" i="16"/>
  <c r="J455" i="16"/>
  <c r="AP451" i="16"/>
  <c r="Z451" i="16"/>
  <c r="J451" i="16"/>
  <c r="AP447" i="16"/>
  <c r="Z447" i="16"/>
  <c r="J447" i="16"/>
  <c r="AP437" i="16"/>
  <c r="Z437" i="16"/>
  <c r="J437" i="16"/>
  <c r="AL423" i="16"/>
  <c r="V423" i="16"/>
  <c r="AP419" i="16"/>
  <c r="Z419" i="16"/>
  <c r="J419" i="16"/>
  <c r="AP401" i="16"/>
  <c r="Z401" i="16"/>
  <c r="J401" i="16"/>
  <c r="AL397" i="16"/>
  <c r="V397" i="16"/>
  <c r="AP383" i="16"/>
  <c r="Z383" i="16"/>
  <c r="J383" i="16"/>
  <c r="Y240" i="16"/>
  <c r="L238" i="16"/>
  <c r="AC236" i="16"/>
  <c r="F184" i="16"/>
  <c r="F172" i="14" s="1"/>
  <c r="F148" i="16"/>
  <c r="F136" i="14" s="1"/>
  <c r="F132" i="16"/>
  <c r="F120" i="14" s="1"/>
  <c r="F130" i="16"/>
  <c r="F118" i="14" s="1"/>
  <c r="F128" i="16"/>
  <c r="F116" i="14" s="1"/>
  <c r="F120" i="16"/>
  <c r="F108" i="14" s="1"/>
  <c r="F116" i="16"/>
  <c r="F104" i="14" s="1"/>
  <c r="F104" i="16"/>
  <c r="F92" i="14" s="1"/>
  <c r="F96" i="16"/>
  <c r="F84" i="14" s="1"/>
  <c r="F88" i="16"/>
  <c r="F76" i="14" s="1"/>
  <c r="F86" i="16"/>
  <c r="F74" i="14" s="1"/>
  <c r="F72" i="16"/>
  <c r="F60" i="14" s="1"/>
  <c r="F58" i="16"/>
  <c r="F46" i="14" s="1"/>
  <c r="F54" i="16"/>
  <c r="F42" i="14" s="1"/>
  <c r="F50" i="16"/>
  <c r="F38" i="14" s="1"/>
  <c r="F48" i="16"/>
  <c r="F36" i="14" s="1"/>
  <c r="F46" i="16"/>
  <c r="F34" i="14" s="1"/>
  <c r="F44" i="16"/>
  <c r="F32" i="14" s="1"/>
  <c r="F36" i="16"/>
  <c r="F24" i="14" s="1"/>
  <c r="F24" i="16"/>
  <c r="F12" i="14" s="1"/>
  <c r="F22" i="16"/>
  <c r="F10" i="14" s="1"/>
  <c r="F16" i="16"/>
  <c r="F4" i="14" s="1"/>
  <c r="K50" i="15"/>
  <c r="I58" i="16"/>
  <c r="J62" i="15"/>
  <c r="J72" i="16"/>
  <c r="K75" i="15"/>
  <c r="J78" i="16"/>
  <c r="I80" i="16"/>
  <c r="M88" i="16"/>
  <c r="J96" i="16"/>
  <c r="N100" i="16"/>
  <c r="N114" i="16"/>
  <c r="K119" i="15"/>
  <c r="I120" i="16"/>
  <c r="M128" i="16"/>
  <c r="S130" i="15"/>
  <c r="S132" i="15"/>
  <c r="K134" i="15"/>
  <c r="K140" i="15"/>
  <c r="F141" i="16"/>
  <c r="F129" i="14" s="1"/>
  <c r="R144" i="16"/>
  <c r="J148" i="16"/>
  <c r="K155" i="15"/>
  <c r="R157" i="15"/>
  <c r="V161" i="15"/>
  <c r="N162" i="16"/>
  <c r="U164" i="16"/>
  <c r="S166" i="16"/>
  <c r="S170" i="16"/>
  <c r="S174" i="16"/>
  <c r="R176" i="16"/>
  <c r="L182" i="15"/>
  <c r="K182" i="16"/>
  <c r="S184" i="15"/>
  <c r="J184" i="16"/>
  <c r="J186" i="15"/>
  <c r="J186" i="16"/>
  <c r="J188" i="15"/>
  <c r="J188" i="16"/>
  <c r="J190" i="15"/>
  <c r="J190" i="16"/>
  <c r="J192" i="15"/>
  <c r="J192" i="16"/>
  <c r="J194" i="15"/>
  <c r="J194" i="16"/>
  <c r="N198" i="16"/>
  <c r="K200" i="16"/>
  <c r="G213" i="16"/>
  <c r="G201" i="14" s="1"/>
  <c r="Z216" i="16"/>
  <c r="J220" i="16"/>
  <c r="J224" i="16"/>
  <c r="Y226" i="16"/>
  <c r="I229" i="16"/>
  <c r="M229" i="16"/>
  <c r="Q229" i="16"/>
  <c r="U229" i="16"/>
  <c r="Y229" i="16"/>
  <c r="AC229" i="16"/>
  <c r="K228" i="16"/>
  <c r="O228" i="16"/>
  <c r="S228" i="16"/>
  <c r="W228" i="16"/>
  <c r="AA228" i="16"/>
  <c r="I227" i="16"/>
  <c r="M227" i="16"/>
  <c r="Q227" i="16"/>
  <c r="U227" i="16"/>
  <c r="Y227" i="16"/>
  <c r="AC227" i="16"/>
  <c r="K226" i="16"/>
  <c r="O226" i="16"/>
  <c r="S226" i="16"/>
  <c r="W226" i="16"/>
  <c r="AA226" i="16"/>
  <c r="I225" i="16"/>
  <c r="M225" i="16"/>
  <c r="Q225" i="16"/>
  <c r="U225" i="16"/>
  <c r="Y225" i="16"/>
  <c r="AC225" i="16"/>
  <c r="K224" i="16"/>
  <c r="O224" i="16"/>
  <c r="S224" i="16"/>
  <c r="W224" i="16"/>
  <c r="AA224" i="16"/>
  <c r="J223" i="16"/>
  <c r="N223" i="16"/>
  <c r="R223" i="16"/>
  <c r="V223" i="16"/>
  <c r="Z223" i="16"/>
  <c r="L221" i="16"/>
  <c r="P221" i="16"/>
  <c r="T221" i="16"/>
  <c r="X221" i="16"/>
  <c r="AB221" i="16"/>
  <c r="K220" i="16"/>
  <c r="O220" i="16"/>
  <c r="S220" i="16"/>
  <c r="W220" i="16"/>
  <c r="AA220" i="16"/>
  <c r="J219" i="16"/>
  <c r="N219" i="16"/>
  <c r="R219" i="16"/>
  <c r="V219" i="16"/>
  <c r="Z219" i="16"/>
  <c r="L217" i="16"/>
  <c r="P217" i="16"/>
  <c r="T217" i="16"/>
  <c r="X217" i="16"/>
  <c r="AB217" i="16"/>
  <c r="K216" i="16"/>
  <c r="O216" i="16"/>
  <c r="S216" i="16"/>
  <c r="W216" i="16"/>
  <c r="AA216" i="16"/>
  <c r="J215" i="16"/>
  <c r="N215" i="16"/>
  <c r="R215" i="16"/>
  <c r="V215" i="16"/>
  <c r="Z215" i="16"/>
  <c r="I213" i="16"/>
  <c r="M213" i="16"/>
  <c r="Q213" i="16"/>
  <c r="U213" i="16"/>
  <c r="Y213" i="16"/>
  <c r="I211" i="16"/>
  <c r="M211" i="16"/>
  <c r="Q211" i="16"/>
  <c r="U211" i="16"/>
  <c r="Y211" i="16"/>
  <c r="I209" i="16"/>
  <c r="M209" i="16"/>
  <c r="Q209" i="16"/>
  <c r="U209" i="16"/>
  <c r="Y209" i="16"/>
  <c r="I207" i="16"/>
  <c r="M207" i="16"/>
  <c r="Q207" i="16"/>
  <c r="U207" i="16"/>
  <c r="Y207" i="16"/>
  <c r="I205" i="16"/>
  <c r="M205" i="16"/>
  <c r="Q205" i="16"/>
  <c r="U205" i="16"/>
  <c r="Y205" i="16"/>
  <c r="J203" i="16"/>
  <c r="N203" i="16"/>
  <c r="R203" i="16"/>
  <c r="V203" i="16"/>
  <c r="Z203" i="16"/>
  <c r="K202" i="16"/>
  <c r="O202" i="16"/>
  <c r="S202" i="16"/>
  <c r="W202" i="16"/>
  <c r="L201" i="16"/>
  <c r="P201" i="16"/>
  <c r="T201" i="16"/>
  <c r="X201" i="16"/>
  <c r="L200" i="16"/>
  <c r="P200" i="16"/>
  <c r="T200" i="16"/>
  <c r="X200" i="16"/>
  <c r="J199" i="16"/>
  <c r="N199" i="16"/>
  <c r="R199" i="16"/>
  <c r="V199" i="16"/>
  <c r="Z199" i="16"/>
  <c r="L198" i="16"/>
  <c r="P198" i="16"/>
  <c r="T198" i="16"/>
  <c r="X198" i="16"/>
  <c r="J197" i="16"/>
  <c r="N197" i="16"/>
  <c r="R197" i="16"/>
  <c r="V197" i="16"/>
  <c r="Z197" i="16"/>
  <c r="L196" i="16"/>
  <c r="P196" i="16"/>
  <c r="T196" i="16"/>
  <c r="X196" i="16"/>
  <c r="J195" i="16"/>
  <c r="N195" i="16"/>
  <c r="R195" i="16"/>
  <c r="V195" i="16"/>
  <c r="Z195" i="16"/>
  <c r="L194" i="16"/>
  <c r="P194" i="16"/>
  <c r="T194" i="16"/>
  <c r="X194" i="16"/>
  <c r="L193" i="16"/>
  <c r="P193" i="16"/>
  <c r="T193" i="16"/>
  <c r="X193" i="16"/>
  <c r="L192" i="16"/>
  <c r="P192" i="16"/>
  <c r="T192" i="16"/>
  <c r="X192" i="16"/>
  <c r="L191" i="16"/>
  <c r="P191" i="16"/>
  <c r="T191" i="16"/>
  <c r="X191" i="16"/>
  <c r="L190" i="16"/>
  <c r="P190" i="16"/>
  <c r="T190" i="16"/>
  <c r="X190" i="16"/>
  <c r="L189" i="16"/>
  <c r="P189" i="16"/>
  <c r="T189" i="16"/>
  <c r="X189" i="16"/>
  <c r="L188" i="16"/>
  <c r="P188" i="16"/>
  <c r="T188" i="16"/>
  <c r="X188" i="16"/>
  <c r="L187" i="16"/>
  <c r="P187" i="16"/>
  <c r="T187" i="16"/>
  <c r="X187" i="16"/>
  <c r="L186" i="16"/>
  <c r="P186" i="16"/>
  <c r="T186" i="16"/>
  <c r="X186" i="16"/>
  <c r="L185" i="16"/>
  <c r="P185" i="16"/>
  <c r="T185" i="16"/>
  <c r="X185" i="16"/>
  <c r="L184" i="16"/>
  <c r="P184" i="16"/>
  <c r="T184" i="16"/>
  <c r="X184" i="16"/>
  <c r="J183" i="16"/>
  <c r="N183" i="16"/>
  <c r="R183" i="16"/>
  <c r="V183" i="16"/>
  <c r="L182" i="16"/>
  <c r="P182" i="16"/>
  <c r="T182" i="16"/>
  <c r="X182" i="16"/>
  <c r="J181" i="16"/>
  <c r="N181" i="16"/>
  <c r="R181" i="16"/>
  <c r="V181" i="16"/>
  <c r="L180" i="16"/>
  <c r="P180" i="16"/>
  <c r="T180" i="16"/>
  <c r="X180" i="16"/>
  <c r="J179" i="16"/>
  <c r="N179" i="16"/>
  <c r="R179" i="16"/>
  <c r="V179" i="16"/>
  <c r="L178" i="16"/>
  <c r="P178" i="16"/>
  <c r="T178" i="16"/>
  <c r="X178" i="16"/>
  <c r="J177" i="16"/>
  <c r="N177" i="16"/>
  <c r="R177" i="16"/>
  <c r="V177" i="16"/>
  <c r="L176" i="16"/>
  <c r="P176" i="16"/>
  <c r="T176" i="16"/>
  <c r="X176" i="16"/>
  <c r="J175" i="16"/>
  <c r="N175" i="16"/>
  <c r="R175" i="16"/>
  <c r="V175" i="16"/>
  <c r="L174" i="16"/>
  <c r="P174" i="16"/>
  <c r="T174" i="16"/>
  <c r="L173" i="16"/>
  <c r="P173" i="16"/>
  <c r="T173" i="16"/>
  <c r="L172" i="16"/>
  <c r="P172" i="16"/>
  <c r="T172" i="16"/>
  <c r="L171" i="16"/>
  <c r="P171" i="16"/>
  <c r="T171" i="16"/>
  <c r="L170" i="16"/>
  <c r="P170" i="16"/>
  <c r="T170" i="16"/>
  <c r="L169" i="16"/>
  <c r="P169" i="16"/>
  <c r="T169" i="16"/>
  <c r="L168" i="16"/>
  <c r="P168" i="16"/>
  <c r="T168" i="16"/>
  <c r="L167" i="16"/>
  <c r="P167" i="16"/>
  <c r="T167" i="16"/>
  <c r="L166" i="16"/>
  <c r="P166" i="16"/>
  <c r="T166" i="16"/>
  <c r="K165" i="16"/>
  <c r="O165" i="16"/>
  <c r="S165" i="16"/>
  <c r="W165" i="16"/>
  <c r="K164" i="16"/>
  <c r="O164" i="16"/>
  <c r="S164" i="16"/>
  <c r="I163" i="16"/>
  <c r="M163" i="16"/>
  <c r="Q163" i="16"/>
  <c r="U163" i="16"/>
  <c r="K162" i="16"/>
  <c r="O162" i="16"/>
  <c r="S162" i="16"/>
  <c r="I161" i="16"/>
  <c r="M161" i="16"/>
  <c r="Q161" i="16"/>
  <c r="U161" i="16"/>
  <c r="K160" i="16"/>
  <c r="O160" i="16"/>
  <c r="S160" i="16"/>
  <c r="I159" i="16"/>
  <c r="M159" i="16"/>
  <c r="Q159" i="16"/>
  <c r="U159" i="16"/>
  <c r="K158" i="16"/>
  <c r="O158" i="16"/>
  <c r="S158" i="16"/>
  <c r="I157" i="16"/>
  <c r="M157" i="16"/>
  <c r="Q157" i="16"/>
  <c r="U157" i="16"/>
  <c r="K156" i="16"/>
  <c r="O156" i="16"/>
  <c r="S156" i="16"/>
  <c r="I155" i="16"/>
  <c r="M155" i="16"/>
  <c r="Q155" i="16"/>
  <c r="U155" i="16"/>
  <c r="K154" i="16"/>
  <c r="O154" i="16"/>
  <c r="S154" i="16"/>
  <c r="K153" i="16"/>
  <c r="O153" i="16"/>
  <c r="S153" i="16"/>
  <c r="K152" i="16"/>
  <c r="O152" i="16"/>
  <c r="S152" i="16"/>
  <c r="K151" i="16"/>
  <c r="O151" i="16"/>
  <c r="S151" i="16"/>
  <c r="K150" i="16"/>
  <c r="O150" i="16"/>
  <c r="S150" i="16"/>
  <c r="K149" i="16"/>
  <c r="O149" i="16"/>
  <c r="S149" i="16"/>
  <c r="K148" i="16"/>
  <c r="O148" i="16"/>
  <c r="S148" i="16"/>
  <c r="K147" i="16"/>
  <c r="O147" i="16"/>
  <c r="S147" i="16"/>
  <c r="K146" i="16"/>
  <c r="O146" i="16"/>
  <c r="S146" i="16"/>
  <c r="K145" i="16"/>
  <c r="O145" i="16"/>
  <c r="S145" i="16"/>
  <c r="K144" i="16"/>
  <c r="O144" i="16"/>
  <c r="S144" i="16"/>
  <c r="I143" i="16"/>
  <c r="M143" i="16"/>
  <c r="Q143" i="16"/>
  <c r="K142" i="16"/>
  <c r="O142" i="16"/>
  <c r="S142" i="16"/>
  <c r="I141" i="16"/>
  <c r="M141" i="16"/>
  <c r="Q141" i="16"/>
  <c r="K140" i="16"/>
  <c r="O140" i="16"/>
  <c r="S140" i="16"/>
  <c r="I139" i="16"/>
  <c r="M139" i="16"/>
  <c r="Q139" i="16"/>
  <c r="K138" i="16"/>
  <c r="O138" i="16"/>
  <c r="S138" i="16"/>
  <c r="I137" i="16"/>
  <c r="M137" i="16"/>
  <c r="Q137" i="16"/>
  <c r="K136" i="16"/>
  <c r="O136" i="16"/>
  <c r="S136" i="16"/>
  <c r="I135" i="16"/>
  <c r="M135" i="16"/>
  <c r="Q135" i="16"/>
  <c r="K134" i="16"/>
  <c r="O134" i="16"/>
  <c r="S134" i="16"/>
  <c r="K133" i="16"/>
  <c r="O133" i="16"/>
  <c r="S133" i="16"/>
  <c r="K132" i="16"/>
  <c r="O132" i="16"/>
  <c r="S132" i="16"/>
  <c r="K131" i="16"/>
  <c r="O131" i="16"/>
  <c r="S131" i="16"/>
  <c r="K130" i="16"/>
  <c r="O130" i="16"/>
  <c r="S130" i="16"/>
  <c r="K129" i="16"/>
  <c r="O129" i="16"/>
  <c r="S129" i="16"/>
  <c r="K128" i="16"/>
  <c r="O128" i="16"/>
  <c r="S128" i="16"/>
  <c r="K127" i="16"/>
  <c r="O127" i="16"/>
  <c r="S127" i="16"/>
  <c r="K126" i="16"/>
  <c r="O126" i="16"/>
  <c r="S126" i="16"/>
  <c r="K125" i="16"/>
  <c r="O125" i="16"/>
  <c r="S125" i="16"/>
  <c r="K124" i="16"/>
  <c r="O124" i="16"/>
  <c r="I123" i="16"/>
  <c r="M123" i="16"/>
  <c r="Q123" i="16"/>
  <c r="K122" i="16"/>
  <c r="O122" i="16"/>
  <c r="I121" i="16"/>
  <c r="M121" i="16"/>
  <c r="Q121" i="16"/>
  <c r="K120" i="16"/>
  <c r="O120" i="16"/>
  <c r="I119" i="16"/>
  <c r="M119" i="16"/>
  <c r="Q119" i="16"/>
  <c r="K118" i="16"/>
  <c r="O118" i="16"/>
  <c r="I117" i="16"/>
  <c r="M117" i="16"/>
  <c r="Q117" i="16"/>
  <c r="K116" i="16"/>
  <c r="O116" i="16"/>
  <c r="I115" i="16"/>
  <c r="M115" i="16"/>
  <c r="Q115" i="16"/>
  <c r="K114" i="16"/>
  <c r="O114" i="16"/>
  <c r="K113" i="16"/>
  <c r="O113" i="16"/>
  <c r="K112" i="16"/>
  <c r="O112" i="16"/>
  <c r="K111" i="16"/>
  <c r="O111" i="16"/>
  <c r="K110" i="16"/>
  <c r="O110" i="16"/>
  <c r="K109" i="16"/>
  <c r="O109" i="16"/>
  <c r="K108" i="16"/>
  <c r="O108" i="16"/>
  <c r="K107" i="16"/>
  <c r="O107" i="16"/>
  <c r="K106" i="16"/>
  <c r="O106" i="16"/>
  <c r="K105" i="16"/>
  <c r="O105" i="16"/>
  <c r="K104" i="16"/>
  <c r="O104" i="16"/>
  <c r="I103" i="16"/>
  <c r="M103" i="16"/>
  <c r="K102" i="16"/>
  <c r="O102" i="16"/>
  <c r="I101" i="16"/>
  <c r="M101" i="16"/>
  <c r="K100" i="16"/>
  <c r="O100" i="16"/>
  <c r="I99" i="16"/>
  <c r="M99" i="16"/>
  <c r="K98" i="16"/>
  <c r="O98" i="16"/>
  <c r="I97" i="16"/>
  <c r="M97" i="16"/>
  <c r="K96" i="16"/>
  <c r="O96" i="16"/>
  <c r="I95" i="16"/>
  <c r="M95" i="16"/>
  <c r="K94" i="16"/>
  <c r="O94" i="16"/>
  <c r="K93" i="16"/>
  <c r="O93" i="16"/>
  <c r="K92" i="16"/>
  <c r="O92" i="16"/>
  <c r="K91" i="16"/>
  <c r="O91" i="16"/>
  <c r="K90" i="16"/>
  <c r="O90" i="16"/>
  <c r="K89" i="16"/>
  <c r="O89" i="16"/>
  <c r="K88" i="16"/>
  <c r="O88" i="16"/>
  <c r="K87" i="16"/>
  <c r="O87" i="16"/>
  <c r="K86" i="16"/>
  <c r="O86" i="16"/>
  <c r="K85" i="16"/>
  <c r="O85" i="16"/>
  <c r="K84" i="16"/>
  <c r="I83" i="16"/>
  <c r="M83" i="16"/>
  <c r="K82" i="16"/>
  <c r="I81" i="16"/>
  <c r="M81" i="16"/>
  <c r="K80" i="16"/>
  <c r="I79" i="16"/>
  <c r="M79" i="16"/>
  <c r="K78" i="16"/>
  <c r="I77" i="16"/>
  <c r="M77" i="16"/>
  <c r="K76" i="16"/>
  <c r="I75" i="16"/>
  <c r="M75" i="16"/>
  <c r="K74" i="16"/>
  <c r="K73" i="16"/>
  <c r="K72" i="16"/>
  <c r="K71" i="16"/>
  <c r="K70" i="16"/>
  <c r="K69" i="16"/>
  <c r="K68" i="16"/>
  <c r="K67" i="16"/>
  <c r="K66" i="16"/>
  <c r="K65" i="16"/>
  <c r="K64" i="16"/>
  <c r="I63" i="16"/>
  <c r="K62" i="16"/>
  <c r="I61" i="16"/>
  <c r="K60" i="16"/>
  <c r="I59" i="16"/>
  <c r="K58" i="16"/>
  <c r="I57" i="16"/>
  <c r="K56" i="16"/>
  <c r="I55" i="16"/>
  <c r="K54" i="16"/>
  <c r="K53" i="16"/>
  <c r="K52" i="16"/>
  <c r="K51" i="16"/>
  <c r="K50" i="16"/>
  <c r="K49" i="16"/>
  <c r="K48" i="16"/>
  <c r="K47" i="16"/>
  <c r="K46" i="16"/>
  <c r="K45" i="16"/>
  <c r="I43" i="16"/>
  <c r="I41" i="16"/>
  <c r="I39" i="16"/>
  <c r="I37" i="16"/>
  <c r="I35" i="16"/>
  <c r="L230" i="16"/>
  <c r="P230" i="16"/>
  <c r="T230" i="16"/>
  <c r="X230" i="16"/>
  <c r="AB230" i="16"/>
  <c r="L231" i="16"/>
  <c r="P231" i="16"/>
  <c r="T231" i="16"/>
  <c r="X231" i="16"/>
  <c r="AB231" i="16"/>
  <c r="L232" i="16"/>
  <c r="P232" i="16"/>
  <c r="T232" i="16"/>
  <c r="X232" i="16"/>
  <c r="AB232" i="16"/>
  <c r="L233" i="16"/>
  <c r="P233" i="16"/>
  <c r="T233" i="16"/>
  <c r="X233" i="16"/>
  <c r="AB233" i="16"/>
  <c r="L234" i="16"/>
  <c r="P234" i="16"/>
  <c r="T234" i="16"/>
  <c r="X234" i="16"/>
  <c r="AB234" i="16"/>
  <c r="L235" i="16"/>
  <c r="P235" i="16"/>
  <c r="T235" i="16"/>
  <c r="X235" i="16"/>
  <c r="AB235" i="16"/>
  <c r="K236" i="16"/>
  <c r="O236" i="16"/>
  <c r="S236" i="16"/>
  <c r="W236" i="16"/>
  <c r="AA236" i="16"/>
  <c r="J237" i="16"/>
  <c r="N237" i="16"/>
  <c r="R237" i="16"/>
  <c r="V237" i="16"/>
  <c r="Z237" i="16"/>
  <c r="AD237" i="16"/>
  <c r="I238" i="16"/>
  <c r="M238" i="16"/>
  <c r="Q238" i="16"/>
  <c r="U238" i="16"/>
  <c r="Y238" i="16"/>
  <c r="AC238" i="16"/>
  <c r="L239" i="16"/>
  <c r="P239" i="16"/>
  <c r="T239" i="16"/>
  <c r="X239" i="16"/>
  <c r="AB239" i="16"/>
  <c r="K240" i="16"/>
  <c r="O240" i="16"/>
  <c r="S240" i="16"/>
  <c r="W240" i="16"/>
  <c r="AA240" i="16"/>
  <c r="J241" i="16"/>
  <c r="N241" i="16"/>
  <c r="R241" i="16"/>
  <c r="V241" i="16"/>
  <c r="Z241" i="16"/>
  <c r="AD241" i="16"/>
  <c r="K244" i="16"/>
  <c r="O244" i="16"/>
  <c r="S244" i="16"/>
  <c r="W244" i="16"/>
  <c r="AA244" i="16"/>
  <c r="J245" i="16"/>
  <c r="N245" i="16"/>
  <c r="R245" i="16"/>
  <c r="V245" i="16"/>
  <c r="Z245" i="16"/>
  <c r="AD245" i="16"/>
  <c r="L246" i="16"/>
  <c r="P246" i="16"/>
  <c r="T246" i="16"/>
  <c r="X246" i="16"/>
  <c r="AB246" i="16"/>
  <c r="J247" i="16"/>
  <c r="N247" i="16"/>
  <c r="R247" i="16"/>
  <c r="V247" i="16"/>
  <c r="Z247" i="16"/>
  <c r="AD247" i="16"/>
  <c r="L248" i="16"/>
  <c r="P248" i="16"/>
  <c r="T248" i="16"/>
  <c r="X248" i="16"/>
  <c r="AB248" i="16"/>
  <c r="J249" i="16"/>
  <c r="N249" i="16"/>
  <c r="R249" i="16"/>
  <c r="V249" i="16"/>
  <c r="Z249" i="16"/>
  <c r="AD249" i="16"/>
  <c r="L250" i="16"/>
  <c r="P250" i="16"/>
  <c r="T250" i="16"/>
  <c r="X250" i="16"/>
  <c r="AB250" i="16"/>
  <c r="J251" i="16"/>
  <c r="N251" i="16"/>
  <c r="R251" i="16"/>
  <c r="V251" i="16"/>
  <c r="Z251" i="16"/>
  <c r="AD251" i="16"/>
  <c r="L252" i="16"/>
  <c r="P252" i="16"/>
  <c r="T252" i="16"/>
  <c r="X252" i="16"/>
  <c r="AB252" i="16"/>
  <c r="J253" i="16"/>
  <c r="N253" i="16"/>
  <c r="R253" i="16"/>
  <c r="V253" i="16"/>
  <c r="Z253" i="16"/>
  <c r="AD253" i="16"/>
  <c r="L254" i="16"/>
  <c r="P254" i="16"/>
  <c r="T254" i="16"/>
  <c r="X254" i="16"/>
  <c r="AB254" i="16"/>
  <c r="J255" i="16"/>
  <c r="N255" i="16"/>
  <c r="R255" i="16"/>
  <c r="V255" i="16"/>
  <c r="Z255" i="16"/>
  <c r="AD255" i="16"/>
  <c r="K256" i="16"/>
  <c r="O256" i="16"/>
  <c r="S256" i="16"/>
  <c r="W256" i="16"/>
  <c r="AA256" i="16"/>
  <c r="AE256" i="16"/>
  <c r="J259" i="16"/>
  <c r="N259" i="16"/>
  <c r="R259" i="16"/>
  <c r="V259" i="16"/>
  <c r="Z259" i="16"/>
  <c r="AD259" i="16"/>
  <c r="K260" i="16"/>
  <c r="O260" i="16"/>
  <c r="S260" i="16"/>
  <c r="W260" i="16"/>
  <c r="AA260" i="16"/>
  <c r="AE260" i="16"/>
  <c r="K264" i="16"/>
  <c r="O264" i="16"/>
  <c r="S264" i="16"/>
  <c r="W264" i="16"/>
  <c r="AA264" i="16"/>
  <c r="AE264" i="16"/>
  <c r="K276" i="16"/>
  <c r="O276" i="16"/>
  <c r="S276" i="16"/>
  <c r="W276" i="16"/>
  <c r="AA276" i="16"/>
  <c r="AE276" i="16"/>
  <c r="L279" i="16"/>
  <c r="P279" i="16"/>
  <c r="T279" i="16"/>
  <c r="X279" i="16"/>
  <c r="AB279" i="16"/>
  <c r="AF279" i="16"/>
  <c r="K280" i="16"/>
  <c r="O280" i="16"/>
  <c r="S280" i="16"/>
  <c r="W280" i="16"/>
  <c r="AA280" i="16"/>
  <c r="AE280" i="16"/>
  <c r="K284" i="16"/>
  <c r="O284" i="16"/>
  <c r="S284" i="16"/>
  <c r="W284" i="16"/>
  <c r="AA284" i="16"/>
  <c r="AE284" i="16"/>
  <c r="K296" i="16"/>
  <c r="O296" i="16"/>
  <c r="S296" i="16"/>
  <c r="W296" i="16"/>
  <c r="AA296" i="16"/>
  <c r="AE296" i="16"/>
  <c r="AI296" i="16"/>
  <c r="K300" i="16"/>
  <c r="O300" i="16"/>
  <c r="S300" i="16"/>
  <c r="W300" i="16"/>
  <c r="AA300" i="16"/>
  <c r="AE300" i="16"/>
  <c r="AI300" i="16"/>
  <c r="L301" i="16"/>
  <c r="P301" i="16"/>
  <c r="T301" i="16"/>
  <c r="X301" i="16"/>
  <c r="AB301" i="16"/>
  <c r="AF301" i="16"/>
  <c r="AJ301" i="16"/>
  <c r="K304" i="16"/>
  <c r="O304" i="16"/>
  <c r="S304" i="16"/>
  <c r="W304" i="16"/>
  <c r="AA304" i="16"/>
  <c r="AE304" i="16"/>
  <c r="AI304" i="16"/>
  <c r="K316" i="16"/>
  <c r="O316" i="16"/>
  <c r="S316" i="16"/>
  <c r="W316" i="16"/>
  <c r="AA316" i="16"/>
  <c r="AE316" i="16"/>
  <c r="AI316" i="16"/>
  <c r="L319" i="16"/>
  <c r="P319" i="16"/>
  <c r="T319" i="16"/>
  <c r="X319" i="16"/>
  <c r="AB319" i="16"/>
  <c r="AF319" i="16"/>
  <c r="AJ319" i="16"/>
  <c r="K320" i="16"/>
  <c r="O320" i="16"/>
  <c r="S320" i="16"/>
  <c r="W320" i="16"/>
  <c r="AA320" i="16"/>
  <c r="AE320" i="16"/>
  <c r="AI320" i="16"/>
  <c r="K324" i="16"/>
  <c r="O324" i="16"/>
  <c r="S324" i="16"/>
  <c r="W324" i="16"/>
  <c r="AA324" i="16"/>
  <c r="AE324" i="16"/>
  <c r="AI324" i="16"/>
  <c r="L326" i="16"/>
  <c r="P326" i="16"/>
  <c r="T326" i="16"/>
  <c r="X326" i="16"/>
  <c r="AB326" i="16"/>
  <c r="AF326" i="16"/>
  <c r="AJ326" i="16"/>
  <c r="J327" i="16"/>
  <c r="N327" i="16"/>
  <c r="R327" i="16"/>
  <c r="V327" i="16"/>
  <c r="Z327" i="16"/>
  <c r="AD327" i="16"/>
  <c r="AH327" i="16"/>
  <c r="AL327" i="16"/>
  <c r="L328" i="16"/>
  <c r="P328" i="16"/>
  <c r="T328" i="16"/>
  <c r="X328" i="16"/>
  <c r="AB328" i="16"/>
  <c r="AF328" i="16"/>
  <c r="AJ328" i="16"/>
  <c r="J329" i="16"/>
  <c r="N329" i="16"/>
  <c r="R329" i="16"/>
  <c r="V329" i="16"/>
  <c r="Z329" i="16"/>
  <c r="AD329" i="16"/>
  <c r="AH329" i="16"/>
  <c r="AL329" i="16"/>
  <c r="L330" i="16"/>
  <c r="P330" i="16"/>
  <c r="T330" i="16"/>
  <c r="X330" i="16"/>
  <c r="AB330" i="16"/>
  <c r="AF330" i="16"/>
  <c r="AJ330" i="16"/>
  <c r="J331" i="16"/>
  <c r="N331" i="16"/>
  <c r="R331" i="16"/>
  <c r="V331" i="16"/>
  <c r="Z331" i="16"/>
  <c r="AD331" i="16"/>
  <c r="AH331" i="16"/>
  <c r="AL331" i="16"/>
  <c r="L332" i="16"/>
  <c r="P332" i="16"/>
  <c r="T332" i="16"/>
  <c r="X332" i="16"/>
  <c r="AB332" i="16"/>
  <c r="AF332" i="16"/>
  <c r="AJ332" i="16"/>
  <c r="L334" i="16"/>
  <c r="P334" i="16"/>
  <c r="T334" i="16"/>
  <c r="X334" i="16"/>
  <c r="AB334" i="16"/>
  <c r="AF334" i="16"/>
  <c r="AJ334" i="16"/>
  <c r="K336" i="16"/>
  <c r="O336" i="16"/>
  <c r="S336" i="16"/>
  <c r="W336" i="16"/>
  <c r="AA336" i="16"/>
  <c r="AE336" i="16"/>
  <c r="AI336" i="16"/>
  <c r="AM336" i="16"/>
  <c r="K340" i="16"/>
  <c r="O340" i="16"/>
  <c r="S340" i="16"/>
  <c r="W340" i="16"/>
  <c r="AA340" i="16"/>
  <c r="AE340" i="16"/>
  <c r="AI340" i="16"/>
  <c r="AM340" i="16"/>
  <c r="L341" i="16"/>
  <c r="P341" i="16"/>
  <c r="T341" i="16"/>
  <c r="X341" i="16"/>
  <c r="AB341" i="16"/>
  <c r="AF341" i="16"/>
  <c r="AJ341" i="16"/>
  <c r="AN341" i="16"/>
  <c r="K344" i="16"/>
  <c r="O344" i="16"/>
  <c r="S344" i="16"/>
  <c r="W344" i="16"/>
  <c r="AA344" i="16"/>
  <c r="AE344" i="16"/>
  <c r="AI344" i="16"/>
  <c r="AM344" i="16"/>
  <c r="L346" i="16"/>
  <c r="P346" i="16"/>
  <c r="T346" i="16"/>
  <c r="X346" i="16"/>
  <c r="AB346" i="16"/>
  <c r="AF346" i="16"/>
  <c r="AJ346" i="16"/>
  <c r="AN346" i="16"/>
  <c r="L348" i="16"/>
  <c r="P348" i="16"/>
  <c r="T348" i="16"/>
  <c r="X348" i="16"/>
  <c r="AB348" i="16"/>
  <c r="AF348" i="16"/>
  <c r="AJ348" i="16"/>
  <c r="AN348" i="16"/>
  <c r="L350" i="16"/>
  <c r="P350" i="16"/>
  <c r="T350" i="16"/>
  <c r="X350" i="16"/>
  <c r="AB350" i="16"/>
  <c r="AF350" i="16"/>
  <c r="AJ350" i="16"/>
  <c r="AN350" i="16"/>
  <c r="L352" i="16"/>
  <c r="P352" i="16"/>
  <c r="T352" i="16"/>
  <c r="X352" i="16"/>
  <c r="AB352" i="16"/>
  <c r="AF352" i="16"/>
  <c r="AJ352" i="16"/>
  <c r="AN352" i="16"/>
  <c r="L354" i="16"/>
  <c r="P354" i="16"/>
  <c r="T354" i="16"/>
  <c r="X354" i="16"/>
  <c r="AB354" i="16"/>
  <c r="AF354" i="16"/>
  <c r="AJ354" i="16"/>
  <c r="AN354" i="16"/>
  <c r="K356" i="16"/>
  <c r="O356" i="16"/>
  <c r="S356" i="16"/>
  <c r="W356" i="16"/>
  <c r="AA356" i="16"/>
  <c r="AE356" i="16"/>
  <c r="AI356" i="16"/>
  <c r="AM356" i="16"/>
  <c r="L359" i="16"/>
  <c r="P359" i="16"/>
  <c r="T359" i="16"/>
  <c r="X359" i="16"/>
  <c r="AB359" i="16"/>
  <c r="AF359" i="16"/>
  <c r="AJ359" i="16"/>
  <c r="AN359" i="16"/>
  <c r="K360" i="16"/>
  <c r="O360" i="16"/>
  <c r="S360" i="16"/>
  <c r="W360" i="16"/>
  <c r="AA360" i="16"/>
  <c r="AE360" i="16"/>
  <c r="AI360" i="16"/>
  <c r="AM360" i="16"/>
  <c r="K364" i="16"/>
  <c r="O364" i="16"/>
  <c r="S364" i="16"/>
  <c r="W364" i="16"/>
  <c r="AA364" i="16"/>
  <c r="AE364" i="16"/>
  <c r="AI364" i="16"/>
  <c r="AM364" i="16"/>
  <c r="J371" i="16"/>
  <c r="N371" i="16"/>
  <c r="R371" i="16"/>
  <c r="V371" i="16"/>
  <c r="Z371" i="16"/>
  <c r="AD371" i="16"/>
  <c r="AH371" i="16"/>
  <c r="AL371" i="16"/>
  <c r="AP371" i="16"/>
  <c r="J373" i="16"/>
  <c r="N373" i="16"/>
  <c r="R373" i="16"/>
  <c r="V373" i="16"/>
  <c r="Z373" i="16"/>
  <c r="AD373" i="16"/>
  <c r="AH373" i="16"/>
  <c r="AL373" i="16"/>
  <c r="AP373" i="16"/>
  <c r="J375" i="16"/>
  <c r="N375" i="16"/>
  <c r="R375" i="16"/>
  <c r="V375" i="16"/>
  <c r="Z375" i="16"/>
  <c r="AD375" i="16"/>
  <c r="AH375" i="16"/>
  <c r="AL375" i="16"/>
  <c r="AP375" i="16"/>
  <c r="K376" i="16"/>
  <c r="O376" i="16"/>
  <c r="S376" i="16"/>
  <c r="W376" i="16"/>
  <c r="AA376" i="16"/>
  <c r="AE376" i="16"/>
  <c r="AI376" i="16"/>
  <c r="AM376" i="16"/>
  <c r="AQ376" i="16"/>
  <c r="J379" i="16"/>
  <c r="N379" i="16"/>
  <c r="R379" i="16"/>
  <c r="V379" i="16"/>
  <c r="Z379" i="16"/>
  <c r="AD379" i="16"/>
  <c r="AH379" i="16"/>
  <c r="AL379" i="16"/>
  <c r="AP379" i="16"/>
  <c r="K380" i="16"/>
  <c r="J229" i="16"/>
  <c r="N229" i="16"/>
  <c r="R229" i="16"/>
  <c r="V229" i="16"/>
  <c r="Z229" i="16"/>
  <c r="L228" i="16"/>
  <c r="P228" i="16"/>
  <c r="T228" i="16"/>
  <c r="X228" i="16"/>
  <c r="AB228" i="16"/>
  <c r="J227" i="16"/>
  <c r="N227" i="16"/>
  <c r="R227" i="16"/>
  <c r="V227" i="16"/>
  <c r="Z227" i="16"/>
  <c r="L226" i="16"/>
  <c r="P226" i="16"/>
  <c r="T226" i="16"/>
  <c r="X226" i="16"/>
  <c r="AB226" i="16"/>
  <c r="J225" i="16"/>
  <c r="N225" i="16"/>
  <c r="R225" i="16"/>
  <c r="V225" i="16"/>
  <c r="Z225" i="16"/>
  <c r="L224" i="16"/>
  <c r="P224" i="16"/>
  <c r="T224" i="16"/>
  <c r="X224" i="16"/>
  <c r="AB224" i="16"/>
  <c r="K223" i="16"/>
  <c r="O223" i="16"/>
  <c r="S223" i="16"/>
  <c r="W223" i="16"/>
  <c r="AA223" i="16"/>
  <c r="I221" i="16"/>
  <c r="M221" i="16"/>
  <c r="Q221" i="16"/>
  <c r="U221" i="16"/>
  <c r="Y221" i="16"/>
  <c r="L220" i="16"/>
  <c r="P220" i="16"/>
  <c r="T220" i="16"/>
  <c r="X220" i="16"/>
  <c r="AB220" i="16"/>
  <c r="K219" i="16"/>
  <c r="O219" i="16"/>
  <c r="S219" i="16"/>
  <c r="W219" i="16"/>
  <c r="AA219" i="16"/>
  <c r="I217" i="16"/>
  <c r="M217" i="16"/>
  <c r="Q217" i="16"/>
  <c r="U217" i="16"/>
  <c r="Y217" i="16"/>
  <c r="L216" i="16"/>
  <c r="P216" i="16"/>
  <c r="T216" i="16"/>
  <c r="X216" i="16"/>
  <c r="AB216" i="16"/>
  <c r="K215" i="16"/>
  <c r="O215" i="16"/>
  <c r="S215" i="16"/>
  <c r="W215" i="16"/>
  <c r="AA215" i="16"/>
  <c r="J213" i="16"/>
  <c r="N213" i="16"/>
  <c r="R213" i="16"/>
  <c r="V213" i="16"/>
  <c r="Z213" i="16"/>
  <c r="J211" i="16"/>
  <c r="N211" i="16"/>
  <c r="R211" i="16"/>
  <c r="V211" i="16"/>
  <c r="Z211" i="16"/>
  <c r="J209" i="16"/>
  <c r="N209" i="16"/>
  <c r="R209" i="16"/>
  <c r="V209" i="16"/>
  <c r="Z209" i="16"/>
  <c r="J207" i="16"/>
  <c r="N207" i="16"/>
  <c r="R207" i="16"/>
  <c r="V207" i="16"/>
  <c r="Z207" i="16"/>
  <c r="J205" i="16"/>
  <c r="N205" i="16"/>
  <c r="R205" i="16"/>
  <c r="V205" i="16"/>
  <c r="Z205" i="16"/>
  <c r="K203" i="16"/>
  <c r="O203" i="16"/>
  <c r="S203" i="16"/>
  <c r="W203" i="16"/>
  <c r="L202" i="16"/>
  <c r="P202" i="16"/>
  <c r="T202" i="16"/>
  <c r="X202" i="16"/>
  <c r="I201" i="16"/>
  <c r="M201" i="16"/>
  <c r="Q201" i="16"/>
  <c r="U201" i="16"/>
  <c r="Y201" i="16"/>
  <c r="I200" i="16"/>
  <c r="M200" i="16"/>
  <c r="Q200" i="16"/>
  <c r="U200" i="16"/>
  <c r="Y200" i="16"/>
  <c r="K199" i="16"/>
  <c r="O199" i="16"/>
  <c r="S199" i="16"/>
  <c r="W199" i="16"/>
  <c r="I198" i="16"/>
  <c r="M198" i="16"/>
  <c r="Q198" i="16"/>
  <c r="U198" i="16"/>
  <c r="Y198" i="16"/>
  <c r="K197" i="16"/>
  <c r="O197" i="16"/>
  <c r="S197" i="16"/>
  <c r="W197" i="16"/>
  <c r="I196" i="16"/>
  <c r="M196" i="16"/>
  <c r="Q196" i="16"/>
  <c r="U196" i="16"/>
  <c r="Y196" i="16"/>
  <c r="K195" i="16"/>
  <c r="O195" i="16"/>
  <c r="S195" i="16"/>
  <c r="W195" i="16"/>
  <c r="I194" i="16"/>
  <c r="M194" i="16"/>
  <c r="Q194" i="16"/>
  <c r="U194" i="16"/>
  <c r="Y194" i="16"/>
  <c r="I193" i="16"/>
  <c r="M193" i="16"/>
  <c r="Q193" i="16"/>
  <c r="U193" i="16"/>
  <c r="Y193" i="16"/>
  <c r="I192" i="16"/>
  <c r="M192" i="16"/>
  <c r="Q192" i="16"/>
  <c r="U192" i="16"/>
  <c r="Y192" i="16"/>
  <c r="I191" i="16"/>
  <c r="M191" i="16"/>
  <c r="Q191" i="16"/>
  <c r="U191" i="16"/>
  <c r="Y191" i="16"/>
  <c r="I190" i="16"/>
  <c r="M190" i="16"/>
  <c r="Q190" i="16"/>
  <c r="U190" i="16"/>
  <c r="Y190" i="16"/>
  <c r="I189" i="16"/>
  <c r="M189" i="16"/>
  <c r="Q189" i="16"/>
  <c r="U189" i="16"/>
  <c r="Y189" i="16"/>
  <c r="I188" i="16"/>
  <c r="M188" i="16"/>
  <c r="Q188" i="16"/>
  <c r="U188" i="16"/>
  <c r="Y188" i="16"/>
  <c r="I187" i="16"/>
  <c r="M187" i="16"/>
  <c r="Q187" i="16"/>
  <c r="U187" i="16"/>
  <c r="Y187" i="16"/>
  <c r="I186" i="16"/>
  <c r="M186" i="16"/>
  <c r="Q186" i="16"/>
  <c r="U186" i="16"/>
  <c r="Y186" i="16"/>
  <c r="I185" i="16"/>
  <c r="M185" i="16"/>
  <c r="Q185" i="16"/>
  <c r="U185" i="16"/>
  <c r="Y185" i="16"/>
  <c r="I184" i="16"/>
  <c r="M184" i="16"/>
  <c r="Q184" i="16"/>
  <c r="U184" i="16"/>
  <c r="K183" i="16"/>
  <c r="O183" i="16"/>
  <c r="S183" i="16"/>
  <c r="W183" i="16"/>
  <c r="I182" i="16"/>
  <c r="M182" i="16"/>
  <c r="Q182" i="16"/>
  <c r="U182" i="16"/>
  <c r="K181" i="16"/>
  <c r="O181" i="16"/>
  <c r="S181" i="16"/>
  <c r="W181" i="16"/>
  <c r="I180" i="16"/>
  <c r="M180" i="16"/>
  <c r="Q180" i="16"/>
  <c r="U180" i="16"/>
  <c r="K179" i="16"/>
  <c r="O179" i="16"/>
  <c r="S179" i="16"/>
  <c r="W179" i="16"/>
  <c r="I178" i="16"/>
  <c r="M178" i="16"/>
  <c r="Q178" i="16"/>
  <c r="U178" i="16"/>
  <c r="K177" i="16"/>
  <c r="O177" i="16"/>
  <c r="S177" i="16"/>
  <c r="W177" i="16"/>
  <c r="I176" i="16"/>
  <c r="M176" i="16"/>
  <c r="Q176" i="16"/>
  <c r="U176" i="16"/>
  <c r="K175" i="16"/>
  <c r="O175" i="16"/>
  <c r="S175" i="16"/>
  <c r="W175" i="16"/>
  <c r="I174" i="16"/>
  <c r="M174" i="16"/>
  <c r="Q174" i="16"/>
  <c r="U174" i="16"/>
  <c r="I173" i="16"/>
  <c r="M173" i="16"/>
  <c r="Q173" i="16"/>
  <c r="U173" i="16"/>
  <c r="I172" i="16"/>
  <c r="M172" i="16"/>
  <c r="Q172" i="16"/>
  <c r="U172" i="16"/>
  <c r="I171" i="16"/>
  <c r="M171" i="16"/>
  <c r="Q171" i="16"/>
  <c r="U171" i="16"/>
  <c r="I170" i="16"/>
  <c r="M170" i="16"/>
  <c r="Q170" i="16"/>
  <c r="U170" i="16"/>
  <c r="I169" i="16"/>
  <c r="M169" i="16"/>
  <c r="Q169" i="16"/>
  <c r="U169" i="16"/>
  <c r="I168" i="16"/>
  <c r="M168" i="16"/>
  <c r="Q168" i="16"/>
  <c r="U168" i="16"/>
  <c r="I167" i="16"/>
  <c r="M167" i="16"/>
  <c r="Q167" i="16"/>
  <c r="U167" i="16"/>
  <c r="I166" i="16"/>
  <c r="M166" i="16"/>
  <c r="Q166" i="16"/>
  <c r="U166" i="16"/>
  <c r="L165" i="16"/>
  <c r="P165" i="16"/>
  <c r="T165" i="16"/>
  <c r="L164" i="16"/>
  <c r="P164" i="16"/>
  <c r="T164" i="16"/>
  <c r="J163" i="16"/>
  <c r="N163" i="16"/>
  <c r="R163" i="16"/>
  <c r="V163" i="16"/>
  <c r="L162" i="16"/>
  <c r="P162" i="16"/>
  <c r="T162" i="16"/>
  <c r="J161" i="16"/>
  <c r="N161" i="16"/>
  <c r="R161" i="16"/>
  <c r="V161" i="16"/>
  <c r="L160" i="16"/>
  <c r="P160" i="16"/>
  <c r="T160" i="16"/>
  <c r="J159" i="16"/>
  <c r="N159" i="16"/>
  <c r="R159" i="16"/>
  <c r="V159" i="16"/>
  <c r="L158" i="16"/>
  <c r="P158" i="16"/>
  <c r="T158" i="16"/>
  <c r="J157" i="16"/>
  <c r="N157" i="16"/>
  <c r="R157" i="16"/>
  <c r="V157" i="16"/>
  <c r="L156" i="16"/>
  <c r="P156" i="16"/>
  <c r="T156" i="16"/>
  <c r="J155" i="16"/>
  <c r="N155" i="16"/>
  <c r="R155" i="16"/>
  <c r="V155" i="16"/>
  <c r="L154" i="16"/>
  <c r="P154" i="16"/>
  <c r="T154" i="16"/>
  <c r="L153" i="16"/>
  <c r="P153" i="16"/>
  <c r="T153" i="16"/>
  <c r="L152" i="16"/>
  <c r="P152" i="16"/>
  <c r="T152" i="16"/>
  <c r="L151" i="16"/>
  <c r="P151" i="16"/>
  <c r="T151" i="16"/>
  <c r="L150" i="16"/>
  <c r="P150" i="16"/>
  <c r="T150" i="16"/>
  <c r="L149" i="16"/>
  <c r="P149" i="16"/>
  <c r="T149" i="16"/>
  <c r="L148" i="16"/>
  <c r="P148" i="16"/>
  <c r="T148" i="16"/>
  <c r="L147" i="16"/>
  <c r="P147" i="16"/>
  <c r="T147" i="16"/>
  <c r="L146" i="16"/>
  <c r="P146" i="16"/>
  <c r="T146" i="16"/>
  <c r="L145" i="16"/>
  <c r="P145" i="16"/>
  <c r="T145" i="16"/>
  <c r="L144" i="16"/>
  <c r="P144" i="16"/>
  <c r="T144" i="16"/>
  <c r="J143" i="16"/>
  <c r="N143" i="16"/>
  <c r="R143" i="16"/>
  <c r="L142" i="16"/>
  <c r="P142" i="16"/>
  <c r="T142" i="16"/>
  <c r="J141" i="16"/>
  <c r="N141" i="16"/>
  <c r="R141" i="16"/>
  <c r="L140" i="16"/>
  <c r="P140" i="16"/>
  <c r="T140" i="16"/>
  <c r="J139" i="16"/>
  <c r="N139" i="16"/>
  <c r="R139" i="16"/>
  <c r="L138" i="16"/>
  <c r="P138" i="16"/>
  <c r="T138" i="16"/>
  <c r="J137" i="16"/>
  <c r="N137" i="16"/>
  <c r="R137" i="16"/>
  <c r="L136" i="16"/>
  <c r="P136" i="16"/>
  <c r="T136" i="16"/>
  <c r="J135" i="16"/>
  <c r="N135" i="16"/>
  <c r="R135" i="16"/>
  <c r="L134" i="16"/>
  <c r="P134" i="16"/>
  <c r="L133" i="16"/>
  <c r="P133" i="16"/>
  <c r="L132" i="16"/>
  <c r="P132" i="16"/>
  <c r="L131" i="16"/>
  <c r="P131" i="16"/>
  <c r="L130" i="16"/>
  <c r="P130" i="16"/>
  <c r="L129" i="16"/>
  <c r="P129" i="16"/>
  <c r="L128" i="16"/>
  <c r="P128" i="16"/>
  <c r="L127" i="16"/>
  <c r="P127" i="16"/>
  <c r="L126" i="16"/>
  <c r="P126" i="16"/>
  <c r="L125" i="16"/>
  <c r="P125" i="16"/>
  <c r="L124" i="16"/>
  <c r="P124" i="16"/>
  <c r="J123" i="16"/>
  <c r="N123" i="16"/>
  <c r="R123" i="16"/>
  <c r="L122" i="16"/>
  <c r="P122" i="16"/>
  <c r="J121" i="16"/>
  <c r="N121" i="16"/>
  <c r="R121" i="16"/>
  <c r="L120" i="16"/>
  <c r="P120" i="16"/>
  <c r="J119" i="16"/>
  <c r="N119" i="16"/>
  <c r="R119" i="16"/>
  <c r="L118" i="16"/>
  <c r="P118" i="16"/>
  <c r="J117" i="16"/>
  <c r="N117" i="16"/>
  <c r="R117" i="16"/>
  <c r="L116" i="16"/>
  <c r="P116" i="16"/>
  <c r="J115" i="16"/>
  <c r="N115" i="16"/>
  <c r="R115" i="16"/>
  <c r="L114" i="16"/>
  <c r="P114" i="16"/>
  <c r="L113" i="16"/>
  <c r="P113" i="16"/>
  <c r="L112" i="16"/>
  <c r="P112" i="16"/>
  <c r="L111" i="16"/>
  <c r="P111" i="16"/>
  <c r="L110" i="16"/>
  <c r="P110" i="16"/>
  <c r="L109" i="16"/>
  <c r="P109" i="16"/>
  <c r="L108" i="16"/>
  <c r="P108" i="16"/>
  <c r="L107" i="16"/>
  <c r="P107" i="16"/>
  <c r="L106" i="16"/>
  <c r="P106" i="16"/>
  <c r="L105" i="16"/>
  <c r="P105" i="16"/>
  <c r="L104" i="16"/>
  <c r="P104" i="16"/>
  <c r="J103" i="16"/>
  <c r="N103" i="16"/>
  <c r="L102" i="16"/>
  <c r="P102" i="16"/>
  <c r="J101" i="16"/>
  <c r="N101" i="16"/>
  <c r="L100" i="16"/>
  <c r="P100" i="16"/>
  <c r="J99" i="16"/>
  <c r="N99" i="16"/>
  <c r="L98" i="16"/>
  <c r="P98" i="16"/>
  <c r="J97" i="16"/>
  <c r="N97" i="16"/>
  <c r="L96" i="16"/>
  <c r="P96" i="16"/>
  <c r="J95" i="16"/>
  <c r="N95" i="16"/>
  <c r="L94" i="16"/>
  <c r="L93" i="16"/>
  <c r="L92" i="16"/>
  <c r="L91" i="16"/>
  <c r="L90" i="16"/>
  <c r="L89" i="16"/>
  <c r="L88" i="16"/>
  <c r="L87" i="16"/>
  <c r="L86" i="16"/>
  <c r="L85" i="16"/>
  <c r="L84" i="16"/>
  <c r="J83" i="16"/>
  <c r="N83" i="16"/>
  <c r="L82" i="16"/>
  <c r="J81" i="16"/>
  <c r="N81" i="16"/>
  <c r="L80" i="16"/>
  <c r="J79" i="16"/>
  <c r="N79" i="16"/>
  <c r="L78" i="16"/>
  <c r="J77" i="16"/>
  <c r="N77" i="16"/>
  <c r="L76" i="16"/>
  <c r="J75" i="16"/>
  <c r="N75" i="16"/>
  <c r="L74" i="16"/>
  <c r="L73" i="16"/>
  <c r="L72" i="16"/>
  <c r="L71" i="16"/>
  <c r="L70" i="16"/>
  <c r="L69" i="16"/>
  <c r="L68" i="16"/>
  <c r="L67" i="16"/>
  <c r="L66" i="16"/>
  <c r="L65" i="16"/>
  <c r="L64" i="16"/>
  <c r="J63" i="16"/>
  <c r="L62" i="16"/>
  <c r="J61" i="16"/>
  <c r="L60" i="16"/>
  <c r="J59" i="16"/>
  <c r="L58" i="16"/>
  <c r="J57" i="16"/>
  <c r="L56" i="16"/>
  <c r="J55" i="16"/>
  <c r="J43" i="16"/>
  <c r="J41" i="16"/>
  <c r="J39" i="16"/>
  <c r="J37" i="16"/>
  <c r="J35" i="16"/>
  <c r="I230" i="16"/>
  <c r="M230" i="16"/>
  <c r="Q230" i="16"/>
  <c r="U230" i="16"/>
  <c r="Y230" i="16"/>
  <c r="AC230" i="16"/>
  <c r="I231" i="16"/>
  <c r="M231" i="16"/>
  <c r="Q231" i="16"/>
  <c r="U231" i="16"/>
  <c r="Y231" i="16"/>
  <c r="AC231" i="16"/>
  <c r="I232" i="16"/>
  <c r="M232" i="16"/>
  <c r="Q232" i="16"/>
  <c r="U232" i="16"/>
  <c r="Y232" i="16"/>
  <c r="AC232" i="16"/>
  <c r="I233" i="16"/>
  <c r="M233" i="16"/>
  <c r="Q233" i="16"/>
  <c r="U233" i="16"/>
  <c r="Y233" i="16"/>
  <c r="AC233" i="16"/>
  <c r="I234" i="16"/>
  <c r="M234" i="16"/>
  <c r="Q234" i="16"/>
  <c r="U234" i="16"/>
  <c r="Y234" i="16"/>
  <c r="AC234" i="16"/>
  <c r="I235" i="16"/>
  <c r="M235" i="16"/>
  <c r="Q235" i="16"/>
  <c r="U235" i="16"/>
  <c r="Y235" i="16"/>
  <c r="AC235" i="16"/>
  <c r="L236" i="16"/>
  <c r="P236" i="16"/>
  <c r="T236" i="16"/>
  <c r="X236" i="16"/>
  <c r="AB236" i="16"/>
  <c r="K237" i="16"/>
  <c r="O237" i="16"/>
  <c r="S237" i="16"/>
  <c r="W237" i="16"/>
  <c r="AA237" i="16"/>
  <c r="J238" i="16"/>
  <c r="N238" i="16"/>
  <c r="R238" i="16"/>
  <c r="V238" i="16"/>
  <c r="Z238" i="16"/>
  <c r="AD238" i="16"/>
  <c r="I239" i="16"/>
  <c r="M239" i="16"/>
  <c r="Q239" i="16"/>
  <c r="U239" i="16"/>
  <c r="Y239" i="16"/>
  <c r="AC239" i="16"/>
  <c r="L240" i="16"/>
  <c r="P240" i="16"/>
  <c r="T240" i="16"/>
  <c r="X240" i="16"/>
  <c r="AB240" i="16"/>
  <c r="K241" i="16"/>
  <c r="O241" i="16"/>
  <c r="S241" i="16"/>
  <c r="W241" i="16"/>
  <c r="AA241" i="16"/>
  <c r="L244" i="16"/>
  <c r="P244" i="16"/>
  <c r="T244" i="16"/>
  <c r="X244" i="16"/>
  <c r="AB244" i="16"/>
  <c r="K245" i="16"/>
  <c r="O245" i="16"/>
  <c r="S245" i="16"/>
  <c r="W245" i="16"/>
  <c r="AA245" i="16"/>
  <c r="AE245" i="16"/>
  <c r="I246" i="16"/>
  <c r="M246" i="16"/>
  <c r="Q246" i="16"/>
  <c r="U246" i="16"/>
  <c r="Y246" i="16"/>
  <c r="AC246" i="16"/>
  <c r="K247" i="16"/>
  <c r="O247" i="16"/>
  <c r="S247" i="16"/>
  <c r="W247" i="16"/>
  <c r="AA247" i="16"/>
  <c r="AE247" i="16"/>
  <c r="I248" i="16"/>
  <c r="M248" i="16"/>
  <c r="Q248" i="16"/>
  <c r="U248" i="16"/>
  <c r="Y248" i="16"/>
  <c r="AC248" i="16"/>
  <c r="K249" i="16"/>
  <c r="O249" i="16"/>
  <c r="S249" i="16"/>
  <c r="W249" i="16"/>
  <c r="AA249" i="16"/>
  <c r="AE249" i="16"/>
  <c r="I250" i="16"/>
  <c r="M250" i="16"/>
  <c r="Q250" i="16"/>
  <c r="U250" i="16"/>
  <c r="Y250" i="16"/>
  <c r="AC250" i="16"/>
  <c r="K251" i="16"/>
  <c r="O251" i="16"/>
  <c r="S251" i="16"/>
  <c r="W251" i="16"/>
  <c r="AA251" i="16"/>
  <c r="AE251" i="16"/>
  <c r="I252" i="16"/>
  <c r="M252" i="16"/>
  <c r="Q252" i="16"/>
  <c r="U252" i="16"/>
  <c r="Y252" i="16"/>
  <c r="AC252" i="16"/>
  <c r="K253" i="16"/>
  <c r="O253" i="16"/>
  <c r="S253" i="16"/>
  <c r="W253" i="16"/>
  <c r="AA253" i="16"/>
  <c r="AE253" i="16"/>
  <c r="I254" i="16"/>
  <c r="M254" i="16"/>
  <c r="Q254" i="16"/>
  <c r="U254" i="16"/>
  <c r="Y254" i="16"/>
  <c r="AC254" i="16"/>
  <c r="K255" i="16"/>
  <c r="O255" i="16"/>
  <c r="S255" i="16"/>
  <c r="W255" i="16"/>
  <c r="AA255" i="16"/>
  <c r="AE255" i="16"/>
  <c r="L256" i="16"/>
  <c r="P256" i="16"/>
  <c r="T256" i="16"/>
  <c r="X256" i="16"/>
  <c r="AB256" i="16"/>
  <c r="AF256" i="16"/>
  <c r="K259" i="16"/>
  <c r="O259" i="16"/>
  <c r="S259" i="16"/>
  <c r="W259" i="16"/>
  <c r="AA259" i="16"/>
  <c r="AE259" i="16"/>
  <c r="L260" i="16"/>
  <c r="P260" i="16"/>
  <c r="T260" i="16"/>
  <c r="X260" i="16"/>
  <c r="AB260" i="16"/>
  <c r="AF260" i="16"/>
  <c r="L264" i="16"/>
  <c r="P264" i="16"/>
  <c r="T264" i="16"/>
  <c r="X264" i="16"/>
  <c r="AB264" i="16"/>
  <c r="AF264" i="16"/>
  <c r="L276" i="16"/>
  <c r="P276" i="16"/>
  <c r="T276" i="16"/>
  <c r="X276" i="16"/>
  <c r="AB276" i="16"/>
  <c r="AF276" i="16"/>
  <c r="I279" i="16"/>
  <c r="M279" i="16"/>
  <c r="Q279" i="16"/>
  <c r="U279" i="16"/>
  <c r="Y279" i="16"/>
  <c r="AC279" i="16"/>
  <c r="AG279" i="16"/>
  <c r="L280" i="16"/>
  <c r="P280" i="16"/>
  <c r="T280" i="16"/>
  <c r="X280" i="16"/>
  <c r="AB280" i="16"/>
  <c r="AF280" i="16"/>
  <c r="L284" i="16"/>
  <c r="P284" i="16"/>
  <c r="T284" i="16"/>
  <c r="X284" i="16"/>
  <c r="AB284" i="16"/>
  <c r="AF284" i="16"/>
  <c r="L296" i="16"/>
  <c r="P296" i="16"/>
  <c r="T296" i="16"/>
  <c r="X296" i="16"/>
  <c r="AB296" i="16"/>
  <c r="AF296" i="16"/>
  <c r="AJ296" i="16"/>
  <c r="L300" i="16"/>
  <c r="P300" i="16"/>
  <c r="T300" i="16"/>
  <c r="X300" i="16"/>
  <c r="AB300" i="16"/>
  <c r="AF300" i="16"/>
  <c r="AJ300" i="16"/>
  <c r="I301" i="16"/>
  <c r="M301" i="16"/>
  <c r="Q301" i="16"/>
  <c r="U301" i="16"/>
  <c r="Y301" i="16"/>
  <c r="AC301" i="16"/>
  <c r="AG301" i="16"/>
  <c r="L304" i="16"/>
  <c r="P304" i="16"/>
  <c r="T304" i="16"/>
  <c r="X304" i="16"/>
  <c r="AB304" i="16"/>
  <c r="AF304" i="16"/>
  <c r="AJ304" i="16"/>
  <c r="L316" i="16"/>
  <c r="P316" i="16"/>
  <c r="T316" i="16"/>
  <c r="X316" i="16"/>
  <c r="AB316" i="16"/>
  <c r="AF316" i="16"/>
  <c r="AJ316" i="16"/>
  <c r="I319" i="16"/>
  <c r="M319" i="16"/>
  <c r="Q319" i="16"/>
  <c r="U319" i="16"/>
  <c r="Y319" i="16"/>
  <c r="AC319" i="16"/>
  <c r="AG319" i="16"/>
  <c r="AK319" i="16"/>
  <c r="L320" i="16"/>
  <c r="P320" i="16"/>
  <c r="T320" i="16"/>
  <c r="X320" i="16"/>
  <c r="AB320" i="16"/>
  <c r="AF320" i="16"/>
  <c r="AJ320" i="16"/>
  <c r="L324" i="16"/>
  <c r="P324" i="16"/>
  <c r="T324" i="16"/>
  <c r="X324" i="16"/>
  <c r="AB324" i="16"/>
  <c r="AF324" i="16"/>
  <c r="AJ324" i="16"/>
  <c r="I326" i="16"/>
  <c r="M326" i="16"/>
  <c r="Q326" i="16"/>
  <c r="U326" i="16"/>
  <c r="Y326" i="16"/>
  <c r="AC326" i="16"/>
  <c r="AG326" i="16"/>
  <c r="AK326" i="16"/>
  <c r="K327" i="16"/>
  <c r="O327" i="16"/>
  <c r="S327" i="16"/>
  <c r="W327" i="16"/>
  <c r="AA327" i="16"/>
  <c r="AE327" i="16"/>
  <c r="AI327" i="16"/>
  <c r="AM327" i="16"/>
  <c r="I328" i="16"/>
  <c r="M328" i="16"/>
  <c r="Q328" i="16"/>
  <c r="U328" i="16"/>
  <c r="Y328" i="16"/>
  <c r="AC328" i="16"/>
  <c r="AG328" i="16"/>
  <c r="AK328" i="16"/>
  <c r="K329" i="16"/>
  <c r="O329" i="16"/>
  <c r="S329" i="16"/>
  <c r="W329" i="16"/>
  <c r="AA329" i="16"/>
  <c r="AE329" i="16"/>
  <c r="AI329" i="16"/>
  <c r="AM329" i="16"/>
  <c r="I330" i="16"/>
  <c r="M330" i="16"/>
  <c r="Q330" i="16"/>
  <c r="U330" i="16"/>
  <c r="Y330" i="16"/>
  <c r="AC330" i="16"/>
  <c r="AG330" i="16"/>
  <c r="AK330" i="16"/>
  <c r="K331" i="16"/>
  <c r="O331" i="16"/>
  <c r="S331" i="16"/>
  <c r="W331" i="16"/>
  <c r="AA331" i="16"/>
  <c r="AE331" i="16"/>
  <c r="AI331" i="16"/>
  <c r="AM331" i="16"/>
  <c r="I332" i="16"/>
  <c r="M332" i="16"/>
  <c r="Q332" i="16"/>
  <c r="U332" i="16"/>
  <c r="Y332" i="16"/>
  <c r="AC332" i="16"/>
  <c r="AG332" i="16"/>
  <c r="AK332" i="16"/>
  <c r="I334" i="16"/>
  <c r="M334" i="16"/>
  <c r="Q334" i="16"/>
  <c r="U334" i="16"/>
  <c r="Y334" i="16"/>
  <c r="AC334" i="16"/>
  <c r="AG334" i="16"/>
  <c r="AK334" i="16"/>
  <c r="L336" i="16"/>
  <c r="P336" i="16"/>
  <c r="T336" i="16"/>
  <c r="X336" i="16"/>
  <c r="AB336" i="16"/>
  <c r="AF336" i="16"/>
  <c r="AJ336" i="16"/>
  <c r="AN336" i="16"/>
  <c r="L340" i="16"/>
  <c r="P340" i="16"/>
  <c r="T340" i="16"/>
  <c r="X340" i="16"/>
  <c r="AB340" i="16"/>
  <c r="AF340" i="16"/>
  <c r="AJ340" i="16"/>
  <c r="AN340" i="16"/>
  <c r="I341" i="16"/>
  <c r="M341" i="16"/>
  <c r="Q341" i="16"/>
  <c r="U341" i="16"/>
  <c r="Y341" i="16"/>
  <c r="AC341" i="16"/>
  <c r="AG341" i="16"/>
  <c r="AK341" i="16"/>
  <c r="L344" i="16"/>
  <c r="P344" i="16"/>
  <c r="T344" i="16"/>
  <c r="X344" i="16"/>
  <c r="AB344" i="16"/>
  <c r="AF344" i="16"/>
  <c r="AJ344" i="16"/>
  <c r="AN344" i="16"/>
  <c r="I346" i="16"/>
  <c r="M346" i="16"/>
  <c r="Q346" i="16"/>
  <c r="U346" i="16"/>
  <c r="Y346" i="16"/>
  <c r="AC346" i="16"/>
  <c r="AG346" i="16"/>
  <c r="AK346" i="16"/>
  <c r="AO346" i="16"/>
  <c r="I348" i="16"/>
  <c r="M348" i="16"/>
  <c r="Q348" i="16"/>
  <c r="U348" i="16"/>
  <c r="Y348" i="16"/>
  <c r="AC348" i="16"/>
  <c r="AG348" i="16"/>
  <c r="AK348" i="16"/>
  <c r="AO348" i="16"/>
  <c r="I350" i="16"/>
  <c r="M350" i="16"/>
  <c r="Q350" i="16"/>
  <c r="U350" i="16"/>
  <c r="Y350" i="16"/>
  <c r="AC350" i="16"/>
  <c r="AG350" i="16"/>
  <c r="AK350" i="16"/>
  <c r="AO350" i="16"/>
  <c r="I352" i="16"/>
  <c r="M352" i="16"/>
  <c r="Q352" i="16"/>
  <c r="U352" i="16"/>
  <c r="Y352" i="16"/>
  <c r="AC352" i="16"/>
  <c r="AG352" i="16"/>
  <c r="AK352" i="16"/>
  <c r="AO352" i="16"/>
  <c r="I354" i="16"/>
  <c r="M354" i="16"/>
  <c r="Q354" i="16"/>
  <c r="U354" i="16"/>
  <c r="Y354" i="16"/>
  <c r="AC354" i="16"/>
  <c r="AG354" i="16"/>
  <c r="AK354" i="16"/>
  <c r="AO354" i="16"/>
  <c r="L356" i="16"/>
  <c r="P356" i="16"/>
  <c r="T356" i="16"/>
  <c r="X356" i="16"/>
  <c r="AB356" i="16"/>
  <c r="AF356" i="16"/>
  <c r="AJ356" i="16"/>
  <c r="AN356" i="16"/>
  <c r="I359" i="16"/>
  <c r="M359" i="16"/>
  <c r="Q359" i="16"/>
  <c r="U359" i="16"/>
  <c r="Y359" i="16"/>
  <c r="AC359" i="16"/>
  <c r="AG359" i="16"/>
  <c r="AK359" i="16"/>
  <c r="AO359" i="16"/>
  <c r="L360" i="16"/>
  <c r="P360" i="16"/>
  <c r="T360" i="16"/>
  <c r="X360" i="16"/>
  <c r="AB360" i="16"/>
  <c r="AF360" i="16"/>
  <c r="AJ360" i="16"/>
  <c r="AN360" i="16"/>
  <c r="L364" i="16"/>
  <c r="P364" i="16"/>
  <c r="T364" i="16"/>
  <c r="X364" i="16"/>
  <c r="AB364" i="16"/>
  <c r="AF364" i="16"/>
  <c r="AJ364" i="16"/>
  <c r="AN364" i="16"/>
  <c r="K371" i="16"/>
  <c r="O371" i="16"/>
  <c r="S371" i="16"/>
  <c r="W371" i="16"/>
  <c r="AA371" i="16"/>
  <c r="AE371" i="16"/>
  <c r="AI371" i="16"/>
  <c r="AM371" i="16"/>
  <c r="AQ371" i="16"/>
  <c r="K373" i="16"/>
  <c r="O373" i="16"/>
  <c r="S373" i="16"/>
  <c r="W373" i="16"/>
  <c r="AA373" i="16"/>
  <c r="AE373" i="16"/>
  <c r="AI373" i="16"/>
  <c r="AM373" i="16"/>
  <c r="AQ373" i="16"/>
  <c r="K375" i="16"/>
  <c r="O375" i="16"/>
  <c r="S375" i="16"/>
  <c r="W375" i="16"/>
  <c r="AA375" i="16"/>
  <c r="AE375" i="16"/>
  <c r="AI375" i="16"/>
  <c r="AM375" i="16"/>
  <c r="AQ375" i="16"/>
  <c r="L376" i="16"/>
  <c r="P376" i="16"/>
  <c r="T376" i="16"/>
  <c r="X376" i="16"/>
  <c r="AB376" i="16"/>
  <c r="AF376" i="16"/>
  <c r="AJ376" i="16"/>
  <c r="AN376" i="16"/>
  <c r="AR376" i="16"/>
  <c r="K379" i="16"/>
  <c r="O379" i="16"/>
  <c r="S379" i="16"/>
  <c r="W379" i="16"/>
  <c r="AA379" i="16"/>
  <c r="AE379" i="16"/>
  <c r="AI379" i="16"/>
  <c r="AM379" i="16"/>
  <c r="AQ379" i="16"/>
  <c r="L380" i="16"/>
  <c r="P380" i="16"/>
  <c r="T380" i="16"/>
  <c r="X380" i="16"/>
  <c r="K229" i="16"/>
  <c r="S229" i="16"/>
  <c r="AA229" i="16"/>
  <c r="I228" i="16"/>
  <c r="Q228" i="16"/>
  <c r="Y228" i="16"/>
  <c r="L227" i="16"/>
  <c r="T227" i="16"/>
  <c r="AB227" i="16"/>
  <c r="J226" i="16"/>
  <c r="R226" i="16"/>
  <c r="Z226" i="16"/>
  <c r="O225" i="16"/>
  <c r="W225" i="16"/>
  <c r="M224" i="16"/>
  <c r="U224" i="16"/>
  <c r="L223" i="16"/>
  <c r="T223" i="16"/>
  <c r="AB223" i="16"/>
  <c r="N221" i="16"/>
  <c r="V221" i="16"/>
  <c r="M220" i="16"/>
  <c r="U220" i="16"/>
  <c r="L219" i="16"/>
  <c r="T219" i="16"/>
  <c r="AB219" i="16"/>
  <c r="N217" i="16"/>
  <c r="V217" i="16"/>
  <c r="M216" i="16"/>
  <c r="U216" i="16"/>
  <c r="L215" i="16"/>
  <c r="T215" i="16"/>
  <c r="AB215" i="16"/>
  <c r="O213" i="16"/>
  <c r="W213" i="16"/>
  <c r="K211" i="16"/>
  <c r="S211" i="16"/>
  <c r="AA211" i="16"/>
  <c r="O209" i="16"/>
  <c r="W209" i="16"/>
  <c r="K207" i="16"/>
  <c r="S207" i="16"/>
  <c r="AA207" i="16"/>
  <c r="O205" i="16"/>
  <c r="W205" i="16"/>
  <c r="M203" i="16"/>
  <c r="U203" i="16"/>
  <c r="N202" i="16"/>
  <c r="V202" i="16"/>
  <c r="N201" i="16"/>
  <c r="V201" i="16"/>
  <c r="N200" i="16"/>
  <c r="V200" i="16"/>
  <c r="I199" i="16"/>
  <c r="Q199" i="16"/>
  <c r="Y199" i="16"/>
  <c r="O198" i="16"/>
  <c r="W198" i="16"/>
  <c r="L197" i="16"/>
  <c r="T197" i="16"/>
  <c r="J196" i="16"/>
  <c r="R196" i="16"/>
  <c r="Z196" i="16"/>
  <c r="M195" i="16"/>
  <c r="U195" i="16"/>
  <c r="K194" i="16"/>
  <c r="S194" i="16"/>
  <c r="K193" i="16"/>
  <c r="S193" i="16"/>
  <c r="K192" i="16"/>
  <c r="S192" i="16"/>
  <c r="K191" i="16"/>
  <c r="S191" i="16"/>
  <c r="K190" i="16"/>
  <c r="S190" i="16"/>
  <c r="K189" i="16"/>
  <c r="S189" i="16"/>
  <c r="K188" i="16"/>
  <c r="S188" i="16"/>
  <c r="K187" i="16"/>
  <c r="S187" i="16"/>
  <c r="K186" i="16"/>
  <c r="S186" i="16"/>
  <c r="K185" i="16"/>
  <c r="S185" i="16"/>
  <c r="K184" i="16"/>
  <c r="S184" i="16"/>
  <c r="M183" i="16"/>
  <c r="U183" i="16"/>
  <c r="N182" i="16"/>
  <c r="V182" i="16"/>
  <c r="P181" i="16"/>
  <c r="X181" i="16"/>
  <c r="O180" i="16"/>
  <c r="W180" i="16"/>
  <c r="I179" i="16"/>
  <c r="Q179" i="16"/>
  <c r="J178" i="16"/>
  <c r="R178" i="16"/>
  <c r="L177" i="16"/>
  <c r="T177" i="16"/>
  <c r="K176" i="16"/>
  <c r="S176" i="16"/>
  <c r="M175" i="16"/>
  <c r="U175" i="16"/>
  <c r="N174" i="16"/>
  <c r="V174" i="16"/>
  <c r="O173" i="16"/>
  <c r="W173" i="16"/>
  <c r="J172" i="16"/>
  <c r="R172" i="16"/>
  <c r="K171" i="16"/>
  <c r="S171" i="16"/>
  <c r="N170" i="16"/>
  <c r="V170" i="16"/>
  <c r="O169" i="16"/>
  <c r="W169" i="16"/>
  <c r="J168" i="16"/>
  <c r="R168" i="16"/>
  <c r="K167" i="16"/>
  <c r="S167" i="16"/>
  <c r="N166" i="16"/>
  <c r="V166" i="16"/>
  <c r="J165" i="16"/>
  <c r="R165" i="16"/>
  <c r="N164" i="16"/>
  <c r="V164" i="16"/>
  <c r="K163" i="16"/>
  <c r="S163" i="16"/>
  <c r="I162" i="16"/>
  <c r="Q162" i="16"/>
  <c r="L161" i="16"/>
  <c r="T161" i="16"/>
  <c r="J160" i="16"/>
  <c r="R160" i="16"/>
  <c r="O159" i="16"/>
  <c r="M158" i="16"/>
  <c r="U158" i="16"/>
  <c r="P157" i="16"/>
  <c r="N156" i="16"/>
  <c r="V156" i="16"/>
  <c r="K155" i="16"/>
  <c r="S155" i="16"/>
  <c r="I154" i="16"/>
  <c r="Q154" i="16"/>
  <c r="N153" i="16"/>
  <c r="M152" i="16"/>
  <c r="U152" i="16"/>
  <c r="J151" i="16"/>
  <c r="R151" i="16"/>
  <c r="I150" i="16"/>
  <c r="Q150" i="16"/>
  <c r="N149" i="16"/>
  <c r="M148" i="16"/>
  <c r="U148" i="16"/>
  <c r="J147" i="16"/>
  <c r="R147" i="16"/>
  <c r="I146" i="16"/>
  <c r="Q146" i="16"/>
  <c r="N145" i="16"/>
  <c r="M144" i="16"/>
  <c r="O143" i="16"/>
  <c r="N142" i="16"/>
  <c r="P141" i="16"/>
  <c r="I140" i="16"/>
  <c r="Q140" i="16"/>
  <c r="K139" i="16"/>
  <c r="S139" i="16"/>
  <c r="J138" i="16"/>
  <c r="R138" i="16"/>
  <c r="L137" i="16"/>
  <c r="T137" i="16"/>
  <c r="M136" i="16"/>
  <c r="O135" i="16"/>
  <c r="N134" i="16"/>
  <c r="J133" i="16"/>
  <c r="R133" i="16"/>
  <c r="N132" i="16"/>
  <c r="J131" i="16"/>
  <c r="R131" i="16"/>
  <c r="N130" i="16"/>
  <c r="J129" i="16"/>
  <c r="R129" i="16"/>
  <c r="N128" i="16"/>
  <c r="J127" i="16"/>
  <c r="R127" i="16"/>
  <c r="N126" i="16"/>
  <c r="J125" i="16"/>
  <c r="R125" i="16"/>
  <c r="N124" i="16"/>
  <c r="K123" i="16"/>
  <c r="I122" i="16"/>
  <c r="Q122" i="16"/>
  <c r="L121" i="16"/>
  <c r="J120" i="16"/>
  <c r="R120" i="16"/>
  <c r="O119" i="16"/>
  <c r="M118" i="16"/>
  <c r="P117" i="16"/>
  <c r="N116" i="16"/>
  <c r="K115" i="16"/>
  <c r="I114" i="16"/>
  <c r="Q114" i="16"/>
  <c r="N113" i="16"/>
  <c r="M112" i="16"/>
  <c r="J111" i="16"/>
  <c r="I110" i="16"/>
  <c r="Q110" i="16"/>
  <c r="N109" i="16"/>
  <c r="M108" i="16"/>
  <c r="J107" i="16"/>
  <c r="I106" i="16"/>
  <c r="Q106" i="16"/>
  <c r="N105" i="16"/>
  <c r="M104" i="16"/>
  <c r="O103" i="16"/>
  <c r="N102" i="16"/>
  <c r="P101" i="16"/>
  <c r="I100" i="16"/>
  <c r="K99" i="16"/>
  <c r="J98" i="16"/>
  <c r="L97" i="16"/>
  <c r="M96" i="16"/>
  <c r="O95" i="16"/>
  <c r="N94" i="16"/>
  <c r="J93" i="16"/>
  <c r="N92" i="16"/>
  <c r="J91" i="16"/>
  <c r="N90" i="16"/>
  <c r="J89" i="16"/>
  <c r="N88" i="16"/>
  <c r="J87" i="16"/>
  <c r="N86" i="16"/>
  <c r="J85" i="16"/>
  <c r="N84" i="16"/>
  <c r="K83" i="16"/>
  <c r="I82" i="16"/>
  <c r="L81" i="16"/>
  <c r="J80" i="16"/>
  <c r="M78" i="16"/>
  <c r="N76" i="16"/>
  <c r="K75" i="16"/>
  <c r="I74" i="16"/>
  <c r="M72" i="16"/>
  <c r="J71" i="16"/>
  <c r="I70" i="16"/>
  <c r="M68" i="16"/>
  <c r="J67" i="16"/>
  <c r="I66" i="16"/>
  <c r="I60" i="16"/>
  <c r="K59" i="16"/>
  <c r="J58" i="16"/>
  <c r="L57" i="16"/>
  <c r="J53" i="16"/>
  <c r="J51" i="16"/>
  <c r="J49" i="16"/>
  <c r="J47" i="16"/>
  <c r="J45" i="16"/>
  <c r="I42" i="16"/>
  <c r="J40" i="16"/>
  <c r="I34" i="16"/>
  <c r="I30" i="16"/>
  <c r="I26" i="16"/>
  <c r="J230" i="16"/>
  <c r="R230" i="16"/>
  <c r="Z230" i="16"/>
  <c r="J231" i="16"/>
  <c r="R231" i="16"/>
  <c r="Z231" i="16"/>
  <c r="J232" i="16"/>
  <c r="R232" i="16"/>
  <c r="Z232" i="16"/>
  <c r="J233" i="16"/>
  <c r="R233" i="16"/>
  <c r="Z233" i="16"/>
  <c r="J234" i="16"/>
  <c r="R234" i="16"/>
  <c r="Z234" i="16"/>
  <c r="J235" i="16"/>
  <c r="R235" i="16"/>
  <c r="Z235" i="16"/>
  <c r="N236" i="16"/>
  <c r="V236" i="16"/>
  <c r="AD236" i="16"/>
  <c r="I237" i="16"/>
  <c r="Q237" i="16"/>
  <c r="Y237" i="16"/>
  <c r="O238" i="16"/>
  <c r="W238" i="16"/>
  <c r="N239" i="16"/>
  <c r="V239" i="16"/>
  <c r="AD239" i="16"/>
  <c r="J240" i="16"/>
  <c r="R240" i="16"/>
  <c r="Z240" i="16"/>
  <c r="M241" i="16"/>
  <c r="U241" i="16"/>
  <c r="AC241" i="16"/>
  <c r="N244" i="16"/>
  <c r="V244" i="16"/>
  <c r="AD244" i="16"/>
  <c r="I245" i="16"/>
  <c r="Q245" i="16"/>
  <c r="Y245" i="16"/>
  <c r="O246" i="16"/>
  <c r="W246" i="16"/>
  <c r="AE246" i="16"/>
  <c r="I247" i="16"/>
  <c r="Q247" i="16"/>
  <c r="Y247" i="16"/>
  <c r="O248" i="16"/>
  <c r="W248" i="16"/>
  <c r="AE248" i="16"/>
  <c r="I249" i="16"/>
  <c r="Q249" i="16"/>
  <c r="Y249" i="16"/>
  <c r="O250" i="16"/>
  <c r="W250" i="16"/>
  <c r="AE250" i="16"/>
  <c r="I251" i="16"/>
  <c r="Q251" i="16"/>
  <c r="Y251" i="16"/>
  <c r="O252" i="16"/>
  <c r="W252" i="16"/>
  <c r="AE252" i="16"/>
  <c r="I253" i="16"/>
  <c r="Q253" i="16"/>
  <c r="Y253" i="16"/>
  <c r="O254" i="16"/>
  <c r="W254" i="16"/>
  <c r="AE254" i="16"/>
  <c r="I255" i="16"/>
  <c r="Q255" i="16"/>
  <c r="Y255" i="16"/>
  <c r="M256" i="16"/>
  <c r="U256" i="16"/>
  <c r="AC256" i="16"/>
  <c r="M259" i="16"/>
  <c r="U259" i="16"/>
  <c r="AC259" i="16"/>
  <c r="I260" i="16"/>
  <c r="Q260" i="16"/>
  <c r="Y260" i="16"/>
  <c r="M264" i="16"/>
  <c r="U264" i="16"/>
  <c r="AC264" i="16"/>
  <c r="J276" i="16"/>
  <c r="R276" i="16"/>
  <c r="Z276" i="16"/>
  <c r="AH276" i="16"/>
  <c r="N279" i="16"/>
  <c r="V279" i="16"/>
  <c r="AD279" i="16"/>
  <c r="N280" i="16"/>
  <c r="V280" i="16"/>
  <c r="AD280" i="16"/>
  <c r="J284" i="16"/>
  <c r="R284" i="16"/>
  <c r="Z284" i="16"/>
  <c r="AH284" i="16"/>
  <c r="I296" i="16"/>
  <c r="Q296" i="16"/>
  <c r="Y296" i="16"/>
  <c r="AG296" i="16"/>
  <c r="M300" i="16"/>
  <c r="U300" i="16"/>
  <c r="AC300" i="16"/>
  <c r="N301" i="16"/>
  <c r="V301" i="16"/>
  <c r="AD301" i="16"/>
  <c r="I304" i="16"/>
  <c r="Q304" i="16"/>
  <c r="Y304" i="16"/>
  <c r="AG304" i="16"/>
  <c r="N316" i="16"/>
  <c r="V316" i="16"/>
  <c r="AD316" i="16"/>
  <c r="AL316" i="16"/>
  <c r="N319" i="16"/>
  <c r="V319" i="16"/>
  <c r="AD319" i="16"/>
  <c r="AL319" i="16"/>
  <c r="J320" i="16"/>
  <c r="R320" i="16"/>
  <c r="Z320" i="16"/>
  <c r="AH320" i="16"/>
  <c r="N324" i="16"/>
  <c r="V324" i="16"/>
  <c r="AD324" i="16"/>
  <c r="AL324" i="16"/>
  <c r="O326" i="16"/>
  <c r="W326" i="16"/>
  <c r="AE326" i="16"/>
  <c r="AM326" i="16"/>
  <c r="I327" i="16"/>
  <c r="Q327" i="16"/>
  <c r="Y327" i="16"/>
  <c r="AG327" i="16"/>
  <c r="O328" i="16"/>
  <c r="W328" i="16"/>
  <c r="AE328" i="16"/>
  <c r="AM328" i="16"/>
  <c r="I329" i="16"/>
  <c r="Q329" i="16"/>
  <c r="Y329" i="16"/>
  <c r="AG329" i="16"/>
  <c r="O330" i="16"/>
  <c r="W330" i="16"/>
  <c r="AE330" i="16"/>
  <c r="AM330" i="16"/>
  <c r="I331" i="16"/>
  <c r="Q331" i="16"/>
  <c r="Y331" i="16"/>
  <c r="AG331" i="16"/>
  <c r="O332" i="16"/>
  <c r="W332" i="16"/>
  <c r="AE332" i="16"/>
  <c r="AM332" i="16"/>
  <c r="O334" i="16"/>
  <c r="W334" i="16"/>
  <c r="AE334" i="16"/>
  <c r="AM334" i="16"/>
  <c r="M336" i="16"/>
  <c r="U336" i="16"/>
  <c r="AC336" i="16"/>
  <c r="AK336" i="16"/>
  <c r="I340" i="16"/>
  <c r="Q340" i="16"/>
  <c r="Y340" i="16"/>
  <c r="AG340" i="16"/>
  <c r="N341" i="16"/>
  <c r="V341" i="16"/>
  <c r="AD341" i="16"/>
  <c r="AL341" i="16"/>
  <c r="M344" i="16"/>
  <c r="U344" i="16"/>
  <c r="AC344" i="16"/>
  <c r="AK344" i="16"/>
  <c r="N346" i="16"/>
  <c r="V346" i="16"/>
  <c r="AD346" i="16"/>
  <c r="AL346" i="16"/>
  <c r="N348" i="16"/>
  <c r="V348" i="16"/>
  <c r="AD348" i="16"/>
  <c r="AL348" i="16"/>
  <c r="N350" i="16"/>
  <c r="V350" i="16"/>
  <c r="AD350" i="16"/>
  <c r="AL350" i="16"/>
  <c r="N352" i="16"/>
  <c r="V352" i="16"/>
  <c r="AD352" i="16"/>
  <c r="AL352" i="16"/>
  <c r="N354" i="16"/>
  <c r="V354" i="16"/>
  <c r="AD354" i="16"/>
  <c r="AL354" i="16"/>
  <c r="J356" i="16"/>
  <c r="R356" i="16"/>
  <c r="Z356" i="16"/>
  <c r="AH356" i="16"/>
  <c r="AP356" i="16"/>
  <c r="N359" i="16"/>
  <c r="V359" i="16"/>
  <c r="AD359" i="16"/>
  <c r="AL359" i="16"/>
  <c r="N360" i="16"/>
  <c r="V360" i="16"/>
  <c r="AD360" i="16"/>
  <c r="AL360" i="16"/>
  <c r="J364" i="16"/>
  <c r="R364" i="16"/>
  <c r="Z364" i="16"/>
  <c r="AH364" i="16"/>
  <c r="AP364" i="16"/>
  <c r="I371" i="16"/>
  <c r="Q371" i="16"/>
  <c r="Y371" i="16"/>
  <c r="AG371" i="16"/>
  <c r="AO371" i="16"/>
  <c r="I373" i="16"/>
  <c r="Q373" i="16"/>
  <c r="Y373" i="16"/>
  <c r="AG373" i="16"/>
  <c r="AO373" i="16"/>
  <c r="I375" i="16"/>
  <c r="Q375" i="16"/>
  <c r="Y375" i="16"/>
  <c r="AG375" i="16"/>
  <c r="AO375" i="16"/>
  <c r="I376" i="16"/>
  <c r="Q376" i="16"/>
  <c r="Y376" i="16"/>
  <c r="AG376" i="16"/>
  <c r="AO376" i="16"/>
  <c r="M379" i="16"/>
  <c r="U379" i="16"/>
  <c r="AC379" i="16"/>
  <c r="AK379" i="16"/>
  <c r="M380" i="16"/>
  <c r="R380" i="16"/>
  <c r="W380" i="16"/>
  <c r="AB380" i="16"/>
  <c r="AF380" i="16"/>
  <c r="AJ380" i="16"/>
  <c r="AN380" i="16"/>
  <c r="AR380" i="16"/>
  <c r="K383" i="16"/>
  <c r="O383" i="16"/>
  <c r="S383" i="16"/>
  <c r="W383" i="16"/>
  <c r="AA383" i="16"/>
  <c r="AE383" i="16"/>
  <c r="AI383" i="16"/>
  <c r="AM383" i="16"/>
  <c r="AQ383" i="16"/>
  <c r="K397" i="16"/>
  <c r="O397" i="16"/>
  <c r="S397" i="16"/>
  <c r="W397" i="16"/>
  <c r="AA397" i="16"/>
  <c r="AE397" i="16"/>
  <c r="AI397" i="16"/>
  <c r="AM397" i="16"/>
  <c r="AQ397" i="16"/>
  <c r="K401" i="16"/>
  <c r="O401" i="16"/>
  <c r="S401" i="16"/>
  <c r="W401" i="16"/>
  <c r="AA401" i="16"/>
  <c r="AE401" i="16"/>
  <c r="AI401" i="16"/>
  <c r="AM401" i="16"/>
  <c r="AQ401" i="16"/>
  <c r="K405" i="16"/>
  <c r="O405" i="16"/>
  <c r="S405" i="16"/>
  <c r="W405" i="16"/>
  <c r="AA405" i="16"/>
  <c r="AE405" i="16"/>
  <c r="AI405" i="16"/>
  <c r="AM405" i="16"/>
  <c r="AQ405" i="16"/>
  <c r="AU405" i="16"/>
  <c r="K407" i="16"/>
  <c r="O407" i="16"/>
  <c r="S407" i="16"/>
  <c r="W407" i="16"/>
  <c r="AA407" i="16"/>
  <c r="AE407" i="16"/>
  <c r="AI407" i="16"/>
  <c r="AM407" i="16"/>
  <c r="AQ407" i="16"/>
  <c r="AU407" i="16"/>
  <c r="K409" i="16"/>
  <c r="O409" i="16"/>
  <c r="S409" i="16"/>
  <c r="W409" i="16"/>
  <c r="AA409" i="16"/>
  <c r="AE409" i="16"/>
  <c r="AI409" i="16"/>
  <c r="AM409" i="16"/>
  <c r="AQ409" i="16"/>
  <c r="AU409" i="16"/>
  <c r="K411" i="16"/>
  <c r="O411" i="16"/>
  <c r="S411" i="16"/>
  <c r="W411" i="16"/>
  <c r="AA411" i="16"/>
  <c r="AE411" i="16"/>
  <c r="AI411" i="16"/>
  <c r="AM411" i="16"/>
  <c r="AQ411" i="16"/>
  <c r="AU411" i="16"/>
  <c r="K413" i="16"/>
  <c r="O413" i="16"/>
  <c r="S413" i="16"/>
  <c r="W413" i="16"/>
  <c r="AA413" i="16"/>
  <c r="AE413" i="16"/>
  <c r="AI413" i="16"/>
  <c r="AM413" i="16"/>
  <c r="AQ413" i="16"/>
  <c r="AU413" i="16"/>
  <c r="K415" i="16"/>
  <c r="O415" i="16"/>
  <c r="S415" i="16"/>
  <c r="W415" i="16"/>
  <c r="AA415" i="16"/>
  <c r="AE415" i="16"/>
  <c r="AI415" i="16"/>
  <c r="AM415" i="16"/>
  <c r="AQ415" i="16"/>
  <c r="AU415" i="16"/>
  <c r="K419" i="16"/>
  <c r="O419" i="16"/>
  <c r="S419" i="16"/>
  <c r="W419" i="16"/>
  <c r="AA419" i="16"/>
  <c r="AE419" i="16"/>
  <c r="AI419" i="16"/>
  <c r="AM419" i="16"/>
  <c r="AQ419" i="16"/>
  <c r="AU419" i="16"/>
  <c r="K423" i="16"/>
  <c r="O423" i="16"/>
  <c r="S423" i="16"/>
  <c r="W423" i="16"/>
  <c r="AA423" i="16"/>
  <c r="AE423" i="16"/>
  <c r="AI423" i="16"/>
  <c r="AM423" i="16"/>
  <c r="AQ423" i="16"/>
  <c r="AU423" i="16"/>
  <c r="K437" i="16"/>
  <c r="O437" i="16"/>
  <c r="S437" i="16"/>
  <c r="W437" i="16"/>
  <c r="AA437" i="16"/>
  <c r="AE437" i="16"/>
  <c r="AI437" i="16"/>
  <c r="AM437" i="16"/>
  <c r="AQ437" i="16"/>
  <c r="AU437" i="16"/>
  <c r="K441" i="16"/>
  <c r="O441" i="16"/>
  <c r="S441" i="16"/>
  <c r="W441" i="16"/>
  <c r="AA441" i="16"/>
  <c r="AE441" i="16"/>
  <c r="AI441" i="16"/>
  <c r="AM441" i="16"/>
  <c r="AQ441" i="16"/>
  <c r="AU441" i="16"/>
  <c r="K445" i="16"/>
  <c r="O445" i="16"/>
  <c r="S445" i="16"/>
  <c r="W445" i="16"/>
  <c r="AA445" i="16"/>
  <c r="AE445" i="16"/>
  <c r="AI445" i="16"/>
  <c r="AM445" i="16"/>
  <c r="AQ445" i="16"/>
  <c r="AU445" i="16"/>
  <c r="AY445" i="16"/>
  <c r="K447" i="16"/>
  <c r="O447" i="16"/>
  <c r="S447" i="16"/>
  <c r="W447" i="16"/>
  <c r="AA447" i="16"/>
  <c r="AE447" i="16"/>
  <c r="AI447" i="16"/>
  <c r="AM447" i="16"/>
  <c r="AQ447" i="16"/>
  <c r="AU447" i="16"/>
  <c r="AY447" i="16"/>
  <c r="K449" i="16"/>
  <c r="O449" i="16"/>
  <c r="S449" i="16"/>
  <c r="W449" i="16"/>
  <c r="AA449" i="16"/>
  <c r="AE449" i="16"/>
  <c r="AI449" i="16"/>
  <c r="AM449" i="16"/>
  <c r="AQ449" i="16"/>
  <c r="AU449" i="16"/>
  <c r="AY449" i="16"/>
  <c r="K451" i="16"/>
  <c r="O451" i="16"/>
  <c r="S451" i="16"/>
  <c r="W451" i="16"/>
  <c r="AA451" i="16"/>
  <c r="AE451" i="16"/>
  <c r="AI451" i="16"/>
  <c r="AM451" i="16"/>
  <c r="AQ451" i="16"/>
  <c r="AU451" i="16"/>
  <c r="AY451" i="16"/>
  <c r="K453" i="16"/>
  <c r="O453" i="16"/>
  <c r="S453" i="16"/>
  <c r="W453" i="16"/>
  <c r="AA453" i="16"/>
  <c r="AE453" i="16"/>
  <c r="AI453" i="16"/>
  <c r="AM453" i="16"/>
  <c r="AQ453" i="16"/>
  <c r="AU453" i="16"/>
  <c r="AY453" i="16"/>
  <c r="K455" i="16"/>
  <c r="O455" i="16"/>
  <c r="S455" i="16"/>
  <c r="W455" i="16"/>
  <c r="AA455" i="16"/>
  <c r="AE455" i="16"/>
  <c r="AI455" i="16"/>
  <c r="AM455" i="16"/>
  <c r="AQ455" i="16"/>
  <c r="AU455" i="16"/>
  <c r="AY455" i="16"/>
  <c r="K459" i="16"/>
  <c r="O459" i="16"/>
  <c r="S459" i="16"/>
  <c r="W459" i="16"/>
  <c r="AA459" i="16"/>
  <c r="AE459" i="16"/>
  <c r="AI459" i="16"/>
  <c r="AM459" i="16"/>
  <c r="AQ459" i="16"/>
  <c r="AU459" i="16"/>
  <c r="AY459" i="16"/>
  <c r="K463" i="16"/>
  <c r="O463" i="16"/>
  <c r="S463" i="16"/>
  <c r="W463" i="16"/>
  <c r="AA463" i="16"/>
  <c r="AE463" i="16"/>
  <c r="AI463" i="16"/>
  <c r="AM463" i="16"/>
  <c r="AQ463" i="16"/>
  <c r="AU463" i="16"/>
  <c r="AY463" i="16"/>
  <c r="L464" i="16"/>
  <c r="P464" i="16"/>
  <c r="AB464" i="16"/>
  <c r="AF464" i="16"/>
  <c r="AR464" i="16"/>
  <c r="AV464" i="16"/>
  <c r="O229" i="16"/>
  <c r="W229" i="16"/>
  <c r="U228" i="16"/>
  <c r="P227" i="16"/>
  <c r="X227" i="16"/>
  <c r="N226" i="16"/>
  <c r="Y224" i="16"/>
  <c r="X223" i="16"/>
  <c r="J221" i="16"/>
  <c r="Z221" i="16"/>
  <c r="I220" i="16"/>
  <c r="Q220" i="16"/>
  <c r="Y220" i="16"/>
  <c r="X219" i="16"/>
  <c r="R217" i="16"/>
  <c r="Q216" i="16"/>
  <c r="P215" i="16"/>
  <c r="O211" i="16"/>
  <c r="W211" i="16"/>
  <c r="AA205" i="16"/>
  <c r="I203" i="16"/>
  <c r="Q203" i="16"/>
  <c r="R202" i="16"/>
  <c r="Z201" i="16"/>
  <c r="R200" i="16"/>
  <c r="M199" i="16"/>
  <c r="K198" i="16"/>
  <c r="S198" i="16"/>
  <c r="V196" i="16"/>
  <c r="I195" i="16"/>
  <c r="Y195" i="16"/>
  <c r="O194" i="16"/>
  <c r="W194" i="16"/>
  <c r="O193" i="16"/>
  <c r="W193" i="16"/>
  <c r="O191" i="16"/>
  <c r="W191" i="16"/>
  <c r="W190" i="16"/>
  <c r="O188" i="16"/>
  <c r="O187" i="16"/>
  <c r="W187" i="16"/>
  <c r="O186" i="16"/>
  <c r="W186" i="16"/>
  <c r="O184" i="16"/>
  <c r="I183" i="16"/>
  <c r="J182" i="16"/>
  <c r="T181" i="16"/>
  <c r="K180" i="16"/>
  <c r="S180" i="16"/>
  <c r="M179" i="16"/>
  <c r="V178" i="16"/>
  <c r="O176" i="16"/>
  <c r="Q175" i="16"/>
  <c r="R174" i="16"/>
  <c r="K173" i="16"/>
  <c r="S173" i="16"/>
  <c r="O171" i="16"/>
  <c r="W171" i="16"/>
  <c r="R170" i="16"/>
  <c r="N168" i="16"/>
  <c r="V168" i="16"/>
  <c r="O167" i="16"/>
  <c r="W167" i="16"/>
  <c r="J166" i="16"/>
  <c r="J164" i="16"/>
  <c r="O163" i="16"/>
  <c r="U162" i="16"/>
  <c r="K159" i="16"/>
  <c r="S159" i="16"/>
  <c r="I158" i="16"/>
  <c r="T157" i="16"/>
  <c r="J156" i="16"/>
  <c r="O155" i="16"/>
  <c r="M154" i="16"/>
  <c r="U154" i="16"/>
  <c r="J153" i="16"/>
  <c r="I152" i="16"/>
  <c r="R149" i="16"/>
  <c r="I148" i="16"/>
  <c r="M146" i="16"/>
  <c r="J145" i="16"/>
  <c r="I144" i="16"/>
  <c r="Q144" i="16"/>
  <c r="S143" i="16"/>
  <c r="R142" i="16"/>
  <c r="T141" i="16"/>
  <c r="N138" i="16"/>
  <c r="Q136" i="16"/>
  <c r="J134" i="16"/>
  <c r="N133" i="16"/>
  <c r="J132" i="16"/>
  <c r="R132" i="16"/>
  <c r="J130" i="16"/>
  <c r="R130" i="16"/>
  <c r="N127" i="16"/>
  <c r="J126" i="16"/>
  <c r="R126" i="16"/>
  <c r="J124" i="16"/>
  <c r="M122" i="16"/>
  <c r="N120" i="16"/>
  <c r="K119" i="16"/>
  <c r="Q118" i="16"/>
  <c r="R116" i="16"/>
  <c r="M114" i="16"/>
  <c r="I112" i="16"/>
  <c r="I108" i="16"/>
  <c r="Q108" i="16"/>
  <c r="M106" i="16"/>
  <c r="K103" i="16"/>
  <c r="M100" i="16"/>
  <c r="O99" i="16"/>
  <c r="P97" i="16"/>
  <c r="I96" i="16"/>
  <c r="N93" i="16"/>
  <c r="J92" i="16"/>
  <c r="N89" i="16"/>
  <c r="J88" i="16"/>
  <c r="N85" i="16"/>
  <c r="J84" i="16"/>
  <c r="M74" i="16"/>
  <c r="J73" i="16"/>
  <c r="I72" i="16"/>
  <c r="K63" i="16"/>
  <c r="J62" i="16"/>
  <c r="K55" i="16"/>
  <c r="J54" i="16"/>
  <c r="J48" i="16"/>
  <c r="J46" i="16"/>
  <c r="I32" i="16"/>
  <c r="N231" i="16"/>
  <c r="V231" i="16"/>
  <c r="N232" i="16"/>
  <c r="V232" i="16"/>
  <c r="V233" i="16"/>
  <c r="N234" i="16"/>
  <c r="V234" i="16"/>
  <c r="V235" i="16"/>
  <c r="J236" i="16"/>
  <c r="R236" i="16"/>
  <c r="Z236" i="16"/>
  <c r="U237" i="16"/>
  <c r="K238" i="16"/>
  <c r="AA238" i="16"/>
  <c r="R239" i="16"/>
  <c r="N240" i="16"/>
  <c r="AD240" i="16"/>
  <c r="Q241" i="16"/>
  <c r="J244" i="16"/>
  <c r="R244" i="16"/>
  <c r="M245" i="16"/>
  <c r="AC245" i="16"/>
  <c r="K246" i="16"/>
  <c r="AA246" i="16"/>
  <c r="M247" i="16"/>
  <c r="AC247" i="16"/>
  <c r="S248" i="16"/>
  <c r="U249" i="16"/>
  <c r="K250" i="16"/>
  <c r="AA250" i="16"/>
  <c r="M251" i="16"/>
  <c r="AC251" i="16"/>
  <c r="S252" i="16"/>
  <c r="AA252" i="16"/>
  <c r="U253" i="16"/>
  <c r="K254" i="16"/>
  <c r="AA254" i="16"/>
  <c r="U255" i="16"/>
  <c r="I256" i="16"/>
  <c r="Q256" i="16"/>
  <c r="I259" i="16"/>
  <c r="Q259" i="16"/>
  <c r="I264" i="16"/>
  <c r="Q264" i="16"/>
  <c r="N276" i="16"/>
  <c r="V276" i="16"/>
  <c r="R279" i="16"/>
  <c r="AH279" i="16"/>
  <c r="Z280" i="16"/>
  <c r="V284" i="16"/>
  <c r="I300" i="16"/>
  <c r="Y300" i="16"/>
  <c r="AG300" i="16"/>
  <c r="R301" i="16"/>
  <c r="AH301" i="16"/>
  <c r="M304" i="16"/>
  <c r="U304" i="16"/>
  <c r="AC304" i="16"/>
  <c r="J316" i="16"/>
  <c r="R316" i="16"/>
  <c r="Z316" i="16"/>
  <c r="AH316" i="16"/>
  <c r="J319" i="16"/>
  <c r="Z319" i="16"/>
  <c r="AH319" i="16"/>
  <c r="N320" i="16"/>
  <c r="AD320" i="16"/>
  <c r="AL320" i="16"/>
  <c r="R324" i="16"/>
  <c r="AH324" i="16"/>
  <c r="K326" i="16"/>
  <c r="AA326" i="16"/>
  <c r="AI326" i="16"/>
  <c r="M327" i="16"/>
  <c r="AC327" i="16"/>
  <c r="K328" i="16"/>
  <c r="AA328" i="16"/>
  <c r="M329" i="16"/>
  <c r="AC329" i="16"/>
  <c r="K330" i="16"/>
  <c r="S330" i="16"/>
  <c r="AI330" i="16"/>
  <c r="M331" i="16"/>
  <c r="AC331" i="16"/>
  <c r="K332" i="16"/>
  <c r="AA332" i="16"/>
  <c r="AI332" i="16"/>
  <c r="K334" i="16"/>
  <c r="S334" i="16"/>
  <c r="AI334" i="16"/>
  <c r="Q336" i="16"/>
  <c r="AG336" i="16"/>
  <c r="M340" i="16"/>
  <c r="U340" i="16"/>
  <c r="AC340" i="16"/>
  <c r="AK340" i="16"/>
  <c r="J341" i="16"/>
  <c r="R341" i="16"/>
  <c r="AH341" i="16"/>
  <c r="I344" i="16"/>
  <c r="Y344" i="16"/>
  <c r="Z346" i="16"/>
  <c r="J348" i="16"/>
  <c r="AH348" i="16"/>
  <c r="R352" i="16"/>
  <c r="AH352" i="16"/>
  <c r="R354" i="16"/>
  <c r="V356" i="16"/>
  <c r="AL356" i="16"/>
  <c r="R359" i="16"/>
  <c r="Z359" i="16"/>
  <c r="AP359" i="16"/>
  <c r="J360" i="16"/>
  <c r="Z360" i="16"/>
  <c r="AP360" i="16"/>
  <c r="N364" i="16"/>
  <c r="V364" i="16"/>
  <c r="AL364" i="16"/>
  <c r="M371" i="16"/>
  <c r="AC371" i="16"/>
  <c r="AC373" i="16"/>
  <c r="AC375" i="16"/>
  <c r="M376" i="16"/>
  <c r="U376" i="16"/>
  <c r="AC376" i="16"/>
  <c r="AK376" i="16"/>
  <c r="AG379" i="16"/>
  <c r="I380" i="16"/>
  <c r="O380" i="16"/>
  <c r="Z380" i="16"/>
  <c r="AH380" i="16"/>
  <c r="AP380" i="16"/>
  <c r="I383" i="16"/>
  <c r="Q383" i="16"/>
  <c r="Y383" i="16"/>
  <c r="AG383" i="16"/>
  <c r="AK383" i="16"/>
  <c r="I397" i="16"/>
  <c r="M397" i="16"/>
  <c r="U397" i="16"/>
  <c r="AC397" i="16"/>
  <c r="AK397" i="16"/>
  <c r="AS397" i="16"/>
  <c r="M401" i="16"/>
  <c r="Q401" i="16"/>
  <c r="Y401" i="16"/>
  <c r="AC401" i="16"/>
  <c r="AK401" i="16"/>
  <c r="AS401" i="16"/>
  <c r="M405" i="16"/>
  <c r="U405" i="16"/>
  <c r="AC405" i="16"/>
  <c r="AG405" i="16"/>
  <c r="AO405" i="16"/>
  <c r="I407" i="16"/>
  <c r="Q407" i="16"/>
  <c r="Y407" i="16"/>
  <c r="AC407" i="16"/>
  <c r="AK407" i="16"/>
  <c r="AS407" i="16"/>
  <c r="Q409" i="16"/>
  <c r="Y409" i="16"/>
  <c r="AG409" i="16"/>
  <c r="AO409" i="16"/>
  <c r="AS409" i="16"/>
  <c r="I411" i="16"/>
  <c r="Q411" i="16"/>
  <c r="Y411" i="16"/>
  <c r="AC411" i="16"/>
  <c r="AK411" i="16"/>
  <c r="AS411" i="16"/>
  <c r="I413" i="16"/>
  <c r="Q413" i="16"/>
  <c r="U413" i="16"/>
  <c r="AC413" i="16"/>
  <c r="AK413" i="16"/>
  <c r="AS413" i="16"/>
  <c r="M415" i="16"/>
  <c r="U415" i="16"/>
  <c r="Y415" i="16"/>
  <c r="AG415" i="16"/>
  <c r="AO415" i="16"/>
  <c r="AS415" i="16"/>
  <c r="M419" i="16"/>
  <c r="U419" i="16"/>
  <c r="Y419" i="16"/>
  <c r="AG419" i="16"/>
  <c r="AO419" i="16"/>
  <c r="I423" i="16"/>
  <c r="AS423" i="16"/>
  <c r="M437" i="16"/>
  <c r="U437" i="16"/>
  <c r="AC437" i="16"/>
  <c r="AG437" i="16"/>
  <c r="AO437" i="16"/>
  <c r="AW437" i="16"/>
  <c r="M441" i="16"/>
  <c r="U441" i="16"/>
  <c r="AC441" i="16"/>
  <c r="AG441" i="16"/>
  <c r="AO441" i="16"/>
  <c r="AW441" i="16"/>
  <c r="I445" i="16"/>
  <c r="Q445" i="16"/>
  <c r="Y445" i="16"/>
  <c r="AC445" i="16"/>
  <c r="AK445" i="16"/>
  <c r="AS445" i="16"/>
  <c r="AW445" i="16"/>
  <c r="I447" i="16"/>
  <c r="M447" i="16"/>
  <c r="U447" i="16"/>
  <c r="AC447" i="16"/>
  <c r="AG447" i="16"/>
  <c r="AO447" i="16"/>
  <c r="AW447" i="16"/>
  <c r="M449" i="16"/>
  <c r="U449" i="16"/>
  <c r="AC449" i="16"/>
  <c r="AG449" i="16"/>
  <c r="AO449" i="16"/>
  <c r="AW449" i="16"/>
  <c r="M451" i="16"/>
  <c r="U451" i="16"/>
  <c r="AC451" i="16"/>
  <c r="AK451" i="16"/>
  <c r="AS451" i="16"/>
  <c r="M453" i="16"/>
  <c r="U453" i="16"/>
  <c r="AC453" i="16"/>
  <c r="AG453" i="16"/>
  <c r="AO453" i="16"/>
  <c r="AW453" i="16"/>
  <c r="I455" i="16"/>
  <c r="Q455" i="16"/>
  <c r="Y455" i="16"/>
  <c r="AG455" i="16"/>
  <c r="AO455" i="16"/>
  <c r="AW455" i="16"/>
  <c r="I459" i="16"/>
  <c r="M459" i="16"/>
  <c r="U459" i="16"/>
  <c r="AC459" i="16"/>
  <c r="AK459" i="16"/>
  <c r="AO459" i="16"/>
  <c r="AW459" i="16"/>
  <c r="I463" i="16"/>
  <c r="Q463" i="16"/>
  <c r="U463" i="16"/>
  <c r="AC463" i="16"/>
  <c r="AK463" i="16"/>
  <c r="AO463" i="16"/>
  <c r="AW463" i="16"/>
  <c r="N464" i="16"/>
  <c r="R464" i="16"/>
  <c r="AH464" i="16"/>
  <c r="AP464" i="16"/>
  <c r="L229" i="16"/>
  <c r="T229" i="16"/>
  <c r="AB229" i="16"/>
  <c r="J228" i="16"/>
  <c r="R228" i="16"/>
  <c r="Z228" i="16"/>
  <c r="O227" i="16"/>
  <c r="W227" i="16"/>
  <c r="M226" i="16"/>
  <c r="U226" i="16"/>
  <c r="AC226" i="16"/>
  <c r="P225" i="16"/>
  <c r="X225" i="16"/>
  <c r="N224" i="16"/>
  <c r="V224" i="16"/>
  <c r="M223" i="16"/>
  <c r="U223" i="16"/>
  <c r="O221" i="16"/>
  <c r="W221" i="16"/>
  <c r="N220" i="16"/>
  <c r="V220" i="16"/>
  <c r="M219" i="16"/>
  <c r="U219" i="16"/>
  <c r="O217" i="16"/>
  <c r="W217" i="16"/>
  <c r="N216" i="16"/>
  <c r="V216" i="16"/>
  <c r="M215" i="16"/>
  <c r="U215" i="16"/>
  <c r="P213" i="16"/>
  <c r="X213" i="16"/>
  <c r="L211" i="16"/>
  <c r="T211" i="16"/>
  <c r="P209" i="16"/>
  <c r="X209" i="16"/>
  <c r="L207" i="16"/>
  <c r="T207" i="16"/>
  <c r="P205" i="16"/>
  <c r="X205" i="16"/>
  <c r="P203" i="16"/>
  <c r="X203" i="16"/>
  <c r="I202" i="16"/>
  <c r="Q202" i="16"/>
  <c r="Y202" i="16"/>
  <c r="O201" i="16"/>
  <c r="W201" i="16"/>
  <c r="O200" i="16"/>
  <c r="W200" i="16"/>
  <c r="L199" i="16"/>
  <c r="T199" i="16"/>
  <c r="J198" i="16"/>
  <c r="R198" i="16"/>
  <c r="Z198" i="16"/>
  <c r="M197" i="16"/>
  <c r="U197" i="16"/>
  <c r="K196" i="16"/>
  <c r="S196" i="16"/>
  <c r="P195" i="16"/>
  <c r="X195" i="16"/>
  <c r="N194" i="16"/>
  <c r="V194" i="16"/>
  <c r="N193" i="16"/>
  <c r="V193" i="16"/>
  <c r="N192" i="16"/>
  <c r="V192" i="16"/>
  <c r="N191" i="16"/>
  <c r="V191" i="16"/>
  <c r="N190" i="16"/>
  <c r="V190" i="16"/>
  <c r="N189" i="16"/>
  <c r="V189" i="16"/>
  <c r="N188" i="16"/>
  <c r="V188" i="16"/>
  <c r="N187" i="16"/>
  <c r="V187" i="16"/>
  <c r="N186" i="16"/>
  <c r="V186" i="16"/>
  <c r="N185" i="16"/>
  <c r="V185" i="16"/>
  <c r="N184" i="16"/>
  <c r="V184" i="16"/>
  <c r="P183" i="16"/>
  <c r="X183" i="16"/>
  <c r="O182" i="16"/>
  <c r="W182" i="16"/>
  <c r="I181" i="16"/>
  <c r="Q181" i="16"/>
  <c r="J180" i="16"/>
  <c r="R180" i="16"/>
  <c r="L179" i="16"/>
  <c r="T179" i="16"/>
  <c r="K178" i="16"/>
  <c r="S178" i="16"/>
  <c r="M177" i="16"/>
  <c r="U177" i="16"/>
  <c r="N176" i="16"/>
  <c r="V176" i="16"/>
  <c r="P175" i="16"/>
  <c r="X175" i="16"/>
  <c r="O174" i="16"/>
  <c r="W174" i="16"/>
  <c r="J173" i="16"/>
  <c r="R173" i="16"/>
  <c r="K172" i="16"/>
  <c r="S172" i="16"/>
  <c r="N171" i="16"/>
  <c r="V171" i="16"/>
  <c r="O170" i="16"/>
  <c r="W170" i="16"/>
  <c r="J169" i="16"/>
  <c r="R169" i="16"/>
  <c r="K168" i="16"/>
  <c r="S168" i="16"/>
  <c r="N167" i="16"/>
  <c r="V167" i="16"/>
  <c r="O166" i="16"/>
  <c r="W166" i="16"/>
  <c r="M165" i="16"/>
  <c r="U165" i="16"/>
  <c r="I164" i="16"/>
  <c r="Q164" i="16"/>
  <c r="L163" i="16"/>
  <c r="T163" i="16"/>
  <c r="J162" i="16"/>
  <c r="R162" i="16"/>
  <c r="O161" i="16"/>
  <c r="M160" i="16"/>
  <c r="U160" i="16"/>
  <c r="P159" i="16"/>
  <c r="N158" i="16"/>
  <c r="V158" i="16"/>
  <c r="K157" i="16"/>
  <c r="S157" i="16"/>
  <c r="I156" i="16"/>
  <c r="Q156" i="16"/>
  <c r="L155" i="16"/>
  <c r="T155" i="16"/>
  <c r="J154" i="16"/>
  <c r="R154" i="16"/>
  <c r="I153" i="16"/>
  <c r="Q153" i="16"/>
  <c r="N152" i="16"/>
  <c r="M151" i="16"/>
  <c r="U151" i="16"/>
  <c r="J150" i="16"/>
  <c r="R150" i="16"/>
  <c r="I149" i="16"/>
  <c r="Q149" i="16"/>
  <c r="N148" i="16"/>
  <c r="M147" i="16"/>
  <c r="U147" i="16"/>
  <c r="J146" i="16"/>
  <c r="R146" i="16"/>
  <c r="I145" i="16"/>
  <c r="Q145" i="16"/>
  <c r="N144" i="16"/>
  <c r="P143" i="16"/>
  <c r="I142" i="16"/>
  <c r="Q142" i="16"/>
  <c r="K141" i="16"/>
  <c r="S141" i="16"/>
  <c r="J140" i="16"/>
  <c r="R140" i="16"/>
  <c r="L139" i="16"/>
  <c r="T139" i="16"/>
  <c r="M138" i="16"/>
  <c r="O137" i="16"/>
  <c r="N136" i="16"/>
  <c r="P135" i="16"/>
  <c r="I134" i="16"/>
  <c r="Q134" i="16"/>
  <c r="M133" i="16"/>
  <c r="I132" i="16"/>
  <c r="Q132" i="16"/>
  <c r="M131" i="16"/>
  <c r="I130" i="16"/>
  <c r="Q130" i="16"/>
  <c r="M129" i="16"/>
  <c r="I128" i="16"/>
  <c r="Q128" i="16"/>
  <c r="M127" i="16"/>
  <c r="I126" i="16"/>
  <c r="Q126" i="16"/>
  <c r="M125" i="16"/>
  <c r="I124" i="16"/>
  <c r="Q124" i="16"/>
  <c r="L123" i="16"/>
  <c r="J122" i="16"/>
  <c r="R122" i="16"/>
  <c r="O121" i="16"/>
  <c r="M120" i="16"/>
  <c r="P119" i="16"/>
  <c r="N118" i="16"/>
  <c r="K117" i="16"/>
  <c r="I116" i="16"/>
  <c r="Q116" i="16"/>
  <c r="L115" i="16"/>
  <c r="J114" i="16"/>
  <c r="I113" i="16"/>
  <c r="Q113" i="16"/>
  <c r="N112" i="16"/>
  <c r="M111" i="16"/>
  <c r="J110" i="16"/>
  <c r="I109" i="16"/>
  <c r="Q109" i="16"/>
  <c r="N108" i="16"/>
  <c r="M107" i="16"/>
  <c r="J106" i="16"/>
  <c r="I105" i="16"/>
  <c r="Q105" i="16"/>
  <c r="N104" i="16"/>
  <c r="P103" i="16"/>
  <c r="I102" i="16"/>
  <c r="K101" i="16"/>
  <c r="J100" i="16"/>
  <c r="L99" i="16"/>
  <c r="M98" i="16"/>
  <c r="O97" i="16"/>
  <c r="N96" i="16"/>
  <c r="P95" i="16"/>
  <c r="I94" i="16"/>
  <c r="M93" i="16"/>
  <c r="I92" i="16"/>
  <c r="M91" i="16"/>
  <c r="I90" i="16"/>
  <c r="M89" i="16"/>
  <c r="I88" i="16"/>
  <c r="M87" i="16"/>
  <c r="I86" i="16"/>
  <c r="M85" i="16"/>
  <c r="I84" i="16"/>
  <c r="L83" i="16"/>
  <c r="J82" i="16"/>
  <c r="M80" i="16"/>
  <c r="N78" i="16"/>
  <c r="K77" i="16"/>
  <c r="I76" i="16"/>
  <c r="L75" i="16"/>
  <c r="J74" i="16"/>
  <c r="I73" i="16"/>
  <c r="M71" i="16"/>
  <c r="J70" i="16"/>
  <c r="I69" i="16"/>
  <c r="M67" i="16"/>
  <c r="J66" i="16"/>
  <c r="I65" i="16"/>
  <c r="I62" i="16"/>
  <c r="K61" i="16"/>
  <c r="J60" i="16"/>
  <c r="L59" i="16"/>
  <c r="I54" i="16"/>
  <c r="I52" i="16"/>
  <c r="I50" i="16"/>
  <c r="I48" i="16"/>
  <c r="I46" i="16"/>
  <c r="I44" i="16"/>
  <c r="J42" i="16"/>
  <c r="I36" i="16"/>
  <c r="I33" i="16"/>
  <c r="I29" i="16"/>
  <c r="I25" i="16"/>
  <c r="K230" i="16"/>
  <c r="S230" i="16"/>
  <c r="AA230" i="16"/>
  <c r="K231" i="16"/>
  <c r="S231" i="16"/>
  <c r="AA231" i="16"/>
  <c r="K232" i="16"/>
  <c r="S232" i="16"/>
  <c r="AA232" i="16"/>
  <c r="K233" i="16"/>
  <c r="S233" i="16"/>
  <c r="AA233" i="16"/>
  <c r="K234" i="16"/>
  <c r="S234" i="16"/>
  <c r="AA234" i="16"/>
  <c r="K235" i="16"/>
  <c r="S235" i="16"/>
  <c r="AA235" i="16"/>
  <c r="I236" i="16"/>
  <c r="Q236" i="16"/>
  <c r="Y236" i="16"/>
  <c r="L237" i="16"/>
  <c r="T237" i="16"/>
  <c r="AB237" i="16"/>
  <c r="P238" i="16"/>
  <c r="X238" i="16"/>
  <c r="O239" i="16"/>
  <c r="W239" i="16"/>
  <c r="M240" i="16"/>
  <c r="U240" i="16"/>
  <c r="AC240" i="16"/>
  <c r="P241" i="16"/>
  <c r="X241" i="16"/>
  <c r="I244" i="16"/>
  <c r="Q244" i="16"/>
  <c r="Y244" i="16"/>
  <c r="L245" i="16"/>
  <c r="T245" i="16"/>
  <c r="AB245" i="16"/>
  <c r="J246" i="16"/>
  <c r="R246" i="16"/>
  <c r="Z246" i="16"/>
  <c r="L247" i="16"/>
  <c r="T247" i="16"/>
  <c r="AB247" i="16"/>
  <c r="J248" i="16"/>
  <c r="R248" i="16"/>
  <c r="Z248" i="16"/>
  <c r="L249" i="16"/>
  <c r="T249" i="16"/>
  <c r="AB249" i="16"/>
  <c r="J250" i="16"/>
  <c r="R250" i="16"/>
  <c r="Z250" i="16"/>
  <c r="L251" i="16"/>
  <c r="T251" i="16"/>
  <c r="AB251" i="16"/>
  <c r="J252" i="16"/>
  <c r="R252" i="16"/>
  <c r="Z252" i="16"/>
  <c r="L253" i="16"/>
  <c r="T253" i="16"/>
  <c r="AB253" i="16"/>
  <c r="J254" i="16"/>
  <c r="R254" i="16"/>
  <c r="Z254" i="16"/>
  <c r="L255" i="16"/>
  <c r="T255" i="16"/>
  <c r="AB255" i="16"/>
  <c r="N256" i="16"/>
  <c r="V256" i="16"/>
  <c r="AD256" i="16"/>
  <c r="P259" i="16"/>
  <c r="X259" i="16"/>
  <c r="AF259" i="16"/>
  <c r="J260" i="16"/>
  <c r="R260" i="16"/>
  <c r="Z260" i="16"/>
  <c r="N264" i="16"/>
  <c r="V264" i="16"/>
  <c r="AD264" i="16"/>
  <c r="M276" i="16"/>
  <c r="U276" i="16"/>
  <c r="AC276" i="16"/>
  <c r="O279" i="16"/>
  <c r="W279" i="16"/>
  <c r="AE279" i="16"/>
  <c r="I280" i="16"/>
  <c r="Q280" i="16"/>
  <c r="Y280" i="16"/>
  <c r="AG280" i="16"/>
  <c r="M284" i="16"/>
  <c r="U284" i="16"/>
  <c r="AC284" i="16"/>
  <c r="J296" i="16"/>
  <c r="R296" i="16"/>
  <c r="Z296" i="16"/>
  <c r="AH296" i="16"/>
  <c r="N300" i="16"/>
  <c r="V300" i="16"/>
  <c r="AD300" i="16"/>
  <c r="O301" i="16"/>
  <c r="W301" i="16"/>
  <c r="AE301" i="16"/>
  <c r="J304" i="16"/>
  <c r="R304" i="16"/>
  <c r="Z304" i="16"/>
  <c r="AH304" i="16"/>
  <c r="I316" i="16"/>
  <c r="Q316" i="16"/>
  <c r="Y316" i="16"/>
  <c r="AG316" i="16"/>
  <c r="O319" i="16"/>
  <c r="W319" i="16"/>
  <c r="AE319" i="16"/>
  <c r="M320" i="16"/>
  <c r="U320" i="16"/>
  <c r="AC320" i="16"/>
  <c r="AK320" i="16"/>
  <c r="I324" i="16"/>
  <c r="Q324" i="16"/>
  <c r="Y324" i="16"/>
  <c r="AG324" i="16"/>
  <c r="J326" i="16"/>
  <c r="R326" i="16"/>
  <c r="Z326" i="16"/>
  <c r="AH326" i="16"/>
  <c r="L327" i="16"/>
  <c r="T327" i="16"/>
  <c r="AB327" i="16"/>
  <c r="AJ327" i="16"/>
  <c r="J328" i="16"/>
  <c r="R328" i="16"/>
  <c r="Z328" i="16"/>
  <c r="AH328" i="16"/>
  <c r="L329" i="16"/>
  <c r="T329" i="16"/>
  <c r="AB329" i="16"/>
  <c r="AJ329" i="16"/>
  <c r="J330" i="16"/>
  <c r="R330" i="16"/>
  <c r="Z330" i="16"/>
  <c r="AH330" i="16"/>
  <c r="L331" i="16"/>
  <c r="T331" i="16"/>
  <c r="AB331" i="16"/>
  <c r="AJ331" i="16"/>
  <c r="J332" i="16"/>
  <c r="R332" i="16"/>
  <c r="Z332" i="16"/>
  <c r="AH332" i="16"/>
  <c r="J334" i="16"/>
  <c r="R334" i="16"/>
  <c r="Z334" i="16"/>
  <c r="AH334" i="16"/>
  <c r="N336" i="16"/>
  <c r="V336" i="16"/>
  <c r="AD336" i="16"/>
  <c r="AL336" i="16"/>
  <c r="J340" i="16"/>
  <c r="R340" i="16"/>
  <c r="Z340" i="16"/>
  <c r="AH340" i="16"/>
  <c r="O341" i="16"/>
  <c r="W341" i="16"/>
  <c r="AE341" i="16"/>
  <c r="AM341" i="16"/>
  <c r="N344" i="16"/>
  <c r="V344" i="16"/>
  <c r="AD344" i="16"/>
  <c r="AL344" i="16"/>
  <c r="O346" i="16"/>
  <c r="W346" i="16"/>
  <c r="AE346" i="16"/>
  <c r="AM346" i="16"/>
  <c r="O348" i="16"/>
  <c r="W348" i="16"/>
  <c r="AE348" i="16"/>
  <c r="AM348" i="16"/>
  <c r="O350" i="16"/>
  <c r="W350" i="16"/>
  <c r="AE350" i="16"/>
  <c r="AM350" i="16"/>
  <c r="O352" i="16"/>
  <c r="W352" i="16"/>
  <c r="AE352" i="16"/>
  <c r="AM352" i="16"/>
  <c r="O354" i="16"/>
  <c r="W354" i="16"/>
  <c r="AE354" i="16"/>
  <c r="AM354" i="16"/>
  <c r="M356" i="16"/>
  <c r="U356" i="16"/>
  <c r="AC356" i="16"/>
  <c r="AK356" i="16"/>
  <c r="O359" i="16"/>
  <c r="W359" i="16"/>
  <c r="AE359" i="16"/>
  <c r="AM359" i="16"/>
  <c r="I360" i="16"/>
  <c r="Q360" i="16"/>
  <c r="Y360" i="16"/>
  <c r="AG360" i="16"/>
  <c r="AO360" i="16"/>
  <c r="M364" i="16"/>
  <c r="U364" i="16"/>
  <c r="AC364" i="16"/>
  <c r="AK364" i="16"/>
  <c r="L371" i="16"/>
  <c r="T371" i="16"/>
  <c r="AB371" i="16"/>
  <c r="AJ371" i="16"/>
  <c r="L373" i="16"/>
  <c r="T373" i="16"/>
  <c r="AB373" i="16"/>
  <c r="AJ373" i="16"/>
  <c r="L375" i="16"/>
  <c r="T375" i="16"/>
  <c r="AB375" i="16"/>
  <c r="AJ375" i="16"/>
  <c r="AR375" i="16"/>
  <c r="J376" i="16"/>
  <c r="R376" i="16"/>
  <c r="Z376" i="16"/>
  <c r="AH376" i="16"/>
  <c r="AP376" i="16"/>
  <c r="P379" i="16"/>
  <c r="X379" i="16"/>
  <c r="AF379" i="16"/>
  <c r="AN379" i="16"/>
  <c r="N380" i="16"/>
  <c r="S380" i="16"/>
  <c r="Y380" i="16"/>
  <c r="AC380" i="16"/>
  <c r="AG380" i="16"/>
  <c r="AK380" i="16"/>
  <c r="AO380" i="16"/>
  <c r="L383" i="16"/>
  <c r="P383" i="16"/>
  <c r="T383" i="16"/>
  <c r="X383" i="16"/>
  <c r="AB383" i="16"/>
  <c r="AF383" i="16"/>
  <c r="AJ383" i="16"/>
  <c r="AN383" i="16"/>
  <c r="AR383" i="16"/>
  <c r="L397" i="16"/>
  <c r="P397" i="16"/>
  <c r="T397" i="16"/>
  <c r="X397" i="16"/>
  <c r="AB397" i="16"/>
  <c r="AF397" i="16"/>
  <c r="AJ397" i="16"/>
  <c r="AN397" i="16"/>
  <c r="AR397" i="16"/>
  <c r="L401" i="16"/>
  <c r="P401" i="16"/>
  <c r="T401" i="16"/>
  <c r="X401" i="16"/>
  <c r="AB401" i="16"/>
  <c r="AF401" i="16"/>
  <c r="AJ401" i="16"/>
  <c r="AN401" i="16"/>
  <c r="AR401" i="16"/>
  <c r="L405" i="16"/>
  <c r="P405" i="16"/>
  <c r="T405" i="16"/>
  <c r="X405" i="16"/>
  <c r="AB405" i="16"/>
  <c r="AF405" i="16"/>
  <c r="AJ405" i="16"/>
  <c r="AN405" i="16"/>
  <c r="AR405" i="16"/>
  <c r="L407" i="16"/>
  <c r="P407" i="16"/>
  <c r="T407" i="16"/>
  <c r="X407" i="16"/>
  <c r="AB407" i="16"/>
  <c r="AF407" i="16"/>
  <c r="AJ407" i="16"/>
  <c r="AN407" i="16"/>
  <c r="AR407" i="16"/>
  <c r="L409" i="16"/>
  <c r="P409" i="16"/>
  <c r="T409" i="16"/>
  <c r="X409" i="16"/>
  <c r="AB409" i="16"/>
  <c r="AF409" i="16"/>
  <c r="AJ409" i="16"/>
  <c r="AN409" i="16"/>
  <c r="AR409" i="16"/>
  <c r="L411" i="16"/>
  <c r="P411" i="16"/>
  <c r="T411" i="16"/>
  <c r="X411" i="16"/>
  <c r="AB411" i="16"/>
  <c r="AF411" i="16"/>
  <c r="AJ411" i="16"/>
  <c r="AN411" i="16"/>
  <c r="AR411" i="16"/>
  <c r="L413" i="16"/>
  <c r="P413" i="16"/>
  <c r="T413" i="16"/>
  <c r="X413" i="16"/>
  <c r="AB413" i="16"/>
  <c r="AF413" i="16"/>
  <c r="AJ413" i="16"/>
  <c r="AN413" i="16"/>
  <c r="AR413" i="16"/>
  <c r="L415" i="16"/>
  <c r="P415" i="16"/>
  <c r="T415" i="16"/>
  <c r="X415" i="16"/>
  <c r="AB415" i="16"/>
  <c r="AF415" i="16"/>
  <c r="AJ415" i="16"/>
  <c r="AN415" i="16"/>
  <c r="AR415" i="16"/>
  <c r="AV415" i="16"/>
  <c r="L419" i="16"/>
  <c r="P419" i="16"/>
  <c r="T419" i="16"/>
  <c r="X419" i="16"/>
  <c r="AB419" i="16"/>
  <c r="AF419" i="16"/>
  <c r="AJ419" i="16"/>
  <c r="AN419" i="16"/>
  <c r="AR419" i="16"/>
  <c r="AV419" i="16"/>
  <c r="L423" i="16"/>
  <c r="P423" i="16"/>
  <c r="T423" i="16"/>
  <c r="X423" i="16"/>
  <c r="AB423" i="16"/>
  <c r="AF423" i="16"/>
  <c r="AJ423" i="16"/>
  <c r="AN423" i="16"/>
  <c r="AR423" i="16"/>
  <c r="AV423" i="16"/>
  <c r="L437" i="16"/>
  <c r="P437" i="16"/>
  <c r="T437" i="16"/>
  <c r="X437" i="16"/>
  <c r="AB437" i="16"/>
  <c r="AF437" i="16"/>
  <c r="AJ437" i="16"/>
  <c r="AN437" i="16"/>
  <c r="AR437" i="16"/>
  <c r="AV437" i="16"/>
  <c r="L441" i="16"/>
  <c r="P441" i="16"/>
  <c r="T441" i="16"/>
  <c r="X441" i="16"/>
  <c r="AB441" i="16"/>
  <c r="AF441" i="16"/>
  <c r="AJ441" i="16"/>
  <c r="AN441" i="16"/>
  <c r="AR441" i="16"/>
  <c r="AV441" i="16"/>
  <c r="L445" i="16"/>
  <c r="P445" i="16"/>
  <c r="T445" i="16"/>
  <c r="X445" i="16"/>
  <c r="AB445" i="16"/>
  <c r="AF445" i="16"/>
  <c r="AJ445" i="16"/>
  <c r="AN445" i="16"/>
  <c r="AR445" i="16"/>
  <c r="AV445" i="16"/>
  <c r="L447" i="16"/>
  <c r="P447" i="16"/>
  <c r="T447" i="16"/>
  <c r="X447" i="16"/>
  <c r="AB447" i="16"/>
  <c r="AF447" i="16"/>
  <c r="AJ447" i="16"/>
  <c r="AN447" i="16"/>
  <c r="AR447" i="16"/>
  <c r="AV447" i="16"/>
  <c r="L449" i="16"/>
  <c r="P449" i="16"/>
  <c r="T449" i="16"/>
  <c r="X449" i="16"/>
  <c r="AB449" i="16"/>
  <c r="AF449" i="16"/>
  <c r="AJ449" i="16"/>
  <c r="AN449" i="16"/>
  <c r="AR449" i="16"/>
  <c r="AV449" i="16"/>
  <c r="L451" i="16"/>
  <c r="P451" i="16"/>
  <c r="T451" i="16"/>
  <c r="X451" i="16"/>
  <c r="AB451" i="16"/>
  <c r="AF451" i="16"/>
  <c r="AJ451" i="16"/>
  <c r="AN451" i="16"/>
  <c r="AR451" i="16"/>
  <c r="AV451" i="16"/>
  <c r="L453" i="16"/>
  <c r="P453" i="16"/>
  <c r="T453" i="16"/>
  <c r="X453" i="16"/>
  <c r="AB453" i="16"/>
  <c r="AF453" i="16"/>
  <c r="AJ453" i="16"/>
  <c r="AN453" i="16"/>
  <c r="AR453" i="16"/>
  <c r="AV453" i="16"/>
  <c r="L455" i="16"/>
  <c r="P455" i="16"/>
  <c r="T455" i="16"/>
  <c r="X455" i="16"/>
  <c r="AB455" i="16"/>
  <c r="AF455" i="16"/>
  <c r="AJ455" i="16"/>
  <c r="AN455" i="16"/>
  <c r="AR455" i="16"/>
  <c r="AV455" i="16"/>
  <c r="AZ455" i="16"/>
  <c r="L459" i="16"/>
  <c r="P459" i="16"/>
  <c r="T459" i="16"/>
  <c r="X459" i="16"/>
  <c r="AB459" i="16"/>
  <c r="AF459" i="16"/>
  <c r="AJ459" i="16"/>
  <c r="AN459" i="16"/>
  <c r="AR459" i="16"/>
  <c r="AV459" i="16"/>
  <c r="AZ459" i="16"/>
  <c r="L463" i="16"/>
  <c r="P463" i="16"/>
  <c r="T463" i="16"/>
  <c r="X463" i="16"/>
  <c r="AB463" i="16"/>
  <c r="AF463" i="16"/>
  <c r="AJ463" i="16"/>
  <c r="AN463" i="16"/>
  <c r="AR463" i="16"/>
  <c r="AV463" i="16"/>
  <c r="AZ463" i="16"/>
  <c r="Q464" i="16"/>
  <c r="U464" i="16"/>
  <c r="AG464" i="16"/>
  <c r="AK464" i="16"/>
  <c r="AW464" i="16"/>
  <c r="M228" i="16"/>
  <c r="AC228" i="16"/>
  <c r="V226" i="16"/>
  <c r="K225" i="16"/>
  <c r="S225" i="16"/>
  <c r="AA225" i="16"/>
  <c r="I224" i="16"/>
  <c r="Q224" i="16"/>
  <c r="P223" i="16"/>
  <c r="R221" i="16"/>
  <c r="P219" i="16"/>
  <c r="J217" i="16"/>
  <c r="Z217" i="16"/>
  <c r="I216" i="16"/>
  <c r="Y216" i="16"/>
  <c r="X215" i="16"/>
  <c r="K213" i="16"/>
  <c r="S213" i="16"/>
  <c r="AA213" i="16"/>
  <c r="K209" i="16"/>
  <c r="S209" i="16"/>
  <c r="AA209" i="16"/>
  <c r="O207" i="16"/>
  <c r="W207" i="16"/>
  <c r="K205" i="16"/>
  <c r="S205" i="16"/>
  <c r="Y203" i="16"/>
  <c r="J202" i="16"/>
  <c r="Z202" i="16"/>
  <c r="J201" i="16"/>
  <c r="R201" i="16"/>
  <c r="J200" i="16"/>
  <c r="Z200" i="16"/>
  <c r="U199" i="16"/>
  <c r="P197" i="16"/>
  <c r="X197" i="16"/>
  <c r="N196" i="16"/>
  <c r="Q195" i="16"/>
  <c r="O192" i="16"/>
  <c r="W192" i="16"/>
  <c r="O190" i="16"/>
  <c r="O189" i="16"/>
  <c r="W189" i="16"/>
  <c r="W188" i="16"/>
  <c r="O185" i="16"/>
  <c r="W185" i="16"/>
  <c r="W184" i="16"/>
  <c r="Q183" i="16"/>
  <c r="R182" i="16"/>
  <c r="L181" i="16"/>
  <c r="U179" i="16"/>
  <c r="N178" i="16"/>
  <c r="P177" i="16"/>
  <c r="X177" i="16"/>
  <c r="W176" i="16"/>
  <c r="I175" i="16"/>
  <c r="J174" i="16"/>
  <c r="N172" i="16"/>
  <c r="V172" i="16"/>
  <c r="J170" i="16"/>
  <c r="K169" i="16"/>
  <c r="S169" i="16"/>
  <c r="R166" i="16"/>
  <c r="N165" i="16"/>
  <c r="V165" i="16"/>
  <c r="R164" i="16"/>
  <c r="M162" i="16"/>
  <c r="P161" i="16"/>
  <c r="N160" i="16"/>
  <c r="V160" i="16"/>
  <c r="Q158" i="16"/>
  <c r="L157" i="16"/>
  <c r="R156" i="16"/>
  <c r="R153" i="16"/>
  <c r="Q152" i="16"/>
  <c r="N151" i="16"/>
  <c r="M150" i="16"/>
  <c r="U150" i="16"/>
  <c r="J149" i="16"/>
  <c r="Q148" i="16"/>
  <c r="N147" i="16"/>
  <c r="U146" i="16"/>
  <c r="R145" i="16"/>
  <c r="K143" i="16"/>
  <c r="J142" i="16"/>
  <c r="L141" i="16"/>
  <c r="M140" i="16"/>
  <c r="O139" i="16"/>
  <c r="P137" i="16"/>
  <c r="I136" i="16"/>
  <c r="K135" i="16"/>
  <c r="S135" i="16"/>
  <c r="R134" i="16"/>
  <c r="N131" i="16"/>
  <c r="N129" i="16"/>
  <c r="J128" i="16"/>
  <c r="R128" i="16"/>
  <c r="N125" i="16"/>
  <c r="R124" i="16"/>
  <c r="O123" i="16"/>
  <c r="P121" i="16"/>
  <c r="I118" i="16"/>
  <c r="L117" i="16"/>
  <c r="J116" i="16"/>
  <c r="O115" i="16"/>
  <c r="J113" i="16"/>
  <c r="Q112" i="16"/>
  <c r="N111" i="16"/>
  <c r="M110" i="16"/>
  <c r="J109" i="16"/>
  <c r="N107" i="16"/>
  <c r="J105" i="16"/>
  <c r="I104" i="16"/>
  <c r="J102" i="16"/>
  <c r="L101" i="16"/>
  <c r="N98" i="16"/>
  <c r="K95" i="16"/>
  <c r="J94" i="16"/>
  <c r="N91" i="16"/>
  <c r="J90" i="16"/>
  <c r="N87" i="16"/>
  <c r="J86" i="16"/>
  <c r="M82" i="16"/>
  <c r="N80" i="16"/>
  <c r="K79" i="16"/>
  <c r="I78" i="16"/>
  <c r="L77" i="16"/>
  <c r="J76" i="16"/>
  <c r="M70" i="16"/>
  <c r="J69" i="16"/>
  <c r="I68" i="16"/>
  <c r="M66" i="16"/>
  <c r="J65" i="16"/>
  <c r="I64" i="16"/>
  <c r="L61" i="16"/>
  <c r="I56" i="16"/>
  <c r="J52" i="16"/>
  <c r="J50" i="16"/>
  <c r="J44" i="16"/>
  <c r="I38" i="16"/>
  <c r="J36" i="16"/>
  <c r="I28" i="16"/>
  <c r="N230" i="16"/>
  <c r="V230" i="16"/>
  <c r="N233" i="16"/>
  <c r="N235" i="16"/>
  <c r="AD235" i="16"/>
  <c r="M237" i="16"/>
  <c r="AC237" i="16"/>
  <c r="S238" i="16"/>
  <c r="J239" i="16"/>
  <c r="Z239" i="16"/>
  <c r="V240" i="16"/>
  <c r="I241" i="16"/>
  <c r="Y241" i="16"/>
  <c r="Z244" i="16"/>
  <c r="U245" i="16"/>
  <c r="S246" i="16"/>
  <c r="U247" i="16"/>
  <c r="K248" i="16"/>
  <c r="AA248" i="16"/>
  <c r="M249" i="16"/>
  <c r="AC249" i="16"/>
  <c r="S250" i="16"/>
  <c r="U251" i="16"/>
  <c r="K252" i="16"/>
  <c r="M253" i="16"/>
  <c r="AC253" i="16"/>
  <c r="S254" i="16"/>
  <c r="M255" i="16"/>
  <c r="AC255" i="16"/>
  <c r="Y256" i="16"/>
  <c r="Y259" i="16"/>
  <c r="M260" i="16"/>
  <c r="U260" i="16"/>
  <c r="AC260" i="16"/>
  <c r="Y264" i="16"/>
  <c r="AD276" i="16"/>
  <c r="J279" i="16"/>
  <c r="Z279" i="16"/>
  <c r="J280" i="16"/>
  <c r="R280" i="16"/>
  <c r="AH280" i="16"/>
  <c r="N284" i="16"/>
  <c r="AD284" i="16"/>
  <c r="M296" i="16"/>
  <c r="U296" i="16"/>
  <c r="AC296" i="16"/>
  <c r="Q300" i="16"/>
  <c r="J301" i="16"/>
  <c r="Z301" i="16"/>
  <c r="R319" i="16"/>
  <c r="V320" i="16"/>
  <c r="J324" i="16"/>
  <c r="Z324" i="16"/>
  <c r="S326" i="16"/>
  <c r="U327" i="16"/>
  <c r="AK327" i="16"/>
  <c r="S328" i="16"/>
  <c r="AI328" i="16"/>
  <c r="U329" i="16"/>
  <c r="AK329" i="16"/>
  <c r="AA330" i="16"/>
  <c r="U331" i="16"/>
  <c r="AK331" i="16"/>
  <c r="S332" i="16"/>
  <c r="AA334" i="16"/>
  <c r="I336" i="16"/>
  <c r="Y336" i="16"/>
  <c r="Z341" i="16"/>
  <c r="Q344" i="16"/>
  <c r="AG344" i="16"/>
  <c r="J346" i="16"/>
  <c r="R346" i="16"/>
  <c r="AH346" i="16"/>
  <c r="R348" i="16"/>
  <c r="Z348" i="16"/>
  <c r="J350" i="16"/>
  <c r="R350" i="16"/>
  <c r="Z350" i="16"/>
  <c r="AH350" i="16"/>
  <c r="J352" i="16"/>
  <c r="Z352" i="16"/>
  <c r="J354" i="16"/>
  <c r="Z354" i="16"/>
  <c r="AH354" i="16"/>
  <c r="N356" i="16"/>
  <c r="AD356" i="16"/>
  <c r="J359" i="16"/>
  <c r="AH359" i="16"/>
  <c r="R360" i="16"/>
  <c r="AH360" i="16"/>
  <c r="AD364" i="16"/>
  <c r="U371" i="16"/>
  <c r="AK371" i="16"/>
  <c r="M373" i="16"/>
  <c r="U373" i="16"/>
  <c r="AK373" i="16"/>
  <c r="M375" i="16"/>
  <c r="U375" i="16"/>
  <c r="AK375" i="16"/>
  <c r="I379" i="16"/>
  <c r="Q379" i="16"/>
  <c r="Y379" i="16"/>
  <c r="AO379" i="16"/>
  <c r="U380" i="16"/>
  <c r="AD380" i="16"/>
  <c r="AL380" i="16"/>
  <c r="M383" i="16"/>
  <c r="U383" i="16"/>
  <c r="AC383" i="16"/>
  <c r="AO383" i="16"/>
  <c r="Q397" i="16"/>
  <c r="Y397" i="16"/>
  <c r="AG397" i="16"/>
  <c r="AO397" i="16"/>
  <c r="I401" i="16"/>
  <c r="U401" i="16"/>
  <c r="AG401" i="16"/>
  <c r="AO401" i="16"/>
  <c r="I405" i="16"/>
  <c r="Q405" i="16"/>
  <c r="Y405" i="16"/>
  <c r="AK405" i="16"/>
  <c r="AS405" i="16"/>
  <c r="M407" i="16"/>
  <c r="U407" i="16"/>
  <c r="AG407" i="16"/>
  <c r="AO407" i="16"/>
  <c r="I409" i="16"/>
  <c r="M409" i="16"/>
  <c r="U409" i="16"/>
  <c r="AC409" i="16"/>
  <c r="AK409" i="16"/>
  <c r="M411" i="16"/>
  <c r="U411" i="16"/>
  <c r="AG411" i="16"/>
  <c r="AO411" i="16"/>
  <c r="M413" i="16"/>
  <c r="Y413" i="16"/>
  <c r="AG413" i="16"/>
  <c r="AO413" i="16"/>
  <c r="I415" i="16"/>
  <c r="Q415" i="16"/>
  <c r="AC415" i="16"/>
  <c r="AK415" i="16"/>
  <c r="I419" i="16"/>
  <c r="Q419" i="16"/>
  <c r="AC419" i="16"/>
  <c r="AK419" i="16"/>
  <c r="AS419" i="16"/>
  <c r="M423" i="16"/>
  <c r="Q423" i="16"/>
  <c r="U423" i="16"/>
  <c r="Y423" i="16"/>
  <c r="AC423" i="16"/>
  <c r="AG423" i="16"/>
  <c r="AK423" i="16"/>
  <c r="AO423" i="16"/>
  <c r="I437" i="16"/>
  <c r="Q437" i="16"/>
  <c r="Y437" i="16"/>
  <c r="AK437" i="16"/>
  <c r="AS437" i="16"/>
  <c r="I441" i="16"/>
  <c r="Q441" i="16"/>
  <c r="Y441" i="16"/>
  <c r="AK441" i="16"/>
  <c r="AS441" i="16"/>
  <c r="M445" i="16"/>
  <c r="U445" i="16"/>
  <c r="AG445" i="16"/>
  <c r="AO445" i="16"/>
  <c r="Q447" i="16"/>
  <c r="Y447" i="16"/>
  <c r="AK447" i="16"/>
  <c r="AS447" i="16"/>
  <c r="I449" i="16"/>
  <c r="Q449" i="16"/>
  <c r="Y449" i="16"/>
  <c r="AK449" i="16"/>
  <c r="AS449" i="16"/>
  <c r="I451" i="16"/>
  <c r="Q451" i="16"/>
  <c r="Y451" i="16"/>
  <c r="AG451" i="16"/>
  <c r="AO451" i="16"/>
  <c r="AW451" i="16"/>
  <c r="I453" i="16"/>
  <c r="Q453" i="16"/>
  <c r="Y453" i="16"/>
  <c r="AK453" i="16"/>
  <c r="AS453" i="16"/>
  <c r="M455" i="16"/>
  <c r="U455" i="16"/>
  <c r="AC455" i="16"/>
  <c r="AK455" i="16"/>
  <c r="AS455" i="16"/>
  <c r="Q459" i="16"/>
  <c r="Y459" i="16"/>
  <c r="AG459" i="16"/>
  <c r="AS459" i="16"/>
  <c r="M463" i="16"/>
  <c r="Y463" i="16"/>
  <c r="AG463" i="16"/>
  <c r="AS463" i="16"/>
  <c r="AD464" i="16"/>
  <c r="G254" i="15"/>
  <c r="E242" i="14" s="1"/>
  <c r="F254" i="15"/>
  <c r="D242" i="14" s="1"/>
  <c r="G272" i="15"/>
  <c r="E260" i="14" s="1"/>
  <c r="F272" i="15"/>
  <c r="D260" i="14" s="1"/>
  <c r="G334" i="15"/>
  <c r="E322" i="14" s="1"/>
  <c r="F334" i="15"/>
  <c r="D322" i="14" s="1"/>
  <c r="G374" i="15"/>
  <c r="E362" i="14" s="1"/>
  <c r="F374" i="15"/>
  <c r="D362" i="14" s="1"/>
  <c r="G432" i="15"/>
  <c r="E420" i="14" s="1"/>
  <c r="F432" i="15"/>
  <c r="D420" i="14" s="1"/>
  <c r="G454" i="15"/>
  <c r="E442" i="14" s="1"/>
  <c r="F454" i="15"/>
  <c r="D442" i="14" s="1"/>
  <c r="U460" i="19"/>
  <c r="H333" i="20"/>
  <c r="H325" i="20"/>
  <c r="E303" i="20"/>
  <c r="H303" i="20"/>
  <c r="E301" i="20"/>
  <c r="H301" i="20"/>
  <c r="E299" i="20"/>
  <c r="H299" i="20"/>
  <c r="E297" i="20"/>
  <c r="H297" i="20"/>
  <c r="E295" i="20"/>
  <c r="H295" i="20"/>
  <c r="E283" i="20"/>
  <c r="H283" i="20"/>
  <c r="E281" i="20"/>
  <c r="H281" i="20"/>
  <c r="E279" i="20"/>
  <c r="H279" i="20"/>
  <c r="E277" i="20"/>
  <c r="H277" i="20"/>
  <c r="E275" i="20"/>
  <c r="H275" i="20"/>
  <c r="H223" i="20"/>
  <c r="H221" i="20"/>
  <c r="H219" i="20"/>
  <c r="H217" i="20"/>
  <c r="H215" i="20"/>
  <c r="H203" i="20"/>
  <c r="H201" i="20"/>
  <c r="H199" i="20"/>
  <c r="H197" i="20"/>
  <c r="H195" i="20"/>
  <c r="H179" i="20"/>
  <c r="H177" i="20"/>
  <c r="H175" i="20"/>
  <c r="H163" i="20"/>
  <c r="H161" i="20"/>
  <c r="H159" i="20"/>
  <c r="H157" i="20"/>
  <c r="H155" i="20"/>
  <c r="H143" i="20"/>
  <c r="E143" i="20"/>
  <c r="H139" i="20"/>
  <c r="E139" i="20"/>
  <c r="H137" i="20"/>
  <c r="E137" i="20"/>
  <c r="H135" i="20"/>
  <c r="E135" i="20"/>
  <c r="H123" i="20"/>
  <c r="H121" i="20"/>
  <c r="H119" i="20"/>
  <c r="H117" i="20"/>
  <c r="H115" i="20"/>
  <c r="H103" i="20"/>
  <c r="H101" i="20"/>
  <c r="H99" i="20"/>
  <c r="H97" i="20"/>
  <c r="H81" i="20"/>
  <c r="E81" i="20"/>
  <c r="H77" i="20"/>
  <c r="E77" i="20"/>
  <c r="H61" i="20"/>
  <c r="E61" i="20"/>
  <c r="H59" i="20"/>
  <c r="E59" i="20"/>
  <c r="H57" i="20"/>
  <c r="E57" i="20"/>
  <c r="H43" i="20"/>
  <c r="H41" i="20"/>
  <c r="H39" i="20"/>
  <c r="H37" i="20"/>
  <c r="H35" i="20"/>
  <c r="H23" i="20"/>
  <c r="H19" i="20"/>
  <c r="H17" i="20"/>
  <c r="H15" i="20"/>
  <c r="H21" i="20"/>
  <c r="E71" i="20"/>
  <c r="H71" i="20"/>
  <c r="E79" i="20"/>
  <c r="H100" i="20"/>
  <c r="H110" i="20"/>
  <c r="E152" i="19"/>
  <c r="K152" i="19"/>
  <c r="S152" i="19"/>
  <c r="H152" i="19"/>
  <c r="L152" i="19"/>
  <c r="T152" i="19"/>
  <c r="Q152" i="19"/>
  <c r="R152" i="19"/>
  <c r="N152" i="19"/>
  <c r="H299" i="19"/>
  <c r="P299" i="19"/>
  <c r="X299" i="19"/>
  <c r="AF299" i="19"/>
  <c r="I299" i="19"/>
  <c r="Q299" i="19"/>
  <c r="Y299" i="19"/>
  <c r="AG299" i="19"/>
  <c r="R299" i="19"/>
  <c r="AH299" i="19"/>
  <c r="S299" i="19"/>
  <c r="AI299" i="19"/>
  <c r="E299" i="19"/>
  <c r="W299" i="19"/>
  <c r="AD299" i="19"/>
  <c r="V299" i="19"/>
  <c r="D331" i="15"/>
  <c r="D321" i="15"/>
  <c r="D317" i="15"/>
  <c r="D299" i="15"/>
  <c r="I299" i="15" s="1"/>
  <c r="D295" i="15"/>
  <c r="D293" i="15"/>
  <c r="D291" i="15"/>
  <c r="D277" i="15"/>
  <c r="D263" i="15"/>
  <c r="D259" i="15"/>
  <c r="D255" i="15"/>
  <c r="D251" i="15"/>
  <c r="R251" i="15" s="1"/>
  <c r="D249" i="15"/>
  <c r="D247" i="15"/>
  <c r="D245" i="15"/>
  <c r="D237" i="15"/>
  <c r="R237" i="15" s="1"/>
  <c r="D460" i="16"/>
  <c r="X460" i="16" s="1"/>
  <c r="D436" i="16"/>
  <c r="X436" i="16" s="1"/>
  <c r="D424" i="16"/>
  <c r="X424" i="16" s="1"/>
  <c r="D416" i="16"/>
  <c r="X416" i="16" s="1"/>
  <c r="D396" i="16"/>
  <c r="L396" i="16" s="1"/>
  <c r="D377" i="16"/>
  <c r="AK377" i="16" s="1"/>
  <c r="D363" i="16"/>
  <c r="M363" i="16" s="1"/>
  <c r="D353" i="16"/>
  <c r="AJ353" i="16" s="1"/>
  <c r="D351" i="16"/>
  <c r="D349" i="16"/>
  <c r="U349" i="16" s="1"/>
  <c r="D337" i="16"/>
  <c r="AL337" i="16" s="1"/>
  <c r="D314" i="16"/>
  <c r="T314" i="16" s="1"/>
  <c r="D311" i="16"/>
  <c r="D309" i="16"/>
  <c r="Q309" i="16" s="1"/>
  <c r="D306" i="16"/>
  <c r="R306" i="16" s="1"/>
  <c r="D297" i="16"/>
  <c r="R297" i="16" s="1"/>
  <c r="D275" i="16"/>
  <c r="D243" i="16"/>
  <c r="V243" i="16" s="1"/>
  <c r="D214" i="16"/>
  <c r="D210" i="16"/>
  <c r="D206" i="16"/>
  <c r="E18" i="20"/>
  <c r="H18" i="20"/>
  <c r="E96" i="20"/>
  <c r="H96" i="20"/>
  <c r="G234" i="19"/>
  <c r="E222" i="17" s="1"/>
  <c r="D234" i="10"/>
  <c r="D232" i="10"/>
  <c r="D230" i="10"/>
  <c r="D228" i="10"/>
  <c r="D226" i="10"/>
  <c r="D224" i="10"/>
  <c r="D220" i="10"/>
  <c r="D218" i="10"/>
  <c r="D216" i="10"/>
  <c r="D212" i="10"/>
  <c r="D208" i="10"/>
  <c r="D204" i="10"/>
  <c r="D202" i="10"/>
  <c r="D198" i="10"/>
  <c r="D196" i="10"/>
  <c r="D194" i="10"/>
  <c r="D192" i="10"/>
  <c r="D190" i="10"/>
  <c r="D188" i="10"/>
  <c r="D186" i="10"/>
  <c r="D184" i="10"/>
  <c r="D182" i="10"/>
  <c r="D180" i="10"/>
  <c r="D176" i="10"/>
  <c r="D174" i="10"/>
  <c r="D170" i="10"/>
  <c r="D166" i="10"/>
  <c r="D162" i="10"/>
  <c r="D160" i="10"/>
  <c r="D158" i="10"/>
  <c r="D154" i="10"/>
  <c r="D152" i="10"/>
  <c r="D150" i="10"/>
  <c r="D148" i="10"/>
  <c r="D146" i="10"/>
  <c r="D144" i="10"/>
  <c r="D140" i="10"/>
  <c r="D138" i="10"/>
  <c r="D136" i="10"/>
  <c r="D132" i="10"/>
  <c r="D128" i="10"/>
  <c r="D124" i="10"/>
  <c r="D122" i="10"/>
  <c r="D118" i="10"/>
  <c r="D116" i="10"/>
  <c r="D114" i="10"/>
  <c r="D112" i="10"/>
  <c r="D110" i="10"/>
  <c r="D108" i="10"/>
  <c r="D106" i="10"/>
  <c r="D104" i="10"/>
  <c r="D102" i="10"/>
  <c r="D100" i="10"/>
  <c r="D96" i="10"/>
  <c r="D94" i="10"/>
  <c r="D90" i="10"/>
  <c r="D86" i="10"/>
  <c r="D82" i="10"/>
  <c r="D80" i="10"/>
  <c r="D78" i="10"/>
  <c r="D74" i="10"/>
  <c r="D72" i="10"/>
  <c r="D70" i="10"/>
  <c r="D68" i="10"/>
  <c r="D66" i="10"/>
  <c r="D64" i="10"/>
  <c r="D60" i="10"/>
  <c r="D58" i="10"/>
  <c r="D56" i="10"/>
  <c r="D52" i="10"/>
  <c r="D48" i="10"/>
  <c r="D44" i="10"/>
  <c r="D42" i="10"/>
  <c r="D38" i="10"/>
  <c r="D36" i="10"/>
  <c r="D34" i="10"/>
  <c r="D32" i="10"/>
  <c r="D30" i="10"/>
  <c r="D28" i="10"/>
  <c r="D26" i="10"/>
  <c r="D24" i="10"/>
  <c r="D20" i="10"/>
  <c r="D18" i="10"/>
  <c r="D16" i="10"/>
  <c r="D240" i="15"/>
  <c r="S240" i="15" s="1"/>
  <c r="D236" i="15"/>
  <c r="D199" i="15"/>
  <c r="D197" i="15"/>
  <c r="D195" i="15"/>
  <c r="K195" i="15" s="1"/>
  <c r="D173" i="15"/>
  <c r="D171" i="15"/>
  <c r="D169" i="15"/>
  <c r="D167" i="15"/>
  <c r="D165" i="15"/>
  <c r="D143" i="15"/>
  <c r="D141" i="15"/>
  <c r="D139" i="15"/>
  <c r="D137" i="15"/>
  <c r="D135" i="15"/>
  <c r="D133" i="15"/>
  <c r="D131" i="15"/>
  <c r="K131" i="15" s="1"/>
  <c r="D129" i="15"/>
  <c r="D127" i="15"/>
  <c r="D125" i="15"/>
  <c r="D103" i="15"/>
  <c r="D101" i="15"/>
  <c r="D99" i="15"/>
  <c r="D97" i="15"/>
  <c r="D95" i="15"/>
  <c r="I95" i="15" s="1"/>
  <c r="D93" i="15"/>
  <c r="D91" i="15"/>
  <c r="D89" i="15"/>
  <c r="J89" i="15" s="1"/>
  <c r="D87" i="15"/>
  <c r="D85" i="15"/>
  <c r="D63" i="15"/>
  <c r="D61" i="15"/>
  <c r="D59" i="15"/>
  <c r="D57" i="15"/>
  <c r="D55" i="15"/>
  <c r="D53" i="15"/>
  <c r="D51" i="15"/>
  <c r="D49" i="15"/>
  <c r="D47" i="15"/>
  <c r="D45" i="15"/>
  <c r="D23" i="15"/>
  <c r="E23" i="15" s="1"/>
  <c r="D21" i="15"/>
  <c r="E21" i="15" s="1"/>
  <c r="D19" i="15"/>
  <c r="D17" i="15"/>
  <c r="E17" i="15" s="1"/>
  <c r="D461" i="16"/>
  <c r="Q461" i="16" s="1"/>
  <c r="D457" i="16"/>
  <c r="I457" i="16" s="1"/>
  <c r="D454" i="16"/>
  <c r="AG454" i="16" s="1"/>
  <c r="D452" i="16"/>
  <c r="M452" i="16" s="1"/>
  <c r="D450" i="16"/>
  <c r="U450" i="16" s="1"/>
  <c r="D448" i="16"/>
  <c r="U448" i="16" s="1"/>
  <c r="D446" i="16"/>
  <c r="U446" i="16" s="1"/>
  <c r="D443" i="16"/>
  <c r="M443" i="16" s="1"/>
  <c r="D439" i="16"/>
  <c r="V439" i="16" s="1"/>
  <c r="D435" i="16"/>
  <c r="M435" i="16" s="1"/>
  <c r="D434" i="16"/>
  <c r="M434" i="16" s="1"/>
  <c r="D433" i="16"/>
  <c r="AD433" i="16" s="1"/>
  <c r="D432" i="16"/>
  <c r="I432" i="16" s="1"/>
  <c r="D431" i="16"/>
  <c r="M431" i="16" s="1"/>
  <c r="D430" i="16"/>
  <c r="AG430" i="16" s="1"/>
  <c r="D429" i="16"/>
  <c r="U429" i="16" s="1"/>
  <c r="D428" i="16"/>
  <c r="I428" i="16" s="1"/>
  <c r="D427" i="16"/>
  <c r="M427" i="16" s="1"/>
  <c r="D426" i="16"/>
  <c r="AG426" i="16" s="1"/>
  <c r="D425" i="16"/>
  <c r="AS425" i="16" s="1"/>
  <c r="D421" i="16"/>
  <c r="AM421" i="16" s="1"/>
  <c r="D417" i="16"/>
  <c r="U417" i="16" s="1"/>
  <c r="D414" i="16"/>
  <c r="Q414" i="16" s="1"/>
  <c r="D412" i="16"/>
  <c r="M412" i="16" s="1"/>
  <c r="D410" i="16"/>
  <c r="U410" i="16" s="1"/>
  <c r="D408" i="16"/>
  <c r="M408" i="16" s="1"/>
  <c r="D406" i="16"/>
  <c r="AK406" i="16" s="1"/>
  <c r="D403" i="16"/>
  <c r="Y403" i="16" s="1"/>
  <c r="D399" i="16"/>
  <c r="AA399" i="16" s="1"/>
  <c r="D395" i="16"/>
  <c r="Q395" i="16" s="1"/>
  <c r="D394" i="16"/>
  <c r="Q394" i="16" s="1"/>
  <c r="D393" i="16"/>
  <c r="Q393" i="16" s="1"/>
  <c r="D392" i="16"/>
  <c r="Q392" i="16" s="1"/>
  <c r="D391" i="16"/>
  <c r="Q391" i="16" s="1"/>
  <c r="D390" i="16"/>
  <c r="M390" i="16" s="1"/>
  <c r="D389" i="16"/>
  <c r="AE389" i="16" s="1"/>
  <c r="D388" i="16"/>
  <c r="Q388" i="16" s="1"/>
  <c r="D387" i="16"/>
  <c r="Q387" i="16" s="1"/>
  <c r="D386" i="16"/>
  <c r="AC386" i="16" s="1"/>
  <c r="D385" i="16"/>
  <c r="Q385" i="16" s="1"/>
  <c r="D381" i="16"/>
  <c r="AH381" i="16" s="1"/>
  <c r="D374" i="16"/>
  <c r="D372" i="16"/>
  <c r="AC372" i="16" s="1"/>
  <c r="D370" i="16"/>
  <c r="K370" i="16" s="1"/>
  <c r="D368" i="16"/>
  <c r="D366" i="16"/>
  <c r="D294" i="16"/>
  <c r="U294" i="16" s="1"/>
  <c r="D292" i="16"/>
  <c r="AE292" i="16" s="1"/>
  <c r="D290" i="16"/>
  <c r="D288" i="16"/>
  <c r="D286" i="16"/>
  <c r="AG286" i="16" s="1"/>
  <c r="C7" i="1"/>
  <c r="H55" i="16"/>
  <c r="H63" i="16"/>
  <c r="H79" i="16"/>
  <c r="H95" i="16"/>
  <c r="H103" i="16"/>
  <c r="H119" i="16"/>
  <c r="H135" i="16"/>
  <c r="H143" i="16"/>
  <c r="H159" i="16"/>
  <c r="C7" i="15"/>
  <c r="H175" i="16"/>
  <c r="H183" i="16"/>
  <c r="H195" i="16"/>
  <c r="H203" i="16"/>
  <c r="H205" i="16"/>
  <c r="G207" i="16"/>
  <c r="G195" i="14" s="1"/>
  <c r="H209" i="16"/>
  <c r="H213" i="16"/>
  <c r="G215" i="16"/>
  <c r="G203" i="14" s="1"/>
  <c r="G219" i="16"/>
  <c r="G207" i="14" s="1"/>
  <c r="G223" i="16"/>
  <c r="G211" i="14" s="1"/>
  <c r="H225" i="16"/>
  <c r="D238" i="10"/>
  <c r="D240" i="10"/>
  <c r="D242" i="10"/>
  <c r="D246" i="10"/>
  <c r="D250" i="10"/>
  <c r="D254" i="10"/>
  <c r="D256" i="10"/>
  <c r="D260" i="10"/>
  <c r="D262" i="10"/>
  <c r="D264" i="10"/>
  <c r="D266" i="10"/>
  <c r="D268" i="10"/>
  <c r="D270" i="10"/>
  <c r="D272" i="10"/>
  <c r="D274" i="10"/>
  <c r="D276" i="10"/>
  <c r="D278" i="10"/>
  <c r="D282" i="10"/>
  <c r="D284" i="10"/>
  <c r="D288" i="10"/>
  <c r="D292" i="10"/>
  <c r="D296" i="10"/>
  <c r="D298" i="10"/>
  <c r="D300" i="10"/>
  <c r="D304" i="10"/>
  <c r="D306" i="10"/>
  <c r="D308" i="10"/>
  <c r="D310" i="10"/>
  <c r="D312" i="10"/>
  <c r="D314" i="10"/>
  <c r="D318" i="10"/>
  <c r="D320" i="10"/>
  <c r="D322" i="10"/>
  <c r="D326" i="10"/>
  <c r="D330" i="10"/>
  <c r="D334" i="10"/>
  <c r="D336" i="10"/>
  <c r="D340" i="10"/>
  <c r="D342" i="10"/>
  <c r="D344" i="10"/>
  <c r="D346" i="10"/>
  <c r="D348" i="10"/>
  <c r="D350" i="10"/>
  <c r="D352" i="10"/>
  <c r="D354" i="10"/>
  <c r="D356" i="10"/>
  <c r="D358" i="10"/>
  <c r="D362" i="10"/>
  <c r="D364" i="10"/>
  <c r="D368" i="10"/>
  <c r="D372" i="10"/>
  <c r="D376" i="10"/>
  <c r="D378" i="10"/>
  <c r="D380" i="10"/>
  <c r="D384" i="10"/>
  <c r="D386" i="10"/>
  <c r="D388" i="10"/>
  <c r="D390" i="10"/>
  <c r="D392" i="10"/>
  <c r="D394" i="10"/>
  <c r="D398" i="10"/>
  <c r="D400" i="10"/>
  <c r="D402" i="10"/>
  <c r="D406" i="10"/>
  <c r="D410" i="10"/>
  <c r="D414" i="10"/>
  <c r="D416" i="10"/>
  <c r="D420" i="10"/>
  <c r="D422" i="10"/>
  <c r="D424" i="10"/>
  <c r="D426" i="10"/>
  <c r="D428" i="10"/>
  <c r="D430" i="10"/>
  <c r="D432" i="10"/>
  <c r="D434" i="10"/>
  <c r="D436" i="10"/>
  <c r="D438" i="10"/>
  <c r="D442" i="10"/>
  <c r="D444" i="10"/>
  <c r="D446" i="10"/>
  <c r="D448" i="10"/>
  <c r="D450" i="10"/>
  <c r="D452" i="10"/>
  <c r="D454" i="10"/>
  <c r="D456" i="10"/>
  <c r="D458" i="10"/>
  <c r="D460" i="10"/>
  <c r="H461" i="19"/>
  <c r="L461" i="19"/>
  <c r="T461" i="19"/>
  <c r="AB461" i="19"/>
  <c r="AJ461" i="19"/>
  <c r="AR461" i="19"/>
  <c r="AZ461" i="19"/>
  <c r="R461" i="19"/>
  <c r="AC461" i="19"/>
  <c r="AM461" i="19"/>
  <c r="AX461" i="19"/>
  <c r="N461" i="19"/>
  <c r="Y461" i="19"/>
  <c r="AI461" i="19"/>
  <c r="AT461" i="19"/>
  <c r="J461" i="19"/>
  <c r="AE461" i="19"/>
  <c r="K461" i="19"/>
  <c r="AG461" i="19"/>
  <c r="AX452" i="19"/>
  <c r="E448" i="19"/>
  <c r="K448" i="19"/>
  <c r="S448" i="19"/>
  <c r="AA448" i="19"/>
  <c r="AI448" i="19"/>
  <c r="AQ448" i="19"/>
  <c r="AY448" i="19"/>
  <c r="H448" i="19"/>
  <c r="L448" i="19"/>
  <c r="T448" i="19"/>
  <c r="AB448" i="19"/>
  <c r="AJ448" i="19"/>
  <c r="AR448" i="19"/>
  <c r="N448" i="19"/>
  <c r="AD448" i="19"/>
  <c r="AT448" i="19"/>
  <c r="I448" i="19"/>
  <c r="Q448" i="19"/>
  <c r="AG448" i="19"/>
  <c r="AO448" i="19"/>
  <c r="AW448" i="19"/>
  <c r="AK448" i="19"/>
  <c r="J448" i="19"/>
  <c r="Z448" i="19"/>
  <c r="E26" i="19"/>
  <c r="H26" i="19"/>
  <c r="I26" i="19"/>
  <c r="E28" i="20"/>
  <c r="H28" i="20"/>
  <c r="E65" i="20"/>
  <c r="H65" i="20"/>
  <c r="E68" i="19"/>
  <c r="K68" i="19"/>
  <c r="H68" i="19"/>
  <c r="L68" i="19"/>
  <c r="I68" i="19"/>
  <c r="J68" i="19"/>
  <c r="M68" i="19"/>
  <c r="H69" i="20"/>
  <c r="E72" i="19"/>
  <c r="K72" i="19"/>
  <c r="H72" i="19"/>
  <c r="L72" i="19"/>
  <c r="I72" i="19"/>
  <c r="J72" i="19"/>
  <c r="M72" i="19"/>
  <c r="E73" i="20"/>
  <c r="H73" i="20"/>
  <c r="E86" i="20"/>
  <c r="H86" i="20"/>
  <c r="E90" i="20"/>
  <c r="H90" i="20"/>
  <c r="H132" i="20"/>
  <c r="E148" i="19"/>
  <c r="K148" i="19"/>
  <c r="O148" i="19"/>
  <c r="S148" i="19"/>
  <c r="H148" i="19"/>
  <c r="L148" i="19"/>
  <c r="P148" i="19"/>
  <c r="T148" i="19"/>
  <c r="I148" i="19"/>
  <c r="Q148" i="19"/>
  <c r="J148" i="19"/>
  <c r="R148" i="19"/>
  <c r="M148" i="19"/>
  <c r="N148" i="19"/>
  <c r="E206" i="19"/>
  <c r="K206" i="19"/>
  <c r="O206" i="19"/>
  <c r="S206" i="19"/>
  <c r="W206" i="19"/>
  <c r="AA206" i="19"/>
  <c r="H206" i="19"/>
  <c r="L206" i="19"/>
  <c r="P206" i="19"/>
  <c r="T206" i="19"/>
  <c r="X206" i="19"/>
  <c r="J206" i="19"/>
  <c r="R206" i="19"/>
  <c r="Z206" i="19"/>
  <c r="M206" i="19"/>
  <c r="U206" i="19"/>
  <c r="N206" i="19"/>
  <c r="Q206" i="19"/>
  <c r="I206" i="19"/>
  <c r="V206" i="19"/>
  <c r="H235" i="20"/>
  <c r="E294" i="19"/>
  <c r="K294" i="19"/>
  <c r="O294" i="19"/>
  <c r="S294" i="19"/>
  <c r="W294" i="19"/>
  <c r="AA294" i="19"/>
  <c r="AE294" i="19"/>
  <c r="AI294" i="19"/>
  <c r="H294" i="19"/>
  <c r="L294" i="19"/>
  <c r="P294" i="19"/>
  <c r="T294" i="19"/>
  <c r="X294" i="19"/>
  <c r="AB294" i="19"/>
  <c r="AF294" i="19"/>
  <c r="J294" i="19"/>
  <c r="R294" i="19"/>
  <c r="Z294" i="19"/>
  <c r="AH294" i="19"/>
  <c r="M294" i="19"/>
  <c r="U294" i="19"/>
  <c r="AC294" i="19"/>
  <c r="N294" i="19"/>
  <c r="AD294" i="19"/>
  <c r="Q294" i="19"/>
  <c r="AG294" i="19"/>
  <c r="I294" i="19"/>
  <c r="V294" i="19"/>
  <c r="F301" i="19"/>
  <c r="D289" i="17" s="1"/>
  <c r="H316" i="19"/>
  <c r="L316" i="19"/>
  <c r="P316" i="19"/>
  <c r="T316" i="19"/>
  <c r="X316" i="19"/>
  <c r="AB316" i="19"/>
  <c r="AF316" i="19"/>
  <c r="AJ316" i="19"/>
  <c r="I316" i="19"/>
  <c r="M316" i="19"/>
  <c r="Q316" i="19"/>
  <c r="U316" i="19"/>
  <c r="Y316" i="19"/>
  <c r="AC316" i="19"/>
  <c r="AG316" i="19"/>
  <c r="AK316" i="19"/>
  <c r="J316" i="19"/>
  <c r="R316" i="19"/>
  <c r="Z316" i="19"/>
  <c r="AH316" i="19"/>
  <c r="K316" i="19"/>
  <c r="S316" i="19"/>
  <c r="AA316" i="19"/>
  <c r="AI316" i="19"/>
  <c r="N316" i="19"/>
  <c r="AD316" i="19"/>
  <c r="O316" i="19"/>
  <c r="AE316" i="19"/>
  <c r="V316" i="19"/>
  <c r="W316" i="19"/>
  <c r="D329" i="15"/>
  <c r="D327" i="15"/>
  <c r="D325" i="15"/>
  <c r="E325" i="15" s="1"/>
  <c r="D303" i="15"/>
  <c r="D289" i="15"/>
  <c r="D287" i="15"/>
  <c r="D285" i="15"/>
  <c r="D281" i="15"/>
  <c r="D253" i="15"/>
  <c r="D241" i="15"/>
  <c r="D456" i="16"/>
  <c r="P456" i="16" s="1"/>
  <c r="D444" i="16"/>
  <c r="T444" i="16" s="1"/>
  <c r="D440" i="16"/>
  <c r="P440" i="16" s="1"/>
  <c r="D420" i="16"/>
  <c r="AL420" i="16" s="1"/>
  <c r="D404" i="16"/>
  <c r="N404" i="16" s="1"/>
  <c r="D400" i="16"/>
  <c r="T400" i="16" s="1"/>
  <c r="D384" i="16"/>
  <c r="AB384" i="16" s="1"/>
  <c r="D355" i="16"/>
  <c r="AC355" i="16" s="1"/>
  <c r="D347" i="16"/>
  <c r="AC347" i="16" s="1"/>
  <c r="D345" i="16"/>
  <c r="AG345" i="16" s="1"/>
  <c r="D323" i="16"/>
  <c r="D315" i="16"/>
  <c r="Q315" i="16" s="1"/>
  <c r="D313" i="16"/>
  <c r="AI313" i="16" s="1"/>
  <c r="D312" i="16"/>
  <c r="Q312" i="16" s="1"/>
  <c r="D310" i="16"/>
  <c r="D308" i="16"/>
  <c r="AI308" i="16" s="1"/>
  <c r="D307" i="16"/>
  <c r="AG307" i="16" s="1"/>
  <c r="D305" i="16"/>
  <c r="AI305" i="16" s="1"/>
  <c r="D283" i="16"/>
  <c r="D273" i="16"/>
  <c r="AA273" i="16" s="1"/>
  <c r="D271" i="16"/>
  <c r="L271" i="16" s="1"/>
  <c r="D269" i="16"/>
  <c r="Z269" i="16" s="1"/>
  <c r="D267" i="16"/>
  <c r="D265" i="16"/>
  <c r="AD265" i="16" s="1"/>
  <c r="D257" i="16"/>
  <c r="Z257" i="16" s="1"/>
  <c r="D222" i="16"/>
  <c r="X222" i="16" s="1"/>
  <c r="D218" i="16"/>
  <c r="D212" i="16"/>
  <c r="X212" i="16" s="1"/>
  <c r="D208" i="16"/>
  <c r="Q208" i="16" s="1"/>
  <c r="D204" i="16"/>
  <c r="T204" i="16" s="1"/>
  <c r="F47" i="16"/>
  <c r="F35" i="14" s="1"/>
  <c r="F49" i="16"/>
  <c r="F37" i="14" s="1"/>
  <c r="F127" i="16"/>
  <c r="F115" i="14" s="1"/>
  <c r="F133" i="16"/>
  <c r="F121" i="14" s="1"/>
  <c r="E452" i="19"/>
  <c r="K452" i="19"/>
  <c r="O452" i="19"/>
  <c r="S452" i="19"/>
  <c r="W452" i="19"/>
  <c r="AA452" i="19"/>
  <c r="AE452" i="19"/>
  <c r="AI452" i="19"/>
  <c r="AM452" i="19"/>
  <c r="AQ452" i="19"/>
  <c r="AU452" i="19"/>
  <c r="AY452" i="19"/>
  <c r="H452" i="19"/>
  <c r="L452" i="19"/>
  <c r="P452" i="19"/>
  <c r="T452" i="19"/>
  <c r="X452" i="19"/>
  <c r="AB452" i="19"/>
  <c r="AF452" i="19"/>
  <c r="AJ452" i="19"/>
  <c r="AN452" i="19"/>
  <c r="AR452" i="19"/>
  <c r="AV452" i="19"/>
  <c r="N452" i="19"/>
  <c r="V452" i="19"/>
  <c r="AD452" i="19"/>
  <c r="AL452" i="19"/>
  <c r="AT452" i="19"/>
  <c r="I452" i="19"/>
  <c r="Q452" i="19"/>
  <c r="Y452" i="19"/>
  <c r="AG452" i="19"/>
  <c r="AO452" i="19"/>
  <c r="AW452" i="19"/>
  <c r="U452" i="19"/>
  <c r="AK452" i="19"/>
  <c r="J452" i="19"/>
  <c r="Z452" i="19"/>
  <c r="AP452" i="19"/>
  <c r="E26" i="20"/>
  <c r="H26" i="20"/>
  <c r="E106" i="19"/>
  <c r="K106" i="19"/>
  <c r="O106" i="19"/>
  <c r="H106" i="19"/>
  <c r="L106" i="19"/>
  <c r="P106" i="19"/>
  <c r="I106" i="19"/>
  <c r="Q106" i="19"/>
  <c r="J106" i="19"/>
  <c r="M106" i="19"/>
  <c r="N106" i="19"/>
  <c r="H112" i="20"/>
  <c r="E150" i="19"/>
  <c r="K150" i="19"/>
  <c r="O150" i="19"/>
  <c r="S150" i="19"/>
  <c r="H150" i="19"/>
  <c r="L150" i="19"/>
  <c r="P150" i="19"/>
  <c r="T150" i="19"/>
  <c r="I150" i="19"/>
  <c r="Q150" i="19"/>
  <c r="J150" i="19"/>
  <c r="R150" i="19"/>
  <c r="M150" i="19"/>
  <c r="N150" i="19"/>
  <c r="H167" i="20"/>
  <c r="H239" i="20"/>
  <c r="C19" i="31"/>
  <c r="D461" i="15"/>
  <c r="E461" i="15" s="1"/>
  <c r="D457" i="15"/>
  <c r="D443" i="15"/>
  <c r="D439" i="15"/>
  <c r="D435" i="15"/>
  <c r="D433" i="15"/>
  <c r="D431" i="15"/>
  <c r="D429" i="15"/>
  <c r="AL429" i="15" s="1"/>
  <c r="D427" i="15"/>
  <c r="D425" i="15"/>
  <c r="D421" i="15"/>
  <c r="D417" i="15"/>
  <c r="AL417" i="15" s="1"/>
  <c r="D403" i="15"/>
  <c r="D399" i="15"/>
  <c r="D395" i="15"/>
  <c r="D393" i="15"/>
  <c r="D391" i="15"/>
  <c r="E391" i="15" s="1"/>
  <c r="D389" i="15"/>
  <c r="D387" i="15"/>
  <c r="D385" i="15"/>
  <c r="D381" i="15"/>
  <c r="D377" i="15"/>
  <c r="D363" i="15"/>
  <c r="D359" i="15"/>
  <c r="D355" i="15"/>
  <c r="E355" i="15" s="1"/>
  <c r="D353" i="15"/>
  <c r="D351" i="15"/>
  <c r="D349" i="15"/>
  <c r="D347" i="15"/>
  <c r="D345" i="15"/>
  <c r="E345" i="15" s="1"/>
  <c r="D341" i="15"/>
  <c r="D337" i="15"/>
  <c r="AD337" i="15" s="1"/>
  <c r="D323" i="15"/>
  <c r="D319" i="15"/>
  <c r="E319" i="15" s="1"/>
  <c r="D315" i="15"/>
  <c r="D313" i="15"/>
  <c r="D311" i="15"/>
  <c r="D309" i="15"/>
  <c r="D307" i="15"/>
  <c r="D305" i="15"/>
  <c r="D301" i="15"/>
  <c r="E301" i="15" s="1"/>
  <c r="D297" i="15"/>
  <c r="D283" i="15"/>
  <c r="D279" i="15"/>
  <c r="D275" i="15"/>
  <c r="D273" i="15"/>
  <c r="D271" i="15"/>
  <c r="D269" i="15"/>
  <c r="D267" i="15"/>
  <c r="E267" i="15" s="1"/>
  <c r="D265" i="15"/>
  <c r="D261" i="15"/>
  <c r="D257" i="15"/>
  <c r="D243" i="15"/>
  <c r="E243" i="15" s="1"/>
  <c r="D239" i="15"/>
  <c r="D235" i="15"/>
  <c r="D234" i="15"/>
  <c r="W234" i="15" s="1"/>
  <c r="D233" i="15"/>
  <c r="E233" i="15" s="1"/>
  <c r="D232" i="15"/>
  <c r="D231" i="15"/>
  <c r="D230" i="15"/>
  <c r="D229" i="15"/>
  <c r="D227" i="15"/>
  <c r="D225" i="15"/>
  <c r="D221" i="15"/>
  <c r="K221" i="15" s="1"/>
  <c r="D217" i="15"/>
  <c r="D203" i="15"/>
  <c r="D462" i="16"/>
  <c r="N462" i="16" s="1"/>
  <c r="D458" i="16"/>
  <c r="AR458" i="16" s="1"/>
  <c r="D442" i="16"/>
  <c r="J442" i="16" s="1"/>
  <c r="D438" i="16"/>
  <c r="Z438" i="16" s="1"/>
  <c r="D422" i="16"/>
  <c r="V422" i="16" s="1"/>
  <c r="D418" i="16"/>
  <c r="W418" i="16" s="1"/>
  <c r="D402" i="16"/>
  <c r="J402" i="16" s="1"/>
  <c r="D398" i="16"/>
  <c r="Z398" i="16" s="1"/>
  <c r="D382" i="16"/>
  <c r="N382" i="16" s="1"/>
  <c r="D274" i="16"/>
  <c r="Q274" i="16" s="1"/>
  <c r="D272" i="16"/>
  <c r="V272" i="16" s="1"/>
  <c r="D270" i="16"/>
  <c r="D268" i="16"/>
  <c r="V268" i="16" s="1"/>
  <c r="D266" i="16"/>
  <c r="AG266" i="16" s="1"/>
  <c r="D261" i="16"/>
  <c r="AD261" i="16" s="1"/>
  <c r="G195" i="16"/>
  <c r="G183" i="14" s="1"/>
  <c r="F85" i="16"/>
  <c r="F73" i="14" s="1"/>
  <c r="F91" i="16"/>
  <c r="F79" i="14" s="1"/>
  <c r="F93" i="16"/>
  <c r="F81" i="14" s="1"/>
  <c r="F165" i="16"/>
  <c r="F153" i="14" s="1"/>
  <c r="F171" i="16"/>
  <c r="F159" i="14" s="1"/>
  <c r="H181" i="16"/>
  <c r="F195" i="16"/>
  <c r="F183" i="14" s="1"/>
  <c r="H221" i="16"/>
  <c r="H217" i="16"/>
  <c r="H201" i="16"/>
  <c r="H200" i="16"/>
  <c r="H198" i="16"/>
  <c r="H196" i="16"/>
  <c r="H194" i="16"/>
  <c r="H193" i="16"/>
  <c r="H192" i="16"/>
  <c r="H191" i="16"/>
  <c r="H190" i="16"/>
  <c r="H189" i="16"/>
  <c r="H188" i="16"/>
  <c r="H187" i="16"/>
  <c r="H186" i="16"/>
  <c r="H185" i="16"/>
  <c r="H184" i="16"/>
  <c r="G184" i="16" s="1"/>
  <c r="G172" i="14" s="1"/>
  <c r="H182" i="16"/>
  <c r="H180" i="16"/>
  <c r="H178" i="16"/>
  <c r="H176" i="16"/>
  <c r="H174" i="16"/>
  <c r="H173" i="16"/>
  <c r="H172" i="16"/>
  <c r="H171" i="16"/>
  <c r="G171" i="16" s="1"/>
  <c r="G159" i="14" s="1"/>
  <c r="H170" i="16"/>
  <c r="H169" i="16"/>
  <c r="H168" i="16"/>
  <c r="H167" i="16"/>
  <c r="H166" i="16"/>
  <c r="H230" i="16"/>
  <c r="H231" i="16"/>
  <c r="H232" i="16"/>
  <c r="H233" i="16"/>
  <c r="H234" i="16"/>
  <c r="H235" i="16"/>
  <c r="H239" i="16"/>
  <c r="H243" i="16"/>
  <c r="H246" i="16"/>
  <c r="H248" i="16"/>
  <c r="H250" i="16"/>
  <c r="H252" i="16"/>
  <c r="H254" i="16"/>
  <c r="H265" i="16"/>
  <c r="H269" i="16"/>
  <c r="H274" i="16"/>
  <c r="H279" i="16"/>
  <c r="H286" i="16"/>
  <c r="H294" i="16"/>
  <c r="H301" i="16"/>
  <c r="H305" i="16"/>
  <c r="H306" i="16"/>
  <c r="H309" i="16"/>
  <c r="H310" i="16"/>
  <c r="H319" i="16"/>
  <c r="H326" i="16"/>
  <c r="H328" i="16"/>
  <c r="H330" i="16"/>
  <c r="H332" i="16"/>
  <c r="H334" i="16"/>
  <c r="H341" i="16"/>
  <c r="H345" i="16"/>
  <c r="H346" i="16"/>
  <c r="H348" i="16"/>
  <c r="H349" i="16"/>
  <c r="H350" i="16"/>
  <c r="H352" i="16"/>
  <c r="H354" i="16"/>
  <c r="H359" i="16"/>
  <c r="H363" i="16"/>
  <c r="H372" i="16"/>
  <c r="H374" i="16"/>
  <c r="H377" i="16"/>
  <c r="H229" i="16"/>
  <c r="H228" i="16"/>
  <c r="H226" i="16"/>
  <c r="H224" i="16"/>
  <c r="H220" i="16"/>
  <c r="H216" i="16"/>
  <c r="H202" i="16"/>
  <c r="H165" i="16"/>
  <c r="H164" i="16"/>
  <c r="H162" i="16"/>
  <c r="H160" i="16"/>
  <c r="H158" i="16"/>
  <c r="H156" i="16"/>
  <c r="H154" i="16"/>
  <c r="G154" i="16" s="1"/>
  <c r="G142" i="14" s="1"/>
  <c r="H153" i="16"/>
  <c r="H152" i="16"/>
  <c r="H151" i="16"/>
  <c r="H150" i="16"/>
  <c r="H149" i="16"/>
  <c r="H148" i="16"/>
  <c r="H147" i="16"/>
  <c r="G147" i="16" s="1"/>
  <c r="G135" i="14" s="1"/>
  <c r="H146" i="16"/>
  <c r="H145" i="16"/>
  <c r="H144" i="16"/>
  <c r="H142" i="16"/>
  <c r="H140" i="16"/>
  <c r="H138" i="16"/>
  <c r="H136" i="16"/>
  <c r="H134" i="16"/>
  <c r="H133" i="16"/>
  <c r="H132" i="16"/>
  <c r="G132" i="16" s="1"/>
  <c r="G120" i="14" s="1"/>
  <c r="H131" i="16"/>
  <c r="H130" i="16"/>
  <c r="G130" i="16" s="1"/>
  <c r="G118" i="14" s="1"/>
  <c r="H129" i="16"/>
  <c r="H128" i="16"/>
  <c r="G128" i="16" s="1"/>
  <c r="G116" i="14" s="1"/>
  <c r="H127" i="16"/>
  <c r="G127" i="16" s="1"/>
  <c r="G115" i="14" s="1"/>
  <c r="H126" i="16"/>
  <c r="H125" i="16"/>
  <c r="H124" i="16"/>
  <c r="H122" i="16"/>
  <c r="H120" i="16"/>
  <c r="G120" i="16" s="1"/>
  <c r="G108" i="14" s="1"/>
  <c r="H118" i="16"/>
  <c r="H116" i="16"/>
  <c r="H114" i="16"/>
  <c r="H113" i="16"/>
  <c r="H112" i="16"/>
  <c r="H111" i="16"/>
  <c r="H110" i="16"/>
  <c r="H109" i="16"/>
  <c r="H108" i="16"/>
  <c r="H107" i="16"/>
  <c r="G107" i="16" s="1"/>
  <c r="G95" i="14" s="1"/>
  <c r="H106" i="16"/>
  <c r="H105" i="16"/>
  <c r="H104" i="16"/>
  <c r="H102" i="16"/>
  <c r="H100" i="16"/>
  <c r="H98" i="16"/>
  <c r="H96" i="16"/>
  <c r="H94" i="16"/>
  <c r="H93" i="16"/>
  <c r="G93" i="16" s="1"/>
  <c r="G81" i="14" s="1"/>
  <c r="H92" i="16"/>
  <c r="H91" i="16"/>
  <c r="G91" i="16" s="1"/>
  <c r="G79" i="14" s="1"/>
  <c r="H90" i="16"/>
  <c r="H89" i="16"/>
  <c r="H88" i="16"/>
  <c r="H87" i="16"/>
  <c r="H86" i="16"/>
  <c r="H85" i="16"/>
  <c r="G85" i="16" s="1"/>
  <c r="G73" i="14" s="1"/>
  <c r="H84" i="16"/>
  <c r="H82" i="16"/>
  <c r="G82" i="16" s="1"/>
  <c r="G70" i="14" s="1"/>
  <c r="H80" i="16"/>
  <c r="H78" i="16"/>
  <c r="G78" i="16" s="1"/>
  <c r="G66" i="14" s="1"/>
  <c r="H76" i="16"/>
  <c r="H74" i="16"/>
  <c r="H73" i="16"/>
  <c r="H72" i="16"/>
  <c r="G72" i="16" s="1"/>
  <c r="G60" i="14" s="1"/>
  <c r="H71" i="16"/>
  <c r="H70" i="16"/>
  <c r="H69" i="16"/>
  <c r="H68" i="16"/>
  <c r="H67" i="16"/>
  <c r="G67" i="16" s="1"/>
  <c r="G55" i="14" s="1"/>
  <c r="H66" i="16"/>
  <c r="H65" i="16"/>
  <c r="H64" i="16"/>
  <c r="H62" i="16"/>
  <c r="H60" i="16"/>
  <c r="H58" i="16"/>
  <c r="G58" i="16" s="1"/>
  <c r="G46" i="14" s="1"/>
  <c r="H56" i="16"/>
  <c r="H54" i="16"/>
  <c r="G54" i="16" s="1"/>
  <c r="G42" i="14" s="1"/>
  <c r="H53" i="16"/>
  <c r="H52" i="16"/>
  <c r="H51" i="16"/>
  <c r="H50" i="16"/>
  <c r="G50" i="16" s="1"/>
  <c r="G38" i="14" s="1"/>
  <c r="H49" i="16"/>
  <c r="H48" i="16"/>
  <c r="G48" i="16" s="1"/>
  <c r="G36" i="14" s="1"/>
  <c r="H47" i="16"/>
  <c r="G47" i="16" s="1"/>
  <c r="G35" i="14" s="1"/>
  <c r="H46" i="16"/>
  <c r="G46" i="16" s="1"/>
  <c r="G34" i="14" s="1"/>
  <c r="H45" i="16"/>
  <c r="H44" i="16"/>
  <c r="G44" i="16" s="1"/>
  <c r="G32" i="14" s="1"/>
  <c r="H42" i="16"/>
  <c r="H40" i="16"/>
  <c r="H38" i="16"/>
  <c r="H36" i="16"/>
  <c r="H34" i="16"/>
  <c r="H33" i="16"/>
  <c r="H32" i="16"/>
  <c r="H31" i="16"/>
  <c r="H30" i="16"/>
  <c r="H29" i="16"/>
  <c r="H28" i="16"/>
  <c r="G28" i="16" s="1"/>
  <c r="G16" i="14" s="1"/>
  <c r="H27" i="16"/>
  <c r="H26" i="16"/>
  <c r="H25" i="16"/>
  <c r="H24" i="16"/>
  <c r="G24" i="16" s="1"/>
  <c r="G12" i="14" s="1"/>
  <c r="H22" i="16"/>
  <c r="G22" i="16" s="1"/>
  <c r="G10" i="14" s="1"/>
  <c r="H20" i="16"/>
  <c r="H18" i="16"/>
  <c r="G18" i="16" s="1"/>
  <c r="G6" i="14" s="1"/>
  <c r="H16" i="16"/>
  <c r="G16" i="16" s="1"/>
  <c r="G4" i="14" s="1"/>
  <c r="H236" i="16"/>
  <c r="H240" i="16"/>
  <c r="H244" i="16"/>
  <c r="H256" i="16"/>
  <c r="H260" i="16"/>
  <c r="H264" i="16"/>
  <c r="H276" i="16"/>
  <c r="H280" i="16"/>
  <c r="H284" i="16"/>
  <c r="H296" i="16"/>
  <c r="H300" i="16"/>
  <c r="H304" i="16"/>
  <c r="H316" i="16"/>
  <c r="H320" i="16"/>
  <c r="H324" i="16"/>
  <c r="H336" i="16"/>
  <c r="H340" i="16"/>
  <c r="H344" i="16"/>
  <c r="H356" i="16"/>
  <c r="H360" i="16"/>
  <c r="H364" i="16"/>
  <c r="H376" i="16"/>
  <c r="H380" i="16"/>
  <c r="E228" i="15"/>
  <c r="E226" i="15"/>
  <c r="E219" i="15"/>
  <c r="E215" i="15"/>
  <c r="E214" i="15"/>
  <c r="E213" i="15"/>
  <c r="E212" i="15"/>
  <c r="E211" i="15"/>
  <c r="E210" i="15"/>
  <c r="E209" i="15"/>
  <c r="E208" i="15"/>
  <c r="E207" i="15"/>
  <c r="E206" i="15"/>
  <c r="E205" i="15"/>
  <c r="E201" i="15"/>
  <c r="E200" i="15"/>
  <c r="E198" i="15"/>
  <c r="E196" i="15"/>
  <c r="E183" i="15"/>
  <c r="E181" i="15"/>
  <c r="E179" i="15"/>
  <c r="E177" i="15"/>
  <c r="E175" i="15"/>
  <c r="E154" i="15"/>
  <c r="E153" i="15"/>
  <c r="E152" i="15"/>
  <c r="E151" i="15"/>
  <c r="E150" i="15"/>
  <c r="E149" i="15"/>
  <c r="E148" i="15"/>
  <c r="E147" i="15"/>
  <c r="E146" i="15"/>
  <c r="E145" i="15"/>
  <c r="E114" i="15"/>
  <c r="E113" i="15"/>
  <c r="E112" i="15"/>
  <c r="E111" i="15"/>
  <c r="E110" i="15"/>
  <c r="E109" i="15"/>
  <c r="E108" i="15"/>
  <c r="E107" i="15"/>
  <c r="E106" i="15"/>
  <c r="E105" i="15"/>
  <c r="E74" i="15"/>
  <c r="E73" i="15"/>
  <c r="E72" i="15"/>
  <c r="E71" i="15"/>
  <c r="E70" i="15"/>
  <c r="E69" i="15"/>
  <c r="E68" i="15"/>
  <c r="E67" i="15"/>
  <c r="E66" i="15"/>
  <c r="E65" i="15"/>
  <c r="E34" i="15"/>
  <c r="E33" i="15"/>
  <c r="E32" i="15"/>
  <c r="E31" i="15"/>
  <c r="E30" i="15"/>
  <c r="E29" i="15"/>
  <c r="E28" i="15"/>
  <c r="E27" i="15"/>
  <c r="E26" i="15"/>
  <c r="E25" i="15"/>
  <c r="E463" i="15"/>
  <c r="E459" i="15"/>
  <c r="E455" i="15"/>
  <c r="E453" i="15"/>
  <c r="E451" i="15"/>
  <c r="E447" i="15"/>
  <c r="E445" i="15"/>
  <c r="E441" i="15"/>
  <c r="E437" i="15"/>
  <c r="E435" i="15"/>
  <c r="E431" i="15"/>
  <c r="E429" i="15"/>
  <c r="E427" i="15"/>
  <c r="E421" i="15"/>
  <c r="E419" i="15"/>
  <c r="E415" i="15"/>
  <c r="E413" i="15"/>
  <c r="E411" i="15"/>
  <c r="E409" i="15"/>
  <c r="E407" i="15"/>
  <c r="E405" i="15"/>
  <c r="E403" i="15"/>
  <c r="E401" i="15"/>
  <c r="E397" i="15"/>
  <c r="E389" i="15"/>
  <c r="E381" i="15"/>
  <c r="E379" i="15"/>
  <c r="E373" i="15"/>
  <c r="E365" i="15"/>
  <c r="E361" i="15"/>
  <c r="E357" i="15"/>
  <c r="E351" i="15"/>
  <c r="E347" i="15"/>
  <c r="E343" i="15"/>
  <c r="E341" i="15"/>
  <c r="E339" i="15"/>
  <c r="E335" i="15"/>
  <c r="E333" i="15"/>
  <c r="E331" i="15"/>
  <c r="E327" i="15"/>
  <c r="E323" i="15"/>
  <c r="E321" i="15"/>
  <c r="E317" i="15"/>
  <c r="E311" i="15"/>
  <c r="E303" i="15"/>
  <c r="E293" i="15"/>
  <c r="E287" i="15"/>
  <c r="E285" i="15"/>
  <c r="E281" i="15"/>
  <c r="E277" i="15"/>
  <c r="E275" i="15"/>
  <c r="E271" i="15"/>
  <c r="E269" i="15"/>
  <c r="E263" i="15"/>
  <c r="E261" i="15"/>
  <c r="E259" i="15"/>
  <c r="E255" i="15"/>
  <c r="E253" i="15"/>
  <c r="E247" i="15"/>
  <c r="E245" i="15"/>
  <c r="E242" i="15"/>
  <c r="E241" i="15"/>
  <c r="E240" i="15"/>
  <c r="E238" i="15"/>
  <c r="E222" i="15"/>
  <c r="E218" i="15"/>
  <c r="E202" i="15"/>
  <c r="E174" i="15"/>
  <c r="E173" i="15"/>
  <c r="E172" i="15"/>
  <c r="E171" i="15"/>
  <c r="E170" i="15"/>
  <c r="E169" i="15"/>
  <c r="E168" i="15"/>
  <c r="E166" i="15"/>
  <c r="E164" i="15"/>
  <c r="E162" i="15"/>
  <c r="E160" i="15"/>
  <c r="E158" i="15"/>
  <c r="E156" i="15"/>
  <c r="E143" i="15"/>
  <c r="E135" i="15"/>
  <c r="E124" i="15"/>
  <c r="E122" i="15"/>
  <c r="E120" i="15"/>
  <c r="E118" i="15"/>
  <c r="E116" i="15"/>
  <c r="E101" i="15"/>
  <c r="E99" i="15"/>
  <c r="E84" i="15"/>
  <c r="E82" i="15"/>
  <c r="E80" i="15"/>
  <c r="E78" i="15"/>
  <c r="E76" i="15"/>
  <c r="E63" i="15"/>
  <c r="E57" i="15"/>
  <c r="E55" i="15"/>
  <c r="E44" i="15"/>
  <c r="E42" i="15"/>
  <c r="E40" i="15"/>
  <c r="E38" i="15"/>
  <c r="E36" i="15"/>
  <c r="E19" i="15"/>
  <c r="AS452" i="19"/>
  <c r="M452" i="19"/>
  <c r="H284" i="19"/>
  <c r="L284" i="19"/>
  <c r="P284" i="19"/>
  <c r="T284" i="19"/>
  <c r="X284" i="19"/>
  <c r="AB284" i="19"/>
  <c r="AF284" i="19"/>
  <c r="I284" i="19"/>
  <c r="M284" i="19"/>
  <c r="Q284" i="19"/>
  <c r="U284" i="19"/>
  <c r="Y284" i="19"/>
  <c r="AC284" i="19"/>
  <c r="AG284" i="19"/>
  <c r="J284" i="19"/>
  <c r="R284" i="19"/>
  <c r="Z284" i="19"/>
  <c r="AH284" i="19"/>
  <c r="K284" i="19"/>
  <c r="S284" i="19"/>
  <c r="AA284" i="19"/>
  <c r="E284" i="19"/>
  <c r="W284" i="19"/>
  <c r="N284" i="19"/>
  <c r="AD284" i="19"/>
  <c r="AE284" i="19"/>
  <c r="H282" i="19"/>
  <c r="L282" i="19"/>
  <c r="P282" i="19"/>
  <c r="T282" i="19"/>
  <c r="X282" i="19"/>
  <c r="AB282" i="19"/>
  <c r="AF282" i="19"/>
  <c r="I282" i="19"/>
  <c r="M282" i="19"/>
  <c r="Q282" i="19"/>
  <c r="U282" i="19"/>
  <c r="Y282" i="19"/>
  <c r="AC282" i="19"/>
  <c r="AG282" i="19"/>
  <c r="J282" i="19"/>
  <c r="R282" i="19"/>
  <c r="Z282" i="19"/>
  <c r="AH282" i="19"/>
  <c r="K282" i="19"/>
  <c r="S282" i="19"/>
  <c r="AA282" i="19"/>
  <c r="E282" i="19"/>
  <c r="W282" i="19"/>
  <c r="N282" i="19"/>
  <c r="AD282" i="19"/>
  <c r="AE282" i="19"/>
  <c r="H280" i="19"/>
  <c r="L280" i="19"/>
  <c r="P280" i="19"/>
  <c r="T280" i="19"/>
  <c r="X280" i="19"/>
  <c r="AB280" i="19"/>
  <c r="AF280" i="19"/>
  <c r="I280" i="19"/>
  <c r="M280" i="19"/>
  <c r="Q280" i="19"/>
  <c r="U280" i="19"/>
  <c r="Y280" i="19"/>
  <c r="AC280" i="19"/>
  <c r="AG280" i="19"/>
  <c r="J280" i="19"/>
  <c r="R280" i="19"/>
  <c r="Z280" i="19"/>
  <c r="AH280" i="19"/>
  <c r="K280" i="19"/>
  <c r="S280" i="19"/>
  <c r="AA280" i="19"/>
  <c r="E280" i="19"/>
  <c r="W280" i="19"/>
  <c r="N280" i="19"/>
  <c r="AD280" i="19"/>
  <c r="AE280" i="19"/>
  <c r="H278" i="19"/>
  <c r="L278" i="19"/>
  <c r="P278" i="19"/>
  <c r="T278" i="19"/>
  <c r="X278" i="19"/>
  <c r="AB278" i="19"/>
  <c r="AF278" i="19"/>
  <c r="I278" i="19"/>
  <c r="M278" i="19"/>
  <c r="Q278" i="19"/>
  <c r="U278" i="19"/>
  <c r="Y278" i="19"/>
  <c r="AC278" i="19"/>
  <c r="AG278" i="19"/>
  <c r="J278" i="19"/>
  <c r="R278" i="19"/>
  <c r="Z278" i="19"/>
  <c r="AH278" i="19"/>
  <c r="K278" i="19"/>
  <c r="S278" i="19"/>
  <c r="AA278" i="19"/>
  <c r="E278" i="19"/>
  <c r="W278" i="19"/>
  <c r="N278" i="19"/>
  <c r="AD278" i="19"/>
  <c r="AE278" i="19"/>
  <c r="H276" i="19"/>
  <c r="L276" i="19"/>
  <c r="P276" i="19"/>
  <c r="T276" i="19"/>
  <c r="X276" i="19"/>
  <c r="AB276" i="19"/>
  <c r="AF276" i="19"/>
  <c r="I276" i="19"/>
  <c r="M276" i="19"/>
  <c r="Q276" i="19"/>
  <c r="U276" i="19"/>
  <c r="Y276" i="19"/>
  <c r="AC276" i="19"/>
  <c r="AG276" i="19"/>
  <c r="J276" i="19"/>
  <c r="R276" i="19"/>
  <c r="Z276" i="19"/>
  <c r="AH276" i="19"/>
  <c r="K276" i="19"/>
  <c r="S276" i="19"/>
  <c r="AA276" i="19"/>
  <c r="E276" i="19"/>
  <c r="W276" i="19"/>
  <c r="N276" i="19"/>
  <c r="AD276" i="19"/>
  <c r="AE276" i="19"/>
  <c r="E254" i="19"/>
  <c r="K254" i="19"/>
  <c r="O254" i="19"/>
  <c r="S254" i="19"/>
  <c r="W254" i="19"/>
  <c r="AA254" i="19"/>
  <c r="AE254" i="19"/>
  <c r="H254" i="19"/>
  <c r="L254" i="19"/>
  <c r="P254" i="19"/>
  <c r="T254" i="19"/>
  <c r="X254" i="19"/>
  <c r="AB254" i="19"/>
  <c r="J254" i="19"/>
  <c r="R254" i="19"/>
  <c r="Z254" i="19"/>
  <c r="M254" i="19"/>
  <c r="U254" i="19"/>
  <c r="AC254" i="19"/>
  <c r="I254" i="19"/>
  <c r="Y254" i="19"/>
  <c r="N254" i="19"/>
  <c r="AD254" i="19"/>
  <c r="Q254" i="19"/>
  <c r="E246" i="19"/>
  <c r="K246" i="19"/>
  <c r="O246" i="19"/>
  <c r="S246" i="19"/>
  <c r="W246" i="19"/>
  <c r="AA246" i="19"/>
  <c r="AE246" i="19"/>
  <c r="H246" i="19"/>
  <c r="L246" i="19"/>
  <c r="P246" i="19"/>
  <c r="T246" i="19"/>
  <c r="X246" i="19"/>
  <c r="AB246" i="19"/>
  <c r="J246" i="19"/>
  <c r="R246" i="19"/>
  <c r="Z246" i="19"/>
  <c r="M246" i="19"/>
  <c r="U246" i="19"/>
  <c r="AC246" i="19"/>
  <c r="I246" i="19"/>
  <c r="Y246" i="19"/>
  <c r="N246" i="19"/>
  <c r="AD246" i="19"/>
  <c r="Q246" i="19"/>
  <c r="H244" i="19"/>
  <c r="L244" i="19"/>
  <c r="P244" i="19"/>
  <c r="T244" i="19"/>
  <c r="X244" i="19"/>
  <c r="AB244" i="19"/>
  <c r="I244" i="19"/>
  <c r="M244" i="19"/>
  <c r="Q244" i="19"/>
  <c r="U244" i="19"/>
  <c r="Y244" i="19"/>
  <c r="AC244" i="19"/>
  <c r="J244" i="19"/>
  <c r="R244" i="19"/>
  <c r="Z244" i="19"/>
  <c r="K244" i="19"/>
  <c r="S244" i="19"/>
  <c r="AA244" i="19"/>
  <c r="N244" i="19"/>
  <c r="AD244" i="19"/>
  <c r="O244" i="19"/>
  <c r="W244" i="19"/>
  <c r="H240" i="19"/>
  <c r="L240" i="19"/>
  <c r="P240" i="19"/>
  <c r="T240" i="19"/>
  <c r="X240" i="19"/>
  <c r="AB240" i="19"/>
  <c r="I240" i="19"/>
  <c r="M240" i="19"/>
  <c r="Q240" i="19"/>
  <c r="U240" i="19"/>
  <c r="Y240" i="19"/>
  <c r="AC240" i="19"/>
  <c r="J240" i="19"/>
  <c r="R240" i="19"/>
  <c r="Z240" i="19"/>
  <c r="K240" i="19"/>
  <c r="S240" i="19"/>
  <c r="AA240" i="19"/>
  <c r="N240" i="19"/>
  <c r="AD240" i="19"/>
  <c r="O240" i="19"/>
  <c r="W240" i="19"/>
  <c r="H236" i="19"/>
  <c r="L236" i="19"/>
  <c r="P236" i="19"/>
  <c r="T236" i="19"/>
  <c r="X236" i="19"/>
  <c r="AB236" i="19"/>
  <c r="I236" i="19"/>
  <c r="M236" i="19"/>
  <c r="Q236" i="19"/>
  <c r="U236" i="19"/>
  <c r="Y236" i="19"/>
  <c r="AC236" i="19"/>
  <c r="J236" i="19"/>
  <c r="R236" i="19"/>
  <c r="Z236" i="19"/>
  <c r="K236" i="19"/>
  <c r="S236" i="19"/>
  <c r="AA236" i="19"/>
  <c r="N236" i="19"/>
  <c r="AD236" i="19"/>
  <c r="O236" i="19"/>
  <c r="W236" i="19"/>
  <c r="E214" i="19"/>
  <c r="K214" i="19"/>
  <c r="O214" i="19"/>
  <c r="S214" i="19"/>
  <c r="W214" i="19"/>
  <c r="AA214" i="19"/>
  <c r="H214" i="19"/>
  <c r="L214" i="19"/>
  <c r="P214" i="19"/>
  <c r="T214" i="19"/>
  <c r="X214" i="19"/>
  <c r="J214" i="19"/>
  <c r="R214" i="19"/>
  <c r="Z214" i="19"/>
  <c r="M214" i="19"/>
  <c r="U214" i="19"/>
  <c r="N214" i="19"/>
  <c r="Q214" i="19"/>
  <c r="Y214" i="19"/>
  <c r="H204" i="19"/>
  <c r="L204" i="19"/>
  <c r="P204" i="19"/>
  <c r="T204" i="19"/>
  <c r="X204" i="19"/>
  <c r="I204" i="19"/>
  <c r="M204" i="19"/>
  <c r="Q204" i="19"/>
  <c r="U204" i="19"/>
  <c r="Y204" i="19"/>
  <c r="J204" i="19"/>
  <c r="R204" i="19"/>
  <c r="Z204" i="19"/>
  <c r="K204" i="19"/>
  <c r="S204" i="19"/>
  <c r="E204" i="19"/>
  <c r="W204" i="19"/>
  <c r="N204" i="19"/>
  <c r="O204" i="19"/>
  <c r="H202" i="19"/>
  <c r="L202" i="19"/>
  <c r="P202" i="19"/>
  <c r="T202" i="19"/>
  <c r="X202" i="19"/>
  <c r="I202" i="19"/>
  <c r="M202" i="19"/>
  <c r="Q202" i="19"/>
  <c r="U202" i="19"/>
  <c r="Y202" i="19"/>
  <c r="J202" i="19"/>
  <c r="R202" i="19"/>
  <c r="Z202" i="19"/>
  <c r="K202" i="19"/>
  <c r="S202" i="19"/>
  <c r="E202" i="19"/>
  <c r="W202" i="19"/>
  <c r="N202" i="19"/>
  <c r="O202" i="19"/>
  <c r="H200" i="19"/>
  <c r="L200" i="19"/>
  <c r="P200" i="19"/>
  <c r="T200" i="19"/>
  <c r="X200" i="19"/>
  <c r="I200" i="19"/>
  <c r="M200" i="19"/>
  <c r="Q200" i="19"/>
  <c r="U200" i="19"/>
  <c r="Y200" i="19"/>
  <c r="J200" i="19"/>
  <c r="R200" i="19"/>
  <c r="Z200" i="19"/>
  <c r="K200" i="19"/>
  <c r="S200" i="19"/>
  <c r="E200" i="19"/>
  <c r="W200" i="19"/>
  <c r="N200" i="19"/>
  <c r="O200" i="19"/>
  <c r="H198" i="19"/>
  <c r="L198" i="19"/>
  <c r="P198" i="19"/>
  <c r="T198" i="19"/>
  <c r="X198" i="19"/>
  <c r="I198" i="19"/>
  <c r="M198" i="19"/>
  <c r="Q198" i="19"/>
  <c r="U198" i="19"/>
  <c r="Y198" i="19"/>
  <c r="J198" i="19"/>
  <c r="R198" i="19"/>
  <c r="Z198" i="19"/>
  <c r="K198" i="19"/>
  <c r="S198" i="19"/>
  <c r="E198" i="19"/>
  <c r="W198" i="19"/>
  <c r="N198" i="19"/>
  <c r="O198" i="19"/>
  <c r="H196" i="19"/>
  <c r="L196" i="19"/>
  <c r="P196" i="19"/>
  <c r="T196" i="19"/>
  <c r="X196" i="19"/>
  <c r="I196" i="19"/>
  <c r="M196" i="19"/>
  <c r="Q196" i="19"/>
  <c r="U196" i="19"/>
  <c r="Y196" i="19"/>
  <c r="J196" i="19"/>
  <c r="R196" i="19"/>
  <c r="Z196" i="19"/>
  <c r="K196" i="19"/>
  <c r="S196" i="19"/>
  <c r="E196" i="19"/>
  <c r="W196" i="19"/>
  <c r="N196" i="19"/>
  <c r="O196" i="19"/>
  <c r="E112" i="19"/>
  <c r="K112" i="19"/>
  <c r="O112" i="19"/>
  <c r="H112" i="19"/>
  <c r="L112" i="19"/>
  <c r="P112" i="19"/>
  <c r="I112" i="19"/>
  <c r="Q112" i="19"/>
  <c r="J112" i="19"/>
  <c r="M112" i="19"/>
  <c r="E110" i="19"/>
  <c r="K110" i="19"/>
  <c r="O110" i="19"/>
  <c r="H110" i="19"/>
  <c r="L110" i="19"/>
  <c r="P110" i="19"/>
  <c r="I110" i="19"/>
  <c r="Q110" i="19"/>
  <c r="J110" i="19"/>
  <c r="E32" i="19"/>
  <c r="H32" i="19"/>
  <c r="I32" i="19"/>
  <c r="E30" i="19"/>
  <c r="H30" i="19"/>
  <c r="I30" i="19"/>
  <c r="F16" i="19"/>
  <c r="D4" i="17" s="1"/>
  <c r="E28" i="19"/>
  <c r="H28" i="19"/>
  <c r="I28" i="19"/>
  <c r="E34" i="20"/>
  <c r="H34" i="20"/>
  <c r="E36" i="20"/>
  <c r="H36" i="20"/>
  <c r="E38" i="20"/>
  <c r="H38" i="20"/>
  <c r="E40" i="20"/>
  <c r="H40" i="20"/>
  <c r="E42" i="20"/>
  <c r="H42" i="20"/>
  <c r="E44" i="20"/>
  <c r="H44" i="20"/>
  <c r="E53" i="20"/>
  <c r="H53" i="20"/>
  <c r="E104" i="20"/>
  <c r="H104" i="20"/>
  <c r="E114" i="19"/>
  <c r="K114" i="19"/>
  <c r="O114" i="19"/>
  <c r="H114" i="19"/>
  <c r="L114" i="19"/>
  <c r="P114" i="19"/>
  <c r="I114" i="19"/>
  <c r="Q114" i="19"/>
  <c r="J114" i="19"/>
  <c r="M114" i="19"/>
  <c r="N114" i="19"/>
  <c r="H125" i="20"/>
  <c r="E146" i="19"/>
  <c r="K146" i="19"/>
  <c r="O146" i="19"/>
  <c r="S146" i="19"/>
  <c r="H146" i="19"/>
  <c r="L146" i="19"/>
  <c r="P146" i="19"/>
  <c r="T146" i="19"/>
  <c r="I146" i="19"/>
  <c r="Q146" i="19"/>
  <c r="J146" i="19"/>
  <c r="R146" i="19"/>
  <c r="M146" i="19"/>
  <c r="N146" i="19"/>
  <c r="E154" i="19"/>
  <c r="K154" i="19"/>
  <c r="O154" i="19"/>
  <c r="S154" i="19"/>
  <c r="H154" i="19"/>
  <c r="L154" i="19"/>
  <c r="P154" i="19"/>
  <c r="T154" i="19"/>
  <c r="I154" i="19"/>
  <c r="Q154" i="19"/>
  <c r="J154" i="19"/>
  <c r="R154" i="19"/>
  <c r="M154" i="19"/>
  <c r="N154" i="19"/>
  <c r="H178" i="20"/>
  <c r="V196" i="19"/>
  <c r="V200" i="19"/>
  <c r="V204" i="19"/>
  <c r="E211" i="19"/>
  <c r="K211" i="19"/>
  <c r="O211" i="19"/>
  <c r="S211" i="19"/>
  <c r="W211" i="19"/>
  <c r="AA211" i="19"/>
  <c r="H211" i="19"/>
  <c r="L211" i="19"/>
  <c r="P211" i="19"/>
  <c r="T211" i="19"/>
  <c r="X211" i="19"/>
  <c r="I211" i="19"/>
  <c r="Q211" i="19"/>
  <c r="Y211" i="19"/>
  <c r="J211" i="19"/>
  <c r="R211" i="19"/>
  <c r="Z211" i="19"/>
  <c r="N211" i="19"/>
  <c r="U211" i="19"/>
  <c r="M211" i="19"/>
  <c r="V211" i="19"/>
  <c r="I214" i="19"/>
  <c r="H219" i="19"/>
  <c r="L219" i="19"/>
  <c r="P219" i="19"/>
  <c r="T219" i="19"/>
  <c r="X219" i="19"/>
  <c r="AB219" i="19"/>
  <c r="I219" i="19"/>
  <c r="M219" i="19"/>
  <c r="Q219" i="19"/>
  <c r="U219" i="19"/>
  <c r="Y219" i="19"/>
  <c r="J219" i="19"/>
  <c r="R219" i="19"/>
  <c r="Z219" i="19"/>
  <c r="K219" i="19"/>
  <c r="S219" i="19"/>
  <c r="AA219" i="19"/>
  <c r="E219" i="19"/>
  <c r="W219" i="19"/>
  <c r="N219" i="19"/>
  <c r="V219" i="19"/>
  <c r="V240" i="19"/>
  <c r="H242" i="19"/>
  <c r="L242" i="19"/>
  <c r="P242" i="19"/>
  <c r="T242" i="19"/>
  <c r="X242" i="19"/>
  <c r="AB242" i="19"/>
  <c r="I242" i="19"/>
  <c r="M242" i="19"/>
  <c r="Q242" i="19"/>
  <c r="U242" i="19"/>
  <c r="Y242" i="19"/>
  <c r="AC242" i="19"/>
  <c r="J242" i="19"/>
  <c r="R242" i="19"/>
  <c r="Z242" i="19"/>
  <c r="K242" i="19"/>
  <c r="S242" i="19"/>
  <c r="AA242" i="19"/>
  <c r="N242" i="19"/>
  <c r="AD242" i="19"/>
  <c r="O242" i="19"/>
  <c r="E242" i="19"/>
  <c r="V242" i="19"/>
  <c r="E244" i="19"/>
  <c r="V254" i="19"/>
  <c r="F268" i="19"/>
  <c r="D256" i="17" s="1"/>
  <c r="O278" i="19"/>
  <c r="O282" i="19"/>
  <c r="H328" i="20"/>
  <c r="E328" i="20"/>
  <c r="H392" i="19"/>
  <c r="L392" i="19"/>
  <c r="P392" i="19"/>
  <c r="T392" i="19"/>
  <c r="X392" i="19"/>
  <c r="AB392" i="19"/>
  <c r="AF392" i="19"/>
  <c r="AJ392" i="19"/>
  <c r="AN392" i="19"/>
  <c r="AR392" i="19"/>
  <c r="I392" i="19"/>
  <c r="M392" i="19"/>
  <c r="Q392" i="19"/>
  <c r="U392" i="19"/>
  <c r="Y392" i="19"/>
  <c r="AC392" i="19"/>
  <c r="AG392" i="19"/>
  <c r="AK392" i="19"/>
  <c r="AO392" i="19"/>
  <c r="AS392" i="19"/>
  <c r="E392" i="19"/>
  <c r="O392" i="19"/>
  <c r="W392" i="19"/>
  <c r="AE392" i="19"/>
  <c r="AM392" i="19"/>
  <c r="J392" i="19"/>
  <c r="R392" i="19"/>
  <c r="Z392" i="19"/>
  <c r="AH392" i="19"/>
  <c r="AP392" i="19"/>
  <c r="K392" i="19"/>
  <c r="AA392" i="19"/>
  <c r="AQ392" i="19"/>
  <c r="N392" i="19"/>
  <c r="AD392" i="19"/>
  <c r="V392" i="19"/>
  <c r="AI392" i="19"/>
  <c r="AL392" i="19"/>
  <c r="S392" i="19"/>
  <c r="D378" i="16"/>
  <c r="R378" i="16" s="1"/>
  <c r="D362" i="16"/>
  <c r="D358" i="16"/>
  <c r="AB358" i="16" s="1"/>
  <c r="D342" i="16"/>
  <c r="AG342" i="16" s="1"/>
  <c r="D338" i="16"/>
  <c r="AB338" i="16" s="1"/>
  <c r="D322" i="16"/>
  <c r="D318" i="16"/>
  <c r="AI318" i="16" s="1"/>
  <c r="D302" i="16"/>
  <c r="AE302" i="16" s="1"/>
  <c r="D298" i="16"/>
  <c r="V298" i="16" s="1"/>
  <c r="D282" i="16"/>
  <c r="D278" i="16"/>
  <c r="K278" i="16" s="1"/>
  <c r="D262" i="16"/>
  <c r="D258" i="16"/>
  <c r="AB258" i="16" s="1"/>
  <c r="D242" i="16"/>
  <c r="E464" i="16"/>
  <c r="E463" i="16"/>
  <c r="E460" i="16"/>
  <c r="E459" i="16"/>
  <c r="E457" i="16"/>
  <c r="E455" i="16"/>
  <c r="E454" i="16"/>
  <c r="E453" i="16"/>
  <c r="E452" i="16"/>
  <c r="E451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1" i="16"/>
  <c r="E430" i="16"/>
  <c r="E427" i="16"/>
  <c r="E426" i="16"/>
  <c r="E424" i="16"/>
  <c r="E423" i="16"/>
  <c r="E420" i="16"/>
  <c r="E419" i="16"/>
  <c r="E417" i="16"/>
  <c r="E415" i="16"/>
  <c r="E414" i="16"/>
  <c r="E413" i="16"/>
  <c r="E412" i="16"/>
  <c r="E411" i="16"/>
  <c r="E409" i="16"/>
  <c r="E408" i="16"/>
  <c r="E407" i="16"/>
  <c r="E406" i="16"/>
  <c r="E405" i="16"/>
  <c r="E403" i="16"/>
  <c r="E401" i="16"/>
  <c r="E400" i="16"/>
  <c r="E398" i="16"/>
  <c r="E397" i="16"/>
  <c r="E396" i="16"/>
  <c r="E395" i="16"/>
  <c r="E394" i="16"/>
  <c r="E391" i="16"/>
  <c r="E390" i="16"/>
  <c r="E387" i="16"/>
  <c r="E386" i="16"/>
  <c r="E384" i="16"/>
  <c r="E383" i="16"/>
  <c r="E380" i="16"/>
  <c r="E379" i="16"/>
  <c r="E377" i="16"/>
  <c r="E376" i="16"/>
  <c r="E375" i="16"/>
  <c r="E374" i="16"/>
  <c r="E373" i="16"/>
  <c r="E372" i="16"/>
  <c r="E371" i="16"/>
  <c r="E366" i="16"/>
  <c r="E364" i="16"/>
  <c r="E363" i="16"/>
  <c r="E360" i="16"/>
  <c r="E359" i="16"/>
  <c r="E356" i="16"/>
  <c r="E355" i="16"/>
  <c r="E354" i="16"/>
  <c r="E352" i="16"/>
  <c r="E351" i="16"/>
  <c r="E350" i="16"/>
  <c r="E349" i="16"/>
  <c r="E348" i="16"/>
  <c r="E346" i="16"/>
  <c r="E345" i="16"/>
  <c r="E344" i="16"/>
  <c r="E341" i="16"/>
  <c r="E340" i="16"/>
  <c r="E338" i="16"/>
  <c r="E336" i="16"/>
  <c r="E334" i="16"/>
  <c r="E332" i="16"/>
  <c r="E331" i="16"/>
  <c r="E330" i="16"/>
  <c r="E329" i="16"/>
  <c r="E328" i="16"/>
  <c r="E327" i="16"/>
  <c r="E326" i="16"/>
  <c r="E324" i="16"/>
  <c r="E323" i="16"/>
  <c r="E320" i="16"/>
  <c r="E319" i="16"/>
  <c r="E316" i="16"/>
  <c r="E315" i="16"/>
  <c r="E312" i="16"/>
  <c r="E311" i="16"/>
  <c r="E310" i="16"/>
  <c r="E309" i="16"/>
  <c r="E308" i="16"/>
  <c r="E307" i="16"/>
  <c r="E305" i="16"/>
  <c r="E304" i="16"/>
  <c r="E301" i="16"/>
  <c r="E300" i="16"/>
  <c r="E298" i="16"/>
  <c r="E296" i="16"/>
  <c r="E294" i="16"/>
  <c r="E292" i="16"/>
  <c r="E288" i="16"/>
  <c r="E286" i="16"/>
  <c r="E284" i="16"/>
  <c r="E283" i="16"/>
  <c r="E280" i="16"/>
  <c r="E279" i="16"/>
  <c r="E276" i="16"/>
  <c r="E275" i="16"/>
  <c r="E272" i="16"/>
  <c r="E271" i="16"/>
  <c r="E270" i="16"/>
  <c r="E269" i="16"/>
  <c r="E268" i="16"/>
  <c r="E267" i="16"/>
  <c r="E264" i="16"/>
  <c r="E261" i="16"/>
  <c r="E260" i="16"/>
  <c r="E259" i="16"/>
  <c r="E258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454" i="19"/>
  <c r="K454" i="19"/>
  <c r="O454" i="19"/>
  <c r="S454" i="19"/>
  <c r="W454" i="19"/>
  <c r="AA454" i="19"/>
  <c r="AE454" i="19"/>
  <c r="AI454" i="19"/>
  <c r="AM454" i="19"/>
  <c r="AQ454" i="19"/>
  <c r="AU454" i="19"/>
  <c r="AY454" i="19"/>
  <c r="H454" i="19"/>
  <c r="L454" i="19"/>
  <c r="P454" i="19"/>
  <c r="T454" i="19"/>
  <c r="X454" i="19"/>
  <c r="AB454" i="19"/>
  <c r="AF454" i="19"/>
  <c r="AJ454" i="19"/>
  <c r="AN454" i="19"/>
  <c r="AR454" i="19"/>
  <c r="AV454" i="19"/>
  <c r="N454" i="19"/>
  <c r="V454" i="19"/>
  <c r="AD454" i="19"/>
  <c r="AL454" i="19"/>
  <c r="AT454" i="19"/>
  <c r="I454" i="19"/>
  <c r="Q454" i="19"/>
  <c r="Y454" i="19"/>
  <c r="AG454" i="19"/>
  <c r="AO454" i="19"/>
  <c r="AW454" i="19"/>
  <c r="E450" i="19"/>
  <c r="K450" i="19"/>
  <c r="O450" i="19"/>
  <c r="S450" i="19"/>
  <c r="W450" i="19"/>
  <c r="AA450" i="19"/>
  <c r="AE450" i="19"/>
  <c r="AI450" i="19"/>
  <c r="AM450" i="19"/>
  <c r="AQ450" i="19"/>
  <c r="AU450" i="19"/>
  <c r="AY450" i="19"/>
  <c r="H450" i="19"/>
  <c r="L450" i="19"/>
  <c r="P450" i="19"/>
  <c r="T450" i="19"/>
  <c r="X450" i="19"/>
  <c r="AB450" i="19"/>
  <c r="AF450" i="19"/>
  <c r="AJ450" i="19"/>
  <c r="AN450" i="19"/>
  <c r="AR450" i="19"/>
  <c r="AV450" i="19"/>
  <c r="N450" i="19"/>
  <c r="V450" i="19"/>
  <c r="AD450" i="19"/>
  <c r="AL450" i="19"/>
  <c r="AT450" i="19"/>
  <c r="I450" i="19"/>
  <c r="Q450" i="19"/>
  <c r="Y450" i="19"/>
  <c r="AG450" i="19"/>
  <c r="AO450" i="19"/>
  <c r="AW450" i="19"/>
  <c r="E446" i="19"/>
  <c r="K446" i="19"/>
  <c r="O446" i="19"/>
  <c r="S446" i="19"/>
  <c r="W446" i="19"/>
  <c r="AA446" i="19"/>
  <c r="AE446" i="19"/>
  <c r="AI446" i="19"/>
  <c r="AM446" i="19"/>
  <c r="AQ446" i="19"/>
  <c r="AU446" i="19"/>
  <c r="AY446" i="19"/>
  <c r="H446" i="19"/>
  <c r="L446" i="19"/>
  <c r="P446" i="19"/>
  <c r="T446" i="19"/>
  <c r="X446" i="19"/>
  <c r="AB446" i="19"/>
  <c r="AF446" i="19"/>
  <c r="AJ446" i="19"/>
  <c r="AN446" i="19"/>
  <c r="AR446" i="19"/>
  <c r="AV446" i="19"/>
  <c r="N446" i="19"/>
  <c r="V446" i="19"/>
  <c r="AD446" i="19"/>
  <c r="AL446" i="19"/>
  <c r="AT446" i="19"/>
  <c r="I446" i="19"/>
  <c r="Q446" i="19"/>
  <c r="Y446" i="19"/>
  <c r="AG446" i="19"/>
  <c r="AO446" i="19"/>
  <c r="AW446" i="19"/>
  <c r="V444" i="19"/>
  <c r="AL444" i="19"/>
  <c r="E444" i="19"/>
  <c r="AE444" i="19"/>
  <c r="N444" i="19"/>
  <c r="AT444" i="19"/>
  <c r="AD444" i="19"/>
  <c r="AU444" i="19"/>
  <c r="V442" i="19"/>
  <c r="AL442" i="19"/>
  <c r="E442" i="19"/>
  <c r="AE442" i="19"/>
  <c r="N442" i="19"/>
  <c r="AT442" i="19"/>
  <c r="AD442" i="19"/>
  <c r="AU442" i="19"/>
  <c r="O442" i="19"/>
  <c r="M440" i="19"/>
  <c r="W440" i="19"/>
  <c r="AH440" i="19"/>
  <c r="AS440" i="19"/>
  <c r="E440" i="19"/>
  <c r="AC440" i="19"/>
  <c r="AX440" i="19"/>
  <c r="I440" i="19"/>
  <c r="AD440" i="19"/>
  <c r="R440" i="19"/>
  <c r="S440" i="19"/>
  <c r="AO440" i="19"/>
  <c r="AM440" i="19"/>
  <c r="L438" i="19"/>
  <c r="T438" i="19"/>
  <c r="AB438" i="19"/>
  <c r="AJ438" i="19"/>
  <c r="AR438" i="19"/>
  <c r="E438" i="19"/>
  <c r="O438" i="19"/>
  <c r="W438" i="19"/>
  <c r="AE438" i="19"/>
  <c r="AM438" i="19"/>
  <c r="AU438" i="19"/>
  <c r="H438" i="19"/>
  <c r="X438" i="19"/>
  <c r="AN438" i="19"/>
  <c r="K438" i="19"/>
  <c r="AA438" i="19"/>
  <c r="AQ438" i="19"/>
  <c r="AI438" i="19"/>
  <c r="P438" i="19"/>
  <c r="AV438" i="19"/>
  <c r="AF438" i="19"/>
  <c r="S438" i="19"/>
  <c r="L436" i="19"/>
  <c r="T436" i="19"/>
  <c r="AB436" i="19"/>
  <c r="AJ436" i="19"/>
  <c r="AR436" i="19"/>
  <c r="E436" i="19"/>
  <c r="O436" i="19"/>
  <c r="W436" i="19"/>
  <c r="AE436" i="19"/>
  <c r="AM436" i="19"/>
  <c r="AU436" i="19"/>
  <c r="H436" i="19"/>
  <c r="X436" i="19"/>
  <c r="AN436" i="19"/>
  <c r="K436" i="19"/>
  <c r="AA436" i="19"/>
  <c r="AQ436" i="19"/>
  <c r="AI436" i="19"/>
  <c r="P436" i="19"/>
  <c r="AV436" i="19"/>
  <c r="AF436" i="19"/>
  <c r="S436" i="19"/>
  <c r="E434" i="19"/>
  <c r="L434" i="19"/>
  <c r="T434" i="19"/>
  <c r="AB434" i="19"/>
  <c r="AJ434" i="19"/>
  <c r="AR434" i="19"/>
  <c r="M434" i="19"/>
  <c r="U434" i="19"/>
  <c r="AC434" i="19"/>
  <c r="AK434" i="19"/>
  <c r="AS434" i="19"/>
  <c r="H434" i="19"/>
  <c r="X434" i="19"/>
  <c r="AN434" i="19"/>
  <c r="I434" i="19"/>
  <c r="Y434" i="19"/>
  <c r="AO434" i="19"/>
  <c r="AG434" i="19"/>
  <c r="P434" i="19"/>
  <c r="AV434" i="19"/>
  <c r="AW434" i="19"/>
  <c r="AF434" i="19"/>
  <c r="Q434" i="19"/>
  <c r="E432" i="19"/>
  <c r="L432" i="19"/>
  <c r="T432" i="19"/>
  <c r="AB432" i="19"/>
  <c r="AJ432" i="19"/>
  <c r="AR432" i="19"/>
  <c r="M432" i="19"/>
  <c r="U432" i="19"/>
  <c r="AC432" i="19"/>
  <c r="AK432" i="19"/>
  <c r="AS432" i="19"/>
  <c r="H432" i="19"/>
  <c r="X432" i="19"/>
  <c r="AN432" i="19"/>
  <c r="I432" i="19"/>
  <c r="Y432" i="19"/>
  <c r="AO432" i="19"/>
  <c r="AG432" i="19"/>
  <c r="P432" i="19"/>
  <c r="AV432" i="19"/>
  <c r="AW432" i="19"/>
  <c r="AF432" i="19"/>
  <c r="Q432" i="19"/>
  <c r="E430" i="19"/>
  <c r="L430" i="19"/>
  <c r="T430" i="19"/>
  <c r="AB430" i="19"/>
  <c r="AJ430" i="19"/>
  <c r="AR430" i="19"/>
  <c r="M430" i="19"/>
  <c r="U430" i="19"/>
  <c r="AC430" i="19"/>
  <c r="AK430" i="19"/>
  <c r="AS430" i="19"/>
  <c r="H430" i="19"/>
  <c r="X430" i="19"/>
  <c r="AN430" i="19"/>
  <c r="I430" i="19"/>
  <c r="Y430" i="19"/>
  <c r="AO430" i="19"/>
  <c r="AG430" i="19"/>
  <c r="P430" i="19"/>
  <c r="AV430" i="19"/>
  <c r="AW430" i="19"/>
  <c r="AF430" i="19"/>
  <c r="Q430" i="19"/>
  <c r="E428" i="19"/>
  <c r="L428" i="19"/>
  <c r="T428" i="19"/>
  <c r="AB428" i="19"/>
  <c r="AJ428" i="19"/>
  <c r="AR428" i="19"/>
  <c r="M428" i="19"/>
  <c r="U428" i="19"/>
  <c r="AC428" i="19"/>
  <c r="AK428" i="19"/>
  <c r="AS428" i="19"/>
  <c r="H428" i="19"/>
  <c r="X428" i="19"/>
  <c r="AN428" i="19"/>
  <c r="I428" i="19"/>
  <c r="Y428" i="19"/>
  <c r="AO428" i="19"/>
  <c r="AG428" i="19"/>
  <c r="P428" i="19"/>
  <c r="AV428" i="19"/>
  <c r="AW428" i="19"/>
  <c r="AF428" i="19"/>
  <c r="Q428" i="19"/>
  <c r="E426" i="19"/>
  <c r="L426" i="19"/>
  <c r="T426" i="19"/>
  <c r="AB426" i="19"/>
  <c r="AJ426" i="19"/>
  <c r="AR426" i="19"/>
  <c r="M426" i="19"/>
  <c r="U426" i="19"/>
  <c r="AC426" i="19"/>
  <c r="AK426" i="19"/>
  <c r="AS426" i="19"/>
  <c r="H426" i="19"/>
  <c r="X426" i="19"/>
  <c r="AN426" i="19"/>
  <c r="I426" i="19"/>
  <c r="Y426" i="19"/>
  <c r="AO426" i="19"/>
  <c r="AG426" i="19"/>
  <c r="P426" i="19"/>
  <c r="AV426" i="19"/>
  <c r="AW426" i="19"/>
  <c r="AF426" i="19"/>
  <c r="Q426" i="19"/>
  <c r="E424" i="19"/>
  <c r="M424" i="19"/>
  <c r="U424" i="19"/>
  <c r="AC424" i="19"/>
  <c r="AK424" i="19"/>
  <c r="AS424" i="19"/>
  <c r="N424" i="19"/>
  <c r="V424" i="19"/>
  <c r="AD424" i="19"/>
  <c r="AL424" i="19"/>
  <c r="AT424" i="19"/>
  <c r="I424" i="19"/>
  <c r="Y424" i="19"/>
  <c r="AO424" i="19"/>
  <c r="J424" i="19"/>
  <c r="Z424" i="19"/>
  <c r="AP424" i="19"/>
  <c r="AH424" i="19"/>
  <c r="Q424" i="19"/>
  <c r="AG424" i="19"/>
  <c r="R424" i="19"/>
  <c r="E422" i="19"/>
  <c r="H422" i="19"/>
  <c r="M422" i="19"/>
  <c r="R422" i="19"/>
  <c r="X422" i="19"/>
  <c r="AC422" i="19"/>
  <c r="AH422" i="19"/>
  <c r="AN422" i="19"/>
  <c r="AS422" i="19"/>
  <c r="I422" i="19"/>
  <c r="N422" i="19"/>
  <c r="T422" i="19"/>
  <c r="Y422" i="19"/>
  <c r="AD422" i="19"/>
  <c r="AJ422" i="19"/>
  <c r="AO422" i="19"/>
  <c r="AT422" i="19"/>
  <c r="Q422" i="19"/>
  <c r="AB422" i="19"/>
  <c r="AL422" i="19"/>
  <c r="J422" i="19"/>
  <c r="U422" i="19"/>
  <c r="AF422" i="19"/>
  <c r="AP422" i="19"/>
  <c r="L422" i="19"/>
  <c r="AG422" i="19"/>
  <c r="P422" i="19"/>
  <c r="AK422" i="19"/>
  <c r="AV422" i="19"/>
  <c r="V422" i="19"/>
  <c r="AR422" i="19"/>
  <c r="Z422" i="19"/>
  <c r="E420" i="19"/>
  <c r="J420" i="19"/>
  <c r="P420" i="19"/>
  <c r="U420" i="19"/>
  <c r="Z420" i="19"/>
  <c r="AF420" i="19"/>
  <c r="AK420" i="19"/>
  <c r="AP420" i="19"/>
  <c r="AV420" i="19"/>
  <c r="L420" i="19"/>
  <c r="Q420" i="19"/>
  <c r="V420" i="19"/>
  <c r="AB420" i="19"/>
  <c r="AG420" i="19"/>
  <c r="AL420" i="19"/>
  <c r="AR420" i="19"/>
  <c r="H420" i="19"/>
  <c r="R420" i="19"/>
  <c r="AC420" i="19"/>
  <c r="AN420" i="19"/>
  <c r="I420" i="19"/>
  <c r="T420" i="19"/>
  <c r="AD420" i="19"/>
  <c r="AO420" i="19"/>
  <c r="X420" i="19"/>
  <c r="AS420" i="19"/>
  <c r="Y420" i="19"/>
  <c r="AT420" i="19"/>
  <c r="AJ420" i="19"/>
  <c r="M420" i="19"/>
  <c r="AH420" i="19"/>
  <c r="N420" i="19"/>
  <c r="E418" i="19"/>
  <c r="K418" i="19"/>
  <c r="O418" i="19"/>
  <c r="S418" i="19"/>
  <c r="W418" i="19"/>
  <c r="AA418" i="19"/>
  <c r="AE418" i="19"/>
  <c r="AI418" i="19"/>
  <c r="AM418" i="19"/>
  <c r="AQ418" i="19"/>
  <c r="AU418" i="19"/>
  <c r="H418" i="19"/>
  <c r="L418" i="19"/>
  <c r="P418" i="19"/>
  <c r="T418" i="19"/>
  <c r="X418" i="19"/>
  <c r="AB418" i="19"/>
  <c r="AF418" i="19"/>
  <c r="AJ418" i="19"/>
  <c r="AN418" i="19"/>
  <c r="AR418" i="19"/>
  <c r="AV418" i="19"/>
  <c r="N418" i="19"/>
  <c r="V418" i="19"/>
  <c r="AD418" i="19"/>
  <c r="AL418" i="19"/>
  <c r="AT418" i="19"/>
  <c r="I418" i="19"/>
  <c r="Q418" i="19"/>
  <c r="Y418" i="19"/>
  <c r="AG418" i="19"/>
  <c r="AO418" i="19"/>
  <c r="R418" i="19"/>
  <c r="AH418" i="19"/>
  <c r="U418" i="19"/>
  <c r="AK418" i="19"/>
  <c r="M418" i="19"/>
  <c r="AS418" i="19"/>
  <c r="Z418" i="19"/>
  <c r="AC418" i="19"/>
  <c r="AP418" i="19"/>
  <c r="J418" i="19"/>
  <c r="E416" i="19"/>
  <c r="K416" i="19"/>
  <c r="O416" i="19"/>
  <c r="S416" i="19"/>
  <c r="W416" i="19"/>
  <c r="AA416" i="19"/>
  <c r="AE416" i="19"/>
  <c r="AI416" i="19"/>
  <c r="AM416" i="19"/>
  <c r="AQ416" i="19"/>
  <c r="AU416" i="19"/>
  <c r="H416" i="19"/>
  <c r="L416" i="19"/>
  <c r="P416" i="19"/>
  <c r="T416" i="19"/>
  <c r="X416" i="19"/>
  <c r="AB416" i="19"/>
  <c r="AF416" i="19"/>
  <c r="AJ416" i="19"/>
  <c r="AN416" i="19"/>
  <c r="AR416" i="19"/>
  <c r="AV416" i="19"/>
  <c r="N416" i="19"/>
  <c r="V416" i="19"/>
  <c r="AD416" i="19"/>
  <c r="AL416" i="19"/>
  <c r="AT416" i="19"/>
  <c r="I416" i="19"/>
  <c r="Q416" i="19"/>
  <c r="Y416" i="19"/>
  <c r="AG416" i="19"/>
  <c r="AO416" i="19"/>
  <c r="J416" i="19"/>
  <c r="Z416" i="19"/>
  <c r="AP416" i="19"/>
  <c r="M416" i="19"/>
  <c r="AC416" i="19"/>
  <c r="AS416" i="19"/>
  <c r="R416" i="19"/>
  <c r="U416" i="19"/>
  <c r="AH416" i="19"/>
  <c r="AK416" i="19"/>
  <c r="H414" i="19"/>
  <c r="L414" i="19"/>
  <c r="P414" i="19"/>
  <c r="T414" i="19"/>
  <c r="X414" i="19"/>
  <c r="AB414" i="19"/>
  <c r="AF414" i="19"/>
  <c r="AJ414" i="19"/>
  <c r="AN414" i="19"/>
  <c r="AR414" i="19"/>
  <c r="I414" i="19"/>
  <c r="M414" i="19"/>
  <c r="Q414" i="19"/>
  <c r="U414" i="19"/>
  <c r="Y414" i="19"/>
  <c r="AC414" i="19"/>
  <c r="AG414" i="19"/>
  <c r="AK414" i="19"/>
  <c r="AO414" i="19"/>
  <c r="AS414" i="19"/>
  <c r="J414" i="19"/>
  <c r="R414" i="19"/>
  <c r="Z414" i="19"/>
  <c r="AH414" i="19"/>
  <c r="AP414" i="19"/>
  <c r="K414" i="19"/>
  <c r="S414" i="19"/>
  <c r="AA414" i="19"/>
  <c r="AI414" i="19"/>
  <c r="AQ414" i="19"/>
  <c r="O414" i="19"/>
  <c r="AE414" i="19"/>
  <c r="AU414" i="19"/>
  <c r="V414" i="19"/>
  <c r="AL414" i="19"/>
  <c r="AD414" i="19"/>
  <c r="E414" i="19"/>
  <c r="AM414" i="19"/>
  <c r="W414" i="19"/>
  <c r="AT414" i="19"/>
  <c r="H412" i="19"/>
  <c r="L412" i="19"/>
  <c r="P412" i="19"/>
  <c r="T412" i="19"/>
  <c r="X412" i="19"/>
  <c r="AB412" i="19"/>
  <c r="AF412" i="19"/>
  <c r="AJ412" i="19"/>
  <c r="AN412" i="19"/>
  <c r="AR412" i="19"/>
  <c r="I412" i="19"/>
  <c r="M412" i="19"/>
  <c r="Q412" i="19"/>
  <c r="U412" i="19"/>
  <c r="Y412" i="19"/>
  <c r="AC412" i="19"/>
  <c r="AG412" i="19"/>
  <c r="AK412" i="19"/>
  <c r="AO412" i="19"/>
  <c r="AS412" i="19"/>
  <c r="N412" i="19"/>
  <c r="V412" i="19"/>
  <c r="AD412" i="19"/>
  <c r="AL412" i="19"/>
  <c r="AT412" i="19"/>
  <c r="E412" i="19"/>
  <c r="O412" i="19"/>
  <c r="W412" i="19"/>
  <c r="AE412" i="19"/>
  <c r="AM412" i="19"/>
  <c r="AU412" i="19"/>
  <c r="K412" i="19"/>
  <c r="AA412" i="19"/>
  <c r="AQ412" i="19"/>
  <c r="R412" i="19"/>
  <c r="AH412" i="19"/>
  <c r="S412" i="19"/>
  <c r="Z412" i="19"/>
  <c r="J412" i="19"/>
  <c r="AI412" i="19"/>
  <c r="H410" i="19"/>
  <c r="L410" i="19"/>
  <c r="P410" i="19"/>
  <c r="T410" i="19"/>
  <c r="X410" i="19"/>
  <c r="AB410" i="19"/>
  <c r="AF410" i="19"/>
  <c r="AJ410" i="19"/>
  <c r="AN410" i="19"/>
  <c r="AR410" i="19"/>
  <c r="I410" i="19"/>
  <c r="M410" i="19"/>
  <c r="Q410" i="19"/>
  <c r="U410" i="19"/>
  <c r="Y410" i="19"/>
  <c r="AC410" i="19"/>
  <c r="AG410" i="19"/>
  <c r="AK410" i="19"/>
  <c r="AO410" i="19"/>
  <c r="AS410" i="19"/>
  <c r="J410" i="19"/>
  <c r="R410" i="19"/>
  <c r="Z410" i="19"/>
  <c r="AH410" i="19"/>
  <c r="AP410" i="19"/>
  <c r="K410" i="19"/>
  <c r="S410" i="19"/>
  <c r="AA410" i="19"/>
  <c r="AI410" i="19"/>
  <c r="AQ410" i="19"/>
  <c r="E410" i="19"/>
  <c r="W410" i="19"/>
  <c r="AM410" i="19"/>
  <c r="N410" i="19"/>
  <c r="AD410" i="19"/>
  <c r="AT410" i="19"/>
  <c r="V410" i="19"/>
  <c r="AE410" i="19"/>
  <c r="O410" i="19"/>
  <c r="AU410" i="19"/>
  <c r="H408" i="19"/>
  <c r="L408" i="19"/>
  <c r="P408" i="19"/>
  <c r="T408" i="19"/>
  <c r="X408" i="19"/>
  <c r="AB408" i="19"/>
  <c r="AF408" i="19"/>
  <c r="AJ408" i="19"/>
  <c r="AN408" i="19"/>
  <c r="AR408" i="19"/>
  <c r="I408" i="19"/>
  <c r="M408" i="19"/>
  <c r="Q408" i="19"/>
  <c r="U408" i="19"/>
  <c r="Y408" i="19"/>
  <c r="AC408" i="19"/>
  <c r="AG408" i="19"/>
  <c r="AK408" i="19"/>
  <c r="AO408" i="19"/>
  <c r="AS408" i="19"/>
  <c r="N408" i="19"/>
  <c r="V408" i="19"/>
  <c r="AD408" i="19"/>
  <c r="AL408" i="19"/>
  <c r="AT408" i="19"/>
  <c r="E408" i="19"/>
  <c r="O408" i="19"/>
  <c r="W408" i="19"/>
  <c r="AE408" i="19"/>
  <c r="AM408" i="19"/>
  <c r="AU408" i="19"/>
  <c r="S408" i="19"/>
  <c r="AI408" i="19"/>
  <c r="J408" i="19"/>
  <c r="Z408" i="19"/>
  <c r="AP408" i="19"/>
  <c r="AA408" i="19"/>
  <c r="AH408" i="19"/>
  <c r="K408" i="19"/>
  <c r="R408" i="19"/>
  <c r="AQ408" i="19"/>
  <c r="H406" i="19"/>
  <c r="L406" i="19"/>
  <c r="P406" i="19"/>
  <c r="T406" i="19"/>
  <c r="X406" i="19"/>
  <c r="AB406" i="19"/>
  <c r="AF406" i="19"/>
  <c r="AJ406" i="19"/>
  <c r="AN406" i="19"/>
  <c r="AR406" i="19"/>
  <c r="I406" i="19"/>
  <c r="M406" i="19"/>
  <c r="Q406" i="19"/>
  <c r="U406" i="19"/>
  <c r="Y406" i="19"/>
  <c r="AC406" i="19"/>
  <c r="AG406" i="19"/>
  <c r="AK406" i="19"/>
  <c r="AO406" i="19"/>
  <c r="AS406" i="19"/>
  <c r="J406" i="19"/>
  <c r="R406" i="19"/>
  <c r="Z406" i="19"/>
  <c r="AH406" i="19"/>
  <c r="AP406" i="19"/>
  <c r="K406" i="19"/>
  <c r="S406" i="19"/>
  <c r="AA406" i="19"/>
  <c r="AI406" i="19"/>
  <c r="AQ406" i="19"/>
  <c r="O406" i="19"/>
  <c r="AE406" i="19"/>
  <c r="AU406" i="19"/>
  <c r="V406" i="19"/>
  <c r="AL406" i="19"/>
  <c r="N406" i="19"/>
  <c r="AT406" i="19"/>
  <c r="W406" i="19"/>
  <c r="AM406" i="19"/>
  <c r="E406" i="19"/>
  <c r="AD406" i="19"/>
  <c r="E404" i="19"/>
  <c r="K404" i="19"/>
  <c r="O404" i="19"/>
  <c r="S404" i="19"/>
  <c r="W404" i="19"/>
  <c r="AA404" i="19"/>
  <c r="AE404" i="19"/>
  <c r="AI404" i="19"/>
  <c r="AM404" i="19"/>
  <c r="AQ404" i="19"/>
  <c r="H404" i="19"/>
  <c r="L404" i="19"/>
  <c r="P404" i="19"/>
  <c r="T404" i="19"/>
  <c r="X404" i="19"/>
  <c r="AB404" i="19"/>
  <c r="AF404" i="19"/>
  <c r="AJ404" i="19"/>
  <c r="AN404" i="19"/>
  <c r="AR404" i="19"/>
  <c r="M404" i="19"/>
  <c r="U404" i="19"/>
  <c r="AC404" i="19"/>
  <c r="AK404" i="19"/>
  <c r="AS404" i="19"/>
  <c r="N404" i="19"/>
  <c r="V404" i="19"/>
  <c r="AD404" i="19"/>
  <c r="AL404" i="19"/>
  <c r="AT404" i="19"/>
  <c r="Q404" i="19"/>
  <c r="AG404" i="19"/>
  <c r="R404" i="19"/>
  <c r="AH404" i="19"/>
  <c r="Y404" i="19"/>
  <c r="Z404" i="19"/>
  <c r="J404" i="19"/>
  <c r="AO404" i="19"/>
  <c r="E402" i="19"/>
  <c r="K402" i="19"/>
  <c r="O402" i="19"/>
  <c r="S402" i="19"/>
  <c r="W402" i="19"/>
  <c r="AA402" i="19"/>
  <c r="AE402" i="19"/>
  <c r="AI402" i="19"/>
  <c r="AM402" i="19"/>
  <c r="AQ402" i="19"/>
  <c r="H402" i="19"/>
  <c r="L402" i="19"/>
  <c r="P402" i="19"/>
  <c r="T402" i="19"/>
  <c r="X402" i="19"/>
  <c r="AB402" i="19"/>
  <c r="AF402" i="19"/>
  <c r="AJ402" i="19"/>
  <c r="AN402" i="19"/>
  <c r="AR402" i="19"/>
  <c r="M402" i="19"/>
  <c r="U402" i="19"/>
  <c r="AC402" i="19"/>
  <c r="AK402" i="19"/>
  <c r="AS402" i="19"/>
  <c r="N402" i="19"/>
  <c r="V402" i="19"/>
  <c r="AD402" i="19"/>
  <c r="AL402" i="19"/>
  <c r="AT402" i="19"/>
  <c r="Q402" i="19"/>
  <c r="AG402" i="19"/>
  <c r="R402" i="19"/>
  <c r="AH402" i="19"/>
  <c r="Y402" i="19"/>
  <c r="Z402" i="19"/>
  <c r="J402" i="19"/>
  <c r="AO402" i="19"/>
  <c r="E400" i="19"/>
  <c r="K400" i="19"/>
  <c r="O400" i="19"/>
  <c r="S400" i="19"/>
  <c r="W400" i="19"/>
  <c r="AA400" i="19"/>
  <c r="AE400" i="19"/>
  <c r="AI400" i="19"/>
  <c r="AM400" i="19"/>
  <c r="AQ400" i="19"/>
  <c r="H400" i="19"/>
  <c r="L400" i="19"/>
  <c r="P400" i="19"/>
  <c r="T400" i="19"/>
  <c r="X400" i="19"/>
  <c r="AB400" i="19"/>
  <c r="AF400" i="19"/>
  <c r="AJ400" i="19"/>
  <c r="AN400" i="19"/>
  <c r="AR400" i="19"/>
  <c r="M400" i="19"/>
  <c r="U400" i="19"/>
  <c r="AC400" i="19"/>
  <c r="AK400" i="19"/>
  <c r="AS400" i="19"/>
  <c r="N400" i="19"/>
  <c r="V400" i="19"/>
  <c r="AD400" i="19"/>
  <c r="AL400" i="19"/>
  <c r="AT400" i="19"/>
  <c r="Q400" i="19"/>
  <c r="AG400" i="19"/>
  <c r="R400" i="19"/>
  <c r="AH400" i="19"/>
  <c r="Y400" i="19"/>
  <c r="Z400" i="19"/>
  <c r="J400" i="19"/>
  <c r="AO400" i="19"/>
  <c r="E398" i="19"/>
  <c r="K398" i="19"/>
  <c r="O398" i="19"/>
  <c r="S398" i="19"/>
  <c r="W398" i="19"/>
  <c r="AA398" i="19"/>
  <c r="AE398" i="19"/>
  <c r="AI398" i="19"/>
  <c r="AM398" i="19"/>
  <c r="AQ398" i="19"/>
  <c r="H398" i="19"/>
  <c r="L398" i="19"/>
  <c r="P398" i="19"/>
  <c r="T398" i="19"/>
  <c r="X398" i="19"/>
  <c r="AB398" i="19"/>
  <c r="AF398" i="19"/>
  <c r="AJ398" i="19"/>
  <c r="AN398" i="19"/>
  <c r="AR398" i="19"/>
  <c r="M398" i="19"/>
  <c r="U398" i="19"/>
  <c r="AC398" i="19"/>
  <c r="AK398" i="19"/>
  <c r="AS398" i="19"/>
  <c r="N398" i="19"/>
  <c r="V398" i="19"/>
  <c r="AD398" i="19"/>
  <c r="AL398" i="19"/>
  <c r="AT398" i="19"/>
  <c r="Q398" i="19"/>
  <c r="AG398" i="19"/>
  <c r="R398" i="19"/>
  <c r="AH398" i="19"/>
  <c r="Y398" i="19"/>
  <c r="Z398" i="19"/>
  <c r="J398" i="19"/>
  <c r="AO398" i="19"/>
  <c r="E396" i="19"/>
  <c r="K396" i="19"/>
  <c r="O396" i="19"/>
  <c r="S396" i="19"/>
  <c r="W396" i="19"/>
  <c r="AA396" i="19"/>
  <c r="AE396" i="19"/>
  <c r="AI396" i="19"/>
  <c r="AM396" i="19"/>
  <c r="AQ396" i="19"/>
  <c r="H396" i="19"/>
  <c r="L396" i="19"/>
  <c r="P396" i="19"/>
  <c r="T396" i="19"/>
  <c r="X396" i="19"/>
  <c r="AB396" i="19"/>
  <c r="AF396" i="19"/>
  <c r="AJ396" i="19"/>
  <c r="AN396" i="19"/>
  <c r="AR396" i="19"/>
  <c r="M396" i="19"/>
  <c r="U396" i="19"/>
  <c r="AC396" i="19"/>
  <c r="AK396" i="19"/>
  <c r="AS396" i="19"/>
  <c r="N396" i="19"/>
  <c r="V396" i="19"/>
  <c r="AD396" i="19"/>
  <c r="AL396" i="19"/>
  <c r="AT396" i="19"/>
  <c r="Q396" i="19"/>
  <c r="AG396" i="19"/>
  <c r="R396" i="19"/>
  <c r="AH396" i="19"/>
  <c r="Y396" i="19"/>
  <c r="Z396" i="19"/>
  <c r="J396" i="19"/>
  <c r="AO396" i="19"/>
  <c r="H394" i="19"/>
  <c r="L394" i="19"/>
  <c r="P394" i="19"/>
  <c r="T394" i="19"/>
  <c r="X394" i="19"/>
  <c r="AB394" i="19"/>
  <c r="AF394" i="19"/>
  <c r="AJ394" i="19"/>
  <c r="AN394" i="19"/>
  <c r="AR394" i="19"/>
  <c r="I394" i="19"/>
  <c r="M394" i="19"/>
  <c r="Q394" i="19"/>
  <c r="U394" i="19"/>
  <c r="Y394" i="19"/>
  <c r="AC394" i="19"/>
  <c r="AG394" i="19"/>
  <c r="AK394" i="19"/>
  <c r="AO394" i="19"/>
  <c r="AS394" i="19"/>
  <c r="E394" i="19"/>
  <c r="O394" i="19"/>
  <c r="W394" i="19"/>
  <c r="AE394" i="19"/>
  <c r="AM394" i="19"/>
  <c r="J394" i="19"/>
  <c r="R394" i="19"/>
  <c r="Z394" i="19"/>
  <c r="AH394" i="19"/>
  <c r="AP394" i="19"/>
  <c r="S394" i="19"/>
  <c r="AI394" i="19"/>
  <c r="V394" i="19"/>
  <c r="AL394" i="19"/>
  <c r="AA394" i="19"/>
  <c r="AD394" i="19"/>
  <c r="N394" i="19"/>
  <c r="AQ394" i="19"/>
  <c r="H390" i="19"/>
  <c r="L390" i="19"/>
  <c r="P390" i="19"/>
  <c r="T390" i="19"/>
  <c r="X390" i="19"/>
  <c r="AB390" i="19"/>
  <c r="AF390" i="19"/>
  <c r="AJ390" i="19"/>
  <c r="AN390" i="19"/>
  <c r="AR390" i="19"/>
  <c r="I390" i="19"/>
  <c r="M390" i="19"/>
  <c r="Q390" i="19"/>
  <c r="U390" i="19"/>
  <c r="Y390" i="19"/>
  <c r="AC390" i="19"/>
  <c r="AG390" i="19"/>
  <c r="AK390" i="19"/>
  <c r="AO390" i="19"/>
  <c r="AS390" i="19"/>
  <c r="E390" i="19"/>
  <c r="O390" i="19"/>
  <c r="W390" i="19"/>
  <c r="AE390" i="19"/>
  <c r="AM390" i="19"/>
  <c r="J390" i="19"/>
  <c r="R390" i="19"/>
  <c r="Z390" i="19"/>
  <c r="AH390" i="19"/>
  <c r="AP390" i="19"/>
  <c r="S390" i="19"/>
  <c r="AI390" i="19"/>
  <c r="V390" i="19"/>
  <c r="AL390" i="19"/>
  <c r="K390" i="19"/>
  <c r="AQ390" i="19"/>
  <c r="N390" i="19"/>
  <c r="H388" i="19"/>
  <c r="L388" i="19"/>
  <c r="P388" i="19"/>
  <c r="T388" i="19"/>
  <c r="X388" i="19"/>
  <c r="AB388" i="19"/>
  <c r="AF388" i="19"/>
  <c r="AJ388" i="19"/>
  <c r="AN388" i="19"/>
  <c r="AR388" i="19"/>
  <c r="I388" i="19"/>
  <c r="M388" i="19"/>
  <c r="Q388" i="19"/>
  <c r="U388" i="19"/>
  <c r="Y388" i="19"/>
  <c r="AC388" i="19"/>
  <c r="AG388" i="19"/>
  <c r="AK388" i="19"/>
  <c r="AO388" i="19"/>
  <c r="AS388" i="19"/>
  <c r="E388" i="19"/>
  <c r="O388" i="19"/>
  <c r="W388" i="19"/>
  <c r="AE388" i="19"/>
  <c r="AM388" i="19"/>
  <c r="J388" i="19"/>
  <c r="R388" i="19"/>
  <c r="Z388" i="19"/>
  <c r="AH388" i="19"/>
  <c r="AP388" i="19"/>
  <c r="K388" i="19"/>
  <c r="AA388" i="19"/>
  <c r="AQ388" i="19"/>
  <c r="N388" i="19"/>
  <c r="AD388" i="19"/>
  <c r="AL388" i="19"/>
  <c r="S388" i="19"/>
  <c r="AI388" i="19"/>
  <c r="H386" i="19"/>
  <c r="L386" i="19"/>
  <c r="P386" i="19"/>
  <c r="T386" i="19"/>
  <c r="X386" i="19"/>
  <c r="AB386" i="19"/>
  <c r="AF386" i="19"/>
  <c r="AJ386" i="19"/>
  <c r="AN386" i="19"/>
  <c r="AR386" i="19"/>
  <c r="I386" i="19"/>
  <c r="M386" i="19"/>
  <c r="Q386" i="19"/>
  <c r="U386" i="19"/>
  <c r="Y386" i="19"/>
  <c r="AC386" i="19"/>
  <c r="AG386" i="19"/>
  <c r="AK386" i="19"/>
  <c r="AO386" i="19"/>
  <c r="AS386" i="19"/>
  <c r="E386" i="19"/>
  <c r="O386" i="19"/>
  <c r="W386" i="19"/>
  <c r="AE386" i="19"/>
  <c r="AM386" i="19"/>
  <c r="J386" i="19"/>
  <c r="R386" i="19"/>
  <c r="Z386" i="19"/>
  <c r="AH386" i="19"/>
  <c r="AP386" i="19"/>
  <c r="S386" i="19"/>
  <c r="AI386" i="19"/>
  <c r="V386" i="19"/>
  <c r="AL386" i="19"/>
  <c r="AA386" i="19"/>
  <c r="AD386" i="19"/>
  <c r="K386" i="19"/>
  <c r="I384" i="19"/>
  <c r="M384" i="19"/>
  <c r="Q384" i="19"/>
  <c r="U384" i="19"/>
  <c r="Y384" i="19"/>
  <c r="AC384" i="19"/>
  <c r="AG384" i="19"/>
  <c r="AK384" i="19"/>
  <c r="AO384" i="19"/>
  <c r="J384" i="19"/>
  <c r="N384" i="19"/>
  <c r="R384" i="19"/>
  <c r="V384" i="19"/>
  <c r="Z384" i="19"/>
  <c r="AD384" i="19"/>
  <c r="AH384" i="19"/>
  <c r="AL384" i="19"/>
  <c r="AP384" i="19"/>
  <c r="H384" i="19"/>
  <c r="P384" i="19"/>
  <c r="X384" i="19"/>
  <c r="AF384" i="19"/>
  <c r="AN384" i="19"/>
  <c r="K384" i="19"/>
  <c r="S384" i="19"/>
  <c r="AA384" i="19"/>
  <c r="AI384" i="19"/>
  <c r="AQ384" i="19"/>
  <c r="E384" i="19"/>
  <c r="W384" i="19"/>
  <c r="AM384" i="19"/>
  <c r="L384" i="19"/>
  <c r="AB384" i="19"/>
  <c r="AR384" i="19"/>
  <c r="T384" i="19"/>
  <c r="AE384" i="19"/>
  <c r="O384" i="19"/>
  <c r="I382" i="19"/>
  <c r="M382" i="19"/>
  <c r="Q382" i="19"/>
  <c r="U382" i="19"/>
  <c r="Y382" i="19"/>
  <c r="AC382" i="19"/>
  <c r="AG382" i="19"/>
  <c r="AK382" i="19"/>
  <c r="AO382" i="19"/>
  <c r="J382" i="19"/>
  <c r="N382" i="19"/>
  <c r="R382" i="19"/>
  <c r="V382" i="19"/>
  <c r="Z382" i="19"/>
  <c r="AD382" i="19"/>
  <c r="AH382" i="19"/>
  <c r="AL382" i="19"/>
  <c r="AP382" i="19"/>
  <c r="H382" i="19"/>
  <c r="P382" i="19"/>
  <c r="X382" i="19"/>
  <c r="AF382" i="19"/>
  <c r="AN382" i="19"/>
  <c r="K382" i="19"/>
  <c r="S382" i="19"/>
  <c r="AA382" i="19"/>
  <c r="AI382" i="19"/>
  <c r="AQ382" i="19"/>
  <c r="O382" i="19"/>
  <c r="AE382" i="19"/>
  <c r="T382" i="19"/>
  <c r="AJ382" i="19"/>
  <c r="E382" i="19"/>
  <c r="AM382" i="19"/>
  <c r="L382" i="19"/>
  <c r="AR382" i="19"/>
  <c r="W382" i="19"/>
  <c r="AB382" i="19"/>
  <c r="I380" i="19"/>
  <c r="M380" i="19"/>
  <c r="Q380" i="19"/>
  <c r="U380" i="19"/>
  <c r="Y380" i="19"/>
  <c r="AC380" i="19"/>
  <c r="AG380" i="19"/>
  <c r="AK380" i="19"/>
  <c r="AO380" i="19"/>
  <c r="J380" i="19"/>
  <c r="N380" i="19"/>
  <c r="R380" i="19"/>
  <c r="V380" i="19"/>
  <c r="Z380" i="19"/>
  <c r="AD380" i="19"/>
  <c r="AH380" i="19"/>
  <c r="AL380" i="19"/>
  <c r="AP380" i="19"/>
  <c r="H380" i="19"/>
  <c r="P380" i="19"/>
  <c r="X380" i="19"/>
  <c r="AF380" i="19"/>
  <c r="AN380" i="19"/>
  <c r="K380" i="19"/>
  <c r="S380" i="19"/>
  <c r="AA380" i="19"/>
  <c r="AI380" i="19"/>
  <c r="AQ380" i="19"/>
  <c r="E380" i="19"/>
  <c r="W380" i="19"/>
  <c r="AM380" i="19"/>
  <c r="L380" i="19"/>
  <c r="AB380" i="19"/>
  <c r="AR380" i="19"/>
  <c r="AJ380" i="19"/>
  <c r="O380" i="19"/>
  <c r="T380" i="19"/>
  <c r="I378" i="19"/>
  <c r="M378" i="19"/>
  <c r="Q378" i="19"/>
  <c r="U378" i="19"/>
  <c r="Y378" i="19"/>
  <c r="AC378" i="19"/>
  <c r="AG378" i="19"/>
  <c r="AK378" i="19"/>
  <c r="AO378" i="19"/>
  <c r="J378" i="19"/>
  <c r="N378" i="19"/>
  <c r="R378" i="19"/>
  <c r="V378" i="19"/>
  <c r="Z378" i="19"/>
  <c r="AD378" i="19"/>
  <c r="AH378" i="19"/>
  <c r="AL378" i="19"/>
  <c r="AP378" i="19"/>
  <c r="H378" i="19"/>
  <c r="P378" i="19"/>
  <c r="X378" i="19"/>
  <c r="AF378" i="19"/>
  <c r="AN378" i="19"/>
  <c r="K378" i="19"/>
  <c r="S378" i="19"/>
  <c r="AA378" i="19"/>
  <c r="AI378" i="19"/>
  <c r="AQ378" i="19"/>
  <c r="O378" i="19"/>
  <c r="AE378" i="19"/>
  <c r="T378" i="19"/>
  <c r="AJ378" i="19"/>
  <c r="W378" i="19"/>
  <c r="AB378" i="19"/>
  <c r="L378" i="19"/>
  <c r="AM378" i="19"/>
  <c r="I376" i="19"/>
  <c r="M376" i="19"/>
  <c r="Q376" i="19"/>
  <c r="U376" i="19"/>
  <c r="Y376" i="19"/>
  <c r="AC376" i="19"/>
  <c r="AG376" i="19"/>
  <c r="AK376" i="19"/>
  <c r="AO376" i="19"/>
  <c r="J376" i="19"/>
  <c r="N376" i="19"/>
  <c r="R376" i="19"/>
  <c r="V376" i="19"/>
  <c r="Z376" i="19"/>
  <c r="AD376" i="19"/>
  <c r="AH376" i="19"/>
  <c r="AL376" i="19"/>
  <c r="AP376" i="19"/>
  <c r="H376" i="19"/>
  <c r="P376" i="19"/>
  <c r="X376" i="19"/>
  <c r="AF376" i="19"/>
  <c r="AN376" i="19"/>
  <c r="K376" i="19"/>
  <c r="S376" i="19"/>
  <c r="AA376" i="19"/>
  <c r="AI376" i="19"/>
  <c r="AQ376" i="19"/>
  <c r="E376" i="19"/>
  <c r="W376" i="19"/>
  <c r="AM376" i="19"/>
  <c r="L376" i="19"/>
  <c r="AB376" i="19"/>
  <c r="AR376" i="19"/>
  <c r="T376" i="19"/>
  <c r="AE376" i="19"/>
  <c r="AJ376" i="19"/>
  <c r="J374" i="19"/>
  <c r="N374" i="19"/>
  <c r="R374" i="19"/>
  <c r="V374" i="19"/>
  <c r="Z374" i="19"/>
  <c r="AD374" i="19"/>
  <c r="AH374" i="19"/>
  <c r="AL374" i="19"/>
  <c r="AP374" i="19"/>
  <c r="E374" i="19"/>
  <c r="K374" i="19"/>
  <c r="O374" i="19"/>
  <c r="S374" i="19"/>
  <c r="W374" i="19"/>
  <c r="AA374" i="19"/>
  <c r="AE374" i="19"/>
  <c r="AI374" i="19"/>
  <c r="AM374" i="19"/>
  <c r="AQ374" i="19"/>
  <c r="H374" i="19"/>
  <c r="P374" i="19"/>
  <c r="X374" i="19"/>
  <c r="AF374" i="19"/>
  <c r="AN374" i="19"/>
  <c r="I374" i="19"/>
  <c r="Q374" i="19"/>
  <c r="Y374" i="19"/>
  <c r="AG374" i="19"/>
  <c r="AO374" i="19"/>
  <c r="M374" i="19"/>
  <c r="AC374" i="19"/>
  <c r="T374" i="19"/>
  <c r="AJ374" i="19"/>
  <c r="AK374" i="19"/>
  <c r="L374" i="19"/>
  <c r="J372" i="19"/>
  <c r="N372" i="19"/>
  <c r="R372" i="19"/>
  <c r="V372" i="19"/>
  <c r="Z372" i="19"/>
  <c r="AD372" i="19"/>
  <c r="AH372" i="19"/>
  <c r="AL372" i="19"/>
  <c r="AP372" i="19"/>
  <c r="E372" i="19"/>
  <c r="K372" i="19"/>
  <c r="O372" i="19"/>
  <c r="S372" i="19"/>
  <c r="W372" i="19"/>
  <c r="AA372" i="19"/>
  <c r="AE372" i="19"/>
  <c r="AI372" i="19"/>
  <c r="AM372" i="19"/>
  <c r="AQ372" i="19"/>
  <c r="L372" i="19"/>
  <c r="T372" i="19"/>
  <c r="AB372" i="19"/>
  <c r="AJ372" i="19"/>
  <c r="M372" i="19"/>
  <c r="U372" i="19"/>
  <c r="AC372" i="19"/>
  <c r="AK372" i="19"/>
  <c r="P372" i="19"/>
  <c r="AF372" i="19"/>
  <c r="Q372" i="19"/>
  <c r="AG372" i="19"/>
  <c r="H372" i="19"/>
  <c r="AN372" i="19"/>
  <c r="I372" i="19"/>
  <c r="AO372" i="19"/>
  <c r="X372" i="19"/>
  <c r="Y372" i="19"/>
  <c r="J370" i="19"/>
  <c r="N370" i="19"/>
  <c r="R370" i="19"/>
  <c r="V370" i="19"/>
  <c r="Z370" i="19"/>
  <c r="AD370" i="19"/>
  <c r="AH370" i="19"/>
  <c r="AL370" i="19"/>
  <c r="AP370" i="19"/>
  <c r="E370" i="19"/>
  <c r="K370" i="19"/>
  <c r="O370" i="19"/>
  <c r="S370" i="19"/>
  <c r="W370" i="19"/>
  <c r="AA370" i="19"/>
  <c r="AE370" i="19"/>
  <c r="AI370" i="19"/>
  <c r="AM370" i="19"/>
  <c r="AQ370" i="19"/>
  <c r="H370" i="19"/>
  <c r="P370" i="19"/>
  <c r="X370" i="19"/>
  <c r="AF370" i="19"/>
  <c r="AN370" i="19"/>
  <c r="I370" i="19"/>
  <c r="Q370" i="19"/>
  <c r="Y370" i="19"/>
  <c r="AG370" i="19"/>
  <c r="AO370" i="19"/>
  <c r="U370" i="19"/>
  <c r="AK370" i="19"/>
  <c r="L370" i="19"/>
  <c r="AB370" i="19"/>
  <c r="AJ370" i="19"/>
  <c r="M370" i="19"/>
  <c r="T370" i="19"/>
  <c r="J368" i="19"/>
  <c r="N368" i="19"/>
  <c r="R368" i="19"/>
  <c r="V368" i="19"/>
  <c r="Z368" i="19"/>
  <c r="AD368" i="19"/>
  <c r="AH368" i="19"/>
  <c r="AL368" i="19"/>
  <c r="AP368" i="19"/>
  <c r="E368" i="19"/>
  <c r="K368" i="19"/>
  <c r="O368" i="19"/>
  <c r="S368" i="19"/>
  <c r="W368" i="19"/>
  <c r="AA368" i="19"/>
  <c r="AE368" i="19"/>
  <c r="AI368" i="19"/>
  <c r="AM368" i="19"/>
  <c r="AQ368" i="19"/>
  <c r="L368" i="19"/>
  <c r="T368" i="19"/>
  <c r="AB368" i="19"/>
  <c r="AJ368" i="19"/>
  <c r="M368" i="19"/>
  <c r="U368" i="19"/>
  <c r="AC368" i="19"/>
  <c r="AK368" i="19"/>
  <c r="H368" i="19"/>
  <c r="X368" i="19"/>
  <c r="AN368" i="19"/>
  <c r="I368" i="19"/>
  <c r="Y368" i="19"/>
  <c r="AO368" i="19"/>
  <c r="AG368" i="19"/>
  <c r="P368" i="19"/>
  <c r="AF368" i="19"/>
  <c r="J366" i="19"/>
  <c r="N366" i="19"/>
  <c r="R366" i="19"/>
  <c r="V366" i="19"/>
  <c r="Z366" i="19"/>
  <c r="AD366" i="19"/>
  <c r="AH366" i="19"/>
  <c r="AL366" i="19"/>
  <c r="AP366" i="19"/>
  <c r="E366" i="19"/>
  <c r="K366" i="19"/>
  <c r="O366" i="19"/>
  <c r="S366" i="19"/>
  <c r="W366" i="19"/>
  <c r="AA366" i="19"/>
  <c r="AE366" i="19"/>
  <c r="AI366" i="19"/>
  <c r="AM366" i="19"/>
  <c r="AQ366" i="19"/>
  <c r="H366" i="19"/>
  <c r="P366" i="19"/>
  <c r="X366" i="19"/>
  <c r="AF366" i="19"/>
  <c r="AN366" i="19"/>
  <c r="I366" i="19"/>
  <c r="Q366" i="19"/>
  <c r="Y366" i="19"/>
  <c r="AG366" i="19"/>
  <c r="AO366" i="19"/>
  <c r="M366" i="19"/>
  <c r="AC366" i="19"/>
  <c r="T366" i="19"/>
  <c r="AJ366" i="19"/>
  <c r="U366" i="19"/>
  <c r="AB366" i="19"/>
  <c r="E364" i="19"/>
  <c r="K364" i="19"/>
  <c r="O364" i="19"/>
  <c r="S364" i="19"/>
  <c r="W364" i="19"/>
  <c r="AA364" i="19"/>
  <c r="AE364" i="19"/>
  <c r="AI364" i="19"/>
  <c r="AM364" i="19"/>
  <c r="H364" i="19"/>
  <c r="L364" i="19"/>
  <c r="P364" i="19"/>
  <c r="T364" i="19"/>
  <c r="X364" i="19"/>
  <c r="AB364" i="19"/>
  <c r="AF364" i="19"/>
  <c r="AJ364" i="19"/>
  <c r="AN364" i="19"/>
  <c r="M364" i="19"/>
  <c r="U364" i="19"/>
  <c r="AC364" i="19"/>
  <c r="AK364" i="19"/>
  <c r="N364" i="19"/>
  <c r="V364" i="19"/>
  <c r="AD364" i="19"/>
  <c r="AL364" i="19"/>
  <c r="Q364" i="19"/>
  <c r="AG364" i="19"/>
  <c r="R364" i="19"/>
  <c r="AH364" i="19"/>
  <c r="Y364" i="19"/>
  <c r="Z364" i="19"/>
  <c r="J364" i="19"/>
  <c r="AO364" i="19"/>
  <c r="E362" i="19"/>
  <c r="K362" i="19"/>
  <c r="O362" i="19"/>
  <c r="S362" i="19"/>
  <c r="W362" i="19"/>
  <c r="AA362" i="19"/>
  <c r="AE362" i="19"/>
  <c r="AI362" i="19"/>
  <c r="AM362" i="19"/>
  <c r="H362" i="19"/>
  <c r="L362" i="19"/>
  <c r="P362" i="19"/>
  <c r="T362" i="19"/>
  <c r="X362" i="19"/>
  <c r="AB362" i="19"/>
  <c r="AF362" i="19"/>
  <c r="AJ362" i="19"/>
  <c r="AN362" i="19"/>
  <c r="M362" i="19"/>
  <c r="U362" i="19"/>
  <c r="AC362" i="19"/>
  <c r="AK362" i="19"/>
  <c r="N362" i="19"/>
  <c r="V362" i="19"/>
  <c r="AD362" i="19"/>
  <c r="AL362" i="19"/>
  <c r="Q362" i="19"/>
  <c r="AG362" i="19"/>
  <c r="R362" i="19"/>
  <c r="AH362" i="19"/>
  <c r="Y362" i="19"/>
  <c r="Z362" i="19"/>
  <c r="AP362" i="19"/>
  <c r="I362" i="19"/>
  <c r="E360" i="19"/>
  <c r="K360" i="19"/>
  <c r="O360" i="19"/>
  <c r="S360" i="19"/>
  <c r="W360" i="19"/>
  <c r="AA360" i="19"/>
  <c r="AE360" i="19"/>
  <c r="AI360" i="19"/>
  <c r="AM360" i="19"/>
  <c r="H360" i="19"/>
  <c r="L360" i="19"/>
  <c r="P360" i="19"/>
  <c r="T360" i="19"/>
  <c r="X360" i="19"/>
  <c r="AB360" i="19"/>
  <c r="AF360" i="19"/>
  <c r="AJ360" i="19"/>
  <c r="AN360" i="19"/>
  <c r="M360" i="19"/>
  <c r="U360" i="19"/>
  <c r="AC360" i="19"/>
  <c r="AK360" i="19"/>
  <c r="N360" i="19"/>
  <c r="V360" i="19"/>
  <c r="AD360" i="19"/>
  <c r="AL360" i="19"/>
  <c r="Q360" i="19"/>
  <c r="AG360" i="19"/>
  <c r="R360" i="19"/>
  <c r="AH360" i="19"/>
  <c r="Y360" i="19"/>
  <c r="Z360" i="19"/>
  <c r="J360" i="19"/>
  <c r="AO360" i="19"/>
  <c r="E358" i="19"/>
  <c r="K358" i="19"/>
  <c r="O358" i="19"/>
  <c r="S358" i="19"/>
  <c r="W358" i="19"/>
  <c r="AA358" i="19"/>
  <c r="AE358" i="19"/>
  <c r="AI358" i="19"/>
  <c r="AM358" i="19"/>
  <c r="H358" i="19"/>
  <c r="L358" i="19"/>
  <c r="P358" i="19"/>
  <c r="T358" i="19"/>
  <c r="X358" i="19"/>
  <c r="AB358" i="19"/>
  <c r="AF358" i="19"/>
  <c r="AJ358" i="19"/>
  <c r="AN358" i="19"/>
  <c r="M358" i="19"/>
  <c r="U358" i="19"/>
  <c r="AC358" i="19"/>
  <c r="AK358" i="19"/>
  <c r="N358" i="19"/>
  <c r="V358" i="19"/>
  <c r="AD358" i="19"/>
  <c r="AL358" i="19"/>
  <c r="Q358" i="19"/>
  <c r="AG358" i="19"/>
  <c r="R358" i="19"/>
  <c r="AH358" i="19"/>
  <c r="Y358" i="19"/>
  <c r="Z358" i="19"/>
  <c r="AP358" i="19"/>
  <c r="I358" i="19"/>
  <c r="E356" i="19"/>
  <c r="K356" i="19"/>
  <c r="O356" i="19"/>
  <c r="S356" i="19"/>
  <c r="W356" i="19"/>
  <c r="AA356" i="19"/>
  <c r="AE356" i="19"/>
  <c r="AI356" i="19"/>
  <c r="AM356" i="19"/>
  <c r="H356" i="19"/>
  <c r="L356" i="19"/>
  <c r="P356" i="19"/>
  <c r="T356" i="19"/>
  <c r="X356" i="19"/>
  <c r="AB356" i="19"/>
  <c r="AF356" i="19"/>
  <c r="AJ356" i="19"/>
  <c r="AN356" i="19"/>
  <c r="J356" i="19"/>
  <c r="R356" i="19"/>
  <c r="Z356" i="19"/>
  <c r="AH356" i="19"/>
  <c r="AP356" i="19"/>
  <c r="M356" i="19"/>
  <c r="U356" i="19"/>
  <c r="AC356" i="19"/>
  <c r="AK356" i="19"/>
  <c r="V356" i="19"/>
  <c r="AL356" i="19"/>
  <c r="I356" i="19"/>
  <c r="Y356" i="19"/>
  <c r="AO356" i="19"/>
  <c r="Q356" i="19"/>
  <c r="AD356" i="19"/>
  <c r="H354" i="19"/>
  <c r="L354" i="19"/>
  <c r="P354" i="19"/>
  <c r="T354" i="19"/>
  <c r="X354" i="19"/>
  <c r="AB354" i="19"/>
  <c r="AF354" i="19"/>
  <c r="AJ354" i="19"/>
  <c r="AN354" i="19"/>
  <c r="I354" i="19"/>
  <c r="M354" i="19"/>
  <c r="Q354" i="19"/>
  <c r="U354" i="19"/>
  <c r="Y354" i="19"/>
  <c r="AC354" i="19"/>
  <c r="AG354" i="19"/>
  <c r="AK354" i="19"/>
  <c r="AO354" i="19"/>
  <c r="N354" i="19"/>
  <c r="V354" i="19"/>
  <c r="AD354" i="19"/>
  <c r="AL354" i="19"/>
  <c r="E354" i="19"/>
  <c r="O354" i="19"/>
  <c r="W354" i="19"/>
  <c r="AE354" i="19"/>
  <c r="AM354" i="19"/>
  <c r="K354" i="19"/>
  <c r="AA354" i="19"/>
  <c r="R354" i="19"/>
  <c r="AH354" i="19"/>
  <c r="Z354" i="19"/>
  <c r="AI354" i="19"/>
  <c r="H352" i="19"/>
  <c r="L352" i="19"/>
  <c r="P352" i="19"/>
  <c r="T352" i="19"/>
  <c r="X352" i="19"/>
  <c r="AB352" i="19"/>
  <c r="AF352" i="19"/>
  <c r="AJ352" i="19"/>
  <c r="AN352" i="19"/>
  <c r="I352" i="19"/>
  <c r="M352" i="19"/>
  <c r="Q352" i="19"/>
  <c r="U352" i="19"/>
  <c r="Y352" i="19"/>
  <c r="AC352" i="19"/>
  <c r="AG352" i="19"/>
  <c r="AK352" i="19"/>
  <c r="AO352" i="19"/>
  <c r="N352" i="19"/>
  <c r="V352" i="19"/>
  <c r="AD352" i="19"/>
  <c r="AL352" i="19"/>
  <c r="E352" i="19"/>
  <c r="O352" i="19"/>
  <c r="W352" i="19"/>
  <c r="AE352" i="19"/>
  <c r="AM352" i="19"/>
  <c r="K352" i="19"/>
  <c r="AA352" i="19"/>
  <c r="R352" i="19"/>
  <c r="AH352" i="19"/>
  <c r="J352" i="19"/>
  <c r="S352" i="19"/>
  <c r="H350" i="19"/>
  <c r="L350" i="19"/>
  <c r="P350" i="19"/>
  <c r="T350" i="19"/>
  <c r="X350" i="19"/>
  <c r="AB350" i="19"/>
  <c r="AF350" i="19"/>
  <c r="AJ350" i="19"/>
  <c r="AN350" i="19"/>
  <c r="I350" i="19"/>
  <c r="M350" i="19"/>
  <c r="Q350" i="19"/>
  <c r="U350" i="19"/>
  <c r="Y350" i="19"/>
  <c r="AC350" i="19"/>
  <c r="AG350" i="19"/>
  <c r="AK350" i="19"/>
  <c r="AO350" i="19"/>
  <c r="N350" i="19"/>
  <c r="V350" i="19"/>
  <c r="AD350" i="19"/>
  <c r="AL350" i="19"/>
  <c r="E350" i="19"/>
  <c r="O350" i="19"/>
  <c r="W350" i="19"/>
  <c r="AE350" i="19"/>
  <c r="AM350" i="19"/>
  <c r="K350" i="19"/>
  <c r="AA350" i="19"/>
  <c r="R350" i="19"/>
  <c r="AH350" i="19"/>
  <c r="Z350" i="19"/>
  <c r="AI350" i="19"/>
  <c r="H348" i="19"/>
  <c r="L348" i="19"/>
  <c r="P348" i="19"/>
  <c r="T348" i="19"/>
  <c r="X348" i="19"/>
  <c r="AB348" i="19"/>
  <c r="AF348" i="19"/>
  <c r="AJ348" i="19"/>
  <c r="AN348" i="19"/>
  <c r="I348" i="19"/>
  <c r="M348" i="19"/>
  <c r="Q348" i="19"/>
  <c r="U348" i="19"/>
  <c r="Y348" i="19"/>
  <c r="AC348" i="19"/>
  <c r="AG348" i="19"/>
  <c r="AK348" i="19"/>
  <c r="AO348" i="19"/>
  <c r="N348" i="19"/>
  <c r="V348" i="19"/>
  <c r="AD348" i="19"/>
  <c r="AL348" i="19"/>
  <c r="E348" i="19"/>
  <c r="O348" i="19"/>
  <c r="W348" i="19"/>
  <c r="AE348" i="19"/>
  <c r="AM348" i="19"/>
  <c r="K348" i="19"/>
  <c r="AA348" i="19"/>
  <c r="R348" i="19"/>
  <c r="AH348" i="19"/>
  <c r="J348" i="19"/>
  <c r="S348" i="19"/>
  <c r="H346" i="19"/>
  <c r="L346" i="19"/>
  <c r="P346" i="19"/>
  <c r="T346" i="19"/>
  <c r="X346" i="19"/>
  <c r="AB346" i="19"/>
  <c r="AF346" i="19"/>
  <c r="AJ346" i="19"/>
  <c r="AN346" i="19"/>
  <c r="I346" i="19"/>
  <c r="M346" i="19"/>
  <c r="Q346" i="19"/>
  <c r="U346" i="19"/>
  <c r="Y346" i="19"/>
  <c r="AC346" i="19"/>
  <c r="AG346" i="19"/>
  <c r="AK346" i="19"/>
  <c r="AO346" i="19"/>
  <c r="N346" i="19"/>
  <c r="V346" i="19"/>
  <c r="AD346" i="19"/>
  <c r="AL346" i="19"/>
  <c r="E346" i="19"/>
  <c r="O346" i="19"/>
  <c r="W346" i="19"/>
  <c r="AE346" i="19"/>
  <c r="AM346" i="19"/>
  <c r="K346" i="19"/>
  <c r="AA346" i="19"/>
  <c r="R346" i="19"/>
  <c r="AH346" i="19"/>
  <c r="Z346" i="19"/>
  <c r="AI346" i="19"/>
  <c r="I344" i="19"/>
  <c r="M344" i="19"/>
  <c r="Q344" i="19"/>
  <c r="U344" i="19"/>
  <c r="Y344" i="19"/>
  <c r="AC344" i="19"/>
  <c r="AG344" i="19"/>
  <c r="AK344" i="19"/>
  <c r="J344" i="19"/>
  <c r="N344" i="19"/>
  <c r="R344" i="19"/>
  <c r="V344" i="19"/>
  <c r="Z344" i="19"/>
  <c r="AD344" i="19"/>
  <c r="AH344" i="19"/>
  <c r="AL344" i="19"/>
  <c r="E344" i="19"/>
  <c r="O344" i="19"/>
  <c r="W344" i="19"/>
  <c r="AE344" i="19"/>
  <c r="AM344" i="19"/>
  <c r="H344" i="19"/>
  <c r="P344" i="19"/>
  <c r="X344" i="19"/>
  <c r="AF344" i="19"/>
  <c r="AN344" i="19"/>
  <c r="L344" i="19"/>
  <c r="AB344" i="19"/>
  <c r="S344" i="19"/>
  <c r="AI344" i="19"/>
  <c r="AJ344" i="19"/>
  <c r="K344" i="19"/>
  <c r="I342" i="19"/>
  <c r="M342" i="19"/>
  <c r="Q342" i="19"/>
  <c r="U342" i="19"/>
  <c r="Y342" i="19"/>
  <c r="AC342" i="19"/>
  <c r="AG342" i="19"/>
  <c r="AK342" i="19"/>
  <c r="J342" i="19"/>
  <c r="N342" i="19"/>
  <c r="R342" i="19"/>
  <c r="V342" i="19"/>
  <c r="Z342" i="19"/>
  <c r="AD342" i="19"/>
  <c r="AH342" i="19"/>
  <c r="AL342" i="19"/>
  <c r="E342" i="19"/>
  <c r="O342" i="19"/>
  <c r="W342" i="19"/>
  <c r="AE342" i="19"/>
  <c r="AM342" i="19"/>
  <c r="H342" i="19"/>
  <c r="P342" i="19"/>
  <c r="X342" i="19"/>
  <c r="AF342" i="19"/>
  <c r="AN342" i="19"/>
  <c r="L342" i="19"/>
  <c r="AB342" i="19"/>
  <c r="S342" i="19"/>
  <c r="AI342" i="19"/>
  <c r="T342" i="19"/>
  <c r="AA342" i="19"/>
  <c r="I340" i="19"/>
  <c r="M340" i="19"/>
  <c r="Q340" i="19"/>
  <c r="U340" i="19"/>
  <c r="Y340" i="19"/>
  <c r="AC340" i="19"/>
  <c r="AG340" i="19"/>
  <c r="AK340" i="19"/>
  <c r="J340" i="19"/>
  <c r="N340" i="19"/>
  <c r="R340" i="19"/>
  <c r="V340" i="19"/>
  <c r="Z340" i="19"/>
  <c r="AD340" i="19"/>
  <c r="AH340" i="19"/>
  <c r="AL340" i="19"/>
  <c r="E340" i="19"/>
  <c r="O340" i="19"/>
  <c r="W340" i="19"/>
  <c r="AE340" i="19"/>
  <c r="AM340" i="19"/>
  <c r="H340" i="19"/>
  <c r="P340" i="19"/>
  <c r="X340" i="19"/>
  <c r="AF340" i="19"/>
  <c r="AN340" i="19"/>
  <c r="L340" i="19"/>
  <c r="AB340" i="19"/>
  <c r="S340" i="19"/>
  <c r="AI340" i="19"/>
  <c r="AJ340" i="19"/>
  <c r="K340" i="19"/>
  <c r="I338" i="19"/>
  <c r="M338" i="19"/>
  <c r="Q338" i="19"/>
  <c r="U338" i="19"/>
  <c r="Y338" i="19"/>
  <c r="AC338" i="19"/>
  <c r="AG338" i="19"/>
  <c r="AK338" i="19"/>
  <c r="J338" i="19"/>
  <c r="N338" i="19"/>
  <c r="R338" i="19"/>
  <c r="V338" i="19"/>
  <c r="Z338" i="19"/>
  <c r="AD338" i="19"/>
  <c r="AH338" i="19"/>
  <c r="AL338" i="19"/>
  <c r="E338" i="19"/>
  <c r="O338" i="19"/>
  <c r="W338" i="19"/>
  <c r="AE338" i="19"/>
  <c r="AM338" i="19"/>
  <c r="H338" i="19"/>
  <c r="P338" i="19"/>
  <c r="X338" i="19"/>
  <c r="AF338" i="19"/>
  <c r="AN338" i="19"/>
  <c r="L338" i="19"/>
  <c r="AB338" i="19"/>
  <c r="S338" i="19"/>
  <c r="AI338" i="19"/>
  <c r="T338" i="19"/>
  <c r="AA338" i="19"/>
  <c r="I336" i="19"/>
  <c r="M336" i="19"/>
  <c r="Q336" i="19"/>
  <c r="U336" i="19"/>
  <c r="Y336" i="19"/>
  <c r="AC336" i="19"/>
  <c r="AG336" i="19"/>
  <c r="AK336" i="19"/>
  <c r="J336" i="19"/>
  <c r="N336" i="19"/>
  <c r="R336" i="19"/>
  <c r="V336" i="19"/>
  <c r="Z336" i="19"/>
  <c r="AD336" i="19"/>
  <c r="AH336" i="19"/>
  <c r="AL336" i="19"/>
  <c r="E336" i="19"/>
  <c r="O336" i="19"/>
  <c r="W336" i="19"/>
  <c r="AE336" i="19"/>
  <c r="AM336" i="19"/>
  <c r="H336" i="19"/>
  <c r="P336" i="19"/>
  <c r="X336" i="19"/>
  <c r="AF336" i="19"/>
  <c r="AN336" i="19"/>
  <c r="L336" i="19"/>
  <c r="AB336" i="19"/>
  <c r="S336" i="19"/>
  <c r="AI336" i="19"/>
  <c r="AJ336" i="19"/>
  <c r="K336" i="19"/>
  <c r="J334" i="19"/>
  <c r="N334" i="19"/>
  <c r="R334" i="19"/>
  <c r="V334" i="19"/>
  <c r="Z334" i="19"/>
  <c r="AD334" i="19"/>
  <c r="AH334" i="19"/>
  <c r="AL334" i="19"/>
  <c r="E334" i="19"/>
  <c r="K334" i="19"/>
  <c r="O334" i="19"/>
  <c r="S334" i="19"/>
  <c r="W334" i="19"/>
  <c r="AA334" i="19"/>
  <c r="AE334" i="19"/>
  <c r="AI334" i="19"/>
  <c r="AM334" i="19"/>
  <c r="M334" i="19"/>
  <c r="U334" i="19"/>
  <c r="AC334" i="19"/>
  <c r="AK334" i="19"/>
  <c r="H334" i="19"/>
  <c r="P334" i="19"/>
  <c r="X334" i="19"/>
  <c r="AF334" i="19"/>
  <c r="L334" i="19"/>
  <c r="AB334" i="19"/>
  <c r="Q334" i="19"/>
  <c r="AG334" i="19"/>
  <c r="T334" i="19"/>
  <c r="Y334" i="19"/>
  <c r="J332" i="19"/>
  <c r="N332" i="19"/>
  <c r="R332" i="19"/>
  <c r="V332" i="19"/>
  <c r="Z332" i="19"/>
  <c r="AD332" i="19"/>
  <c r="AH332" i="19"/>
  <c r="AL332" i="19"/>
  <c r="E332" i="19"/>
  <c r="K332" i="19"/>
  <c r="O332" i="19"/>
  <c r="S332" i="19"/>
  <c r="W332" i="19"/>
  <c r="AA332" i="19"/>
  <c r="AE332" i="19"/>
  <c r="AI332" i="19"/>
  <c r="AM332" i="19"/>
  <c r="I332" i="19"/>
  <c r="Q332" i="19"/>
  <c r="Y332" i="19"/>
  <c r="AG332" i="19"/>
  <c r="L332" i="19"/>
  <c r="T332" i="19"/>
  <c r="AB332" i="19"/>
  <c r="AJ332" i="19"/>
  <c r="U332" i="19"/>
  <c r="AK332" i="19"/>
  <c r="H332" i="19"/>
  <c r="X332" i="19"/>
  <c r="AC332" i="19"/>
  <c r="AF332" i="19"/>
  <c r="J330" i="19"/>
  <c r="N330" i="19"/>
  <c r="R330" i="19"/>
  <c r="V330" i="19"/>
  <c r="Z330" i="19"/>
  <c r="AD330" i="19"/>
  <c r="AH330" i="19"/>
  <c r="AL330" i="19"/>
  <c r="E330" i="19"/>
  <c r="K330" i="19"/>
  <c r="O330" i="19"/>
  <c r="S330" i="19"/>
  <c r="W330" i="19"/>
  <c r="AA330" i="19"/>
  <c r="AE330" i="19"/>
  <c r="AI330" i="19"/>
  <c r="AM330" i="19"/>
  <c r="M330" i="19"/>
  <c r="U330" i="19"/>
  <c r="AC330" i="19"/>
  <c r="AK330" i="19"/>
  <c r="H330" i="19"/>
  <c r="P330" i="19"/>
  <c r="X330" i="19"/>
  <c r="AF330" i="19"/>
  <c r="T330" i="19"/>
  <c r="AJ330" i="19"/>
  <c r="I330" i="19"/>
  <c r="Y330" i="19"/>
  <c r="Q330" i="19"/>
  <c r="AB330" i="19"/>
  <c r="J328" i="19"/>
  <c r="N328" i="19"/>
  <c r="R328" i="19"/>
  <c r="V328" i="19"/>
  <c r="Z328" i="19"/>
  <c r="AD328" i="19"/>
  <c r="AH328" i="19"/>
  <c r="AL328" i="19"/>
  <c r="E328" i="19"/>
  <c r="K328" i="19"/>
  <c r="O328" i="19"/>
  <c r="S328" i="19"/>
  <c r="W328" i="19"/>
  <c r="AA328" i="19"/>
  <c r="AE328" i="19"/>
  <c r="AI328" i="19"/>
  <c r="AM328" i="19"/>
  <c r="I328" i="19"/>
  <c r="Q328" i="19"/>
  <c r="Y328" i="19"/>
  <c r="AG328" i="19"/>
  <c r="L328" i="19"/>
  <c r="T328" i="19"/>
  <c r="AB328" i="19"/>
  <c r="AJ328" i="19"/>
  <c r="M328" i="19"/>
  <c r="AC328" i="19"/>
  <c r="P328" i="19"/>
  <c r="AF328" i="19"/>
  <c r="X328" i="19"/>
  <c r="AK328" i="19"/>
  <c r="J326" i="19"/>
  <c r="N326" i="19"/>
  <c r="R326" i="19"/>
  <c r="V326" i="19"/>
  <c r="Z326" i="19"/>
  <c r="AD326" i="19"/>
  <c r="AH326" i="19"/>
  <c r="AL326" i="19"/>
  <c r="E326" i="19"/>
  <c r="K326" i="19"/>
  <c r="O326" i="19"/>
  <c r="S326" i="19"/>
  <c r="W326" i="19"/>
  <c r="AA326" i="19"/>
  <c r="AE326" i="19"/>
  <c r="AI326" i="19"/>
  <c r="AM326" i="19"/>
  <c r="M326" i="19"/>
  <c r="U326" i="19"/>
  <c r="AC326" i="19"/>
  <c r="AK326" i="19"/>
  <c r="H326" i="19"/>
  <c r="P326" i="19"/>
  <c r="X326" i="19"/>
  <c r="AF326" i="19"/>
  <c r="L326" i="19"/>
  <c r="AB326" i="19"/>
  <c r="Q326" i="19"/>
  <c r="AG326" i="19"/>
  <c r="AJ326" i="19"/>
  <c r="I326" i="19"/>
  <c r="E324" i="19"/>
  <c r="K324" i="19"/>
  <c r="O324" i="19"/>
  <c r="S324" i="19"/>
  <c r="W324" i="19"/>
  <c r="AA324" i="19"/>
  <c r="AE324" i="19"/>
  <c r="AI324" i="19"/>
  <c r="H324" i="19"/>
  <c r="L324" i="19"/>
  <c r="P324" i="19"/>
  <c r="T324" i="19"/>
  <c r="X324" i="19"/>
  <c r="AB324" i="19"/>
  <c r="AF324" i="19"/>
  <c r="AJ324" i="19"/>
  <c r="J324" i="19"/>
  <c r="R324" i="19"/>
  <c r="Z324" i="19"/>
  <c r="AH324" i="19"/>
  <c r="M324" i="19"/>
  <c r="U324" i="19"/>
  <c r="AC324" i="19"/>
  <c r="AK324" i="19"/>
  <c r="V324" i="19"/>
  <c r="AL324" i="19"/>
  <c r="I324" i="19"/>
  <c r="Y324" i="19"/>
  <c r="N324" i="19"/>
  <c r="Q324" i="19"/>
  <c r="E322" i="19"/>
  <c r="K322" i="19"/>
  <c r="O322" i="19"/>
  <c r="S322" i="19"/>
  <c r="W322" i="19"/>
  <c r="AA322" i="19"/>
  <c r="AE322" i="19"/>
  <c r="AI322" i="19"/>
  <c r="H322" i="19"/>
  <c r="L322" i="19"/>
  <c r="P322" i="19"/>
  <c r="T322" i="19"/>
  <c r="X322" i="19"/>
  <c r="AB322" i="19"/>
  <c r="AF322" i="19"/>
  <c r="AJ322" i="19"/>
  <c r="J322" i="19"/>
  <c r="R322" i="19"/>
  <c r="Z322" i="19"/>
  <c r="AH322" i="19"/>
  <c r="M322" i="19"/>
  <c r="U322" i="19"/>
  <c r="AC322" i="19"/>
  <c r="AK322" i="19"/>
  <c r="V322" i="19"/>
  <c r="AL322" i="19"/>
  <c r="I322" i="19"/>
  <c r="Y322" i="19"/>
  <c r="AD322" i="19"/>
  <c r="AG322" i="19"/>
  <c r="E320" i="19"/>
  <c r="K320" i="19"/>
  <c r="H320" i="19"/>
  <c r="L320" i="19"/>
  <c r="J320" i="19"/>
  <c r="P320" i="19"/>
  <c r="T320" i="19"/>
  <c r="X320" i="19"/>
  <c r="AB320" i="19"/>
  <c r="AF320" i="19"/>
  <c r="AJ320" i="19"/>
  <c r="M320" i="19"/>
  <c r="Q320" i="19"/>
  <c r="U320" i="19"/>
  <c r="Y320" i="19"/>
  <c r="AC320" i="19"/>
  <c r="AG320" i="19"/>
  <c r="AK320" i="19"/>
  <c r="R320" i="19"/>
  <c r="Z320" i="19"/>
  <c r="AH320" i="19"/>
  <c r="I320" i="19"/>
  <c r="S320" i="19"/>
  <c r="AA320" i="19"/>
  <c r="AI320" i="19"/>
  <c r="N320" i="19"/>
  <c r="AD320" i="19"/>
  <c r="O320" i="19"/>
  <c r="AE320" i="19"/>
  <c r="I314" i="19"/>
  <c r="M314" i="19"/>
  <c r="Q314" i="19"/>
  <c r="U314" i="19"/>
  <c r="Y314" i="19"/>
  <c r="AC314" i="19"/>
  <c r="AG314" i="19"/>
  <c r="AK314" i="19"/>
  <c r="J314" i="19"/>
  <c r="N314" i="19"/>
  <c r="R314" i="19"/>
  <c r="V314" i="19"/>
  <c r="Z314" i="19"/>
  <c r="AD314" i="19"/>
  <c r="AH314" i="19"/>
  <c r="K314" i="19"/>
  <c r="S314" i="19"/>
  <c r="AA314" i="19"/>
  <c r="AI314" i="19"/>
  <c r="L314" i="19"/>
  <c r="T314" i="19"/>
  <c r="AB314" i="19"/>
  <c r="AJ314" i="19"/>
  <c r="O314" i="19"/>
  <c r="AE314" i="19"/>
  <c r="P314" i="19"/>
  <c r="AF314" i="19"/>
  <c r="I312" i="19"/>
  <c r="M312" i="19"/>
  <c r="Q312" i="19"/>
  <c r="U312" i="19"/>
  <c r="Y312" i="19"/>
  <c r="AC312" i="19"/>
  <c r="AG312" i="19"/>
  <c r="AK312" i="19"/>
  <c r="J312" i="19"/>
  <c r="N312" i="19"/>
  <c r="R312" i="19"/>
  <c r="V312" i="19"/>
  <c r="Z312" i="19"/>
  <c r="AD312" i="19"/>
  <c r="AH312" i="19"/>
  <c r="K312" i="19"/>
  <c r="S312" i="19"/>
  <c r="AA312" i="19"/>
  <c r="AI312" i="19"/>
  <c r="L312" i="19"/>
  <c r="T312" i="19"/>
  <c r="AB312" i="19"/>
  <c r="AJ312" i="19"/>
  <c r="E312" i="19"/>
  <c r="W312" i="19"/>
  <c r="H312" i="19"/>
  <c r="X312" i="19"/>
  <c r="I310" i="19"/>
  <c r="M310" i="19"/>
  <c r="Q310" i="19"/>
  <c r="U310" i="19"/>
  <c r="Y310" i="19"/>
  <c r="AC310" i="19"/>
  <c r="AG310" i="19"/>
  <c r="AK310" i="19"/>
  <c r="J310" i="19"/>
  <c r="N310" i="19"/>
  <c r="R310" i="19"/>
  <c r="V310" i="19"/>
  <c r="Z310" i="19"/>
  <c r="AD310" i="19"/>
  <c r="AH310" i="19"/>
  <c r="K310" i="19"/>
  <c r="S310" i="19"/>
  <c r="AA310" i="19"/>
  <c r="AI310" i="19"/>
  <c r="L310" i="19"/>
  <c r="T310" i="19"/>
  <c r="AB310" i="19"/>
  <c r="AJ310" i="19"/>
  <c r="O310" i="19"/>
  <c r="AE310" i="19"/>
  <c r="P310" i="19"/>
  <c r="AF310" i="19"/>
  <c r="I308" i="19"/>
  <c r="M308" i="19"/>
  <c r="Q308" i="19"/>
  <c r="U308" i="19"/>
  <c r="Y308" i="19"/>
  <c r="AC308" i="19"/>
  <c r="AG308" i="19"/>
  <c r="AK308" i="19"/>
  <c r="J308" i="19"/>
  <c r="N308" i="19"/>
  <c r="R308" i="19"/>
  <c r="V308" i="19"/>
  <c r="Z308" i="19"/>
  <c r="AD308" i="19"/>
  <c r="AH308" i="19"/>
  <c r="K308" i="19"/>
  <c r="S308" i="19"/>
  <c r="AA308" i="19"/>
  <c r="AI308" i="19"/>
  <c r="L308" i="19"/>
  <c r="T308" i="19"/>
  <c r="AB308" i="19"/>
  <c r="AJ308" i="19"/>
  <c r="E308" i="19"/>
  <c r="W308" i="19"/>
  <c r="H308" i="19"/>
  <c r="X308" i="19"/>
  <c r="I306" i="19"/>
  <c r="M306" i="19"/>
  <c r="Q306" i="19"/>
  <c r="U306" i="19"/>
  <c r="Y306" i="19"/>
  <c r="AC306" i="19"/>
  <c r="AG306" i="19"/>
  <c r="AK306" i="19"/>
  <c r="J306" i="19"/>
  <c r="N306" i="19"/>
  <c r="R306" i="19"/>
  <c r="V306" i="19"/>
  <c r="Z306" i="19"/>
  <c r="AD306" i="19"/>
  <c r="AH306" i="19"/>
  <c r="K306" i="19"/>
  <c r="S306" i="19"/>
  <c r="AA306" i="19"/>
  <c r="AI306" i="19"/>
  <c r="L306" i="19"/>
  <c r="T306" i="19"/>
  <c r="AB306" i="19"/>
  <c r="AJ306" i="19"/>
  <c r="O306" i="19"/>
  <c r="AE306" i="19"/>
  <c r="P306" i="19"/>
  <c r="AF306" i="19"/>
  <c r="J304" i="19"/>
  <c r="N304" i="19"/>
  <c r="R304" i="19"/>
  <c r="V304" i="19"/>
  <c r="Z304" i="19"/>
  <c r="AD304" i="19"/>
  <c r="AH304" i="19"/>
  <c r="E304" i="19"/>
  <c r="K304" i="19"/>
  <c r="O304" i="19"/>
  <c r="S304" i="19"/>
  <c r="W304" i="19"/>
  <c r="AA304" i="19"/>
  <c r="AE304" i="19"/>
  <c r="AI304" i="19"/>
  <c r="I304" i="19"/>
  <c r="Q304" i="19"/>
  <c r="Y304" i="19"/>
  <c r="AG304" i="19"/>
  <c r="L304" i="19"/>
  <c r="T304" i="19"/>
  <c r="AB304" i="19"/>
  <c r="AJ304" i="19"/>
  <c r="U304" i="19"/>
  <c r="H304" i="19"/>
  <c r="X304" i="19"/>
  <c r="J302" i="19"/>
  <c r="N302" i="19"/>
  <c r="R302" i="19"/>
  <c r="V302" i="19"/>
  <c r="Z302" i="19"/>
  <c r="AD302" i="19"/>
  <c r="AH302" i="19"/>
  <c r="E302" i="19"/>
  <c r="K302" i="19"/>
  <c r="O302" i="19"/>
  <c r="S302" i="19"/>
  <c r="W302" i="19"/>
  <c r="AA302" i="19"/>
  <c r="AE302" i="19"/>
  <c r="AI302" i="19"/>
  <c r="I302" i="19"/>
  <c r="Q302" i="19"/>
  <c r="Y302" i="19"/>
  <c r="AG302" i="19"/>
  <c r="L302" i="19"/>
  <c r="T302" i="19"/>
  <c r="AB302" i="19"/>
  <c r="AJ302" i="19"/>
  <c r="M302" i="19"/>
  <c r="AC302" i="19"/>
  <c r="P302" i="19"/>
  <c r="AF302" i="19"/>
  <c r="J300" i="19"/>
  <c r="N300" i="19"/>
  <c r="R300" i="19"/>
  <c r="V300" i="19"/>
  <c r="Z300" i="19"/>
  <c r="AD300" i="19"/>
  <c r="AH300" i="19"/>
  <c r="E300" i="19"/>
  <c r="K300" i="19"/>
  <c r="O300" i="19"/>
  <c r="S300" i="19"/>
  <c r="W300" i="19"/>
  <c r="AA300" i="19"/>
  <c r="AE300" i="19"/>
  <c r="AI300" i="19"/>
  <c r="I300" i="19"/>
  <c r="Q300" i="19"/>
  <c r="Y300" i="19"/>
  <c r="AG300" i="19"/>
  <c r="L300" i="19"/>
  <c r="T300" i="19"/>
  <c r="AB300" i="19"/>
  <c r="AJ300" i="19"/>
  <c r="U300" i="19"/>
  <c r="H300" i="19"/>
  <c r="X300" i="19"/>
  <c r="J298" i="19"/>
  <c r="N298" i="19"/>
  <c r="R298" i="19"/>
  <c r="V298" i="19"/>
  <c r="Z298" i="19"/>
  <c r="AD298" i="19"/>
  <c r="AH298" i="19"/>
  <c r="E298" i="19"/>
  <c r="K298" i="19"/>
  <c r="O298" i="19"/>
  <c r="S298" i="19"/>
  <c r="W298" i="19"/>
  <c r="AA298" i="19"/>
  <c r="AE298" i="19"/>
  <c r="AI298" i="19"/>
  <c r="I298" i="19"/>
  <c r="Q298" i="19"/>
  <c r="Y298" i="19"/>
  <c r="AG298" i="19"/>
  <c r="L298" i="19"/>
  <c r="T298" i="19"/>
  <c r="AB298" i="19"/>
  <c r="AJ298" i="19"/>
  <c r="M298" i="19"/>
  <c r="AC298" i="19"/>
  <c r="P298" i="19"/>
  <c r="AF298" i="19"/>
  <c r="J296" i="19"/>
  <c r="N296" i="19"/>
  <c r="R296" i="19"/>
  <c r="V296" i="19"/>
  <c r="Z296" i="19"/>
  <c r="AD296" i="19"/>
  <c r="AH296" i="19"/>
  <c r="E296" i="19"/>
  <c r="K296" i="19"/>
  <c r="O296" i="19"/>
  <c r="S296" i="19"/>
  <c r="W296" i="19"/>
  <c r="AA296" i="19"/>
  <c r="AE296" i="19"/>
  <c r="AI296" i="19"/>
  <c r="I296" i="19"/>
  <c r="Q296" i="19"/>
  <c r="Y296" i="19"/>
  <c r="AG296" i="19"/>
  <c r="L296" i="19"/>
  <c r="T296" i="19"/>
  <c r="AB296" i="19"/>
  <c r="AJ296" i="19"/>
  <c r="U296" i="19"/>
  <c r="H296" i="19"/>
  <c r="X296" i="19"/>
  <c r="E292" i="19"/>
  <c r="K292" i="19"/>
  <c r="O292" i="19"/>
  <c r="S292" i="19"/>
  <c r="W292" i="19"/>
  <c r="AA292" i="19"/>
  <c r="AE292" i="19"/>
  <c r="AI292" i="19"/>
  <c r="H292" i="19"/>
  <c r="L292" i="19"/>
  <c r="P292" i="19"/>
  <c r="T292" i="19"/>
  <c r="X292" i="19"/>
  <c r="AB292" i="19"/>
  <c r="AF292" i="19"/>
  <c r="N292" i="19"/>
  <c r="V292" i="19"/>
  <c r="AD292" i="19"/>
  <c r="I292" i="19"/>
  <c r="Q292" i="19"/>
  <c r="Y292" i="19"/>
  <c r="AG292" i="19"/>
  <c r="J292" i="19"/>
  <c r="Z292" i="19"/>
  <c r="M292" i="19"/>
  <c r="AC292" i="19"/>
  <c r="E290" i="19"/>
  <c r="K290" i="19"/>
  <c r="O290" i="19"/>
  <c r="S290" i="19"/>
  <c r="W290" i="19"/>
  <c r="AA290" i="19"/>
  <c r="AE290" i="19"/>
  <c r="AI290" i="19"/>
  <c r="H290" i="19"/>
  <c r="L290" i="19"/>
  <c r="P290" i="19"/>
  <c r="T290" i="19"/>
  <c r="X290" i="19"/>
  <c r="AB290" i="19"/>
  <c r="AF290" i="19"/>
  <c r="J290" i="19"/>
  <c r="R290" i="19"/>
  <c r="Z290" i="19"/>
  <c r="AH290" i="19"/>
  <c r="M290" i="19"/>
  <c r="U290" i="19"/>
  <c r="AC290" i="19"/>
  <c r="V290" i="19"/>
  <c r="I290" i="19"/>
  <c r="Y290" i="19"/>
  <c r="E288" i="19"/>
  <c r="K288" i="19"/>
  <c r="O288" i="19"/>
  <c r="S288" i="19"/>
  <c r="W288" i="19"/>
  <c r="AA288" i="19"/>
  <c r="AE288" i="19"/>
  <c r="AI288" i="19"/>
  <c r="H288" i="19"/>
  <c r="L288" i="19"/>
  <c r="P288" i="19"/>
  <c r="T288" i="19"/>
  <c r="X288" i="19"/>
  <c r="AB288" i="19"/>
  <c r="AF288" i="19"/>
  <c r="N288" i="19"/>
  <c r="V288" i="19"/>
  <c r="AD288" i="19"/>
  <c r="I288" i="19"/>
  <c r="Q288" i="19"/>
  <c r="Y288" i="19"/>
  <c r="AG288" i="19"/>
  <c r="R288" i="19"/>
  <c r="AH288" i="19"/>
  <c r="U288" i="19"/>
  <c r="I274" i="19"/>
  <c r="M274" i="19"/>
  <c r="Q274" i="19"/>
  <c r="U274" i="19"/>
  <c r="Y274" i="19"/>
  <c r="AC274" i="19"/>
  <c r="AG274" i="19"/>
  <c r="J274" i="19"/>
  <c r="N274" i="19"/>
  <c r="R274" i="19"/>
  <c r="V274" i="19"/>
  <c r="Z274" i="19"/>
  <c r="AD274" i="19"/>
  <c r="K274" i="19"/>
  <c r="S274" i="19"/>
  <c r="AA274" i="19"/>
  <c r="L274" i="19"/>
  <c r="T274" i="19"/>
  <c r="AB274" i="19"/>
  <c r="H274" i="19"/>
  <c r="X274" i="19"/>
  <c r="O274" i="19"/>
  <c r="AE274" i="19"/>
  <c r="I272" i="19"/>
  <c r="M272" i="19"/>
  <c r="Q272" i="19"/>
  <c r="U272" i="19"/>
  <c r="Y272" i="19"/>
  <c r="AC272" i="19"/>
  <c r="AG272" i="19"/>
  <c r="J272" i="19"/>
  <c r="N272" i="19"/>
  <c r="R272" i="19"/>
  <c r="V272" i="19"/>
  <c r="Z272" i="19"/>
  <c r="AD272" i="19"/>
  <c r="K272" i="19"/>
  <c r="S272" i="19"/>
  <c r="AA272" i="19"/>
  <c r="L272" i="19"/>
  <c r="T272" i="19"/>
  <c r="AB272" i="19"/>
  <c r="H272" i="19"/>
  <c r="X272" i="19"/>
  <c r="O272" i="19"/>
  <c r="AE272" i="19"/>
  <c r="I270" i="19"/>
  <c r="M270" i="19"/>
  <c r="Q270" i="19"/>
  <c r="U270" i="19"/>
  <c r="Y270" i="19"/>
  <c r="AC270" i="19"/>
  <c r="AG270" i="19"/>
  <c r="J270" i="19"/>
  <c r="N270" i="19"/>
  <c r="R270" i="19"/>
  <c r="V270" i="19"/>
  <c r="Z270" i="19"/>
  <c r="AD270" i="19"/>
  <c r="K270" i="19"/>
  <c r="S270" i="19"/>
  <c r="AA270" i="19"/>
  <c r="L270" i="19"/>
  <c r="T270" i="19"/>
  <c r="AB270" i="19"/>
  <c r="H270" i="19"/>
  <c r="X270" i="19"/>
  <c r="O270" i="19"/>
  <c r="AE270" i="19"/>
  <c r="I268" i="19"/>
  <c r="M268" i="19"/>
  <c r="Q268" i="19"/>
  <c r="U268" i="19"/>
  <c r="Y268" i="19"/>
  <c r="AC268" i="19"/>
  <c r="AG268" i="19"/>
  <c r="J268" i="19"/>
  <c r="N268" i="19"/>
  <c r="R268" i="19"/>
  <c r="V268" i="19"/>
  <c r="Z268" i="19"/>
  <c r="AD268" i="19"/>
  <c r="K268" i="19"/>
  <c r="S268" i="19"/>
  <c r="AA268" i="19"/>
  <c r="L268" i="19"/>
  <c r="T268" i="19"/>
  <c r="AB268" i="19"/>
  <c r="H268" i="19"/>
  <c r="X268" i="19"/>
  <c r="O268" i="19"/>
  <c r="AE268" i="19"/>
  <c r="I266" i="19"/>
  <c r="M266" i="19"/>
  <c r="Q266" i="19"/>
  <c r="U266" i="19"/>
  <c r="Y266" i="19"/>
  <c r="AC266" i="19"/>
  <c r="AG266" i="19"/>
  <c r="J266" i="19"/>
  <c r="N266" i="19"/>
  <c r="R266" i="19"/>
  <c r="V266" i="19"/>
  <c r="Z266" i="19"/>
  <c r="AD266" i="19"/>
  <c r="K266" i="19"/>
  <c r="S266" i="19"/>
  <c r="AA266" i="19"/>
  <c r="L266" i="19"/>
  <c r="T266" i="19"/>
  <c r="AB266" i="19"/>
  <c r="H266" i="19"/>
  <c r="X266" i="19"/>
  <c r="O266" i="19"/>
  <c r="AE266" i="19"/>
  <c r="J264" i="19"/>
  <c r="N264" i="19"/>
  <c r="R264" i="19"/>
  <c r="V264" i="19"/>
  <c r="Z264" i="19"/>
  <c r="AD264" i="19"/>
  <c r="E264" i="19"/>
  <c r="K264" i="19"/>
  <c r="O264" i="19"/>
  <c r="S264" i="19"/>
  <c r="W264" i="19"/>
  <c r="AA264" i="19"/>
  <c r="AE264" i="19"/>
  <c r="I264" i="19"/>
  <c r="Q264" i="19"/>
  <c r="Y264" i="19"/>
  <c r="L264" i="19"/>
  <c r="T264" i="19"/>
  <c r="AB264" i="19"/>
  <c r="H264" i="19"/>
  <c r="X264" i="19"/>
  <c r="M264" i="19"/>
  <c r="AC264" i="19"/>
  <c r="J262" i="19"/>
  <c r="N262" i="19"/>
  <c r="R262" i="19"/>
  <c r="V262" i="19"/>
  <c r="Z262" i="19"/>
  <c r="AD262" i="19"/>
  <c r="E262" i="19"/>
  <c r="K262" i="19"/>
  <c r="O262" i="19"/>
  <c r="S262" i="19"/>
  <c r="W262" i="19"/>
  <c r="AA262" i="19"/>
  <c r="AE262" i="19"/>
  <c r="I262" i="19"/>
  <c r="Q262" i="19"/>
  <c r="Y262" i="19"/>
  <c r="L262" i="19"/>
  <c r="T262" i="19"/>
  <c r="AB262" i="19"/>
  <c r="H262" i="19"/>
  <c r="X262" i="19"/>
  <c r="M262" i="19"/>
  <c r="AC262" i="19"/>
  <c r="J260" i="19"/>
  <c r="N260" i="19"/>
  <c r="R260" i="19"/>
  <c r="V260" i="19"/>
  <c r="Z260" i="19"/>
  <c r="AD260" i="19"/>
  <c r="E260" i="19"/>
  <c r="K260" i="19"/>
  <c r="O260" i="19"/>
  <c r="S260" i="19"/>
  <c r="W260" i="19"/>
  <c r="AA260" i="19"/>
  <c r="AE260" i="19"/>
  <c r="I260" i="19"/>
  <c r="Q260" i="19"/>
  <c r="Y260" i="19"/>
  <c r="L260" i="19"/>
  <c r="T260" i="19"/>
  <c r="AB260" i="19"/>
  <c r="H260" i="19"/>
  <c r="X260" i="19"/>
  <c r="M260" i="19"/>
  <c r="AC260" i="19"/>
  <c r="J258" i="19"/>
  <c r="N258" i="19"/>
  <c r="R258" i="19"/>
  <c r="V258" i="19"/>
  <c r="Z258" i="19"/>
  <c r="AD258" i="19"/>
  <c r="E258" i="19"/>
  <c r="K258" i="19"/>
  <c r="O258" i="19"/>
  <c r="S258" i="19"/>
  <c r="W258" i="19"/>
  <c r="AA258" i="19"/>
  <c r="AE258" i="19"/>
  <c r="I258" i="19"/>
  <c r="Q258" i="19"/>
  <c r="Y258" i="19"/>
  <c r="L258" i="19"/>
  <c r="T258" i="19"/>
  <c r="AB258" i="19"/>
  <c r="H258" i="19"/>
  <c r="X258" i="19"/>
  <c r="M258" i="19"/>
  <c r="AC258" i="19"/>
  <c r="J256" i="19"/>
  <c r="N256" i="19"/>
  <c r="R256" i="19"/>
  <c r="V256" i="19"/>
  <c r="Z256" i="19"/>
  <c r="AD256" i="19"/>
  <c r="E256" i="19"/>
  <c r="K256" i="19"/>
  <c r="O256" i="19"/>
  <c r="S256" i="19"/>
  <c r="W256" i="19"/>
  <c r="AA256" i="19"/>
  <c r="AE256" i="19"/>
  <c r="I256" i="19"/>
  <c r="Q256" i="19"/>
  <c r="Y256" i="19"/>
  <c r="L256" i="19"/>
  <c r="T256" i="19"/>
  <c r="AB256" i="19"/>
  <c r="H256" i="19"/>
  <c r="X256" i="19"/>
  <c r="M256" i="19"/>
  <c r="AC256" i="19"/>
  <c r="E252" i="19"/>
  <c r="K252" i="19"/>
  <c r="O252" i="19"/>
  <c r="S252" i="19"/>
  <c r="W252" i="19"/>
  <c r="AA252" i="19"/>
  <c r="AE252" i="19"/>
  <c r="H252" i="19"/>
  <c r="L252" i="19"/>
  <c r="P252" i="19"/>
  <c r="T252" i="19"/>
  <c r="X252" i="19"/>
  <c r="AB252" i="19"/>
  <c r="N252" i="19"/>
  <c r="V252" i="19"/>
  <c r="AD252" i="19"/>
  <c r="I252" i="19"/>
  <c r="Q252" i="19"/>
  <c r="Y252" i="19"/>
  <c r="M252" i="19"/>
  <c r="AC252" i="19"/>
  <c r="R252" i="19"/>
  <c r="E250" i="19"/>
  <c r="K250" i="19"/>
  <c r="O250" i="19"/>
  <c r="S250" i="19"/>
  <c r="W250" i="19"/>
  <c r="AA250" i="19"/>
  <c r="AE250" i="19"/>
  <c r="H250" i="19"/>
  <c r="L250" i="19"/>
  <c r="P250" i="19"/>
  <c r="T250" i="19"/>
  <c r="X250" i="19"/>
  <c r="AB250" i="19"/>
  <c r="J250" i="19"/>
  <c r="R250" i="19"/>
  <c r="Z250" i="19"/>
  <c r="M250" i="19"/>
  <c r="U250" i="19"/>
  <c r="AC250" i="19"/>
  <c r="Q250" i="19"/>
  <c r="V250" i="19"/>
  <c r="E248" i="19"/>
  <c r="K248" i="19"/>
  <c r="O248" i="19"/>
  <c r="S248" i="19"/>
  <c r="W248" i="19"/>
  <c r="AA248" i="19"/>
  <c r="AE248" i="19"/>
  <c r="H248" i="19"/>
  <c r="L248" i="19"/>
  <c r="P248" i="19"/>
  <c r="T248" i="19"/>
  <c r="X248" i="19"/>
  <c r="AB248" i="19"/>
  <c r="N248" i="19"/>
  <c r="V248" i="19"/>
  <c r="AD248" i="19"/>
  <c r="I248" i="19"/>
  <c r="Q248" i="19"/>
  <c r="Y248" i="19"/>
  <c r="U248" i="19"/>
  <c r="J248" i="19"/>
  <c r="Z248" i="19"/>
  <c r="I234" i="19"/>
  <c r="M234" i="19"/>
  <c r="Q234" i="19"/>
  <c r="U234" i="19"/>
  <c r="Y234" i="19"/>
  <c r="AC234" i="19"/>
  <c r="J234" i="19"/>
  <c r="N234" i="19"/>
  <c r="R234" i="19"/>
  <c r="V234" i="19"/>
  <c r="Z234" i="19"/>
  <c r="K234" i="19"/>
  <c r="S234" i="19"/>
  <c r="AA234" i="19"/>
  <c r="L234" i="19"/>
  <c r="T234" i="19"/>
  <c r="AB234" i="19"/>
  <c r="O234" i="19"/>
  <c r="P234" i="19"/>
  <c r="I232" i="19"/>
  <c r="M232" i="19"/>
  <c r="Q232" i="19"/>
  <c r="U232" i="19"/>
  <c r="Y232" i="19"/>
  <c r="AC232" i="19"/>
  <c r="J232" i="19"/>
  <c r="N232" i="19"/>
  <c r="R232" i="19"/>
  <c r="V232" i="19"/>
  <c r="Z232" i="19"/>
  <c r="K232" i="19"/>
  <c r="S232" i="19"/>
  <c r="AA232" i="19"/>
  <c r="L232" i="19"/>
  <c r="T232" i="19"/>
  <c r="AB232" i="19"/>
  <c r="E232" i="19"/>
  <c r="W232" i="19"/>
  <c r="H232" i="19"/>
  <c r="X232" i="19"/>
  <c r="I230" i="19"/>
  <c r="M230" i="19"/>
  <c r="Q230" i="19"/>
  <c r="U230" i="19"/>
  <c r="Y230" i="19"/>
  <c r="AC230" i="19"/>
  <c r="J230" i="19"/>
  <c r="N230" i="19"/>
  <c r="R230" i="19"/>
  <c r="V230" i="19"/>
  <c r="Z230" i="19"/>
  <c r="K230" i="19"/>
  <c r="S230" i="19"/>
  <c r="AA230" i="19"/>
  <c r="L230" i="19"/>
  <c r="T230" i="19"/>
  <c r="AB230" i="19"/>
  <c r="O230" i="19"/>
  <c r="P230" i="19"/>
  <c r="I228" i="19"/>
  <c r="M228" i="19"/>
  <c r="Q228" i="19"/>
  <c r="U228" i="19"/>
  <c r="Y228" i="19"/>
  <c r="AC228" i="19"/>
  <c r="J228" i="19"/>
  <c r="N228" i="19"/>
  <c r="R228" i="19"/>
  <c r="V228" i="19"/>
  <c r="Z228" i="19"/>
  <c r="K228" i="19"/>
  <c r="S228" i="19"/>
  <c r="AA228" i="19"/>
  <c r="L228" i="19"/>
  <c r="T228" i="19"/>
  <c r="AB228" i="19"/>
  <c r="E228" i="19"/>
  <c r="W228" i="19"/>
  <c r="H228" i="19"/>
  <c r="X228" i="19"/>
  <c r="I226" i="19"/>
  <c r="M226" i="19"/>
  <c r="Q226" i="19"/>
  <c r="U226" i="19"/>
  <c r="Y226" i="19"/>
  <c r="AC226" i="19"/>
  <c r="J226" i="19"/>
  <c r="N226" i="19"/>
  <c r="R226" i="19"/>
  <c r="V226" i="19"/>
  <c r="Z226" i="19"/>
  <c r="K226" i="19"/>
  <c r="S226" i="19"/>
  <c r="AA226" i="19"/>
  <c r="L226" i="19"/>
  <c r="T226" i="19"/>
  <c r="AB226" i="19"/>
  <c r="O226" i="19"/>
  <c r="P226" i="19"/>
  <c r="J224" i="19"/>
  <c r="N224" i="19"/>
  <c r="R224" i="19"/>
  <c r="V224" i="19"/>
  <c r="Z224" i="19"/>
  <c r="E224" i="19"/>
  <c r="K224" i="19"/>
  <c r="O224" i="19"/>
  <c r="S224" i="19"/>
  <c r="W224" i="19"/>
  <c r="AA224" i="19"/>
  <c r="I224" i="19"/>
  <c r="Q224" i="19"/>
  <c r="Y224" i="19"/>
  <c r="L224" i="19"/>
  <c r="T224" i="19"/>
  <c r="AB224" i="19"/>
  <c r="U224" i="19"/>
  <c r="H224" i="19"/>
  <c r="X224" i="19"/>
  <c r="J222" i="19"/>
  <c r="N222" i="19"/>
  <c r="R222" i="19"/>
  <c r="V222" i="19"/>
  <c r="Z222" i="19"/>
  <c r="E222" i="19"/>
  <c r="K222" i="19"/>
  <c r="O222" i="19"/>
  <c r="S222" i="19"/>
  <c r="W222" i="19"/>
  <c r="AA222" i="19"/>
  <c r="I222" i="19"/>
  <c r="Q222" i="19"/>
  <c r="Y222" i="19"/>
  <c r="L222" i="19"/>
  <c r="T222" i="19"/>
  <c r="AB222" i="19"/>
  <c r="M222" i="19"/>
  <c r="P222" i="19"/>
  <c r="J220" i="19"/>
  <c r="N220" i="19"/>
  <c r="R220" i="19"/>
  <c r="V220" i="19"/>
  <c r="Z220" i="19"/>
  <c r="E220" i="19"/>
  <c r="K220" i="19"/>
  <c r="O220" i="19"/>
  <c r="S220" i="19"/>
  <c r="W220" i="19"/>
  <c r="AA220" i="19"/>
  <c r="I220" i="19"/>
  <c r="Q220" i="19"/>
  <c r="Y220" i="19"/>
  <c r="L220" i="19"/>
  <c r="T220" i="19"/>
  <c r="AB220" i="19"/>
  <c r="U220" i="19"/>
  <c r="H220" i="19"/>
  <c r="X220" i="19"/>
  <c r="J218" i="19"/>
  <c r="N218" i="19"/>
  <c r="R218" i="19"/>
  <c r="V218" i="19"/>
  <c r="Z218" i="19"/>
  <c r="E218" i="19"/>
  <c r="K218" i="19"/>
  <c r="O218" i="19"/>
  <c r="S218" i="19"/>
  <c r="W218" i="19"/>
  <c r="AA218" i="19"/>
  <c r="I218" i="19"/>
  <c r="Q218" i="19"/>
  <c r="Y218" i="19"/>
  <c r="L218" i="19"/>
  <c r="T218" i="19"/>
  <c r="AB218" i="19"/>
  <c r="M218" i="19"/>
  <c r="P218" i="19"/>
  <c r="J216" i="19"/>
  <c r="N216" i="19"/>
  <c r="R216" i="19"/>
  <c r="V216" i="19"/>
  <c r="Z216" i="19"/>
  <c r="E216" i="19"/>
  <c r="K216" i="19"/>
  <c r="O216" i="19"/>
  <c r="S216" i="19"/>
  <c r="W216" i="19"/>
  <c r="AA216" i="19"/>
  <c r="I216" i="19"/>
  <c r="Q216" i="19"/>
  <c r="Y216" i="19"/>
  <c r="L216" i="19"/>
  <c r="T216" i="19"/>
  <c r="AB216" i="19"/>
  <c r="U216" i="19"/>
  <c r="H216" i="19"/>
  <c r="X216" i="19"/>
  <c r="E212" i="19"/>
  <c r="K212" i="19"/>
  <c r="O212" i="19"/>
  <c r="S212" i="19"/>
  <c r="W212" i="19"/>
  <c r="AA212" i="19"/>
  <c r="H212" i="19"/>
  <c r="L212" i="19"/>
  <c r="P212" i="19"/>
  <c r="T212" i="19"/>
  <c r="X212" i="19"/>
  <c r="N212" i="19"/>
  <c r="V212" i="19"/>
  <c r="I212" i="19"/>
  <c r="Q212" i="19"/>
  <c r="Y212" i="19"/>
  <c r="J212" i="19"/>
  <c r="Z212" i="19"/>
  <c r="M212" i="19"/>
  <c r="E210" i="19"/>
  <c r="K210" i="19"/>
  <c r="O210" i="19"/>
  <c r="S210" i="19"/>
  <c r="W210" i="19"/>
  <c r="AA210" i="19"/>
  <c r="H210" i="19"/>
  <c r="L210" i="19"/>
  <c r="P210" i="19"/>
  <c r="T210" i="19"/>
  <c r="X210" i="19"/>
  <c r="J210" i="19"/>
  <c r="R210" i="19"/>
  <c r="Z210" i="19"/>
  <c r="M210" i="19"/>
  <c r="U210" i="19"/>
  <c r="V210" i="19"/>
  <c r="I210" i="19"/>
  <c r="Y210" i="19"/>
  <c r="E208" i="19"/>
  <c r="K208" i="19"/>
  <c r="O208" i="19"/>
  <c r="S208" i="19"/>
  <c r="W208" i="19"/>
  <c r="AA208" i="19"/>
  <c r="H208" i="19"/>
  <c r="L208" i="19"/>
  <c r="P208" i="19"/>
  <c r="T208" i="19"/>
  <c r="X208" i="19"/>
  <c r="N208" i="19"/>
  <c r="V208" i="19"/>
  <c r="I208" i="19"/>
  <c r="Q208" i="19"/>
  <c r="Y208" i="19"/>
  <c r="R208" i="19"/>
  <c r="U208" i="19"/>
  <c r="I194" i="19"/>
  <c r="M194" i="19"/>
  <c r="Q194" i="19"/>
  <c r="U194" i="19"/>
  <c r="Y194" i="19"/>
  <c r="J194" i="19"/>
  <c r="N194" i="19"/>
  <c r="R194" i="19"/>
  <c r="V194" i="19"/>
  <c r="K194" i="19"/>
  <c r="S194" i="19"/>
  <c r="L194" i="19"/>
  <c r="T194" i="19"/>
  <c r="H194" i="19"/>
  <c r="X194" i="19"/>
  <c r="O194" i="19"/>
  <c r="I192" i="19"/>
  <c r="M192" i="19"/>
  <c r="Q192" i="19"/>
  <c r="U192" i="19"/>
  <c r="Y192" i="19"/>
  <c r="J192" i="19"/>
  <c r="N192" i="19"/>
  <c r="R192" i="19"/>
  <c r="V192" i="19"/>
  <c r="K192" i="19"/>
  <c r="S192" i="19"/>
  <c r="L192" i="19"/>
  <c r="T192" i="19"/>
  <c r="H192" i="19"/>
  <c r="X192" i="19"/>
  <c r="O192" i="19"/>
  <c r="I190" i="19"/>
  <c r="M190" i="19"/>
  <c r="Q190" i="19"/>
  <c r="U190" i="19"/>
  <c r="Y190" i="19"/>
  <c r="J190" i="19"/>
  <c r="N190" i="19"/>
  <c r="R190" i="19"/>
  <c r="V190" i="19"/>
  <c r="K190" i="19"/>
  <c r="S190" i="19"/>
  <c r="L190" i="19"/>
  <c r="T190" i="19"/>
  <c r="H190" i="19"/>
  <c r="X190" i="19"/>
  <c r="O190" i="19"/>
  <c r="I188" i="19"/>
  <c r="M188" i="19"/>
  <c r="Q188" i="19"/>
  <c r="U188" i="19"/>
  <c r="Y188" i="19"/>
  <c r="J188" i="19"/>
  <c r="N188" i="19"/>
  <c r="R188" i="19"/>
  <c r="V188" i="19"/>
  <c r="K188" i="19"/>
  <c r="S188" i="19"/>
  <c r="L188" i="19"/>
  <c r="T188" i="19"/>
  <c r="H188" i="19"/>
  <c r="X188" i="19"/>
  <c r="O188" i="19"/>
  <c r="I186" i="19"/>
  <c r="M186" i="19"/>
  <c r="Q186" i="19"/>
  <c r="U186" i="19"/>
  <c r="Y186" i="19"/>
  <c r="J186" i="19"/>
  <c r="N186" i="19"/>
  <c r="R186" i="19"/>
  <c r="V186" i="19"/>
  <c r="K186" i="19"/>
  <c r="S186" i="19"/>
  <c r="L186" i="19"/>
  <c r="T186" i="19"/>
  <c r="H186" i="19"/>
  <c r="X186" i="19"/>
  <c r="O186" i="19"/>
  <c r="J184" i="19"/>
  <c r="N184" i="19"/>
  <c r="R184" i="19"/>
  <c r="V184" i="19"/>
  <c r="E184" i="19"/>
  <c r="K184" i="19"/>
  <c r="O184" i="19"/>
  <c r="S184" i="19"/>
  <c r="W184" i="19"/>
  <c r="I184" i="19"/>
  <c r="Q184" i="19"/>
  <c r="L184" i="19"/>
  <c r="T184" i="19"/>
  <c r="H184" i="19"/>
  <c r="X184" i="19"/>
  <c r="M184" i="19"/>
  <c r="J182" i="19"/>
  <c r="N182" i="19"/>
  <c r="R182" i="19"/>
  <c r="V182" i="19"/>
  <c r="E182" i="19"/>
  <c r="K182" i="19"/>
  <c r="O182" i="19"/>
  <c r="S182" i="19"/>
  <c r="W182" i="19"/>
  <c r="I182" i="19"/>
  <c r="Q182" i="19"/>
  <c r="L182" i="19"/>
  <c r="T182" i="19"/>
  <c r="H182" i="19"/>
  <c r="X182" i="19"/>
  <c r="M182" i="19"/>
  <c r="H180" i="19"/>
  <c r="L180" i="19"/>
  <c r="P180" i="19"/>
  <c r="T180" i="19"/>
  <c r="X180" i="19"/>
  <c r="I180" i="19"/>
  <c r="M180" i="19"/>
  <c r="Q180" i="19"/>
  <c r="U180" i="19"/>
  <c r="K180" i="19"/>
  <c r="S180" i="19"/>
  <c r="N180" i="19"/>
  <c r="V180" i="19"/>
  <c r="H178" i="19"/>
  <c r="L178" i="19"/>
  <c r="P178" i="19"/>
  <c r="T178" i="19"/>
  <c r="X178" i="19"/>
  <c r="I178" i="19"/>
  <c r="M178" i="19"/>
  <c r="Q178" i="19"/>
  <c r="U178" i="19"/>
  <c r="K178" i="19"/>
  <c r="S178" i="19"/>
  <c r="N178" i="19"/>
  <c r="V178" i="19"/>
  <c r="H176" i="19"/>
  <c r="L176" i="19"/>
  <c r="P176" i="19"/>
  <c r="T176" i="19"/>
  <c r="X176" i="19"/>
  <c r="I176" i="19"/>
  <c r="M176" i="19"/>
  <c r="Q176" i="19"/>
  <c r="U176" i="19"/>
  <c r="K176" i="19"/>
  <c r="S176" i="19"/>
  <c r="N176" i="19"/>
  <c r="V176" i="19"/>
  <c r="I174" i="19"/>
  <c r="M174" i="19"/>
  <c r="Q174" i="19"/>
  <c r="U174" i="19"/>
  <c r="J174" i="19"/>
  <c r="N174" i="19"/>
  <c r="R174" i="19"/>
  <c r="V174" i="19"/>
  <c r="L174" i="19"/>
  <c r="T174" i="19"/>
  <c r="E174" i="19"/>
  <c r="O174" i="19"/>
  <c r="W174" i="19"/>
  <c r="I172" i="19"/>
  <c r="M172" i="19"/>
  <c r="Q172" i="19"/>
  <c r="U172" i="19"/>
  <c r="J172" i="19"/>
  <c r="N172" i="19"/>
  <c r="R172" i="19"/>
  <c r="V172" i="19"/>
  <c r="H172" i="19"/>
  <c r="P172" i="19"/>
  <c r="K172" i="19"/>
  <c r="S172" i="19"/>
  <c r="I170" i="19"/>
  <c r="M170" i="19"/>
  <c r="Q170" i="19"/>
  <c r="U170" i="19"/>
  <c r="J170" i="19"/>
  <c r="N170" i="19"/>
  <c r="R170" i="19"/>
  <c r="V170" i="19"/>
  <c r="L170" i="19"/>
  <c r="T170" i="19"/>
  <c r="E170" i="19"/>
  <c r="O170" i="19"/>
  <c r="W170" i="19"/>
  <c r="I168" i="19"/>
  <c r="M168" i="19"/>
  <c r="Q168" i="19"/>
  <c r="U168" i="19"/>
  <c r="J168" i="19"/>
  <c r="N168" i="19"/>
  <c r="R168" i="19"/>
  <c r="V168" i="19"/>
  <c r="H168" i="19"/>
  <c r="P168" i="19"/>
  <c r="K168" i="19"/>
  <c r="S168" i="19"/>
  <c r="I166" i="19"/>
  <c r="M166" i="19"/>
  <c r="Q166" i="19"/>
  <c r="U166" i="19"/>
  <c r="J166" i="19"/>
  <c r="N166" i="19"/>
  <c r="R166" i="19"/>
  <c r="V166" i="19"/>
  <c r="L166" i="19"/>
  <c r="T166" i="19"/>
  <c r="E166" i="19"/>
  <c r="O166" i="19"/>
  <c r="W166" i="19"/>
  <c r="J164" i="19"/>
  <c r="N164" i="19"/>
  <c r="R164" i="19"/>
  <c r="V164" i="19"/>
  <c r="E164" i="19"/>
  <c r="K164" i="19"/>
  <c r="O164" i="19"/>
  <c r="S164" i="19"/>
  <c r="H164" i="19"/>
  <c r="P164" i="19"/>
  <c r="I164" i="19"/>
  <c r="Q164" i="19"/>
  <c r="J162" i="19"/>
  <c r="N162" i="19"/>
  <c r="R162" i="19"/>
  <c r="V162" i="19"/>
  <c r="E162" i="19"/>
  <c r="K162" i="19"/>
  <c r="O162" i="19"/>
  <c r="S162" i="19"/>
  <c r="H162" i="19"/>
  <c r="P162" i="19"/>
  <c r="I162" i="19"/>
  <c r="Q162" i="19"/>
  <c r="J160" i="19"/>
  <c r="N160" i="19"/>
  <c r="R160" i="19"/>
  <c r="V160" i="19"/>
  <c r="E160" i="19"/>
  <c r="K160" i="19"/>
  <c r="O160" i="19"/>
  <c r="S160" i="19"/>
  <c r="H160" i="19"/>
  <c r="P160" i="19"/>
  <c r="I160" i="19"/>
  <c r="Q160" i="19"/>
  <c r="J158" i="19"/>
  <c r="N158" i="19"/>
  <c r="R158" i="19"/>
  <c r="V158" i="19"/>
  <c r="E158" i="19"/>
  <c r="K158" i="19"/>
  <c r="O158" i="19"/>
  <c r="S158" i="19"/>
  <c r="H158" i="19"/>
  <c r="P158" i="19"/>
  <c r="I158" i="19"/>
  <c r="Q158" i="19"/>
  <c r="J156" i="19"/>
  <c r="N156" i="19"/>
  <c r="R156" i="19"/>
  <c r="V156" i="19"/>
  <c r="E156" i="19"/>
  <c r="K156" i="19"/>
  <c r="O156" i="19"/>
  <c r="S156" i="19"/>
  <c r="H156" i="19"/>
  <c r="P156" i="19"/>
  <c r="I156" i="19"/>
  <c r="Q156" i="19"/>
  <c r="H144" i="19"/>
  <c r="L144" i="19"/>
  <c r="P144" i="19"/>
  <c r="T144" i="19"/>
  <c r="I144" i="19"/>
  <c r="M144" i="19"/>
  <c r="Q144" i="19"/>
  <c r="K144" i="19"/>
  <c r="S144" i="19"/>
  <c r="N144" i="19"/>
  <c r="H142" i="19"/>
  <c r="L142" i="19"/>
  <c r="P142" i="19"/>
  <c r="T142" i="19"/>
  <c r="I142" i="19"/>
  <c r="M142" i="19"/>
  <c r="Q142" i="19"/>
  <c r="K142" i="19"/>
  <c r="S142" i="19"/>
  <c r="N142" i="19"/>
  <c r="H140" i="19"/>
  <c r="L140" i="19"/>
  <c r="P140" i="19"/>
  <c r="T140" i="19"/>
  <c r="I140" i="19"/>
  <c r="M140" i="19"/>
  <c r="Q140" i="19"/>
  <c r="K140" i="19"/>
  <c r="S140" i="19"/>
  <c r="N140" i="19"/>
  <c r="H138" i="19"/>
  <c r="L138" i="19"/>
  <c r="P138" i="19"/>
  <c r="T138" i="19"/>
  <c r="I138" i="19"/>
  <c r="M138" i="19"/>
  <c r="Q138" i="19"/>
  <c r="K138" i="19"/>
  <c r="S138" i="19"/>
  <c r="N138" i="19"/>
  <c r="H136" i="19"/>
  <c r="L136" i="19"/>
  <c r="P136" i="19"/>
  <c r="T136" i="19"/>
  <c r="I136" i="19"/>
  <c r="M136" i="19"/>
  <c r="Q136" i="19"/>
  <c r="K136" i="19"/>
  <c r="S136" i="19"/>
  <c r="N136" i="19"/>
  <c r="I134" i="19"/>
  <c r="M134" i="19"/>
  <c r="Q134" i="19"/>
  <c r="J134" i="19"/>
  <c r="N134" i="19"/>
  <c r="R134" i="19"/>
  <c r="L134" i="19"/>
  <c r="E134" i="19"/>
  <c r="O134" i="19"/>
  <c r="I132" i="19"/>
  <c r="M132" i="19"/>
  <c r="Q132" i="19"/>
  <c r="J132" i="19"/>
  <c r="N132" i="19"/>
  <c r="R132" i="19"/>
  <c r="H132" i="19"/>
  <c r="P132" i="19"/>
  <c r="K132" i="19"/>
  <c r="S132" i="19"/>
  <c r="I130" i="19"/>
  <c r="M130" i="19"/>
  <c r="Q130" i="19"/>
  <c r="J130" i="19"/>
  <c r="N130" i="19"/>
  <c r="R130" i="19"/>
  <c r="L130" i="19"/>
  <c r="E130" i="19"/>
  <c r="O130" i="19"/>
  <c r="I128" i="19"/>
  <c r="M128" i="19"/>
  <c r="Q128" i="19"/>
  <c r="J128" i="19"/>
  <c r="N128" i="19"/>
  <c r="R128" i="19"/>
  <c r="H128" i="19"/>
  <c r="P128" i="19"/>
  <c r="K128" i="19"/>
  <c r="S128" i="19"/>
  <c r="I126" i="19"/>
  <c r="M126" i="19"/>
  <c r="Q126" i="19"/>
  <c r="J126" i="19"/>
  <c r="N126" i="19"/>
  <c r="R126" i="19"/>
  <c r="L126" i="19"/>
  <c r="E126" i="19"/>
  <c r="O126" i="19"/>
  <c r="J124" i="19"/>
  <c r="N124" i="19"/>
  <c r="R124" i="19"/>
  <c r="E124" i="19"/>
  <c r="K124" i="19"/>
  <c r="O124" i="19"/>
  <c r="H124" i="19"/>
  <c r="P124" i="19"/>
  <c r="I124" i="19"/>
  <c r="Q124" i="19"/>
  <c r="J122" i="19"/>
  <c r="N122" i="19"/>
  <c r="R122" i="19"/>
  <c r="E122" i="19"/>
  <c r="K122" i="19"/>
  <c r="O122" i="19"/>
  <c r="H122" i="19"/>
  <c r="P122" i="19"/>
  <c r="I122" i="19"/>
  <c r="Q122" i="19"/>
  <c r="J120" i="19"/>
  <c r="N120" i="19"/>
  <c r="R120" i="19"/>
  <c r="E120" i="19"/>
  <c r="K120" i="19"/>
  <c r="O120" i="19"/>
  <c r="H120" i="19"/>
  <c r="P120" i="19"/>
  <c r="I120" i="19"/>
  <c r="Q120" i="19"/>
  <c r="J118" i="19"/>
  <c r="N118" i="19"/>
  <c r="R118" i="19"/>
  <c r="E118" i="19"/>
  <c r="K118" i="19"/>
  <c r="O118" i="19"/>
  <c r="H118" i="19"/>
  <c r="P118" i="19"/>
  <c r="I118" i="19"/>
  <c r="Q118" i="19"/>
  <c r="J116" i="19"/>
  <c r="N116" i="19"/>
  <c r="R116" i="19"/>
  <c r="E116" i="19"/>
  <c r="K116" i="19"/>
  <c r="O116" i="19"/>
  <c r="H116" i="19"/>
  <c r="P116" i="19"/>
  <c r="I116" i="19"/>
  <c r="Q116" i="19"/>
  <c r="H104" i="19"/>
  <c r="L104" i="19"/>
  <c r="P104" i="19"/>
  <c r="I104" i="19"/>
  <c r="M104" i="19"/>
  <c r="K104" i="19"/>
  <c r="N104" i="19"/>
  <c r="H102" i="19"/>
  <c r="L102" i="19"/>
  <c r="P102" i="19"/>
  <c r="I102" i="19"/>
  <c r="M102" i="19"/>
  <c r="K102" i="19"/>
  <c r="N102" i="19"/>
  <c r="H100" i="19"/>
  <c r="L100" i="19"/>
  <c r="P100" i="19"/>
  <c r="I100" i="19"/>
  <c r="M100" i="19"/>
  <c r="K100" i="19"/>
  <c r="N100" i="19"/>
  <c r="H98" i="19"/>
  <c r="L98" i="19"/>
  <c r="P98" i="19"/>
  <c r="I98" i="19"/>
  <c r="M98" i="19"/>
  <c r="K98" i="19"/>
  <c r="N98" i="19"/>
  <c r="H96" i="19"/>
  <c r="L96" i="19"/>
  <c r="P96" i="19"/>
  <c r="I96" i="19"/>
  <c r="M96" i="19"/>
  <c r="K96" i="19"/>
  <c r="N96" i="19"/>
  <c r="I94" i="19"/>
  <c r="M94" i="19"/>
  <c r="J94" i="19"/>
  <c r="N94" i="19"/>
  <c r="L94" i="19"/>
  <c r="E94" i="19"/>
  <c r="O94" i="19"/>
  <c r="I92" i="19"/>
  <c r="M92" i="19"/>
  <c r="J92" i="19"/>
  <c r="N92" i="19"/>
  <c r="H92" i="19"/>
  <c r="K92" i="19"/>
  <c r="I90" i="19"/>
  <c r="M90" i="19"/>
  <c r="J90" i="19"/>
  <c r="N90" i="19"/>
  <c r="L90" i="19"/>
  <c r="E90" i="19"/>
  <c r="O90" i="19"/>
  <c r="I88" i="19"/>
  <c r="M88" i="19"/>
  <c r="J88" i="19"/>
  <c r="N88" i="19"/>
  <c r="H88" i="19"/>
  <c r="K88" i="19"/>
  <c r="I86" i="19"/>
  <c r="M86" i="19"/>
  <c r="J86" i="19"/>
  <c r="N86" i="19"/>
  <c r="L86" i="19"/>
  <c r="E86" i="19"/>
  <c r="O86" i="19"/>
  <c r="J84" i="19"/>
  <c r="N84" i="19"/>
  <c r="E84" i="19"/>
  <c r="K84" i="19"/>
  <c r="H84" i="19"/>
  <c r="I84" i="19"/>
  <c r="J82" i="19"/>
  <c r="N82" i="19"/>
  <c r="E82" i="19"/>
  <c r="K82" i="19"/>
  <c r="H82" i="19"/>
  <c r="I82" i="19"/>
  <c r="J80" i="19"/>
  <c r="N80" i="19"/>
  <c r="E80" i="19"/>
  <c r="K80" i="19"/>
  <c r="H80" i="19"/>
  <c r="I80" i="19"/>
  <c r="J78" i="19"/>
  <c r="N78" i="19"/>
  <c r="E78" i="19"/>
  <c r="K78" i="19"/>
  <c r="H78" i="19"/>
  <c r="I78" i="19"/>
  <c r="J76" i="19"/>
  <c r="N76" i="19"/>
  <c r="E76" i="19"/>
  <c r="K76" i="19"/>
  <c r="H76" i="19"/>
  <c r="I76" i="19"/>
  <c r="H64" i="19"/>
  <c r="L64" i="19"/>
  <c r="I64" i="19"/>
  <c r="K64" i="19"/>
  <c r="H62" i="19"/>
  <c r="L62" i="19"/>
  <c r="I62" i="19"/>
  <c r="K62" i="19"/>
  <c r="H60" i="19"/>
  <c r="L60" i="19"/>
  <c r="I60" i="19"/>
  <c r="K60" i="19"/>
  <c r="H58" i="19"/>
  <c r="L58" i="19"/>
  <c r="I58" i="19"/>
  <c r="K58" i="19"/>
  <c r="H56" i="19"/>
  <c r="L56" i="19"/>
  <c r="I56" i="19"/>
  <c r="K56" i="19"/>
  <c r="I54" i="19"/>
  <c r="J54" i="19"/>
  <c r="E54" i="19"/>
  <c r="I52" i="19"/>
  <c r="J52" i="19"/>
  <c r="H52" i="19"/>
  <c r="K52" i="19"/>
  <c r="I50" i="19"/>
  <c r="J50" i="19"/>
  <c r="E50" i="19"/>
  <c r="I48" i="19"/>
  <c r="J48" i="19"/>
  <c r="H48" i="19"/>
  <c r="K48" i="19"/>
  <c r="I46" i="19"/>
  <c r="J46" i="19"/>
  <c r="E46" i="19"/>
  <c r="J44" i="19"/>
  <c r="E44" i="19"/>
  <c r="H44" i="19"/>
  <c r="I44" i="19"/>
  <c r="J42" i="19"/>
  <c r="E42" i="19"/>
  <c r="H42" i="19"/>
  <c r="I42" i="19"/>
  <c r="J40" i="19"/>
  <c r="E40" i="19"/>
  <c r="H40" i="19"/>
  <c r="I40" i="19"/>
  <c r="J38" i="19"/>
  <c r="E38" i="19"/>
  <c r="H38" i="19"/>
  <c r="I38" i="19"/>
  <c r="J36" i="19"/>
  <c r="E36" i="19"/>
  <c r="H36" i="19"/>
  <c r="I36" i="19"/>
  <c r="H172" i="20"/>
  <c r="H168" i="20"/>
  <c r="H164" i="20"/>
  <c r="H162" i="20"/>
  <c r="H160" i="20"/>
  <c r="H158" i="20"/>
  <c r="H156" i="20"/>
  <c r="H154" i="20"/>
  <c r="H152" i="20"/>
  <c r="H150" i="20"/>
  <c r="H148" i="20"/>
  <c r="H146" i="20"/>
  <c r="H144" i="20"/>
  <c r="H142" i="20"/>
  <c r="H140" i="20"/>
  <c r="H138" i="20"/>
  <c r="H136" i="20"/>
  <c r="H134" i="20"/>
  <c r="H130" i="20"/>
  <c r="H126" i="20"/>
  <c r="H92" i="20"/>
  <c r="H88" i="20"/>
  <c r="H84" i="20"/>
  <c r="H82" i="20"/>
  <c r="H80" i="20"/>
  <c r="H78" i="20"/>
  <c r="H76" i="20"/>
  <c r="H74" i="20"/>
  <c r="H72" i="20"/>
  <c r="H70" i="20"/>
  <c r="H68" i="20"/>
  <c r="H66" i="20"/>
  <c r="H64" i="20"/>
  <c r="H62" i="20"/>
  <c r="H60" i="20"/>
  <c r="H58" i="20"/>
  <c r="H56" i="20"/>
  <c r="H54" i="20"/>
  <c r="H50" i="20"/>
  <c r="H46" i="20"/>
  <c r="E18" i="19"/>
  <c r="E22" i="19"/>
  <c r="H30" i="20"/>
  <c r="H45" i="20"/>
  <c r="H46" i="19"/>
  <c r="E52" i="19"/>
  <c r="H52" i="20"/>
  <c r="J58" i="19"/>
  <c r="J62" i="19"/>
  <c r="M76" i="19"/>
  <c r="M78" i="19"/>
  <c r="M80" i="19"/>
  <c r="M82" i="19"/>
  <c r="M84" i="19"/>
  <c r="E87" i="20"/>
  <c r="H87" i="20"/>
  <c r="L88" i="19"/>
  <c r="E92" i="19"/>
  <c r="K94" i="19"/>
  <c r="O96" i="19"/>
  <c r="E98" i="19"/>
  <c r="O100" i="19"/>
  <c r="E102" i="19"/>
  <c r="O104" i="19"/>
  <c r="E106" i="20"/>
  <c r="H106" i="20"/>
  <c r="E114" i="20"/>
  <c r="H114" i="20"/>
  <c r="M116" i="19"/>
  <c r="H116" i="20"/>
  <c r="M118" i="19"/>
  <c r="E118" i="20"/>
  <c r="H118" i="20"/>
  <c r="M120" i="19"/>
  <c r="H120" i="20"/>
  <c r="M122" i="19"/>
  <c r="E122" i="20"/>
  <c r="H122" i="20"/>
  <c r="M124" i="19"/>
  <c r="H124" i="20"/>
  <c r="H126" i="19"/>
  <c r="L128" i="19"/>
  <c r="S130" i="19"/>
  <c r="E132" i="19"/>
  <c r="H133" i="20"/>
  <c r="P134" i="19"/>
  <c r="R136" i="19"/>
  <c r="J138" i="19"/>
  <c r="R140" i="19"/>
  <c r="J142" i="19"/>
  <c r="R144" i="19"/>
  <c r="H145" i="20"/>
  <c r="H147" i="20"/>
  <c r="H149" i="20"/>
  <c r="H151" i="20"/>
  <c r="H153" i="20"/>
  <c r="M156" i="19"/>
  <c r="M158" i="19"/>
  <c r="M160" i="19"/>
  <c r="M162" i="19"/>
  <c r="M164" i="19"/>
  <c r="S166" i="19"/>
  <c r="L168" i="19"/>
  <c r="P170" i="19"/>
  <c r="H170" i="20"/>
  <c r="W172" i="19"/>
  <c r="E172" i="19"/>
  <c r="K174" i="19"/>
  <c r="O176" i="19"/>
  <c r="W178" i="19"/>
  <c r="E178" i="19"/>
  <c r="O180" i="19"/>
  <c r="E181" i="20"/>
  <c r="H181" i="20"/>
  <c r="P182" i="19"/>
  <c r="H183" i="20"/>
  <c r="P184" i="19"/>
  <c r="P186" i="19"/>
  <c r="P188" i="19"/>
  <c r="P190" i="19"/>
  <c r="P192" i="19"/>
  <c r="P194" i="19"/>
  <c r="Z208" i="19"/>
  <c r="M216" i="19"/>
  <c r="U218" i="19"/>
  <c r="M224" i="19"/>
  <c r="W226" i="19"/>
  <c r="E230" i="19"/>
  <c r="O232" i="19"/>
  <c r="W234" i="19"/>
  <c r="R248" i="19"/>
  <c r="I250" i="19"/>
  <c r="U256" i="19"/>
  <c r="AF258" i="19"/>
  <c r="P262" i="19"/>
  <c r="U264" i="19"/>
  <c r="E266" i="19"/>
  <c r="W268" i="19"/>
  <c r="E270" i="19"/>
  <c r="W272" i="19"/>
  <c r="E274" i="19"/>
  <c r="Z288" i="19"/>
  <c r="AD290" i="19"/>
  <c r="AC296" i="19"/>
  <c r="M300" i="19"/>
  <c r="U302" i="19"/>
  <c r="AC304" i="19"/>
  <c r="E306" i="19"/>
  <c r="O308" i="19"/>
  <c r="W310" i="19"/>
  <c r="AE312" i="19"/>
  <c r="E314" i="19"/>
  <c r="Q322" i="19"/>
  <c r="Y326" i="19"/>
  <c r="L330" i="19"/>
  <c r="P332" i="19"/>
  <c r="T336" i="19"/>
  <c r="K338" i="19"/>
  <c r="T344" i="19"/>
  <c r="S346" i="19"/>
  <c r="Z352" i="19"/>
  <c r="S354" i="19"/>
  <c r="I360" i="19"/>
  <c r="AO362" i="19"/>
  <c r="AP412" i="19"/>
  <c r="N414" i="19"/>
  <c r="O444" i="19"/>
  <c r="D369" i="16"/>
  <c r="AM369" i="16" s="1"/>
  <c r="D367" i="16"/>
  <c r="O367" i="16" s="1"/>
  <c r="D365" i="16"/>
  <c r="T365" i="16" s="1"/>
  <c r="D361" i="16"/>
  <c r="D357" i="16"/>
  <c r="AM357" i="16" s="1"/>
  <c r="D343" i="16"/>
  <c r="Q343" i="16" s="1"/>
  <c r="D339" i="16"/>
  <c r="AF339" i="16" s="1"/>
  <c r="D335" i="16"/>
  <c r="D333" i="16"/>
  <c r="AI333" i="16" s="1"/>
  <c r="D325" i="16"/>
  <c r="Y325" i="16" s="1"/>
  <c r="D321" i="16"/>
  <c r="D317" i="16"/>
  <c r="N317" i="16" s="1"/>
  <c r="D303" i="16"/>
  <c r="W303" i="16" s="1"/>
  <c r="D299" i="16"/>
  <c r="U299" i="16" s="1"/>
  <c r="D295" i="16"/>
  <c r="D293" i="16"/>
  <c r="Z293" i="16" s="1"/>
  <c r="D291" i="16"/>
  <c r="U291" i="16" s="1"/>
  <c r="D289" i="16"/>
  <c r="U289" i="16" s="1"/>
  <c r="D287" i="16"/>
  <c r="D285" i="16"/>
  <c r="D281" i="16"/>
  <c r="I281" i="16" s="1"/>
  <c r="D277" i="16"/>
  <c r="M277" i="16" s="1"/>
  <c r="D263" i="16"/>
  <c r="O263" i="16" s="1"/>
  <c r="K464" i="19"/>
  <c r="O464" i="19"/>
  <c r="S464" i="19"/>
  <c r="W464" i="19"/>
  <c r="AA464" i="19"/>
  <c r="AE464" i="19"/>
  <c r="AI464" i="19"/>
  <c r="AM464" i="19"/>
  <c r="AQ464" i="19"/>
  <c r="AU464" i="19"/>
  <c r="AY464" i="19"/>
  <c r="H464" i="19"/>
  <c r="M464" i="19"/>
  <c r="R464" i="19"/>
  <c r="X464" i="19"/>
  <c r="AC464" i="19"/>
  <c r="AH464" i="19"/>
  <c r="AN464" i="19"/>
  <c r="AS464" i="19"/>
  <c r="AX464" i="19"/>
  <c r="I464" i="19"/>
  <c r="N464" i="19"/>
  <c r="T464" i="19"/>
  <c r="Y464" i="19"/>
  <c r="AD464" i="19"/>
  <c r="AJ464" i="19"/>
  <c r="AO464" i="19"/>
  <c r="AT464" i="19"/>
  <c r="AZ464" i="19"/>
  <c r="D462" i="19"/>
  <c r="AS454" i="19"/>
  <c r="AC454" i="19"/>
  <c r="M454" i="19"/>
  <c r="AS450" i="19"/>
  <c r="AC450" i="19"/>
  <c r="M450" i="19"/>
  <c r="AS446" i="19"/>
  <c r="AC446" i="19"/>
  <c r="M446" i="19"/>
  <c r="H391" i="19"/>
  <c r="L391" i="19"/>
  <c r="P391" i="19"/>
  <c r="T391" i="19"/>
  <c r="X391" i="19"/>
  <c r="AB391" i="19"/>
  <c r="AF391" i="19"/>
  <c r="AJ391" i="19"/>
  <c r="AN391" i="19"/>
  <c r="AR391" i="19"/>
  <c r="I391" i="19"/>
  <c r="M391" i="19"/>
  <c r="Q391" i="19"/>
  <c r="U391" i="19"/>
  <c r="Y391" i="19"/>
  <c r="AC391" i="19"/>
  <c r="AG391" i="19"/>
  <c r="AK391" i="19"/>
  <c r="AO391" i="19"/>
  <c r="AS391" i="19"/>
  <c r="E391" i="19"/>
  <c r="O391" i="19"/>
  <c r="W391" i="19"/>
  <c r="AE391" i="19"/>
  <c r="AM391" i="19"/>
  <c r="J391" i="19"/>
  <c r="R391" i="19"/>
  <c r="Z391" i="19"/>
  <c r="AH391" i="19"/>
  <c r="AP391" i="19"/>
  <c r="N391" i="19"/>
  <c r="AD391" i="19"/>
  <c r="S391" i="19"/>
  <c r="AI391" i="19"/>
  <c r="V391" i="19"/>
  <c r="AA391" i="19"/>
  <c r="AQ391" i="19"/>
  <c r="H301" i="19"/>
  <c r="L301" i="19"/>
  <c r="P301" i="19"/>
  <c r="T301" i="19"/>
  <c r="X301" i="19"/>
  <c r="AB301" i="19"/>
  <c r="AF301" i="19"/>
  <c r="AJ301" i="19"/>
  <c r="I301" i="19"/>
  <c r="M301" i="19"/>
  <c r="Q301" i="19"/>
  <c r="U301" i="19"/>
  <c r="Y301" i="19"/>
  <c r="AC301" i="19"/>
  <c r="AG301" i="19"/>
  <c r="J301" i="19"/>
  <c r="R301" i="19"/>
  <c r="Z301" i="19"/>
  <c r="AH301" i="19"/>
  <c r="K301" i="19"/>
  <c r="S301" i="19"/>
  <c r="AA301" i="19"/>
  <c r="AI301" i="19"/>
  <c r="O301" i="19"/>
  <c r="AE301" i="19"/>
  <c r="V301" i="19"/>
  <c r="H297" i="19"/>
  <c r="L297" i="19"/>
  <c r="P297" i="19"/>
  <c r="T297" i="19"/>
  <c r="X297" i="19"/>
  <c r="AB297" i="19"/>
  <c r="AF297" i="19"/>
  <c r="AJ297" i="19"/>
  <c r="I297" i="19"/>
  <c r="M297" i="19"/>
  <c r="Q297" i="19"/>
  <c r="U297" i="19"/>
  <c r="Y297" i="19"/>
  <c r="AC297" i="19"/>
  <c r="AG297" i="19"/>
  <c r="J297" i="19"/>
  <c r="R297" i="19"/>
  <c r="Z297" i="19"/>
  <c r="AH297" i="19"/>
  <c r="K297" i="19"/>
  <c r="S297" i="19"/>
  <c r="AA297" i="19"/>
  <c r="AI297" i="19"/>
  <c r="O297" i="19"/>
  <c r="AE297" i="19"/>
  <c r="V297" i="19"/>
  <c r="E287" i="19"/>
  <c r="K287" i="19"/>
  <c r="O287" i="19"/>
  <c r="S287" i="19"/>
  <c r="W287" i="19"/>
  <c r="AA287" i="19"/>
  <c r="AE287" i="19"/>
  <c r="AI287" i="19"/>
  <c r="H287" i="19"/>
  <c r="L287" i="19"/>
  <c r="P287" i="19"/>
  <c r="T287" i="19"/>
  <c r="X287" i="19"/>
  <c r="AB287" i="19"/>
  <c r="AF287" i="19"/>
  <c r="I287" i="19"/>
  <c r="Q287" i="19"/>
  <c r="Y287" i="19"/>
  <c r="AG287" i="19"/>
  <c r="J287" i="19"/>
  <c r="R287" i="19"/>
  <c r="Z287" i="19"/>
  <c r="AH287" i="19"/>
  <c r="V287" i="19"/>
  <c r="M287" i="19"/>
  <c r="AC287" i="19"/>
  <c r="H263" i="19"/>
  <c r="L263" i="19"/>
  <c r="P263" i="19"/>
  <c r="T263" i="19"/>
  <c r="X263" i="19"/>
  <c r="AB263" i="19"/>
  <c r="AF263" i="19"/>
  <c r="I263" i="19"/>
  <c r="M263" i="19"/>
  <c r="Q263" i="19"/>
  <c r="U263" i="19"/>
  <c r="Y263" i="19"/>
  <c r="AC263" i="19"/>
  <c r="J263" i="19"/>
  <c r="R263" i="19"/>
  <c r="Z263" i="19"/>
  <c r="K263" i="19"/>
  <c r="S263" i="19"/>
  <c r="AA263" i="19"/>
  <c r="O263" i="19"/>
  <c r="AE263" i="19"/>
  <c r="V263" i="19"/>
  <c r="H261" i="19"/>
  <c r="L261" i="19"/>
  <c r="P261" i="19"/>
  <c r="T261" i="19"/>
  <c r="X261" i="19"/>
  <c r="AB261" i="19"/>
  <c r="AF261" i="19"/>
  <c r="I261" i="19"/>
  <c r="M261" i="19"/>
  <c r="Q261" i="19"/>
  <c r="U261" i="19"/>
  <c r="Y261" i="19"/>
  <c r="AC261" i="19"/>
  <c r="J261" i="19"/>
  <c r="R261" i="19"/>
  <c r="Z261" i="19"/>
  <c r="K261" i="19"/>
  <c r="S261" i="19"/>
  <c r="AA261" i="19"/>
  <c r="O261" i="19"/>
  <c r="AE261" i="19"/>
  <c r="V261" i="19"/>
  <c r="H259" i="19"/>
  <c r="L259" i="19"/>
  <c r="P259" i="19"/>
  <c r="T259" i="19"/>
  <c r="X259" i="19"/>
  <c r="AB259" i="19"/>
  <c r="AF259" i="19"/>
  <c r="I259" i="19"/>
  <c r="M259" i="19"/>
  <c r="Q259" i="19"/>
  <c r="U259" i="19"/>
  <c r="Y259" i="19"/>
  <c r="AC259" i="19"/>
  <c r="J259" i="19"/>
  <c r="R259" i="19"/>
  <c r="Z259" i="19"/>
  <c r="K259" i="19"/>
  <c r="S259" i="19"/>
  <c r="AA259" i="19"/>
  <c r="O259" i="19"/>
  <c r="AE259" i="19"/>
  <c r="V259" i="19"/>
  <c r="H257" i="19"/>
  <c r="L257" i="19"/>
  <c r="P257" i="19"/>
  <c r="T257" i="19"/>
  <c r="X257" i="19"/>
  <c r="AB257" i="19"/>
  <c r="AF257" i="19"/>
  <c r="I257" i="19"/>
  <c r="M257" i="19"/>
  <c r="Q257" i="19"/>
  <c r="U257" i="19"/>
  <c r="Y257" i="19"/>
  <c r="AC257" i="19"/>
  <c r="J257" i="19"/>
  <c r="R257" i="19"/>
  <c r="Z257" i="19"/>
  <c r="K257" i="19"/>
  <c r="S257" i="19"/>
  <c r="AA257" i="19"/>
  <c r="O257" i="19"/>
  <c r="AE257" i="19"/>
  <c r="V257" i="19"/>
  <c r="H255" i="19"/>
  <c r="L255" i="19"/>
  <c r="P255" i="19"/>
  <c r="T255" i="19"/>
  <c r="X255" i="19"/>
  <c r="AB255" i="19"/>
  <c r="AF255" i="19"/>
  <c r="I255" i="19"/>
  <c r="M255" i="19"/>
  <c r="Q255" i="19"/>
  <c r="U255" i="19"/>
  <c r="Y255" i="19"/>
  <c r="AC255" i="19"/>
  <c r="J255" i="19"/>
  <c r="R255" i="19"/>
  <c r="Z255" i="19"/>
  <c r="K255" i="19"/>
  <c r="S255" i="19"/>
  <c r="AA255" i="19"/>
  <c r="O255" i="19"/>
  <c r="AE255" i="19"/>
  <c r="V255" i="19"/>
  <c r="E251" i="19"/>
  <c r="K251" i="19"/>
  <c r="O251" i="19"/>
  <c r="S251" i="19"/>
  <c r="W251" i="19"/>
  <c r="AA251" i="19"/>
  <c r="AE251" i="19"/>
  <c r="H251" i="19"/>
  <c r="L251" i="19"/>
  <c r="P251" i="19"/>
  <c r="T251" i="19"/>
  <c r="X251" i="19"/>
  <c r="AB251" i="19"/>
  <c r="I251" i="19"/>
  <c r="Q251" i="19"/>
  <c r="Y251" i="19"/>
  <c r="J251" i="19"/>
  <c r="R251" i="19"/>
  <c r="Z251" i="19"/>
  <c r="V251" i="19"/>
  <c r="M251" i="19"/>
  <c r="AC251" i="19"/>
  <c r="H221" i="19"/>
  <c r="L221" i="19"/>
  <c r="P221" i="19"/>
  <c r="T221" i="19"/>
  <c r="X221" i="19"/>
  <c r="AB221" i="19"/>
  <c r="I221" i="19"/>
  <c r="M221" i="19"/>
  <c r="Q221" i="19"/>
  <c r="U221" i="19"/>
  <c r="Y221" i="19"/>
  <c r="J221" i="19"/>
  <c r="R221" i="19"/>
  <c r="Z221" i="19"/>
  <c r="K221" i="19"/>
  <c r="S221" i="19"/>
  <c r="AA221" i="19"/>
  <c r="O221" i="19"/>
  <c r="V221" i="19"/>
  <c r="H217" i="19"/>
  <c r="L217" i="19"/>
  <c r="P217" i="19"/>
  <c r="T217" i="19"/>
  <c r="X217" i="19"/>
  <c r="AB217" i="19"/>
  <c r="I217" i="19"/>
  <c r="M217" i="19"/>
  <c r="Q217" i="19"/>
  <c r="U217" i="19"/>
  <c r="Y217" i="19"/>
  <c r="J217" i="19"/>
  <c r="R217" i="19"/>
  <c r="Z217" i="19"/>
  <c r="K217" i="19"/>
  <c r="S217" i="19"/>
  <c r="AA217" i="19"/>
  <c r="O217" i="19"/>
  <c r="V217" i="19"/>
  <c r="E207" i="19"/>
  <c r="K207" i="19"/>
  <c r="O207" i="19"/>
  <c r="S207" i="19"/>
  <c r="W207" i="19"/>
  <c r="AA207" i="19"/>
  <c r="H207" i="19"/>
  <c r="L207" i="19"/>
  <c r="P207" i="19"/>
  <c r="T207" i="19"/>
  <c r="X207" i="19"/>
  <c r="I207" i="19"/>
  <c r="Q207" i="19"/>
  <c r="Y207" i="19"/>
  <c r="J207" i="19"/>
  <c r="R207" i="19"/>
  <c r="Z207" i="19"/>
  <c r="V207" i="19"/>
  <c r="M207" i="19"/>
  <c r="H183" i="19"/>
  <c r="L183" i="19"/>
  <c r="P183" i="19"/>
  <c r="T183" i="19"/>
  <c r="X183" i="19"/>
  <c r="I183" i="19"/>
  <c r="M183" i="19"/>
  <c r="Q183" i="19"/>
  <c r="U183" i="19"/>
  <c r="J183" i="19"/>
  <c r="R183" i="19"/>
  <c r="K183" i="19"/>
  <c r="S183" i="19"/>
  <c r="O183" i="19"/>
  <c r="V183" i="19"/>
  <c r="H163" i="19"/>
  <c r="L163" i="19"/>
  <c r="P163" i="19"/>
  <c r="T163" i="19"/>
  <c r="I163" i="19"/>
  <c r="M163" i="19"/>
  <c r="Q163" i="19"/>
  <c r="U163" i="19"/>
  <c r="N163" i="19"/>
  <c r="V163" i="19"/>
  <c r="E163" i="19"/>
  <c r="O163" i="19"/>
  <c r="H161" i="19"/>
  <c r="L161" i="19"/>
  <c r="P161" i="19"/>
  <c r="T161" i="19"/>
  <c r="I161" i="19"/>
  <c r="M161" i="19"/>
  <c r="Q161" i="19"/>
  <c r="U161" i="19"/>
  <c r="N161" i="19"/>
  <c r="V161" i="19"/>
  <c r="E161" i="19"/>
  <c r="O161" i="19"/>
  <c r="H159" i="19"/>
  <c r="L159" i="19"/>
  <c r="P159" i="19"/>
  <c r="T159" i="19"/>
  <c r="I159" i="19"/>
  <c r="M159" i="19"/>
  <c r="Q159" i="19"/>
  <c r="U159" i="19"/>
  <c r="N159" i="19"/>
  <c r="V159" i="19"/>
  <c r="E159" i="19"/>
  <c r="O159" i="19"/>
  <c r="H157" i="19"/>
  <c r="L157" i="19"/>
  <c r="P157" i="19"/>
  <c r="T157" i="19"/>
  <c r="I157" i="19"/>
  <c r="M157" i="19"/>
  <c r="Q157" i="19"/>
  <c r="U157" i="19"/>
  <c r="N157" i="19"/>
  <c r="V157" i="19"/>
  <c r="E157" i="19"/>
  <c r="O157" i="19"/>
  <c r="H155" i="19"/>
  <c r="L155" i="19"/>
  <c r="P155" i="19"/>
  <c r="T155" i="19"/>
  <c r="I155" i="19"/>
  <c r="M155" i="19"/>
  <c r="Q155" i="19"/>
  <c r="U155" i="19"/>
  <c r="N155" i="19"/>
  <c r="V155" i="19"/>
  <c r="E155" i="19"/>
  <c r="O155" i="19"/>
  <c r="E153" i="19"/>
  <c r="K153" i="19"/>
  <c r="O153" i="19"/>
  <c r="S153" i="19"/>
  <c r="H153" i="19"/>
  <c r="L153" i="19"/>
  <c r="P153" i="19"/>
  <c r="T153" i="19"/>
  <c r="M153" i="19"/>
  <c r="U153" i="19"/>
  <c r="N153" i="19"/>
  <c r="E151" i="19"/>
  <c r="K151" i="19"/>
  <c r="O151" i="19"/>
  <c r="S151" i="19"/>
  <c r="H151" i="19"/>
  <c r="L151" i="19"/>
  <c r="P151" i="19"/>
  <c r="T151" i="19"/>
  <c r="M151" i="19"/>
  <c r="U151" i="19"/>
  <c r="N151" i="19"/>
  <c r="E149" i="19"/>
  <c r="K149" i="19"/>
  <c r="O149" i="19"/>
  <c r="S149" i="19"/>
  <c r="H149" i="19"/>
  <c r="L149" i="19"/>
  <c r="P149" i="19"/>
  <c r="T149" i="19"/>
  <c r="M149" i="19"/>
  <c r="U149" i="19"/>
  <c r="N149" i="19"/>
  <c r="E147" i="19"/>
  <c r="K147" i="19"/>
  <c r="O147" i="19"/>
  <c r="S147" i="19"/>
  <c r="H147" i="19"/>
  <c r="L147" i="19"/>
  <c r="P147" i="19"/>
  <c r="T147" i="19"/>
  <c r="M147" i="19"/>
  <c r="U147" i="19"/>
  <c r="N147" i="19"/>
  <c r="E145" i="19"/>
  <c r="K145" i="19"/>
  <c r="O145" i="19"/>
  <c r="S145" i="19"/>
  <c r="H145" i="19"/>
  <c r="L145" i="19"/>
  <c r="P145" i="19"/>
  <c r="T145" i="19"/>
  <c r="M145" i="19"/>
  <c r="U145" i="19"/>
  <c r="N145" i="19"/>
  <c r="H123" i="19"/>
  <c r="L123" i="19"/>
  <c r="P123" i="19"/>
  <c r="I123" i="19"/>
  <c r="M123" i="19"/>
  <c r="Q123" i="19"/>
  <c r="N123" i="19"/>
  <c r="E123" i="19"/>
  <c r="O123" i="19"/>
  <c r="H121" i="19"/>
  <c r="L121" i="19"/>
  <c r="P121" i="19"/>
  <c r="I121" i="19"/>
  <c r="M121" i="19"/>
  <c r="Q121" i="19"/>
  <c r="N121" i="19"/>
  <c r="E121" i="19"/>
  <c r="O121" i="19"/>
  <c r="H119" i="19"/>
  <c r="L119" i="19"/>
  <c r="P119" i="19"/>
  <c r="I119" i="19"/>
  <c r="M119" i="19"/>
  <c r="Q119" i="19"/>
  <c r="N119" i="19"/>
  <c r="E119" i="19"/>
  <c r="O119" i="19"/>
  <c r="H117" i="19"/>
  <c r="L117" i="19"/>
  <c r="P117" i="19"/>
  <c r="I117" i="19"/>
  <c r="M117" i="19"/>
  <c r="Q117" i="19"/>
  <c r="N117" i="19"/>
  <c r="E117" i="19"/>
  <c r="O117" i="19"/>
  <c r="H115" i="19"/>
  <c r="L115" i="19"/>
  <c r="P115" i="19"/>
  <c r="I115" i="19"/>
  <c r="M115" i="19"/>
  <c r="Q115" i="19"/>
  <c r="N115" i="19"/>
  <c r="E115" i="19"/>
  <c r="O115" i="19"/>
  <c r="E113" i="19"/>
  <c r="K113" i="19"/>
  <c r="O113" i="19"/>
  <c r="H113" i="19"/>
  <c r="L113" i="19"/>
  <c r="P113" i="19"/>
  <c r="M113" i="19"/>
  <c r="N113" i="19"/>
  <c r="E111" i="19"/>
  <c r="K111" i="19"/>
  <c r="O111" i="19"/>
  <c r="H111" i="19"/>
  <c r="L111" i="19"/>
  <c r="P111" i="19"/>
  <c r="M111" i="19"/>
  <c r="N111" i="19"/>
  <c r="E109" i="19"/>
  <c r="K109" i="19"/>
  <c r="O109" i="19"/>
  <c r="H109" i="19"/>
  <c r="L109" i="19"/>
  <c r="P109" i="19"/>
  <c r="M109" i="19"/>
  <c r="N109" i="19"/>
  <c r="E107" i="19"/>
  <c r="K107" i="19"/>
  <c r="O107" i="19"/>
  <c r="H107" i="19"/>
  <c r="L107" i="19"/>
  <c r="P107" i="19"/>
  <c r="M107" i="19"/>
  <c r="N107" i="19"/>
  <c r="E105" i="19"/>
  <c r="K105" i="19"/>
  <c r="O105" i="19"/>
  <c r="H105" i="19"/>
  <c r="L105" i="19"/>
  <c r="P105" i="19"/>
  <c r="M105" i="19"/>
  <c r="N105" i="19"/>
  <c r="H83" i="19"/>
  <c r="L83" i="19"/>
  <c r="I83" i="19"/>
  <c r="M83" i="19"/>
  <c r="N83" i="19"/>
  <c r="E83" i="19"/>
  <c r="H81" i="19"/>
  <c r="L81" i="19"/>
  <c r="I81" i="19"/>
  <c r="M81" i="19"/>
  <c r="N81" i="19"/>
  <c r="E81" i="19"/>
  <c r="H79" i="19"/>
  <c r="L79" i="19"/>
  <c r="I79" i="19"/>
  <c r="M79" i="19"/>
  <c r="N79" i="19"/>
  <c r="E79" i="19"/>
  <c r="H77" i="19"/>
  <c r="L77" i="19"/>
  <c r="I77" i="19"/>
  <c r="M77" i="19"/>
  <c r="N77" i="19"/>
  <c r="E77" i="19"/>
  <c r="H75" i="19"/>
  <c r="L75" i="19"/>
  <c r="I75" i="19"/>
  <c r="M75" i="19"/>
  <c r="N75" i="19"/>
  <c r="E75" i="19"/>
  <c r="E73" i="19"/>
  <c r="K73" i="19"/>
  <c r="H73" i="19"/>
  <c r="L73" i="19"/>
  <c r="M73" i="19"/>
  <c r="E71" i="19"/>
  <c r="K71" i="19"/>
  <c r="H71" i="19"/>
  <c r="L71" i="19"/>
  <c r="M71" i="19"/>
  <c r="E69" i="19"/>
  <c r="K69" i="19"/>
  <c r="H69" i="19"/>
  <c r="L69" i="19"/>
  <c r="M69" i="19"/>
  <c r="E67" i="19"/>
  <c r="K67" i="19"/>
  <c r="H67" i="19"/>
  <c r="L67" i="19"/>
  <c r="M67" i="19"/>
  <c r="E65" i="19"/>
  <c r="K65" i="19"/>
  <c r="H65" i="19"/>
  <c r="L65" i="19"/>
  <c r="M65" i="19"/>
  <c r="H43" i="19"/>
  <c r="I43" i="19"/>
  <c r="E43" i="19"/>
  <c r="H41" i="19"/>
  <c r="I41" i="19"/>
  <c r="E41" i="19"/>
  <c r="H39" i="19"/>
  <c r="I39" i="19"/>
  <c r="E39" i="19"/>
  <c r="H37" i="19"/>
  <c r="I37" i="19"/>
  <c r="E37" i="19"/>
  <c r="H35" i="19"/>
  <c r="I35" i="19"/>
  <c r="E35" i="19"/>
  <c r="E33" i="19"/>
  <c r="H33" i="19"/>
  <c r="E31" i="19"/>
  <c r="H31" i="19"/>
  <c r="E29" i="19"/>
  <c r="H29" i="19"/>
  <c r="E27" i="19"/>
  <c r="H27" i="19"/>
  <c r="E25" i="19"/>
  <c r="H25" i="19"/>
  <c r="H16" i="20"/>
  <c r="H20" i="20"/>
  <c r="H24" i="20"/>
  <c r="I27" i="19"/>
  <c r="E32" i="20"/>
  <c r="H32" i="20"/>
  <c r="J35" i="19"/>
  <c r="J37" i="19"/>
  <c r="J39" i="19"/>
  <c r="J41" i="19"/>
  <c r="J43" i="19"/>
  <c r="E48" i="19"/>
  <c r="E48" i="20"/>
  <c r="H48" i="20"/>
  <c r="K54" i="19"/>
  <c r="E58" i="19"/>
  <c r="E62" i="19"/>
  <c r="J65" i="19"/>
  <c r="J67" i="19"/>
  <c r="J69" i="19"/>
  <c r="J71" i="19"/>
  <c r="J73" i="19"/>
  <c r="K75" i="19"/>
  <c r="L76" i="19"/>
  <c r="K77" i="19"/>
  <c r="L78" i="19"/>
  <c r="K79" i="19"/>
  <c r="L80" i="19"/>
  <c r="K81" i="19"/>
  <c r="L82" i="19"/>
  <c r="K83" i="19"/>
  <c r="L84" i="19"/>
  <c r="E88" i="19"/>
  <c r="K90" i="19"/>
  <c r="H94" i="19"/>
  <c r="H94" i="20"/>
  <c r="J96" i="19"/>
  <c r="E98" i="20"/>
  <c r="H98" i="20"/>
  <c r="J100" i="19"/>
  <c r="H102" i="20"/>
  <c r="J104" i="19"/>
  <c r="I107" i="19"/>
  <c r="H108" i="20"/>
  <c r="J109" i="19"/>
  <c r="Q111" i="19"/>
  <c r="J115" i="19"/>
  <c r="L116" i="19"/>
  <c r="J117" i="19"/>
  <c r="L118" i="19"/>
  <c r="J119" i="19"/>
  <c r="L120" i="19"/>
  <c r="J121" i="19"/>
  <c r="L122" i="19"/>
  <c r="J123" i="19"/>
  <c r="L124" i="19"/>
  <c r="S126" i="19"/>
  <c r="E128" i="19"/>
  <c r="H129" i="20"/>
  <c r="P130" i="19"/>
  <c r="K134" i="19"/>
  <c r="O136" i="19"/>
  <c r="E138" i="19"/>
  <c r="O140" i="19"/>
  <c r="E142" i="19"/>
  <c r="O144" i="19"/>
  <c r="J145" i="19"/>
  <c r="J147" i="19"/>
  <c r="J149" i="19"/>
  <c r="J151" i="19"/>
  <c r="J153" i="19"/>
  <c r="K155" i="19"/>
  <c r="L156" i="19"/>
  <c r="K157" i="19"/>
  <c r="L158" i="19"/>
  <c r="K159" i="19"/>
  <c r="L160" i="19"/>
  <c r="K161" i="19"/>
  <c r="L162" i="19"/>
  <c r="K163" i="19"/>
  <c r="L164" i="19"/>
  <c r="P166" i="19"/>
  <c r="E166" i="20"/>
  <c r="H166" i="20"/>
  <c r="W168" i="19"/>
  <c r="E168" i="19"/>
  <c r="K170" i="19"/>
  <c r="H171" i="20"/>
  <c r="T172" i="19"/>
  <c r="H174" i="19"/>
  <c r="J176" i="19"/>
  <c r="E176" i="20"/>
  <c r="H176" i="20"/>
  <c r="R178" i="19"/>
  <c r="J180" i="19"/>
  <c r="E180" i="20"/>
  <c r="H180" i="20"/>
  <c r="E186" i="19"/>
  <c r="E188" i="19"/>
  <c r="E190" i="19"/>
  <c r="E192" i="19"/>
  <c r="E194" i="19"/>
  <c r="U207" i="19"/>
  <c r="M208" i="19"/>
  <c r="Q210" i="19"/>
  <c r="U212" i="19"/>
  <c r="H218" i="19"/>
  <c r="P220" i="19"/>
  <c r="N221" i="19"/>
  <c r="X222" i="19"/>
  <c r="H226" i="19"/>
  <c r="P228" i="19"/>
  <c r="X230" i="19"/>
  <c r="H234" i="19"/>
  <c r="H237" i="20"/>
  <c r="H241" i="20"/>
  <c r="M248" i="19"/>
  <c r="AD250" i="19"/>
  <c r="N251" i="19"/>
  <c r="Z252" i="19"/>
  <c r="W255" i="19"/>
  <c r="P256" i="19"/>
  <c r="AD257" i="19"/>
  <c r="U258" i="19"/>
  <c r="E259" i="19"/>
  <c r="AF260" i="19"/>
  <c r="N261" i="19"/>
  <c r="W263" i="19"/>
  <c r="P264" i="19"/>
  <c r="AF266" i="19"/>
  <c r="P268" i="19"/>
  <c r="AF270" i="19"/>
  <c r="P272" i="19"/>
  <c r="AF274" i="19"/>
  <c r="AD287" i="19"/>
  <c r="M288" i="19"/>
  <c r="Q290" i="19"/>
  <c r="AH292" i="19"/>
  <c r="P296" i="19"/>
  <c r="E297" i="19"/>
  <c r="X298" i="19"/>
  <c r="AF300" i="19"/>
  <c r="W301" i="19"/>
  <c r="H302" i="19"/>
  <c r="P304" i="19"/>
  <c r="X306" i="19"/>
  <c r="AF308" i="19"/>
  <c r="H310" i="19"/>
  <c r="P312" i="19"/>
  <c r="X314" i="19"/>
  <c r="AL320" i="19"/>
  <c r="N322" i="19"/>
  <c r="T326" i="19"/>
  <c r="U328" i="19"/>
  <c r="M332" i="19"/>
  <c r="AJ334" i="19"/>
  <c r="AA340" i="19"/>
  <c r="AJ342" i="19"/>
  <c r="J346" i="19"/>
  <c r="AI348" i="19"/>
  <c r="J354" i="19"/>
  <c r="J362" i="19"/>
  <c r="AP364" i="19"/>
  <c r="AC370" i="19"/>
  <c r="AQ386" i="19"/>
  <c r="V388" i="19"/>
  <c r="AD390" i="19"/>
  <c r="AP396" i="19"/>
  <c r="AP398" i="19"/>
  <c r="AP400" i="19"/>
  <c r="AP402" i="19"/>
  <c r="AP404" i="19"/>
  <c r="E11" i="6"/>
  <c r="E13" i="6" s="1"/>
  <c r="E14" i="6" s="1"/>
  <c r="AY458" i="19"/>
  <c r="AT458" i="19"/>
  <c r="AM458" i="19"/>
  <c r="AE458" i="19"/>
  <c r="W458" i="19"/>
  <c r="AT457" i="19"/>
  <c r="AL457" i="19"/>
  <c r="AD457" i="19"/>
  <c r="V457" i="19"/>
  <c r="D387" i="19"/>
  <c r="D293" i="19"/>
  <c r="D289" i="19"/>
  <c r="D285" i="19"/>
  <c r="D253" i="19"/>
  <c r="D249" i="19"/>
  <c r="D245" i="19"/>
  <c r="D213" i="19"/>
  <c r="D209" i="19"/>
  <c r="D205" i="19"/>
  <c r="D181" i="19"/>
  <c r="D179" i="19"/>
  <c r="D177" i="19"/>
  <c r="D175" i="19"/>
  <c r="D173" i="19"/>
  <c r="D171" i="19"/>
  <c r="D169" i="19"/>
  <c r="D167" i="19"/>
  <c r="D165" i="19"/>
  <c r="D143" i="19"/>
  <c r="D141" i="19"/>
  <c r="D139" i="19"/>
  <c r="D137" i="19"/>
  <c r="D135" i="19"/>
  <c r="D133" i="19"/>
  <c r="D131" i="19"/>
  <c r="D129" i="19"/>
  <c r="D127" i="19"/>
  <c r="D125" i="19"/>
  <c r="D103" i="19"/>
  <c r="D101" i="19"/>
  <c r="D99" i="19"/>
  <c r="D97" i="19"/>
  <c r="D95" i="19"/>
  <c r="D93" i="19"/>
  <c r="D91" i="19"/>
  <c r="D89" i="19"/>
  <c r="D87" i="19"/>
  <c r="D85" i="19"/>
  <c r="D63" i="19"/>
  <c r="D61" i="19"/>
  <c r="D59" i="19"/>
  <c r="D57" i="19"/>
  <c r="D55" i="19"/>
  <c r="D53" i="19"/>
  <c r="D51" i="19"/>
  <c r="D49" i="19"/>
  <c r="D47" i="19"/>
  <c r="D45" i="19"/>
  <c r="D23" i="19"/>
  <c r="D21" i="19"/>
  <c r="D19" i="19"/>
  <c r="D17" i="19"/>
  <c r="D457" i="20"/>
  <c r="H47" i="20"/>
  <c r="H51" i="20"/>
  <c r="H85" i="20"/>
  <c r="H89" i="20"/>
  <c r="H93" i="20"/>
  <c r="H127" i="20"/>
  <c r="H131" i="20"/>
  <c r="H165" i="20"/>
  <c r="H169" i="20"/>
  <c r="H173" i="20"/>
  <c r="H182" i="20"/>
  <c r="H184" i="20"/>
  <c r="H186" i="20"/>
  <c r="H188" i="20"/>
  <c r="H190" i="20"/>
  <c r="H192" i="20"/>
  <c r="H194" i="20"/>
  <c r="H196" i="20"/>
  <c r="H198" i="20"/>
  <c r="H200" i="20"/>
  <c r="H202" i="20"/>
  <c r="H204" i="20"/>
  <c r="H212" i="20"/>
  <c r="H250" i="20"/>
  <c r="H255" i="20"/>
  <c r="H257" i="20"/>
  <c r="H259" i="20"/>
  <c r="H261" i="20"/>
  <c r="H263" i="20"/>
  <c r="H288" i="20"/>
  <c r="E315" i="20"/>
  <c r="H315" i="20"/>
  <c r="E317" i="20"/>
  <c r="H317" i="20"/>
  <c r="E319" i="20"/>
  <c r="H319" i="20"/>
  <c r="D14" i="11"/>
  <c r="D13" i="11"/>
  <c r="H458" i="19"/>
  <c r="L458" i="19"/>
  <c r="P458" i="19"/>
  <c r="T458" i="19"/>
  <c r="X458" i="19"/>
  <c r="AB458" i="19"/>
  <c r="AF458" i="19"/>
  <c r="AJ458" i="19"/>
  <c r="AN458" i="19"/>
  <c r="I458" i="19"/>
  <c r="M458" i="19"/>
  <c r="Q458" i="19"/>
  <c r="U458" i="19"/>
  <c r="Y458" i="19"/>
  <c r="AC458" i="19"/>
  <c r="AG458" i="19"/>
  <c r="AK458" i="19"/>
  <c r="AO458" i="19"/>
  <c r="AS458" i="19"/>
  <c r="AW458" i="19"/>
  <c r="K457" i="19"/>
  <c r="O457" i="19"/>
  <c r="S457" i="19"/>
  <c r="W457" i="19"/>
  <c r="AA457" i="19"/>
  <c r="AE457" i="19"/>
  <c r="AI457" i="19"/>
  <c r="AM457" i="19"/>
  <c r="AQ457" i="19"/>
  <c r="AU457" i="19"/>
  <c r="AY457" i="19"/>
  <c r="H457" i="19"/>
  <c r="L457" i="19"/>
  <c r="P457" i="19"/>
  <c r="T457" i="19"/>
  <c r="X457" i="19"/>
  <c r="AB457" i="19"/>
  <c r="AF457" i="19"/>
  <c r="AJ457" i="19"/>
  <c r="AN457" i="19"/>
  <c r="AR457" i="19"/>
  <c r="AV457" i="19"/>
  <c r="AZ457" i="19"/>
  <c r="H452" i="20"/>
  <c r="H354" i="20"/>
  <c r="H352" i="20"/>
  <c r="H350" i="20"/>
  <c r="H348" i="20"/>
  <c r="H346" i="20"/>
  <c r="H344" i="20"/>
  <c r="H342" i="20"/>
  <c r="H340" i="20"/>
  <c r="H338" i="20"/>
  <c r="H336" i="20"/>
  <c r="H334" i="20"/>
  <c r="H330" i="20"/>
  <c r="H326" i="20"/>
  <c r="E318" i="20"/>
  <c r="H318" i="20"/>
  <c r="E316" i="20"/>
  <c r="H316" i="20"/>
  <c r="E314" i="20"/>
  <c r="H314" i="20"/>
  <c r="E312" i="20"/>
  <c r="H312" i="20"/>
  <c r="E310" i="20"/>
  <c r="H310" i="20"/>
  <c r="E308" i="20"/>
  <c r="H308" i="20"/>
  <c r="E306" i="20"/>
  <c r="H306" i="20"/>
  <c r="E304" i="20"/>
  <c r="H304" i="20"/>
  <c r="E302" i="20"/>
  <c r="H302" i="20"/>
  <c r="E300" i="20"/>
  <c r="H300" i="20"/>
  <c r="E298" i="20"/>
  <c r="H298" i="20"/>
  <c r="E296" i="20"/>
  <c r="H296" i="20"/>
  <c r="E294" i="20"/>
  <c r="H294" i="20"/>
  <c r="E290" i="20"/>
  <c r="H290" i="20"/>
  <c r="E286" i="20"/>
  <c r="H286" i="20"/>
  <c r="E252" i="20"/>
  <c r="H252" i="20"/>
  <c r="E248" i="20"/>
  <c r="H248" i="20"/>
  <c r="E244" i="20"/>
  <c r="H244" i="20"/>
  <c r="E242" i="20"/>
  <c r="H242" i="20"/>
  <c r="E240" i="20"/>
  <c r="H240" i="20"/>
  <c r="E238" i="20"/>
  <c r="H238" i="20"/>
  <c r="E236" i="20"/>
  <c r="H236" i="20"/>
  <c r="E234" i="20"/>
  <c r="H234" i="20"/>
  <c r="E232" i="20"/>
  <c r="H232" i="20"/>
  <c r="E230" i="20"/>
  <c r="H230" i="20"/>
  <c r="E228" i="20"/>
  <c r="H228" i="20"/>
  <c r="E226" i="20"/>
  <c r="H226" i="20"/>
  <c r="E224" i="20"/>
  <c r="H224" i="20"/>
  <c r="E222" i="20"/>
  <c r="H222" i="20"/>
  <c r="E220" i="20"/>
  <c r="H220" i="20"/>
  <c r="E218" i="20"/>
  <c r="H218" i="20"/>
  <c r="E216" i="20"/>
  <c r="H216" i="20"/>
  <c r="E214" i="20"/>
  <c r="H214" i="20"/>
  <c r="E210" i="20"/>
  <c r="H210" i="20"/>
  <c r="E206" i="20"/>
  <c r="H206" i="20"/>
  <c r="E25" i="20"/>
  <c r="H25" i="20"/>
  <c r="E27" i="20"/>
  <c r="H27" i="20"/>
  <c r="E29" i="20"/>
  <c r="H29" i="20"/>
  <c r="E31" i="20"/>
  <c r="H31" i="20"/>
  <c r="E33" i="20"/>
  <c r="H33" i="20"/>
  <c r="E105" i="20"/>
  <c r="H105" i="20"/>
  <c r="E107" i="20"/>
  <c r="H107" i="20"/>
  <c r="E109" i="20"/>
  <c r="H109" i="20"/>
  <c r="E111" i="20"/>
  <c r="H111" i="20"/>
  <c r="E113" i="20"/>
  <c r="H113" i="20"/>
  <c r="E322" i="20"/>
  <c r="H329" i="20"/>
  <c r="E329" i="20"/>
  <c r="D463" i="19"/>
  <c r="D459" i="19"/>
  <c r="AY456" i="19"/>
  <c r="AU456" i="19"/>
  <c r="AQ456" i="19"/>
  <c r="AM456" i="19"/>
  <c r="AI456" i="19"/>
  <c r="AE456" i="19"/>
  <c r="AA456" i="19"/>
  <c r="W456" i="19"/>
  <c r="S456" i="19"/>
  <c r="O456" i="19"/>
  <c r="D455" i="19"/>
  <c r="D453" i="19"/>
  <c r="D451" i="19"/>
  <c r="D449" i="19"/>
  <c r="D447" i="19"/>
  <c r="D445" i="19"/>
  <c r="O445" i="19" s="1"/>
  <c r="D443" i="19"/>
  <c r="V443" i="19" s="1"/>
  <c r="D441" i="19"/>
  <c r="AV441" i="19" s="1"/>
  <c r="D439" i="19"/>
  <c r="D437" i="19"/>
  <c r="D435" i="19"/>
  <c r="S435" i="19" s="1"/>
  <c r="D433" i="19"/>
  <c r="J433" i="19" s="1"/>
  <c r="D431" i="19"/>
  <c r="S431" i="19" s="1"/>
  <c r="D429" i="19"/>
  <c r="V429" i="19" s="1"/>
  <c r="D427" i="19"/>
  <c r="R427" i="19" s="1"/>
  <c r="D425" i="19"/>
  <c r="D423" i="19"/>
  <c r="Y423" i="19" s="1"/>
  <c r="D421" i="19"/>
  <c r="D419" i="19"/>
  <c r="M419" i="19" s="1"/>
  <c r="D417" i="19"/>
  <c r="D415" i="19"/>
  <c r="D413" i="19"/>
  <c r="D411" i="19"/>
  <c r="D409" i="19"/>
  <c r="D407" i="19"/>
  <c r="D405" i="19"/>
  <c r="D403" i="19"/>
  <c r="D401" i="19"/>
  <c r="D399" i="19"/>
  <c r="D397" i="19"/>
  <c r="D395" i="19"/>
  <c r="D393" i="19"/>
  <c r="D389" i="19"/>
  <c r="D385" i="19"/>
  <c r="D383" i="19"/>
  <c r="D381" i="19"/>
  <c r="D379" i="19"/>
  <c r="D377" i="19"/>
  <c r="D375" i="19"/>
  <c r="D373" i="19"/>
  <c r="D371" i="19"/>
  <c r="D369" i="19"/>
  <c r="D367" i="19"/>
  <c r="D365" i="19"/>
  <c r="D363" i="19"/>
  <c r="D361" i="19"/>
  <c r="D359" i="19"/>
  <c r="D357" i="19"/>
  <c r="D355" i="19"/>
  <c r="D353" i="19"/>
  <c r="D351" i="19"/>
  <c r="D349" i="19"/>
  <c r="D347" i="19"/>
  <c r="D345" i="19"/>
  <c r="D343" i="19"/>
  <c r="D341" i="19"/>
  <c r="D339" i="19"/>
  <c r="D337" i="19"/>
  <c r="D335" i="19"/>
  <c r="D333" i="19"/>
  <c r="D331" i="19"/>
  <c r="D329" i="19"/>
  <c r="D327" i="19"/>
  <c r="D325" i="19"/>
  <c r="D323" i="19"/>
  <c r="D321" i="19"/>
  <c r="D319" i="19"/>
  <c r="D317" i="19"/>
  <c r="D315" i="19"/>
  <c r="D313" i="19"/>
  <c r="D311" i="19"/>
  <c r="D309" i="19"/>
  <c r="D307" i="19"/>
  <c r="D305" i="19"/>
  <c r="D283" i="19"/>
  <c r="D281" i="19"/>
  <c r="D279" i="19"/>
  <c r="D277" i="19"/>
  <c r="D275" i="19"/>
  <c r="D273" i="19"/>
  <c r="D271" i="19"/>
  <c r="D269" i="19"/>
  <c r="D267" i="19"/>
  <c r="D265" i="19"/>
  <c r="D243" i="19"/>
  <c r="D241" i="19"/>
  <c r="D239" i="19"/>
  <c r="D237" i="19"/>
  <c r="D235" i="19"/>
  <c r="D233" i="19"/>
  <c r="D231" i="19"/>
  <c r="D229" i="19"/>
  <c r="D227" i="19"/>
  <c r="D225" i="19"/>
  <c r="D203" i="19"/>
  <c r="D201" i="19"/>
  <c r="D199" i="19"/>
  <c r="D197" i="19"/>
  <c r="D195" i="19"/>
  <c r="D193" i="19"/>
  <c r="D191" i="19"/>
  <c r="D189" i="19"/>
  <c r="D187" i="19"/>
  <c r="D185" i="19"/>
  <c r="D462" i="20"/>
  <c r="D458" i="20"/>
  <c r="H458" i="20" s="1"/>
  <c r="H229" i="20"/>
  <c r="H231" i="20"/>
  <c r="H233" i="20"/>
  <c r="H305" i="20"/>
  <c r="H307" i="20"/>
  <c r="H309" i="20"/>
  <c r="H311" i="20"/>
  <c r="H313" i="20"/>
  <c r="E327" i="20"/>
  <c r="H357" i="20"/>
  <c r="H359" i="20"/>
  <c r="H361" i="20"/>
  <c r="H363" i="20"/>
  <c r="E403" i="20"/>
  <c r="H403" i="20"/>
  <c r="E401" i="20"/>
  <c r="H401" i="20"/>
  <c r="E399" i="20"/>
  <c r="H399" i="20"/>
  <c r="E397" i="20"/>
  <c r="H397" i="20"/>
  <c r="E395" i="20"/>
  <c r="H395" i="20"/>
  <c r="H381" i="20"/>
  <c r="H377" i="20"/>
  <c r="F369" i="20"/>
  <c r="F357" i="17" s="1"/>
  <c r="H355" i="20"/>
  <c r="H353" i="20"/>
  <c r="E353" i="20"/>
  <c r="H351" i="20"/>
  <c r="E351" i="20"/>
  <c r="H349" i="20"/>
  <c r="E349" i="20"/>
  <c r="H347" i="20"/>
  <c r="E347" i="20"/>
  <c r="H345" i="20"/>
  <c r="E345" i="20"/>
  <c r="H343" i="20"/>
  <c r="H341" i="20"/>
  <c r="H339" i="20"/>
  <c r="H337" i="20"/>
  <c r="H335" i="20"/>
  <c r="D227" i="20"/>
  <c r="D225" i="20"/>
  <c r="D213" i="20"/>
  <c r="D211" i="20"/>
  <c r="D209" i="20"/>
  <c r="D207" i="20"/>
  <c r="D205" i="20"/>
  <c r="D193" i="20"/>
  <c r="D191" i="20"/>
  <c r="D189" i="20"/>
  <c r="D187" i="20"/>
  <c r="D185" i="20"/>
  <c r="H375" i="20"/>
  <c r="H383" i="20"/>
  <c r="D14" i="27"/>
  <c r="D15" i="27"/>
  <c r="B17" i="22"/>
  <c r="E16" i="22"/>
  <c r="E15" i="27"/>
  <c r="E14" i="27"/>
  <c r="H443" i="20"/>
  <c r="H441" i="20"/>
  <c r="H439" i="20"/>
  <c r="H437" i="20"/>
  <c r="H435" i="20"/>
  <c r="H423" i="20"/>
  <c r="H421" i="20"/>
  <c r="H419" i="20"/>
  <c r="H445" i="20"/>
  <c r="H444" i="20"/>
  <c r="H442" i="20"/>
  <c r="H440" i="20"/>
  <c r="H422" i="20"/>
  <c r="H418" i="20"/>
  <c r="H417" i="20"/>
  <c r="H415" i="20"/>
  <c r="H438" i="20"/>
  <c r="H436" i="20"/>
  <c r="H434" i="20"/>
  <c r="H432" i="20"/>
  <c r="H430" i="20"/>
  <c r="H428" i="20"/>
  <c r="H426" i="20"/>
  <c r="H424" i="20"/>
  <c r="H416" i="20"/>
  <c r="H414" i="20"/>
  <c r="H410" i="20"/>
  <c r="H406" i="20"/>
  <c r="H402" i="20"/>
  <c r="H400" i="20"/>
  <c r="H398" i="20"/>
  <c r="H396" i="20"/>
  <c r="H394" i="20"/>
  <c r="H393" i="20"/>
  <c r="H392" i="20"/>
  <c r="H391" i="20"/>
  <c r="H390" i="20"/>
  <c r="H389" i="20"/>
  <c r="H388" i="20"/>
  <c r="H387" i="20"/>
  <c r="H386" i="20"/>
  <c r="H385" i="20"/>
  <c r="H384" i="20"/>
  <c r="H382" i="20"/>
  <c r="H380" i="20"/>
  <c r="H378" i="20"/>
  <c r="H376" i="20"/>
  <c r="H374" i="20"/>
  <c r="H373" i="20"/>
  <c r="H372" i="20"/>
  <c r="H371" i="20"/>
  <c r="H370" i="20"/>
  <c r="H369" i="20"/>
  <c r="H368" i="20"/>
  <c r="H367" i="20"/>
  <c r="H366" i="20"/>
  <c r="H365" i="20"/>
  <c r="H364" i="20"/>
  <c r="H362" i="20"/>
  <c r="H360" i="20"/>
  <c r="H358" i="20"/>
  <c r="H356" i="20"/>
  <c r="H411" i="20"/>
  <c r="H407" i="20"/>
  <c r="C13" i="11"/>
  <c r="C14" i="11"/>
  <c r="I21" i="30"/>
  <c r="M21" i="30" s="1"/>
  <c r="I19" i="30"/>
  <c r="M19" i="30" s="1"/>
  <c r="I17" i="30"/>
  <c r="M17" i="30" s="1"/>
  <c r="I15" i="30"/>
  <c r="M15" i="30" s="1"/>
  <c r="I13" i="30"/>
  <c r="M13" i="30" s="1"/>
  <c r="I11" i="30"/>
  <c r="M11" i="30" s="1"/>
  <c r="I9" i="30"/>
  <c r="M9" i="30" s="1"/>
  <c r="I7" i="30"/>
  <c r="M7" i="30" s="1"/>
  <c r="I5" i="30"/>
  <c r="M5" i="30" s="1"/>
  <c r="I3" i="30"/>
  <c r="I20" i="30"/>
  <c r="M20" i="30" s="1"/>
  <c r="I16" i="30"/>
  <c r="M16" i="30" s="1"/>
  <c r="I12" i="30"/>
  <c r="M12" i="30" s="1"/>
  <c r="I8" i="30"/>
  <c r="M8" i="30" s="1"/>
  <c r="I4" i="30"/>
  <c r="M4" i="30" s="1"/>
  <c r="I22" i="30"/>
  <c r="M22" i="30" s="1"/>
  <c r="I14" i="30"/>
  <c r="M14" i="30" s="1"/>
  <c r="I6" i="30"/>
  <c r="M6" i="30" s="1"/>
  <c r="I18" i="30"/>
  <c r="M18" i="30" s="1"/>
  <c r="E464" i="20"/>
  <c r="E456" i="20"/>
  <c r="E441" i="20"/>
  <c r="E453" i="20"/>
  <c r="E445" i="20"/>
  <c r="E454" i="20"/>
  <c r="E446" i="20"/>
  <c r="E438" i="20"/>
  <c r="E434" i="20"/>
  <c r="E432" i="20"/>
  <c r="E430" i="20"/>
  <c r="E428" i="20"/>
  <c r="E426" i="20"/>
  <c r="E424" i="20"/>
  <c r="E448" i="20"/>
  <c r="E420" i="20"/>
  <c r="E416" i="20"/>
  <c r="E413" i="20"/>
  <c r="E411" i="20"/>
  <c r="E409" i="20"/>
  <c r="E407" i="20"/>
  <c r="E405" i="20"/>
  <c r="AT440" i="19"/>
  <c r="AI440" i="19"/>
  <c r="Y440" i="19"/>
  <c r="N440" i="19"/>
  <c r="AG441" i="19"/>
  <c r="AM442" i="19"/>
  <c r="W442" i="19"/>
  <c r="AM444" i="19"/>
  <c r="W444" i="19"/>
  <c r="F14" i="27"/>
  <c r="H444" i="19"/>
  <c r="H442" i="19"/>
  <c r="H440" i="19"/>
  <c r="H437" i="19"/>
  <c r="H424" i="19"/>
  <c r="AA445" i="19"/>
  <c r="L444" i="19"/>
  <c r="P444" i="19"/>
  <c r="T444" i="19"/>
  <c r="X444" i="19"/>
  <c r="AB444" i="19"/>
  <c r="AF444" i="19"/>
  <c r="AJ444" i="19"/>
  <c r="AN444" i="19"/>
  <c r="AR444" i="19"/>
  <c r="AV444" i="19"/>
  <c r="R443" i="19"/>
  <c r="AX443" i="19"/>
  <c r="L442" i="19"/>
  <c r="P442" i="19"/>
  <c r="T442" i="19"/>
  <c r="X442" i="19"/>
  <c r="AB442" i="19"/>
  <c r="AF442" i="19"/>
  <c r="AJ442" i="19"/>
  <c r="AN442" i="19"/>
  <c r="AR442" i="19"/>
  <c r="AV442" i="19"/>
  <c r="N441" i="19"/>
  <c r="AH441" i="19"/>
  <c r="L440" i="19"/>
  <c r="P440" i="19"/>
  <c r="T440" i="19"/>
  <c r="X440" i="19"/>
  <c r="AB440" i="19"/>
  <c r="AF440" i="19"/>
  <c r="AJ440" i="19"/>
  <c r="AN440" i="19"/>
  <c r="AR440" i="19"/>
  <c r="AV440" i="19"/>
  <c r="T445" i="19"/>
  <c r="I444" i="19"/>
  <c r="M444" i="19"/>
  <c r="Q444" i="19"/>
  <c r="U444" i="19"/>
  <c r="Y444" i="19"/>
  <c r="AC444" i="19"/>
  <c r="AG444" i="19"/>
  <c r="AK444" i="19"/>
  <c r="AO444" i="19"/>
  <c r="AS444" i="19"/>
  <c r="AW444" i="19"/>
  <c r="AA443" i="19"/>
  <c r="I442" i="19"/>
  <c r="M442" i="19"/>
  <c r="Q442" i="19"/>
  <c r="U442" i="19"/>
  <c r="Y442" i="19"/>
  <c r="AC442" i="19"/>
  <c r="AG442" i="19"/>
  <c r="AK442" i="19"/>
  <c r="AO442" i="19"/>
  <c r="AS442" i="19"/>
  <c r="AW442" i="19"/>
  <c r="S441" i="19"/>
  <c r="W441" i="19"/>
  <c r="AI441" i="19"/>
  <c r="M445" i="19"/>
  <c r="J444" i="19"/>
  <c r="R444" i="19"/>
  <c r="Z444" i="19"/>
  <c r="AH444" i="19"/>
  <c r="AP444" i="19"/>
  <c r="AX444" i="19"/>
  <c r="T443" i="19"/>
  <c r="J442" i="19"/>
  <c r="R442" i="19"/>
  <c r="Z442" i="19"/>
  <c r="AH442" i="19"/>
  <c r="AP442" i="19"/>
  <c r="AX442" i="19"/>
  <c r="L441" i="19"/>
  <c r="AR441" i="19"/>
  <c r="J440" i="19"/>
  <c r="O440" i="19"/>
  <c r="U440" i="19"/>
  <c r="Z440" i="19"/>
  <c r="AE440" i="19"/>
  <c r="AK440" i="19"/>
  <c r="AP440" i="19"/>
  <c r="AU440" i="19"/>
  <c r="O439" i="19"/>
  <c r="I438" i="19"/>
  <c r="M438" i="19"/>
  <c r="Q438" i="19"/>
  <c r="U438" i="19"/>
  <c r="Y438" i="19"/>
  <c r="AC438" i="19"/>
  <c r="AG438" i="19"/>
  <c r="AK438" i="19"/>
  <c r="AO438" i="19"/>
  <c r="AS438" i="19"/>
  <c r="AW438" i="19"/>
  <c r="K437" i="19"/>
  <c r="O437" i="19"/>
  <c r="S437" i="19"/>
  <c r="W437" i="19"/>
  <c r="AA437" i="19"/>
  <c r="AE437" i="19"/>
  <c r="AI437" i="19"/>
  <c r="AM437" i="19"/>
  <c r="AQ437" i="19"/>
  <c r="AU437" i="19"/>
  <c r="I436" i="19"/>
  <c r="M436" i="19"/>
  <c r="Q436" i="19"/>
  <c r="U436" i="19"/>
  <c r="Y436" i="19"/>
  <c r="AC436" i="19"/>
  <c r="AG436" i="19"/>
  <c r="AK436" i="19"/>
  <c r="AO436" i="19"/>
  <c r="AS436" i="19"/>
  <c r="AW436" i="19"/>
  <c r="W435" i="19"/>
  <c r="J434" i="19"/>
  <c r="N434" i="19"/>
  <c r="R434" i="19"/>
  <c r="V434" i="19"/>
  <c r="Z434" i="19"/>
  <c r="AD434" i="19"/>
  <c r="AH434" i="19"/>
  <c r="AL434" i="19"/>
  <c r="AP434" i="19"/>
  <c r="AT434" i="19"/>
  <c r="Z433" i="19"/>
  <c r="AP433" i="19"/>
  <c r="J432" i="19"/>
  <c r="N432" i="19"/>
  <c r="R432" i="19"/>
  <c r="V432" i="19"/>
  <c r="Z432" i="19"/>
  <c r="AD432" i="19"/>
  <c r="AH432" i="19"/>
  <c r="AL432" i="19"/>
  <c r="AP432" i="19"/>
  <c r="AT432" i="19"/>
  <c r="J430" i="19"/>
  <c r="N430" i="19"/>
  <c r="R430" i="19"/>
  <c r="V430" i="19"/>
  <c r="Z430" i="19"/>
  <c r="AD430" i="19"/>
  <c r="AH430" i="19"/>
  <c r="AL430" i="19"/>
  <c r="AP430" i="19"/>
  <c r="AT430" i="19"/>
  <c r="N429" i="19"/>
  <c r="AL429" i="19"/>
  <c r="AT429" i="19"/>
  <c r="J428" i="19"/>
  <c r="N428" i="19"/>
  <c r="R428" i="19"/>
  <c r="V428" i="19"/>
  <c r="Z428" i="19"/>
  <c r="AD428" i="19"/>
  <c r="AH428" i="19"/>
  <c r="AL428" i="19"/>
  <c r="AP428" i="19"/>
  <c r="AT428" i="19"/>
  <c r="N427" i="19"/>
  <c r="V427" i="19"/>
  <c r="AD427" i="19"/>
  <c r="AL427" i="19"/>
  <c r="AT427" i="19"/>
  <c r="J426" i="19"/>
  <c r="N426" i="19"/>
  <c r="R426" i="19"/>
  <c r="V426" i="19"/>
  <c r="Z426" i="19"/>
  <c r="AD426" i="19"/>
  <c r="AH426" i="19"/>
  <c r="AL426" i="19"/>
  <c r="AP426" i="19"/>
  <c r="AT426" i="19"/>
  <c r="J425" i="19"/>
  <c r="V425" i="19"/>
  <c r="Z425" i="19"/>
  <c r="AP425" i="19"/>
  <c r="K424" i="19"/>
  <c r="O424" i="19"/>
  <c r="S424" i="19"/>
  <c r="W424" i="19"/>
  <c r="AA424" i="19"/>
  <c r="AE424" i="19"/>
  <c r="AI424" i="19"/>
  <c r="AM424" i="19"/>
  <c r="AQ424" i="19"/>
  <c r="AU424" i="19"/>
  <c r="K422" i="19"/>
  <c r="O422" i="19"/>
  <c r="S422" i="19"/>
  <c r="W422" i="19"/>
  <c r="AA422" i="19"/>
  <c r="AE422" i="19"/>
  <c r="AI422" i="19"/>
  <c r="AM422" i="19"/>
  <c r="AQ422" i="19"/>
  <c r="AU422" i="19"/>
  <c r="I421" i="19"/>
  <c r="M421" i="19"/>
  <c r="Q421" i="19"/>
  <c r="U421" i="19"/>
  <c r="Y421" i="19"/>
  <c r="AC421" i="19"/>
  <c r="AG421" i="19"/>
  <c r="AK421" i="19"/>
  <c r="AO421" i="19"/>
  <c r="AS421" i="19"/>
  <c r="K420" i="19"/>
  <c r="O420" i="19"/>
  <c r="S420" i="19"/>
  <c r="W420" i="19"/>
  <c r="AA420" i="19"/>
  <c r="AE420" i="19"/>
  <c r="AI420" i="19"/>
  <c r="AM420" i="19"/>
  <c r="AQ420" i="19"/>
  <c r="AU420" i="19"/>
  <c r="I419" i="19"/>
  <c r="Q419" i="19"/>
  <c r="Y419" i="19"/>
  <c r="AG419" i="19"/>
  <c r="AO419" i="19"/>
  <c r="AL445" i="19"/>
  <c r="K444" i="19"/>
  <c r="S444" i="19"/>
  <c r="AA444" i="19"/>
  <c r="AI444" i="19"/>
  <c r="AQ444" i="19"/>
  <c r="M443" i="19"/>
  <c r="AC443" i="19"/>
  <c r="AS443" i="19"/>
  <c r="K442" i="19"/>
  <c r="S442" i="19"/>
  <c r="AA442" i="19"/>
  <c r="AI442" i="19"/>
  <c r="AQ442" i="19"/>
  <c r="U441" i="19"/>
  <c r="AC441" i="19"/>
  <c r="K440" i="19"/>
  <c r="Q440" i="19"/>
  <c r="V440" i="19"/>
  <c r="AA440" i="19"/>
  <c r="AG440" i="19"/>
  <c r="AL440" i="19"/>
  <c r="AQ440" i="19"/>
  <c r="AW440" i="19"/>
  <c r="L439" i="19"/>
  <c r="J438" i="19"/>
  <c r="N438" i="19"/>
  <c r="R438" i="19"/>
  <c r="V438" i="19"/>
  <c r="Z438" i="19"/>
  <c r="AD438" i="19"/>
  <c r="AH438" i="19"/>
  <c r="AL438" i="19"/>
  <c r="AP438" i="19"/>
  <c r="AT438" i="19"/>
  <c r="AX438" i="19"/>
  <c r="L437" i="19"/>
  <c r="P437" i="19"/>
  <c r="T437" i="19"/>
  <c r="X437" i="19"/>
  <c r="AB437" i="19"/>
  <c r="AF437" i="19"/>
  <c r="AJ437" i="19"/>
  <c r="AN437" i="19"/>
  <c r="AR437" i="19"/>
  <c r="AV437" i="19"/>
  <c r="J436" i="19"/>
  <c r="N436" i="19"/>
  <c r="R436" i="19"/>
  <c r="V436" i="19"/>
  <c r="Z436" i="19"/>
  <c r="AD436" i="19"/>
  <c r="AH436" i="19"/>
  <c r="AL436" i="19"/>
  <c r="AP436" i="19"/>
  <c r="AT436" i="19"/>
  <c r="AX436" i="19"/>
  <c r="P435" i="19"/>
  <c r="X435" i="19"/>
  <c r="AF435" i="19"/>
  <c r="AN435" i="19"/>
  <c r="AV435" i="19"/>
  <c r="K434" i="19"/>
  <c r="O434" i="19"/>
  <c r="S434" i="19"/>
  <c r="W434" i="19"/>
  <c r="AA434" i="19"/>
  <c r="AE434" i="19"/>
  <c r="AI434" i="19"/>
  <c r="AM434" i="19"/>
  <c r="AQ434" i="19"/>
  <c r="AU434" i="19"/>
  <c r="S433" i="19"/>
  <c r="W433" i="19"/>
  <c r="AI433" i="19"/>
  <c r="K432" i="19"/>
  <c r="O432" i="19"/>
  <c r="S432" i="19"/>
  <c r="W432" i="19"/>
  <c r="AA432" i="19"/>
  <c r="AE432" i="19"/>
  <c r="AI432" i="19"/>
  <c r="AM432" i="19"/>
  <c r="AQ432" i="19"/>
  <c r="AU432" i="19"/>
  <c r="K430" i="19"/>
  <c r="O430" i="19"/>
  <c r="S430" i="19"/>
  <c r="W430" i="19"/>
  <c r="AA430" i="19"/>
  <c r="AE430" i="19"/>
  <c r="AI430" i="19"/>
  <c r="AM430" i="19"/>
  <c r="AQ430" i="19"/>
  <c r="AU430" i="19"/>
  <c r="K429" i="19"/>
  <c r="S429" i="19"/>
  <c r="AA429" i="19"/>
  <c r="AQ429" i="19"/>
  <c r="K428" i="19"/>
  <c r="O428" i="19"/>
  <c r="S428" i="19"/>
  <c r="W428" i="19"/>
  <c r="AA428" i="19"/>
  <c r="AE428" i="19"/>
  <c r="AI428" i="19"/>
  <c r="AM428" i="19"/>
  <c r="AQ428" i="19"/>
  <c r="AU428" i="19"/>
  <c r="O427" i="19"/>
  <c r="W427" i="19"/>
  <c r="AE427" i="19"/>
  <c r="AM427" i="19"/>
  <c r="AU427" i="19"/>
  <c r="K426" i="19"/>
  <c r="O426" i="19"/>
  <c r="S426" i="19"/>
  <c r="W426" i="19"/>
  <c r="AA426" i="19"/>
  <c r="AE426" i="19"/>
  <c r="AI426" i="19"/>
  <c r="AM426" i="19"/>
  <c r="AQ426" i="19"/>
  <c r="AU426" i="19"/>
  <c r="S425" i="19"/>
  <c r="W425" i="19"/>
  <c r="AI425" i="19"/>
  <c r="L424" i="19"/>
  <c r="P424" i="19"/>
  <c r="T424" i="19"/>
  <c r="X424" i="19"/>
  <c r="AB424" i="19"/>
  <c r="AF424" i="19"/>
  <c r="AJ424" i="19"/>
  <c r="AN424" i="19"/>
  <c r="AR424" i="19"/>
  <c r="AV424" i="19"/>
  <c r="D17" i="22"/>
  <c r="C15" i="22"/>
  <c r="D13" i="24"/>
  <c r="C11" i="20"/>
  <c r="C14" i="22"/>
  <c r="C10" i="10"/>
  <c r="B3" i="30"/>
  <c r="B4" i="30" s="1"/>
  <c r="E464" i="19"/>
  <c r="E461" i="19"/>
  <c r="E460" i="19"/>
  <c r="E459" i="19"/>
  <c r="E458" i="19"/>
  <c r="E457" i="19"/>
  <c r="E456" i="19"/>
  <c r="C16" i="22"/>
  <c r="C17" i="22"/>
  <c r="D14" i="22"/>
  <c r="D15" i="22"/>
  <c r="E14" i="22"/>
  <c r="E15" i="22"/>
  <c r="D16" i="22"/>
  <c r="D28" i="28"/>
  <c r="D27" i="28"/>
  <c r="F28" i="28" s="1"/>
  <c r="F29" i="28" s="1"/>
  <c r="D15" i="24"/>
  <c r="D14" i="24" s="1"/>
  <c r="E14" i="25"/>
  <c r="F15" i="27"/>
  <c r="B16" i="27"/>
  <c r="F16" i="27" s="1"/>
  <c r="E16" i="25"/>
  <c r="B15" i="25"/>
  <c r="B16" i="25" s="1"/>
  <c r="C16" i="25" s="1"/>
  <c r="D22" i="31"/>
  <c r="B23" i="31"/>
  <c r="D21" i="31"/>
  <c r="D20" i="31"/>
  <c r="J30" i="29"/>
  <c r="F14" i="29"/>
  <c r="F18" i="29"/>
  <c r="D20" i="29"/>
  <c r="D22" i="29"/>
  <c r="D24" i="29"/>
  <c r="E24" i="29" s="1"/>
  <c r="W429" i="19" l="1"/>
  <c r="R429" i="19"/>
  <c r="AL433" i="19"/>
  <c r="U445" i="19"/>
  <c r="AB445" i="19"/>
  <c r="AD441" i="19"/>
  <c r="AI445" i="19"/>
  <c r="H328" i="19"/>
  <c r="H86" i="19"/>
  <c r="AU429" i="19"/>
  <c r="O429" i="19"/>
  <c r="AT445" i="19"/>
  <c r="AP429" i="19"/>
  <c r="J429" i="19"/>
  <c r="P445" i="19"/>
  <c r="W445" i="19"/>
  <c r="H130" i="19"/>
  <c r="L445" i="19"/>
  <c r="H90" i="19"/>
  <c r="AM429" i="19"/>
  <c r="AD445" i="19"/>
  <c r="AH429" i="19"/>
  <c r="AV445" i="19"/>
  <c r="H306" i="19"/>
  <c r="AI429" i="19"/>
  <c r="V445" i="19"/>
  <c r="AD429" i="19"/>
  <c r="AR445" i="19"/>
  <c r="AE429" i="19"/>
  <c r="N445" i="19"/>
  <c r="Z429" i="19"/>
  <c r="AS445" i="19"/>
  <c r="AN445" i="19"/>
  <c r="AT441" i="19"/>
  <c r="E458" i="20"/>
  <c r="AK445" i="19"/>
  <c r="AF445" i="19"/>
  <c r="H222" i="19"/>
  <c r="H464" i="20"/>
  <c r="W235" i="10"/>
  <c r="AL362" i="10"/>
  <c r="W185" i="10"/>
  <c r="AK398" i="10"/>
  <c r="AI407" i="10"/>
  <c r="AA291" i="10"/>
  <c r="AS451" i="10"/>
  <c r="P399" i="10"/>
  <c r="AB263" i="10"/>
  <c r="I41" i="10"/>
  <c r="L248" i="10"/>
  <c r="J376" i="10"/>
  <c r="AJ443" i="10"/>
  <c r="AE392" i="10"/>
  <c r="N106" i="10"/>
  <c r="U261" i="10"/>
  <c r="Z393" i="10"/>
  <c r="X439" i="10"/>
  <c r="AM384" i="10"/>
  <c r="L138" i="10"/>
  <c r="K275" i="10"/>
  <c r="AT407" i="10"/>
  <c r="AS436" i="10"/>
  <c r="L375" i="10"/>
  <c r="X447" i="10"/>
  <c r="S163" i="10"/>
  <c r="X290" i="10"/>
  <c r="P440" i="10"/>
  <c r="AH281" i="10"/>
  <c r="S428" i="10"/>
  <c r="AB363" i="10"/>
  <c r="T457" i="10"/>
  <c r="S183" i="10"/>
  <c r="J309" i="10"/>
  <c r="P121" i="10"/>
  <c r="W447" i="10"/>
  <c r="AT421" i="10"/>
  <c r="AN339" i="10"/>
  <c r="AC455" i="10"/>
  <c r="I201" i="10"/>
  <c r="AB328" i="10"/>
  <c r="Y228" i="10"/>
  <c r="U414" i="10"/>
  <c r="AB315" i="10"/>
  <c r="AK451" i="10"/>
  <c r="S219" i="10"/>
  <c r="AH345" i="10"/>
  <c r="AH303" i="10"/>
  <c r="E418" i="20"/>
  <c r="F418" i="20" s="1"/>
  <c r="F406" i="17" s="1"/>
  <c r="F397" i="1"/>
  <c r="B385" i="14" s="1"/>
  <c r="G51" i="16"/>
  <c r="G39" i="14" s="1"/>
  <c r="G380" i="15"/>
  <c r="E368" i="14" s="1"/>
  <c r="G129" i="16"/>
  <c r="G117" i="14" s="1"/>
  <c r="F390" i="15"/>
  <c r="D378" i="14" s="1"/>
  <c r="F460" i="1"/>
  <c r="B448" i="14" s="1"/>
  <c r="F224" i="15"/>
  <c r="D212" i="14" s="1"/>
  <c r="G76" i="16"/>
  <c r="G64" i="14" s="1"/>
  <c r="F217" i="16"/>
  <c r="F205" i="14" s="1"/>
  <c r="G27" i="16"/>
  <c r="G15" i="14" s="1"/>
  <c r="G111" i="16"/>
  <c r="G99" i="14" s="1"/>
  <c r="F203" i="16"/>
  <c r="F191" i="14" s="1"/>
  <c r="G211" i="16"/>
  <c r="G199" i="14" s="1"/>
  <c r="F392" i="15"/>
  <c r="D380" i="14" s="1"/>
  <c r="V355" i="16"/>
  <c r="E441" i="1"/>
  <c r="E427" i="1"/>
  <c r="E423" i="1"/>
  <c r="E411" i="1"/>
  <c r="E407" i="1"/>
  <c r="E381" i="1"/>
  <c r="E288" i="1"/>
  <c r="G288" i="1" s="1"/>
  <c r="C276" i="14" s="1"/>
  <c r="V383" i="16"/>
  <c r="H405" i="16"/>
  <c r="R405" i="16"/>
  <c r="AL405" i="16"/>
  <c r="AL383" i="16"/>
  <c r="V376" i="16"/>
  <c r="N376" i="16"/>
  <c r="H463" i="16"/>
  <c r="AH463" i="16"/>
  <c r="E431" i="1"/>
  <c r="E395" i="1"/>
  <c r="N413" i="16"/>
  <c r="AP463" i="16"/>
  <c r="AL413" i="16"/>
  <c r="J463" i="16"/>
  <c r="AH444" i="16"/>
  <c r="Z300" i="16"/>
  <c r="H441" i="16"/>
  <c r="J441" i="16"/>
  <c r="AH441" i="16"/>
  <c r="E456" i="15"/>
  <c r="G456" i="15" s="1"/>
  <c r="E444" i="14" s="1"/>
  <c r="E375" i="1"/>
  <c r="F375" i="1" s="1"/>
  <c r="B363" i="14" s="1"/>
  <c r="AD463" i="16"/>
  <c r="AX463" i="16"/>
  <c r="H413" i="16"/>
  <c r="R413" i="16"/>
  <c r="H445" i="16"/>
  <c r="R445" i="16"/>
  <c r="E435" i="1"/>
  <c r="E433" i="1"/>
  <c r="E425" i="1"/>
  <c r="E419" i="1"/>
  <c r="G419" i="1" s="1"/>
  <c r="C407" i="14" s="1"/>
  <c r="E417" i="1"/>
  <c r="E409" i="1"/>
  <c r="E399" i="1"/>
  <c r="Z344" i="16"/>
  <c r="R463" i="16"/>
  <c r="E373" i="1"/>
  <c r="G373" i="1" s="1"/>
  <c r="C361" i="14" s="1"/>
  <c r="E341" i="1"/>
  <c r="G341" i="1" s="1"/>
  <c r="C329" i="14" s="1"/>
  <c r="E309" i="1"/>
  <c r="F309" i="1" s="1"/>
  <c r="B297" i="14" s="1"/>
  <c r="E277" i="1"/>
  <c r="E245" i="1"/>
  <c r="G245" i="1" s="1"/>
  <c r="C233" i="14" s="1"/>
  <c r="AD376" i="16"/>
  <c r="AT413" i="16"/>
  <c r="AA348" i="16"/>
  <c r="G56" i="16"/>
  <c r="G44" i="14" s="1"/>
  <c r="G89" i="16"/>
  <c r="G77" i="14" s="1"/>
  <c r="F244" i="15"/>
  <c r="D232" i="14" s="1"/>
  <c r="E126" i="15"/>
  <c r="F126" i="15" s="1"/>
  <c r="D114" i="14" s="1"/>
  <c r="E266" i="1"/>
  <c r="E248" i="1"/>
  <c r="E343" i="1"/>
  <c r="G80" i="16"/>
  <c r="G68" i="14" s="1"/>
  <c r="F324" i="15"/>
  <c r="D312" i="14" s="1"/>
  <c r="E379" i="1"/>
  <c r="E119" i="15"/>
  <c r="F119" i="15" s="1"/>
  <c r="D107" i="14" s="1"/>
  <c r="E187" i="15"/>
  <c r="F187" i="15" s="1"/>
  <c r="D175" i="14" s="1"/>
  <c r="E194" i="15"/>
  <c r="F194" i="15" s="1"/>
  <c r="D182" i="14" s="1"/>
  <c r="E180" i="15"/>
  <c r="F180" i="15" s="1"/>
  <c r="D168" i="14" s="1"/>
  <c r="E311" i="1"/>
  <c r="F258" i="15"/>
  <c r="D246" i="14" s="1"/>
  <c r="F21" i="16"/>
  <c r="F9" i="14" s="1"/>
  <c r="E191" i="15"/>
  <c r="F191" i="15" s="1"/>
  <c r="D179" i="14" s="1"/>
  <c r="E306" i="15"/>
  <c r="E296" i="1"/>
  <c r="E276" i="15"/>
  <c r="E279" i="1"/>
  <c r="G71" i="16"/>
  <c r="G59" i="14" s="1"/>
  <c r="E16" i="15"/>
  <c r="F16" i="15" s="1"/>
  <c r="D4" i="14" s="1"/>
  <c r="E378" i="15"/>
  <c r="E318" i="1"/>
  <c r="E328" i="15"/>
  <c r="E247" i="1"/>
  <c r="F414" i="15"/>
  <c r="D402" i="14" s="1"/>
  <c r="G205" i="16"/>
  <c r="G193" i="14" s="1"/>
  <c r="F245" i="1"/>
  <c r="B233" i="14" s="1"/>
  <c r="F373" i="1"/>
  <c r="B361" i="14" s="1"/>
  <c r="E88" i="15"/>
  <c r="F88" i="15" s="1"/>
  <c r="D76" i="14" s="1"/>
  <c r="E376" i="15"/>
  <c r="E270" i="1"/>
  <c r="F434" i="1"/>
  <c r="B422" i="14" s="1"/>
  <c r="F386" i="1"/>
  <c r="B374" i="14" s="1"/>
  <c r="F416" i="15"/>
  <c r="D404" i="14" s="1"/>
  <c r="G375" i="1"/>
  <c r="C363" i="14" s="1"/>
  <c r="F380" i="1"/>
  <c r="B368" i="14" s="1"/>
  <c r="E163" i="15"/>
  <c r="F163" i="15" s="1"/>
  <c r="D151" i="14" s="1"/>
  <c r="E352" i="1"/>
  <c r="E314" i="1"/>
  <c r="E83" i="15"/>
  <c r="F83" i="15" s="1"/>
  <c r="D71" i="14" s="1"/>
  <c r="E81" i="15"/>
  <c r="F81" i="15" s="1"/>
  <c r="D69" i="14" s="1"/>
  <c r="AQ445" i="19"/>
  <c r="K445" i="19"/>
  <c r="AH445" i="19"/>
  <c r="R445" i="19"/>
  <c r="AQ452" i="16"/>
  <c r="Z454" i="16"/>
  <c r="AG436" i="16"/>
  <c r="AM445" i="19"/>
  <c r="AX445" i="19"/>
  <c r="AU461" i="16"/>
  <c r="AA434" i="16"/>
  <c r="O406" i="16"/>
  <c r="AE394" i="16"/>
  <c r="Z446" i="16"/>
  <c r="V434" i="16"/>
  <c r="H314" i="16"/>
  <c r="H292" i="16"/>
  <c r="H261" i="16"/>
  <c r="AE430" i="16"/>
  <c r="N312" i="16"/>
  <c r="R430" i="16"/>
  <c r="AC445" i="19"/>
  <c r="AJ445" i="19"/>
  <c r="AE445" i="19"/>
  <c r="H445" i="19"/>
  <c r="E378" i="16"/>
  <c r="E402" i="16"/>
  <c r="H312" i="16"/>
  <c r="AU426" i="16"/>
  <c r="O372" i="16"/>
  <c r="V428" i="16"/>
  <c r="L422" i="16"/>
  <c r="Z400" i="16"/>
  <c r="V345" i="16"/>
  <c r="AH426" i="16"/>
  <c r="AL414" i="16"/>
  <c r="G278" i="15"/>
  <c r="E266" i="14" s="1"/>
  <c r="F278" i="15"/>
  <c r="D266" i="14" s="1"/>
  <c r="X445" i="19"/>
  <c r="AY445" i="19"/>
  <c r="S445" i="19"/>
  <c r="H273" i="16"/>
  <c r="K443" i="16"/>
  <c r="AM414" i="16"/>
  <c r="J222" i="1"/>
  <c r="O222" i="1"/>
  <c r="R206" i="1"/>
  <c r="W206" i="1"/>
  <c r="Y190" i="1"/>
  <c r="I190" i="1"/>
  <c r="S174" i="1"/>
  <c r="K174" i="1"/>
  <c r="T158" i="1"/>
  <c r="I158" i="1"/>
  <c r="J142" i="1"/>
  <c r="O142" i="1"/>
  <c r="R126" i="1"/>
  <c r="O126" i="1"/>
  <c r="E30" i="1"/>
  <c r="I30" i="1"/>
  <c r="AU445" i="19"/>
  <c r="H272" i="16"/>
  <c r="AU450" i="16"/>
  <c r="AA410" i="16"/>
  <c r="W403" i="16"/>
  <c r="AT421" i="16"/>
  <c r="E19" i="16"/>
  <c r="E17" i="16"/>
  <c r="E39" i="16"/>
  <c r="F39" i="16" s="1"/>
  <c r="F27" i="14" s="1"/>
  <c r="E103" i="16"/>
  <c r="F103" i="16" s="1"/>
  <c r="F91" i="14" s="1"/>
  <c r="E33" i="16"/>
  <c r="F33" i="16" s="1"/>
  <c r="F21" i="14" s="1"/>
  <c r="AH336" i="16"/>
  <c r="Z336" i="16"/>
  <c r="E233" i="16"/>
  <c r="N304" i="16"/>
  <c r="V304" i="16"/>
  <c r="AD304" i="16"/>
  <c r="H285" i="20"/>
  <c r="H413" i="20"/>
  <c r="H429" i="20"/>
  <c r="H446" i="20"/>
  <c r="AT405" i="1"/>
  <c r="E41" i="16"/>
  <c r="F41" i="16" s="1"/>
  <c r="F29" i="14" s="1"/>
  <c r="E43" i="16"/>
  <c r="E75" i="16"/>
  <c r="F75" i="16" s="1"/>
  <c r="F63" i="14" s="1"/>
  <c r="E235" i="16"/>
  <c r="E20" i="15"/>
  <c r="F20" i="15" s="1"/>
  <c r="D8" i="14" s="1"/>
  <c r="E92" i="15"/>
  <c r="F92" i="15" s="1"/>
  <c r="D80" i="14" s="1"/>
  <c r="E46" i="15"/>
  <c r="F46" i="15" s="1"/>
  <c r="D34" i="14" s="1"/>
  <c r="E130" i="15"/>
  <c r="F130" i="15" s="1"/>
  <c r="D118" i="14" s="1"/>
  <c r="E246" i="15"/>
  <c r="E310" i="15"/>
  <c r="E386" i="15"/>
  <c r="E376" i="1"/>
  <c r="E280" i="1"/>
  <c r="E246" i="1"/>
  <c r="E369" i="1"/>
  <c r="E337" i="1"/>
  <c r="E305" i="1"/>
  <c r="E273" i="1"/>
  <c r="E241" i="1"/>
  <c r="E284" i="1"/>
  <c r="E298" i="1"/>
  <c r="E360" i="1"/>
  <c r="E330" i="1"/>
  <c r="E184" i="15"/>
  <c r="F184" i="15" s="1"/>
  <c r="D172" i="14" s="1"/>
  <c r="E280" i="15"/>
  <c r="E336" i="15"/>
  <c r="E388" i="15"/>
  <c r="E328" i="1"/>
  <c r="E294" i="1"/>
  <c r="E117" i="15"/>
  <c r="F117" i="15" s="1"/>
  <c r="D105" i="14" s="1"/>
  <c r="E371" i="1"/>
  <c r="E339" i="1"/>
  <c r="E307" i="1"/>
  <c r="E275" i="1"/>
  <c r="E243" i="1"/>
  <c r="E250" i="1"/>
  <c r="K215" i="19"/>
  <c r="AI303" i="19"/>
  <c r="U378" i="15"/>
  <c r="T412" i="15"/>
  <c r="L384" i="15"/>
  <c r="AA384" i="15"/>
  <c r="L400" i="15"/>
  <c r="AJ400" i="15"/>
  <c r="X464" i="15"/>
  <c r="L464" i="15"/>
  <c r="AQ464" i="15"/>
  <c r="H166" i="19"/>
  <c r="H431" i="20"/>
  <c r="AS437" i="1"/>
  <c r="N405" i="1"/>
  <c r="E79" i="16"/>
  <c r="F79" i="16" s="1"/>
  <c r="F67" i="14" s="1"/>
  <c r="E34" i="16"/>
  <c r="F34" i="16" s="1"/>
  <c r="F22" i="14" s="1"/>
  <c r="E24" i="15"/>
  <c r="F24" i="15" s="1"/>
  <c r="D12" i="14" s="1"/>
  <c r="E96" i="15"/>
  <c r="F96" i="15" s="1"/>
  <c r="D84" i="14" s="1"/>
  <c r="AG356" i="16"/>
  <c r="Y356" i="16"/>
  <c r="N330" i="16"/>
  <c r="AL330" i="16"/>
  <c r="E18" i="15"/>
  <c r="F18" i="15" s="1"/>
  <c r="D6" i="14" s="1"/>
  <c r="E50" i="15"/>
  <c r="F50" i="15" s="1"/>
  <c r="D38" i="14" s="1"/>
  <c r="E134" i="15"/>
  <c r="F134" i="15" s="1"/>
  <c r="D122" i="14" s="1"/>
  <c r="E250" i="15"/>
  <c r="E314" i="15"/>
  <c r="E394" i="15"/>
  <c r="E364" i="1"/>
  <c r="E264" i="1"/>
  <c r="E365" i="1"/>
  <c r="E333" i="1"/>
  <c r="E301" i="1"/>
  <c r="E269" i="1"/>
  <c r="E237" i="1"/>
  <c r="E268" i="1"/>
  <c r="E274" i="1"/>
  <c r="E340" i="1"/>
  <c r="E128" i="15"/>
  <c r="F128" i="15" s="1"/>
  <c r="D116" i="14" s="1"/>
  <c r="E188" i="15"/>
  <c r="F188" i="15" s="1"/>
  <c r="D176" i="14" s="1"/>
  <c r="E284" i="15"/>
  <c r="E344" i="15"/>
  <c r="E396" i="15"/>
  <c r="E300" i="1"/>
  <c r="E278" i="1"/>
  <c r="E121" i="15"/>
  <c r="F121" i="15" s="1"/>
  <c r="D109" i="14" s="1"/>
  <c r="E367" i="1"/>
  <c r="E335" i="1"/>
  <c r="E303" i="1"/>
  <c r="E271" i="1"/>
  <c r="E239" i="1"/>
  <c r="E366" i="1"/>
  <c r="K166" i="1"/>
  <c r="M150" i="1"/>
  <c r="E91" i="20"/>
  <c r="Y215" i="19"/>
  <c r="AH303" i="19"/>
  <c r="R318" i="15"/>
  <c r="N441" i="15"/>
  <c r="AN384" i="15"/>
  <c r="AF384" i="15"/>
  <c r="S384" i="15"/>
  <c r="AQ400" i="15"/>
  <c r="T400" i="15"/>
  <c r="AU464" i="15"/>
  <c r="AV464" i="15"/>
  <c r="AI464" i="15"/>
  <c r="H63" i="20"/>
  <c r="H79" i="20"/>
  <c r="H289" i="20"/>
  <c r="H433" i="20"/>
  <c r="H450" i="20"/>
  <c r="H454" i="20"/>
  <c r="E405" i="1"/>
  <c r="E81" i="16"/>
  <c r="F81" i="16" s="1"/>
  <c r="F69" i="14" s="1"/>
  <c r="E26" i="16"/>
  <c r="F26" i="16" s="1"/>
  <c r="F14" i="14" s="1"/>
  <c r="E15" i="16"/>
  <c r="E83" i="16"/>
  <c r="F83" i="16" s="1"/>
  <c r="F71" i="14" s="1"/>
  <c r="E115" i="16"/>
  <c r="F115" i="16" s="1"/>
  <c r="F103" i="14" s="1"/>
  <c r="E42" i="16"/>
  <c r="F42" i="16" s="1"/>
  <c r="F30" i="14" s="1"/>
  <c r="E48" i="15"/>
  <c r="F48" i="15" s="1"/>
  <c r="D36" i="14" s="1"/>
  <c r="E100" i="15"/>
  <c r="F100" i="15" s="1"/>
  <c r="D88" i="14" s="1"/>
  <c r="AF373" i="16"/>
  <c r="X373" i="16"/>
  <c r="AN373" i="16"/>
  <c r="H373" i="16"/>
  <c r="P373" i="16"/>
  <c r="AI354" i="16"/>
  <c r="AA354" i="16"/>
  <c r="E22" i="15"/>
  <c r="F22" i="15" s="1"/>
  <c r="D10" i="14" s="1"/>
  <c r="E54" i="15"/>
  <c r="F54" i="15" s="1"/>
  <c r="D42" i="14" s="1"/>
  <c r="E142" i="15"/>
  <c r="F142" i="15" s="1"/>
  <c r="D130" i="14" s="1"/>
  <c r="E266" i="15"/>
  <c r="E322" i="15"/>
  <c r="E402" i="15"/>
  <c r="E356" i="1"/>
  <c r="E252" i="1"/>
  <c r="E361" i="1"/>
  <c r="E329" i="1"/>
  <c r="E297" i="1"/>
  <c r="E265" i="1"/>
  <c r="E368" i="1"/>
  <c r="E256" i="1"/>
  <c r="E262" i="1"/>
  <c r="E320" i="1"/>
  <c r="E132" i="15"/>
  <c r="F132" i="15" s="1"/>
  <c r="D120" i="14" s="1"/>
  <c r="E192" i="15"/>
  <c r="F192" i="15" s="1"/>
  <c r="D180" i="14" s="1"/>
  <c r="E288" i="15"/>
  <c r="E348" i="15"/>
  <c r="E408" i="15"/>
  <c r="E272" i="1"/>
  <c r="E258" i="1"/>
  <c r="E157" i="15"/>
  <c r="F157" i="15" s="1"/>
  <c r="D145" i="14" s="1"/>
  <c r="E363" i="1"/>
  <c r="E331" i="1"/>
  <c r="E299" i="1"/>
  <c r="E267" i="1"/>
  <c r="E450" i="15"/>
  <c r="E346" i="1"/>
  <c r="H404" i="20"/>
  <c r="H420" i="20"/>
  <c r="H461" i="20"/>
  <c r="E30" i="16"/>
  <c r="F30" i="16" s="1"/>
  <c r="F18" i="14" s="1"/>
  <c r="E55" i="16"/>
  <c r="F55" i="16" s="1"/>
  <c r="F43" i="14" s="1"/>
  <c r="E119" i="16"/>
  <c r="F119" i="16" s="1"/>
  <c r="F107" i="14" s="1"/>
  <c r="E66" i="16"/>
  <c r="F66" i="16" s="1"/>
  <c r="F54" i="14" s="1"/>
  <c r="E52" i="15"/>
  <c r="F52" i="15" s="1"/>
  <c r="D40" i="14" s="1"/>
  <c r="E104" i="15"/>
  <c r="F104" i="15" s="1"/>
  <c r="D92" i="14" s="1"/>
  <c r="E20" i="16"/>
  <c r="F20" i="16" s="1"/>
  <c r="F8" i="14" s="1"/>
  <c r="AF371" i="16"/>
  <c r="X371" i="16"/>
  <c r="E58" i="15"/>
  <c r="F58" i="15" s="1"/>
  <c r="D46" i="14" s="1"/>
  <c r="E90" i="15"/>
  <c r="F90" i="15" s="1"/>
  <c r="D78" i="14" s="1"/>
  <c r="E178" i="15"/>
  <c r="F178" i="15" s="1"/>
  <c r="D166" i="14" s="1"/>
  <c r="E270" i="15"/>
  <c r="E326" i="15"/>
  <c r="E418" i="15"/>
  <c r="E344" i="1"/>
  <c r="E362" i="1"/>
  <c r="E357" i="1"/>
  <c r="E325" i="1"/>
  <c r="E293" i="1"/>
  <c r="E261" i="1"/>
  <c r="E348" i="1"/>
  <c r="E240" i="1"/>
  <c r="E242" i="1"/>
  <c r="E308" i="1"/>
  <c r="E136" i="15"/>
  <c r="F136" i="15" s="1"/>
  <c r="D124" i="14" s="1"/>
  <c r="E204" i="15"/>
  <c r="E300" i="15"/>
  <c r="E352" i="15"/>
  <c r="E440" i="15"/>
  <c r="E244" i="1"/>
  <c r="E238" i="1"/>
  <c r="E161" i="15"/>
  <c r="F161" i="15" s="1"/>
  <c r="D149" i="14" s="1"/>
  <c r="E359" i="1"/>
  <c r="E327" i="1"/>
  <c r="E295" i="1"/>
  <c r="E263" i="1"/>
  <c r="E350" i="1"/>
  <c r="E322" i="1"/>
  <c r="E57" i="16"/>
  <c r="F57" i="16" s="1"/>
  <c r="F45" i="14" s="1"/>
  <c r="E121" i="16"/>
  <c r="F121" i="16" s="1"/>
  <c r="F109" i="14" s="1"/>
  <c r="E70" i="16"/>
  <c r="F70" i="16" s="1"/>
  <c r="F58" i="14" s="1"/>
  <c r="E23" i="16"/>
  <c r="E59" i="16"/>
  <c r="F59" i="16" s="1"/>
  <c r="F47" i="14" s="1"/>
  <c r="E123" i="16"/>
  <c r="F123" i="16" s="1"/>
  <c r="F111" i="14" s="1"/>
  <c r="E114" i="16"/>
  <c r="F114" i="16" s="1"/>
  <c r="F102" i="14" s="1"/>
  <c r="E56" i="15"/>
  <c r="F56" i="15" s="1"/>
  <c r="D44" i="14" s="1"/>
  <c r="E60" i="16"/>
  <c r="F60" i="16" s="1"/>
  <c r="F48" i="14" s="1"/>
  <c r="H447" i="16"/>
  <c r="V447" i="16"/>
  <c r="AL447" i="16"/>
  <c r="E62" i="15"/>
  <c r="F62" i="15" s="1"/>
  <c r="D50" i="14" s="1"/>
  <c r="E182" i="15"/>
  <c r="F182" i="15" s="1"/>
  <c r="D170" i="14" s="1"/>
  <c r="E274" i="15"/>
  <c r="E330" i="15"/>
  <c r="E442" i="15"/>
  <c r="E332" i="1"/>
  <c r="E326" i="1"/>
  <c r="E353" i="1"/>
  <c r="E321" i="1"/>
  <c r="E289" i="1"/>
  <c r="E257" i="1"/>
  <c r="E336" i="1"/>
  <c r="E374" i="1"/>
  <c r="E292" i="1"/>
  <c r="E140" i="15"/>
  <c r="F140" i="15" s="1"/>
  <c r="D128" i="14" s="1"/>
  <c r="E248" i="15"/>
  <c r="E308" i="15"/>
  <c r="E360" i="15"/>
  <c r="E448" i="15"/>
  <c r="E31" i="16"/>
  <c r="F31" i="16" s="1"/>
  <c r="F19" i="14" s="1"/>
  <c r="E370" i="1"/>
  <c r="E37" i="15"/>
  <c r="F37" i="15" s="1"/>
  <c r="D25" i="14" s="1"/>
  <c r="E185" i="15"/>
  <c r="F185" i="15" s="1"/>
  <c r="D173" i="14" s="1"/>
  <c r="E355" i="1"/>
  <c r="E323" i="1"/>
  <c r="E291" i="1"/>
  <c r="E259" i="1"/>
  <c r="E334" i="1"/>
  <c r="E302" i="1"/>
  <c r="U230" i="1"/>
  <c r="M198" i="1"/>
  <c r="AF303" i="19"/>
  <c r="R258" i="15"/>
  <c r="N339" i="15"/>
  <c r="V401" i="15"/>
  <c r="AR384" i="15"/>
  <c r="W384" i="15"/>
  <c r="AM400" i="15"/>
  <c r="S400" i="15"/>
  <c r="X400" i="15"/>
  <c r="AR464" i="15"/>
  <c r="AM464" i="15"/>
  <c r="K464" i="15"/>
  <c r="E393" i="20"/>
  <c r="G15" i="19"/>
  <c r="E3" i="17" s="1"/>
  <c r="H298" i="19"/>
  <c r="H324" i="20"/>
  <c r="H247" i="20"/>
  <c r="H327" i="20"/>
  <c r="H408" i="20"/>
  <c r="H448" i="20"/>
  <c r="E393" i="1"/>
  <c r="E25" i="16"/>
  <c r="F25" i="16" s="1"/>
  <c r="F13" i="14" s="1"/>
  <c r="E74" i="16"/>
  <c r="F74" i="16" s="1"/>
  <c r="F62" i="14" s="1"/>
  <c r="E63" i="16"/>
  <c r="F63" i="16" s="1"/>
  <c r="F51" i="14" s="1"/>
  <c r="E95" i="16"/>
  <c r="F95" i="16" s="1"/>
  <c r="F83" i="14" s="1"/>
  <c r="E191" i="16"/>
  <c r="F191" i="16" s="1"/>
  <c r="F179" i="14" s="1"/>
  <c r="E234" i="16"/>
  <c r="E39" i="15"/>
  <c r="F39" i="15" s="1"/>
  <c r="D27" i="14" s="1"/>
  <c r="E60" i="15"/>
  <c r="F60" i="15" s="1"/>
  <c r="D48" i="14" s="1"/>
  <c r="E100" i="16"/>
  <c r="F100" i="16" s="1"/>
  <c r="F88" i="14" s="1"/>
  <c r="H409" i="16"/>
  <c r="AP409" i="16"/>
  <c r="J409" i="16"/>
  <c r="AT409" i="16"/>
  <c r="N409" i="16"/>
  <c r="R409" i="16"/>
  <c r="Z409" i="16"/>
  <c r="AH409" i="16"/>
  <c r="AL409" i="16"/>
  <c r="AD409" i="16"/>
  <c r="E98" i="15"/>
  <c r="F98" i="15" s="1"/>
  <c r="D86" i="14" s="1"/>
  <c r="E186" i="15"/>
  <c r="F186" i="15" s="1"/>
  <c r="D174" i="14" s="1"/>
  <c r="E282" i="15"/>
  <c r="E338" i="15"/>
  <c r="E316" i="1"/>
  <c r="E306" i="1"/>
  <c r="E349" i="1"/>
  <c r="E317" i="1"/>
  <c r="E285" i="1"/>
  <c r="E253" i="1"/>
  <c r="E324" i="1"/>
  <c r="E358" i="1"/>
  <c r="E276" i="1"/>
  <c r="E144" i="15"/>
  <c r="F144" i="15" s="1"/>
  <c r="D132" i="14" s="1"/>
  <c r="E256" i="15"/>
  <c r="E312" i="15"/>
  <c r="E368" i="15"/>
  <c r="E452" i="15"/>
  <c r="E354" i="1"/>
  <c r="E41" i="15"/>
  <c r="F41" i="15" s="1"/>
  <c r="D29" i="14" s="1"/>
  <c r="E189" i="15"/>
  <c r="F189" i="15" s="1"/>
  <c r="D177" i="14" s="1"/>
  <c r="E351" i="1"/>
  <c r="E319" i="1"/>
  <c r="E287" i="1"/>
  <c r="E255" i="1"/>
  <c r="E310" i="1"/>
  <c r="E282" i="1"/>
  <c r="AC230" i="1"/>
  <c r="U198" i="1"/>
  <c r="V303" i="19"/>
  <c r="P303" i="19"/>
  <c r="V339" i="15"/>
  <c r="AD401" i="15"/>
  <c r="N459" i="15"/>
  <c r="AJ384" i="15"/>
  <c r="O384" i="15"/>
  <c r="W400" i="15"/>
  <c r="K400" i="15"/>
  <c r="P400" i="15"/>
  <c r="AJ464" i="15"/>
  <c r="E376" i="20"/>
  <c r="F376" i="20" s="1"/>
  <c r="F364" i="17" s="1"/>
  <c r="K123" i="19"/>
  <c r="H456" i="19"/>
  <c r="H55" i="20"/>
  <c r="H409" i="20"/>
  <c r="H425" i="20"/>
  <c r="E29" i="16"/>
  <c r="F29" i="16" s="1"/>
  <c r="F17" i="14" s="1"/>
  <c r="E97" i="16"/>
  <c r="F97" i="16" s="1"/>
  <c r="F85" i="14" s="1"/>
  <c r="E35" i="16"/>
  <c r="E99" i="16"/>
  <c r="AF331" i="16"/>
  <c r="X331" i="16"/>
  <c r="E155" i="15"/>
  <c r="F155" i="15" s="1"/>
  <c r="D143" i="14" s="1"/>
  <c r="E64" i="15"/>
  <c r="F64" i="15" s="1"/>
  <c r="D52" i="14" s="1"/>
  <c r="E236" i="16"/>
  <c r="E220" i="15"/>
  <c r="E190" i="15"/>
  <c r="F190" i="15" s="1"/>
  <c r="D178" i="14" s="1"/>
  <c r="E294" i="15"/>
  <c r="E346" i="15"/>
  <c r="E304" i="1"/>
  <c r="E286" i="1"/>
  <c r="E345" i="1"/>
  <c r="E313" i="1"/>
  <c r="E281" i="1"/>
  <c r="E249" i="1"/>
  <c r="E312" i="1"/>
  <c r="E342" i="1"/>
  <c r="E260" i="1"/>
  <c r="E176" i="15"/>
  <c r="F176" i="15" s="1"/>
  <c r="D164" i="14" s="1"/>
  <c r="E268" i="15"/>
  <c r="E316" i="15"/>
  <c r="E372" i="15"/>
  <c r="E372" i="1"/>
  <c r="E338" i="1"/>
  <c r="E77" i="15"/>
  <c r="F77" i="15" s="1"/>
  <c r="D65" i="14" s="1"/>
  <c r="E347" i="1"/>
  <c r="E315" i="1"/>
  <c r="E283" i="1"/>
  <c r="E251" i="1"/>
  <c r="E290" i="1"/>
  <c r="J285" i="16"/>
  <c r="S285" i="16"/>
  <c r="W335" i="16"/>
  <c r="AH335" i="16"/>
  <c r="S361" i="16"/>
  <c r="Z361" i="16"/>
  <c r="E299" i="16"/>
  <c r="E343" i="16"/>
  <c r="AD242" i="16"/>
  <c r="Q242" i="16"/>
  <c r="N242" i="16"/>
  <c r="U242" i="16"/>
  <c r="R242" i="16"/>
  <c r="AG282" i="16"/>
  <c r="AD282" i="16"/>
  <c r="AH282" i="16"/>
  <c r="Q282" i="16"/>
  <c r="U282" i="16"/>
  <c r="R282" i="16"/>
  <c r="U322" i="16"/>
  <c r="AH322" i="16"/>
  <c r="AG322" i="16"/>
  <c r="N322" i="16"/>
  <c r="AK322" i="16"/>
  <c r="Q322" i="16"/>
  <c r="U362" i="16"/>
  <c r="AG362" i="16"/>
  <c r="AK362" i="16"/>
  <c r="Q362" i="16"/>
  <c r="AF270" i="16"/>
  <c r="AG270" i="16"/>
  <c r="M270" i="16"/>
  <c r="P270" i="16"/>
  <c r="T270" i="16"/>
  <c r="AC270" i="16"/>
  <c r="J203" i="15"/>
  <c r="N203" i="15"/>
  <c r="L203" i="15"/>
  <c r="K203" i="15"/>
  <c r="Z203" i="15"/>
  <c r="P203" i="15"/>
  <c r="O203" i="15"/>
  <c r="N227" i="15"/>
  <c r="R227" i="15"/>
  <c r="L227" i="15"/>
  <c r="T227" i="15"/>
  <c r="O227" i="15"/>
  <c r="AB227" i="15"/>
  <c r="S227" i="15"/>
  <c r="N232" i="15"/>
  <c r="P232" i="15"/>
  <c r="Z232" i="15"/>
  <c r="X232" i="15"/>
  <c r="K232" i="15"/>
  <c r="O232" i="15"/>
  <c r="L232" i="15"/>
  <c r="J232" i="15"/>
  <c r="AA232" i="15"/>
  <c r="Z239" i="15"/>
  <c r="T239" i="15"/>
  <c r="AB239" i="15"/>
  <c r="K239" i="15"/>
  <c r="J239" i="15"/>
  <c r="W239" i="15"/>
  <c r="X239" i="15"/>
  <c r="V239" i="15"/>
  <c r="AA239" i="15"/>
  <c r="V265" i="15"/>
  <c r="S265" i="15"/>
  <c r="AF265" i="15"/>
  <c r="W265" i="15"/>
  <c r="T265" i="15"/>
  <c r="R265" i="15"/>
  <c r="AB265" i="15"/>
  <c r="R273" i="15"/>
  <c r="T273" i="15"/>
  <c r="V273" i="15"/>
  <c r="S273" i="15"/>
  <c r="W273" i="15"/>
  <c r="P273" i="15"/>
  <c r="L273" i="15"/>
  <c r="AH297" i="15"/>
  <c r="S297" i="15"/>
  <c r="N297" i="15"/>
  <c r="AB297" i="15"/>
  <c r="AE297" i="15"/>
  <c r="R297" i="15"/>
  <c r="AJ297" i="15"/>
  <c r="AI297" i="15"/>
  <c r="AD297" i="15"/>
  <c r="O297" i="15"/>
  <c r="AF297" i="15"/>
  <c r="N309" i="15"/>
  <c r="S309" i="15"/>
  <c r="R309" i="15"/>
  <c r="AE309" i="15"/>
  <c r="AD309" i="15"/>
  <c r="P309" i="15"/>
  <c r="AI309" i="15"/>
  <c r="AH309" i="15"/>
  <c r="X309" i="15"/>
  <c r="O309" i="15"/>
  <c r="T309" i="15"/>
  <c r="R319" i="15"/>
  <c r="AE319" i="15"/>
  <c r="AD319" i="15"/>
  <c r="AI319" i="15"/>
  <c r="AH319" i="15"/>
  <c r="P319" i="15"/>
  <c r="O319" i="15"/>
  <c r="T319" i="15"/>
  <c r="N319" i="15"/>
  <c r="X319" i="15"/>
  <c r="S319" i="15"/>
  <c r="AD345" i="15"/>
  <c r="AE345" i="15"/>
  <c r="J345" i="15"/>
  <c r="K345" i="15"/>
  <c r="N345" i="15"/>
  <c r="O345" i="15"/>
  <c r="Z345" i="15"/>
  <c r="AA345" i="15"/>
  <c r="J353" i="15"/>
  <c r="K353" i="15"/>
  <c r="N353" i="15"/>
  <c r="O353" i="15"/>
  <c r="Z353" i="15"/>
  <c r="AA353" i="15"/>
  <c r="AD353" i="15"/>
  <c r="AE353" i="15"/>
  <c r="AL377" i="15"/>
  <c r="W377" i="15"/>
  <c r="J377" i="15"/>
  <c r="AP377" i="15"/>
  <c r="AA377" i="15"/>
  <c r="V377" i="15"/>
  <c r="AM377" i="15"/>
  <c r="Z377" i="15"/>
  <c r="K377" i="15"/>
  <c r="AQ377" i="15"/>
  <c r="V389" i="15"/>
  <c r="K389" i="15"/>
  <c r="AQ389" i="15"/>
  <c r="Z389" i="15"/>
  <c r="W389" i="15"/>
  <c r="AL389" i="15"/>
  <c r="AA389" i="15"/>
  <c r="J389" i="15"/>
  <c r="AP389" i="15"/>
  <c r="AM389" i="15"/>
  <c r="Z399" i="15"/>
  <c r="K399" i="15"/>
  <c r="AQ399" i="15"/>
  <c r="AL399" i="15"/>
  <c r="W399" i="15"/>
  <c r="J399" i="15"/>
  <c r="AP399" i="15"/>
  <c r="AA399" i="15"/>
  <c r="V399" i="15"/>
  <c r="AM399" i="15"/>
  <c r="AH425" i="15"/>
  <c r="AI425" i="15"/>
  <c r="AL425" i="15"/>
  <c r="AM425" i="15"/>
  <c r="R425" i="15"/>
  <c r="S425" i="15"/>
  <c r="V425" i="15"/>
  <c r="W425" i="15"/>
  <c r="R433" i="15"/>
  <c r="S433" i="15"/>
  <c r="V433" i="15"/>
  <c r="W433" i="15"/>
  <c r="AH433" i="15"/>
  <c r="AI433" i="15"/>
  <c r="AL433" i="15"/>
  <c r="AM433" i="15"/>
  <c r="R457" i="15"/>
  <c r="AX457" i="15"/>
  <c r="AE457" i="15"/>
  <c r="AD457" i="15"/>
  <c r="AI457" i="15"/>
  <c r="AH457" i="15"/>
  <c r="O457" i="15"/>
  <c r="AU457" i="15"/>
  <c r="N457" i="15"/>
  <c r="AT457" i="15"/>
  <c r="S457" i="15"/>
  <c r="AY457" i="15"/>
  <c r="U218" i="16"/>
  <c r="V218" i="16"/>
  <c r="Y218" i="16"/>
  <c r="Z218" i="16"/>
  <c r="W218" i="16"/>
  <c r="I218" i="16"/>
  <c r="J218" i="16"/>
  <c r="X267" i="16"/>
  <c r="Q267" i="16"/>
  <c r="AB267" i="16"/>
  <c r="U267" i="16"/>
  <c r="L267" i="16"/>
  <c r="AG283" i="16"/>
  <c r="L283" i="16"/>
  <c r="X283" i="16"/>
  <c r="AB283" i="16"/>
  <c r="U283" i="16"/>
  <c r="AF310" i="16"/>
  <c r="AG310" i="16"/>
  <c r="AJ310" i="16"/>
  <c r="M310" i="16"/>
  <c r="P310" i="16"/>
  <c r="T310" i="16"/>
  <c r="X323" i="16"/>
  <c r="AG323" i="16"/>
  <c r="AJ323" i="16"/>
  <c r="M323" i="16"/>
  <c r="T323" i="16"/>
  <c r="T253" i="15"/>
  <c r="Q253" i="15"/>
  <c r="U253" i="15"/>
  <c r="J253" i="15"/>
  <c r="N253" i="15"/>
  <c r="P253" i="15"/>
  <c r="AD253" i="15"/>
  <c r="X289" i="15"/>
  <c r="AC289" i="15"/>
  <c r="Z289" i="15"/>
  <c r="AG289" i="15"/>
  <c r="M289" i="15"/>
  <c r="J289" i="15"/>
  <c r="T289" i="15"/>
  <c r="Q289" i="15"/>
  <c r="V289" i="15"/>
  <c r="P329" i="15"/>
  <c r="AL329" i="15"/>
  <c r="M329" i="15"/>
  <c r="T329" i="15"/>
  <c r="Y329" i="15"/>
  <c r="AF329" i="15"/>
  <c r="AC329" i="15"/>
  <c r="N329" i="15"/>
  <c r="AJ329" i="15"/>
  <c r="AH329" i="15"/>
  <c r="I329" i="15"/>
  <c r="R329" i="15"/>
  <c r="T288" i="16"/>
  <c r="X288" i="16"/>
  <c r="M288" i="16"/>
  <c r="AB288" i="16"/>
  <c r="Y288" i="16"/>
  <c r="L288" i="16"/>
  <c r="I288" i="16"/>
  <c r="X366" i="16"/>
  <c r="AB366" i="16"/>
  <c r="AF366" i="16"/>
  <c r="L366" i="16"/>
  <c r="P366" i="16"/>
  <c r="X374" i="16"/>
  <c r="AB374" i="16"/>
  <c r="AF374" i="16"/>
  <c r="L374" i="16"/>
  <c r="P374" i="16"/>
  <c r="E49" i="15"/>
  <c r="I49" i="15"/>
  <c r="K49" i="15"/>
  <c r="K57" i="15"/>
  <c r="J57" i="15"/>
  <c r="L57" i="15"/>
  <c r="I85" i="15"/>
  <c r="J85" i="15"/>
  <c r="L85" i="15"/>
  <c r="O85" i="15"/>
  <c r="M85" i="15"/>
  <c r="I93" i="15"/>
  <c r="O93" i="15"/>
  <c r="M93" i="15"/>
  <c r="J93" i="15"/>
  <c r="L93" i="15"/>
  <c r="M101" i="15"/>
  <c r="K101" i="15"/>
  <c r="N101" i="15"/>
  <c r="I101" i="15"/>
  <c r="Q129" i="15"/>
  <c r="I129" i="15"/>
  <c r="R129" i="15"/>
  <c r="P129" i="15"/>
  <c r="S129" i="15"/>
  <c r="N129" i="15"/>
  <c r="K129" i="15"/>
  <c r="L129" i="15"/>
  <c r="M137" i="15"/>
  <c r="J137" i="15"/>
  <c r="S137" i="15"/>
  <c r="Q137" i="15"/>
  <c r="T137" i="15"/>
  <c r="O137" i="15"/>
  <c r="I165" i="15"/>
  <c r="T165" i="15"/>
  <c r="O165" i="15"/>
  <c r="W165" i="15"/>
  <c r="P165" i="15"/>
  <c r="M165" i="15"/>
  <c r="J165" i="15"/>
  <c r="Q165" i="15"/>
  <c r="V165" i="15"/>
  <c r="J173" i="15"/>
  <c r="N173" i="15"/>
  <c r="K173" i="15"/>
  <c r="T173" i="15"/>
  <c r="R173" i="15"/>
  <c r="W173" i="15"/>
  <c r="I173" i="15"/>
  <c r="L173" i="15"/>
  <c r="Q236" i="15"/>
  <c r="Y236" i="15"/>
  <c r="J236" i="15"/>
  <c r="N236" i="15"/>
  <c r="O236" i="15"/>
  <c r="I236" i="15"/>
  <c r="Z236" i="15"/>
  <c r="S236" i="15"/>
  <c r="U236" i="15"/>
  <c r="AD236" i="15"/>
  <c r="W206" i="16"/>
  <c r="Y206" i="16"/>
  <c r="J206" i="16"/>
  <c r="I206" i="16"/>
  <c r="V206" i="16"/>
  <c r="U206" i="16"/>
  <c r="Z206" i="16"/>
  <c r="T275" i="16"/>
  <c r="L275" i="16"/>
  <c r="Q275" i="16"/>
  <c r="X275" i="16"/>
  <c r="U275" i="16"/>
  <c r="AB275" i="16"/>
  <c r="P311" i="16"/>
  <c r="AJ311" i="16"/>
  <c r="AG311" i="16"/>
  <c r="M311" i="16"/>
  <c r="T311" i="16"/>
  <c r="X311" i="16"/>
  <c r="L351" i="16"/>
  <c r="AF351" i="16"/>
  <c r="AJ351" i="16"/>
  <c r="P351" i="16"/>
  <c r="T351" i="16"/>
  <c r="T249" i="15"/>
  <c r="L249" i="15"/>
  <c r="X249" i="15"/>
  <c r="AB249" i="15"/>
  <c r="J249" i="15"/>
  <c r="Q249" i="15"/>
  <c r="V249" i="15"/>
  <c r="N249" i="15"/>
  <c r="U249" i="15"/>
  <c r="AD249" i="15"/>
  <c r="P263" i="15"/>
  <c r="X263" i="15"/>
  <c r="Q263" i="15"/>
  <c r="Z263" i="15"/>
  <c r="J263" i="15"/>
  <c r="U263" i="15"/>
  <c r="N263" i="15"/>
  <c r="T263" i="15"/>
  <c r="AD263" i="15"/>
  <c r="T295" i="15"/>
  <c r="X295" i="15"/>
  <c r="AB295" i="15"/>
  <c r="R295" i="15"/>
  <c r="I295" i="15"/>
  <c r="V295" i="15"/>
  <c r="U295" i="15"/>
  <c r="L295" i="15"/>
  <c r="AH295" i="15"/>
  <c r="Y295" i="15"/>
  <c r="P331" i="15"/>
  <c r="T331" i="15"/>
  <c r="M331" i="15"/>
  <c r="X331" i="15"/>
  <c r="R331" i="15"/>
  <c r="Y331" i="15"/>
  <c r="AJ331" i="15"/>
  <c r="AC331" i="15"/>
  <c r="I331" i="15"/>
  <c r="AH460" i="16"/>
  <c r="AI457" i="16"/>
  <c r="AA448" i="16"/>
  <c r="N440" i="16"/>
  <c r="W435" i="16"/>
  <c r="AE431" i="16"/>
  <c r="AU427" i="16"/>
  <c r="AM417" i="16"/>
  <c r="S408" i="16"/>
  <c r="AJ398" i="16"/>
  <c r="AD396" i="16"/>
  <c r="O391" i="16"/>
  <c r="AI387" i="16"/>
  <c r="Z384" i="16"/>
  <c r="W374" i="16"/>
  <c r="M369" i="16"/>
  <c r="K362" i="16"/>
  <c r="AK343" i="16"/>
  <c r="U333" i="16"/>
  <c r="AC325" i="16"/>
  <c r="M291" i="16"/>
  <c r="U277" i="16"/>
  <c r="R272" i="16"/>
  <c r="V267" i="16"/>
  <c r="R261" i="16"/>
  <c r="O242" i="16"/>
  <c r="AE462" i="16"/>
  <c r="AW460" i="16"/>
  <c r="Q460" i="16"/>
  <c r="O458" i="16"/>
  <c r="V457" i="16"/>
  <c r="Z448" i="16"/>
  <c r="AC444" i="16"/>
  <c r="AD443" i="16"/>
  <c r="W442" i="16"/>
  <c r="AO440" i="16"/>
  <c r="I440" i="16"/>
  <c r="AE438" i="16"/>
  <c r="AT435" i="16"/>
  <c r="N435" i="16"/>
  <c r="N433" i="16"/>
  <c r="AP431" i="16"/>
  <c r="J431" i="16"/>
  <c r="Z427" i="16"/>
  <c r="AD425" i="16"/>
  <c r="AP417" i="16"/>
  <c r="J417" i="16"/>
  <c r="AD410" i="16"/>
  <c r="AL408" i="16"/>
  <c r="R406" i="16"/>
  <c r="J403" i="16"/>
  <c r="O402" i="16"/>
  <c r="AK400" i="16"/>
  <c r="AM398" i="16"/>
  <c r="Q396" i="16"/>
  <c r="Z395" i="16"/>
  <c r="AD394" i="16"/>
  <c r="AH393" i="16"/>
  <c r="Z391" i="16"/>
  <c r="AD390" i="16"/>
  <c r="AH389" i="16"/>
  <c r="AP387" i="16"/>
  <c r="J387" i="16"/>
  <c r="N386" i="16"/>
  <c r="AK384" i="16"/>
  <c r="S378" i="16"/>
  <c r="N372" i="16"/>
  <c r="T367" i="16"/>
  <c r="X361" i="16"/>
  <c r="T357" i="16"/>
  <c r="S351" i="16"/>
  <c r="S345" i="16"/>
  <c r="AB333" i="16"/>
  <c r="AA323" i="16"/>
  <c r="AI314" i="16"/>
  <c r="AI311" i="16"/>
  <c r="AI309" i="16"/>
  <c r="AI298" i="16"/>
  <c r="V294" i="16"/>
  <c r="L289" i="16"/>
  <c r="T285" i="16"/>
  <c r="AA283" i="16"/>
  <c r="P281" i="16"/>
  <c r="AB277" i="16"/>
  <c r="O272" i="16"/>
  <c r="S269" i="16"/>
  <c r="W261" i="16"/>
  <c r="AA257" i="16"/>
  <c r="K243" i="16"/>
  <c r="S206" i="16"/>
  <c r="W208" i="16"/>
  <c r="AI461" i="16"/>
  <c r="J460" i="16"/>
  <c r="AM457" i="16"/>
  <c r="AU454" i="16"/>
  <c r="AQ450" i="16"/>
  <c r="AE448" i="16"/>
  <c r="S446" i="16"/>
  <c r="T442" i="16"/>
  <c r="AL440" i="16"/>
  <c r="R436" i="16"/>
  <c r="AI434" i="16"/>
  <c r="AI433" i="16"/>
  <c r="AQ430" i="16"/>
  <c r="AI429" i="16"/>
  <c r="S427" i="16"/>
  <c r="AA425" i="16"/>
  <c r="AL416" i="16"/>
  <c r="AU414" i="16"/>
  <c r="AI412" i="16"/>
  <c r="AQ410" i="16"/>
  <c r="P402" i="16"/>
  <c r="O399" i="16"/>
  <c r="J396" i="16"/>
  <c r="AQ394" i="16"/>
  <c r="AE392" i="16"/>
  <c r="AM390" i="16"/>
  <c r="K389" i="16"/>
  <c r="O387" i="16"/>
  <c r="K386" i="16"/>
  <c r="AN382" i="16"/>
  <c r="AR378" i="16"/>
  <c r="AE374" i="16"/>
  <c r="O370" i="16"/>
  <c r="AL351" i="16"/>
  <c r="AC343" i="16"/>
  <c r="M333" i="16"/>
  <c r="AD309" i="16"/>
  <c r="AJ298" i="16"/>
  <c r="O294" i="16"/>
  <c r="AE286" i="16"/>
  <c r="AC277" i="16"/>
  <c r="AD275" i="16"/>
  <c r="R266" i="16"/>
  <c r="AL462" i="16"/>
  <c r="AV460" i="16"/>
  <c r="P460" i="16"/>
  <c r="AG457" i="16"/>
  <c r="AF456" i="16"/>
  <c r="U454" i="16"/>
  <c r="AO448" i="16"/>
  <c r="I448" i="16"/>
  <c r="AW446" i="16"/>
  <c r="Q446" i="16"/>
  <c r="AR444" i="16"/>
  <c r="L444" i="16"/>
  <c r="AT442" i="16"/>
  <c r="N442" i="16"/>
  <c r="AJ440" i="16"/>
  <c r="AS439" i="16"/>
  <c r="V438" i="16"/>
  <c r="AR436" i="16"/>
  <c r="L436" i="16"/>
  <c r="U435" i="16"/>
  <c r="AG434" i="16"/>
  <c r="AS433" i="16"/>
  <c r="AW431" i="16"/>
  <c r="Q431" i="16"/>
  <c r="AC430" i="16"/>
  <c r="AC429" i="16"/>
  <c r="AW427" i="16"/>
  <c r="Q427" i="16"/>
  <c r="AC426" i="16"/>
  <c r="AC425" i="16"/>
  <c r="M421" i="16"/>
  <c r="AC417" i="16"/>
  <c r="AN416" i="16"/>
  <c r="AK414" i="16"/>
  <c r="Q408" i="16"/>
  <c r="AG406" i="16"/>
  <c r="I403" i="16"/>
  <c r="R402" i="16"/>
  <c r="AN400" i="16"/>
  <c r="Q399" i="16"/>
  <c r="V398" i="16"/>
  <c r="AF396" i="16"/>
  <c r="AK395" i="16"/>
  <c r="AS394" i="16"/>
  <c r="M394" i="16"/>
  <c r="AG392" i="16"/>
  <c r="Y391" i="16"/>
  <c r="AG390" i="16"/>
  <c r="AO389" i="16"/>
  <c r="AO387" i="16"/>
  <c r="I387" i="16"/>
  <c r="Q386" i="16"/>
  <c r="I385" i="16"/>
  <c r="P384" i="16"/>
  <c r="V382" i="16"/>
  <c r="AP377" i="16"/>
  <c r="AQ370" i="16"/>
  <c r="I369" i="16"/>
  <c r="AQ366" i="16"/>
  <c r="AH363" i="16"/>
  <c r="AO357" i="16"/>
  <c r="Z355" i="16"/>
  <c r="Z349" i="16"/>
  <c r="Y343" i="16"/>
  <c r="Q333" i="16"/>
  <c r="R323" i="16"/>
  <c r="Q317" i="16"/>
  <c r="J312" i="16"/>
  <c r="J310" i="16"/>
  <c r="R307" i="16"/>
  <c r="Q303" i="16"/>
  <c r="AC299" i="16"/>
  <c r="Q291" i="16"/>
  <c r="S288" i="16"/>
  <c r="R283" i="16"/>
  <c r="I277" i="16"/>
  <c r="Z265" i="16"/>
  <c r="G198" i="16"/>
  <c r="G186" i="14" s="1"/>
  <c r="L212" i="16"/>
  <c r="P218" i="16"/>
  <c r="U377" i="16"/>
  <c r="AK374" i="16"/>
  <c r="M372" i="16"/>
  <c r="U370" i="16"/>
  <c r="W369" i="16"/>
  <c r="S367" i="16"/>
  <c r="U366" i="16"/>
  <c r="AC363" i="16"/>
  <c r="R362" i="16"/>
  <c r="Z358" i="16"/>
  <c r="W357" i="16"/>
  <c r="Y351" i="16"/>
  <c r="AK349" i="16"/>
  <c r="V342" i="16"/>
  <c r="AM333" i="16"/>
  <c r="Q323" i="16"/>
  <c r="Q310" i="16"/>
  <c r="AI289" i="16"/>
  <c r="S277" i="16"/>
  <c r="AG267" i="16"/>
  <c r="AU435" i="19"/>
  <c r="O435" i="19"/>
  <c r="S443" i="19"/>
  <c r="AP443" i="19"/>
  <c r="J443" i="19"/>
  <c r="J263" i="16"/>
  <c r="Z263" i="16"/>
  <c r="AA287" i="16"/>
  <c r="V287" i="16"/>
  <c r="K295" i="16"/>
  <c r="V295" i="16"/>
  <c r="AA295" i="16"/>
  <c r="AE321" i="16"/>
  <c r="V321" i="16"/>
  <c r="W339" i="16"/>
  <c r="AH339" i="16"/>
  <c r="K365" i="16"/>
  <c r="R365" i="16"/>
  <c r="E295" i="16"/>
  <c r="E339" i="16"/>
  <c r="E367" i="16"/>
  <c r="I258" i="16"/>
  <c r="M258" i="16"/>
  <c r="V258" i="16"/>
  <c r="Q258" i="16"/>
  <c r="AC258" i="16"/>
  <c r="R258" i="16"/>
  <c r="I298" i="16"/>
  <c r="AG298" i="16"/>
  <c r="AH298" i="16"/>
  <c r="M298" i="16"/>
  <c r="Q298" i="16"/>
  <c r="AC298" i="16"/>
  <c r="I338" i="16"/>
  <c r="Q338" i="16"/>
  <c r="AH338" i="16"/>
  <c r="AC338" i="16"/>
  <c r="AL338" i="16"/>
  <c r="AG338" i="16"/>
  <c r="M338" i="16"/>
  <c r="I378" i="16"/>
  <c r="M378" i="16"/>
  <c r="Q378" i="16"/>
  <c r="AC378" i="16"/>
  <c r="AG378" i="16"/>
  <c r="E232" i="15"/>
  <c r="E265" i="15"/>
  <c r="E273" i="15"/>
  <c r="E295" i="15"/>
  <c r="E309" i="15"/>
  <c r="E329" i="15"/>
  <c r="E377" i="15"/>
  <c r="H283" i="16"/>
  <c r="T261" i="16"/>
  <c r="X261" i="16"/>
  <c r="AC261" i="16"/>
  <c r="AB261" i="16"/>
  <c r="I261" i="16"/>
  <c r="L261" i="16"/>
  <c r="Y261" i="16"/>
  <c r="L272" i="16"/>
  <c r="AF272" i="16"/>
  <c r="I272" i="16"/>
  <c r="P272" i="16"/>
  <c r="T272" i="16"/>
  <c r="Y272" i="16"/>
  <c r="R217" i="15"/>
  <c r="V217" i="15"/>
  <c r="K217" i="15"/>
  <c r="Z217" i="15"/>
  <c r="W217" i="15"/>
  <c r="P217" i="15"/>
  <c r="AB217" i="15"/>
  <c r="AA217" i="15"/>
  <c r="X217" i="15"/>
  <c r="J217" i="15"/>
  <c r="R229" i="15"/>
  <c r="V229" i="15"/>
  <c r="P229" i="15"/>
  <c r="Z229" i="15"/>
  <c r="K229" i="15"/>
  <c r="W229" i="15"/>
  <c r="J229" i="15"/>
  <c r="L229" i="15"/>
  <c r="AA229" i="15"/>
  <c r="R233" i="15"/>
  <c r="Z233" i="15"/>
  <c r="K233" i="15"/>
  <c r="W233" i="15"/>
  <c r="J233" i="15"/>
  <c r="T233" i="15"/>
  <c r="AA233" i="15"/>
  <c r="V233" i="15"/>
  <c r="AB233" i="15"/>
  <c r="X233" i="15"/>
  <c r="J243" i="15"/>
  <c r="N243" i="15"/>
  <c r="S243" i="15"/>
  <c r="T243" i="15"/>
  <c r="R243" i="15"/>
  <c r="P243" i="15"/>
  <c r="AD243" i="15"/>
  <c r="X243" i="15"/>
  <c r="O243" i="15"/>
  <c r="L243" i="15"/>
  <c r="N267" i="15"/>
  <c r="V267" i="15"/>
  <c r="P267" i="15"/>
  <c r="S267" i="15"/>
  <c r="X267" i="15"/>
  <c r="W267" i="15"/>
  <c r="R267" i="15"/>
  <c r="N275" i="15"/>
  <c r="R275" i="15"/>
  <c r="AB275" i="15"/>
  <c r="V275" i="15"/>
  <c r="S275" i="15"/>
  <c r="AH275" i="15"/>
  <c r="W275" i="15"/>
  <c r="T275" i="15"/>
  <c r="AF275" i="15"/>
  <c r="J301" i="15"/>
  <c r="R301" i="15"/>
  <c r="L301" i="15"/>
  <c r="AE301" i="15"/>
  <c r="AD301" i="15"/>
  <c r="AJ301" i="15"/>
  <c r="AI301" i="15"/>
  <c r="X301" i="15"/>
  <c r="AH301" i="15"/>
  <c r="O301" i="15"/>
  <c r="AF301" i="15"/>
  <c r="N301" i="15"/>
  <c r="S301" i="15"/>
  <c r="R311" i="15"/>
  <c r="V311" i="15"/>
  <c r="X311" i="15"/>
  <c r="AA311" i="15"/>
  <c r="AF311" i="15"/>
  <c r="Z311" i="15"/>
  <c r="AB311" i="15"/>
  <c r="K311" i="15"/>
  <c r="J311" i="15"/>
  <c r="W311" i="15"/>
  <c r="T311" i="15"/>
  <c r="R323" i="15"/>
  <c r="Z323" i="15"/>
  <c r="AJ323" i="15"/>
  <c r="X323" i="15"/>
  <c r="AL323" i="15"/>
  <c r="K323" i="15"/>
  <c r="J323" i="15"/>
  <c r="W323" i="15"/>
  <c r="V323" i="15"/>
  <c r="AB323" i="15"/>
  <c r="AA323" i="15"/>
  <c r="L323" i="15"/>
  <c r="V347" i="15"/>
  <c r="AD347" i="15"/>
  <c r="AE347" i="15"/>
  <c r="J347" i="15"/>
  <c r="K347" i="15"/>
  <c r="N347" i="15"/>
  <c r="O347" i="15"/>
  <c r="Z347" i="15"/>
  <c r="AA347" i="15"/>
  <c r="V355" i="15"/>
  <c r="J355" i="15"/>
  <c r="AP355" i="15"/>
  <c r="K355" i="15"/>
  <c r="N355" i="15"/>
  <c r="O355" i="15"/>
  <c r="Z355" i="15"/>
  <c r="AA355" i="15"/>
  <c r="AD355" i="15"/>
  <c r="AE355" i="15"/>
  <c r="R381" i="15"/>
  <c r="AL381" i="15"/>
  <c r="W381" i="15"/>
  <c r="J381" i="15"/>
  <c r="AP381" i="15"/>
  <c r="AA381" i="15"/>
  <c r="V381" i="15"/>
  <c r="AM381" i="15"/>
  <c r="Z381" i="15"/>
  <c r="K381" i="15"/>
  <c r="AQ381" i="15"/>
  <c r="J391" i="15"/>
  <c r="AH391" i="15"/>
  <c r="AE391" i="15"/>
  <c r="N391" i="15"/>
  <c r="AI391" i="15"/>
  <c r="R391" i="15"/>
  <c r="O391" i="15"/>
  <c r="AD391" i="15"/>
  <c r="S391" i="15"/>
  <c r="J403" i="15"/>
  <c r="R403" i="15"/>
  <c r="AE403" i="15"/>
  <c r="AD403" i="15"/>
  <c r="AI403" i="15"/>
  <c r="AH403" i="15"/>
  <c r="O403" i="15"/>
  <c r="N403" i="15"/>
  <c r="AT403" i="15"/>
  <c r="S403" i="15"/>
  <c r="N427" i="15"/>
  <c r="R427" i="15"/>
  <c r="S427" i="15"/>
  <c r="V427" i="15"/>
  <c r="W427" i="15"/>
  <c r="AH427" i="15"/>
  <c r="AI427" i="15"/>
  <c r="AL427" i="15"/>
  <c r="AM427" i="15"/>
  <c r="N435" i="15"/>
  <c r="AH435" i="15"/>
  <c r="AI435" i="15"/>
  <c r="AL435" i="15"/>
  <c r="AM435" i="15"/>
  <c r="R435" i="15"/>
  <c r="AX435" i="15"/>
  <c r="S435" i="15"/>
  <c r="V435" i="15"/>
  <c r="W435" i="15"/>
  <c r="J461" i="15"/>
  <c r="AD461" i="15"/>
  <c r="AI461" i="15"/>
  <c r="AH461" i="15"/>
  <c r="O461" i="15"/>
  <c r="AU461" i="15"/>
  <c r="N461" i="15"/>
  <c r="AT461" i="15"/>
  <c r="S461" i="15"/>
  <c r="AY461" i="15"/>
  <c r="R461" i="15"/>
  <c r="AX461" i="15"/>
  <c r="AE461" i="15"/>
  <c r="I204" i="16"/>
  <c r="N204" i="16"/>
  <c r="K204" i="16"/>
  <c r="M204" i="16"/>
  <c r="R204" i="16"/>
  <c r="Q204" i="16"/>
  <c r="W222" i="16"/>
  <c r="I222" i="16"/>
  <c r="J222" i="16"/>
  <c r="H222" i="16"/>
  <c r="U222" i="16"/>
  <c r="V222" i="16"/>
  <c r="Y222" i="16"/>
  <c r="Z222" i="16"/>
  <c r="T269" i="16"/>
  <c r="X269" i="16"/>
  <c r="AC269" i="16"/>
  <c r="AB269" i="16"/>
  <c r="I269" i="16"/>
  <c r="L269" i="16"/>
  <c r="Y269" i="16"/>
  <c r="X305" i="16"/>
  <c r="AB305" i="16"/>
  <c r="M305" i="16"/>
  <c r="AF305" i="16"/>
  <c r="Q305" i="16"/>
  <c r="L305" i="16"/>
  <c r="P305" i="16"/>
  <c r="T312" i="16"/>
  <c r="AG312" i="16"/>
  <c r="L312" i="16"/>
  <c r="M312" i="16"/>
  <c r="X312" i="16"/>
  <c r="AB312" i="16"/>
  <c r="L345" i="16"/>
  <c r="P345" i="16"/>
  <c r="T345" i="16"/>
  <c r="U345" i="16"/>
  <c r="AF345" i="16"/>
  <c r="AJ345" i="16"/>
  <c r="P281" i="15"/>
  <c r="X281" i="15"/>
  <c r="Z281" i="15"/>
  <c r="I281" i="15"/>
  <c r="R281" i="15"/>
  <c r="U281" i="15"/>
  <c r="V281" i="15"/>
  <c r="T281" i="15"/>
  <c r="Y281" i="15"/>
  <c r="T303" i="15"/>
  <c r="AB303" i="15"/>
  <c r="Z303" i="15"/>
  <c r="I303" i="15"/>
  <c r="L303" i="15"/>
  <c r="AD303" i="15"/>
  <c r="U303" i="15"/>
  <c r="J303" i="15"/>
  <c r="X303" i="15"/>
  <c r="Y303" i="15"/>
  <c r="V303" i="15"/>
  <c r="X290" i="16"/>
  <c r="U290" i="16"/>
  <c r="AB368" i="16"/>
  <c r="L368" i="16"/>
  <c r="J210" i="16"/>
  <c r="I210" i="16"/>
  <c r="Z210" i="16"/>
  <c r="P297" i="16"/>
  <c r="Q297" i="16"/>
  <c r="AG297" i="16"/>
  <c r="N277" i="15"/>
  <c r="Q277" i="15"/>
  <c r="AD277" i="15"/>
  <c r="AB462" i="16"/>
  <c r="Z460" i="16"/>
  <c r="AA457" i="16"/>
  <c r="AM454" i="16"/>
  <c r="O452" i="16"/>
  <c r="AQ446" i="16"/>
  <c r="R444" i="16"/>
  <c r="AV442" i="16"/>
  <c r="AP440" i="16"/>
  <c r="AM439" i="16"/>
  <c r="AD436" i="16"/>
  <c r="S435" i="16"/>
  <c r="W433" i="16"/>
  <c r="S431" i="16"/>
  <c r="W430" i="16"/>
  <c r="AE427" i="16"/>
  <c r="AI426" i="16"/>
  <c r="AH420" i="16"/>
  <c r="S417" i="16"/>
  <c r="S414" i="16"/>
  <c r="O408" i="16"/>
  <c r="K406" i="16"/>
  <c r="AR402" i="16"/>
  <c r="N400" i="16"/>
  <c r="P398" i="16"/>
  <c r="R396" i="16"/>
  <c r="AA393" i="16"/>
  <c r="AQ390" i="16"/>
  <c r="AA387" i="16"/>
  <c r="V384" i="16"/>
  <c r="M367" i="16"/>
  <c r="W358" i="16"/>
  <c r="N345" i="16"/>
  <c r="M343" i="16"/>
  <c r="N310" i="16"/>
  <c r="N283" i="16"/>
  <c r="Z270" i="16"/>
  <c r="N267" i="16"/>
  <c r="J261" i="16"/>
  <c r="O462" i="16"/>
  <c r="AK460" i="16"/>
  <c r="AP457" i="16"/>
  <c r="J457" i="16"/>
  <c r="AT454" i="16"/>
  <c r="N454" i="16"/>
  <c r="AX452" i="16"/>
  <c r="V448" i="16"/>
  <c r="AT446" i="16"/>
  <c r="N446" i="16"/>
  <c r="AW444" i="16"/>
  <c r="Q444" i="16"/>
  <c r="N443" i="16"/>
  <c r="S442" i="16"/>
  <c r="AK440" i="16"/>
  <c r="AA438" i="16"/>
  <c r="AC436" i="16"/>
  <c r="AP435" i="16"/>
  <c r="J435" i="16"/>
  <c r="R434" i="16"/>
  <c r="AL432" i="16"/>
  <c r="AD431" i="16"/>
  <c r="AL430" i="16"/>
  <c r="AT429" i="16"/>
  <c r="AT427" i="16"/>
  <c r="N427" i="16"/>
  <c r="V426" i="16"/>
  <c r="N425" i="16"/>
  <c r="AD421" i="16"/>
  <c r="AD417" i="16"/>
  <c r="U416" i="16"/>
  <c r="AH414" i="16"/>
  <c r="AH412" i="16"/>
  <c r="N410" i="16"/>
  <c r="Z408" i="16"/>
  <c r="AL406" i="16"/>
  <c r="AQ402" i="16"/>
  <c r="K402" i="16"/>
  <c r="Y400" i="16"/>
  <c r="AI398" i="16"/>
  <c r="AS396" i="16"/>
  <c r="M396" i="16"/>
  <c r="V395" i="16"/>
  <c r="Z394" i="16"/>
  <c r="R393" i="16"/>
  <c r="V391" i="16"/>
  <c r="Z390" i="16"/>
  <c r="R389" i="16"/>
  <c r="AL387" i="16"/>
  <c r="AP386" i="16"/>
  <c r="J386" i="16"/>
  <c r="AG384" i="16"/>
  <c r="AE382" i="16"/>
  <c r="AI377" i="16"/>
  <c r="V374" i="16"/>
  <c r="V370" i="16"/>
  <c r="L367" i="16"/>
  <c r="S363" i="16"/>
  <c r="AA355" i="16"/>
  <c r="AA349" i="16"/>
  <c r="AB343" i="16"/>
  <c r="AE338" i="16"/>
  <c r="T333" i="16"/>
  <c r="S323" i="16"/>
  <c r="AA311" i="16"/>
  <c r="AA309" i="16"/>
  <c r="AA305" i="16"/>
  <c r="AA298" i="16"/>
  <c r="N292" i="16"/>
  <c r="N288" i="16"/>
  <c r="AF282" i="16"/>
  <c r="T277" i="16"/>
  <c r="K275" i="16"/>
  <c r="K271" i="16"/>
  <c r="W268" i="16"/>
  <c r="AB242" i="16"/>
  <c r="O204" i="16"/>
  <c r="K206" i="16"/>
  <c r="S222" i="16"/>
  <c r="AX460" i="16"/>
  <c r="AE457" i="16"/>
  <c r="AQ454" i="16"/>
  <c r="W448" i="16"/>
  <c r="O446" i="16"/>
  <c r="AD444" i="16"/>
  <c r="AJ438" i="16"/>
  <c r="N436" i="16"/>
  <c r="AE434" i="16"/>
  <c r="K433" i="16"/>
  <c r="AI430" i="16"/>
  <c r="S429" i="16"/>
  <c r="AE426" i="16"/>
  <c r="AT424" i="16"/>
  <c r="AJ422" i="16"/>
  <c r="AR418" i="16"/>
  <c r="R416" i="16"/>
  <c r="AA414" i="16"/>
  <c r="O412" i="16"/>
  <c r="AA403" i="16"/>
  <c r="AF398" i="16"/>
  <c r="AP396" i="16"/>
  <c r="AE395" i="16"/>
  <c r="W394" i="16"/>
  <c r="K392" i="16"/>
  <c r="S390" i="16"/>
  <c r="S388" i="16"/>
  <c r="AM386" i="16"/>
  <c r="AA385" i="16"/>
  <c r="AM381" i="16"/>
  <c r="AL377" i="16"/>
  <c r="AK369" i="16"/>
  <c r="AD353" i="16"/>
  <c r="AD349" i="16"/>
  <c r="U343" i="16"/>
  <c r="AE322" i="16"/>
  <c r="S318" i="16"/>
  <c r="AD305" i="16"/>
  <c r="AC303" i="16"/>
  <c r="T298" i="16"/>
  <c r="W286" i="16"/>
  <c r="V275" i="16"/>
  <c r="V462" i="16"/>
  <c r="AR460" i="16"/>
  <c r="L460" i="16"/>
  <c r="V458" i="16"/>
  <c r="AC457" i="16"/>
  <c r="AW454" i="16"/>
  <c r="Q454" i="16"/>
  <c r="AS452" i="16"/>
  <c r="AC448" i="16"/>
  <c r="AK446" i="16"/>
  <c r="AN444" i="16"/>
  <c r="AK443" i="16"/>
  <c r="AH442" i="16"/>
  <c r="AF440" i="16"/>
  <c r="AP438" i="16"/>
  <c r="J438" i="16"/>
  <c r="AN436" i="16"/>
  <c r="AW435" i="16"/>
  <c r="Q435" i="16"/>
  <c r="AC434" i="16"/>
  <c r="AC433" i="16"/>
  <c r="AK431" i="16"/>
  <c r="AW430" i="16"/>
  <c r="Q430" i="16"/>
  <c r="M429" i="16"/>
  <c r="AK427" i="16"/>
  <c r="AW426" i="16"/>
  <c r="Q426" i="16"/>
  <c r="M425" i="16"/>
  <c r="AN420" i="16"/>
  <c r="AL418" i="16"/>
  <c r="Y417" i="16"/>
  <c r="AG414" i="16"/>
  <c r="AK408" i="16"/>
  <c r="U406" i="16"/>
  <c r="T404" i="16"/>
  <c r="AT402" i="16"/>
  <c r="N402" i="16"/>
  <c r="AB400" i="16"/>
  <c r="AP398" i="16"/>
  <c r="J398" i="16"/>
  <c r="T396" i="16"/>
  <c r="Y395" i="16"/>
  <c r="AG394" i="16"/>
  <c r="AO393" i="16"/>
  <c r="U391" i="16"/>
  <c r="AC390" i="16"/>
  <c r="Y389" i="16"/>
  <c r="AK387" i="16"/>
  <c r="AS386" i="16"/>
  <c r="M386" i="16"/>
  <c r="AR384" i="16"/>
  <c r="L384" i="16"/>
  <c r="I381" i="16"/>
  <c r="R377" i="16"/>
  <c r="AQ374" i="16"/>
  <c r="AA372" i="16"/>
  <c r="AA368" i="16"/>
  <c r="AI366" i="16"/>
  <c r="AM362" i="16"/>
  <c r="AG357" i="16"/>
  <c r="Z353" i="16"/>
  <c r="R349" i="16"/>
  <c r="T338" i="16"/>
  <c r="AA322" i="16"/>
  <c r="R315" i="16"/>
  <c r="R311" i="16"/>
  <c r="R309" i="16"/>
  <c r="I303" i="16"/>
  <c r="S294" i="16"/>
  <c r="I291" i="16"/>
  <c r="K288" i="16"/>
  <c r="J283" i="16"/>
  <c r="AH275" i="16"/>
  <c r="N272" i="16"/>
  <c r="R269" i="16"/>
  <c r="V261" i="16"/>
  <c r="J243" i="16"/>
  <c r="AL378" i="16"/>
  <c r="AO377" i="16"/>
  <c r="I377" i="16"/>
  <c r="AG374" i="16"/>
  <c r="AO372" i="16"/>
  <c r="I372" i="16"/>
  <c r="AQ369" i="16"/>
  <c r="K369" i="16"/>
  <c r="Q366" i="16"/>
  <c r="N362" i="16"/>
  <c r="J358" i="16"/>
  <c r="K357" i="16"/>
  <c r="M351" i="16"/>
  <c r="AG349" i="16"/>
  <c r="Q345" i="16"/>
  <c r="AM339" i="16"/>
  <c r="AD322" i="16"/>
  <c r="AC311" i="16"/>
  <c r="AC309" i="16"/>
  <c r="AG305" i="16"/>
  <c r="R298" i="16"/>
  <c r="AG294" i="16"/>
  <c r="AC288" i="16"/>
  <c r="Q283" i="16"/>
  <c r="U272" i="16"/>
  <c r="AC265" i="16"/>
  <c r="M261" i="16"/>
  <c r="AM435" i="19"/>
  <c r="AQ443" i="19"/>
  <c r="K443" i="19"/>
  <c r="AH443" i="19"/>
  <c r="Q443" i="19"/>
  <c r="D16" i="27"/>
  <c r="J277" i="16"/>
  <c r="O277" i="16"/>
  <c r="V277" i="16"/>
  <c r="Z277" i="16"/>
  <c r="AE277" i="16"/>
  <c r="AD289" i="16"/>
  <c r="S289" i="16"/>
  <c r="AH289" i="16"/>
  <c r="AE289" i="16"/>
  <c r="N289" i="16"/>
  <c r="R289" i="16"/>
  <c r="O289" i="16"/>
  <c r="R299" i="16"/>
  <c r="K299" i="16"/>
  <c r="V299" i="16"/>
  <c r="AH299" i="16"/>
  <c r="AD325" i="16"/>
  <c r="S325" i="16"/>
  <c r="J325" i="16"/>
  <c r="W325" i="16"/>
  <c r="N325" i="16"/>
  <c r="Z325" i="16"/>
  <c r="N343" i="16"/>
  <c r="S343" i="16"/>
  <c r="R343" i="16"/>
  <c r="W343" i="16"/>
  <c r="AD343" i="16"/>
  <c r="AH343" i="16"/>
  <c r="Z367" i="16"/>
  <c r="AD367" i="16"/>
  <c r="J367" i="16"/>
  <c r="AP367" i="16"/>
  <c r="N367" i="16"/>
  <c r="E263" i="16"/>
  <c r="E291" i="16"/>
  <c r="E335" i="16"/>
  <c r="Q262" i="16"/>
  <c r="V262" i="16"/>
  <c r="P302" i="16"/>
  <c r="Q302" i="16"/>
  <c r="AG302" i="16"/>
  <c r="E297" i="15"/>
  <c r="E425" i="15"/>
  <c r="E433" i="15"/>
  <c r="H366" i="16"/>
  <c r="T274" i="16"/>
  <c r="AG274" i="16"/>
  <c r="W230" i="15"/>
  <c r="AB230" i="15"/>
  <c r="W257" i="15"/>
  <c r="P257" i="15"/>
  <c r="P279" i="15"/>
  <c r="O279" i="15"/>
  <c r="AI305" i="15"/>
  <c r="T305" i="15"/>
  <c r="AB305" i="15"/>
  <c r="O349" i="15"/>
  <c r="N349" i="15"/>
  <c r="AE349" i="15"/>
  <c r="AM359" i="15"/>
  <c r="V359" i="15"/>
  <c r="J385" i="15"/>
  <c r="Z385" i="15"/>
  <c r="AP393" i="15"/>
  <c r="AA393" i="15"/>
  <c r="AT439" i="15"/>
  <c r="O439" i="15"/>
  <c r="M257" i="16"/>
  <c r="AB257" i="16"/>
  <c r="AF313" i="16"/>
  <c r="AG313" i="16"/>
  <c r="T347" i="16"/>
  <c r="AJ347" i="16"/>
  <c r="M347" i="16"/>
  <c r="AG285" i="15"/>
  <c r="AD285" i="15"/>
  <c r="M325" i="15"/>
  <c r="AC325" i="15"/>
  <c r="L292" i="16"/>
  <c r="AC292" i="16"/>
  <c r="T292" i="16"/>
  <c r="M292" i="16"/>
  <c r="X370" i="16"/>
  <c r="AN370" i="16"/>
  <c r="E45" i="15"/>
  <c r="I45" i="15"/>
  <c r="E53" i="15"/>
  <c r="I53" i="15"/>
  <c r="I61" i="15"/>
  <c r="J61" i="15"/>
  <c r="I97" i="15"/>
  <c r="K97" i="15"/>
  <c r="P97" i="15"/>
  <c r="R125" i="15"/>
  <c r="I125" i="15"/>
  <c r="P125" i="15"/>
  <c r="Q133" i="15"/>
  <c r="R133" i="15"/>
  <c r="I133" i="15"/>
  <c r="P133" i="15"/>
  <c r="S141" i="15"/>
  <c r="J141" i="15"/>
  <c r="J169" i="15"/>
  <c r="P169" i="15"/>
  <c r="R169" i="15"/>
  <c r="K169" i="15"/>
  <c r="Q169" i="15"/>
  <c r="Y197" i="15"/>
  <c r="W197" i="15"/>
  <c r="J197" i="15"/>
  <c r="L197" i="15"/>
  <c r="Z197" i="15"/>
  <c r="I197" i="15"/>
  <c r="I214" i="16"/>
  <c r="J214" i="16"/>
  <c r="Y214" i="16"/>
  <c r="Z214" i="16"/>
  <c r="L306" i="16"/>
  <c r="Q306" i="16"/>
  <c r="AG306" i="16"/>
  <c r="T306" i="16"/>
  <c r="AJ306" i="16"/>
  <c r="U337" i="16"/>
  <c r="T337" i="16"/>
  <c r="AK337" i="16"/>
  <c r="AJ337" i="16"/>
  <c r="L363" i="16"/>
  <c r="AJ363" i="16"/>
  <c r="T363" i="16"/>
  <c r="L245" i="15"/>
  <c r="T245" i="15"/>
  <c r="N245" i="15"/>
  <c r="AD245" i="15"/>
  <c r="U245" i="15"/>
  <c r="V255" i="15"/>
  <c r="U255" i="15"/>
  <c r="X255" i="15"/>
  <c r="L291" i="15"/>
  <c r="T291" i="15"/>
  <c r="R291" i="15"/>
  <c r="I291" i="15"/>
  <c r="Y291" i="15"/>
  <c r="V291" i="15"/>
  <c r="T317" i="15"/>
  <c r="N317" i="15"/>
  <c r="AH317" i="15"/>
  <c r="M317" i="15"/>
  <c r="L317" i="15"/>
  <c r="AC317" i="15"/>
  <c r="AB317" i="15"/>
  <c r="O457" i="16"/>
  <c r="AE454" i="16"/>
  <c r="AQ448" i="16"/>
  <c r="AE446" i="16"/>
  <c r="N444" i="16"/>
  <c r="X442" i="16"/>
  <c r="AH440" i="16"/>
  <c r="AV438" i="16"/>
  <c r="AQ435" i="16"/>
  <c r="O435" i="16"/>
  <c r="AU431" i="16"/>
  <c r="O431" i="16"/>
  <c r="AU428" i="16"/>
  <c r="W427" i="16"/>
  <c r="AE425" i="16"/>
  <c r="N420" i="16"/>
  <c r="O417" i="16"/>
  <c r="O414" i="16"/>
  <c r="AQ408" i="16"/>
  <c r="AU406" i="16"/>
  <c r="AF402" i="16"/>
  <c r="J400" i="16"/>
  <c r="L398" i="16"/>
  <c r="AI395" i="16"/>
  <c r="AE391" i="16"/>
  <c r="AI390" i="16"/>
  <c r="AM385" i="16"/>
  <c r="J384" i="16"/>
  <c r="AE366" i="16"/>
  <c r="AL349" i="16"/>
  <c r="U303" i="16"/>
  <c r="AG299" i="16"/>
  <c r="O288" i="16"/>
  <c r="AA282" i="16"/>
  <c r="J274" i="16"/>
  <c r="V269" i="16"/>
  <c r="P204" i="16"/>
  <c r="L214" i="16"/>
  <c r="Z461" i="16"/>
  <c r="AG460" i="16"/>
  <c r="AL457" i="16"/>
  <c r="AP454" i="16"/>
  <c r="J454" i="16"/>
  <c r="AH452" i="16"/>
  <c r="AL450" i="16"/>
  <c r="AP448" i="16"/>
  <c r="J448" i="16"/>
  <c r="AP446" i="16"/>
  <c r="J446" i="16"/>
  <c r="AS444" i="16"/>
  <c r="M444" i="16"/>
  <c r="AM442" i="16"/>
  <c r="Y440" i="16"/>
  <c r="AU438" i="16"/>
  <c r="O438" i="16"/>
  <c r="AW436" i="16"/>
  <c r="Q436" i="16"/>
  <c r="AD435" i="16"/>
  <c r="AL434" i="16"/>
  <c r="AT433" i="16"/>
  <c r="V432" i="16"/>
  <c r="Z431" i="16"/>
  <c r="AH430" i="16"/>
  <c r="AD429" i="16"/>
  <c r="AP427" i="16"/>
  <c r="J427" i="16"/>
  <c r="R426" i="16"/>
  <c r="AK424" i="16"/>
  <c r="AM422" i="16"/>
  <c r="AK420" i="16"/>
  <c r="Z417" i="16"/>
  <c r="V414" i="16"/>
  <c r="R412" i="16"/>
  <c r="V408" i="16"/>
  <c r="AH406" i="16"/>
  <c r="AP403" i="16"/>
  <c r="AE402" i="16"/>
  <c r="U400" i="16"/>
  <c r="W398" i="16"/>
  <c r="AG396" i="16"/>
  <c r="AP395" i="16"/>
  <c r="J395" i="16"/>
  <c r="N394" i="16"/>
  <c r="AP391" i="16"/>
  <c r="J391" i="16"/>
  <c r="N390" i="16"/>
  <c r="AL388" i="16"/>
  <c r="Z387" i="16"/>
  <c r="AD386" i="16"/>
  <c r="AH385" i="16"/>
  <c r="U384" i="16"/>
  <c r="O382" i="16"/>
  <c r="AA377" i="16"/>
  <c r="N374" i="16"/>
  <c r="T369" i="16"/>
  <c r="V366" i="16"/>
  <c r="X362" i="16"/>
  <c r="AA353" i="16"/>
  <c r="S349" i="16"/>
  <c r="T343" i="16"/>
  <c r="W338" i="16"/>
  <c r="AB325" i="16"/>
  <c r="AB322" i="16"/>
  <c r="AI312" i="16"/>
  <c r="AI310" i="16"/>
  <c r="AJ303" i="16"/>
  <c r="AJ295" i="16"/>
  <c r="AB291" i="16"/>
  <c r="AD286" i="16"/>
  <c r="X282" i="16"/>
  <c r="AE270" i="16"/>
  <c r="K267" i="16"/>
  <c r="K218" i="16"/>
  <c r="K222" i="16"/>
  <c r="AD460" i="16"/>
  <c r="S454" i="16"/>
  <c r="AE452" i="16"/>
  <c r="K448" i="16"/>
  <c r="AU446" i="16"/>
  <c r="AA443" i="16"/>
  <c r="AB438" i="16"/>
  <c r="AP436" i="16"/>
  <c r="AI435" i="16"/>
  <c r="O434" i="16"/>
  <c r="AQ431" i="16"/>
  <c r="O430" i="16"/>
  <c r="AE428" i="16"/>
  <c r="W426" i="16"/>
  <c r="V424" i="16"/>
  <c r="AI417" i="16"/>
  <c r="AU408" i="16"/>
  <c r="AE406" i="16"/>
  <c r="AN402" i="16"/>
  <c r="X398" i="16"/>
  <c r="AH396" i="16"/>
  <c r="W395" i="16"/>
  <c r="O394" i="16"/>
  <c r="AQ391" i="16"/>
  <c r="O390" i="16"/>
  <c r="AM387" i="16"/>
  <c r="AE386" i="16"/>
  <c r="AL384" i="16"/>
  <c r="AD377" i="16"/>
  <c r="AM366" i="16"/>
  <c r="V363" i="16"/>
  <c r="V349" i="16"/>
  <c r="U325" i="16"/>
  <c r="W322" i="16"/>
  <c r="V314" i="16"/>
  <c r="M303" i="16"/>
  <c r="N297" i="16"/>
  <c r="J272" i="16"/>
  <c r="X258" i="16"/>
  <c r="G88" i="16"/>
  <c r="G76" i="14" s="1"/>
  <c r="AG461" i="16"/>
  <c r="AF460" i="16"/>
  <c r="AW457" i="16"/>
  <c r="Q457" i="16"/>
  <c r="AK454" i="16"/>
  <c r="AC452" i="16"/>
  <c r="Y448" i="16"/>
  <c r="AG446" i="16"/>
  <c r="AB444" i="16"/>
  <c r="U443" i="16"/>
  <c r="AD442" i="16"/>
  <c r="T440" i="16"/>
  <c r="AL438" i="16"/>
  <c r="AB436" i="16"/>
  <c r="AK435" i="16"/>
  <c r="AW434" i="16"/>
  <c r="Q434" i="16"/>
  <c r="M433" i="16"/>
  <c r="AG431" i="16"/>
  <c r="AS430" i="16"/>
  <c r="M430" i="16"/>
  <c r="Y428" i="16"/>
  <c r="AG427" i="16"/>
  <c r="AS426" i="16"/>
  <c r="M426" i="16"/>
  <c r="AN424" i="16"/>
  <c r="AL422" i="16"/>
  <c r="X420" i="16"/>
  <c r="AS417" i="16"/>
  <c r="M417" i="16"/>
  <c r="U414" i="16"/>
  <c r="AK412" i="16"/>
  <c r="AG408" i="16"/>
  <c r="Q406" i="16"/>
  <c r="AO403" i="16"/>
  <c r="AH402" i="16"/>
  <c r="X400" i="16"/>
  <c r="AL398" i="16"/>
  <c r="P396" i="16"/>
  <c r="U395" i="16"/>
  <c r="AC394" i="16"/>
  <c r="Y393" i="16"/>
  <c r="AO391" i="16"/>
  <c r="I391" i="16"/>
  <c r="Q390" i="16"/>
  <c r="I389" i="16"/>
  <c r="Y387" i="16"/>
  <c r="AG386" i="16"/>
  <c r="AO385" i="16"/>
  <c r="AF384" i="16"/>
  <c r="AN378" i="16"/>
  <c r="J377" i="16"/>
  <c r="AI374" i="16"/>
  <c r="S372" i="16"/>
  <c r="AO369" i="16"/>
  <c r="AG367" i="16"/>
  <c r="K366" i="16"/>
  <c r="AE362" i="16"/>
  <c r="I357" i="16"/>
  <c r="Z351" i="16"/>
  <c r="Z345" i="16"/>
  <c r="AF342" i="16"/>
  <c r="Z337" i="16"/>
  <c r="Q325" i="16"/>
  <c r="S322" i="16"/>
  <c r="R314" i="16"/>
  <c r="J311" i="16"/>
  <c r="J309" i="16"/>
  <c r="R305" i="16"/>
  <c r="X298" i="16"/>
  <c r="K294" i="16"/>
  <c r="Q289" i="16"/>
  <c r="S286" i="16"/>
  <c r="O282" i="16"/>
  <c r="J275" i="16"/>
  <c r="J271" i="16"/>
  <c r="AA242" i="16"/>
  <c r="AH378" i="16"/>
  <c r="U374" i="16"/>
  <c r="AI367" i="16"/>
  <c r="AK366" i="16"/>
  <c r="AQ365" i="16"/>
  <c r="AH362" i="16"/>
  <c r="AO351" i="16"/>
  <c r="I351" i="16"/>
  <c r="AM343" i="16"/>
  <c r="V338" i="16"/>
  <c r="AM325" i="16"/>
  <c r="R322" i="16"/>
  <c r="Q314" i="16"/>
  <c r="Q311" i="16"/>
  <c r="AC305" i="16"/>
  <c r="AA299" i="16"/>
  <c r="N282" i="16"/>
  <c r="Q270" i="16"/>
  <c r="AC257" i="16"/>
  <c r="G97" i="16"/>
  <c r="G85" i="14" s="1"/>
  <c r="G101" i="16"/>
  <c r="G89" i="14" s="1"/>
  <c r="AE435" i="19"/>
  <c r="AJ443" i="19"/>
  <c r="AI443" i="19"/>
  <c r="Z443" i="19"/>
  <c r="AW443" i="19"/>
  <c r="J281" i="16"/>
  <c r="AD281" i="16"/>
  <c r="W281" i="16"/>
  <c r="AH281" i="16"/>
  <c r="AA281" i="16"/>
  <c r="N281" i="16"/>
  <c r="R281" i="16"/>
  <c r="K281" i="16"/>
  <c r="V291" i="16"/>
  <c r="N291" i="16"/>
  <c r="K291" i="16"/>
  <c r="Z291" i="16"/>
  <c r="W291" i="16"/>
  <c r="AD291" i="16"/>
  <c r="J291" i="16"/>
  <c r="N303" i="16"/>
  <c r="R303" i="16"/>
  <c r="AA303" i="16"/>
  <c r="V303" i="16"/>
  <c r="AH303" i="16"/>
  <c r="V333" i="16"/>
  <c r="AD333" i="16"/>
  <c r="S333" i="16"/>
  <c r="J333" i="16"/>
  <c r="W333" i="16"/>
  <c r="N333" i="16"/>
  <c r="Z333" i="16"/>
  <c r="J357" i="16"/>
  <c r="N357" i="16"/>
  <c r="R357" i="16"/>
  <c r="AD357" i="16"/>
  <c r="AH357" i="16"/>
  <c r="R369" i="16"/>
  <c r="AL369" i="16"/>
  <c r="J369" i="16"/>
  <c r="AP369" i="16"/>
  <c r="V369" i="16"/>
  <c r="Z369" i="16"/>
  <c r="E303" i="16"/>
  <c r="M278" i="16"/>
  <c r="J278" i="16"/>
  <c r="AC278" i="16"/>
  <c r="Z278" i="16"/>
  <c r="U318" i="16"/>
  <c r="J318" i="16"/>
  <c r="Z318" i="16"/>
  <c r="M318" i="16"/>
  <c r="AC318" i="16"/>
  <c r="M358" i="16"/>
  <c r="AC358" i="16"/>
  <c r="E137" i="15"/>
  <c r="E236" i="15"/>
  <c r="E249" i="15"/>
  <c r="E289" i="15"/>
  <c r="E353" i="15"/>
  <c r="E399" i="15"/>
  <c r="E457" i="15"/>
  <c r="H351" i="16"/>
  <c r="H323" i="16"/>
  <c r="H311" i="16"/>
  <c r="H288" i="16"/>
  <c r="H275" i="16"/>
  <c r="H270" i="16"/>
  <c r="Y268" i="16"/>
  <c r="T268" i="16"/>
  <c r="I268" i="16"/>
  <c r="AA225" i="15"/>
  <c r="J225" i="15"/>
  <c r="AB225" i="15"/>
  <c r="Z225" i="15"/>
  <c r="K225" i="15"/>
  <c r="J231" i="15"/>
  <c r="S231" i="15"/>
  <c r="R231" i="15"/>
  <c r="X235" i="15"/>
  <c r="T235" i="15"/>
  <c r="R235" i="15"/>
  <c r="S235" i="15"/>
  <c r="N261" i="15"/>
  <c r="V261" i="15"/>
  <c r="P261" i="15"/>
  <c r="W261" i="15"/>
  <c r="X261" i="15"/>
  <c r="V271" i="15"/>
  <c r="W271" i="15"/>
  <c r="AF271" i="15"/>
  <c r="N283" i="15"/>
  <c r="AB283" i="15"/>
  <c r="W283" i="15"/>
  <c r="V283" i="15"/>
  <c r="Z307" i="15"/>
  <c r="AB307" i="15"/>
  <c r="K307" i="15"/>
  <c r="J307" i="15"/>
  <c r="AA307" i="15"/>
  <c r="AF307" i="15"/>
  <c r="R315" i="15"/>
  <c r="J315" i="15"/>
  <c r="AA315" i="15"/>
  <c r="Z315" i="15"/>
  <c r="AB315" i="15"/>
  <c r="K315" i="15"/>
  <c r="AF315" i="15"/>
  <c r="AD341" i="15"/>
  <c r="AE341" i="15"/>
  <c r="N341" i="15"/>
  <c r="O341" i="15"/>
  <c r="V351" i="15"/>
  <c r="N351" i="15"/>
  <c r="O351" i="15"/>
  <c r="AD351" i="15"/>
  <c r="AE351" i="15"/>
  <c r="O363" i="15"/>
  <c r="N363" i="15"/>
  <c r="AE363" i="15"/>
  <c r="AD363" i="15"/>
  <c r="J387" i="15"/>
  <c r="R387" i="15"/>
  <c r="AH387" i="15"/>
  <c r="S387" i="15"/>
  <c r="AI387" i="15"/>
  <c r="AH395" i="15"/>
  <c r="S395" i="15"/>
  <c r="AI395" i="15"/>
  <c r="R395" i="15"/>
  <c r="N421" i="15"/>
  <c r="V421" i="15"/>
  <c r="W421" i="15"/>
  <c r="AL421" i="15"/>
  <c r="AM421" i="15"/>
  <c r="V431" i="15"/>
  <c r="W431" i="15"/>
  <c r="AL431" i="15"/>
  <c r="AM431" i="15"/>
  <c r="N443" i="15"/>
  <c r="AL443" i="15"/>
  <c r="W443" i="15"/>
  <c r="AM443" i="15"/>
  <c r="V443" i="15"/>
  <c r="Q212" i="16"/>
  <c r="R212" i="16"/>
  <c r="T265" i="16"/>
  <c r="L265" i="16"/>
  <c r="M265" i="16"/>
  <c r="AB265" i="16"/>
  <c r="M273" i="16"/>
  <c r="L273" i="16"/>
  <c r="AC273" i="16"/>
  <c r="AB273" i="16"/>
  <c r="T308" i="16"/>
  <c r="L308" i="16"/>
  <c r="AG308" i="16"/>
  <c r="AB308" i="16"/>
  <c r="AG315" i="16"/>
  <c r="X315" i="16"/>
  <c r="L355" i="16"/>
  <c r="T355" i="16"/>
  <c r="AJ355" i="16"/>
  <c r="T241" i="15"/>
  <c r="M241" i="15"/>
  <c r="L241" i="15"/>
  <c r="AC241" i="15"/>
  <c r="AB241" i="15"/>
  <c r="R241" i="15"/>
  <c r="I287" i="15"/>
  <c r="L287" i="15"/>
  <c r="Y287" i="15"/>
  <c r="J287" i="15"/>
  <c r="AB287" i="15"/>
  <c r="AH287" i="15"/>
  <c r="Z287" i="15"/>
  <c r="X327" i="15"/>
  <c r="M327" i="15"/>
  <c r="P327" i="15"/>
  <c r="AD327" i="15"/>
  <c r="AC327" i="15"/>
  <c r="V327" i="15"/>
  <c r="AF327" i="15"/>
  <c r="AB286" i="16"/>
  <c r="Q286" i="16"/>
  <c r="AF286" i="16"/>
  <c r="U286" i="16"/>
  <c r="L286" i="16"/>
  <c r="P286" i="16"/>
  <c r="L294" i="16"/>
  <c r="P294" i="16"/>
  <c r="Q294" i="16"/>
  <c r="AB294" i="16"/>
  <c r="AF294" i="16"/>
  <c r="AJ372" i="16"/>
  <c r="P372" i="16"/>
  <c r="T372" i="16"/>
  <c r="AF372" i="16"/>
  <c r="E47" i="15"/>
  <c r="J47" i="15"/>
  <c r="K47" i="15"/>
  <c r="I55" i="15"/>
  <c r="K55" i="15"/>
  <c r="L55" i="15"/>
  <c r="I63" i="15"/>
  <c r="L63" i="15"/>
  <c r="K63" i="15"/>
  <c r="M91" i="15"/>
  <c r="J91" i="15"/>
  <c r="P99" i="15"/>
  <c r="I99" i="15"/>
  <c r="K99" i="15"/>
  <c r="M99" i="15"/>
  <c r="N99" i="15"/>
  <c r="M127" i="15"/>
  <c r="J127" i="15"/>
  <c r="Q127" i="15"/>
  <c r="L127" i="15"/>
  <c r="S127" i="15"/>
  <c r="P135" i="15"/>
  <c r="N135" i="15"/>
  <c r="K135" i="15"/>
  <c r="R135" i="15"/>
  <c r="T135" i="15"/>
  <c r="P143" i="15"/>
  <c r="N143" i="15"/>
  <c r="K143" i="15"/>
  <c r="M143" i="15"/>
  <c r="R143" i="15"/>
  <c r="T143" i="15"/>
  <c r="I171" i="15"/>
  <c r="R171" i="15"/>
  <c r="W171" i="15"/>
  <c r="L171" i="15"/>
  <c r="M171" i="15"/>
  <c r="Q171" i="15"/>
  <c r="N171" i="15"/>
  <c r="K171" i="15"/>
  <c r="I199" i="15"/>
  <c r="Z199" i="15"/>
  <c r="M199" i="15"/>
  <c r="Y199" i="15"/>
  <c r="J199" i="15"/>
  <c r="K199" i="15"/>
  <c r="L199" i="15"/>
  <c r="N199" i="15"/>
  <c r="L243" i="16"/>
  <c r="P243" i="16"/>
  <c r="I243" i="16"/>
  <c r="AB243" i="16"/>
  <c r="U243" i="16"/>
  <c r="Y243" i="16"/>
  <c r="AB309" i="16"/>
  <c r="AG309" i="16"/>
  <c r="AF309" i="16"/>
  <c r="M309" i="16"/>
  <c r="L309" i="16"/>
  <c r="P309" i="16"/>
  <c r="AF349" i="16"/>
  <c r="AJ349" i="16"/>
  <c r="P349" i="16"/>
  <c r="T349" i="16"/>
  <c r="T377" i="16"/>
  <c r="X377" i="16"/>
  <c r="AJ377" i="16"/>
  <c r="AN377" i="16"/>
  <c r="T247" i="15"/>
  <c r="Z247" i="15"/>
  <c r="X247" i="15"/>
  <c r="J247" i="15"/>
  <c r="Q247" i="15"/>
  <c r="V247" i="15"/>
  <c r="U247" i="15"/>
  <c r="T259" i="15"/>
  <c r="X259" i="15"/>
  <c r="N259" i="15"/>
  <c r="Q259" i="15"/>
  <c r="R259" i="15"/>
  <c r="U259" i="15"/>
  <c r="AD259" i="15"/>
  <c r="L293" i="15"/>
  <c r="AH293" i="15"/>
  <c r="AC293" i="15"/>
  <c r="P293" i="15"/>
  <c r="J293" i="15"/>
  <c r="AG293" i="15"/>
  <c r="AB293" i="15"/>
  <c r="N293" i="15"/>
  <c r="M293" i="15"/>
  <c r="Z293" i="15"/>
  <c r="AF293" i="15"/>
  <c r="AD293" i="15"/>
  <c r="Q293" i="15"/>
  <c r="T321" i="15"/>
  <c r="V321" i="15"/>
  <c r="AG321" i="15"/>
  <c r="AF321" i="15"/>
  <c r="AH321" i="15"/>
  <c r="AK321" i="15"/>
  <c r="AJ321" i="15"/>
  <c r="AL321" i="15"/>
  <c r="Q321" i="15"/>
  <c r="P321" i="15"/>
  <c r="R321" i="15"/>
  <c r="U321" i="15"/>
  <c r="AP460" i="16"/>
  <c r="AQ457" i="16"/>
  <c r="K457" i="16"/>
  <c r="AI448" i="16"/>
  <c r="AP444" i="16"/>
  <c r="AI443" i="16"/>
  <c r="P442" i="16"/>
  <c r="R440" i="16"/>
  <c r="T438" i="16"/>
  <c r="AM435" i="16"/>
  <c r="AM434" i="16"/>
  <c r="AM431" i="16"/>
  <c r="K431" i="16"/>
  <c r="O428" i="16"/>
  <c r="O427" i="16"/>
  <c r="AR422" i="16"/>
  <c r="K417" i="16"/>
  <c r="AM412" i="16"/>
  <c r="W408" i="16"/>
  <c r="AM406" i="16"/>
  <c r="AH400" i="16"/>
  <c r="AT396" i="16"/>
  <c r="AM394" i="16"/>
  <c r="W391" i="16"/>
  <c r="AI389" i="16"/>
  <c r="O385" i="16"/>
  <c r="P382" i="16"/>
  <c r="T378" i="16"/>
  <c r="AM374" i="16"/>
  <c r="AC369" i="16"/>
  <c r="Y339" i="16"/>
  <c r="AK333" i="16"/>
  <c r="AD323" i="16"/>
  <c r="V312" i="16"/>
  <c r="Q299" i="16"/>
  <c r="U293" i="16"/>
  <c r="Z272" i="16"/>
  <c r="N269" i="16"/>
  <c r="W242" i="16"/>
  <c r="G87" i="16"/>
  <c r="G75" i="14" s="1"/>
  <c r="G95" i="16"/>
  <c r="G83" i="14" s="1"/>
  <c r="AU462" i="16"/>
  <c r="J461" i="16"/>
  <c r="U460" i="16"/>
  <c r="Z457" i="16"/>
  <c r="AD454" i="16"/>
  <c r="R452" i="16"/>
  <c r="V450" i="16"/>
  <c r="AL448" i="16"/>
  <c r="AD446" i="16"/>
  <c r="AG444" i="16"/>
  <c r="AT443" i="16"/>
  <c r="AI442" i="16"/>
  <c r="U440" i="16"/>
  <c r="AQ438" i="16"/>
  <c r="K438" i="16"/>
  <c r="AS436" i="16"/>
  <c r="M436" i="16"/>
  <c r="Z435" i="16"/>
  <c r="AH434" i="16"/>
  <c r="AT431" i="16"/>
  <c r="N431" i="16"/>
  <c r="V430" i="16"/>
  <c r="N429" i="16"/>
  <c r="AD427" i="16"/>
  <c r="AL426" i="16"/>
  <c r="AT425" i="16"/>
  <c r="U424" i="16"/>
  <c r="W422" i="16"/>
  <c r="U420" i="16"/>
  <c r="AT417" i="16"/>
  <c r="N417" i="16"/>
  <c r="R414" i="16"/>
  <c r="AP408" i="16"/>
  <c r="J408" i="16"/>
  <c r="V406" i="16"/>
  <c r="Z403" i="16"/>
  <c r="AA402" i="16"/>
  <c r="AO400" i="16"/>
  <c r="I400" i="16"/>
  <c r="S398" i="16"/>
  <c r="AC396" i="16"/>
  <c r="AL395" i="16"/>
  <c r="AP394" i="16"/>
  <c r="J394" i="16"/>
  <c r="AL391" i="16"/>
  <c r="AP390" i="16"/>
  <c r="J390" i="16"/>
  <c r="V388" i="16"/>
  <c r="V387" i="16"/>
  <c r="Z386" i="16"/>
  <c r="R385" i="16"/>
  <c r="Q384" i="16"/>
  <c r="AA378" i="16"/>
  <c r="V372" i="16"/>
  <c r="L369" i="16"/>
  <c r="N366" i="16"/>
  <c r="P362" i="16"/>
  <c r="AB357" i="16"/>
  <c r="AA351" i="16"/>
  <c r="AA345" i="16"/>
  <c r="AA342" i="16"/>
  <c r="AA337" i="16"/>
  <c r="T325" i="16"/>
  <c r="T322" i="16"/>
  <c r="AI315" i="16"/>
  <c r="AA312" i="16"/>
  <c r="AA310" i="16"/>
  <c r="AI306" i="16"/>
  <c r="AB303" i="16"/>
  <c r="AF299" i="16"/>
  <c r="AD294" i="16"/>
  <c r="T289" i="16"/>
  <c r="V286" i="16"/>
  <c r="X281" i="16"/>
  <c r="W272" i="16"/>
  <c r="AA269" i="16"/>
  <c r="AA265" i="16"/>
  <c r="AE261" i="16"/>
  <c r="AE258" i="16"/>
  <c r="AA210" i="16"/>
  <c r="AF462" i="16"/>
  <c r="V460" i="16"/>
  <c r="O454" i="16"/>
  <c r="AY448" i="16"/>
  <c r="AM446" i="16"/>
  <c r="AR442" i="16"/>
  <c r="AT440" i="16"/>
  <c r="L438" i="16"/>
  <c r="AH436" i="16"/>
  <c r="AA435" i="16"/>
  <c r="K434" i="16"/>
  <c r="AI431" i="16"/>
  <c r="K430" i="16"/>
  <c r="AA427" i="16"/>
  <c r="K426" i="16"/>
  <c r="AA417" i="16"/>
  <c r="AM408" i="16"/>
  <c r="W406" i="16"/>
  <c r="T402" i="16"/>
  <c r="AT400" i="16"/>
  <c r="N396" i="16"/>
  <c r="K395" i="16"/>
  <c r="AM393" i="16"/>
  <c r="S391" i="16"/>
  <c r="S387" i="16"/>
  <c r="O386" i="16"/>
  <c r="AO361" i="16"/>
  <c r="AC333" i="16"/>
  <c r="N311" i="16"/>
  <c r="W294" i="16"/>
  <c r="AC289" i="16"/>
  <c r="Q281" i="16"/>
  <c r="R270" i="16"/>
  <c r="AB262" i="16"/>
  <c r="P258" i="16"/>
  <c r="N243" i="16"/>
  <c r="AB460" i="16"/>
  <c r="AS457" i="16"/>
  <c r="M457" i="16"/>
  <c r="AS448" i="16"/>
  <c r="M448" i="16"/>
  <c r="X444" i="16"/>
  <c r="AX442" i="16"/>
  <c r="R442" i="16"/>
  <c r="AV440" i="16"/>
  <c r="AG435" i="16"/>
  <c r="AS434" i="16"/>
  <c r="U431" i="16"/>
  <c r="AS429" i="16"/>
  <c r="U427" i="16"/>
  <c r="AO417" i="16"/>
  <c r="I417" i="16"/>
  <c r="U412" i="16"/>
  <c r="U408" i="16"/>
  <c r="AD402" i="16"/>
  <c r="AR400" i="16"/>
  <c r="L400" i="16"/>
  <c r="AJ396" i="16"/>
  <c r="AO395" i="16"/>
  <c r="I395" i="16"/>
  <c r="I393" i="16"/>
  <c r="AK391" i="16"/>
  <c r="AS390" i="16"/>
  <c r="U387" i="16"/>
  <c r="Y385" i="16"/>
  <c r="AL382" i="16"/>
  <c r="P378" i="16"/>
  <c r="K374" i="16"/>
  <c r="Q369" i="16"/>
  <c r="Y367" i="16"/>
  <c r="AI358" i="16"/>
  <c r="R351" i="16"/>
  <c r="R345" i="16"/>
  <c r="AC339" i="16"/>
  <c r="Y333" i="16"/>
  <c r="Z323" i="16"/>
  <c r="W318" i="16"/>
  <c r="R312" i="16"/>
  <c r="R310" i="16"/>
  <c r="R308" i="16"/>
  <c r="J305" i="16"/>
  <c r="P298" i="16"/>
  <c r="S292" i="16"/>
  <c r="I289" i="16"/>
  <c r="K286" i="16"/>
  <c r="AC281" i="16"/>
  <c r="AG277" i="16"/>
  <c r="Z273" i="16"/>
  <c r="AD270" i="16"/>
  <c r="J267" i="16"/>
  <c r="G30" i="16"/>
  <c r="G18" i="14" s="1"/>
  <c r="G60" i="16"/>
  <c r="G48" i="14" s="1"/>
  <c r="X206" i="16"/>
  <c r="P214" i="16"/>
  <c r="X218" i="16"/>
  <c r="V378" i="16"/>
  <c r="Y377" i="16"/>
  <c r="Q374" i="16"/>
  <c r="Y372" i="16"/>
  <c r="AK370" i="16"/>
  <c r="AA369" i="16"/>
  <c r="AE367" i="16"/>
  <c r="AG366" i="16"/>
  <c r="AA365" i="16"/>
  <c r="AD362" i="16"/>
  <c r="AP358" i="16"/>
  <c r="AA357" i="16"/>
  <c r="M355" i="16"/>
  <c r="AC351" i="16"/>
  <c r="Q349" i="16"/>
  <c r="AK345" i="16"/>
  <c r="AI343" i="16"/>
  <c r="R338" i="16"/>
  <c r="AI325" i="16"/>
  <c r="AC323" i="16"/>
  <c r="AC312" i="16"/>
  <c r="AC310" i="16"/>
  <c r="Q308" i="16"/>
  <c r="K303" i="16"/>
  <c r="W299" i="16"/>
  <c r="AA291" i="16"/>
  <c r="AG275" i="16"/>
  <c r="M269" i="16"/>
  <c r="AP364" i="15"/>
  <c r="J364" i="15"/>
  <c r="AK364" i="15"/>
  <c r="T154" i="1"/>
  <c r="N136" i="1"/>
  <c r="Y200" i="15"/>
  <c r="N179" i="15"/>
  <c r="X178" i="15"/>
  <c r="Q150" i="15"/>
  <c r="O144" i="15"/>
  <c r="K130" i="15"/>
  <c r="P118" i="15"/>
  <c r="K184" i="15"/>
  <c r="O180" i="15"/>
  <c r="V179" i="15"/>
  <c r="L174" i="15"/>
  <c r="O166" i="15"/>
  <c r="M164" i="15"/>
  <c r="N161" i="15"/>
  <c r="T158" i="15"/>
  <c r="J157" i="15"/>
  <c r="M156" i="15"/>
  <c r="U152" i="15"/>
  <c r="R147" i="15"/>
  <c r="K132" i="15"/>
  <c r="R121" i="15"/>
  <c r="W180" i="15"/>
  <c r="K176" i="15"/>
  <c r="W166" i="15"/>
  <c r="U156" i="15"/>
  <c r="I154" i="15"/>
  <c r="N153" i="15"/>
  <c r="J151" i="15"/>
  <c r="J142" i="15"/>
  <c r="O136" i="15"/>
  <c r="K128" i="15"/>
  <c r="S126" i="15"/>
  <c r="Q154" i="15"/>
  <c r="I116" i="15"/>
  <c r="M110" i="15"/>
  <c r="K104" i="15"/>
  <c r="O100" i="15"/>
  <c r="I80" i="15"/>
  <c r="J77" i="15"/>
  <c r="M72" i="15"/>
  <c r="J71" i="15"/>
  <c r="I66" i="15"/>
  <c r="K46" i="15"/>
  <c r="M196" i="15"/>
  <c r="N149" i="15"/>
  <c r="R142" i="15"/>
  <c r="S128" i="15"/>
  <c r="O88" i="15"/>
  <c r="L78" i="15"/>
  <c r="J198" i="15"/>
  <c r="M181" i="15"/>
  <c r="S176" i="15"/>
  <c r="L170" i="15"/>
  <c r="N117" i="15"/>
  <c r="I112" i="15"/>
  <c r="J105" i="15"/>
  <c r="N81" i="15"/>
  <c r="I70" i="15"/>
  <c r="M68" i="15"/>
  <c r="K54" i="15"/>
  <c r="M114" i="15"/>
  <c r="Q112" i="15"/>
  <c r="Q108" i="15"/>
  <c r="K96" i="15"/>
  <c r="O90" i="15"/>
  <c r="K60" i="15"/>
  <c r="K48" i="15"/>
  <c r="I36" i="15"/>
  <c r="R202" i="15"/>
  <c r="I206" i="15"/>
  <c r="U208" i="15"/>
  <c r="Q210" i="15"/>
  <c r="S211" i="15"/>
  <c r="I214" i="15"/>
  <c r="R218" i="15"/>
  <c r="AA219" i="15"/>
  <c r="P220" i="15"/>
  <c r="L224" i="15"/>
  <c r="AB224" i="15"/>
  <c r="Y226" i="15"/>
  <c r="Q228" i="15"/>
  <c r="V242" i="15"/>
  <c r="Q246" i="15"/>
  <c r="I248" i="15"/>
  <c r="Y248" i="15"/>
  <c r="I254" i="15"/>
  <c r="Y254" i="15"/>
  <c r="J262" i="15"/>
  <c r="AD262" i="15"/>
  <c r="U266" i="15"/>
  <c r="Q268" i="15"/>
  <c r="I270" i="15"/>
  <c r="Y270" i="15"/>
  <c r="M272" i="15"/>
  <c r="AC272" i="15"/>
  <c r="L276" i="15"/>
  <c r="AF276" i="15"/>
  <c r="V278" i="15"/>
  <c r="P280" i="15"/>
  <c r="Z202" i="15"/>
  <c r="M206" i="15"/>
  <c r="I208" i="15"/>
  <c r="Y208" i="15"/>
  <c r="Y210" i="15"/>
  <c r="M214" i="15"/>
  <c r="T216" i="15"/>
  <c r="V218" i="15"/>
  <c r="K219" i="15"/>
  <c r="T220" i="15"/>
  <c r="P224" i="15"/>
  <c r="I226" i="15"/>
  <c r="AC226" i="15"/>
  <c r="U228" i="15"/>
  <c r="T244" i="15"/>
  <c r="U246" i="15"/>
  <c r="M248" i="15"/>
  <c r="AC248" i="15"/>
  <c r="M254" i="15"/>
  <c r="AC254" i="15"/>
  <c r="N262" i="15"/>
  <c r="L264" i="15"/>
  <c r="AG266" i="15"/>
  <c r="Y268" i="15"/>
  <c r="M270" i="15"/>
  <c r="AC270" i="15"/>
  <c r="Q272" i="15"/>
  <c r="AG272" i="15"/>
  <c r="P276" i="15"/>
  <c r="J278" i="15"/>
  <c r="Z278" i="15"/>
  <c r="AF280" i="15"/>
  <c r="Z282" i="15"/>
  <c r="I286" i="15"/>
  <c r="Y286" i="15"/>
  <c r="M288" i="15"/>
  <c r="AC288" i="15"/>
  <c r="Q290" i="15"/>
  <c r="U292" i="15"/>
  <c r="U294" i="15"/>
  <c r="T296" i="15"/>
  <c r="R298" i="15"/>
  <c r="AH298" i="15"/>
  <c r="AB304" i="15"/>
  <c r="Y306" i="15"/>
  <c r="M308" i="15"/>
  <c r="AG308" i="15"/>
  <c r="U310" i="15"/>
  <c r="AK310" i="15"/>
  <c r="U312" i="15"/>
  <c r="AK312" i="15"/>
  <c r="Y314" i="15"/>
  <c r="P316" i="15"/>
  <c r="P320" i="15"/>
  <c r="T324" i="15"/>
  <c r="Q326" i="15"/>
  <c r="AG326" i="15"/>
  <c r="Q328" i="15"/>
  <c r="AG328" i="15"/>
  <c r="T332" i="15"/>
  <c r="L334" i="15"/>
  <c r="T334" i="15"/>
  <c r="AB334" i="15"/>
  <c r="AJ334" i="15"/>
  <c r="AB336" i="15"/>
  <c r="M338" i="15"/>
  <c r="U338" i="15"/>
  <c r="AC338" i="15"/>
  <c r="AK338" i="15"/>
  <c r="AL339" i="15"/>
  <c r="L344" i="15"/>
  <c r="AB344" i="15"/>
  <c r="U346" i="15"/>
  <c r="AK346" i="15"/>
  <c r="AB348" i="15"/>
  <c r="I350" i="15"/>
  <c r="Q350" i="15"/>
  <c r="Y350" i="15"/>
  <c r="AG350" i="15"/>
  <c r="AO350" i="15"/>
  <c r="P352" i="15"/>
  <c r="X352" i="15"/>
  <c r="AF352" i="15"/>
  <c r="AN352" i="15"/>
  <c r="J202" i="15"/>
  <c r="P204" i="15"/>
  <c r="Q206" i="15"/>
  <c r="S207" i="15"/>
  <c r="M208" i="15"/>
  <c r="I210" i="15"/>
  <c r="Q214" i="15"/>
  <c r="S215" i="15"/>
  <c r="J218" i="15"/>
  <c r="Z218" i="15"/>
  <c r="O219" i="15"/>
  <c r="AB220" i="15"/>
  <c r="T224" i="15"/>
  <c r="M226" i="15"/>
  <c r="I228" i="15"/>
  <c r="Y228" i="15"/>
  <c r="I246" i="15"/>
  <c r="Y246" i="15"/>
  <c r="Q248" i="15"/>
  <c r="U250" i="15"/>
  <c r="Q254" i="15"/>
  <c r="T256" i="15"/>
  <c r="R262" i="15"/>
  <c r="X264" i="15"/>
  <c r="I268" i="15"/>
  <c r="AC268" i="15"/>
  <c r="Q270" i="15"/>
  <c r="AG270" i="15"/>
  <c r="U272" i="15"/>
  <c r="U274" i="15"/>
  <c r="X276" i="15"/>
  <c r="N278" i="15"/>
  <c r="AD278" i="15"/>
  <c r="J282" i="15"/>
  <c r="AD282" i="15"/>
  <c r="M286" i="15"/>
  <c r="AC286" i="15"/>
  <c r="Q288" i="15"/>
  <c r="AG288" i="15"/>
  <c r="Y290" i="15"/>
  <c r="I294" i="15"/>
  <c r="Y294" i="15"/>
  <c r="AJ296" i="15"/>
  <c r="V298" i="15"/>
  <c r="V302" i="15"/>
  <c r="I306" i="15"/>
  <c r="AC306" i="15"/>
  <c r="Q308" i="15"/>
  <c r="I310" i="15"/>
  <c r="Y310" i="15"/>
  <c r="I312" i="15"/>
  <c r="Y312" i="15"/>
  <c r="I314" i="15"/>
  <c r="AC314" i="15"/>
  <c r="X316" i="15"/>
  <c r="AF320" i="15"/>
  <c r="AJ324" i="15"/>
  <c r="U326" i="15"/>
  <c r="AK326" i="15"/>
  <c r="U328" i="15"/>
  <c r="AK328" i="15"/>
  <c r="AB332" i="15"/>
  <c r="M334" i="15"/>
  <c r="U334" i="15"/>
  <c r="AC334" i="15"/>
  <c r="AK334" i="15"/>
  <c r="AJ336" i="15"/>
  <c r="N338" i="15"/>
  <c r="V338" i="15"/>
  <c r="AD338" i="15"/>
  <c r="AL338" i="15"/>
  <c r="S344" i="15"/>
  <c r="AI344" i="15"/>
  <c r="AB346" i="15"/>
  <c r="M348" i="15"/>
  <c r="AC348" i="15"/>
  <c r="L350" i="15"/>
  <c r="T350" i="15"/>
  <c r="AB350" i="15"/>
  <c r="AJ350" i="15"/>
  <c r="I352" i="15"/>
  <c r="Q352" i="15"/>
  <c r="Y352" i="15"/>
  <c r="AG352" i="15"/>
  <c r="N202" i="15"/>
  <c r="T204" i="15"/>
  <c r="Y206" i="15"/>
  <c r="Q208" i="15"/>
  <c r="M210" i="15"/>
  <c r="U212" i="15"/>
  <c r="Y214" i="15"/>
  <c r="N218" i="15"/>
  <c r="S219" i="15"/>
  <c r="L220" i="15"/>
  <c r="V222" i="15"/>
  <c r="X224" i="15"/>
  <c r="Q226" i="15"/>
  <c r="M228" i="15"/>
  <c r="AC228" i="15"/>
  <c r="M246" i="15"/>
  <c r="AC246" i="15"/>
  <c r="U248" i="15"/>
  <c r="U252" i="15"/>
  <c r="U254" i="15"/>
  <c r="AF260" i="15"/>
  <c r="Z262" i="15"/>
  <c r="AB264" i="15"/>
  <c r="M268" i="15"/>
  <c r="AG268" i="15"/>
  <c r="U270" i="15"/>
  <c r="I272" i="15"/>
  <c r="Y272" i="15"/>
  <c r="AG274" i="15"/>
  <c r="AB276" i="15"/>
  <c r="R278" i="15"/>
  <c r="AH278" i="15"/>
  <c r="N282" i="15"/>
  <c r="AH282" i="15"/>
  <c r="Q286" i="15"/>
  <c r="AG286" i="15"/>
  <c r="U288" i="15"/>
  <c r="I290" i="15"/>
  <c r="AC290" i="15"/>
  <c r="M294" i="15"/>
  <c r="AC294" i="15"/>
  <c r="J298" i="15"/>
  <c r="Z298" i="15"/>
  <c r="L304" i="15"/>
  <c r="M306" i="15"/>
  <c r="AG306" i="15"/>
  <c r="Y308" i="15"/>
  <c r="M310" i="15"/>
  <c r="AC310" i="15"/>
  <c r="M312" i="15"/>
  <c r="AC312" i="15"/>
  <c r="M314" i="15"/>
  <c r="AG314" i="15"/>
  <c r="AB316" i="15"/>
  <c r="V322" i="15"/>
  <c r="I326" i="15"/>
  <c r="Y326" i="15"/>
  <c r="I328" i="15"/>
  <c r="Y328" i="15"/>
  <c r="U330" i="15"/>
  <c r="AJ332" i="15"/>
  <c r="P334" i="15"/>
  <c r="X334" i="15"/>
  <c r="AF334" i="15"/>
  <c r="L336" i="15"/>
  <c r="I338" i="15"/>
  <c r="Q338" i="15"/>
  <c r="Y338" i="15"/>
  <c r="AG338" i="15"/>
  <c r="T344" i="15"/>
  <c r="AJ344" i="15"/>
  <c r="AC346" i="15"/>
  <c r="T348" i="15"/>
  <c r="AJ348" i="15"/>
  <c r="M350" i="15"/>
  <c r="U350" i="15"/>
  <c r="AC350" i="15"/>
  <c r="AK350" i="15"/>
  <c r="L352" i="15"/>
  <c r="T352" i="15"/>
  <c r="AB352" i="15"/>
  <c r="AJ352" i="15"/>
  <c r="U286" i="15"/>
  <c r="AG290" i="15"/>
  <c r="AD298" i="15"/>
  <c r="AC308" i="15"/>
  <c r="AG312" i="15"/>
  <c r="AL322" i="15"/>
  <c r="AC328" i="15"/>
  <c r="Y334" i="15"/>
  <c r="R338" i="15"/>
  <c r="AA344" i="15"/>
  <c r="AK348" i="15"/>
  <c r="AN350" i="15"/>
  <c r="AK352" i="15"/>
  <c r="U354" i="15"/>
  <c r="AK354" i="15"/>
  <c r="Q358" i="15"/>
  <c r="Z358" i="15"/>
  <c r="AK358" i="15"/>
  <c r="S360" i="15"/>
  <c r="N362" i="15"/>
  <c r="I366" i="15"/>
  <c r="Q366" i="15"/>
  <c r="Y366" i="15"/>
  <c r="AG366" i="15"/>
  <c r="AO366" i="15"/>
  <c r="P368" i="15"/>
  <c r="X368" i="15"/>
  <c r="AF368" i="15"/>
  <c r="AN368" i="15"/>
  <c r="M370" i="15"/>
  <c r="U370" i="15"/>
  <c r="AC370" i="15"/>
  <c r="AK370" i="15"/>
  <c r="L372" i="15"/>
  <c r="T372" i="15"/>
  <c r="AB372" i="15"/>
  <c r="AJ372" i="15"/>
  <c r="I374" i="15"/>
  <c r="Q374" i="15"/>
  <c r="Y374" i="15"/>
  <c r="AG374" i="15"/>
  <c r="AO374" i="15"/>
  <c r="AN376" i="15"/>
  <c r="AB380" i="15"/>
  <c r="J382" i="15"/>
  <c r="R382" i="15"/>
  <c r="Z382" i="15"/>
  <c r="AH382" i="15"/>
  <c r="AP382" i="15"/>
  <c r="Q386" i="15"/>
  <c r="AB386" i="15"/>
  <c r="AN386" i="15"/>
  <c r="L388" i="15"/>
  <c r="X388" i="15"/>
  <c r="AG388" i="15"/>
  <c r="AR388" i="15"/>
  <c r="P390" i="15"/>
  <c r="X390" i="15"/>
  <c r="AF390" i="15"/>
  <c r="AN390" i="15"/>
  <c r="I392" i="15"/>
  <c r="Q392" i="15"/>
  <c r="Y392" i="15"/>
  <c r="AG392" i="15"/>
  <c r="AO392" i="15"/>
  <c r="L394" i="15"/>
  <c r="X394" i="15"/>
  <c r="AG394" i="15"/>
  <c r="AR394" i="15"/>
  <c r="S396" i="15"/>
  <c r="AB396" i="15"/>
  <c r="AN396" i="15"/>
  <c r="V398" i="15"/>
  <c r="AT398" i="15"/>
  <c r="AT401" i="15"/>
  <c r="J402" i="15"/>
  <c r="U402" i="15"/>
  <c r="AG402" i="15"/>
  <c r="AP402" i="15"/>
  <c r="P404" i="15"/>
  <c r="AA404" i="15"/>
  <c r="AJ404" i="15"/>
  <c r="I406" i="15"/>
  <c r="Q406" i="15"/>
  <c r="Y406" i="15"/>
  <c r="AG406" i="15"/>
  <c r="AO406" i="15"/>
  <c r="L408" i="15"/>
  <c r="T408" i="15"/>
  <c r="AB408" i="15"/>
  <c r="AJ408" i="15"/>
  <c r="AR408" i="15"/>
  <c r="AJ410" i="15"/>
  <c r="AR412" i="15"/>
  <c r="P414" i="15"/>
  <c r="X414" i="15"/>
  <c r="AF414" i="15"/>
  <c r="AN414" i="15"/>
  <c r="L416" i="15"/>
  <c r="AR416" i="15"/>
  <c r="N418" i="15"/>
  <c r="V418" i="15"/>
  <c r="AD418" i="15"/>
  <c r="AL418" i="15"/>
  <c r="AT418" i="15"/>
  <c r="AD419" i="15"/>
  <c r="S424" i="15"/>
  <c r="AI424" i="15"/>
  <c r="M426" i="15"/>
  <c r="AJ426" i="15"/>
  <c r="M428" i="15"/>
  <c r="AJ428" i="15"/>
  <c r="I430" i="15"/>
  <c r="Q430" i="15"/>
  <c r="Y430" i="15"/>
  <c r="AG430" i="15"/>
  <c r="AO430" i="15"/>
  <c r="AW430" i="15"/>
  <c r="P432" i="15"/>
  <c r="X432" i="15"/>
  <c r="AF432" i="15"/>
  <c r="AN432" i="15"/>
  <c r="AV432" i="15"/>
  <c r="AB434" i="15"/>
  <c r="AR434" i="15"/>
  <c r="M438" i="15"/>
  <c r="Y438" i="15"/>
  <c r="AH438" i="15"/>
  <c r="AS438" i="15"/>
  <c r="S440" i="15"/>
  <c r="AT441" i="15"/>
  <c r="V442" i="15"/>
  <c r="AS442" i="15"/>
  <c r="M446" i="15"/>
  <c r="U446" i="15"/>
  <c r="AC446" i="15"/>
  <c r="AK446" i="15"/>
  <c r="AS446" i="15"/>
  <c r="L448" i="15"/>
  <c r="T448" i="15"/>
  <c r="AB448" i="15"/>
  <c r="AJ448" i="15"/>
  <c r="AR448" i="15"/>
  <c r="I450" i="15"/>
  <c r="Q450" i="15"/>
  <c r="Y450" i="15"/>
  <c r="AG450" i="15"/>
  <c r="AO450" i="15"/>
  <c r="AW450" i="15"/>
  <c r="P452" i="15"/>
  <c r="X452" i="15"/>
  <c r="AF452" i="15"/>
  <c r="AN452" i="15"/>
  <c r="AV452" i="15"/>
  <c r="M454" i="15"/>
  <c r="U454" i="15"/>
  <c r="AC454" i="15"/>
  <c r="AK454" i="15"/>
  <c r="AS454" i="15"/>
  <c r="X456" i="15"/>
  <c r="AK458" i="15"/>
  <c r="V459" i="15"/>
  <c r="I288" i="15"/>
  <c r="Q294" i="15"/>
  <c r="X304" i="15"/>
  <c r="Q310" i="15"/>
  <c r="Q314" i="15"/>
  <c r="M326" i="15"/>
  <c r="AK330" i="15"/>
  <c r="AG334" i="15"/>
  <c r="Z338" i="15"/>
  <c r="M346" i="15"/>
  <c r="P350" i="15"/>
  <c r="M352" i="15"/>
  <c r="AO352" i="15"/>
  <c r="AB354" i="15"/>
  <c r="I358" i="15"/>
  <c r="R358" i="15"/>
  <c r="AC358" i="15"/>
  <c r="AO358" i="15"/>
  <c r="AA360" i="15"/>
  <c r="AL361" i="15"/>
  <c r="V362" i="15"/>
  <c r="L366" i="15"/>
  <c r="T366" i="15"/>
  <c r="AB366" i="15"/>
  <c r="AJ366" i="15"/>
  <c r="I368" i="15"/>
  <c r="Q368" i="15"/>
  <c r="Y368" i="15"/>
  <c r="AG368" i="15"/>
  <c r="AO368" i="15"/>
  <c r="P370" i="15"/>
  <c r="X370" i="15"/>
  <c r="AF370" i="15"/>
  <c r="AN370" i="15"/>
  <c r="M372" i="15"/>
  <c r="U372" i="15"/>
  <c r="AC372" i="15"/>
  <c r="AK372" i="15"/>
  <c r="L374" i="15"/>
  <c r="T374" i="15"/>
  <c r="AB374" i="15"/>
  <c r="AJ374" i="15"/>
  <c r="P376" i="15"/>
  <c r="AC378" i="15"/>
  <c r="V379" i="15"/>
  <c r="AJ380" i="15"/>
  <c r="M382" i="15"/>
  <c r="U382" i="15"/>
  <c r="AC382" i="15"/>
  <c r="AK382" i="15"/>
  <c r="I386" i="15"/>
  <c r="T386" i="15"/>
  <c r="AF386" i="15"/>
  <c r="AO386" i="15"/>
  <c r="P388" i="15"/>
  <c r="Y388" i="15"/>
  <c r="AJ388" i="15"/>
  <c r="I390" i="15"/>
  <c r="Q390" i="15"/>
  <c r="Y390" i="15"/>
  <c r="AG390" i="15"/>
  <c r="AO390" i="15"/>
  <c r="L392" i="15"/>
  <c r="T392" i="15"/>
  <c r="AB392" i="15"/>
  <c r="AJ392" i="15"/>
  <c r="AR392" i="15"/>
  <c r="P394" i="15"/>
  <c r="Y394" i="15"/>
  <c r="AJ394" i="15"/>
  <c r="K396" i="15"/>
  <c r="T396" i="15"/>
  <c r="AF396" i="15"/>
  <c r="AQ396" i="15"/>
  <c r="AD398" i="15"/>
  <c r="M402" i="15"/>
  <c r="Y402" i="15"/>
  <c r="AH402" i="15"/>
  <c r="AS402" i="15"/>
  <c r="S404" i="15"/>
  <c r="AB404" i="15"/>
  <c r="AN404" i="15"/>
  <c r="L406" i="15"/>
  <c r="T406" i="15"/>
  <c r="AB406" i="15"/>
  <c r="AJ406" i="15"/>
  <c r="AR406" i="15"/>
  <c r="M408" i="15"/>
  <c r="U408" i="15"/>
  <c r="AC408" i="15"/>
  <c r="AK408" i="15"/>
  <c r="AS408" i="15"/>
  <c r="AR410" i="15"/>
  <c r="I414" i="15"/>
  <c r="Q414" i="15"/>
  <c r="Y414" i="15"/>
  <c r="AG414" i="15"/>
  <c r="AO414" i="15"/>
  <c r="T416" i="15"/>
  <c r="I418" i="15"/>
  <c r="Q418" i="15"/>
  <c r="Y418" i="15"/>
  <c r="AG418" i="15"/>
  <c r="AO418" i="15"/>
  <c r="AL419" i="15"/>
  <c r="AS422" i="15"/>
  <c r="T424" i="15"/>
  <c r="AJ424" i="15"/>
  <c r="U426" i="15"/>
  <c r="AK426" i="15"/>
  <c r="U428" i="15"/>
  <c r="AK428" i="15"/>
  <c r="L430" i="15"/>
  <c r="T430" i="15"/>
  <c r="AB430" i="15"/>
  <c r="AJ430" i="15"/>
  <c r="AR430" i="15"/>
  <c r="I432" i="15"/>
  <c r="Q432" i="15"/>
  <c r="Y432" i="15"/>
  <c r="AG432" i="15"/>
  <c r="AO432" i="15"/>
  <c r="AW432" i="15"/>
  <c r="AC434" i="15"/>
  <c r="AS434" i="15"/>
  <c r="Q438" i="15"/>
  <c r="Z438" i="15"/>
  <c r="AK438" i="15"/>
  <c r="R282" i="15"/>
  <c r="Y288" i="15"/>
  <c r="AG294" i="15"/>
  <c r="Q306" i="15"/>
  <c r="AG310" i="15"/>
  <c r="L316" i="15"/>
  <c r="AC326" i="15"/>
  <c r="I334" i="15"/>
  <c r="T336" i="15"/>
  <c r="AH338" i="15"/>
  <c r="AJ346" i="15"/>
  <c r="X350" i="15"/>
  <c r="U352" i="15"/>
  <c r="M354" i="15"/>
  <c r="AC354" i="15"/>
  <c r="J358" i="15"/>
  <c r="U358" i="15"/>
  <c r="AG358" i="15"/>
  <c r="AP358" i="15"/>
  <c r="AI360" i="15"/>
  <c r="AD362" i="15"/>
  <c r="M366" i="15"/>
  <c r="U366" i="15"/>
  <c r="AC366" i="15"/>
  <c r="AK366" i="15"/>
  <c r="L368" i="15"/>
  <c r="T368" i="15"/>
  <c r="AB368" i="15"/>
  <c r="AJ368" i="15"/>
  <c r="I370" i="15"/>
  <c r="Q370" i="15"/>
  <c r="Y370" i="15"/>
  <c r="AG370" i="15"/>
  <c r="AO370" i="15"/>
  <c r="P372" i="15"/>
  <c r="X372" i="15"/>
  <c r="AF372" i="15"/>
  <c r="AN372" i="15"/>
  <c r="M374" i="15"/>
  <c r="U374" i="15"/>
  <c r="AC374" i="15"/>
  <c r="AK374" i="15"/>
  <c r="X376" i="15"/>
  <c r="AK378" i="15"/>
  <c r="AD379" i="15"/>
  <c r="L380" i="15"/>
  <c r="AR380" i="15"/>
  <c r="N382" i="15"/>
  <c r="V382" i="15"/>
  <c r="AD382" i="15"/>
  <c r="AL382" i="15"/>
  <c r="L386" i="15"/>
  <c r="X386" i="15"/>
  <c r="AG386" i="15"/>
  <c r="AR386" i="15"/>
  <c r="Q388" i="15"/>
  <c r="AB388" i="15"/>
  <c r="AN388" i="15"/>
  <c r="L390" i="15"/>
  <c r="T390" i="15"/>
  <c r="AB390" i="15"/>
  <c r="AJ390" i="15"/>
  <c r="AR390" i="15"/>
  <c r="M392" i="15"/>
  <c r="U392" i="15"/>
  <c r="AC392" i="15"/>
  <c r="AK392" i="15"/>
  <c r="AS392" i="15"/>
  <c r="Q394" i="15"/>
  <c r="AB394" i="15"/>
  <c r="AN394" i="15"/>
  <c r="L396" i="15"/>
  <c r="X396" i="15"/>
  <c r="AI396" i="15"/>
  <c r="AR396" i="15"/>
  <c r="AL398" i="15"/>
  <c r="Q402" i="15"/>
  <c r="Z402" i="15"/>
  <c r="AK402" i="15"/>
  <c r="K404" i="15"/>
  <c r="T404" i="15"/>
  <c r="AF404" i="15"/>
  <c r="AQ404" i="15"/>
  <c r="M406" i="15"/>
  <c r="U406" i="15"/>
  <c r="AC406" i="15"/>
  <c r="AK406" i="15"/>
  <c r="AS406" i="15"/>
  <c r="P408" i="15"/>
  <c r="X408" i="15"/>
  <c r="AF408" i="15"/>
  <c r="AN408" i="15"/>
  <c r="T410" i="15"/>
  <c r="AB412" i="15"/>
  <c r="L414" i="15"/>
  <c r="T414" i="15"/>
  <c r="AB414" i="15"/>
  <c r="AJ414" i="15"/>
  <c r="AR414" i="15"/>
  <c r="AB416" i="15"/>
  <c r="J418" i="15"/>
  <c r="R418" i="15"/>
  <c r="Z418" i="15"/>
  <c r="AH418" i="15"/>
  <c r="AP418" i="15"/>
  <c r="AT419" i="15"/>
  <c r="K424" i="15"/>
  <c r="AA424" i="15"/>
  <c r="AQ424" i="15"/>
  <c r="AB426" i="15"/>
  <c r="AR426" i="15"/>
  <c r="AB428" i="15"/>
  <c r="AR428" i="15"/>
  <c r="M430" i="15"/>
  <c r="U430" i="15"/>
  <c r="AC430" i="15"/>
  <c r="AK430" i="15"/>
  <c r="AS430" i="15"/>
  <c r="L432" i="15"/>
  <c r="T432" i="15"/>
  <c r="AB432" i="15"/>
  <c r="AJ432" i="15"/>
  <c r="AR432" i="15"/>
  <c r="M434" i="15"/>
  <c r="AJ434" i="15"/>
  <c r="I438" i="15"/>
  <c r="R438" i="15"/>
  <c r="AC438" i="15"/>
  <c r="AO438" i="15"/>
  <c r="AX438" i="15"/>
  <c r="AI440" i="15"/>
  <c r="AD441" i="15"/>
  <c r="AK442" i="15"/>
  <c r="I446" i="15"/>
  <c r="Q446" i="15"/>
  <c r="Y446" i="15"/>
  <c r="AG446" i="15"/>
  <c r="AO446" i="15"/>
  <c r="AW446" i="15"/>
  <c r="P448" i="15"/>
  <c r="X448" i="15"/>
  <c r="AF448" i="15"/>
  <c r="AN448" i="15"/>
  <c r="AV448" i="15"/>
  <c r="M450" i="15"/>
  <c r="U450" i="15"/>
  <c r="AC450" i="15"/>
  <c r="AK450" i="15"/>
  <c r="AS450" i="15"/>
  <c r="L452" i="15"/>
  <c r="T452" i="15"/>
  <c r="AB452" i="15"/>
  <c r="AJ452" i="15"/>
  <c r="AR452" i="15"/>
  <c r="I454" i="15"/>
  <c r="Q454" i="15"/>
  <c r="Y454" i="15"/>
  <c r="AG454" i="15"/>
  <c r="AO454" i="15"/>
  <c r="AW454" i="15"/>
  <c r="AN456" i="15"/>
  <c r="AL459" i="15"/>
  <c r="T460" i="15"/>
  <c r="T284" i="15"/>
  <c r="M290" i="15"/>
  <c r="N298" i="15"/>
  <c r="I308" i="15"/>
  <c r="Q312" i="15"/>
  <c r="AF316" i="15"/>
  <c r="M328" i="15"/>
  <c r="Q334" i="15"/>
  <c r="J338" i="15"/>
  <c r="K344" i="15"/>
  <c r="U348" i="15"/>
  <c r="AF350" i="15"/>
  <c r="AC352" i="15"/>
  <c r="T354" i="15"/>
  <c r="AJ354" i="15"/>
  <c r="M358" i="15"/>
  <c r="Y358" i="15"/>
  <c r="AH358" i="15"/>
  <c r="K360" i="15"/>
  <c r="AL362" i="15"/>
  <c r="P366" i="15"/>
  <c r="X366" i="15"/>
  <c r="AF366" i="15"/>
  <c r="AN366" i="15"/>
  <c r="M368" i="15"/>
  <c r="U368" i="15"/>
  <c r="AC368" i="15"/>
  <c r="AK368" i="15"/>
  <c r="L370" i="15"/>
  <c r="T370" i="15"/>
  <c r="AB370" i="15"/>
  <c r="AJ370" i="15"/>
  <c r="I372" i="15"/>
  <c r="Q372" i="15"/>
  <c r="Y372" i="15"/>
  <c r="AG372" i="15"/>
  <c r="AO372" i="15"/>
  <c r="P374" i="15"/>
  <c r="X374" i="15"/>
  <c r="AF374" i="15"/>
  <c r="AN374" i="15"/>
  <c r="AF376" i="15"/>
  <c r="AL379" i="15"/>
  <c r="T380" i="15"/>
  <c r="I382" i="15"/>
  <c r="Q382" i="15"/>
  <c r="Y382" i="15"/>
  <c r="AG382" i="15"/>
  <c r="AO382" i="15"/>
  <c r="P386" i="15"/>
  <c r="Y386" i="15"/>
  <c r="AJ386" i="15"/>
  <c r="I388" i="15"/>
  <c r="T388" i="15"/>
  <c r="AF388" i="15"/>
  <c r="AO388" i="15"/>
  <c r="M390" i="15"/>
  <c r="U390" i="15"/>
  <c r="AC390" i="15"/>
  <c r="AK390" i="15"/>
  <c r="AS390" i="15"/>
  <c r="P392" i="15"/>
  <c r="X392" i="15"/>
  <c r="AF392" i="15"/>
  <c r="AN392" i="15"/>
  <c r="I394" i="15"/>
  <c r="T394" i="15"/>
  <c r="AF394" i="15"/>
  <c r="AO394" i="15"/>
  <c r="P396" i="15"/>
  <c r="AA396" i="15"/>
  <c r="AJ396" i="15"/>
  <c r="N398" i="15"/>
  <c r="AS398" i="15"/>
  <c r="AL401" i="15"/>
  <c r="I402" i="15"/>
  <c r="R402" i="15"/>
  <c r="AC402" i="15"/>
  <c r="AO402" i="15"/>
  <c r="L404" i="15"/>
  <c r="X404" i="15"/>
  <c r="AI404" i="15"/>
  <c r="AR404" i="15"/>
  <c r="P406" i="15"/>
  <c r="X406" i="15"/>
  <c r="AF406" i="15"/>
  <c r="AN406" i="15"/>
  <c r="I408" i="15"/>
  <c r="Q408" i="15"/>
  <c r="Y408" i="15"/>
  <c r="AG408" i="15"/>
  <c r="AO408" i="15"/>
  <c r="AB410" i="15"/>
  <c r="AJ412" i="15"/>
  <c r="M414" i="15"/>
  <c r="U414" i="15"/>
  <c r="AC414" i="15"/>
  <c r="AK414" i="15"/>
  <c r="AS414" i="15"/>
  <c r="AJ416" i="15"/>
  <c r="M418" i="15"/>
  <c r="U418" i="15"/>
  <c r="AC418" i="15"/>
  <c r="AK418" i="15"/>
  <c r="AS418" i="15"/>
  <c r="V419" i="15"/>
  <c r="L424" i="15"/>
  <c r="AB424" i="15"/>
  <c r="AR424" i="15"/>
  <c r="AC426" i="15"/>
  <c r="AS426" i="15"/>
  <c r="AC428" i="15"/>
  <c r="AS428" i="15"/>
  <c r="P430" i="15"/>
  <c r="X430" i="15"/>
  <c r="AF430" i="15"/>
  <c r="AN430" i="15"/>
  <c r="AV430" i="15"/>
  <c r="M432" i="15"/>
  <c r="U432" i="15"/>
  <c r="AC432" i="15"/>
  <c r="AK432" i="15"/>
  <c r="AS432" i="15"/>
  <c r="U434" i="15"/>
  <c r="AK434" i="15"/>
  <c r="J438" i="15"/>
  <c r="U438" i="15"/>
  <c r="AG438" i="15"/>
  <c r="AP438" i="15"/>
  <c r="K440" i="15"/>
  <c r="AQ440" i="15"/>
  <c r="AL441" i="15"/>
  <c r="N442" i="15"/>
  <c r="AL442" i="15"/>
  <c r="L446" i="15"/>
  <c r="T446" i="15"/>
  <c r="AB446" i="15"/>
  <c r="AJ446" i="15"/>
  <c r="AR446" i="15"/>
  <c r="I448" i="15"/>
  <c r="Q448" i="15"/>
  <c r="Y448" i="15"/>
  <c r="AG448" i="15"/>
  <c r="AO448" i="15"/>
  <c r="AW448" i="15"/>
  <c r="P450" i="15"/>
  <c r="X450" i="15"/>
  <c r="AF450" i="15"/>
  <c r="AN450" i="15"/>
  <c r="AV450" i="15"/>
  <c r="M452" i="15"/>
  <c r="U452" i="15"/>
  <c r="AC452" i="15"/>
  <c r="AK452" i="15"/>
  <c r="AS452" i="15"/>
  <c r="L454" i="15"/>
  <c r="T454" i="15"/>
  <c r="AB454" i="15"/>
  <c r="AJ454" i="15"/>
  <c r="AR454" i="15"/>
  <c r="P456" i="15"/>
  <c r="AV456" i="15"/>
  <c r="AT459" i="15"/>
  <c r="AB460" i="15"/>
  <c r="AD442" i="15"/>
  <c r="AF446" i="15"/>
  <c r="U448" i="15"/>
  <c r="L450" i="15"/>
  <c r="AR450" i="15"/>
  <c r="AG452" i="15"/>
  <c r="X454" i="15"/>
  <c r="AF456" i="15"/>
  <c r="AD459" i="15"/>
  <c r="AR460" i="15"/>
  <c r="M462" i="15"/>
  <c r="U462" i="15"/>
  <c r="AC462" i="15"/>
  <c r="AK462" i="15"/>
  <c r="AS462" i="15"/>
  <c r="AT442" i="15"/>
  <c r="AN446" i="15"/>
  <c r="AC448" i="15"/>
  <c r="T450" i="15"/>
  <c r="I452" i="15"/>
  <c r="AO452" i="15"/>
  <c r="AF454" i="15"/>
  <c r="AS458" i="15"/>
  <c r="AZ460" i="15"/>
  <c r="N462" i="15"/>
  <c r="V462" i="15"/>
  <c r="AD462" i="15"/>
  <c r="AL462" i="15"/>
  <c r="AT462" i="15"/>
  <c r="AW438" i="15"/>
  <c r="P446" i="15"/>
  <c r="AV446" i="15"/>
  <c r="AK448" i="15"/>
  <c r="AB450" i="15"/>
  <c r="Q452" i="15"/>
  <c r="AW452" i="15"/>
  <c r="AN454" i="15"/>
  <c r="I462" i="15"/>
  <c r="Q462" i="15"/>
  <c r="Y462" i="15"/>
  <c r="AG462" i="15"/>
  <c r="AO462" i="15"/>
  <c r="AW462" i="15"/>
  <c r="AA440" i="15"/>
  <c r="X446" i="15"/>
  <c r="M448" i="15"/>
  <c r="AS448" i="15"/>
  <c r="AJ450" i="15"/>
  <c r="Y452" i="15"/>
  <c r="P454" i="15"/>
  <c r="AV454" i="15"/>
  <c r="AJ460" i="15"/>
  <c r="J462" i="15"/>
  <c r="R462" i="15"/>
  <c r="Z462" i="15"/>
  <c r="AH462" i="15"/>
  <c r="AP462" i="15"/>
  <c r="AX462" i="15"/>
  <c r="E118" i="16"/>
  <c r="J118" i="16"/>
  <c r="R118" i="16"/>
  <c r="E136" i="16"/>
  <c r="F136" i="16" s="1"/>
  <c r="F124" i="14" s="1"/>
  <c r="R136" i="16"/>
  <c r="J136" i="16"/>
  <c r="E160" i="16"/>
  <c r="F160" i="16" s="1"/>
  <c r="F148" i="14" s="1"/>
  <c r="Q160" i="16"/>
  <c r="E168" i="16"/>
  <c r="F168" i="16" s="1"/>
  <c r="F156" i="14" s="1"/>
  <c r="W168" i="16"/>
  <c r="E176" i="16"/>
  <c r="F176" i="16" s="1"/>
  <c r="F164" i="14" s="1"/>
  <c r="J176" i="16"/>
  <c r="E202" i="16"/>
  <c r="M202" i="16"/>
  <c r="U202" i="16"/>
  <c r="E226" i="16"/>
  <c r="I226" i="16"/>
  <c r="Q226" i="16"/>
  <c r="X245" i="16"/>
  <c r="H245" i="16"/>
  <c r="P245" i="16"/>
  <c r="Y276" i="16"/>
  <c r="AG276" i="16"/>
  <c r="Q276" i="16"/>
  <c r="I276" i="16"/>
  <c r="E240" i="16"/>
  <c r="Q240" i="16"/>
  <c r="I240" i="16"/>
  <c r="V252" i="16"/>
  <c r="AD252" i="16"/>
  <c r="N252" i="16"/>
  <c r="M244" i="16"/>
  <c r="U244" i="16"/>
  <c r="AC244" i="16"/>
  <c r="I28" i="15"/>
  <c r="M76" i="15"/>
  <c r="Q116" i="15"/>
  <c r="I146" i="15"/>
  <c r="L158" i="15"/>
  <c r="T170" i="15"/>
  <c r="I200" i="15"/>
  <c r="W215" i="15"/>
  <c r="J222" i="15"/>
  <c r="M324" i="16"/>
  <c r="AK324" i="16"/>
  <c r="N332" i="16"/>
  <c r="AL332" i="16"/>
  <c r="J67" i="15"/>
  <c r="N111" i="15"/>
  <c r="R151" i="15"/>
  <c r="U206" i="15"/>
  <c r="J242" i="15"/>
  <c r="H401" i="16"/>
  <c r="V401" i="16"/>
  <c r="AL401" i="16"/>
  <c r="H449" i="16"/>
  <c r="Z449" i="16"/>
  <c r="AT449" i="16"/>
  <c r="J449" i="16"/>
  <c r="AD449" i="16"/>
  <c r="AX449" i="16"/>
  <c r="N449" i="16"/>
  <c r="AH449" i="16"/>
  <c r="R449" i="16"/>
  <c r="AP449" i="16"/>
  <c r="W219" i="15"/>
  <c r="O419" i="15"/>
  <c r="N358" i="15"/>
  <c r="G464" i="1"/>
  <c r="C452" i="14" s="1"/>
  <c r="F464" i="1"/>
  <c r="B452" i="14" s="1"/>
  <c r="G448" i="1"/>
  <c r="C436" i="14" s="1"/>
  <c r="F448" i="1"/>
  <c r="B436" i="14" s="1"/>
  <c r="G440" i="1"/>
  <c r="C428" i="14" s="1"/>
  <c r="F440" i="1"/>
  <c r="B428" i="14" s="1"/>
  <c r="G424" i="1"/>
  <c r="C412" i="14" s="1"/>
  <c r="F424" i="1"/>
  <c r="B412" i="14" s="1"/>
  <c r="G416" i="1"/>
  <c r="C404" i="14" s="1"/>
  <c r="F416" i="1"/>
  <c r="B404" i="14" s="1"/>
  <c r="G408" i="1"/>
  <c r="C396" i="14" s="1"/>
  <c r="F408" i="1"/>
  <c r="B396" i="14" s="1"/>
  <c r="G400" i="1"/>
  <c r="C388" i="14" s="1"/>
  <c r="F400" i="1"/>
  <c r="B388" i="14" s="1"/>
  <c r="E459" i="1"/>
  <c r="AG459" i="1"/>
  <c r="I459" i="1"/>
  <c r="AO459" i="1"/>
  <c r="Q459" i="1"/>
  <c r="AW459" i="1"/>
  <c r="Y459" i="1"/>
  <c r="AB451" i="1"/>
  <c r="AJ451" i="1"/>
  <c r="E451" i="1"/>
  <c r="L451" i="1"/>
  <c r="AR451" i="1"/>
  <c r="T451" i="1"/>
  <c r="E443" i="1"/>
  <c r="U443" i="1"/>
  <c r="AC443" i="1"/>
  <c r="AK443" i="1"/>
  <c r="M443" i="1"/>
  <c r="AS443" i="1"/>
  <c r="F423" i="1"/>
  <c r="B411" i="14" s="1"/>
  <c r="G423" i="1"/>
  <c r="C411" i="14" s="1"/>
  <c r="F407" i="1"/>
  <c r="B395" i="14" s="1"/>
  <c r="G407" i="1"/>
  <c r="C395" i="14" s="1"/>
  <c r="AD364" i="15"/>
  <c r="Y364" i="15"/>
  <c r="S224" i="1"/>
  <c r="AA216" i="1"/>
  <c r="O192" i="1"/>
  <c r="K136" i="1"/>
  <c r="K72" i="1"/>
  <c r="K64" i="1"/>
  <c r="J192" i="1"/>
  <c r="H280" i="20"/>
  <c r="H276" i="20"/>
  <c r="H273" i="20"/>
  <c r="H271" i="20"/>
  <c r="H269" i="20"/>
  <c r="H267" i="20"/>
  <c r="H265" i="20"/>
  <c r="H253" i="20"/>
  <c r="H246" i="20"/>
  <c r="H379" i="20"/>
  <c r="H323" i="20"/>
  <c r="H292" i="20"/>
  <c r="H284" i="20"/>
  <c r="H321" i="20"/>
  <c r="H291" i="20"/>
  <c r="H278" i="20"/>
  <c r="H274" i="20"/>
  <c r="H272" i="20"/>
  <c r="H270" i="20"/>
  <c r="H268" i="20"/>
  <c r="H266" i="20"/>
  <c r="H264" i="20"/>
  <c r="H262" i="20"/>
  <c r="H260" i="20"/>
  <c r="H258" i="20"/>
  <c r="H256" i="20"/>
  <c r="H254" i="20"/>
  <c r="H249" i="20"/>
  <c r="H245" i="20"/>
  <c r="H208" i="20"/>
  <c r="H282" i="20"/>
  <c r="H287" i="20"/>
  <c r="H451" i="20"/>
  <c r="H463" i="20"/>
  <c r="H447" i="20"/>
  <c r="H455" i="20"/>
  <c r="H405" i="20"/>
  <c r="H449" i="20"/>
  <c r="H459" i="20"/>
  <c r="H453" i="20"/>
  <c r="E64" i="16"/>
  <c r="J64" i="16"/>
  <c r="E108" i="16"/>
  <c r="F108" i="16" s="1"/>
  <c r="F96" i="14" s="1"/>
  <c r="J108" i="16"/>
  <c r="E138" i="16"/>
  <c r="F138" i="16" s="1"/>
  <c r="F126" i="14" s="1"/>
  <c r="Q138" i="16"/>
  <c r="E152" i="16"/>
  <c r="F152" i="16" s="1"/>
  <c r="F140" i="14" s="1"/>
  <c r="R152" i="16"/>
  <c r="E170" i="16"/>
  <c r="F170" i="16" s="1"/>
  <c r="F158" i="14" s="1"/>
  <c r="K170" i="16"/>
  <c r="E178" i="16"/>
  <c r="F178" i="16" s="1"/>
  <c r="F166" i="14" s="1"/>
  <c r="W178" i="16"/>
  <c r="W196" i="16"/>
  <c r="E196" i="16"/>
  <c r="F196" i="16" s="1"/>
  <c r="F184" i="14" s="1"/>
  <c r="O196" i="16"/>
  <c r="E216" i="16"/>
  <c r="R216" i="16"/>
  <c r="J216" i="16"/>
  <c r="E230" i="16"/>
  <c r="O230" i="16"/>
  <c r="W230" i="16"/>
  <c r="AD248" i="16"/>
  <c r="V248" i="16"/>
  <c r="N248" i="16"/>
  <c r="E241" i="16"/>
  <c r="L241" i="16"/>
  <c r="T241" i="16"/>
  <c r="AB241" i="16"/>
  <c r="H241" i="16"/>
  <c r="P255" i="16"/>
  <c r="X255" i="16"/>
  <c r="H255" i="16"/>
  <c r="AF255" i="16"/>
  <c r="H247" i="16"/>
  <c r="X247" i="16"/>
  <c r="P247" i="16"/>
  <c r="AG284" i="16"/>
  <c r="Y284" i="16"/>
  <c r="I284" i="16"/>
  <c r="Q284" i="16"/>
  <c r="I32" i="15"/>
  <c r="M84" i="15"/>
  <c r="O94" i="15"/>
  <c r="M120" i="15"/>
  <c r="M148" i="15"/>
  <c r="I160" i="15"/>
  <c r="T174" i="15"/>
  <c r="V202" i="15"/>
  <c r="X216" i="15"/>
  <c r="H327" i="16"/>
  <c r="P327" i="16"/>
  <c r="X327" i="16"/>
  <c r="AF327" i="16"/>
  <c r="J113" i="15"/>
  <c r="J175" i="15"/>
  <c r="W211" i="15"/>
  <c r="V262" i="15"/>
  <c r="G221" i="16"/>
  <c r="G209" i="14" s="1"/>
  <c r="F221" i="16"/>
  <c r="F209" i="14" s="1"/>
  <c r="I320" i="16"/>
  <c r="Q320" i="16"/>
  <c r="Y320" i="16"/>
  <c r="AG320" i="16"/>
  <c r="N334" i="16"/>
  <c r="AL334" i="16"/>
  <c r="AB379" i="16"/>
  <c r="H379" i="16"/>
  <c r="AJ379" i="16"/>
  <c r="L379" i="16"/>
  <c r="AR379" i="16"/>
  <c r="T379" i="16"/>
  <c r="H407" i="16"/>
  <c r="V407" i="16"/>
  <c r="AL407" i="16"/>
  <c r="J407" i="16"/>
  <c r="Z407" i="16"/>
  <c r="AP407" i="16"/>
  <c r="N407" i="16"/>
  <c r="AD407" i="16"/>
  <c r="AT407" i="16"/>
  <c r="R407" i="16"/>
  <c r="AH407" i="16"/>
  <c r="H437" i="16"/>
  <c r="V437" i="16"/>
  <c r="AL437" i="16"/>
  <c r="I177" i="15"/>
  <c r="V318" i="15"/>
  <c r="O339" i="15"/>
  <c r="N438" i="15"/>
  <c r="O361" i="15"/>
  <c r="E457" i="1"/>
  <c r="AK457" i="1"/>
  <c r="M457" i="1"/>
  <c r="AS457" i="1"/>
  <c r="U457" i="1"/>
  <c r="AC457" i="1"/>
  <c r="E449" i="1"/>
  <c r="AH449" i="1"/>
  <c r="J449" i="1"/>
  <c r="AP449" i="1"/>
  <c r="R449" i="1"/>
  <c r="AX449" i="1"/>
  <c r="Z449" i="1"/>
  <c r="G37" i="16"/>
  <c r="G25" i="14" s="1"/>
  <c r="G49" i="16"/>
  <c r="G37" i="14" s="1"/>
  <c r="G57" i="16"/>
  <c r="G45" i="14" s="1"/>
  <c r="G61" i="16"/>
  <c r="G49" i="14" s="1"/>
  <c r="G100" i="16"/>
  <c r="G88" i="14" s="1"/>
  <c r="G117" i="16"/>
  <c r="G105" i="14" s="1"/>
  <c r="G141" i="16"/>
  <c r="G129" i="14" s="1"/>
  <c r="G143" i="16"/>
  <c r="G131" i="14" s="1"/>
  <c r="G155" i="16"/>
  <c r="G143" i="14" s="1"/>
  <c r="G161" i="16"/>
  <c r="G149" i="14" s="1"/>
  <c r="G167" i="16"/>
  <c r="G155" i="14" s="1"/>
  <c r="Z364" i="15"/>
  <c r="U364" i="15"/>
  <c r="AA224" i="1"/>
  <c r="I208" i="1"/>
  <c r="O184" i="1"/>
  <c r="O176" i="1"/>
  <c r="M168" i="1"/>
  <c r="I128" i="1"/>
  <c r="I48" i="1"/>
  <c r="J214" i="1"/>
  <c r="R184" i="1"/>
  <c r="E249" i="20"/>
  <c r="F249" i="20" s="1"/>
  <c r="F237" i="17" s="1"/>
  <c r="E184" i="20"/>
  <c r="F184" i="20" s="1"/>
  <c r="F172" i="17" s="1"/>
  <c r="Q151" i="19"/>
  <c r="H50" i="19"/>
  <c r="F19" i="29"/>
  <c r="E19" i="29"/>
  <c r="E38" i="16"/>
  <c r="F38" i="16" s="1"/>
  <c r="F26" i="14" s="1"/>
  <c r="J38" i="16"/>
  <c r="E68" i="16"/>
  <c r="F68" i="16" s="1"/>
  <c r="F56" i="14" s="1"/>
  <c r="J68" i="16"/>
  <c r="E90" i="16"/>
  <c r="F90" i="16" s="1"/>
  <c r="F78" i="14" s="1"/>
  <c r="M90" i="16"/>
  <c r="E98" i="16"/>
  <c r="F98" i="16" s="1"/>
  <c r="F86" i="14" s="1"/>
  <c r="I98" i="16"/>
  <c r="E112" i="16"/>
  <c r="F112" i="16" s="1"/>
  <c r="F100" i="14" s="1"/>
  <c r="J112" i="16"/>
  <c r="E124" i="16"/>
  <c r="F124" i="16" s="1"/>
  <c r="F112" i="14" s="1"/>
  <c r="M124" i="16"/>
  <c r="E142" i="16"/>
  <c r="F142" i="16" s="1"/>
  <c r="F130" i="14" s="1"/>
  <c r="M142" i="16"/>
  <c r="E156" i="16"/>
  <c r="F156" i="16" s="1"/>
  <c r="F144" i="14" s="1"/>
  <c r="M156" i="16"/>
  <c r="U156" i="16"/>
  <c r="E164" i="16"/>
  <c r="F164" i="16" s="1"/>
  <c r="F152" i="14" s="1"/>
  <c r="M164" i="16"/>
  <c r="E172" i="16"/>
  <c r="F172" i="16" s="1"/>
  <c r="F160" i="14" s="1"/>
  <c r="W172" i="16"/>
  <c r="E220" i="16"/>
  <c r="Z220" i="16"/>
  <c r="E231" i="16"/>
  <c r="O231" i="16"/>
  <c r="W231" i="16"/>
  <c r="X251" i="16"/>
  <c r="P251" i="16"/>
  <c r="H251" i="16"/>
  <c r="R264" i="16"/>
  <c r="Z264" i="16"/>
  <c r="J264" i="16"/>
  <c r="AD296" i="16"/>
  <c r="V296" i="16"/>
  <c r="N296" i="16"/>
  <c r="I44" i="15"/>
  <c r="M106" i="15"/>
  <c r="L122" i="15"/>
  <c r="I150" i="15"/>
  <c r="P162" i="15"/>
  <c r="U196" i="15"/>
  <c r="W207" i="15"/>
  <c r="H375" i="16"/>
  <c r="AN375" i="16"/>
  <c r="P375" i="16"/>
  <c r="X375" i="16"/>
  <c r="AF375" i="16"/>
  <c r="H453" i="16"/>
  <c r="J453" i="16"/>
  <c r="AD453" i="16"/>
  <c r="AX453" i="16"/>
  <c r="N453" i="16"/>
  <c r="AH453" i="16"/>
  <c r="R453" i="16"/>
  <c r="AP453" i="16"/>
  <c r="Z453" i="16"/>
  <c r="AT453" i="16"/>
  <c r="N107" i="15"/>
  <c r="N145" i="15"/>
  <c r="U181" i="15"/>
  <c r="U214" i="15"/>
  <c r="N326" i="16"/>
  <c r="AL326" i="16"/>
  <c r="AA380" i="16"/>
  <c r="AQ380" i="16"/>
  <c r="J380" i="16"/>
  <c r="AE380" i="16"/>
  <c r="Q380" i="16"/>
  <c r="AI380" i="16"/>
  <c r="V380" i="16"/>
  <c r="AM380" i="16"/>
  <c r="H411" i="16"/>
  <c r="V411" i="16"/>
  <c r="AL411" i="16"/>
  <c r="J411" i="16"/>
  <c r="Z411" i="16"/>
  <c r="AP411" i="16"/>
  <c r="N411" i="16"/>
  <c r="AD411" i="16"/>
  <c r="AT411" i="16"/>
  <c r="R411" i="16"/>
  <c r="AH411" i="16"/>
  <c r="H455" i="16"/>
  <c r="V455" i="16"/>
  <c r="AL455" i="16"/>
  <c r="O115" i="15"/>
  <c r="T201" i="15"/>
  <c r="U226" i="15"/>
  <c r="O441" i="15"/>
  <c r="I398" i="15"/>
  <c r="O459" i="15"/>
  <c r="O379" i="15"/>
  <c r="G456" i="1"/>
  <c r="C444" i="14" s="1"/>
  <c r="F456" i="1"/>
  <c r="B444" i="14" s="1"/>
  <c r="G384" i="1"/>
  <c r="C372" i="14" s="1"/>
  <c r="F384" i="1"/>
  <c r="B372" i="14" s="1"/>
  <c r="Q463" i="1"/>
  <c r="AW463" i="1"/>
  <c r="E463" i="1"/>
  <c r="Y463" i="1"/>
  <c r="AG463" i="1"/>
  <c r="I463" i="1"/>
  <c r="AO463" i="1"/>
  <c r="Q455" i="1"/>
  <c r="AW455" i="1"/>
  <c r="Y455" i="1"/>
  <c r="AG455" i="1"/>
  <c r="E455" i="1"/>
  <c r="I455" i="1"/>
  <c r="AO455" i="1"/>
  <c r="AN447" i="1"/>
  <c r="E447" i="1"/>
  <c r="P447" i="1"/>
  <c r="AV447" i="1"/>
  <c r="X447" i="1"/>
  <c r="AF447" i="1"/>
  <c r="F419" i="1"/>
  <c r="B407" i="14" s="1"/>
  <c r="F415" i="1"/>
  <c r="B403" i="14" s="1"/>
  <c r="G415" i="1"/>
  <c r="C403" i="14" s="1"/>
  <c r="G59" i="16"/>
  <c r="G47" i="14" s="1"/>
  <c r="G63" i="16"/>
  <c r="G51" i="14" s="1"/>
  <c r="G39" i="16"/>
  <c r="G27" i="14" s="1"/>
  <c r="N364" i="15"/>
  <c r="AO364" i="15"/>
  <c r="I364" i="15"/>
  <c r="W176" i="1"/>
  <c r="E200" i="20"/>
  <c r="F200" i="20" s="1"/>
  <c r="F188" i="17" s="1"/>
  <c r="W242" i="19"/>
  <c r="R163" i="19"/>
  <c r="H54" i="19"/>
  <c r="E40" i="16"/>
  <c r="F40" i="16" s="1"/>
  <c r="F28" i="14" s="1"/>
  <c r="I40" i="16"/>
  <c r="E84" i="16"/>
  <c r="F84" i="16" s="1"/>
  <c r="F72" i="14" s="1"/>
  <c r="M84" i="16"/>
  <c r="E92" i="16"/>
  <c r="F92" i="16" s="1"/>
  <c r="F80" i="14" s="1"/>
  <c r="M92" i="16"/>
  <c r="E102" i="16"/>
  <c r="F102" i="16" s="1"/>
  <c r="F90" i="14" s="1"/>
  <c r="M102" i="16"/>
  <c r="E126" i="16"/>
  <c r="F126" i="16" s="1"/>
  <c r="F114" i="14" s="1"/>
  <c r="M126" i="16"/>
  <c r="E134" i="16"/>
  <c r="F134" i="16" s="1"/>
  <c r="F122" i="14" s="1"/>
  <c r="M134" i="16"/>
  <c r="E144" i="16"/>
  <c r="F144" i="16" s="1"/>
  <c r="F132" i="14" s="1"/>
  <c r="J144" i="16"/>
  <c r="E158" i="16"/>
  <c r="F158" i="16" s="1"/>
  <c r="F146" i="14" s="1"/>
  <c r="R158" i="16"/>
  <c r="E166" i="16"/>
  <c r="K166" i="16"/>
  <c r="E174" i="16"/>
  <c r="F174" i="16" s="1"/>
  <c r="F162" i="14" s="1"/>
  <c r="K174" i="16"/>
  <c r="E224" i="16"/>
  <c r="Z224" i="16"/>
  <c r="AA239" i="16"/>
  <c r="E239" i="16"/>
  <c r="K239" i="16"/>
  <c r="S239" i="16"/>
  <c r="T259" i="16"/>
  <c r="AB259" i="16"/>
  <c r="L259" i="16"/>
  <c r="H259" i="16"/>
  <c r="P237" i="16"/>
  <c r="E237" i="16"/>
  <c r="X237" i="16"/>
  <c r="H237" i="16"/>
  <c r="P249" i="16"/>
  <c r="X249" i="16"/>
  <c r="H249" i="16"/>
  <c r="J256" i="16"/>
  <c r="Z256" i="16"/>
  <c r="R256" i="16"/>
  <c r="AA319" i="16"/>
  <c r="K319" i="16"/>
  <c r="S319" i="16"/>
  <c r="AI319" i="16"/>
  <c r="I74" i="15"/>
  <c r="O86" i="15"/>
  <c r="I108" i="15"/>
  <c r="I124" i="15"/>
  <c r="M152" i="15"/>
  <c r="U164" i="15"/>
  <c r="R198" i="15"/>
  <c r="U210" i="15"/>
  <c r="I212" i="15"/>
  <c r="K341" i="16"/>
  <c r="S341" i="16"/>
  <c r="AA341" i="16"/>
  <c r="AI341" i="16"/>
  <c r="J109" i="15"/>
  <c r="J147" i="15"/>
  <c r="R183" i="15"/>
  <c r="V238" i="15"/>
  <c r="N342" i="15"/>
  <c r="G229" i="16"/>
  <c r="G217" i="14" s="1"/>
  <c r="F229" i="16"/>
  <c r="F217" i="14" s="1"/>
  <c r="AF329" i="16"/>
  <c r="H329" i="16"/>
  <c r="P329" i="16"/>
  <c r="X329" i="16"/>
  <c r="AI359" i="16"/>
  <c r="K359" i="16"/>
  <c r="S359" i="16"/>
  <c r="AA359" i="16"/>
  <c r="H415" i="16"/>
  <c r="V415" i="16"/>
  <c r="AL415" i="16"/>
  <c r="J415" i="16"/>
  <c r="Z415" i="16"/>
  <c r="AP415" i="16"/>
  <c r="N415" i="16"/>
  <c r="AD415" i="16"/>
  <c r="AT415" i="16"/>
  <c r="R415" i="16"/>
  <c r="AH415" i="16"/>
  <c r="O401" i="15"/>
  <c r="J302" i="15"/>
  <c r="N422" i="15"/>
  <c r="G432" i="1"/>
  <c r="C420" i="14" s="1"/>
  <c r="F432" i="1"/>
  <c r="B420" i="14" s="1"/>
  <c r="G392" i="1"/>
  <c r="C380" i="14" s="1"/>
  <c r="F392" i="1"/>
  <c r="B380" i="14" s="1"/>
  <c r="E461" i="1"/>
  <c r="U461" i="1"/>
  <c r="AC461" i="1"/>
  <c r="AK461" i="1"/>
  <c r="M461" i="1"/>
  <c r="AS461" i="1"/>
  <c r="E453" i="1"/>
  <c r="V453" i="1"/>
  <c r="AD453" i="1"/>
  <c r="AL453" i="1"/>
  <c r="N453" i="1"/>
  <c r="AT453" i="1"/>
  <c r="E445" i="1"/>
  <c r="N445" i="1"/>
  <c r="AT445" i="1"/>
  <c r="V445" i="1"/>
  <c r="AD445" i="1"/>
  <c r="AL445" i="1"/>
  <c r="AX441" i="10"/>
  <c r="AA432" i="10"/>
  <c r="J417" i="10"/>
  <c r="AO404" i="10"/>
  <c r="S387" i="10"/>
  <c r="AI371" i="10"/>
  <c r="S327" i="10"/>
  <c r="AF279" i="10"/>
  <c r="P462" i="10"/>
  <c r="AO451" i="10"/>
  <c r="J82" i="10"/>
  <c r="N151" i="10"/>
  <c r="R193" i="10"/>
  <c r="Z227" i="10"/>
  <c r="AD256" i="10"/>
  <c r="AE283" i="10"/>
  <c r="S319" i="10"/>
  <c r="V353" i="10"/>
  <c r="AH385" i="10"/>
  <c r="W419" i="10"/>
  <c r="J183" i="10"/>
  <c r="AK354" i="10"/>
  <c r="AA337" i="10"/>
  <c r="I199" i="10"/>
  <c r="M444" i="10"/>
  <c r="V437" i="10"/>
  <c r="AA425" i="10"/>
  <c r="M410" i="10"/>
  <c r="L395" i="10"/>
  <c r="AI380" i="10"/>
  <c r="S349" i="10"/>
  <c r="AI305" i="10"/>
  <c r="AA247" i="10"/>
  <c r="L453" i="10"/>
  <c r="AG455" i="10"/>
  <c r="AW451" i="10"/>
  <c r="N125" i="10"/>
  <c r="J173" i="10"/>
  <c r="V211" i="10"/>
  <c r="J242" i="10"/>
  <c r="R268" i="10"/>
  <c r="K299" i="10"/>
  <c r="J336" i="10"/>
  <c r="P370" i="10"/>
  <c r="K399" i="10"/>
  <c r="AM462" i="10"/>
  <c r="Z263" i="10"/>
  <c r="P249" i="10"/>
  <c r="F180" i="19"/>
  <c r="D168" i="17" s="1"/>
  <c r="E453" i="10"/>
  <c r="G453" i="10" s="1"/>
  <c r="C441" i="17" s="1"/>
  <c r="E69" i="10"/>
  <c r="E129" i="10"/>
  <c r="F129" i="10" s="1"/>
  <c r="B117" i="17" s="1"/>
  <c r="E193" i="10"/>
  <c r="F255" i="19"/>
  <c r="D243" i="17" s="1"/>
  <c r="E49" i="10"/>
  <c r="E97" i="10"/>
  <c r="F97" i="10" s="1"/>
  <c r="B85" i="17" s="1"/>
  <c r="E169" i="10"/>
  <c r="E215" i="10"/>
  <c r="F215" i="10" s="1"/>
  <c r="B203" i="17" s="1"/>
  <c r="E328" i="10"/>
  <c r="AS444" i="10"/>
  <c r="AG440" i="10"/>
  <c r="M436" i="10"/>
  <c r="S430" i="10"/>
  <c r="AR423" i="10"/>
  <c r="AI416" i="10"/>
  <c r="I408" i="10"/>
  <c r="AE402" i="10"/>
  <c r="AM394" i="10"/>
  <c r="K385" i="10"/>
  <c r="R377" i="10"/>
  <c r="AI367" i="10"/>
  <c r="AI345" i="10"/>
  <c r="T323" i="10"/>
  <c r="L295" i="10"/>
  <c r="S269" i="10"/>
  <c r="X239" i="10"/>
  <c r="L451" i="10"/>
  <c r="P460" i="10"/>
  <c r="AE453" i="10"/>
  <c r="AM449" i="10"/>
  <c r="AU449" i="10"/>
  <c r="J65" i="10"/>
  <c r="Q117" i="10"/>
  <c r="N145" i="10"/>
  <c r="P168" i="10"/>
  <c r="J188" i="10"/>
  <c r="V207" i="10"/>
  <c r="W223" i="10"/>
  <c r="W239" i="10"/>
  <c r="X252" i="10"/>
  <c r="J265" i="10"/>
  <c r="AE279" i="10"/>
  <c r="AE295" i="10"/>
  <c r="AA315" i="10"/>
  <c r="T332" i="10"/>
  <c r="AH350" i="10"/>
  <c r="AN366" i="10"/>
  <c r="AJ382" i="10"/>
  <c r="AF396" i="10"/>
  <c r="V411" i="10"/>
  <c r="Y455" i="10"/>
  <c r="J155" i="10"/>
  <c r="O246" i="10"/>
  <c r="AM330" i="10"/>
  <c r="S418" i="10"/>
  <c r="W445" i="10"/>
  <c r="R441" i="10"/>
  <c r="O438" i="10"/>
  <c r="AA434" i="10"/>
  <c r="AQ427" i="10"/>
  <c r="AF419" i="10"/>
  <c r="Y412" i="10"/>
  <c r="W405" i="10"/>
  <c r="AD397" i="10"/>
  <c r="K389" i="10"/>
  <c r="Y382" i="10"/>
  <c r="AG374" i="10"/>
  <c r="AB355" i="10"/>
  <c r="AM333" i="10"/>
  <c r="S309" i="10"/>
  <c r="O285" i="10"/>
  <c r="W253" i="10"/>
  <c r="L455" i="10"/>
  <c r="P464" i="10"/>
  <c r="AI453" i="10"/>
  <c r="AQ449" i="10"/>
  <c r="AY449" i="10"/>
  <c r="O95" i="10"/>
  <c r="R133" i="10"/>
  <c r="Q157" i="10"/>
  <c r="S179" i="10"/>
  <c r="V198" i="10"/>
  <c r="L214" i="10"/>
  <c r="R231" i="10"/>
  <c r="J245" i="10"/>
  <c r="P258" i="10"/>
  <c r="Z273" i="10"/>
  <c r="AB286" i="10"/>
  <c r="AD305" i="10"/>
  <c r="K323" i="10"/>
  <c r="AG341" i="10"/>
  <c r="AM359" i="10"/>
  <c r="J373" i="10"/>
  <c r="J388" i="10"/>
  <c r="AN404" i="10"/>
  <c r="J429" i="10"/>
  <c r="M70" i="10"/>
  <c r="W208" i="10"/>
  <c r="AH279" i="10"/>
  <c r="Q376" i="10"/>
  <c r="AC444" i="10"/>
  <c r="AA442" i="10"/>
  <c r="Q440" i="10"/>
  <c r="AN439" i="10"/>
  <c r="AL437" i="10"/>
  <c r="AJ435" i="10"/>
  <c r="AA431" i="10"/>
  <c r="K427" i="10"/>
  <c r="L423" i="10"/>
  <c r="AM420" i="10"/>
  <c r="AP417" i="10"/>
  <c r="AM413" i="10"/>
  <c r="W409" i="10"/>
  <c r="AC406" i="10"/>
  <c r="AJ403" i="10"/>
  <c r="AA398" i="10"/>
  <c r="AR395" i="10"/>
  <c r="AA391" i="10"/>
  <c r="O386" i="10"/>
  <c r="AJ383" i="10"/>
  <c r="AN379" i="10"/>
  <c r="AR375" i="10"/>
  <c r="AE369" i="10"/>
  <c r="AF359" i="10"/>
  <c r="AA347" i="10"/>
  <c r="AJ335" i="10"/>
  <c r="W325" i="10"/>
  <c r="AI313" i="10"/>
  <c r="AJ303" i="10"/>
  <c r="AE289" i="10"/>
  <c r="S273" i="10"/>
  <c r="L255" i="10"/>
  <c r="L243" i="10"/>
  <c r="X446" i="10"/>
  <c r="L452" i="10"/>
  <c r="L456" i="10"/>
  <c r="P461" i="10"/>
  <c r="AB454" i="10"/>
  <c r="AF454" i="10"/>
  <c r="AJ450" i="10"/>
  <c r="AN446" i="10"/>
  <c r="AR446" i="10"/>
  <c r="AV446" i="10"/>
  <c r="AZ455" i="10"/>
  <c r="M77" i="10"/>
  <c r="M101" i="10"/>
  <c r="R122" i="10"/>
  <c r="R136" i="10"/>
  <c r="R148" i="10"/>
  <c r="O159" i="10"/>
  <c r="L170" i="10"/>
  <c r="Q181" i="10"/>
  <c r="J190" i="10"/>
  <c r="X200" i="10"/>
  <c r="R209" i="10"/>
  <c r="J216" i="10"/>
  <c r="J224" i="10"/>
  <c r="Z233" i="10"/>
  <c r="Q241" i="10"/>
  <c r="V247" i="10"/>
  <c r="N253" i="10"/>
  <c r="AD260" i="10"/>
  <c r="Z267" i="10"/>
  <c r="R274" i="10"/>
  <c r="X280" i="10"/>
  <c r="AF288" i="10"/>
  <c r="X298" i="10"/>
  <c r="R307" i="10"/>
  <c r="U317" i="10"/>
  <c r="P326" i="10"/>
  <c r="AJ334" i="10"/>
  <c r="AI343" i="10"/>
  <c r="AH352" i="10"/>
  <c r="AF360" i="10"/>
  <c r="J367" i="10"/>
  <c r="O375" i="10"/>
  <c r="AA383" i="10"/>
  <c r="R391" i="10"/>
  <c r="AP398" i="10"/>
  <c r="AH405" i="10"/>
  <c r="AE415" i="10"/>
  <c r="O435" i="10"/>
  <c r="AB463" i="10"/>
  <c r="N99" i="10"/>
  <c r="W170" i="10"/>
  <c r="W218" i="10"/>
  <c r="R255" i="10"/>
  <c r="K288" i="10"/>
  <c r="W342" i="10"/>
  <c r="Q387" i="10"/>
  <c r="K377" i="10"/>
  <c r="O361" i="10"/>
  <c r="O231" i="10"/>
  <c r="L143" i="10"/>
  <c r="T345" i="10"/>
  <c r="U443" i="10"/>
  <c r="AS429" i="10"/>
  <c r="R419" i="10"/>
  <c r="Z415" i="10"/>
  <c r="U409" i="10"/>
  <c r="AC405" i="10"/>
  <c r="AR401" i="10"/>
  <c r="U394" i="10"/>
  <c r="Y389" i="10"/>
  <c r="Y384" i="10"/>
  <c r="P377" i="10"/>
  <c r="AK373" i="10"/>
  <c r="Y367" i="10"/>
  <c r="P361" i="10"/>
  <c r="J355" i="10"/>
  <c r="Y350" i="10"/>
  <c r="N343" i="10"/>
  <c r="X337" i="10"/>
  <c r="U331" i="10"/>
  <c r="AK325" i="10"/>
  <c r="Q318" i="10"/>
  <c r="Q311" i="10"/>
  <c r="AG305" i="10"/>
  <c r="W298" i="10"/>
  <c r="S290" i="10"/>
  <c r="AA284" i="10"/>
  <c r="N279" i="10"/>
  <c r="N275" i="10"/>
  <c r="M271" i="10"/>
  <c r="AG268" i="10"/>
  <c r="AG265" i="10"/>
  <c r="J259" i="10"/>
  <c r="U256" i="10"/>
  <c r="AE252" i="10"/>
  <c r="Q247" i="10"/>
  <c r="J243" i="10"/>
  <c r="V239" i="10"/>
  <c r="Q233" i="10"/>
  <c r="Q229" i="10"/>
  <c r="M224" i="10"/>
  <c r="J219" i="10"/>
  <c r="AA214" i="10"/>
  <c r="I209" i="10"/>
  <c r="R203" i="10"/>
  <c r="U198" i="10"/>
  <c r="M191" i="10"/>
  <c r="M185" i="10"/>
  <c r="R179" i="10"/>
  <c r="M171" i="10"/>
  <c r="M165" i="10"/>
  <c r="P157" i="10"/>
  <c r="M149" i="10"/>
  <c r="S142" i="10"/>
  <c r="I133" i="10"/>
  <c r="O124" i="10"/>
  <c r="Q112" i="10"/>
  <c r="N103" i="10"/>
  <c r="M89" i="10"/>
  <c r="M73" i="10"/>
  <c r="I53" i="10"/>
  <c r="AZ464" i="10"/>
  <c r="AT453" i="10"/>
  <c r="AN463" i="10"/>
  <c r="AI462" i="10"/>
  <c r="AD449" i="10"/>
  <c r="U462" i="10"/>
  <c r="U457" i="10"/>
  <c r="U452" i="10"/>
  <c r="U446" i="10"/>
  <c r="AJ444" i="10"/>
  <c r="AK441" i="10"/>
  <c r="AM439" i="10"/>
  <c r="AF436" i="10"/>
  <c r="AL434" i="10"/>
  <c r="AL431" i="10"/>
  <c r="AH428" i="10"/>
  <c r="AP426" i="10"/>
  <c r="AQ423" i="10"/>
  <c r="AL420" i="10"/>
  <c r="AV418" i="10"/>
  <c r="K415" i="10"/>
  <c r="Q115" i="10"/>
  <c r="AF285" i="10"/>
  <c r="M395" i="10"/>
  <c r="AU436" i="10"/>
  <c r="Z423" i="10"/>
  <c r="AB417" i="10"/>
  <c r="AA412" i="10"/>
  <c r="U407" i="10"/>
  <c r="AP403" i="10"/>
  <c r="K396" i="10"/>
  <c r="U392" i="10"/>
  <c r="Y386" i="10"/>
  <c r="AQ382" i="10"/>
  <c r="V375" i="10"/>
  <c r="S370" i="10"/>
  <c r="AO365" i="10"/>
  <c r="AD359" i="10"/>
  <c r="Q352" i="10"/>
  <c r="AK347" i="10"/>
  <c r="AF341" i="10"/>
  <c r="AM334" i="10"/>
  <c r="O328" i="10"/>
  <c r="T321" i="10"/>
  <c r="R315" i="10"/>
  <c r="I308" i="10"/>
  <c r="T301" i="10"/>
  <c r="AA294" i="10"/>
  <c r="U287" i="10"/>
  <c r="T281" i="10"/>
  <c r="X277" i="10"/>
  <c r="AC274" i="10"/>
  <c r="Q269" i="10"/>
  <c r="U266" i="10"/>
  <c r="P261" i="10"/>
  <c r="AA258" i="10"/>
  <c r="M253" i="10"/>
  <c r="U249" i="10"/>
  <c r="I245" i="10"/>
  <c r="AC242" i="10"/>
  <c r="AA236" i="10"/>
  <c r="I231" i="10"/>
  <c r="AC227" i="10"/>
  <c r="S222" i="10"/>
  <c r="AB217" i="10"/>
  <c r="I211" i="10"/>
  <c r="Y207" i="10"/>
  <c r="O200" i="10"/>
  <c r="V195" i="10"/>
  <c r="Q189" i="10"/>
  <c r="O182" i="10"/>
  <c r="N175" i="10"/>
  <c r="K168" i="10"/>
  <c r="T161" i="10"/>
  <c r="I153" i="10"/>
  <c r="I146" i="10"/>
  <c r="L137" i="10"/>
  <c r="I127" i="10"/>
  <c r="P117" i="10"/>
  <c r="M107" i="10"/>
  <c r="N95" i="10"/>
  <c r="M82" i="10"/>
  <c r="M66" i="10"/>
  <c r="I38" i="10"/>
  <c r="AW452" i="10"/>
  <c r="AQ462" i="10"/>
  <c r="AL449" i="10"/>
  <c r="AF463" i="10"/>
  <c r="Y464" i="10"/>
  <c r="Q460" i="10"/>
  <c r="Y454" i="10"/>
  <c r="U449" i="10"/>
  <c r="AL445" i="10"/>
  <c r="AM443" i="10"/>
  <c r="AJ440" i="10"/>
  <c r="AG437" i="10"/>
  <c r="AI435" i="10"/>
  <c r="AL433" i="10"/>
  <c r="AH429" i="10"/>
  <c r="AL427" i="10"/>
  <c r="AP425" i="10"/>
  <c r="AK421" i="10"/>
  <c r="AQ419" i="10"/>
  <c r="AS417" i="10"/>
  <c r="N413" i="10"/>
  <c r="I419" i="10"/>
  <c r="Q420" i="10"/>
  <c r="Y411" i="10"/>
  <c r="AO402" i="10"/>
  <c r="AC391" i="10"/>
  <c r="J379" i="10"/>
  <c r="U369" i="10"/>
  <c r="AO358" i="10"/>
  <c r="AG345" i="10"/>
  <c r="O332" i="10"/>
  <c r="J319" i="10"/>
  <c r="Q307" i="10"/>
  <c r="AI292" i="10"/>
  <c r="S280" i="10"/>
  <c r="U273" i="10"/>
  <c r="M265" i="10"/>
  <c r="AB257" i="10"/>
  <c r="S248" i="10"/>
  <c r="AB241" i="10"/>
  <c r="M230" i="10"/>
  <c r="T221" i="10"/>
  <c r="K210" i="10"/>
  <c r="V199" i="10"/>
  <c r="I187" i="10"/>
  <c r="M173" i="10"/>
  <c r="I158" i="10"/>
  <c r="U145" i="10"/>
  <c r="S126" i="10"/>
  <c r="M105" i="10"/>
  <c r="L77" i="10"/>
  <c r="I30" i="10"/>
  <c r="AP449" i="10"/>
  <c r="AE462" i="10"/>
  <c r="Q459" i="10"/>
  <c r="U447" i="10"/>
  <c r="M441" i="10"/>
  <c r="L436" i="10"/>
  <c r="R431" i="10"/>
  <c r="R426" i="10"/>
  <c r="R420" i="10"/>
  <c r="AD416" i="10"/>
  <c r="AN412" i="10"/>
  <c r="AL409" i="10"/>
  <c r="M315" i="10"/>
  <c r="Q433" i="10"/>
  <c r="Y416" i="10"/>
  <c r="AE406" i="10"/>
  <c r="N395" i="10"/>
  <c r="Y385" i="10"/>
  <c r="AI374" i="10"/>
  <c r="AL363" i="10"/>
  <c r="U351" i="10"/>
  <c r="O338" i="10"/>
  <c r="U327" i="10"/>
  <c r="Q313" i="10"/>
  <c r="J299" i="10"/>
  <c r="AI286" i="10"/>
  <c r="S276" i="10"/>
  <c r="M268" i="10"/>
  <c r="I260" i="10"/>
  <c r="K252" i="10"/>
  <c r="K244" i="10"/>
  <c r="Z235" i="10"/>
  <c r="Q225" i="10"/>
  <c r="Z215" i="10"/>
  <c r="Q205" i="10"/>
  <c r="Q193" i="10"/>
  <c r="X181" i="10"/>
  <c r="M167" i="10"/>
  <c r="M151" i="10"/>
  <c r="N135" i="10"/>
  <c r="M114" i="10"/>
  <c r="O92" i="10"/>
  <c r="L61" i="10"/>
  <c r="AV447" i="10"/>
  <c r="AJ463" i="10"/>
  <c r="U463" i="10"/>
  <c r="Y453" i="10"/>
  <c r="P444" i="10"/>
  <c r="S439" i="10"/>
  <c r="N434" i="10"/>
  <c r="N428" i="10"/>
  <c r="W423" i="10"/>
  <c r="X418" i="10"/>
  <c r="AH413" i="10"/>
  <c r="AP411" i="10"/>
  <c r="AR408" i="10"/>
  <c r="N405" i="10"/>
  <c r="W403" i="10"/>
  <c r="AG401" i="10"/>
  <c r="Y397" i="10"/>
  <c r="AI395" i="10"/>
  <c r="N392" i="10"/>
  <c r="Z389" i="10"/>
  <c r="Z386" i="10"/>
  <c r="AP384" i="10"/>
  <c r="Q381" i="10"/>
  <c r="U377" i="10"/>
  <c r="AM375" i="10"/>
  <c r="T372" i="10"/>
  <c r="AJ370" i="10"/>
  <c r="T366" i="10"/>
  <c r="AA363" i="10"/>
  <c r="AO361" i="10"/>
  <c r="AD358" i="10"/>
  <c r="J354" i="10"/>
  <c r="V351" i="10"/>
  <c r="J347" i="10"/>
  <c r="V344" i="10"/>
  <c r="I341" i="10"/>
  <c r="AJ338" i="10"/>
  <c r="P334" i="10"/>
  <c r="J331" i="10"/>
  <c r="AL329" i="10"/>
  <c r="Z325" i="10"/>
  <c r="M321" i="10"/>
  <c r="N318" i="10"/>
  <c r="AJ316" i="10"/>
  <c r="V311" i="10"/>
  <c r="Z308" i="10"/>
  <c r="O303" i="10"/>
  <c r="N300" i="10"/>
  <c r="Q297" i="10"/>
  <c r="V293" i="10"/>
  <c r="R289" i="10"/>
  <c r="L286" i="10"/>
  <c r="X284" i="10"/>
  <c r="AG281" i="10"/>
  <c r="Y426" i="10"/>
  <c r="AE404" i="10"/>
  <c r="AL383" i="10"/>
  <c r="W360" i="10"/>
  <c r="V335" i="10"/>
  <c r="AG310" i="10"/>
  <c r="AD283" i="10"/>
  <c r="Y267" i="10"/>
  <c r="AC251" i="10"/>
  <c r="M232" i="10"/>
  <c r="Y213" i="10"/>
  <c r="Q190" i="10"/>
  <c r="R163" i="10"/>
  <c r="Q131" i="10"/>
  <c r="M85" i="10"/>
  <c r="AR463" i="10"/>
  <c r="U461" i="10"/>
  <c r="S443" i="10"/>
  <c r="R433" i="10"/>
  <c r="M421" i="10"/>
  <c r="P412" i="10"/>
  <c r="Z407" i="10"/>
  <c r="T404" i="10"/>
  <c r="I401" i="10"/>
  <c r="AS397" i="10"/>
  <c r="AP394" i="10"/>
  <c r="AP391" i="10"/>
  <c r="N385" i="10"/>
  <c r="L382" i="10"/>
  <c r="P378" i="10"/>
  <c r="X374" i="10"/>
  <c r="AD371" i="10"/>
  <c r="AD367" i="10"/>
  <c r="N362" i="10"/>
  <c r="S359" i="10"/>
  <c r="W355" i="10"/>
  <c r="N350" i="10"/>
  <c r="J345" i="10"/>
  <c r="X342" i="10"/>
  <c r="U337" i="10"/>
  <c r="AD333" i="10"/>
  <c r="N329" i="10"/>
  <c r="P324" i="10"/>
  <c r="AB320" i="10"/>
  <c r="P316" i="10"/>
  <c r="R310" i="10"/>
  <c r="J306" i="10"/>
  <c r="U301" i="10"/>
  <c r="K295" i="10"/>
  <c r="AD291" i="10"/>
  <c r="V287" i="10"/>
  <c r="O283" i="10"/>
  <c r="O279" i="10"/>
  <c r="T276" i="10"/>
  <c r="J273" i="10"/>
  <c r="Z269" i="10"/>
  <c r="R266" i="10"/>
  <c r="T262" i="10"/>
  <c r="W259" i="10"/>
  <c r="N256" i="10"/>
  <c r="AD253" i="10"/>
  <c r="R249" i="10"/>
  <c r="P246" i="10"/>
  <c r="O243" i="10"/>
  <c r="P240" i="10"/>
  <c r="AB236" i="10"/>
  <c r="V232" i="10"/>
  <c r="J227" i="10"/>
  <c r="Z224" i="10"/>
  <c r="R220" i="10"/>
  <c r="O215" i="10"/>
  <c r="X212" i="10"/>
  <c r="X208" i="10"/>
  <c r="W203" i="10"/>
  <c r="W199" i="10"/>
  <c r="S195" i="10"/>
  <c r="J189" i="10"/>
  <c r="J184" i="10"/>
  <c r="R180" i="10"/>
  <c r="S175" i="10"/>
  <c r="N169" i="10"/>
  <c r="V165" i="10"/>
  <c r="R158" i="10"/>
  <c r="N153" i="10"/>
  <c r="J146" i="10"/>
  <c r="R140" i="10"/>
  <c r="L134" i="10"/>
  <c r="R127" i="10"/>
  <c r="K119" i="10"/>
  <c r="N109" i="10"/>
  <c r="M97" i="10"/>
  <c r="J85" i="10"/>
  <c r="J71" i="10"/>
  <c r="J49" i="10"/>
  <c r="AY457" i="10"/>
  <c r="AW459" i="10"/>
  <c r="AU457" i="10"/>
  <c r="AS459" i="10"/>
  <c r="AQ457" i="10"/>
  <c r="AO459" i="10"/>
  <c r="AM457" i="10"/>
  <c r="AK459" i="10"/>
  <c r="AI461" i="10"/>
  <c r="AG463" i="10"/>
  <c r="AE461" i="10"/>
  <c r="AC463" i="10"/>
  <c r="X464" i="10"/>
  <c r="X462" i="10"/>
  <c r="X460" i="10"/>
  <c r="X458" i="10"/>
  <c r="T455" i="10"/>
  <c r="T453" i="10"/>
  <c r="T451" i="10"/>
  <c r="X448" i="10"/>
  <c r="P446" i="10"/>
  <c r="AB243" i="10"/>
  <c r="AE249" i="10"/>
  <c r="AB255" i="10"/>
  <c r="L263" i="10"/>
  <c r="S271" i="10"/>
  <c r="P279" i="10"/>
  <c r="AA287" i="10"/>
  <c r="AE293" i="10"/>
  <c r="X299" i="10"/>
  <c r="S305" i="10"/>
  <c r="AA311" i="10"/>
  <c r="L315" i="10"/>
  <c r="AM325" i="10"/>
  <c r="AE329" i="10"/>
  <c r="W333" i="10"/>
  <c r="X339" i="10"/>
  <c r="S345" i="10"/>
  <c r="AA351" i="10"/>
  <c r="L355" i="10"/>
  <c r="L363" i="10"/>
  <c r="S367" i="10"/>
  <c r="S371" i="10"/>
  <c r="Q374" i="10"/>
  <c r="AE376" i="10"/>
  <c r="AK378" i="10"/>
  <c r="AL381" i="10"/>
  <c r="I382" i="10"/>
  <c r="W384" i="10"/>
  <c r="AE386" i="10"/>
  <c r="AM388" i="10"/>
  <c r="AQ391" i="10"/>
  <c r="O392" i="10"/>
  <c r="W394" i="10"/>
  <c r="AG396" i="10"/>
  <c r="N397" i="10"/>
  <c r="AP401" i="10"/>
  <c r="O402" i="10"/>
  <c r="Y404" i="10"/>
  <c r="AS406" i="10"/>
  <c r="S407" i="10"/>
  <c r="AM409" i="10"/>
  <c r="AI411" i="10"/>
  <c r="I412" i="10"/>
  <c r="AR415" i="10"/>
  <c r="S416" i="10"/>
  <c r="AG418" i="10"/>
  <c r="P419" i="10"/>
  <c r="AD421" i="10"/>
  <c r="AB423" i="10"/>
  <c r="K425" i="10"/>
  <c r="AA427" i="10"/>
  <c r="AQ429" i="10"/>
  <c r="AQ431" i="10"/>
  <c r="AI433" i="10"/>
  <c r="K434" i="10"/>
  <c r="AF369" i="10"/>
  <c r="Y413" i="10"/>
  <c r="U393" i="10"/>
  <c r="AQ372" i="10"/>
  <c r="AK349" i="10"/>
  <c r="R323" i="10"/>
  <c r="AJ297" i="10"/>
  <c r="I274" i="10"/>
  <c r="AD259" i="10"/>
  <c r="AD243" i="10"/>
  <c r="R223" i="10"/>
  <c r="L201" i="10"/>
  <c r="W178" i="10"/>
  <c r="U148" i="10"/>
  <c r="I109" i="10"/>
  <c r="K48" i="10"/>
  <c r="AH449" i="10"/>
  <c r="U451" i="10"/>
  <c r="I437" i="10"/>
  <c r="R427" i="10"/>
  <c r="Y417" i="10"/>
  <c r="R409" i="10"/>
  <c r="AF406" i="10"/>
  <c r="J402" i="10"/>
  <c r="AE399" i="10"/>
  <c r="O395" i="10"/>
  <c r="AH392" i="10"/>
  <c r="V387" i="10"/>
  <c r="R384" i="10"/>
  <c r="AK381" i="10"/>
  <c r="AD376" i="10"/>
  <c r="AH373" i="10"/>
  <c r="Z369" i="10"/>
  <c r="Z365" i="10"/>
  <c r="U361" i="10"/>
  <c r="M357" i="10"/>
  <c r="N352" i="10"/>
  <c r="V349" i="10"/>
  <c r="K343" i="10"/>
  <c r="W339" i="10"/>
  <c r="AA335" i="10"/>
  <c r="AH331" i="10"/>
  <c r="R327" i="10"/>
  <c r="AE323" i="10"/>
  <c r="AH318" i="10"/>
  <c r="R313" i="10"/>
  <c r="AD309" i="10"/>
  <c r="AI303" i="10"/>
  <c r="AE299" i="10"/>
  <c r="AB294" i="10"/>
  <c r="P288" i="10"/>
  <c r="R285" i="10"/>
  <c r="Q281" i="10"/>
  <c r="M277" i="10"/>
  <c r="AA275" i="10"/>
  <c r="R271" i="10"/>
  <c r="J267" i="10"/>
  <c r="Z265" i="10"/>
  <c r="N260" i="10"/>
  <c r="AF258" i="10"/>
  <c r="W255" i="10"/>
  <c r="R251" i="10"/>
  <c r="AB248" i="10"/>
  <c r="Z245" i="10"/>
  <c r="Z242" i="10"/>
  <c r="I237" i="10"/>
  <c r="J233" i="10"/>
  <c r="V230" i="10"/>
  <c r="N225" i="10"/>
  <c r="T222" i="10"/>
  <c r="M217" i="10"/>
  <c r="J213" i="10"/>
  <c r="T210" i="10"/>
  <c r="J205" i="10"/>
  <c r="Y201" i="10"/>
  <c r="Q197" i="10"/>
  <c r="J191" i="10"/>
  <c r="J187" i="10"/>
  <c r="T182" i="10"/>
  <c r="T178" i="10"/>
  <c r="J171" i="10"/>
  <c r="R167" i="10"/>
  <c r="Q161" i="10"/>
  <c r="T156" i="10"/>
  <c r="N149" i="10"/>
  <c r="S143" i="10"/>
  <c r="M137" i="10"/>
  <c r="P130" i="10"/>
  <c r="K123" i="10"/>
  <c r="N114" i="10"/>
  <c r="N104" i="10"/>
  <c r="L92" i="10"/>
  <c r="L80" i="10"/>
  <c r="I61" i="10"/>
  <c r="AZ463" i="10"/>
  <c r="AX460" i="10"/>
  <c r="AV462" i="10"/>
  <c r="AT460" i="10"/>
  <c r="AR462" i="10"/>
  <c r="AP460" i="10"/>
  <c r="AN462" i="10"/>
  <c r="AL460" i="10"/>
  <c r="AJ462" i="10"/>
  <c r="AH464" i="10"/>
  <c r="AG447" i="10"/>
  <c r="AD464" i="10"/>
  <c r="AC447" i="10"/>
  <c r="X463" i="10"/>
  <c r="X461" i="10"/>
  <c r="X459" i="10"/>
  <c r="L457" i="10"/>
  <c r="T454" i="10"/>
  <c r="T452" i="10"/>
  <c r="X449" i="10"/>
  <c r="P447" i="10"/>
  <c r="W245" i="10"/>
  <c r="S251" i="10"/>
  <c r="X259" i="10"/>
  <c r="S267" i="10"/>
  <c r="T275" i="10"/>
  <c r="AE285" i="10"/>
  <c r="O289" i="10"/>
  <c r="AB295" i="10"/>
  <c r="T303" i="10"/>
  <c r="AI309" i="10"/>
  <c r="S313" i="10"/>
  <c r="AJ323" i="10"/>
  <c r="AI327" i="10"/>
  <c r="AA331" i="10"/>
  <c r="T335" i="10"/>
  <c r="T343" i="10"/>
  <c r="AI349" i="10"/>
  <c r="S353" i="10"/>
  <c r="P359" i="10"/>
  <c r="O365" i="10"/>
  <c r="O369" i="10"/>
  <c r="O373" i="10"/>
  <c r="AB375" i="10"/>
  <c r="AH377" i="10"/>
  <c r="X379" i="10"/>
  <c r="AO382" i="10"/>
  <c r="T383" i="10"/>
  <c r="AA385" i="10"/>
  <c r="AI387" i="10"/>
  <c r="AA389" i="10"/>
  <c r="K391" i="10"/>
  <c r="S393" i="10"/>
  <c r="AB395" i="10"/>
  <c r="AT397" i="10"/>
  <c r="AF399" i="10"/>
  <c r="J401" i="10"/>
  <c r="T403" i="10"/>
  <c r="AM405" i="10"/>
  <c r="M406" i="10"/>
  <c r="Y408" i="10"/>
  <c r="AS410" i="10"/>
  <c r="AO412" i="10"/>
  <c r="W413" i="10"/>
  <c r="L415" i="10"/>
  <c r="Z417" i="10"/>
  <c r="AV419" i="10"/>
  <c r="W420" i="10"/>
  <c r="U422" i="10"/>
  <c r="AQ425" i="10"/>
  <c r="S426" i="10"/>
  <c r="AI428" i="10"/>
  <c r="K429" i="10"/>
  <c r="K431" i="10"/>
  <c r="AQ434" i="10"/>
  <c r="T435" i="10"/>
  <c r="AM445" i="10"/>
  <c r="T443" i="10"/>
  <c r="AH441" i="10"/>
  <c r="AW440" i="10"/>
  <c r="AU438" i="10"/>
  <c r="AC436" i="10"/>
  <c r="S433" i="10"/>
  <c r="AA429" i="10"/>
  <c r="AI426" i="10"/>
  <c r="N421" i="10"/>
  <c r="Q418" i="10"/>
  <c r="AB415" i="10"/>
  <c r="S411" i="10"/>
  <c r="AO408" i="10"/>
  <c r="I404" i="10"/>
  <c r="Z401" i="10"/>
  <c r="Q396" i="10"/>
  <c r="AI393" i="10"/>
  <c r="AQ389" i="10"/>
  <c r="AQ385" i="10"/>
  <c r="V381" i="10"/>
  <c r="O376" i="10"/>
  <c r="AE373" i="10"/>
  <c r="AE365" i="10"/>
  <c r="AI353" i="10"/>
  <c r="AJ343" i="10"/>
  <c r="O329" i="10"/>
  <c r="X319" i="10"/>
  <c r="AA307" i="10"/>
  <c r="O293" i="10"/>
  <c r="T283" i="10"/>
  <c r="S265" i="10"/>
  <c r="O249" i="10"/>
  <c r="P449" i="10"/>
  <c r="L454" i="10"/>
  <c r="P459" i="10"/>
  <c r="P463" i="10"/>
  <c r="AD456" i="10"/>
  <c r="AH456" i="10"/>
  <c r="AL448" i="10"/>
  <c r="AP448" i="10"/>
  <c r="AT452" i="10"/>
  <c r="AX452" i="10"/>
  <c r="J56" i="10"/>
  <c r="J89" i="10"/>
  <c r="N112" i="10"/>
  <c r="L128" i="10"/>
  <c r="I141" i="10"/>
  <c r="J154" i="10"/>
  <c r="T166" i="10"/>
  <c r="Q177" i="10"/>
  <c r="J185" i="10"/>
  <c r="T196" i="10"/>
  <c r="Z205" i="10"/>
  <c r="Z213" i="10"/>
  <c r="M221" i="10"/>
  <c r="R229" i="10"/>
  <c r="Y237" i="10"/>
  <c r="T244" i="10"/>
  <c r="P250" i="10"/>
  <c r="U257" i="10"/>
  <c r="S263" i="10"/>
  <c r="J269" i="10"/>
  <c r="AC277" i="10"/>
  <c r="AH285" i="10"/>
  <c r="X292" i="10"/>
  <c r="AF302" i="10"/>
  <c r="N312" i="10"/>
  <c r="AK321" i="10"/>
  <c r="X330" i="10"/>
  <c r="L338" i="10"/>
  <c r="AD347" i="10"/>
  <c r="AG357" i="10"/>
  <c r="AF364" i="10"/>
  <c r="AN372" i="10"/>
  <c r="AA379" i="10"/>
  <c r="AP387" i="10"/>
  <c r="V394" i="10"/>
  <c r="AD402" i="10"/>
  <c r="T408" i="10"/>
  <c r="V425" i="10"/>
  <c r="N445" i="10"/>
  <c r="AX457" i="10"/>
  <c r="N139" i="10"/>
  <c r="X197" i="10"/>
  <c r="T237" i="10"/>
  <c r="AG271" i="10"/>
  <c r="AB317" i="10"/>
  <c r="AM366" i="10"/>
  <c r="W408" i="10"/>
  <c r="P327" i="10"/>
  <c r="X425" i="10"/>
  <c r="O445" i="10"/>
  <c r="AU445" i="10"/>
  <c r="AK444" i="10"/>
  <c r="AB443" i="10"/>
  <c r="J441" i="10"/>
  <c r="AP441" i="10"/>
  <c r="Y440" i="10"/>
  <c r="P439" i="10"/>
  <c r="AV439" i="10"/>
  <c r="N437" i="10"/>
  <c r="AT437" i="10"/>
  <c r="AK436" i="10"/>
  <c r="AB435" i="10"/>
  <c r="S434" i="10"/>
  <c r="K433" i="10"/>
  <c r="AQ433" i="10"/>
  <c r="S431" i="10"/>
  <c r="K430" i="10"/>
  <c r="S429" i="10"/>
  <c r="K428" i="10"/>
  <c r="AQ428" i="10"/>
  <c r="AI427" i="10"/>
  <c r="AA426" i="10"/>
  <c r="S425" i="10"/>
  <c r="AI424" i="10"/>
  <c r="AJ423" i="10"/>
  <c r="AS422" i="10"/>
  <c r="AL421" i="10"/>
  <c r="AE420" i="10"/>
  <c r="X419" i="10"/>
  <c r="I418" i="10"/>
  <c r="AO418" i="10"/>
  <c r="AH417" i="10"/>
  <c r="AA416" i="10"/>
  <c r="T415" i="10"/>
  <c r="M414" i="10"/>
  <c r="AE413" i="10"/>
  <c r="Q412" i="10"/>
  <c r="K411" i="10"/>
  <c r="AQ411" i="10"/>
  <c r="O409" i="10"/>
  <c r="AU409" i="10"/>
  <c r="AG408" i="10"/>
  <c r="AA407" i="10"/>
  <c r="U406" i="10"/>
  <c r="O405" i="10"/>
  <c r="AU405" i="10"/>
  <c r="AG404" i="10"/>
  <c r="AB403" i="10"/>
  <c r="W402" i="10"/>
  <c r="R401" i="10"/>
  <c r="M400" i="10"/>
  <c r="AN399" i="10"/>
  <c r="V397" i="10"/>
  <c r="I396" i="10"/>
  <c r="AO396" i="10"/>
  <c r="AJ395" i="10"/>
  <c r="AE394" i="10"/>
  <c r="AA393" i="10"/>
  <c r="W392" i="10"/>
  <c r="S391" i="10"/>
  <c r="W390" i="10"/>
  <c r="AI389" i="10"/>
  <c r="K387" i="10"/>
  <c r="AQ387" i="10"/>
  <c r="AM386" i="10"/>
  <c r="AI385" i="10"/>
  <c r="AE384" i="10"/>
  <c r="AB383" i="10"/>
  <c r="Q382" i="10"/>
  <c r="N381" i="10"/>
  <c r="K380" i="10"/>
  <c r="AF379" i="10"/>
  <c r="J377" i="10"/>
  <c r="AP377" i="10"/>
  <c r="AM376" i="10"/>
  <c r="AJ375" i="10"/>
  <c r="Y374" i="10"/>
  <c r="W373" i="10"/>
  <c r="AA371" i="10"/>
  <c r="W369" i="10"/>
  <c r="AA367" i="10"/>
  <c r="W365" i="10"/>
  <c r="T363" i="10"/>
  <c r="X359" i="10"/>
  <c r="T355" i="10"/>
  <c r="AA353" i="10"/>
  <c r="AI351" i="10"/>
  <c r="S347" i="10"/>
  <c r="AA345" i="10"/>
  <c r="AB343" i="10"/>
  <c r="AF339" i="10"/>
  <c r="AB335" i="10"/>
  <c r="AE333" i="10"/>
  <c r="AI331" i="10"/>
  <c r="AM329" i="10"/>
  <c r="O325" i="10"/>
  <c r="L323" i="10"/>
  <c r="P319" i="10"/>
  <c r="T315" i="10"/>
  <c r="AA313" i="10"/>
  <c r="AI311" i="10"/>
  <c r="S307" i="10"/>
  <c r="AA305" i="10"/>
  <c r="AB303" i="10"/>
  <c r="AF299" i="10"/>
  <c r="AJ295" i="10"/>
  <c r="S291" i="10"/>
  <c r="W289" i="10"/>
  <c r="AI287" i="10"/>
  <c r="L283" i="10"/>
  <c r="X279" i="10"/>
  <c r="AB275" i="10"/>
  <c r="AA271" i="10"/>
  <c r="AA267" i="10"/>
  <c r="T263" i="10"/>
  <c r="AF259" i="10"/>
  <c r="O253" i="10"/>
  <c r="AA251" i="10"/>
  <c r="S247" i="10"/>
  <c r="AE245" i="10"/>
  <c r="P239" i="10"/>
  <c r="L446" i="10"/>
  <c r="L447" i="10"/>
  <c r="L448" i="10"/>
  <c r="T449" i="10"/>
  <c r="P451" i="10"/>
  <c r="P452" i="10"/>
  <c r="P453" i="10"/>
  <c r="P454" i="10"/>
  <c r="P455" i="10"/>
  <c r="X456" i="10"/>
  <c r="X457" i="10"/>
  <c r="T459" i="10"/>
  <c r="T460" i="10"/>
  <c r="T461" i="10"/>
  <c r="T462" i="10"/>
  <c r="T463" i="10"/>
  <c r="T464" i="10"/>
  <c r="AB462" i="10"/>
  <c r="AC459" i="10"/>
  <c r="AD460" i="10"/>
  <c r="AE457" i="10"/>
  <c r="AF462" i="10"/>
  <c r="AG459" i="10"/>
  <c r="AH460" i="10"/>
  <c r="AI457" i="10"/>
  <c r="AJ454" i="10"/>
  <c r="AK455" i="10"/>
  <c r="AL452" i="10"/>
  <c r="AM453" i="10"/>
  <c r="AN454" i="10"/>
  <c r="AO455" i="10"/>
  <c r="AP452" i="10"/>
  <c r="AQ453" i="10"/>
  <c r="AR454" i="10"/>
  <c r="AS455" i="10"/>
  <c r="AT456" i="10"/>
  <c r="AU453" i="10"/>
  <c r="AV454" i="10"/>
  <c r="AW455" i="10"/>
  <c r="AX456" i="10"/>
  <c r="AY453" i="10"/>
  <c r="AZ459" i="10"/>
  <c r="J45" i="10"/>
  <c r="K59" i="10"/>
  <c r="J69" i="10"/>
  <c r="J78" i="10"/>
  <c r="L84" i="10"/>
  <c r="N91" i="10"/>
  <c r="N96" i="10"/>
  <c r="O103" i="10"/>
  <c r="N107" i="10"/>
  <c r="N113" i="10"/>
  <c r="I117" i="10"/>
  <c r="J122" i="10"/>
  <c r="P126" i="10"/>
  <c r="N129" i="10"/>
  <c r="J133" i="10"/>
  <c r="J136" i="10"/>
  <c r="O139" i="10"/>
  <c r="P142" i="10"/>
  <c r="R146" i="10"/>
  <c r="J148" i="10"/>
  <c r="N152" i="10"/>
  <c r="O155" i="10"/>
  <c r="I157" i="10"/>
  <c r="L160" i="10"/>
  <c r="K163" i="10"/>
  <c r="L166" i="10"/>
  <c r="V169" i="10"/>
  <c r="R171" i="10"/>
  <c r="L174" i="10"/>
  <c r="I177" i="10"/>
  <c r="K179" i="10"/>
  <c r="I181" i="10"/>
  <c r="K183" i="10"/>
  <c r="R187" i="10"/>
  <c r="R189" i="10"/>
  <c r="R191" i="10"/>
  <c r="J193" i="10"/>
  <c r="Y197" i="10"/>
  <c r="N198" i="10"/>
  <c r="P200" i="10"/>
  <c r="N202" i="10"/>
  <c r="R205" i="10"/>
  <c r="N207" i="10"/>
  <c r="J209" i="10"/>
  <c r="N211" i="10"/>
  <c r="R213" i="10"/>
  <c r="W215" i="10"/>
  <c r="U217" i="10"/>
  <c r="K219" i="10"/>
  <c r="AB222" i="10"/>
  <c r="O223" i="10"/>
  <c r="V225" i="10"/>
  <c r="R227" i="10"/>
  <c r="J229" i="10"/>
  <c r="J231" i="10"/>
  <c r="R233" i="10"/>
  <c r="O235" i="10"/>
  <c r="Q237" i="10"/>
  <c r="O239" i="10"/>
  <c r="I241" i="10"/>
  <c r="W243" i="10"/>
  <c r="L244" i="10"/>
  <c r="X246" i="10"/>
  <c r="N247" i="10"/>
  <c r="Z249" i="10"/>
  <c r="Z251" i="10"/>
  <c r="P252" i="10"/>
  <c r="AE255" i="10"/>
  <c r="V256" i="10"/>
  <c r="M257" i="10"/>
  <c r="AE259" i="10"/>
  <c r="V260" i="10"/>
  <c r="M261" i="10"/>
  <c r="K263" i="10"/>
  <c r="Z266" i="10"/>
  <c r="R267" i="10"/>
  <c r="J268" i="10"/>
  <c r="Z271" i="10"/>
  <c r="R273" i="10"/>
  <c r="J274" i="10"/>
  <c r="AB276" i="10"/>
  <c r="U277" i="10"/>
  <c r="W279" i="10"/>
  <c r="P280" i="10"/>
  <c r="I281" i="10"/>
  <c r="AF284" i="10"/>
  <c r="Z285" i="10"/>
  <c r="T286" i="10"/>
  <c r="N287" i="10"/>
  <c r="AD289" i="10"/>
  <c r="L290" i="10"/>
  <c r="AH293" i="10"/>
  <c r="P294" i="10"/>
  <c r="Y297" i="10"/>
  <c r="P298" i="10"/>
  <c r="Z300" i="10"/>
  <c r="I301" i="10"/>
  <c r="AA303" i="10"/>
  <c r="R305" i="10"/>
  <c r="AH308" i="10"/>
  <c r="V309" i="10"/>
  <c r="AH311" i="10"/>
  <c r="Z313" i="10"/>
  <c r="S315" i="10"/>
  <c r="AG317" i="10"/>
  <c r="V318" i="10"/>
  <c r="K319" i="10"/>
  <c r="Y321" i="10"/>
  <c r="S323" i="10"/>
  <c r="AL325" i="10"/>
  <c r="AD327" i="10"/>
  <c r="P328" i="10"/>
  <c r="AJ330" i="10"/>
  <c r="V331" i="10"/>
  <c r="AL333" i="10"/>
  <c r="AB334" i="10"/>
  <c r="O335" i="10"/>
  <c r="I337" i="10"/>
  <c r="AI339" i="10"/>
  <c r="U341" i="10"/>
  <c r="L342" i="10"/>
  <c r="AH344" i="10"/>
  <c r="V345" i="10"/>
  <c r="R347" i="10"/>
  <c r="N349" i="10"/>
  <c r="AH351" i="10"/>
  <c r="V352" i="10"/>
  <c r="N353" i="10"/>
  <c r="K355" i="10"/>
  <c r="AL358" i="10"/>
  <c r="AE359" i="10"/>
  <c r="T360" i="10"/>
  <c r="I361" i="10"/>
  <c r="AM363" i="10"/>
  <c r="AL365" i="10"/>
  <c r="AB366" i="10"/>
  <c r="V367" i="10"/>
  <c r="N369" i="10"/>
  <c r="AL371" i="10"/>
  <c r="AF372" i="10"/>
  <c r="V373" i="10"/>
  <c r="L374" i="10"/>
  <c r="AP376" i="10"/>
  <c r="AG377" i="10"/>
  <c r="AI379" i="10"/>
  <c r="AC381" i="10"/>
  <c r="X382" i="10"/>
  <c r="O383" i="10"/>
  <c r="J384" i="10"/>
  <c r="AL386" i="10"/>
  <c r="AD387" i="10"/>
  <c r="AL389" i="10"/>
  <c r="AD391" i="10"/>
  <c r="V392" i="10"/>
  <c r="R393" i="10"/>
  <c r="J394" i="10"/>
  <c r="AN396" i="10"/>
  <c r="AK397" i="10"/>
  <c r="AQ399" i="10"/>
  <c r="AO401" i="10"/>
  <c r="AP402" i="10"/>
  <c r="AI403" i="10"/>
  <c r="AB404" i="10"/>
  <c r="Z405" i="10"/>
  <c r="T406" i="10"/>
  <c r="N407" i="10"/>
  <c r="L408" i="10"/>
  <c r="AF410" i="10"/>
  <c r="J411" i="10"/>
  <c r="AT413" i="10"/>
  <c r="AQ415" i="10"/>
  <c r="AL416" i="10"/>
  <c r="AK417" i="10"/>
  <c r="AJ418" i="10"/>
  <c r="AE419" i="10"/>
  <c r="AD420" i="10"/>
  <c r="Y421" i="10"/>
  <c r="AE423" i="10"/>
  <c r="AH425" i="10"/>
  <c r="AD426" i="10"/>
  <c r="Z427" i="10"/>
  <c r="Z428" i="10"/>
  <c r="V429" i="10"/>
  <c r="Z431" i="10"/>
  <c r="AD433" i="10"/>
  <c r="Z434" i="10"/>
  <c r="W435" i="10"/>
  <c r="X436" i="10"/>
  <c r="U437" i="10"/>
  <c r="AA439" i="10"/>
  <c r="AB440" i="10"/>
  <c r="Y441" i="10"/>
  <c r="AA443" i="10"/>
  <c r="AB444" i="10"/>
  <c r="Z445" i="10"/>
  <c r="M447" i="10"/>
  <c r="I451" i="10"/>
  <c r="M453" i="10"/>
  <c r="Q455" i="10"/>
  <c r="M458" i="10"/>
  <c r="I461" i="10"/>
  <c r="M463" i="10"/>
  <c r="AB451" i="10"/>
  <c r="AD461" i="10"/>
  <c r="AG460" i="10"/>
  <c r="AJ451" i="10"/>
  <c r="AL461" i="10"/>
  <c r="AO460" i="10"/>
  <c r="AR451" i="10"/>
  <c r="AU446" i="10"/>
  <c r="AX449" i="10"/>
  <c r="I27" i="10"/>
  <c r="J43" i="10"/>
  <c r="L57" i="10"/>
  <c r="I67" i="10"/>
  <c r="N75" i="10"/>
  <c r="J83" i="10"/>
  <c r="K90" i="10"/>
  <c r="I96" i="10"/>
  <c r="I104" i="10"/>
  <c r="I108" i="10"/>
  <c r="M113" i="10"/>
  <c r="N119" i="10"/>
  <c r="Q125" i="10"/>
  <c r="I129" i="10"/>
  <c r="K134" i="10"/>
  <c r="O138" i="10"/>
  <c r="R143" i="10"/>
  <c r="M147" i="10"/>
  <c r="U150" i="10"/>
  <c r="V155" i="10"/>
  <c r="Q158" i="10"/>
  <c r="L161" i="10"/>
  <c r="S166" i="10"/>
  <c r="M169" i="10"/>
  <c r="S172" i="10"/>
  <c r="T177" i="10"/>
  <c r="U180" i="10"/>
  <c r="V183" i="10"/>
  <c r="U187" i="10"/>
  <c r="Y190" i="10"/>
  <c r="Q192" i="10"/>
  <c r="J195" i="10"/>
  <c r="I198" i="10"/>
  <c r="X201" i="10"/>
  <c r="O204" i="10"/>
  <c r="M207" i="10"/>
  <c r="W210" i="10"/>
  <c r="S212" i="10"/>
  <c r="O214" i="10"/>
  <c r="T217" i="10"/>
  <c r="I220" i="10"/>
  <c r="Z223" i="10"/>
  <c r="AC225" i="10"/>
  <c r="Q227" i="10"/>
  <c r="AC230" i="10"/>
  <c r="Y232" i="10"/>
  <c r="AC234" i="10"/>
  <c r="AB237" i="10"/>
  <c r="N239" i="10"/>
  <c r="Q242" i="10"/>
  <c r="S244" i="10"/>
  <c r="AA246" i="10"/>
  <c r="AE248" i="10"/>
  <c r="I249" i="10"/>
  <c r="W252" i="10"/>
  <c r="AD255" i="10"/>
  <c r="I256" i="10"/>
  <c r="S258" i="10"/>
  <c r="U260" i="10"/>
  <c r="K262" i="10"/>
  <c r="Y265" i="10"/>
  <c r="I266" i="10"/>
  <c r="U268" i="10"/>
  <c r="I269" i="10"/>
  <c r="AG273" i="10"/>
  <c r="Q274" i="10"/>
  <c r="AE276" i="10"/>
  <c r="L277" i="10"/>
  <c r="AA280" i="10"/>
  <c r="L281" i="10"/>
  <c r="AC285" i="10"/>
  <c r="AA288" i="10"/>
  <c r="AC291" i="10"/>
  <c r="AD295" i="10"/>
  <c r="Z299" i="10"/>
  <c r="AE302" i="10"/>
  <c r="I305" i="10"/>
  <c r="Q309" i="10"/>
  <c r="AG312" i="10"/>
  <c r="W316" i="10"/>
  <c r="Z319" i="10"/>
  <c r="Q322" i="10"/>
  <c r="M325" i="10"/>
  <c r="U329" i="10"/>
  <c r="AM332" i="10"/>
  <c r="O334" i="10"/>
  <c r="AE338" i="10"/>
  <c r="P341" i="10"/>
  <c r="U344" i="10"/>
  <c r="M347" i="10"/>
  <c r="I350" i="10"/>
  <c r="AC353" i="10"/>
  <c r="X357" i="10"/>
  <c r="N359" i="10"/>
  <c r="Y362" i="10"/>
  <c r="Q365" i="10"/>
  <c r="I367" i="10"/>
  <c r="AC371" i="10"/>
  <c r="M373" i="10"/>
  <c r="AO376" i="10"/>
  <c r="AH379" i="10"/>
  <c r="S382" i="10"/>
  <c r="I384" i="10"/>
  <c r="AO387" i="10"/>
  <c r="AS391" i="10"/>
  <c r="AS393" i="10"/>
  <c r="AL395" i="10"/>
  <c r="X397" i="10"/>
  <c r="AB401" i="10"/>
  <c r="R403" i="10"/>
  <c r="AU406" i="10"/>
  <c r="AU408" i="10"/>
  <c r="K410" i="10"/>
  <c r="AO413" i="10"/>
  <c r="J415" i="10"/>
  <c r="AQ418" i="10"/>
  <c r="AG420" i="10"/>
  <c r="AO425" i="10"/>
  <c r="AG431" i="10"/>
  <c r="AT439" i="10"/>
  <c r="AB433" i="10"/>
  <c r="AR385" i="10"/>
  <c r="AF329" i="10"/>
  <c r="AB271" i="10"/>
  <c r="S457" i="10"/>
  <c r="K73" i="10"/>
  <c r="S131" i="10"/>
  <c r="L165" i="10"/>
  <c r="N280" i="10"/>
  <c r="AK316" i="10"/>
  <c r="P305" i="10"/>
  <c r="X349" i="10"/>
  <c r="AE451" i="10"/>
  <c r="V317" i="10"/>
  <c r="Z421" i="10"/>
  <c r="W357" i="10"/>
  <c r="N301" i="10"/>
  <c r="AE267" i="10"/>
  <c r="AE437" i="10"/>
  <c r="S381" i="10"/>
  <c r="AM331" i="10"/>
  <c r="AD281" i="10"/>
  <c r="AT451" i="10"/>
  <c r="AD459" i="10"/>
  <c r="AA447" i="10"/>
  <c r="AL357" i="10"/>
  <c r="AE297" i="10"/>
  <c r="AM459" i="10"/>
  <c r="K449" i="10"/>
  <c r="AF305" i="10"/>
  <c r="K455" i="10"/>
  <c r="AI381" i="10"/>
  <c r="AA301" i="10"/>
  <c r="AQ455" i="10"/>
  <c r="R451" i="10"/>
  <c r="N341" i="10"/>
  <c r="AJ449" i="10"/>
  <c r="S455" i="10"/>
  <c r="K463" i="10"/>
  <c r="W367" i="10"/>
  <c r="O177" i="10"/>
  <c r="K101" i="10"/>
  <c r="U324" i="10"/>
  <c r="O201" i="10"/>
  <c r="U159" i="10"/>
  <c r="K117" i="10"/>
  <c r="M248" i="10"/>
  <c r="O237" i="10"/>
  <c r="I403" i="10"/>
  <c r="AF423" i="10"/>
  <c r="W281" i="10"/>
  <c r="V316" i="10"/>
  <c r="AC239" i="10"/>
  <c r="X243" i="10"/>
  <c r="AA245" i="10"/>
  <c r="K247" i="10"/>
  <c r="AE247" i="10"/>
  <c r="L249" i="10"/>
  <c r="K251" i="10"/>
  <c r="O251" i="10"/>
  <c r="AB253" i="10"/>
  <c r="AA397" i="10"/>
  <c r="AE397" i="10"/>
  <c r="O397" i="10"/>
  <c r="AQ397" i="10"/>
  <c r="W277" i="10"/>
  <c r="Z277" i="10"/>
  <c r="N277" i="10"/>
  <c r="U259" i="10"/>
  <c r="W265" i="10"/>
  <c r="AE269" i="10"/>
  <c r="W273" i="10"/>
  <c r="M279" i="10"/>
  <c r="Y283" i="10"/>
  <c r="P287" i="10"/>
  <c r="X291" i="10"/>
  <c r="X303" i="10"/>
  <c r="P307" i="10"/>
  <c r="O311" i="10"/>
  <c r="P315" i="10"/>
  <c r="X323" i="10"/>
  <c r="X327" i="10"/>
  <c r="X331" i="10"/>
  <c r="Y335" i="10"/>
  <c r="AG343" i="10"/>
  <c r="X347" i="10"/>
  <c r="K351" i="10"/>
  <c r="AM351" i="10"/>
  <c r="P355" i="10"/>
  <c r="I363" i="10"/>
  <c r="O367" i="10"/>
  <c r="AM367" i="10"/>
  <c r="P371" i="10"/>
  <c r="AN375" i="10"/>
  <c r="AO375" i="10"/>
  <c r="AK379" i="10"/>
  <c r="T289" i="10"/>
  <c r="AQ421" i="10"/>
  <c r="W421" i="10"/>
  <c r="R437" i="10"/>
  <c r="AE387" i="10"/>
  <c r="V341" i="10"/>
  <c r="V297" i="10"/>
  <c r="L445" i="10"/>
  <c r="AM421" i="10"/>
  <c r="Z357" i="10"/>
  <c r="W301" i="10"/>
  <c r="W241" i="10"/>
  <c r="AM451" i="10"/>
  <c r="AA451" i="10"/>
  <c r="J437" i="10"/>
  <c r="AB319" i="10"/>
  <c r="AW449" i="10"/>
  <c r="AC453" i="10"/>
  <c r="AQ437" i="10"/>
  <c r="AP447" i="10"/>
  <c r="O437" i="10"/>
  <c r="AL341" i="10"/>
  <c r="AD237" i="10"/>
  <c r="AF461" i="10"/>
  <c r="W437" i="10"/>
  <c r="AY455" i="10"/>
  <c r="Z449" i="10"/>
  <c r="AL337" i="10"/>
  <c r="W261" i="10"/>
  <c r="K197" i="10"/>
  <c r="L129" i="10"/>
  <c r="M360" i="10"/>
  <c r="U412" i="10"/>
  <c r="T173" i="10"/>
  <c r="Q143" i="10"/>
  <c r="O97" i="10"/>
  <c r="AC418" i="10"/>
  <c r="O391" i="10"/>
  <c r="AF411" i="10"/>
  <c r="AT459" i="10"/>
  <c r="W341" i="10"/>
  <c r="T239" i="10"/>
  <c r="M239" i="10"/>
  <c r="P243" i="10"/>
  <c r="AB245" i="10"/>
  <c r="W247" i="10"/>
  <c r="K249" i="10"/>
  <c r="S249" i="10"/>
  <c r="W251" i="10"/>
  <c r="AA253" i="10"/>
  <c r="S245" i="10"/>
  <c r="J397" i="10"/>
  <c r="K397" i="10"/>
  <c r="W397" i="10"/>
  <c r="Y195" i="10"/>
  <c r="J277" i="10"/>
  <c r="K277" i="10"/>
  <c r="S277" i="10"/>
  <c r="AB259" i="10"/>
  <c r="K269" i="10"/>
  <c r="AF269" i="10"/>
  <c r="L279" i="10"/>
  <c r="X283" i="10"/>
  <c r="O287" i="10"/>
  <c r="K291" i="10"/>
  <c r="AG295" i="10"/>
  <c r="Y303" i="10"/>
  <c r="W307" i="10"/>
  <c r="P311" i="10"/>
  <c r="Q315" i="10"/>
  <c r="Y323" i="10"/>
  <c r="AE327" i="10"/>
  <c r="AE331" i="10"/>
  <c r="AF335" i="10"/>
  <c r="AN343" i="10"/>
  <c r="O347" i="10"/>
  <c r="AF351" i="10"/>
  <c r="Y355" i="10"/>
  <c r="X363" i="10"/>
  <c r="AO363" i="10"/>
  <c r="AF367" i="10"/>
  <c r="W371" i="10"/>
  <c r="X371" i="10"/>
  <c r="AG375" i="10"/>
  <c r="AJ379" i="10"/>
  <c r="Q223" i="10"/>
  <c r="O421" i="10"/>
  <c r="AJ325" i="10"/>
  <c r="AB445" i="10"/>
  <c r="AD341" i="10"/>
  <c r="P231" i="10"/>
  <c r="S451" i="10"/>
  <c r="Z301" i="10"/>
  <c r="O455" i="10"/>
  <c r="AH455" i="10"/>
  <c r="K301" i="10"/>
  <c r="O461" i="10"/>
  <c r="AU463" i="10"/>
  <c r="T359" i="10"/>
  <c r="X191" i="10"/>
  <c r="AM401" i="10"/>
  <c r="P167" i="10"/>
  <c r="I83" i="10"/>
  <c r="AF395" i="10"/>
  <c r="AT463" i="10"/>
  <c r="U239" i="10"/>
  <c r="K245" i="10"/>
  <c r="O247" i="10"/>
  <c r="T249" i="10"/>
  <c r="L253" i="10"/>
  <c r="S397" i="10"/>
  <c r="Z397" i="10"/>
  <c r="R277" i="10"/>
  <c r="O269" i="10"/>
  <c r="AB279" i="10"/>
  <c r="AE287" i="10"/>
  <c r="X295" i="10"/>
  <c r="K311" i="10"/>
  <c r="AG315" i="10"/>
  <c r="K331" i="10"/>
  <c r="Q343" i="10"/>
  <c r="AE347" i="10"/>
  <c r="AO355" i="10"/>
  <c r="K367" i="10"/>
  <c r="AM371" i="10"/>
  <c r="Q375" i="10"/>
  <c r="AR379" i="10"/>
  <c r="W385" i="10"/>
  <c r="W389" i="10"/>
  <c r="O389" i="10"/>
  <c r="AM393" i="10"/>
  <c r="AF393" i="10"/>
  <c r="AB399" i="10"/>
  <c r="T405" i="10"/>
  <c r="AQ405" i="10"/>
  <c r="AI409" i="10"/>
  <c r="AR409" i="10"/>
  <c r="AJ413" i="10"/>
  <c r="AR413" i="10"/>
  <c r="AC419" i="10"/>
  <c r="AJ419" i="10"/>
  <c r="O425" i="10"/>
  <c r="AF425" i="10"/>
  <c r="AN425" i="10"/>
  <c r="AM429" i="10"/>
  <c r="AU429" i="10"/>
  <c r="L433" i="10"/>
  <c r="P433" i="10"/>
  <c r="AN433" i="10"/>
  <c r="L439" i="10"/>
  <c r="AS439" i="10"/>
  <c r="P443" i="10"/>
  <c r="AG443" i="10"/>
  <c r="AO443" i="10"/>
  <c r="N463" i="10"/>
  <c r="AX463" i="10"/>
  <c r="R261" i="10"/>
  <c r="AA261" i="10"/>
  <c r="K285" i="10"/>
  <c r="X307" i="10"/>
  <c r="AF347" i="10"/>
  <c r="AK359" i="10"/>
  <c r="O393" i="10"/>
  <c r="AB409" i="10"/>
  <c r="O459" i="10"/>
  <c r="AA461" i="10"/>
  <c r="AE463" i="10"/>
  <c r="AN461" i="10"/>
  <c r="AY463" i="10"/>
  <c r="AF273" i="10"/>
  <c r="P345" i="10"/>
  <c r="AH447" i="10"/>
  <c r="R381" i="10"/>
  <c r="P275" i="10"/>
  <c r="AU417" i="10"/>
  <c r="AE301" i="10"/>
  <c r="AF453" i="10"/>
  <c r="AI413" i="10"/>
  <c r="AU447" i="10"/>
  <c r="O317" i="10"/>
  <c r="AH421" i="10"/>
  <c r="AX455" i="10"/>
  <c r="AD357" i="10"/>
  <c r="X225" i="10"/>
  <c r="AD297" i="10"/>
  <c r="Q123" i="10"/>
  <c r="U440" i="10"/>
  <c r="O121" i="10"/>
  <c r="AL382" i="10"/>
  <c r="AN415" i="10"/>
  <c r="K437" i="10"/>
  <c r="Q243" i="10"/>
  <c r="T245" i="10"/>
  <c r="AA249" i="10"/>
  <c r="AE251" i="10"/>
  <c r="R397" i="10"/>
  <c r="AH397" i="10"/>
  <c r="O277" i="10"/>
  <c r="AA277" i="10"/>
  <c r="K265" i="10"/>
  <c r="K273" i="10"/>
  <c r="I283" i="10"/>
  <c r="W291" i="10"/>
  <c r="K307" i="10"/>
  <c r="AF311" i="10"/>
  <c r="K327" i="10"/>
  <c r="I335" i="10"/>
  <c r="K347" i="10"/>
  <c r="W351" i="10"/>
  <c r="AN363" i="10"/>
  <c r="P367" i="10"/>
  <c r="X375" i="10"/>
  <c r="M379" i="10"/>
  <c r="O385" i="10"/>
  <c r="X385" i="10"/>
  <c r="X389" i="10"/>
  <c r="L393" i="10"/>
  <c r="AN393" i="10"/>
  <c r="AK399" i="10"/>
  <c r="AC399" i="10"/>
  <c r="K405" i="10"/>
  <c r="AI405" i="10"/>
  <c r="AQ409" i="10"/>
  <c r="L409" i="10"/>
  <c r="AQ413" i="10"/>
  <c r="L413" i="10"/>
  <c r="AB419" i="10"/>
  <c r="AK419" i="10"/>
  <c r="AU425" i="10"/>
  <c r="W425" i="10"/>
  <c r="L429" i="10"/>
  <c r="AN429" i="10"/>
  <c r="AV429" i="10"/>
  <c r="AE433" i="10"/>
  <c r="AV433" i="10"/>
  <c r="U439" i="10"/>
  <c r="AR439" i="10"/>
  <c r="AC439" i="10"/>
  <c r="AV443" i="10"/>
  <c r="AN443" i="10"/>
  <c r="N459" i="10"/>
  <c r="AE459" i="10"/>
  <c r="AF255" i="10"/>
  <c r="K261" i="10"/>
  <c r="W269" i="10"/>
  <c r="Y295" i="10"/>
  <c r="X315" i="10"/>
  <c r="O353" i="10"/>
  <c r="AF385" i="10"/>
  <c r="AN403" i="10"/>
  <c r="T419" i="10"/>
  <c r="K461" i="10"/>
  <c r="W463" i="10"/>
  <c r="AH459" i="10"/>
  <c r="AS461" i="10"/>
  <c r="O261" i="10"/>
  <c r="AG283" i="10"/>
  <c r="Q303" i="10"/>
  <c r="R317" i="10"/>
  <c r="S317" i="10"/>
  <c r="W327" i="10"/>
  <c r="P343" i="10"/>
  <c r="P363" i="10"/>
  <c r="AB379" i="10"/>
  <c r="AQ381" i="10"/>
  <c r="O381" i="10"/>
  <c r="AF389" i="10"/>
  <c r="I263" i="10"/>
  <c r="K267" i="10"/>
  <c r="K271" i="10"/>
  <c r="Q275" i="10"/>
  <c r="AI285" i="10"/>
  <c r="L289" i="10"/>
  <c r="T293" i="10"/>
  <c r="AI357" i="10"/>
  <c r="X251" i="10"/>
  <c r="Y243" i="10"/>
  <c r="AF345" i="10"/>
  <c r="N241" i="10"/>
  <c r="AI447" i="10"/>
  <c r="AO449" i="10"/>
  <c r="M99" i="10"/>
  <c r="I103" i="10"/>
  <c r="AN435" i="10"/>
  <c r="I243" i="10"/>
  <c r="AB249" i="10"/>
  <c r="AM397" i="10"/>
  <c r="AE277" i="10"/>
  <c r="L259" i="10"/>
  <c r="AC279" i="10"/>
  <c r="I303" i="10"/>
  <c r="I323" i="10"/>
  <c r="X343" i="10"/>
  <c r="AF355" i="10"/>
  <c r="AN371" i="10"/>
  <c r="L385" i="10"/>
  <c r="AM389" i="10"/>
  <c r="X393" i="10"/>
  <c r="AR399" i="10"/>
  <c r="AB405" i="10"/>
  <c r="K409" i="10"/>
  <c r="K413" i="10"/>
  <c r="U419" i="10"/>
  <c r="AV425" i="10"/>
  <c r="X429" i="10"/>
  <c r="O433" i="10"/>
  <c r="X433" i="10"/>
  <c r="T439" i="10"/>
  <c r="AW443" i="10"/>
  <c r="V463" i="10"/>
  <c r="Z261" i="10"/>
  <c r="AE291" i="10"/>
  <c r="AM349" i="10"/>
  <c r="AS399" i="10"/>
  <c r="W459" i="10"/>
  <c r="AG461" i="10"/>
  <c r="AE261" i="10"/>
  <c r="P291" i="10"/>
  <c r="J317" i="10"/>
  <c r="AA317" i="10"/>
  <c r="X335" i="10"/>
  <c r="AN355" i="10"/>
  <c r="K381" i="10"/>
  <c r="Z381" i="10"/>
  <c r="P385" i="10"/>
  <c r="Y263" i="10"/>
  <c r="AF267" i="10"/>
  <c r="AE271" i="10"/>
  <c r="T285" i="10"/>
  <c r="S293" i="10"/>
  <c r="U299" i="10"/>
  <c r="K309" i="10"/>
  <c r="K313" i="10"/>
  <c r="AF313" i="10"/>
  <c r="AK319" i="10"/>
  <c r="AB325" i="10"/>
  <c r="AB329" i="10"/>
  <c r="AB333" i="10"/>
  <c r="AB339" i="10"/>
  <c r="X345" i="10"/>
  <c r="AM347" i="10"/>
  <c r="V301" i="10"/>
  <c r="AD317" i="10"/>
  <c r="AY445" i="10"/>
  <c r="V447" i="10"/>
  <c r="O281" i="10"/>
  <c r="Z451" i="10"/>
  <c r="T165" i="10"/>
  <c r="P147" i="10"/>
  <c r="AE407" i="10"/>
  <c r="L239" i="10"/>
  <c r="X247" i="10"/>
  <c r="T253" i="10"/>
  <c r="I195" i="10"/>
  <c r="X273" i="10"/>
  <c r="Q295" i="10"/>
  <c r="AF315" i="10"/>
  <c r="P335" i="10"/>
  <c r="I355" i="10"/>
  <c r="K371" i="10"/>
  <c r="U379" i="10"/>
  <c r="L389" i="10"/>
  <c r="W393" i="10"/>
  <c r="L399" i="10"/>
  <c r="AA405" i="10"/>
  <c r="AA409" i="10"/>
  <c r="AA413" i="10"/>
  <c r="L419" i="10"/>
  <c r="P425" i="10"/>
  <c r="W429" i="10"/>
  <c r="AE429" i="10"/>
  <c r="AM433" i="10"/>
  <c r="M439" i="10"/>
  <c r="Q443" i="10"/>
  <c r="R461" i="10"/>
  <c r="J261" i="10"/>
  <c r="O273" i="10"/>
  <c r="Y343" i="10"/>
  <c r="AN391" i="10"/>
  <c r="W433" i="10"/>
  <c r="AB461" i="10"/>
  <c r="AV461" i="10"/>
  <c r="X287" i="10"/>
  <c r="I315" i="10"/>
  <c r="K317" i="10"/>
  <c r="W331" i="10"/>
  <c r="AE351" i="10"/>
  <c r="Y375" i="10"/>
  <c r="J381" i="10"/>
  <c r="AP381" i="10"/>
  <c r="X255" i="10"/>
  <c r="P267" i="10"/>
  <c r="O271" i="10"/>
  <c r="S285" i="10"/>
  <c r="AB289" i="10"/>
  <c r="AJ299" i="10"/>
  <c r="X305" i="10"/>
  <c r="W309" i="10"/>
  <c r="P313" i="10"/>
  <c r="U319" i="10"/>
  <c r="L325" i="10"/>
  <c r="L329" i="10"/>
  <c r="L333" i="10"/>
  <c r="L339" i="10"/>
  <c r="AM345" i="10"/>
  <c r="O349" i="10"/>
  <c r="K353" i="10"/>
  <c r="AN353" i="10"/>
  <c r="AC359" i="10"/>
  <c r="S365" i="10"/>
  <c r="AI369" i="10"/>
  <c r="K373" i="10"/>
  <c r="AI373" i="10"/>
  <c r="Y383" i="10"/>
  <c r="AG383" i="10"/>
  <c r="W387" i="10"/>
  <c r="L391" i="10"/>
  <c r="AM391" i="10"/>
  <c r="AG395" i="10"/>
  <c r="AO395" i="10"/>
  <c r="Q403" i="10"/>
  <c r="L407" i="10"/>
  <c r="AM407" i="10"/>
  <c r="L411" i="10"/>
  <c r="AM411" i="10"/>
  <c r="AF343" i="10"/>
  <c r="AA459" i="10"/>
  <c r="K357" i="10"/>
  <c r="AU437" i="10"/>
  <c r="K421" i="10"/>
  <c r="P247" i="10"/>
  <c r="AI397" i="10"/>
  <c r="X265" i="10"/>
  <c r="AF307" i="10"/>
  <c r="AN347" i="10"/>
  <c r="P375" i="10"/>
  <c r="AN389" i="10"/>
  <c r="AJ399" i="10"/>
  <c r="T413" i="10"/>
  <c r="L425" i="10"/>
  <c r="O429" i="10"/>
  <c r="AK439" i="10"/>
  <c r="I443" i="10"/>
  <c r="S261" i="10"/>
  <c r="Q355" i="10"/>
  <c r="S461" i="10"/>
  <c r="P265" i="10"/>
  <c r="Z317" i="10"/>
  <c r="AM341" i="10"/>
  <c r="W381" i="10"/>
  <c r="T399" i="10"/>
  <c r="W267" i="10"/>
  <c r="K289" i="10"/>
  <c r="K305" i="10"/>
  <c r="O313" i="10"/>
  <c r="K325" i="10"/>
  <c r="K333" i="10"/>
  <c r="K345" i="10"/>
  <c r="AE349" i="10"/>
  <c r="AM353" i="10"/>
  <c r="M359" i="10"/>
  <c r="AJ365" i="10"/>
  <c r="K369" i="10"/>
  <c r="L373" i="10"/>
  <c r="AO383" i="10"/>
  <c r="P387" i="10"/>
  <c r="O387" i="10"/>
  <c r="X391" i="10"/>
  <c r="AN395" i="10"/>
  <c r="AF403" i="10"/>
  <c r="P407" i="10"/>
  <c r="O407" i="10"/>
  <c r="P411" i="10"/>
  <c r="Q415" i="10"/>
  <c r="Y415" i="10"/>
  <c r="Q423" i="10"/>
  <c r="I423" i="10"/>
  <c r="Y423" i="10"/>
  <c r="O427" i="10"/>
  <c r="AM427" i="10"/>
  <c r="P431" i="10"/>
  <c r="AM431" i="10"/>
  <c r="O431" i="10"/>
  <c r="AO435" i="10"/>
  <c r="Q435" i="10"/>
  <c r="V459" i="10"/>
  <c r="AP463" i="10"/>
  <c r="AE265" i="10"/>
  <c r="AI289" i="10"/>
  <c r="W311" i="10"/>
  <c r="AF327" i="10"/>
  <c r="AG335" i="10"/>
  <c r="Q363" i="10"/>
  <c r="AF375" i="10"/>
  <c r="J459" i="10"/>
  <c r="V461" i="10"/>
  <c r="AH463" i="10"/>
  <c r="AU459" i="10"/>
  <c r="AD261" i="10"/>
  <c r="AF271" i="10"/>
  <c r="AF283" i="10"/>
  <c r="O291" i="10"/>
  <c r="P303" i="10"/>
  <c r="S325" i="10"/>
  <c r="S333" i="10"/>
  <c r="R341" i="10"/>
  <c r="S341" i="10"/>
  <c r="O345" i="10"/>
  <c r="AE353" i="10"/>
  <c r="AI365" i="10"/>
  <c r="I375" i="10"/>
  <c r="Y395" i="10"/>
  <c r="AE411" i="10"/>
  <c r="V382" i="10"/>
  <c r="O401" i="10"/>
  <c r="N417" i="10"/>
  <c r="R126" i="10"/>
  <c r="J92" i="10"/>
  <c r="J84" i="10"/>
  <c r="J62" i="10"/>
  <c r="I40" i="10"/>
  <c r="Y222" i="10"/>
  <c r="M222" i="10"/>
  <c r="I210" i="10"/>
  <c r="R210" i="10"/>
  <c r="U210" i="10"/>
  <c r="Y200" i="10"/>
  <c r="M200" i="10"/>
  <c r="I178" i="10"/>
  <c r="M178" i="10"/>
  <c r="I168" i="10"/>
  <c r="M168" i="10"/>
  <c r="I156" i="10"/>
  <c r="M156" i="10"/>
  <c r="I134" i="10"/>
  <c r="M134" i="10"/>
  <c r="J258" i="10"/>
  <c r="AD258" i="10"/>
  <c r="Q290" i="10"/>
  <c r="R290" i="10"/>
  <c r="AD290" i="10"/>
  <c r="Q338" i="10"/>
  <c r="R338" i="10"/>
  <c r="AD338" i="10"/>
  <c r="AL338" i="10"/>
  <c r="AH408" i="10"/>
  <c r="AT408" i="10"/>
  <c r="AL408" i="10"/>
  <c r="Z321" i="10"/>
  <c r="AA321" i="10"/>
  <c r="O321" i="10"/>
  <c r="AC338" i="10"/>
  <c r="Y244" i="10"/>
  <c r="V244" i="10"/>
  <c r="AD244" i="10"/>
  <c r="J252" i="10"/>
  <c r="AD252" i="10"/>
  <c r="I286" i="10"/>
  <c r="J286" i="10"/>
  <c r="V286" i="10"/>
  <c r="N286" i="10"/>
  <c r="AG324" i="10"/>
  <c r="AH324" i="10"/>
  <c r="M324" i="10"/>
  <c r="Q366" i="10"/>
  <c r="J366" i="10"/>
  <c r="AP366" i="10"/>
  <c r="M366" i="10"/>
  <c r="R396" i="10"/>
  <c r="U396" i="10"/>
  <c r="M396" i="10"/>
  <c r="R404" i="10"/>
  <c r="V404" i="10"/>
  <c r="AS404" i="10"/>
  <c r="AG462" i="10"/>
  <c r="AT462" i="10"/>
  <c r="R462" i="10"/>
  <c r="N462" i="10"/>
  <c r="W462" i="10"/>
  <c r="AI464" i="10"/>
  <c r="AV464" i="10"/>
  <c r="R464" i="10"/>
  <c r="AU464" i="10"/>
  <c r="O464" i="10"/>
  <c r="AC248" i="10"/>
  <c r="AC360" i="10"/>
  <c r="AA377" i="10"/>
  <c r="AM377" i="10"/>
  <c r="O377" i="10"/>
  <c r="AP462" i="10"/>
  <c r="Q316" i="10"/>
  <c r="R316" i="10"/>
  <c r="AC316" i="10"/>
  <c r="U316" i="10"/>
  <c r="V417" i="10"/>
  <c r="AR449" i="10"/>
  <c r="Y443" i="10"/>
  <c r="AI463" i="10"/>
  <c r="AC370" i="10"/>
  <c r="L245" i="10"/>
  <c r="AP397" i="10"/>
  <c r="AF287" i="10"/>
  <c r="O331" i="10"/>
  <c r="AE367" i="10"/>
  <c r="AN385" i="10"/>
  <c r="U399" i="10"/>
  <c r="T409" i="10"/>
  <c r="AS419" i="10"/>
  <c r="AM425" i="10"/>
  <c r="AF433" i="10"/>
  <c r="AF443" i="10"/>
  <c r="AY459" i="10"/>
  <c r="X309" i="10"/>
  <c r="AB413" i="10"/>
  <c r="AQ463" i="10"/>
  <c r="O307" i="10"/>
  <c r="Q323" i="10"/>
  <c r="AE371" i="10"/>
  <c r="AA381" i="10"/>
  <c r="AF263" i="10"/>
  <c r="X275" i="10"/>
  <c r="T299" i="10"/>
  <c r="AF309" i="10"/>
  <c r="AJ319" i="10"/>
  <c r="AA329" i="10"/>
  <c r="AK339" i="10"/>
  <c r="K349" i="10"/>
  <c r="W353" i="10"/>
  <c r="AB359" i="10"/>
  <c r="AQ365" i="10"/>
  <c r="AA369" i="10"/>
  <c r="AQ373" i="10"/>
  <c r="I383" i="10"/>
  <c r="L387" i="10"/>
  <c r="AN387" i="10"/>
  <c r="W391" i="10"/>
  <c r="X395" i="10"/>
  <c r="P403" i="10"/>
  <c r="Y403" i="10"/>
  <c r="AN407" i="10"/>
  <c r="AN411" i="10"/>
  <c r="O411" i="10"/>
  <c r="AO415" i="10"/>
  <c r="P415" i="10"/>
  <c r="AN423" i="10"/>
  <c r="AV423" i="10"/>
  <c r="AN427" i="10"/>
  <c r="AF427" i="10"/>
  <c r="L431" i="10"/>
  <c r="W431" i="10"/>
  <c r="AU431" i="10"/>
  <c r="Y435" i="10"/>
  <c r="AV435" i="10"/>
  <c r="AG435" i="10"/>
  <c r="AD463" i="10"/>
  <c r="V261" i="10"/>
  <c r="P283" i="10"/>
  <c r="AE305" i="10"/>
  <c r="AI325" i="10"/>
  <c r="AI333" i="10"/>
  <c r="AN351" i="10"/>
  <c r="AB373" i="10"/>
  <c r="N461" i="10"/>
  <c r="Z463" i="10"/>
  <c r="AL459" i="10"/>
  <c r="AC259" i="10"/>
  <c r="O265" i="10"/>
  <c r="T279" i="10"/>
  <c r="S289" i="10"/>
  <c r="L299" i="10"/>
  <c r="P323" i="10"/>
  <c r="P331" i="10"/>
  <c r="J341" i="10"/>
  <c r="K341" i="10"/>
  <c r="I343" i="10"/>
  <c r="X351" i="10"/>
  <c r="AG363" i="10"/>
  <c r="O371" i="10"/>
  <c r="AE389" i="10"/>
  <c r="X407" i="10"/>
  <c r="W237" i="10"/>
  <c r="AT401" i="10"/>
  <c r="V441" i="10"/>
  <c r="J126" i="10"/>
  <c r="I92" i="10"/>
  <c r="I84" i="10"/>
  <c r="I62" i="10"/>
  <c r="Q222" i="10"/>
  <c r="Z222" i="10"/>
  <c r="V222" i="10"/>
  <c r="J210" i="10"/>
  <c r="N210" i="10"/>
  <c r="Q200" i="10"/>
  <c r="Z200" i="10"/>
  <c r="V200" i="10"/>
  <c r="R178" i="10"/>
  <c r="V178" i="10"/>
  <c r="R168" i="10"/>
  <c r="V168" i="10"/>
  <c r="R156" i="10"/>
  <c r="V156" i="10"/>
  <c r="R134" i="10"/>
  <c r="Y258" i="10"/>
  <c r="N258" i="10"/>
  <c r="I290" i="10"/>
  <c r="J290" i="10"/>
  <c r="N290" i="10"/>
  <c r="I338" i="10"/>
  <c r="J338" i="10"/>
  <c r="N338" i="10"/>
  <c r="AK338" i="10"/>
  <c r="Z408" i="10"/>
  <c r="AD408" i="10"/>
  <c r="AK408" i="10"/>
  <c r="R321" i="10"/>
  <c r="S321" i="10"/>
  <c r="W321" i="10"/>
  <c r="AE321" i="10"/>
  <c r="Q244" i="10"/>
  <c r="Z244" i="10"/>
  <c r="AC244" i="10"/>
  <c r="Y252" i="10"/>
  <c r="V252" i="10"/>
  <c r="N252" i="10"/>
  <c r="AG286" i="10"/>
  <c r="AH286" i="10"/>
  <c r="AC286" i="10"/>
  <c r="Y324" i="10"/>
  <c r="Z324" i="10"/>
  <c r="AD324" i="10"/>
  <c r="I366" i="10"/>
  <c r="AO366" i="10"/>
  <c r="AH366" i="10"/>
  <c r="AD366" i="10"/>
  <c r="J396" i="10"/>
  <c r="AP396" i="10"/>
  <c r="AL396" i="10"/>
  <c r="J404" i="10"/>
  <c r="AP404" i="10"/>
  <c r="AC404" i="10"/>
  <c r="AT404" i="10"/>
  <c r="AO462" i="10"/>
  <c r="K462" i="10"/>
  <c r="Z462" i="10"/>
  <c r="AC462" i="10"/>
  <c r="AH462" i="10"/>
  <c r="AQ464" i="10"/>
  <c r="K464" i="10"/>
  <c r="Z464" i="10"/>
  <c r="N464" i="10"/>
  <c r="AB464" i="10"/>
  <c r="U244" i="10"/>
  <c r="AD302" i="10"/>
  <c r="S377" i="10"/>
  <c r="W377" i="10"/>
  <c r="AD377" i="10"/>
  <c r="AK440" i="10"/>
  <c r="O462" i="10"/>
  <c r="I316" i="10"/>
  <c r="J316" i="10"/>
  <c r="M316" i="10"/>
  <c r="AD316" i="10"/>
  <c r="AK404" i="10"/>
  <c r="L369" i="10"/>
  <c r="O297" i="10"/>
  <c r="V377" i="10"/>
  <c r="AD277" i="10"/>
  <c r="AE311" i="10"/>
  <c r="T379" i="10"/>
  <c r="AJ405" i="10"/>
  <c r="AE425" i="10"/>
  <c r="AB439" i="10"/>
  <c r="X267" i="10"/>
  <c r="O463" i="10"/>
  <c r="AH317" i="10"/>
  <c r="AH381" i="10"/>
  <c r="X271" i="10"/>
  <c r="W305" i="10"/>
  <c r="AA325" i="10"/>
  <c r="W345" i="10"/>
  <c r="X353" i="10"/>
  <c r="T365" i="10"/>
  <c r="S373" i="10"/>
  <c r="AF387" i="10"/>
  <c r="AE391" i="10"/>
  <c r="AG403" i="10"/>
  <c r="AU407" i="10"/>
  <c r="AG415" i="10"/>
  <c r="AG423" i="10"/>
  <c r="L427" i="10"/>
  <c r="W427" i="10"/>
  <c r="X431" i="10"/>
  <c r="P435" i="10"/>
  <c r="J461" i="10"/>
  <c r="P271" i="10"/>
  <c r="M319" i="10"/>
  <c r="M339" i="10"/>
  <c r="AC379" i="10"/>
  <c r="Z459" i="10"/>
  <c r="AK461" i="10"/>
  <c r="Q263" i="10"/>
  <c r="W287" i="10"/>
  <c r="AC319" i="10"/>
  <c r="AC339" i="10"/>
  <c r="AI341" i="10"/>
  <c r="U359" i="10"/>
  <c r="Q383" i="10"/>
  <c r="P427" i="10"/>
  <c r="AL441" i="10"/>
  <c r="N126" i="10"/>
  <c r="N84" i="10"/>
  <c r="J40" i="10"/>
  <c r="U222" i="10"/>
  <c r="Z210" i="10"/>
  <c r="J200" i="10"/>
  <c r="Q178" i="10"/>
  <c r="Q168" i="10"/>
  <c r="Q156" i="10"/>
  <c r="Q134" i="10"/>
  <c r="R258" i="10"/>
  <c r="Y290" i="10"/>
  <c r="V290" i="10"/>
  <c r="Z338" i="10"/>
  <c r="J408" i="10"/>
  <c r="V408" i="10"/>
  <c r="AH321" i="10"/>
  <c r="N321" i="10"/>
  <c r="J244" i="10"/>
  <c r="I252" i="10"/>
  <c r="M252" i="10"/>
  <c r="R286" i="10"/>
  <c r="I324" i="10"/>
  <c r="V324" i="10"/>
  <c r="Y366" i="10"/>
  <c r="V366" i="10"/>
  <c r="Z396" i="10"/>
  <c r="AC396" i="10"/>
  <c r="AL404" i="10"/>
  <c r="S462" i="10"/>
  <c r="AS462" i="10"/>
  <c r="AY464" i="10"/>
  <c r="AF464" i="10"/>
  <c r="AE464" i="10"/>
  <c r="AC280" i="10"/>
  <c r="AQ377" i="10"/>
  <c r="AS408" i="10"/>
  <c r="M258" i="10"/>
  <c r="Z316" i="10"/>
  <c r="AL321" i="10"/>
  <c r="S441" i="10"/>
  <c r="W441" i="10"/>
  <c r="AD441" i="10"/>
  <c r="Q248" i="10"/>
  <c r="Z248" i="10"/>
  <c r="U248" i="10"/>
  <c r="AG280" i="10"/>
  <c r="AH280" i="10"/>
  <c r="U280" i="10"/>
  <c r="Y328" i="10"/>
  <c r="Z328" i="10"/>
  <c r="V328" i="10"/>
  <c r="I360" i="10"/>
  <c r="AO360" i="10"/>
  <c r="AH360" i="10"/>
  <c r="U360" i="10"/>
  <c r="I370" i="10"/>
  <c r="AO370" i="10"/>
  <c r="AH370" i="10"/>
  <c r="AL370" i="10"/>
  <c r="AH418" i="10"/>
  <c r="AT418" i="10"/>
  <c r="AL418" i="10"/>
  <c r="I294" i="10"/>
  <c r="J294" i="10"/>
  <c r="V294" i="10"/>
  <c r="AD294" i="10"/>
  <c r="AG302" i="10"/>
  <c r="AH302" i="10"/>
  <c r="AC302" i="10"/>
  <c r="AG332" i="10"/>
  <c r="AH332" i="10"/>
  <c r="M332" i="10"/>
  <c r="R374" i="10"/>
  <c r="V374" i="10"/>
  <c r="N374" i="10"/>
  <c r="Z412" i="10"/>
  <c r="AL412" i="10"/>
  <c r="M412" i="10"/>
  <c r="R440" i="10"/>
  <c r="AX440" i="10"/>
  <c r="M440" i="10"/>
  <c r="AT440" i="10"/>
  <c r="M328" i="10"/>
  <c r="R361" i="10"/>
  <c r="K361" i="10"/>
  <c r="W361" i="10"/>
  <c r="AD361" i="10"/>
  <c r="AV457" i="10"/>
  <c r="O457" i="10"/>
  <c r="V457" i="10"/>
  <c r="R457" i="10"/>
  <c r="AA457" i="10"/>
  <c r="T235" i="10"/>
  <c r="AC235" i="10"/>
  <c r="Y235" i="10"/>
  <c r="L233" i="10"/>
  <c r="W233" i="10"/>
  <c r="AA231" i="10"/>
  <c r="W231" i="10"/>
  <c r="S229" i="10"/>
  <c r="AB229" i="10"/>
  <c r="K227" i="10"/>
  <c r="T227" i="10"/>
  <c r="X227" i="10"/>
  <c r="L225" i="10"/>
  <c r="P225" i="10"/>
  <c r="AB223" i="10"/>
  <c r="P223" i="10"/>
  <c r="V221" i="10"/>
  <c r="Z221" i="10"/>
  <c r="P219" i="10"/>
  <c r="Y219" i="10"/>
  <c r="M219" i="10"/>
  <c r="K217" i="10"/>
  <c r="W217" i="10"/>
  <c r="T215" i="10"/>
  <c r="P215" i="10"/>
  <c r="W213" i="10"/>
  <c r="AA213" i="10"/>
  <c r="S211" i="10"/>
  <c r="W211" i="10"/>
  <c r="W209" i="10"/>
  <c r="K209" i="10"/>
  <c r="AA421" i="10"/>
  <c r="AA449" i="10"/>
  <c r="V337" i="10"/>
  <c r="AH277" i="10"/>
  <c r="K287" i="10"/>
  <c r="Y363" i="10"/>
  <c r="AE393" i="10"/>
  <c r="M419" i="10"/>
  <c r="AU433" i="10"/>
  <c r="AM463" i="10"/>
  <c r="L405" i="10"/>
  <c r="P295" i="10"/>
  <c r="AN367" i="10"/>
  <c r="P263" i="10"/>
  <c r="AI293" i="10"/>
  <c r="T319" i="10"/>
  <c r="U339" i="10"/>
  <c r="AF349" i="10"/>
  <c r="AA365" i="10"/>
  <c r="AA373" i="10"/>
  <c r="P383" i="10"/>
  <c r="AF391" i="10"/>
  <c r="P395" i="10"/>
  <c r="W407" i="10"/>
  <c r="AU411" i="10"/>
  <c r="I415" i="10"/>
  <c r="P423" i="10"/>
  <c r="AU427" i="10"/>
  <c r="AV431" i="10"/>
  <c r="I435" i="10"/>
  <c r="X435" i="10"/>
  <c r="M259" i="10"/>
  <c r="AB299" i="10"/>
  <c r="AF331" i="10"/>
  <c r="AF371" i="10"/>
  <c r="R459" i="10"/>
  <c r="AI459" i="10"/>
  <c r="N261" i="10"/>
  <c r="AA285" i="10"/>
  <c r="O305" i="10"/>
  <c r="Q335" i="10"/>
  <c r="AA341" i="10"/>
  <c r="AG355" i="10"/>
  <c r="L379" i="10"/>
  <c r="AF415" i="10"/>
  <c r="AE401" i="10"/>
  <c r="M126" i="10"/>
  <c r="M84" i="10"/>
  <c r="R222" i="10"/>
  <c r="Y210" i="10"/>
  <c r="I200" i="10"/>
  <c r="U200" i="10"/>
  <c r="U178" i="10"/>
  <c r="N168" i="10"/>
  <c r="U156" i="10"/>
  <c r="Q258" i="10"/>
  <c r="V258" i="10"/>
  <c r="AH290" i="10"/>
  <c r="AG338" i="10"/>
  <c r="U338" i="10"/>
  <c r="N408" i="10"/>
  <c r="J321" i="10"/>
  <c r="I244" i="10"/>
  <c r="M244" i="10"/>
  <c r="Z252" i="10"/>
  <c r="Y286" i="10"/>
  <c r="M286" i="10"/>
  <c r="R324" i="10"/>
  <c r="N324" i="10"/>
  <c r="Z366" i="10"/>
  <c r="N366" i="10"/>
  <c r="V396" i="10"/>
  <c r="AH404" i="10"/>
  <c r="AD404" i="10"/>
  <c r="AA462" i="10"/>
  <c r="J462" i="10"/>
  <c r="V462" i="10"/>
  <c r="AN464" i="10"/>
  <c r="AR464" i="10"/>
  <c r="U252" i="10"/>
  <c r="AI377" i="10"/>
  <c r="N396" i="10"/>
  <c r="AG316" i="10"/>
  <c r="N316" i="10"/>
  <c r="K441" i="10"/>
  <c r="AQ441" i="10"/>
  <c r="N441" i="10"/>
  <c r="AU441" i="10"/>
  <c r="I248" i="10"/>
  <c r="R248" i="10"/>
  <c r="V248" i="10"/>
  <c r="Y280" i="10"/>
  <c r="Z280" i="10"/>
  <c r="V280" i="10"/>
  <c r="Q328" i="10"/>
  <c r="R328" i="10"/>
  <c r="AD328" i="10"/>
  <c r="AL328" i="10"/>
  <c r="AG360" i="10"/>
  <c r="Z360" i="10"/>
  <c r="AD360" i="10"/>
  <c r="AL360" i="10"/>
  <c r="AG370" i="10"/>
  <c r="Z370" i="10"/>
  <c r="AD370" i="10"/>
  <c r="V370" i="10"/>
  <c r="Z418" i="10"/>
  <c r="AD418" i="10"/>
  <c r="V418" i="10"/>
  <c r="AG294" i="10"/>
  <c r="AH294" i="10"/>
  <c r="AC294" i="10"/>
  <c r="Y302" i="10"/>
  <c r="Z302" i="10"/>
  <c r="V302" i="10"/>
  <c r="Y332" i="10"/>
  <c r="Z332" i="10"/>
  <c r="N332" i="10"/>
  <c r="J374" i="10"/>
  <c r="AP374" i="10"/>
  <c r="AC374" i="10"/>
  <c r="R412" i="10"/>
  <c r="V412" i="10"/>
  <c r="AT412" i="10"/>
  <c r="J440" i="10"/>
  <c r="AP440" i="10"/>
  <c r="N440" i="10"/>
  <c r="AD440" i="10"/>
  <c r="M290" i="10"/>
  <c r="J361" i="10"/>
  <c r="AP361" i="10"/>
  <c r="AI361" i="10"/>
  <c r="N361" i="10"/>
  <c r="AS418" i="10"/>
  <c r="W457" i="10"/>
  <c r="AC457" i="10"/>
  <c r="AO457" i="10"/>
  <c r="AJ457" i="10"/>
  <c r="J457" i="10"/>
  <c r="L235" i="10"/>
  <c r="U235" i="10"/>
  <c r="I235" i="10"/>
  <c r="AA233" i="10"/>
  <c r="O233" i="10"/>
  <c r="S231" i="10"/>
  <c r="AB231" i="10"/>
  <c r="K229" i="10"/>
  <c r="T229" i="10"/>
  <c r="W229" i="10"/>
  <c r="L227" i="10"/>
  <c r="O227" i="10"/>
  <c r="AA225" i="10"/>
  <c r="O225" i="10"/>
  <c r="T223" i="10"/>
  <c r="X223" i="10"/>
  <c r="N221" i="10"/>
  <c r="R221" i="10"/>
  <c r="Q219" i="10"/>
  <c r="T219" i="10"/>
  <c r="Z217" i="10"/>
  <c r="V217" i="10"/>
  <c r="L215" i="10"/>
  <c r="U215" i="10"/>
  <c r="O213" i="10"/>
  <c r="K213" i="10"/>
  <c r="K211" i="10"/>
  <c r="T211" i="10"/>
  <c r="O209" i="10"/>
  <c r="S209" i="10"/>
  <c r="AE447" i="10"/>
  <c r="K253" i="10"/>
  <c r="P351" i="10"/>
  <c r="S413" i="10"/>
  <c r="X443" i="10"/>
  <c r="U279" i="10"/>
  <c r="Q255" i="10"/>
  <c r="AE313" i="10"/>
  <c r="P349" i="10"/>
  <c r="AB369" i="10"/>
  <c r="P391" i="10"/>
  <c r="AF407" i="10"/>
  <c r="AV415" i="10"/>
  <c r="AE427" i="10"/>
  <c r="AN431" i="10"/>
  <c r="AQ459" i="10"/>
  <c r="AI329" i="10"/>
  <c r="P255" i="10"/>
  <c r="I295" i="10"/>
  <c r="AH341" i="10"/>
  <c r="T369" i="10"/>
  <c r="AD401" i="10"/>
  <c r="N92" i="10"/>
  <c r="I222" i="10"/>
  <c r="M210" i="10"/>
  <c r="J178" i="10"/>
  <c r="J156" i="10"/>
  <c r="Z258" i="10"/>
  <c r="U290" i="10"/>
  <c r="R408" i="10"/>
  <c r="K321" i="10"/>
  <c r="R252" i="10"/>
  <c r="AD286" i="10"/>
  <c r="AC324" i="10"/>
  <c r="AC366" i="10"/>
  <c r="Z404" i="10"/>
  <c r="AZ462" i="10"/>
  <c r="AK462" i="10"/>
  <c r="J464" i="10"/>
  <c r="AK366" i="10"/>
  <c r="Y316" i="10"/>
  <c r="AC408" i="10"/>
  <c r="O441" i="10"/>
  <c r="N248" i="10"/>
  <c r="J280" i="10"/>
  <c r="AH328" i="10"/>
  <c r="Q360" i="10"/>
  <c r="AP360" i="10"/>
  <c r="Q370" i="10"/>
  <c r="AP370" i="10"/>
  <c r="N418" i="10"/>
  <c r="R294" i="10"/>
  <c r="I302" i="10"/>
  <c r="U302" i="10"/>
  <c r="J332" i="10"/>
  <c r="AC332" i="10"/>
  <c r="AL374" i="10"/>
  <c r="AH412" i="10"/>
  <c r="AC412" i="10"/>
  <c r="V440" i="10"/>
  <c r="AJ464" i="10"/>
  <c r="Z361" i="10"/>
  <c r="AM361" i="10"/>
  <c r="AN457" i="10"/>
  <c r="N457" i="10"/>
  <c r="K457" i="10"/>
  <c r="P235" i="10"/>
  <c r="AB233" i="10"/>
  <c r="T231" i="10"/>
  <c r="L229" i="10"/>
  <c r="AA227" i="10"/>
  <c r="S225" i="10"/>
  <c r="L223" i="10"/>
  <c r="Y223" i="10"/>
  <c r="J221" i="10"/>
  <c r="L219" i="10"/>
  <c r="S217" i="10"/>
  <c r="AB215" i="10"/>
  <c r="P213" i="10"/>
  <c r="AA211" i="10"/>
  <c r="P209" i="10"/>
  <c r="K207" i="10"/>
  <c r="T207" i="10"/>
  <c r="O205" i="10"/>
  <c r="K205" i="10"/>
  <c r="L203" i="10"/>
  <c r="X203" i="10"/>
  <c r="J201" i="10"/>
  <c r="S201" i="10"/>
  <c r="P199" i="10"/>
  <c r="Y199" i="10"/>
  <c r="N197" i="10"/>
  <c r="R197" i="10"/>
  <c r="L195" i="10"/>
  <c r="P195" i="10"/>
  <c r="S193" i="10"/>
  <c r="W193" i="10"/>
  <c r="S191" i="10"/>
  <c r="P191" i="10"/>
  <c r="L189" i="10"/>
  <c r="W189" i="10"/>
  <c r="T187" i="10"/>
  <c r="K185" i="10"/>
  <c r="O185" i="10"/>
  <c r="T183" i="10"/>
  <c r="X183" i="10"/>
  <c r="O181" i="10"/>
  <c r="S181" i="10"/>
  <c r="Q179" i="10"/>
  <c r="J177" i="10"/>
  <c r="V177" i="10"/>
  <c r="T175" i="10"/>
  <c r="I175" i="10"/>
  <c r="P173" i="10"/>
  <c r="K171" i="10"/>
  <c r="O171" i="10"/>
  <c r="O169" i="10"/>
  <c r="K169" i="10"/>
  <c r="L167" i="10"/>
  <c r="O165" i="10"/>
  <c r="S165" i="10"/>
  <c r="M163" i="10"/>
  <c r="J161" i="10"/>
  <c r="V161" i="10"/>
  <c r="I159" i="10"/>
  <c r="T159" i="10"/>
  <c r="R157" i="10"/>
  <c r="T155" i="10"/>
  <c r="I155" i="10"/>
  <c r="T153" i="10"/>
  <c r="S151" i="10"/>
  <c r="K149" i="10"/>
  <c r="O149" i="10"/>
  <c r="L147" i="10"/>
  <c r="S145" i="10"/>
  <c r="P145" i="10"/>
  <c r="P143" i="10"/>
  <c r="R141" i="10"/>
  <c r="I139" i="10"/>
  <c r="M139" i="10"/>
  <c r="S137" i="10"/>
  <c r="M135" i="10"/>
  <c r="P133" i="10"/>
  <c r="K131" i="10"/>
  <c r="K129" i="10"/>
  <c r="O127" i="10"/>
  <c r="K125" i="10"/>
  <c r="M123" i="10"/>
  <c r="R121" i="10"/>
  <c r="I119" i="10"/>
  <c r="O117" i="10"/>
  <c r="M115" i="10"/>
  <c r="L113" i="10"/>
  <c r="L111" i="10"/>
  <c r="L109" i="10"/>
  <c r="L107" i="10"/>
  <c r="L105" i="10"/>
  <c r="M103" i="10"/>
  <c r="O101" i="10"/>
  <c r="L99" i="10"/>
  <c r="N97" i="10"/>
  <c r="P95" i="10"/>
  <c r="K91" i="10"/>
  <c r="K89" i="10"/>
  <c r="O85" i="10"/>
  <c r="M83" i="10"/>
  <c r="N77" i="10"/>
  <c r="I75" i="10"/>
  <c r="L71" i="10"/>
  <c r="K67" i="10"/>
  <c r="L63" i="10"/>
  <c r="L59" i="10"/>
  <c r="K49" i="10"/>
  <c r="I43" i="10"/>
  <c r="I35" i="10"/>
  <c r="P131" i="10"/>
  <c r="I163" i="10"/>
  <c r="X189" i="10"/>
  <c r="U219" i="10"/>
  <c r="U294" i="10"/>
  <c r="R337" i="10"/>
  <c r="S337" i="10"/>
  <c r="AM337" i="10"/>
  <c r="AE337" i="10"/>
  <c r="J382" i="10"/>
  <c r="AP382" i="10"/>
  <c r="N382" i="10"/>
  <c r="U404" i="10"/>
  <c r="AJ453" i="10"/>
  <c r="AW453" i="10"/>
  <c r="N453" i="10"/>
  <c r="AA453" i="10"/>
  <c r="R241" i="10"/>
  <c r="AA241" i="10"/>
  <c r="K257" i="10"/>
  <c r="R281" i="10"/>
  <c r="S281" i="10"/>
  <c r="Z297" i="10"/>
  <c r="AA297" i="10"/>
  <c r="AA401" i="10"/>
  <c r="S417" i="10"/>
  <c r="AV449" i="10"/>
  <c r="O449" i="10"/>
  <c r="V449" i="10"/>
  <c r="O257" i="10"/>
  <c r="AN445" i="10"/>
  <c r="I239" i="10"/>
  <c r="X245" i="10"/>
  <c r="L247" i="10"/>
  <c r="T251" i="10"/>
  <c r="AC255" i="10"/>
  <c r="Q259" i="10"/>
  <c r="M263" i="10"/>
  <c r="AB267" i="10"/>
  <c r="T269" i="10"/>
  <c r="L271" i="10"/>
  <c r="AC275" i="10"/>
  <c r="Y279" i="10"/>
  <c r="U283" i="10"/>
  <c r="P285" i="10"/>
  <c r="AF289" i="10"/>
  <c r="T291" i="10"/>
  <c r="P293" i="10"/>
  <c r="AG299" i="10"/>
  <c r="AC303" i="10"/>
  <c r="AB305" i="10"/>
  <c r="AB307" i="10"/>
  <c r="AB309" i="10"/>
  <c r="AB311" i="10"/>
  <c r="AB313" i="10"/>
  <c r="AC315" i="10"/>
  <c r="Y319" i="10"/>
  <c r="AC323" i="10"/>
  <c r="X325" i="10"/>
  <c r="T327" i="10"/>
  <c r="P329" i="10"/>
  <c r="L331" i="10"/>
  <c r="AK335" i="10"/>
  <c r="AG339" i="10"/>
  <c r="AK343" i="10"/>
  <c r="AJ345" i="10"/>
  <c r="AJ347" i="10"/>
  <c r="AJ349" i="10"/>
  <c r="AJ351" i="10"/>
  <c r="AJ353" i="10"/>
  <c r="AK355" i="10"/>
  <c r="AO359" i="10"/>
  <c r="I359" i="10"/>
  <c r="M363" i="10"/>
  <c r="P365" i="10"/>
  <c r="L367" i="10"/>
  <c r="P369" i="10"/>
  <c r="L371" i="10"/>
  <c r="P373" i="10"/>
  <c r="M375" i="10"/>
  <c r="Q379" i="10"/>
  <c r="U383" i="10"/>
  <c r="AB385" i="10"/>
  <c r="AB387" i="10"/>
  <c r="AB389" i="10"/>
  <c r="AB391" i="10"/>
  <c r="AB393" i="10"/>
  <c r="AC395" i="10"/>
  <c r="AG399" i="10"/>
  <c r="AS403" i="10"/>
  <c r="M403" i="10"/>
  <c r="P405" i="10"/>
  <c r="T407" i="10"/>
  <c r="P409" i="10"/>
  <c r="T411" i="10"/>
  <c r="P413" i="10"/>
  <c r="U415" i="10"/>
  <c r="Y419" i="10"/>
  <c r="AK423" i="10"/>
  <c r="AR425" i="10"/>
  <c r="AR427" i="10"/>
  <c r="AR429" i="10"/>
  <c r="AR431" i="10"/>
  <c r="AR433" i="10"/>
  <c r="AS435" i="10"/>
  <c r="M435" i="10"/>
  <c r="Y439" i="10"/>
  <c r="AK443" i="10"/>
  <c r="I445" i="10"/>
  <c r="Y445" i="10"/>
  <c r="AO445" i="10"/>
  <c r="O444" i="10"/>
  <c r="AE444" i="10"/>
  <c r="AU444" i="10"/>
  <c r="V443" i="10"/>
  <c r="AL443" i="10"/>
  <c r="Q442" i="10"/>
  <c r="X441" i="10"/>
  <c r="AN441" i="10"/>
  <c r="O440" i="10"/>
  <c r="AE440" i="10"/>
  <c r="AU440" i="10"/>
  <c r="V439" i="10"/>
  <c r="AL439" i="10"/>
  <c r="Y438" i="10"/>
  <c r="T437" i="10"/>
  <c r="AJ437" i="10"/>
  <c r="K436" i="10"/>
  <c r="AA436" i="10"/>
  <c r="AQ436" i="10"/>
  <c r="R435" i="10"/>
  <c r="AH435" i="10"/>
  <c r="AX435" i="10"/>
  <c r="U434" i="10"/>
  <c r="AK434" i="10"/>
  <c r="I433" i="10"/>
  <c r="Y433" i="10"/>
  <c r="AO433" i="10"/>
  <c r="I431" i="10"/>
  <c r="Y431" i="10"/>
  <c r="AO431" i="10"/>
  <c r="AG430" i="10"/>
  <c r="U429" i="10"/>
  <c r="AK429" i="10"/>
  <c r="I428" i="10"/>
  <c r="Y428" i="10"/>
  <c r="AO428" i="10"/>
  <c r="M427" i="10"/>
  <c r="AC427" i="10"/>
  <c r="AS427" i="10"/>
  <c r="Q426" i="10"/>
  <c r="AG426" i="10"/>
  <c r="AW426" i="10"/>
  <c r="U425" i="10"/>
  <c r="AK425" i="10"/>
  <c r="AO424" i="10"/>
  <c r="V423" i="10"/>
  <c r="AL423" i="10"/>
  <c r="W422" i="10"/>
  <c r="T421" i="10"/>
  <c r="AJ421" i="10"/>
  <c r="S253" i="10"/>
  <c r="P251" i="10"/>
  <c r="O327" i="10"/>
  <c r="S409" i="10"/>
  <c r="AJ439" i="10"/>
  <c r="AJ461" i="10"/>
  <c r="AM381" i="10"/>
  <c r="P309" i="10"/>
  <c r="AN345" i="10"/>
  <c r="S369" i="10"/>
  <c r="AM387" i="10"/>
  <c r="X403" i="10"/>
  <c r="X415" i="10"/>
  <c r="X427" i="10"/>
  <c r="AE431" i="10"/>
  <c r="Z461" i="10"/>
  <c r="AF323" i="10"/>
  <c r="AZ461" i="10"/>
  <c r="K293" i="10"/>
  <c r="Z341" i="10"/>
  <c r="X367" i="10"/>
  <c r="N401" i="10"/>
  <c r="M92" i="10"/>
  <c r="Q210" i="10"/>
  <c r="N200" i="10"/>
  <c r="U168" i="10"/>
  <c r="N134" i="10"/>
  <c r="I258" i="10"/>
  <c r="Z290" i="10"/>
  <c r="V338" i="10"/>
  <c r="AC290" i="10"/>
  <c r="AD321" i="10"/>
  <c r="Q252" i="10"/>
  <c r="Z286" i="10"/>
  <c r="AL324" i="10"/>
  <c r="AL366" i="10"/>
  <c r="AS396" i="10"/>
  <c r="AD462" i="10"/>
  <c r="S464" i="10"/>
  <c r="AM464" i="10"/>
  <c r="N377" i="10"/>
  <c r="U286" i="10"/>
  <c r="U366" i="10"/>
  <c r="AM441" i="10"/>
  <c r="J248" i="10"/>
  <c r="Q280" i="10"/>
  <c r="AD280" i="10"/>
  <c r="J328" i="10"/>
  <c r="AK328" i="10"/>
  <c r="R360" i="10"/>
  <c r="V360" i="10"/>
  <c r="R370" i="10"/>
  <c r="AK370" i="10"/>
  <c r="AP418" i="10"/>
  <c r="AC328" i="10"/>
  <c r="Y294" i="10"/>
  <c r="M294" i="10"/>
  <c r="R302" i="10"/>
  <c r="Q332" i="10"/>
  <c r="AL332" i="10"/>
  <c r="AH374" i="10"/>
  <c r="J412" i="10"/>
  <c r="AD412" i="10"/>
  <c r="AH440" i="10"/>
  <c r="AS440" i="10"/>
  <c r="M338" i="10"/>
  <c r="AA361" i="10"/>
  <c r="U374" i="10"/>
  <c r="AK457" i="10"/>
  <c r="Z457" i="10"/>
  <c r="X235" i="10"/>
  <c r="T233" i="10"/>
  <c r="L231" i="10"/>
  <c r="AA229" i="10"/>
  <c r="S227" i="10"/>
  <c r="K225" i="10"/>
  <c r="W225" i="10"/>
  <c r="I223" i="10"/>
  <c r="S221" i="10"/>
  <c r="I219" i="10"/>
  <c r="R217" i="10"/>
  <c r="X215" i="10"/>
  <c r="L213" i="10"/>
  <c r="X211" i="10"/>
  <c r="AA209" i="10"/>
  <c r="L207" i="10"/>
  <c r="P207" i="10"/>
  <c r="X205" i="10"/>
  <c r="S205" i="10"/>
  <c r="U203" i="10"/>
  <c r="Y203" i="10"/>
  <c r="K201" i="10"/>
  <c r="N201" i="10"/>
  <c r="Q199" i="10"/>
  <c r="U199" i="10"/>
  <c r="W197" i="10"/>
  <c r="S197" i="10"/>
  <c r="U195" i="10"/>
  <c r="K193" i="10"/>
  <c r="O193" i="10"/>
  <c r="K191" i="10"/>
  <c r="O191" i="10"/>
  <c r="S189" i="10"/>
  <c r="P189" i="10"/>
  <c r="L187" i="10"/>
  <c r="P187" i="10"/>
  <c r="T185" i="10"/>
  <c r="L183" i="10"/>
  <c r="P183" i="10"/>
  <c r="V181" i="10"/>
  <c r="J181" i="10"/>
  <c r="I179" i="10"/>
  <c r="L179" i="10"/>
  <c r="S177" i="10"/>
  <c r="L175" i="10"/>
  <c r="X175" i="10"/>
  <c r="W173" i="10"/>
  <c r="L173" i="10"/>
  <c r="T171" i="10"/>
  <c r="S169" i="10"/>
  <c r="S167" i="10"/>
  <c r="O167" i="10"/>
  <c r="K165" i="10"/>
  <c r="T163" i="10"/>
  <c r="Q163" i="10"/>
  <c r="S161" i="10"/>
  <c r="P159" i="10"/>
  <c r="M159" i="10"/>
  <c r="O157" i="10"/>
  <c r="L155" i="10"/>
  <c r="P155" i="10"/>
  <c r="L153" i="10"/>
  <c r="K151" i="10"/>
  <c r="O151" i="10"/>
  <c r="T149" i="10"/>
  <c r="S147" i="10"/>
  <c r="K145" i="10"/>
  <c r="O145" i="10"/>
  <c r="M143" i="10"/>
  <c r="O141" i="10"/>
  <c r="P139" i="10"/>
  <c r="T139" i="10"/>
  <c r="K137" i="10"/>
  <c r="T135" i="10"/>
  <c r="O133" i="10"/>
  <c r="S133" i="10"/>
  <c r="O131" i="10"/>
  <c r="S129" i="10"/>
  <c r="L127" i="10"/>
  <c r="P125" i="10"/>
  <c r="L123" i="10"/>
  <c r="J121" i="10"/>
  <c r="P119" i="10"/>
  <c r="N117" i="10"/>
  <c r="L115" i="10"/>
  <c r="K113" i="10"/>
  <c r="K111" i="10"/>
  <c r="K109" i="10"/>
  <c r="K107" i="10"/>
  <c r="K105" i="10"/>
  <c r="L103" i="10"/>
  <c r="I99" i="10"/>
  <c r="I95" i="10"/>
  <c r="L93" i="10"/>
  <c r="O89" i="10"/>
  <c r="O87" i="10"/>
  <c r="L83" i="10"/>
  <c r="N81" i="10"/>
  <c r="M79" i="10"/>
  <c r="M75" i="10"/>
  <c r="K71" i="10"/>
  <c r="L65" i="10"/>
  <c r="I59" i="10"/>
  <c r="L55" i="10"/>
  <c r="K45" i="10"/>
  <c r="J37" i="10"/>
  <c r="AR457" i="10"/>
  <c r="K77" i="10"/>
  <c r="K157" i="10"/>
  <c r="I183" i="10"/>
  <c r="L209" i="10"/>
  <c r="Q235" i="10"/>
  <c r="J337" i="10"/>
  <c r="K337" i="10"/>
  <c r="W337" i="10"/>
  <c r="AD337" i="10"/>
  <c r="AL377" i="10"/>
  <c r="AH382" i="10"/>
  <c r="AK382" i="10"/>
  <c r="AT396" i="10"/>
  <c r="M418" i="10"/>
  <c r="AR453" i="10"/>
  <c r="O453" i="10"/>
  <c r="V453" i="10"/>
  <c r="K453" i="10"/>
  <c r="J241" i="10"/>
  <c r="S241" i="10"/>
  <c r="Z257" i="10"/>
  <c r="J281" i="10"/>
  <c r="K281" i="10"/>
  <c r="R297" i="10"/>
  <c r="S297" i="10"/>
  <c r="S401" i="10"/>
  <c r="K417" i="10"/>
  <c r="AQ417" i="10"/>
  <c r="W449" i="10"/>
  <c r="AC449" i="10"/>
  <c r="AE257" i="10"/>
  <c r="AF445" i="10"/>
  <c r="Q239" i="10"/>
  <c r="M243" i="10"/>
  <c r="T247" i="10"/>
  <c r="AB251" i="10"/>
  <c r="P253" i="10"/>
  <c r="Y259" i="10"/>
  <c r="U263" i="10"/>
  <c r="L265" i="10"/>
  <c r="AB269" i="10"/>
  <c r="T271" i="10"/>
  <c r="L273" i="10"/>
  <c r="AG279" i="10"/>
  <c r="AC283" i="10"/>
  <c r="X285" i="10"/>
  <c r="L287" i="10"/>
  <c r="AB291" i="10"/>
  <c r="X293" i="10"/>
  <c r="M295" i="10"/>
  <c r="I299" i="10"/>
  <c r="AJ305" i="10"/>
  <c r="AJ307" i="10"/>
  <c r="AJ309" i="10"/>
  <c r="AJ311" i="10"/>
  <c r="AJ313" i="10"/>
  <c r="AK315" i="10"/>
  <c r="AG319" i="10"/>
  <c r="AK323" i="10"/>
  <c r="AF325" i="10"/>
  <c r="AB327" i="10"/>
  <c r="X329" i="10"/>
  <c r="T331" i="10"/>
  <c r="P333" i="10"/>
  <c r="M335" i="10"/>
  <c r="I339" i="10"/>
  <c r="M343" i="10"/>
  <c r="L345" i="10"/>
  <c r="L347" i="10"/>
  <c r="L349" i="10"/>
  <c r="L351" i="10"/>
  <c r="L353" i="10"/>
  <c r="M355" i="10"/>
  <c r="Q359" i="10"/>
  <c r="U363" i="10"/>
  <c r="X365" i="10"/>
  <c r="T367" i="10"/>
  <c r="X369" i="10"/>
  <c r="T371" i="10"/>
  <c r="X373" i="10"/>
  <c r="U375" i="10"/>
  <c r="Y379" i="10"/>
  <c r="AC383" i="10"/>
  <c r="AJ385" i="10"/>
  <c r="AJ387" i="10"/>
  <c r="AJ389" i="10"/>
  <c r="AJ391" i="10"/>
  <c r="AJ393" i="10"/>
  <c r="AK395" i="10"/>
  <c r="AO399" i="10"/>
  <c r="I399" i="10"/>
  <c r="U403" i="10"/>
  <c r="X405" i="10"/>
  <c r="AB407" i="10"/>
  <c r="X409" i="10"/>
  <c r="AB411" i="10"/>
  <c r="X413" i="10"/>
  <c r="AC415" i="10"/>
  <c r="AG419" i="10"/>
  <c r="AS423" i="10"/>
  <c r="M423" i="10"/>
  <c r="T425" i="10"/>
  <c r="T427" i="10"/>
  <c r="T429" i="10"/>
  <c r="T431" i="10"/>
  <c r="T433" i="10"/>
  <c r="U435" i="10"/>
  <c r="AG439" i="10"/>
  <c r="AS443" i="10"/>
  <c r="M443" i="10"/>
  <c r="U445" i="10"/>
  <c r="AK445" i="10"/>
  <c r="K444" i="10"/>
  <c r="AA444" i="10"/>
  <c r="AQ444" i="10"/>
  <c r="R443" i="10"/>
  <c r="AH443" i="10"/>
  <c r="AX443" i="10"/>
  <c r="T441" i="10"/>
  <c r="AJ441" i="10"/>
  <c r="K440" i="10"/>
  <c r="AA440" i="10"/>
  <c r="AQ440" i="10"/>
  <c r="R439" i="10"/>
  <c r="AH439" i="10"/>
  <c r="AX439" i="10"/>
  <c r="P437" i="10"/>
  <c r="AF437" i="10"/>
  <c r="AV437" i="10"/>
  <c r="W436" i="10"/>
  <c r="AM436" i="10"/>
  <c r="N435" i="10"/>
  <c r="AD435" i="10"/>
  <c r="AT435" i="10"/>
  <c r="Q434" i="10"/>
  <c r="AG434" i="10"/>
  <c r="AW434" i="10"/>
  <c r="U433" i="10"/>
  <c r="AK433" i="10"/>
  <c r="I432" i="10"/>
  <c r="U431" i="10"/>
  <c r="AK431" i="10"/>
  <c r="AC430" i="10"/>
  <c r="Q429" i="10"/>
  <c r="AG429" i="10"/>
  <c r="AW429" i="10"/>
  <c r="U428" i="10"/>
  <c r="AK428" i="10"/>
  <c r="I427" i="10"/>
  <c r="Y427" i="10"/>
  <c r="AO427" i="10"/>
  <c r="M426" i="10"/>
  <c r="AC426" i="10"/>
  <c r="AS426" i="10"/>
  <c r="Q425" i="10"/>
  <c r="AG425" i="10"/>
  <c r="AW425" i="10"/>
  <c r="R423" i="10"/>
  <c r="AH423" i="10"/>
  <c r="K422" i="10"/>
  <c r="P421" i="10"/>
  <c r="AF421" i="10"/>
  <c r="AV421" i="10"/>
  <c r="X193" i="10"/>
  <c r="P389" i="10"/>
  <c r="AN383" i="10"/>
  <c r="AA289" i="10"/>
  <c r="K365" i="10"/>
  <c r="I395" i="10"/>
  <c r="AO423" i="10"/>
  <c r="AW435" i="10"/>
  <c r="AQ369" i="10"/>
  <c r="R463" i="10"/>
  <c r="S329" i="10"/>
  <c r="AR405" i="10"/>
  <c r="J50" i="10"/>
  <c r="V210" i="10"/>
  <c r="N156" i="10"/>
  <c r="AH338" i="10"/>
  <c r="AC252" i="10"/>
  <c r="AG366" i="10"/>
  <c r="M404" i="10"/>
  <c r="AL462" i="10"/>
  <c r="W464" i="10"/>
  <c r="AA441" i="10"/>
  <c r="AD248" i="10"/>
  <c r="U328" i="10"/>
  <c r="AK360" i="10"/>
  <c r="U370" i="10"/>
  <c r="U418" i="10"/>
  <c r="Q294" i="10"/>
  <c r="J302" i="10"/>
  <c r="V332" i="10"/>
  <c r="AD374" i="10"/>
  <c r="Z440" i="10"/>
  <c r="AK332" i="10"/>
  <c r="AE361" i="10"/>
  <c r="AW457" i="10"/>
  <c r="S233" i="10"/>
  <c r="X231" i="10"/>
  <c r="W227" i="10"/>
  <c r="U223" i="10"/>
  <c r="X219" i="10"/>
  <c r="N217" i="10"/>
  <c r="X213" i="10"/>
  <c r="X209" i="10"/>
  <c r="O207" i="10"/>
  <c r="AA205" i="10"/>
  <c r="P203" i="10"/>
  <c r="V201" i="10"/>
  <c r="T199" i="10"/>
  <c r="J197" i="10"/>
  <c r="X195" i="10"/>
  <c r="P193" i="10"/>
  <c r="W191" i="10"/>
  <c r="K187" i="10"/>
  <c r="S185" i="10"/>
  <c r="M183" i="10"/>
  <c r="W181" i="10"/>
  <c r="T179" i="10"/>
  <c r="N177" i="10"/>
  <c r="P175" i="10"/>
  <c r="S171" i="10"/>
  <c r="K167" i="10"/>
  <c r="P165" i="10"/>
  <c r="P163" i="10"/>
  <c r="V157" i="10"/>
  <c r="U155" i="10"/>
  <c r="P153" i="10"/>
  <c r="L149" i="10"/>
  <c r="O147" i="10"/>
  <c r="T143" i="10"/>
  <c r="J141" i="10"/>
  <c r="R137" i="10"/>
  <c r="Q135" i="10"/>
  <c r="L131" i="10"/>
  <c r="K127" i="10"/>
  <c r="L125" i="10"/>
  <c r="K121" i="10"/>
  <c r="R117" i="10"/>
  <c r="O113" i="10"/>
  <c r="O109" i="10"/>
  <c r="O105" i="10"/>
  <c r="K97" i="10"/>
  <c r="O93" i="10"/>
  <c r="K87" i="10"/>
  <c r="J81" i="10"/>
  <c r="L79" i="10"/>
  <c r="L73" i="10"/>
  <c r="L67" i="10"/>
  <c r="J57" i="10"/>
  <c r="K51" i="10"/>
  <c r="J41" i="10"/>
  <c r="AB457" i="10"/>
  <c r="P151" i="10"/>
  <c r="X207" i="10"/>
  <c r="AK324" i="10"/>
  <c r="AI337" i="10"/>
  <c r="M370" i="10"/>
  <c r="AC382" i="10"/>
  <c r="AK412" i="10"/>
  <c r="AB453" i="10"/>
  <c r="Z241" i="10"/>
  <c r="S257" i="10"/>
  <c r="AA281" i="10"/>
  <c r="AI297" i="10"/>
  <c r="AA417" i="10"/>
  <c r="AS449" i="10"/>
  <c r="P445" i="10"/>
  <c r="AC243" i="10"/>
  <c r="X249" i="10"/>
  <c r="U255" i="10"/>
  <c r="AB265" i="10"/>
  <c r="L269" i="10"/>
  <c r="U275" i="10"/>
  <c r="M283" i="10"/>
  <c r="X289" i="10"/>
  <c r="AC295" i="10"/>
  <c r="U303" i="10"/>
  <c r="T307" i="10"/>
  <c r="T311" i="10"/>
  <c r="U315" i="10"/>
  <c r="U323" i="10"/>
  <c r="L327" i="10"/>
  <c r="AF333" i="10"/>
  <c r="Y339" i="10"/>
  <c r="AB345" i="10"/>
  <c r="AB349" i="10"/>
  <c r="AB353" i="10"/>
  <c r="AG359" i="10"/>
  <c r="AN365" i="10"/>
  <c r="AN369" i="10"/>
  <c r="AN373" i="10"/>
  <c r="AO379" i="10"/>
  <c r="M383" i="10"/>
  <c r="T387" i="10"/>
  <c r="T391" i="10"/>
  <c r="U395" i="10"/>
  <c r="AK403" i="10"/>
  <c r="AR407" i="10"/>
  <c r="AR411" i="10"/>
  <c r="AS415" i="10"/>
  <c r="Q419" i="10"/>
  <c r="AJ425" i="10"/>
  <c r="AJ429" i="10"/>
  <c r="AJ433" i="10"/>
  <c r="AW439" i="10"/>
  <c r="AC443" i="10"/>
  <c r="AC445" i="10"/>
  <c r="S444" i="10"/>
  <c r="J443" i="10"/>
  <c r="AP443" i="10"/>
  <c r="AB441" i="10"/>
  <c r="S440" i="10"/>
  <c r="J439" i="10"/>
  <c r="AP439" i="10"/>
  <c r="X437" i="10"/>
  <c r="O436" i="10"/>
  <c r="X383" i="10"/>
  <c r="P269" i="10"/>
  <c r="P429" i="10"/>
  <c r="W347" i="10"/>
  <c r="AA333" i="10"/>
  <c r="AF383" i="10"/>
  <c r="W411" i="10"/>
  <c r="AF431" i="10"/>
  <c r="AA293" i="10"/>
  <c r="Y275" i="10"/>
  <c r="W349" i="10"/>
  <c r="AT417" i="10"/>
  <c r="Q126" i="10"/>
  <c r="J222" i="10"/>
  <c r="N178" i="10"/>
  <c r="AG290" i="10"/>
  <c r="U408" i="10"/>
  <c r="R244" i="10"/>
  <c r="Q324" i="10"/>
  <c r="AH396" i="10"/>
  <c r="AA464" i="10"/>
  <c r="AE377" i="10"/>
  <c r="AH316" i="10"/>
  <c r="AT441" i="10"/>
  <c r="R280" i="10"/>
  <c r="AG328" i="10"/>
  <c r="J360" i="10"/>
  <c r="J370" i="10"/>
  <c r="J418" i="10"/>
  <c r="N294" i="10"/>
  <c r="I332" i="10"/>
  <c r="Z374" i="10"/>
  <c r="N412" i="10"/>
  <c r="AC440" i="10"/>
  <c r="S361" i="10"/>
  <c r="AS457" i="10"/>
  <c r="M235" i="10"/>
  <c r="K231" i="10"/>
  <c r="P229" i="10"/>
  <c r="AB225" i="10"/>
  <c r="W221" i="10"/>
  <c r="J217" i="10"/>
  <c r="M215" i="10"/>
  <c r="L211" i="10"/>
  <c r="S207" i="10"/>
  <c r="W205" i="10"/>
  <c r="T203" i="10"/>
  <c r="R201" i="10"/>
  <c r="X199" i="10"/>
  <c r="V197" i="10"/>
  <c r="T195" i="10"/>
  <c r="L193" i="10"/>
  <c r="L191" i="10"/>
  <c r="T189" i="10"/>
  <c r="O187" i="10"/>
  <c r="P185" i="10"/>
  <c r="Q183" i="10"/>
  <c r="P179" i="10"/>
  <c r="R177" i="10"/>
  <c r="M175" i="10"/>
  <c r="K173" i="10"/>
  <c r="W171" i="10"/>
  <c r="P169" i="10"/>
  <c r="W167" i="10"/>
  <c r="L163" i="10"/>
  <c r="K161" i="10"/>
  <c r="L159" i="10"/>
  <c r="S157" i="10"/>
  <c r="S153" i="10"/>
  <c r="T151" i="10"/>
  <c r="K147" i="10"/>
  <c r="T145" i="10"/>
  <c r="N141" i="10"/>
  <c r="L139" i="10"/>
  <c r="L135" i="10"/>
  <c r="L133" i="10"/>
  <c r="O129" i="10"/>
  <c r="P127" i="10"/>
  <c r="P123" i="10"/>
  <c r="Q119" i="10"/>
  <c r="P115" i="10"/>
  <c r="O111" i="10"/>
  <c r="O107" i="10"/>
  <c r="P103" i="10"/>
  <c r="P99" i="10"/>
  <c r="L95" i="10"/>
  <c r="L91" i="10"/>
  <c r="K85" i="10"/>
  <c r="L75" i="10"/>
  <c r="L69" i="10"/>
  <c r="I63" i="10"/>
  <c r="K47" i="10"/>
  <c r="K61" i="10"/>
  <c r="Q175" i="10"/>
  <c r="X233" i="10"/>
  <c r="AH337" i="10"/>
  <c r="N337" i="10"/>
  <c r="Z382" i="10"/>
  <c r="U382" i="10"/>
  <c r="AO453" i="10"/>
  <c r="AK453" i="10"/>
  <c r="J257" i="10"/>
  <c r="Z281" i="10"/>
  <c r="AH297" i="10"/>
  <c r="AI401" i="10"/>
  <c r="AN449" i="10"/>
  <c r="N449" i="10"/>
  <c r="R453" i="10"/>
  <c r="AV445" i="10"/>
  <c r="P245" i="10"/>
  <c r="L251" i="10"/>
  <c r="I259" i="10"/>
  <c r="T267" i="10"/>
  <c r="AB273" i="10"/>
  <c r="Q279" i="10"/>
  <c r="AB287" i="10"/>
  <c r="L291" i="10"/>
  <c r="Y299" i="10"/>
  <c r="T305" i="10"/>
  <c r="T309" i="10"/>
  <c r="T313" i="10"/>
  <c r="Q319" i="10"/>
  <c r="P325" i="10"/>
  <c r="AJ331" i="10"/>
  <c r="AC335" i="10"/>
  <c r="AC343" i="10"/>
  <c r="AB347" i="10"/>
  <c r="AB351" i="10"/>
  <c r="AC355" i="10"/>
  <c r="AK363" i="10"/>
  <c r="AJ367" i="10"/>
  <c r="AJ371" i="10"/>
  <c r="AK375" i="10"/>
  <c r="I379" i="10"/>
  <c r="T385" i="10"/>
  <c r="T389" i="10"/>
  <c r="T393" i="10"/>
  <c r="Y399" i="10"/>
  <c r="AN405" i="10"/>
  <c r="AN409" i="10"/>
  <c r="AN413" i="10"/>
  <c r="M415" i="10"/>
  <c r="AC423" i="10"/>
  <c r="AJ427" i="10"/>
  <c r="AJ431" i="10"/>
  <c r="AK435" i="10"/>
  <c r="Q439" i="10"/>
  <c r="M445" i="10"/>
  <c r="AS445" i="10"/>
  <c r="AI444" i="10"/>
  <c r="Z443" i="10"/>
  <c r="L441" i="10"/>
  <c r="AR441" i="10"/>
  <c r="AI440" i="10"/>
  <c r="Z439" i="10"/>
  <c r="AK438" i="10"/>
  <c r="AN437" i="10"/>
  <c r="AE436" i="10"/>
  <c r="V435" i="10"/>
  <c r="I434" i="10"/>
  <c r="AO434" i="10"/>
  <c r="AC433" i="10"/>
  <c r="M431" i="10"/>
  <c r="AS431" i="10"/>
  <c r="Y429" i="10"/>
  <c r="M428" i="10"/>
  <c r="AS428" i="10"/>
  <c r="AG427" i="10"/>
  <c r="U426" i="10"/>
  <c r="I425" i="10"/>
  <c r="AE385" i="10"/>
  <c r="AG275" i="10"/>
  <c r="Q395" i="10"/>
  <c r="AF435" i="10"/>
  <c r="P347" i="10"/>
  <c r="N222" i="10"/>
  <c r="Y338" i="10"/>
  <c r="R366" i="10"/>
  <c r="AW462" i="10"/>
  <c r="AI441" i="10"/>
  <c r="N360" i="10"/>
  <c r="R418" i="10"/>
  <c r="Z294" i="10"/>
  <c r="AD332" i="10"/>
  <c r="AL440" i="10"/>
  <c r="AF457" i="10"/>
  <c r="P233" i="10"/>
  <c r="T225" i="10"/>
  <c r="AB219" i="10"/>
  <c r="S213" i="10"/>
  <c r="W207" i="10"/>
  <c r="I203" i="10"/>
  <c r="L199" i="10"/>
  <c r="Q195" i="10"/>
  <c r="K189" i="10"/>
  <c r="L185" i="10"/>
  <c r="R181" i="10"/>
  <c r="W177" i="10"/>
  <c r="L171" i="10"/>
  <c r="T169" i="10"/>
  <c r="U163" i="10"/>
  <c r="Q159" i="10"/>
  <c r="K153" i="10"/>
  <c r="P149" i="10"/>
  <c r="I143" i="10"/>
  <c r="N137" i="10"/>
  <c r="S125" i="10"/>
  <c r="J117" i="10"/>
  <c r="P109" i="10"/>
  <c r="M95" i="10"/>
  <c r="L85" i="10"/>
  <c r="J77" i="10"/>
  <c r="K65" i="10"/>
  <c r="K53" i="10"/>
  <c r="L169" i="10"/>
  <c r="Z337" i="10"/>
  <c r="R382" i="10"/>
  <c r="AG453" i="10"/>
  <c r="K241" i="10"/>
  <c r="J297" i="10"/>
  <c r="AI417" i="10"/>
  <c r="Y239" i="10"/>
  <c r="X253" i="10"/>
  <c r="L267" i="10"/>
  <c r="I279" i="10"/>
  <c r="AF293" i="10"/>
  <c r="L305" i="10"/>
  <c r="L313" i="10"/>
  <c r="AJ327" i="10"/>
  <c r="U335" i="10"/>
  <c r="T347" i="10"/>
  <c r="U355" i="10"/>
  <c r="AB367" i="10"/>
  <c r="AC375" i="10"/>
  <c r="AR387" i="10"/>
  <c r="AS395" i="10"/>
  <c r="AF405" i="10"/>
  <c r="AF413" i="10"/>
  <c r="U423" i="10"/>
  <c r="AB431" i="10"/>
  <c r="I439" i="10"/>
  <c r="AW445" i="10"/>
  <c r="AD443" i="10"/>
  <c r="AV441" i="10"/>
  <c r="AD439" i="10"/>
  <c r="AR437" i="10"/>
  <c r="J435" i="10"/>
  <c r="M434" i="10"/>
  <c r="M433" i="10"/>
  <c r="AW433" i="10"/>
  <c r="AW431" i="10"/>
  <c r="AO429" i="10"/>
  <c r="AG428" i="10"/>
  <c r="AK427" i="10"/>
  <c r="AK426" i="10"/>
  <c r="AC425" i="10"/>
  <c r="N423" i="10"/>
  <c r="AT423" i="10"/>
  <c r="AB421" i="10"/>
  <c r="M420" i="10"/>
  <c r="AC420" i="10"/>
  <c r="AS420" i="10"/>
  <c r="V419" i="10"/>
  <c r="AL419" i="10"/>
  <c r="O418" i="10"/>
  <c r="AE418" i="10"/>
  <c r="AU418" i="10"/>
  <c r="X417" i="10"/>
  <c r="AN417" i="10"/>
  <c r="M416" i="10"/>
  <c r="AC416" i="10"/>
  <c r="AS416" i="10"/>
  <c r="V415" i="10"/>
  <c r="AL415" i="10"/>
  <c r="AQ414" i="10"/>
  <c r="U413" i="10"/>
  <c r="AK413" i="10"/>
  <c r="O412" i="10"/>
  <c r="AE412" i="10"/>
  <c r="AU412" i="10"/>
  <c r="U411" i="10"/>
  <c r="AK411" i="10"/>
  <c r="W410" i="10"/>
  <c r="Q409" i="10"/>
  <c r="AG409" i="10"/>
  <c r="K408" i="10"/>
  <c r="AA408" i="10"/>
  <c r="AQ408" i="10"/>
  <c r="Q407" i="10"/>
  <c r="AG407" i="10"/>
  <c r="K406" i="10"/>
  <c r="AA406" i="10"/>
  <c r="AQ406" i="10"/>
  <c r="Q405" i="10"/>
  <c r="AG405" i="10"/>
  <c r="K404" i="10"/>
  <c r="AA404" i="10"/>
  <c r="AQ404" i="10"/>
  <c r="V403" i="10"/>
  <c r="AL403" i="10"/>
  <c r="M402" i="10"/>
  <c r="AC402" i="10"/>
  <c r="AS402" i="10"/>
  <c r="X401" i="10"/>
  <c r="AN401" i="10"/>
  <c r="R399" i="10"/>
  <c r="AH399" i="10"/>
  <c r="Q398" i="10"/>
  <c r="T397" i="10"/>
  <c r="AJ397" i="10"/>
  <c r="O396" i="10"/>
  <c r="AE396" i="10"/>
  <c r="J395" i="10"/>
  <c r="Z395" i="10"/>
  <c r="AP395" i="10"/>
  <c r="Q394" i="10"/>
  <c r="AG394" i="10"/>
  <c r="I393" i="10"/>
  <c r="Y393" i="10"/>
  <c r="AO393" i="10"/>
  <c r="Q392" i="10"/>
  <c r="AG392" i="10"/>
  <c r="I391" i="10"/>
  <c r="Y391" i="10"/>
  <c r="AO391" i="10"/>
  <c r="M389" i="10"/>
  <c r="AC389" i="10"/>
  <c r="AS389" i="10"/>
  <c r="M387" i="10"/>
  <c r="AC387" i="10"/>
  <c r="AS387" i="10"/>
  <c r="U386" i="10"/>
  <c r="AK386" i="10"/>
  <c r="M385" i="10"/>
  <c r="AC385" i="10"/>
  <c r="AS385" i="10"/>
  <c r="U384" i="10"/>
  <c r="AK384" i="10"/>
  <c r="R383" i="10"/>
  <c r="AH383" i="10"/>
  <c r="O382" i="10"/>
  <c r="AE382" i="10"/>
  <c r="L381" i="10"/>
  <c r="AB381" i="10"/>
  <c r="AR381" i="10"/>
  <c r="V379" i="10"/>
  <c r="AL379" i="10"/>
  <c r="L377" i="10"/>
  <c r="AB377" i="10"/>
  <c r="AR377" i="10"/>
  <c r="U376" i="10"/>
  <c r="AK376" i="10"/>
  <c r="R375" i="10"/>
  <c r="AH375" i="10"/>
  <c r="O374" i="10"/>
  <c r="AE374" i="10"/>
  <c r="I373" i="10"/>
  <c r="Y373" i="10"/>
  <c r="AO373" i="10"/>
  <c r="W372" i="10"/>
  <c r="AM372" i="10"/>
  <c r="Q371" i="10"/>
  <c r="AG371" i="10"/>
  <c r="O370" i="10"/>
  <c r="AE370" i="10"/>
  <c r="I369" i="10"/>
  <c r="Y369" i="10"/>
  <c r="AO369" i="10"/>
  <c r="U367" i="10"/>
  <c r="AK367" i="10"/>
  <c r="S366" i="10"/>
  <c r="AI366" i="10"/>
  <c r="M365" i="10"/>
  <c r="AC365" i="10"/>
  <c r="O364" i="10"/>
  <c r="R363" i="10"/>
  <c r="AH363" i="10"/>
  <c r="M362" i="10"/>
  <c r="AC362" i="10"/>
  <c r="L361" i="10"/>
  <c r="AB361" i="10"/>
  <c r="K360" i="10"/>
  <c r="AA360" i="10"/>
  <c r="J359" i="10"/>
  <c r="Z359" i="10"/>
  <c r="AP359" i="10"/>
  <c r="U358" i="10"/>
  <c r="AK358" i="10"/>
  <c r="T357" i="10"/>
  <c r="AJ357" i="10"/>
  <c r="N355" i="10"/>
  <c r="AD355" i="10"/>
  <c r="Y354" i="10"/>
  <c r="Q353" i="10"/>
  <c r="AG353" i="10"/>
  <c r="M352" i="10"/>
  <c r="AC352" i="10"/>
  <c r="I351" i="10"/>
  <c r="Y351" i="10"/>
  <c r="AO351" i="10"/>
  <c r="U350" i="10"/>
  <c r="AK350" i="10"/>
  <c r="Q349" i="10"/>
  <c r="AG349" i="10"/>
  <c r="I347" i="10"/>
  <c r="Y347" i="10"/>
  <c r="AO347" i="10"/>
  <c r="M345" i="10"/>
  <c r="AC345" i="10"/>
  <c r="I344" i="10"/>
  <c r="Y344" i="10"/>
  <c r="J343" i="10"/>
  <c r="Z343" i="10"/>
  <c r="K342" i="10"/>
  <c r="AA342" i="10"/>
  <c r="L341" i="10"/>
  <c r="AB341" i="10"/>
  <c r="J339" i="10"/>
  <c r="Z339" i="10"/>
  <c r="K338" i="10"/>
  <c r="AA338" i="10"/>
  <c r="L337" i="10"/>
  <c r="AB337" i="10"/>
  <c r="Q336" i="10"/>
  <c r="R335" i="10"/>
  <c r="AH335" i="10"/>
  <c r="S334" i="10"/>
  <c r="AI334" i="10"/>
  <c r="Q333" i="10"/>
  <c r="AG333" i="10"/>
  <c r="S332" i="10"/>
  <c r="AI332" i="10"/>
  <c r="Q331" i="10"/>
  <c r="AG331" i="10"/>
  <c r="S330" i="10"/>
  <c r="AI330" i="10"/>
  <c r="Q329" i="10"/>
  <c r="AG329" i="10"/>
  <c r="S328" i="10"/>
  <c r="AI328" i="10"/>
  <c r="Q327" i="10"/>
  <c r="AG327" i="10"/>
  <c r="Q325" i="10"/>
  <c r="AG325" i="10"/>
  <c r="S324" i="10"/>
  <c r="AI324" i="10"/>
  <c r="V323" i="10"/>
  <c r="AL323" i="10"/>
  <c r="P321" i="10"/>
  <c r="AF321" i="10"/>
  <c r="S320" i="10"/>
  <c r="AI320" i="10"/>
  <c r="V319" i="10"/>
  <c r="AL319" i="10"/>
  <c r="U318" i="10"/>
  <c r="AK318" i="10"/>
  <c r="X317" i="10"/>
  <c r="K316" i="10"/>
  <c r="AA316" i="10"/>
  <c r="N315" i="10"/>
  <c r="AD315" i="10"/>
  <c r="AK314" i="10"/>
  <c r="U313" i="10"/>
  <c r="AK313" i="10"/>
  <c r="M311" i="10"/>
  <c r="AC311" i="10"/>
  <c r="M310" i="10"/>
  <c r="AC310" i="10"/>
  <c r="M309" i="10"/>
  <c r="AC309" i="10"/>
  <c r="M308" i="10"/>
  <c r="AC308" i="10"/>
  <c r="M307" i="10"/>
  <c r="AC307" i="10"/>
  <c r="M305" i="10"/>
  <c r="AC305" i="10"/>
  <c r="U304" i="10"/>
  <c r="V303" i="10"/>
  <c r="K302" i="10"/>
  <c r="AA302" i="10"/>
  <c r="P301" i="10"/>
  <c r="AF301" i="10"/>
  <c r="Q300" i="10"/>
  <c r="AG300" i="10"/>
  <c r="V299" i="10"/>
  <c r="K298" i="10"/>
  <c r="AA298" i="10"/>
  <c r="P297" i="10"/>
  <c r="AF297" i="10"/>
  <c r="R295" i="10"/>
  <c r="AH295" i="10"/>
  <c r="W294" i="10"/>
  <c r="I293" i="10"/>
  <c r="Y293" i="10"/>
  <c r="I291" i="10"/>
  <c r="Y291" i="10"/>
  <c r="O290" i="10"/>
  <c r="AE290" i="10"/>
  <c r="Q289" i="10"/>
  <c r="AG289" i="10"/>
  <c r="W288" i="10"/>
  <c r="I287" i="10"/>
  <c r="Y287" i="10"/>
  <c r="O286" i="10"/>
  <c r="AE286" i="10"/>
  <c r="Q285" i="10"/>
  <c r="AG285" i="10"/>
  <c r="W284" i="10"/>
  <c r="N283" i="10"/>
  <c r="U332" i="10"/>
  <c r="AF303" i="10"/>
  <c r="L359" i="10"/>
  <c r="X423" i="10"/>
  <c r="AE345" i="10"/>
  <c r="AE273" i="10"/>
  <c r="AD417" i="10"/>
  <c r="I50" i="10"/>
  <c r="J168" i="10"/>
  <c r="AI321" i="10"/>
  <c r="Q286" i="10"/>
  <c r="N404" i="10"/>
  <c r="V464" i="10"/>
  <c r="I280" i="10"/>
  <c r="N328" i="10"/>
  <c r="N370" i="10"/>
  <c r="M302" i="10"/>
  <c r="AP412" i="10"/>
  <c r="AH361" i="10"/>
  <c r="AG457" i="10"/>
  <c r="AB235" i="10"/>
  <c r="O229" i="10"/>
  <c r="O221" i="10"/>
  <c r="T209" i="10"/>
  <c r="L205" i="10"/>
  <c r="W201" i="10"/>
  <c r="Z197" i="10"/>
  <c r="S187" i="10"/>
  <c r="U183" i="10"/>
  <c r="U179" i="10"/>
  <c r="O173" i="10"/>
  <c r="W165" i="10"/>
  <c r="N161" i="10"/>
  <c r="J157" i="10"/>
  <c r="L151" i="10"/>
  <c r="L145" i="10"/>
  <c r="Q139" i="10"/>
  <c r="K133" i="10"/>
  <c r="S127" i="10"/>
  <c r="N121" i="10"/>
  <c r="P113" i="10"/>
  <c r="P105" i="10"/>
  <c r="J97" i="10"/>
  <c r="O91" i="10"/>
  <c r="K69" i="10"/>
  <c r="K57" i="10"/>
  <c r="I55" i="10"/>
  <c r="K221" i="10"/>
  <c r="O337" i="10"/>
  <c r="AD382" i="10"/>
  <c r="AA257" i="10"/>
  <c r="K401" i="10"/>
  <c r="AK449" i="10"/>
  <c r="O241" i="10"/>
  <c r="AB247" i="10"/>
  <c r="AC263" i="10"/>
  <c r="T273" i="10"/>
  <c r="T287" i="10"/>
  <c r="Q299" i="10"/>
  <c r="L309" i="10"/>
  <c r="I319" i="10"/>
  <c r="AB331" i="10"/>
  <c r="U343" i="10"/>
  <c r="T351" i="10"/>
  <c r="AC363" i="10"/>
  <c r="AB371" i="10"/>
  <c r="AK383" i="10"/>
  <c r="AR391" i="10"/>
  <c r="Q399" i="10"/>
  <c r="AF409" i="10"/>
  <c r="AO419" i="10"/>
  <c r="AB427" i="10"/>
  <c r="AC435" i="10"/>
  <c r="Q445" i="10"/>
  <c r="AM444" i="10"/>
  <c r="P441" i="10"/>
  <c r="AM440" i="10"/>
  <c r="L437" i="10"/>
  <c r="AI436" i="10"/>
  <c r="AL435" i="10"/>
  <c r="AC434" i="10"/>
  <c r="AG433" i="10"/>
  <c r="AC431" i="10"/>
  <c r="M429" i="10"/>
  <c r="Q428" i="10"/>
  <c r="Q427" i="10"/>
  <c r="I426" i="10"/>
  <c r="M425" i="10"/>
  <c r="AS425" i="10"/>
  <c r="AD423" i="10"/>
  <c r="L421" i="10"/>
  <c r="AR421" i="10"/>
  <c r="U420" i="10"/>
  <c r="AK420" i="10"/>
  <c r="N419" i="10"/>
  <c r="AD419" i="10"/>
  <c r="AT419" i="10"/>
  <c r="W418" i="10"/>
  <c r="AM418" i="10"/>
  <c r="P417" i="10"/>
  <c r="AF417" i="10"/>
  <c r="AV417" i="10"/>
  <c r="U416" i="10"/>
  <c r="AK416" i="10"/>
  <c r="N415" i="10"/>
  <c r="AD415" i="10"/>
  <c r="AT415" i="10"/>
  <c r="M413" i="10"/>
  <c r="AC413" i="10"/>
  <c r="AS413" i="10"/>
  <c r="W412" i="10"/>
  <c r="AM412" i="10"/>
  <c r="M411" i="10"/>
  <c r="AC411" i="10"/>
  <c r="AS411" i="10"/>
  <c r="I409" i="10"/>
  <c r="Y409" i="10"/>
  <c r="AO409" i="10"/>
  <c r="S408" i="10"/>
  <c r="AI408" i="10"/>
  <c r="I407" i="10"/>
  <c r="Y407" i="10"/>
  <c r="AO407" i="10"/>
  <c r="S406" i="10"/>
  <c r="AI406" i="10"/>
  <c r="I405" i="10"/>
  <c r="Y405" i="10"/>
  <c r="AO405" i="10"/>
  <c r="S404" i="10"/>
  <c r="AI404" i="10"/>
  <c r="N403" i="10"/>
  <c r="AD403" i="10"/>
  <c r="AT403" i="10"/>
  <c r="U402" i="10"/>
  <c r="AK402" i="10"/>
  <c r="P401" i="10"/>
  <c r="AF401" i="10"/>
  <c r="J399" i="10"/>
  <c r="Z399" i="10"/>
  <c r="AP399" i="10"/>
  <c r="L397" i="10"/>
  <c r="AB397" i="10"/>
  <c r="AR397" i="10"/>
  <c r="W396" i="10"/>
  <c r="AM396" i="10"/>
  <c r="R395" i="10"/>
  <c r="AH395" i="10"/>
  <c r="I394" i="10"/>
  <c r="Y394" i="10"/>
  <c r="AO394" i="10"/>
  <c r="Q393" i="10"/>
  <c r="AG393" i="10"/>
  <c r="I392" i="10"/>
  <c r="Y392" i="10"/>
  <c r="AO392" i="10"/>
  <c r="Q391" i="10"/>
  <c r="AG391" i="10"/>
  <c r="M390" i="10"/>
  <c r="U389" i="10"/>
  <c r="AK389" i="10"/>
  <c r="AC388" i="10"/>
  <c r="U387" i="10"/>
  <c r="AK387" i="10"/>
  <c r="M386" i="10"/>
  <c r="AC386" i="10"/>
  <c r="AS386" i="10"/>
  <c r="U385" i="10"/>
  <c r="AK385" i="10"/>
  <c r="M384" i="10"/>
  <c r="AC384" i="10"/>
  <c r="J383" i="10"/>
  <c r="Z383" i="10"/>
  <c r="AP383" i="10"/>
  <c r="W382" i="10"/>
  <c r="AM382" i="10"/>
  <c r="T381" i="10"/>
  <c r="AJ381" i="10"/>
  <c r="N379" i="10"/>
  <c r="AD379" i="10"/>
  <c r="S378" i="10"/>
  <c r="T377" i="10"/>
  <c r="AJ377" i="10"/>
  <c r="M376" i="10"/>
  <c r="AC376" i="10"/>
  <c r="J375" i="10"/>
  <c r="Z375" i="10"/>
  <c r="AP375" i="10"/>
  <c r="W374" i="10"/>
  <c r="AM374" i="10"/>
  <c r="Q373" i="10"/>
  <c r="AG373" i="10"/>
  <c r="O372" i="10"/>
  <c r="AE372" i="10"/>
  <c r="I371" i="10"/>
  <c r="Y371" i="10"/>
  <c r="AO371" i="10"/>
  <c r="W370" i="10"/>
  <c r="AM370" i="10"/>
  <c r="Q369" i="10"/>
  <c r="AG369" i="10"/>
  <c r="M367" i="10"/>
  <c r="AC367" i="10"/>
  <c r="K366" i="10"/>
  <c r="AA366" i="10"/>
  <c r="AQ366" i="10"/>
  <c r="U365" i="10"/>
  <c r="AK365" i="10"/>
  <c r="J363" i="10"/>
  <c r="Z363" i="10"/>
  <c r="AP363" i="10"/>
  <c r="U362" i="10"/>
  <c r="AK362" i="10"/>
  <c r="T361" i="10"/>
  <c r="AJ361" i="10"/>
  <c r="S360" i="10"/>
  <c r="AI360" i="10"/>
  <c r="R359" i="10"/>
  <c r="AH359" i="10"/>
  <c r="M358" i="10"/>
  <c r="AC358" i="10"/>
  <c r="L357" i="10"/>
  <c r="AB357" i="10"/>
  <c r="AE356" i="10"/>
  <c r="V355" i="10"/>
  <c r="AL355" i="10"/>
  <c r="I353" i="10"/>
  <c r="Y353" i="10"/>
  <c r="AO353" i="10"/>
  <c r="U352" i="10"/>
  <c r="AK352" i="10"/>
  <c r="Q351" i="10"/>
  <c r="AG351" i="10"/>
  <c r="M350" i="10"/>
  <c r="AC350" i="10"/>
  <c r="I349" i="10"/>
  <c r="Y349" i="10"/>
  <c r="AO349" i="10"/>
  <c r="Q347" i="10"/>
  <c r="AG347" i="10"/>
  <c r="Y346" i="10"/>
  <c r="U345" i="10"/>
  <c r="AK345" i="10"/>
  <c r="Q344" i="10"/>
  <c r="AG344" i="10"/>
  <c r="R343" i="10"/>
  <c r="AH343" i="10"/>
  <c r="S342" i="10"/>
  <c r="AI342" i="10"/>
  <c r="T341" i="10"/>
  <c r="AJ341" i="10"/>
  <c r="R339" i="10"/>
  <c r="AH339" i="10"/>
  <c r="S338" i="10"/>
  <c r="AI338" i="10"/>
  <c r="T337" i="10"/>
  <c r="AJ337" i="10"/>
  <c r="J335" i="10"/>
  <c r="Z335" i="10"/>
  <c r="K334" i="10"/>
  <c r="AA334" i="10"/>
  <c r="I333" i="10"/>
  <c r="Y333" i="10"/>
  <c r="K332" i="10"/>
  <c r="AA332" i="10"/>
  <c r="I331" i="10"/>
  <c r="Y331" i="10"/>
  <c r="K330" i="10"/>
  <c r="AA330" i="10"/>
  <c r="I329" i="10"/>
  <c r="Y329" i="10"/>
  <c r="K328" i="10"/>
  <c r="AA328" i="10"/>
  <c r="I327" i="10"/>
  <c r="Y327" i="10"/>
  <c r="I325" i="10"/>
  <c r="Y325" i="10"/>
  <c r="K324" i="10"/>
  <c r="AA324" i="10"/>
  <c r="N323" i="10"/>
  <c r="AD323" i="10"/>
  <c r="U322" i="10"/>
  <c r="X321" i="10"/>
  <c r="K320" i="10"/>
  <c r="AA320" i="10"/>
  <c r="N319" i="10"/>
  <c r="AD319" i="10"/>
  <c r="M318" i="10"/>
  <c r="AC318" i="10"/>
  <c r="P317" i="10"/>
  <c r="AF317" i="10"/>
  <c r="S316" i="10"/>
  <c r="AI316" i="10"/>
  <c r="V315" i="10"/>
  <c r="AL315" i="10"/>
  <c r="M313" i="10"/>
  <c r="AC313" i="10"/>
  <c r="AK312" i="10"/>
  <c r="U311" i="10"/>
  <c r="AK311" i="10"/>
  <c r="U310" i="10"/>
  <c r="AK310" i="10"/>
  <c r="U309" i="10"/>
  <c r="AK309" i="10"/>
  <c r="U308" i="10"/>
  <c r="AK308" i="10"/>
  <c r="U307" i="10"/>
  <c r="AK307" i="10"/>
  <c r="U305" i="10"/>
  <c r="AK305" i="10"/>
  <c r="N303" i="10"/>
  <c r="AD303" i="10"/>
  <c r="S302" i="10"/>
  <c r="AI302" i="10"/>
  <c r="X301" i="10"/>
  <c r="I300" i="10"/>
  <c r="Y300" i="10"/>
  <c r="N299" i="10"/>
  <c r="AD299" i="10"/>
  <c r="S298" i="10"/>
  <c r="AI298" i="10"/>
  <c r="X297" i="10"/>
  <c r="J295" i="10"/>
  <c r="Z295" i="10"/>
  <c r="O294" i="10"/>
  <c r="AE294" i="10"/>
  <c r="Q293" i="10"/>
  <c r="AG293" i="10"/>
  <c r="Q291" i="10"/>
  <c r="AG291" i="10"/>
  <c r="W290" i="10"/>
  <c r="I289" i="10"/>
  <c r="Y289" i="10"/>
  <c r="O288" i="10"/>
  <c r="AE288" i="10"/>
  <c r="Q287" i="10"/>
  <c r="AG287" i="10"/>
  <c r="W286" i="10"/>
  <c r="I285" i="10"/>
  <c r="Y285" i="10"/>
  <c r="O284" i="10"/>
  <c r="AE284" i="10"/>
  <c r="AI317" i="10"/>
  <c r="AV427" i="10"/>
  <c r="J463" i="10"/>
  <c r="J134" i="10"/>
  <c r="U258" i="10"/>
  <c r="N244" i="10"/>
  <c r="AX462" i="10"/>
  <c r="Q302" i="10"/>
  <c r="AC258" i="10"/>
  <c r="AB227" i="10"/>
  <c r="P205" i="10"/>
  <c r="O197" i="10"/>
  <c r="T191" i="10"/>
  <c r="N181" i="10"/>
  <c r="S173" i="10"/>
  <c r="T167" i="10"/>
  <c r="N157" i="10"/>
  <c r="T147" i="10"/>
  <c r="P135" i="10"/>
  <c r="O125" i="10"/>
  <c r="P111" i="10"/>
  <c r="J101" i="10"/>
  <c r="K81" i="10"/>
  <c r="K141" i="10"/>
  <c r="AL361" i="10"/>
  <c r="K297" i="10"/>
  <c r="AJ373" i="10"/>
  <c r="M399" i="10"/>
  <c r="AK396" i="10"/>
  <c r="AE441" i="10"/>
  <c r="Y248" i="10"/>
  <c r="Y360" i="10"/>
  <c r="M374" i="10"/>
  <c r="AZ457" i="10"/>
  <c r="K233" i="10"/>
  <c r="O211" i="10"/>
  <c r="Z201" i="10"/>
  <c r="T193" i="10"/>
  <c r="W187" i="10"/>
  <c r="K177" i="10"/>
  <c r="R161" i="10"/>
  <c r="O153" i="10"/>
  <c r="S141" i="10"/>
  <c r="L119" i="10"/>
  <c r="N101" i="10"/>
  <c r="K93" i="10"/>
  <c r="I79" i="10"/>
  <c r="V321" i="10"/>
  <c r="M408" i="10"/>
  <c r="W453" i="10"/>
  <c r="R257" i="10"/>
  <c r="AF449" i="10"/>
  <c r="X445" i="10"/>
  <c r="T265" i="10"/>
  <c r="P289" i="10"/>
  <c r="L311" i="10"/>
  <c r="X333" i="10"/>
  <c r="T353" i="10"/>
  <c r="AF373" i="10"/>
  <c r="AR393" i="10"/>
  <c r="AJ411" i="10"/>
  <c r="AB429" i="10"/>
  <c r="AG445" i="10"/>
  <c r="AF441" i="10"/>
  <c r="AB437" i="10"/>
  <c r="AP435" i="10"/>
  <c r="AS433" i="10"/>
  <c r="AC429" i="10"/>
  <c r="U427" i="10"/>
  <c r="Y425" i="10"/>
  <c r="AP423" i="10"/>
  <c r="I420" i="10"/>
  <c r="AO420" i="10"/>
  <c r="AH419" i="10"/>
  <c r="AA418" i="10"/>
  <c r="T417" i="10"/>
  <c r="I416" i="10"/>
  <c r="AO416" i="10"/>
  <c r="AH415" i="10"/>
  <c r="Q413" i="10"/>
  <c r="K412" i="10"/>
  <c r="AQ412" i="10"/>
  <c r="AG411" i="10"/>
  <c r="M409" i="10"/>
  <c r="AS409" i="10"/>
  <c r="AM408" i="10"/>
  <c r="AC407" i="10"/>
  <c r="W406" i="10"/>
  <c r="M405" i="10"/>
  <c r="AS405" i="10"/>
  <c r="AM404" i="10"/>
  <c r="AH403" i="10"/>
  <c r="Y402" i="10"/>
  <c r="T401" i="10"/>
  <c r="N399" i="10"/>
  <c r="AT399" i="10"/>
  <c r="AF397" i="10"/>
  <c r="AA396" i="10"/>
  <c r="V395" i="10"/>
  <c r="M394" i="10"/>
  <c r="AS394" i="10"/>
  <c r="AK393" i="10"/>
  <c r="AC392" i="10"/>
  <c r="U391" i="10"/>
  <c r="I389" i="10"/>
  <c r="AO389" i="10"/>
  <c r="Y387" i="10"/>
  <c r="Q386" i="10"/>
  <c r="I385" i="10"/>
  <c r="AO385" i="10"/>
  <c r="AG384" i="10"/>
  <c r="AD383" i="10"/>
  <c r="AA382" i="10"/>
  <c r="X381" i="10"/>
  <c r="R379" i="10"/>
  <c r="AM378" i="10"/>
  <c r="AN377" i="10"/>
  <c r="AG376" i="10"/>
  <c r="AD375" i="10"/>
  <c r="AA374" i="10"/>
  <c r="U373" i="10"/>
  <c r="S372" i="10"/>
  <c r="M371" i="10"/>
  <c r="K370" i="10"/>
  <c r="AQ370" i="10"/>
  <c r="AK369" i="10"/>
  <c r="AG367" i="10"/>
  <c r="AE366" i="10"/>
  <c r="Y365" i="10"/>
  <c r="N363" i="10"/>
  <c r="I362" i="10"/>
  <c r="AO362" i="10"/>
  <c r="AN361" i="10"/>
  <c r="AM360" i="10"/>
  <c r="AL359" i="10"/>
  <c r="AG358" i="10"/>
  <c r="AF357" i="10"/>
  <c r="Z355" i="10"/>
  <c r="M353" i="10"/>
  <c r="I352" i="10"/>
  <c r="AO352" i="10"/>
  <c r="AK351" i="10"/>
  <c r="AG350" i="10"/>
  <c r="AC349" i="10"/>
  <c r="U347" i="10"/>
  <c r="I345" i="10"/>
  <c r="AO345" i="10"/>
  <c r="AK344" i="10"/>
  <c r="AL343" i="10"/>
  <c r="AM342" i="10"/>
  <c r="AN341" i="10"/>
  <c r="AL339" i="10"/>
  <c r="AM338" i="10"/>
  <c r="AN337" i="10"/>
  <c r="AD335" i="10"/>
  <c r="AE334" i="10"/>
  <c r="AC333" i="10"/>
  <c r="AE332" i="10"/>
  <c r="AC331" i="10"/>
  <c r="AE330" i="10"/>
  <c r="AC329" i="10"/>
  <c r="AE328" i="10"/>
  <c r="AC327" i="10"/>
  <c r="AC325" i="10"/>
  <c r="AE324" i="10"/>
  <c r="AH323" i="10"/>
  <c r="AB321" i="10"/>
  <c r="AE320" i="10"/>
  <c r="AH319" i="10"/>
  <c r="AG318" i="10"/>
  <c r="AJ317" i="10"/>
  <c r="J315" i="10"/>
  <c r="U314" i="10"/>
  <c r="AG313" i="10"/>
  <c r="Y311" i="10"/>
  <c r="Y310" i="10"/>
  <c r="Y309" i="10"/>
  <c r="Y308" i="10"/>
  <c r="Y307" i="10"/>
  <c r="Y305" i="10"/>
  <c r="R303" i="10"/>
  <c r="W302" i="10"/>
  <c r="AB301" i="10"/>
  <c r="AC300" i="10"/>
  <c r="AH299" i="10"/>
  <c r="L297" i="10"/>
  <c r="N295" i="10"/>
  <c r="S294" i="10"/>
  <c r="U293" i="10"/>
  <c r="U291" i="10"/>
  <c r="AA290" i="10"/>
  <c r="AC289" i="10"/>
  <c r="AI288" i="10"/>
  <c r="K286" i="10"/>
  <c r="M285" i="10"/>
  <c r="S284" i="10"/>
  <c r="V283" i="10"/>
  <c r="AG282" i="10"/>
  <c r="X281" i="10"/>
  <c r="O280" i="10"/>
  <c r="AE280" i="10"/>
  <c r="V279" i="10"/>
  <c r="I278" i="10"/>
  <c r="T277" i="10"/>
  <c r="K276" i="10"/>
  <c r="AA276" i="10"/>
  <c r="R275" i="10"/>
  <c r="AH275" i="10"/>
  <c r="U274" i="10"/>
  <c r="I273" i="10"/>
  <c r="Y273" i="10"/>
  <c r="I271" i="10"/>
  <c r="Y271" i="10"/>
  <c r="AG270" i="10"/>
  <c r="U269" i="10"/>
  <c r="I268" i="10"/>
  <c r="Y268" i="10"/>
  <c r="M267" i="10"/>
  <c r="AC267" i="10"/>
  <c r="Q266" i="10"/>
  <c r="AG266" i="10"/>
  <c r="U265" i="10"/>
  <c r="I264" i="10"/>
  <c r="V263" i="10"/>
  <c r="W262" i="10"/>
  <c r="X261" i="10"/>
  <c r="M260" i="10"/>
  <c r="AC260" i="10"/>
  <c r="V259" i="10"/>
  <c r="O258" i="10"/>
  <c r="AE258" i="10"/>
  <c r="X257" i="10"/>
  <c r="M256" i="10"/>
  <c r="AC256" i="10"/>
  <c r="V255" i="10"/>
  <c r="I253" i="10"/>
  <c r="Y253" i="10"/>
  <c r="S252" i="10"/>
  <c r="I251" i="10"/>
  <c r="Y251" i="10"/>
  <c r="M249" i="10"/>
  <c r="AC249" i="10"/>
  <c r="W248" i="10"/>
  <c r="M247" i="10"/>
  <c r="AC247" i="10"/>
  <c r="W246" i="10"/>
  <c r="M245" i="10"/>
  <c r="AC245" i="10"/>
  <c r="W244" i="10"/>
  <c r="R243" i="10"/>
  <c r="I242" i="10"/>
  <c r="Y242" i="10"/>
  <c r="T241" i="10"/>
  <c r="J239" i="10"/>
  <c r="Z239" i="10"/>
  <c r="P237" i="10"/>
  <c r="K236" i="10"/>
  <c r="N235" i="10"/>
  <c r="AD235" i="10"/>
  <c r="M233" i="10"/>
  <c r="AC233" i="10"/>
  <c r="U232" i="10"/>
  <c r="M231" i="10"/>
  <c r="AC231" i="10"/>
  <c r="I229" i="10"/>
  <c r="Y229" i="10"/>
  <c r="I227" i="10"/>
  <c r="Y227" i="10"/>
  <c r="I225" i="10"/>
  <c r="Y225" i="10"/>
  <c r="Q224" i="10"/>
  <c r="N223" i="10"/>
  <c r="K222" i="10"/>
  <c r="AA222" i="10"/>
  <c r="X221" i="10"/>
  <c r="Y220" i="10"/>
  <c r="V219" i="10"/>
  <c r="P217" i="10"/>
  <c r="M216" i="10"/>
  <c r="V215" i="10"/>
  <c r="S214" i="10"/>
  <c r="M213" i="10"/>
  <c r="K212" i="10"/>
  <c r="AA212" i="10"/>
  <c r="U211" i="10"/>
  <c r="S210" i="10"/>
  <c r="M209" i="10"/>
  <c r="S208" i="10"/>
  <c r="Q207" i="10"/>
  <c r="W206" i="10"/>
  <c r="U205" i="10"/>
  <c r="N203" i="10"/>
  <c r="I202" i="10"/>
  <c r="T201" i="10"/>
  <c r="S200" i="10"/>
  <c r="R199" i="10"/>
  <c r="M198" i="10"/>
  <c r="L197" i="10"/>
  <c r="S196" i="10"/>
  <c r="R195" i="10"/>
  <c r="I193" i="10"/>
  <c r="Y193" i="10"/>
  <c r="Q191" i="10"/>
  <c r="M190" i="10"/>
  <c r="I189" i="10"/>
  <c r="Y189" i="10"/>
  <c r="M187" i="10"/>
  <c r="I185" i="10"/>
  <c r="Y185" i="10"/>
  <c r="R183" i="10"/>
  <c r="S182" i="10"/>
  <c r="T181" i="10"/>
  <c r="J179" i="10"/>
  <c r="K178" i="10"/>
  <c r="L177" i="10"/>
  <c r="J175" i="10"/>
  <c r="S174" i="10"/>
  <c r="U173" i="10"/>
  <c r="Q171" i="10"/>
  <c r="S170" i="10"/>
  <c r="Q169" i="10"/>
  <c r="S168" i="10"/>
  <c r="Q167" i="10"/>
  <c r="I165" i="10"/>
  <c r="J163" i="10"/>
  <c r="Q162" i="10"/>
  <c r="K160" i="10"/>
  <c r="V159" i="10"/>
  <c r="U158" i="10"/>
  <c r="K156" i="10"/>
  <c r="N155" i="10"/>
  <c r="U154" i="10"/>
  <c r="U153" i="10"/>
  <c r="U151" i="10"/>
  <c r="Q149" i="10"/>
  <c r="Q148" i="10"/>
  <c r="Q147" i="10"/>
  <c r="I145" i="10"/>
  <c r="J143" i="10"/>
  <c r="O142" i="10"/>
  <c r="T141" i="10"/>
  <c r="K138" i="10"/>
  <c r="P137" i="10"/>
  <c r="J135" i="10"/>
  <c r="O134" i="10"/>
  <c r="Q133" i="10"/>
  <c r="K130" i="10"/>
  <c r="Q129" i="10"/>
  <c r="K126" i="10"/>
  <c r="M125" i="10"/>
  <c r="J123" i="10"/>
  <c r="L121" i="10"/>
  <c r="R119" i="10"/>
  <c r="N115" i="10"/>
  <c r="Q114" i="10"/>
  <c r="M112" i="10"/>
  <c r="Q111" i="10"/>
  <c r="Q109" i="10"/>
  <c r="Q107" i="10"/>
  <c r="I105" i="10"/>
  <c r="M104" i="10"/>
  <c r="P101" i="10"/>
  <c r="L97" i="10"/>
  <c r="J95" i="10"/>
  <c r="M93" i="10"/>
  <c r="M91" i="10"/>
  <c r="O88" i="10"/>
  <c r="I85" i="10"/>
  <c r="N83" i="10"/>
  <c r="K80" i="10"/>
  <c r="K76" i="10"/>
  <c r="I73" i="10"/>
  <c r="I71" i="10"/>
  <c r="M69" i="10"/>
  <c r="I65" i="10"/>
  <c r="K62" i="10"/>
  <c r="J55" i="10"/>
  <c r="I51" i="10"/>
  <c r="I47" i="10"/>
  <c r="J39" i="10"/>
  <c r="I33" i="10"/>
  <c r="I28" i="10"/>
  <c r="AZ460" i="10"/>
  <c r="AX461" i="10"/>
  <c r="AW464" i="10"/>
  <c r="AV459" i="10"/>
  <c r="AU462" i="10"/>
  <c r="AT457" i="10"/>
  <c r="AS460" i="10"/>
  <c r="AR455" i="10"/>
  <c r="AQ454" i="10"/>
  <c r="AP453" i="10"/>
  <c r="AO452" i="10"/>
  <c r="AN455" i="10"/>
  <c r="AM454" i="10"/>
  <c r="AL453" i="10"/>
  <c r="AK452" i="10"/>
  <c r="AJ455" i="10"/>
  <c r="AI454" i="10"/>
  <c r="AH453" i="10"/>
  <c r="AG456" i="10"/>
  <c r="AF455" i="10"/>
  <c r="AE454" i="10"/>
  <c r="AD453" i="10"/>
  <c r="AC456" i="10"/>
  <c r="AB455" i="10"/>
  <c r="U464" i="10"/>
  <c r="Y463" i="10"/>
  <c r="I463" i="10"/>
  <c r="M462" i="10"/>
  <c r="Q461" i="10"/>
  <c r="U460" i="10"/>
  <c r="Y459" i="10"/>
  <c r="I459" i="10"/>
  <c r="Q457" i="10"/>
  <c r="I456" i="10"/>
  <c r="M455" i="10"/>
  <c r="Q454" i="10"/>
  <c r="U453" i="10"/>
  <c r="Y452" i="10"/>
  <c r="I452" i="10"/>
  <c r="M451" i="10"/>
  <c r="Q449" i="10"/>
  <c r="Y447" i="10"/>
  <c r="I447" i="10"/>
  <c r="M446" i="10"/>
  <c r="R445" i="10"/>
  <c r="AH445" i="10"/>
  <c r="AX445" i="10"/>
  <c r="X444" i="10"/>
  <c r="AN444" i="10"/>
  <c r="O443" i="10"/>
  <c r="AE443" i="10"/>
  <c r="AU443" i="10"/>
  <c r="Q441" i="10"/>
  <c r="AG441" i="10"/>
  <c r="AW441" i="10"/>
  <c r="X440" i="10"/>
  <c r="AN440" i="10"/>
  <c r="O439" i="10"/>
  <c r="AE439" i="10"/>
  <c r="AU439" i="10"/>
  <c r="M437" i="10"/>
  <c r="AC437" i="10"/>
  <c r="AS437" i="10"/>
  <c r="T436" i="10"/>
  <c r="AJ436" i="10"/>
  <c r="K435" i="10"/>
  <c r="AA435" i="10"/>
  <c r="AQ435" i="10"/>
  <c r="R434" i="10"/>
  <c r="AH434" i="10"/>
  <c r="J433" i="10"/>
  <c r="Z433" i="10"/>
  <c r="AP433" i="10"/>
  <c r="N431" i="10"/>
  <c r="AD431" i="10"/>
  <c r="AT431" i="10"/>
  <c r="N429" i="10"/>
  <c r="AD429" i="10"/>
  <c r="AT429" i="10"/>
  <c r="V428" i="10"/>
  <c r="AL428" i="10"/>
  <c r="N427" i="10"/>
  <c r="AD427" i="10"/>
  <c r="AT427" i="10"/>
  <c r="V426" i="10"/>
  <c r="AL426" i="10"/>
  <c r="N425" i="10"/>
  <c r="AD425" i="10"/>
  <c r="AT425" i="10"/>
  <c r="S423" i="10"/>
  <c r="AI423" i="10"/>
  <c r="T422" i="10"/>
  <c r="Q421" i="10"/>
  <c r="AG421" i="10"/>
  <c r="J420" i="10"/>
  <c r="Z420" i="10"/>
  <c r="AP420" i="10"/>
  <c r="S419" i="10"/>
  <c r="AI419" i="10"/>
  <c r="L418" i="10"/>
  <c r="AB418" i="10"/>
  <c r="AR418" i="10"/>
  <c r="Q417" i="10"/>
  <c r="AG417" i="10"/>
  <c r="J416" i="10"/>
  <c r="Z416" i="10"/>
  <c r="AP416" i="10"/>
  <c r="S415" i="10"/>
  <c r="AI415" i="10"/>
  <c r="J413" i="10"/>
  <c r="Z413" i="10"/>
  <c r="AP413" i="10"/>
  <c r="T412" i="10"/>
  <c r="AJ412" i="10"/>
  <c r="N411" i="10"/>
  <c r="AD411" i="10"/>
  <c r="AT411" i="10"/>
  <c r="N409" i="10"/>
  <c r="AD409" i="10"/>
  <c r="AT409" i="10"/>
  <c r="X408" i="10"/>
  <c r="AN408" i="10"/>
  <c r="R407" i="10"/>
  <c r="AH407" i="10"/>
  <c r="L406" i="10"/>
  <c r="AB406" i="10"/>
  <c r="AR406" i="10"/>
  <c r="V405" i="10"/>
  <c r="AL405" i="10"/>
  <c r="P404" i="10"/>
  <c r="AF404" i="10"/>
  <c r="K403" i="10"/>
  <c r="AA403" i="10"/>
  <c r="AQ403" i="10"/>
  <c r="V402" i="10"/>
  <c r="AL402" i="10"/>
  <c r="M401" i="10"/>
  <c r="AC401" i="10"/>
  <c r="AS401" i="10"/>
  <c r="S399" i="10"/>
  <c r="AI399" i="10"/>
  <c r="V398" i="10"/>
  <c r="Q397" i="10"/>
  <c r="AG397" i="10"/>
  <c r="L396" i="10"/>
  <c r="AB396" i="10"/>
  <c r="AR396" i="10"/>
  <c r="W395" i="10"/>
  <c r="AM395" i="10"/>
  <c r="R394" i="10"/>
  <c r="AH394" i="10"/>
  <c r="N393" i="10"/>
  <c r="AD393" i="10"/>
  <c r="J392" i="10"/>
  <c r="Z392" i="10"/>
  <c r="AP392" i="10"/>
  <c r="V391" i="10"/>
  <c r="AL391" i="10"/>
  <c r="R389" i="10"/>
  <c r="AH389" i="10"/>
  <c r="V388" i="10"/>
  <c r="R387" i="10"/>
  <c r="AH387" i="10"/>
  <c r="N386" i="10"/>
  <c r="AD386" i="10"/>
  <c r="J385" i="10"/>
  <c r="Z385" i="10"/>
  <c r="AP385" i="10"/>
  <c r="V384" i="10"/>
  <c r="AL384" i="10"/>
  <c r="S383" i="10"/>
  <c r="AI383" i="10"/>
  <c r="P382" i="10"/>
  <c r="AF382" i="10"/>
  <c r="I381" i="10"/>
  <c r="Y381" i="10"/>
  <c r="AO381" i="10"/>
  <c r="W379" i="10"/>
  <c r="AM379" i="10"/>
  <c r="I377" i="10"/>
  <c r="Y377" i="10"/>
  <c r="AO377" i="10"/>
  <c r="V376" i="10"/>
  <c r="AL376" i="10"/>
  <c r="S375" i="10"/>
  <c r="AI375" i="10"/>
  <c r="P374" i="10"/>
  <c r="AF374" i="10"/>
  <c r="N373" i="10"/>
  <c r="AD373" i="10"/>
  <c r="L372" i="10"/>
  <c r="AB372" i="10"/>
  <c r="J371" i="10"/>
  <c r="Z371" i="10"/>
  <c r="AP371" i="10"/>
  <c r="X370" i="10"/>
  <c r="AN370" i="10"/>
  <c r="V369" i="10"/>
  <c r="AL369" i="10"/>
  <c r="R367" i="10"/>
  <c r="AH367" i="10"/>
  <c r="P366" i="10"/>
  <c r="AF366" i="10"/>
  <c r="N365" i="10"/>
  <c r="AD365" i="10"/>
  <c r="AB364" i="10"/>
  <c r="S363" i="10"/>
  <c r="AI363" i="10"/>
  <c r="R362" i="10"/>
  <c r="AH362" i="10"/>
  <c r="M361" i="10"/>
  <c r="AC361" i="10"/>
  <c r="L360" i="10"/>
  <c r="AB360" i="10"/>
  <c r="K359" i="10"/>
  <c r="AA359" i="10"/>
  <c r="J358" i="10"/>
  <c r="Z358" i="10"/>
  <c r="AP358" i="10"/>
  <c r="U357" i="10"/>
  <c r="AK357" i="10"/>
  <c r="S355" i="10"/>
  <c r="AI355" i="10"/>
  <c r="J353" i="10"/>
  <c r="Z353" i="10"/>
  <c r="J352" i="10"/>
  <c r="Z352" i="10"/>
  <c r="J351" i="10"/>
  <c r="Z351" i="10"/>
  <c r="J350" i="10"/>
  <c r="Z350" i="10"/>
  <c r="J349" i="10"/>
  <c r="Z349" i="10"/>
  <c r="AD348" i="10"/>
  <c r="V347" i="10"/>
  <c r="AL347" i="10"/>
  <c r="N345" i="10"/>
  <c r="AD345" i="10"/>
  <c r="N344" i="10"/>
  <c r="AD344" i="10"/>
  <c r="O343" i="10"/>
  <c r="AE343" i="10"/>
  <c r="P342" i="10"/>
  <c r="AF342" i="10"/>
  <c r="M341" i="10"/>
  <c r="AC341" i="10"/>
  <c r="O339" i="10"/>
  <c r="AE339" i="10"/>
  <c r="P338" i="10"/>
  <c r="AF338" i="10"/>
  <c r="M337" i="10"/>
  <c r="AC337" i="10"/>
  <c r="N336" i="10"/>
  <c r="W335" i="10"/>
  <c r="AM335" i="10"/>
  <c r="X334" i="10"/>
  <c r="J333" i="10"/>
  <c r="Z333" i="10"/>
  <c r="L332" i="10"/>
  <c r="AB332" i="10"/>
  <c r="N331" i="10"/>
  <c r="AD331" i="10"/>
  <c r="P330" i="10"/>
  <c r="AF330" i="10"/>
  <c r="R329" i="10"/>
  <c r="AH329" i="10"/>
  <c r="T328" i="10"/>
  <c r="AJ328" i="10"/>
  <c r="V327" i="10"/>
  <c r="AL327" i="10"/>
  <c r="R325" i="10"/>
  <c r="AH325" i="10"/>
  <c r="T324" i="10"/>
  <c r="AJ324" i="10"/>
  <c r="W323" i="10"/>
  <c r="J322" i="10"/>
  <c r="Q321" i="10"/>
  <c r="AG321" i="10"/>
  <c r="T320" i="10"/>
  <c r="AJ320" i="10"/>
  <c r="W319" i="10"/>
  <c r="J318" i="10"/>
  <c r="Z318" i="10"/>
  <c r="I317" i="10"/>
  <c r="Y317" i="10"/>
  <c r="L316" i="10"/>
  <c r="AB316" i="10"/>
  <c r="O315" i="10"/>
  <c r="AE315" i="10"/>
  <c r="N313" i="10"/>
  <c r="AD313" i="10"/>
  <c r="J311" i="10"/>
  <c r="Z311" i="10"/>
  <c r="N310" i="10"/>
  <c r="AD310" i="10"/>
  <c r="R309" i="10"/>
  <c r="AH309" i="10"/>
  <c r="V308" i="10"/>
  <c r="J307" i="10"/>
  <c r="Z307" i="10"/>
  <c r="J305" i="10"/>
  <c r="Z305" i="10"/>
  <c r="AH304" i="10"/>
  <c r="W303" i="10"/>
  <c r="L302" i="10"/>
  <c r="AB302" i="10"/>
  <c r="M301" i="10"/>
  <c r="AC301" i="10"/>
  <c r="R300" i="10"/>
  <c r="AH300" i="10"/>
  <c r="W299" i="10"/>
  <c r="L298" i="10"/>
  <c r="AB298" i="10"/>
  <c r="M297" i="10"/>
  <c r="AC297" i="10"/>
  <c r="S295" i="10"/>
  <c r="AI295" i="10"/>
  <c r="X294" i="10"/>
  <c r="N293" i="10"/>
  <c r="AD293" i="10"/>
  <c r="J291" i="10"/>
  <c r="Z291" i="10"/>
  <c r="P290" i="10"/>
  <c r="AF290" i="10"/>
  <c r="V289" i="10"/>
  <c r="L288" i="10"/>
  <c r="K329" i="10"/>
  <c r="I126" i="10"/>
  <c r="AK418" i="10"/>
  <c r="AS412" i="10"/>
  <c r="AA217" i="10"/>
  <c r="M203" i="10"/>
  <c r="O189" i="10"/>
  <c r="P171" i="10"/>
  <c r="J137" i="10"/>
  <c r="I123" i="10"/>
  <c r="M199" i="10"/>
  <c r="AN453" i="10"/>
  <c r="M255" i="10"/>
  <c r="U295" i="10"/>
  <c r="M323" i="10"/>
  <c r="T349" i="10"/>
  <c r="AG379" i="10"/>
  <c r="AC403" i="10"/>
  <c r="AB425" i="10"/>
  <c r="W444" i="10"/>
  <c r="N439" i="10"/>
  <c r="Z435" i="10"/>
  <c r="Q431" i="10"/>
  <c r="AC428" i="10"/>
  <c r="AO426" i="10"/>
  <c r="AQ422" i="10"/>
  <c r="Y420" i="10"/>
  <c r="Z419" i="10"/>
  <c r="AI418" i="10"/>
  <c r="AJ417" i="10"/>
  <c r="AG416" i="10"/>
  <c r="AP415" i="10"/>
  <c r="AG413" i="10"/>
  <c r="AI412" i="10"/>
  <c r="AO411" i="10"/>
  <c r="AC409" i="10"/>
  <c r="AE408" i="10"/>
  <c r="AK407" i="10"/>
  <c r="AM406" i="10"/>
  <c r="AK405" i="10"/>
  <c r="J403" i="10"/>
  <c r="I402" i="10"/>
  <c r="L401" i="10"/>
  <c r="V399" i="10"/>
  <c r="P397" i="10"/>
  <c r="S396" i="10"/>
  <c r="AD395" i="10"/>
  <c r="AC394" i="10"/>
  <c r="AC393" i="10"/>
  <c r="AK392" i="10"/>
  <c r="AK391" i="10"/>
  <c r="AG389" i="10"/>
  <c r="AG387" i="10"/>
  <c r="AG386" i="10"/>
  <c r="AG385" i="10"/>
  <c r="AO384" i="10"/>
  <c r="K382" i="10"/>
  <c r="P381" i="10"/>
  <c r="Z379" i="10"/>
  <c r="X377" i="10"/>
  <c r="Y376" i="10"/>
  <c r="AL375" i="10"/>
  <c r="AQ374" i="10"/>
  <c r="K372" i="10"/>
  <c r="U371" i="10"/>
  <c r="AA370" i="10"/>
  <c r="AC369" i="10"/>
  <c r="AO367" i="10"/>
  <c r="I365" i="10"/>
  <c r="AA364" i="10"/>
  <c r="Q362" i="10"/>
  <c r="X361" i="10"/>
  <c r="AE360" i="10"/>
  <c r="I358" i="10"/>
  <c r="P357" i="10"/>
  <c r="R355" i="10"/>
  <c r="U353" i="10"/>
  <c r="Y352" i="10"/>
  <c r="AC351" i="10"/>
  <c r="AO350" i="10"/>
  <c r="Q348" i="10"/>
  <c r="U346" i="10"/>
  <c r="M344" i="10"/>
  <c r="V343" i="10"/>
  <c r="AE342" i="10"/>
  <c r="N339" i="10"/>
  <c r="W338" i="10"/>
  <c r="AF337" i="10"/>
  <c r="AL335" i="10"/>
  <c r="M333" i="10"/>
  <c r="W332" i="10"/>
  <c r="AK331" i="10"/>
  <c r="M329" i="10"/>
  <c r="W328" i="10"/>
  <c r="AK327" i="10"/>
  <c r="O324" i="10"/>
  <c r="Z323" i="10"/>
  <c r="AJ321" i="10"/>
  <c r="R319" i="10"/>
  <c r="Y318" i="10"/>
  <c r="O316" i="10"/>
  <c r="Z315" i="10"/>
  <c r="Y313" i="10"/>
  <c r="AG311" i="10"/>
  <c r="I309" i="10"/>
  <c r="Q308" i="10"/>
  <c r="AG307" i="10"/>
  <c r="Q304" i="10"/>
  <c r="O302" i="10"/>
  <c r="AJ301" i="10"/>
  <c r="R299" i="10"/>
  <c r="AE298" i="10"/>
  <c r="V295" i="10"/>
  <c r="AI294" i="10"/>
  <c r="M291" i="10"/>
  <c r="AI290" i="10"/>
  <c r="S288" i="10"/>
  <c r="AC287" i="10"/>
  <c r="U285" i="10"/>
  <c r="J283" i="10"/>
  <c r="AH283" i="10"/>
  <c r="AB281" i="10"/>
  <c r="W280" i="10"/>
  <c r="R279" i="10"/>
  <c r="U278" i="10"/>
  <c r="AB277" i="10"/>
  <c r="W276" i="10"/>
  <c r="V275" i="10"/>
  <c r="M274" i="10"/>
  <c r="AG274" i="10"/>
  <c r="AC273" i="10"/>
  <c r="Q271" i="10"/>
  <c r="M270" i="10"/>
  <c r="Y269" i="10"/>
  <c r="Q268" i="10"/>
  <c r="I267" i="10"/>
  <c r="AG267" i="10"/>
  <c r="Y266" i="10"/>
  <c r="Q265" i="10"/>
  <c r="J263" i="10"/>
  <c r="AD263" i="10"/>
  <c r="T261" i="10"/>
  <c r="Q260" i="10"/>
  <c r="N259" i="10"/>
  <c r="K258" i="10"/>
  <c r="L257" i="10"/>
  <c r="AF257" i="10"/>
  <c r="Y256" i="10"/>
  <c r="Z255" i="10"/>
  <c r="Q253" i="10"/>
  <c r="O252" i="10"/>
  <c r="M251" i="10"/>
  <c r="K250" i="10"/>
  <c r="Y249" i="10"/>
  <c r="AA248" i="10"/>
  <c r="U247" i="10"/>
  <c r="S246" i="10"/>
  <c r="Q245" i="10"/>
  <c r="O244" i="10"/>
  <c r="N243" i="10"/>
  <c r="M242" i="10"/>
  <c r="L241" i="10"/>
  <c r="S240" i="10"/>
  <c r="AD239" i="10"/>
  <c r="X237" i="10"/>
  <c r="J235" i="10"/>
  <c r="M234" i="10"/>
  <c r="U233" i="10"/>
  <c r="Q232" i="10"/>
  <c r="Q231" i="10"/>
  <c r="Q230" i="10"/>
  <c r="U229" i="10"/>
  <c r="M227" i="10"/>
  <c r="M226" i="10"/>
  <c r="U225" i="10"/>
  <c r="U224" i="10"/>
  <c r="V223" i="10"/>
  <c r="W222" i="10"/>
  <c r="AB221" i="10"/>
  <c r="N219" i="10"/>
  <c r="L217" i="10"/>
  <c r="J215" i="10"/>
  <c r="K214" i="10"/>
  <c r="I213" i="10"/>
  <c r="O212" i="10"/>
  <c r="M211" i="10"/>
  <c r="O210" i="10"/>
  <c r="Q209" i="10"/>
  <c r="I207" i="10"/>
  <c r="S206" i="10"/>
  <c r="Y205" i="10"/>
  <c r="V203" i="10"/>
  <c r="P201" i="10"/>
  <c r="W200" i="10"/>
  <c r="Z199" i="10"/>
  <c r="Y198" i="10"/>
  <c r="W196" i="10"/>
  <c r="Z195" i="10"/>
  <c r="U193" i="10"/>
  <c r="U191" i="10"/>
  <c r="U190" i="10"/>
  <c r="U189" i="10"/>
  <c r="Q187" i="10"/>
  <c r="Q185" i="10"/>
  <c r="N183" i="10"/>
  <c r="W182" i="10"/>
  <c r="Q180" i="10"/>
  <c r="V179" i="10"/>
  <c r="P177" i="10"/>
  <c r="R175" i="10"/>
  <c r="Q173" i="10"/>
  <c r="U171" i="10"/>
  <c r="I169" i="10"/>
  <c r="O168" i="10"/>
  <c r="U167" i="10"/>
  <c r="Q165" i="10"/>
  <c r="V163" i="10"/>
  <c r="J159" i="10"/>
  <c r="M158" i="10"/>
  <c r="T157" i="10"/>
  <c r="R155" i="10"/>
  <c r="M153" i="10"/>
  <c r="Q151" i="10"/>
  <c r="U149" i="10"/>
  <c r="I147" i="10"/>
  <c r="M146" i="10"/>
  <c r="N143" i="10"/>
  <c r="L141" i="10"/>
  <c r="R139" i="10"/>
  <c r="T137" i="10"/>
  <c r="R135" i="10"/>
  <c r="M133" i="10"/>
  <c r="O130" i="10"/>
  <c r="M127" i="10"/>
  <c r="I125" i="10"/>
  <c r="N123" i="10"/>
  <c r="J119" i="10"/>
  <c r="J115" i="10"/>
  <c r="I113" i="10"/>
  <c r="I111" i="10"/>
  <c r="M109" i="10"/>
  <c r="I106" i="10"/>
  <c r="Q105" i="10"/>
  <c r="L101" i="10"/>
  <c r="P97" i="10"/>
  <c r="K94" i="10"/>
  <c r="I91" i="10"/>
  <c r="I87" i="10"/>
  <c r="K84" i="10"/>
  <c r="L81" i="10"/>
  <c r="J75" i="10"/>
  <c r="I72" i="10"/>
  <c r="I69" i="10"/>
  <c r="M65" i="10"/>
  <c r="J59" i="10"/>
  <c r="K52" i="10"/>
  <c r="I45" i="10"/>
  <c r="J35" i="10"/>
  <c r="I29" i="10"/>
  <c r="AY462" i="10"/>
  <c r="AX453" i="10"/>
  <c r="AV463" i="10"/>
  <c r="AU454" i="10"/>
  <c r="AT449" i="10"/>
  <c r="AR459" i="10"/>
  <c r="AQ446" i="10"/>
  <c r="AO464" i="10"/>
  <c r="AN459" i="10"/>
  <c r="AM446" i="10"/>
  <c r="AK464" i="10"/>
  <c r="AJ459" i="10"/>
  <c r="AI446" i="10"/>
  <c r="AG464" i="10"/>
  <c r="AF459" i="10"/>
  <c r="AE446" i="10"/>
  <c r="AC464" i="10"/>
  <c r="AB459" i="10"/>
  <c r="Q464" i="10"/>
  <c r="Q463" i="10"/>
  <c r="Q462" i="10"/>
  <c r="M461" i="10"/>
  <c r="M460" i="10"/>
  <c r="M459" i="10"/>
  <c r="M457" i="10"/>
  <c r="U455" i="10"/>
  <c r="U454" i="10"/>
  <c r="Q453" i="10"/>
  <c r="Q452" i="10"/>
  <c r="Q451" i="10"/>
  <c r="M449" i="10"/>
  <c r="Q447" i="10"/>
  <c r="Q446" i="10"/>
  <c r="V445" i="10"/>
  <c r="AP445" i="10"/>
  <c r="T444" i="10"/>
  <c r="AR444" i="10"/>
  <c r="W443" i="10"/>
  <c r="AQ443" i="10"/>
  <c r="U441" i="10"/>
  <c r="AO441" i="10"/>
  <c r="T440" i="10"/>
  <c r="AR440" i="10"/>
  <c r="W439" i="10"/>
  <c r="AQ439" i="10"/>
  <c r="Q437" i="10"/>
  <c r="AK437" i="10"/>
  <c r="P436" i="10"/>
  <c r="AN436" i="10"/>
  <c r="S435" i="10"/>
  <c r="AM435" i="10"/>
  <c r="V434" i="10"/>
  <c r="AP434" i="10"/>
  <c r="V433" i="10"/>
  <c r="AT433" i="10"/>
  <c r="V431" i="10"/>
  <c r="AP431" i="10"/>
  <c r="R429" i="10"/>
  <c r="AL429" i="10"/>
  <c r="R428" i="10"/>
  <c r="AP428" i="10"/>
  <c r="V427" i="10"/>
  <c r="AP427" i="10"/>
  <c r="Z426" i="10"/>
  <c r="AT426" i="10"/>
  <c r="Z425" i="10"/>
  <c r="V424" i="10"/>
  <c r="AA423" i="10"/>
  <c r="AU423" i="10"/>
  <c r="U421" i="10"/>
  <c r="AO421" i="10"/>
  <c r="V420" i="10"/>
  <c r="AT420" i="10"/>
  <c r="AA419" i="10"/>
  <c r="AU419" i="10"/>
  <c r="AF418" i="10"/>
  <c r="I417" i="10"/>
  <c r="AC417" i="10"/>
  <c r="N416" i="10"/>
  <c r="AH416" i="10"/>
  <c r="O415" i="10"/>
  <c r="AM415" i="10"/>
  <c r="R413" i="10"/>
  <c r="AL413" i="10"/>
  <c r="X412" i="10"/>
  <c r="AR412" i="10"/>
  <c r="Z411" i="10"/>
  <c r="AB410" i="10"/>
  <c r="V409" i="10"/>
  <c r="AP409" i="10"/>
  <c r="AB408" i="10"/>
  <c r="J407" i="10"/>
  <c r="AD407" i="10"/>
  <c r="P406" i="10"/>
  <c r="AJ406" i="10"/>
  <c r="R405" i="10"/>
  <c r="AP405" i="10"/>
  <c r="X404" i="10"/>
  <c r="AR404" i="10"/>
  <c r="AE403" i="10"/>
  <c r="N402" i="10"/>
  <c r="AH402" i="10"/>
  <c r="Q401" i="10"/>
  <c r="AK401" i="10"/>
  <c r="O399" i="10"/>
  <c r="AM399" i="10"/>
  <c r="I397" i="10"/>
  <c r="AC397" i="10"/>
  <c r="P396" i="10"/>
  <c r="AJ396" i="10"/>
  <c r="S395" i="10"/>
  <c r="AQ395" i="10"/>
  <c r="Z394" i="10"/>
  <c r="J393" i="10"/>
  <c r="AH393" i="10"/>
  <c r="R392" i="10"/>
  <c r="AL392" i="10"/>
  <c r="Z391" i="10"/>
  <c r="J389" i="10"/>
  <c r="AD389" i="10"/>
  <c r="AP388" i="10"/>
  <c r="Z387" i="10"/>
  <c r="J386" i="10"/>
  <c r="AH386" i="10"/>
  <c r="R385" i="10"/>
  <c r="AL385" i="10"/>
  <c r="Z384" i="10"/>
  <c r="K383" i="10"/>
  <c r="AE383" i="10"/>
  <c r="T382" i="10"/>
  <c r="AN382" i="10"/>
  <c r="U381" i="10"/>
  <c r="K379" i="10"/>
  <c r="AE379" i="10"/>
  <c r="T378" i="10"/>
  <c r="AC377" i="10"/>
  <c r="N376" i="10"/>
  <c r="AH376" i="10"/>
  <c r="W375" i="10"/>
  <c r="AQ375" i="10"/>
  <c r="AB374" i="10"/>
  <c r="R373" i="10"/>
  <c r="AL373" i="10"/>
  <c r="X372" i="10"/>
  <c r="N371" i="10"/>
  <c r="AH371" i="10"/>
  <c r="T370" i="10"/>
  <c r="J369" i="10"/>
  <c r="AD369" i="10"/>
  <c r="N367" i="10"/>
  <c r="AL367" i="10"/>
  <c r="X366" i="10"/>
  <c r="J365" i="10"/>
  <c r="AH365" i="10"/>
  <c r="K363" i="10"/>
  <c r="AE363" i="10"/>
  <c r="V362" i="10"/>
  <c r="AP362" i="10"/>
  <c r="Y361" i="10"/>
  <c r="P360" i="10"/>
  <c r="AJ360" i="10"/>
  <c r="W359" i="10"/>
  <c r="N358" i="10"/>
  <c r="AH358" i="10"/>
  <c r="Q357" i="10"/>
  <c r="AO357" i="10"/>
  <c r="AA355" i="10"/>
  <c r="N354" i="10"/>
  <c r="AD353" i="10"/>
  <c r="R352" i="10"/>
  <c r="AL352" i="10"/>
  <c r="AD351" i="10"/>
  <c r="R350" i="10"/>
  <c r="AL350" i="10"/>
  <c r="AD349" i="10"/>
  <c r="N347" i="10"/>
  <c r="AH347" i="10"/>
  <c r="R345" i="10"/>
  <c r="AL345" i="10"/>
  <c r="Z344" i="10"/>
  <c r="S343" i="10"/>
  <c r="AM343" i="10"/>
  <c r="AB342" i="10"/>
  <c r="Q341" i="10"/>
  <c r="AK341" i="10"/>
  <c r="AA339" i="10"/>
  <c r="T338" i="10"/>
  <c r="AN338" i="10"/>
  <c r="Y337" i="10"/>
  <c r="K335" i="10"/>
  <c r="AE335" i="10"/>
  <c r="T334" i="10"/>
  <c r="N333" i="10"/>
  <c r="AH333" i="10"/>
  <c r="X332" i="10"/>
  <c r="R331" i="10"/>
  <c r="AL331" i="10"/>
  <c r="AB330" i="10"/>
  <c r="V329" i="10"/>
  <c r="L328" i="10"/>
  <c r="AF328" i="10"/>
  <c r="Z327" i="10"/>
  <c r="J325" i="10"/>
  <c r="AD325" i="10"/>
  <c r="X324" i="10"/>
  <c r="O323" i="10"/>
  <c r="AI323" i="10"/>
  <c r="U321" i="10"/>
  <c r="L320" i="10"/>
  <c r="AF320" i="10"/>
  <c r="AA319" i="10"/>
  <c r="R318" i="10"/>
  <c r="AL318" i="10"/>
  <c r="AC317" i="10"/>
  <c r="T316" i="10"/>
  <c r="K315" i="10"/>
  <c r="AI315" i="10"/>
  <c r="V313" i="10"/>
  <c r="AH312" i="10"/>
  <c r="AD311" i="10"/>
  <c r="V310" i="10"/>
  <c r="N309" i="10"/>
  <c r="J308" i="10"/>
  <c r="AD308" i="10"/>
  <c r="V307" i="10"/>
  <c r="N305" i="10"/>
  <c r="AH305" i="10"/>
  <c r="S303" i="10"/>
  <c r="P302" i="10"/>
  <c r="AJ302" i="10"/>
  <c r="Y301" i="10"/>
  <c r="V300" i="10"/>
  <c r="O299" i="10"/>
  <c r="AI299" i="10"/>
  <c r="AF298" i="10"/>
  <c r="U297" i="10"/>
  <c r="O295" i="10"/>
  <c r="L294" i="10"/>
  <c r="AF294" i="10"/>
  <c r="Z293" i="10"/>
  <c r="N291" i="10"/>
  <c r="AH291" i="10"/>
  <c r="AB290" i="10"/>
  <c r="Z289" i="10"/>
  <c r="T288" i="10"/>
  <c r="J287" i="10"/>
  <c r="Z287" i="10"/>
  <c r="P286" i="10"/>
  <c r="AF286" i="10"/>
  <c r="V285" i="10"/>
  <c r="L284" i="10"/>
  <c r="AB284" i="10"/>
  <c r="S283" i="10"/>
  <c r="V282" i="10"/>
  <c r="U281" i="10"/>
  <c r="L280" i="10"/>
  <c r="AB280" i="10"/>
  <c r="S279" i="10"/>
  <c r="J278" i="10"/>
  <c r="Q277" i="10"/>
  <c r="AG277" i="10"/>
  <c r="X276" i="10"/>
  <c r="O275" i="10"/>
  <c r="AE275" i="10"/>
  <c r="V274" i="10"/>
  <c r="N273" i="10"/>
  <c r="AD273" i="10"/>
  <c r="V271" i="10"/>
  <c r="N269" i="10"/>
  <c r="AD269" i="10"/>
  <c r="V268" i="10"/>
  <c r="N267" i="10"/>
  <c r="AD267" i="10"/>
  <c r="V266" i="10"/>
  <c r="N265" i="10"/>
  <c r="AD265" i="10"/>
  <c r="W263" i="10"/>
  <c r="I261" i="10"/>
  <c r="Y261" i="10"/>
  <c r="R260" i="10"/>
  <c r="K259" i="10"/>
  <c r="AA259" i="10"/>
  <c r="T258" i="10"/>
  <c r="I257" i="10"/>
  <c r="Y257" i="10"/>
  <c r="R256" i="10"/>
  <c r="K255" i="10"/>
  <c r="AA255" i="10"/>
  <c r="R253" i="10"/>
  <c r="L252" i="10"/>
  <c r="AB252" i="10"/>
  <c r="V251" i="10"/>
  <c r="AB250" i="10"/>
  <c r="V249" i="10"/>
  <c r="P248" i="10"/>
  <c r="J247" i="10"/>
  <c r="Z247" i="10"/>
  <c r="T246" i="10"/>
  <c r="N245" i="10"/>
  <c r="AD245" i="10"/>
  <c r="X244" i="10"/>
  <c r="S243" i="10"/>
  <c r="N242" i="10"/>
  <c r="AD242" i="10"/>
  <c r="U241" i="10"/>
  <c r="K239" i="10"/>
  <c r="AA239" i="10"/>
  <c r="M237" i="10"/>
  <c r="AC237" i="10"/>
  <c r="K235" i="10"/>
  <c r="AA235" i="10"/>
  <c r="N233" i="10"/>
  <c r="J232" i="10"/>
  <c r="Z232" i="10"/>
  <c r="V231" i="10"/>
  <c r="Z230" i="10"/>
  <c r="V229" i="10"/>
  <c r="N227" i="10"/>
  <c r="N226" i="10"/>
  <c r="R225" i="10"/>
  <c r="N224" i="10"/>
  <c r="K223" i="10"/>
  <c r="AA223" i="10"/>
  <c r="X222" i="10"/>
  <c r="Q221" i="10"/>
  <c r="V220" i="10"/>
  <c r="W219" i="10"/>
  <c r="Q217" i="10"/>
  <c r="V216" i="10"/>
  <c r="S215" i="10"/>
  <c r="P214" i="10"/>
  <c r="N213" i="10"/>
  <c r="L212" i="10"/>
  <c r="J211" i="10"/>
  <c r="Z211" i="10"/>
  <c r="X210" i="10"/>
  <c r="V209" i="10"/>
  <c r="J207" i="10"/>
  <c r="Z207" i="10"/>
  <c r="N205" i="10"/>
  <c r="K203" i="10"/>
  <c r="J202" i="10"/>
  <c r="M201" i="10"/>
  <c r="L200" i="10"/>
  <c r="K199" i="10"/>
  <c r="J198" i="10"/>
  <c r="Z198" i="10"/>
  <c r="U197" i="10"/>
  <c r="X196" i="10"/>
  <c r="W195" i="10"/>
  <c r="V193" i="10"/>
  <c r="N191" i="10"/>
  <c r="N190" i="10"/>
  <c r="N189" i="10"/>
  <c r="N188" i="10"/>
  <c r="N187" i="10"/>
  <c r="N185" i="10"/>
  <c r="N184" i="10"/>
  <c r="W183" i="10"/>
  <c r="X182" i="10"/>
  <c r="U181" i="10"/>
  <c r="V180" i="10"/>
  <c r="W179" i="10"/>
  <c r="X178" i="10"/>
  <c r="U177" i="10"/>
  <c r="W175" i="10"/>
  <c r="N173" i="10"/>
  <c r="N171" i="10"/>
  <c r="P170" i="10"/>
  <c r="R169" i="10"/>
  <c r="T168" i="10"/>
  <c r="V167" i="10"/>
  <c r="J165" i="10"/>
  <c r="L164" i="10"/>
  <c r="V162" i="10"/>
  <c r="U161" i="10"/>
  <c r="S159" i="10"/>
  <c r="V158" i="10"/>
  <c r="U157" i="10"/>
  <c r="K155" i="10"/>
  <c r="N154" i="10"/>
  <c r="R153" i="10"/>
  <c r="R151" i="10"/>
  <c r="R149" i="10"/>
  <c r="J147" i="10"/>
  <c r="N146" i="10"/>
  <c r="R145" i="10"/>
  <c r="L142" i="10"/>
  <c r="M141" i="10"/>
  <c r="K139" i="10"/>
  <c r="P138" i="10"/>
  <c r="Q137" i="10"/>
  <c r="K135" i="10"/>
  <c r="P134" i="10"/>
  <c r="J131" i="10"/>
  <c r="J129" i="10"/>
  <c r="P128" i="10"/>
  <c r="L126" i="10"/>
  <c r="R125" i="10"/>
  <c r="O123" i="10"/>
  <c r="I121" i="10"/>
  <c r="O119" i="10"/>
  <c r="K115" i="10"/>
  <c r="J113" i="10"/>
  <c r="J111" i="10"/>
  <c r="J107" i="10"/>
  <c r="J105" i="10"/>
  <c r="K103" i="10"/>
  <c r="K99" i="10"/>
  <c r="J96" i="10"/>
  <c r="L94" i="10"/>
  <c r="J91" i="10"/>
  <c r="N89" i="10"/>
  <c r="N85" i="10"/>
  <c r="N82" i="10"/>
  <c r="K79" i="10"/>
  <c r="K75" i="10"/>
  <c r="J70" i="10"/>
  <c r="J64" i="10"/>
  <c r="J60" i="10"/>
  <c r="K55" i="10"/>
  <c r="J47" i="10"/>
  <c r="J38" i="10"/>
  <c r="I275" i="10"/>
  <c r="R200" i="10"/>
  <c r="AP408" i="10"/>
  <c r="Y370" i="10"/>
  <c r="M223" i="10"/>
  <c r="Q215" i="10"/>
  <c r="M195" i="10"/>
  <c r="X179" i="10"/>
  <c r="W169" i="10"/>
  <c r="S149" i="10"/>
  <c r="P107" i="10"/>
  <c r="M382" i="10"/>
  <c r="AQ401" i="10"/>
  <c r="U243" i="10"/>
  <c r="M275" i="10"/>
  <c r="L307" i="10"/>
  <c r="Q339" i="10"/>
  <c r="AF365" i="10"/>
  <c r="AR389" i="10"/>
  <c r="AK415" i="10"/>
  <c r="AO439" i="10"/>
  <c r="AT443" i="10"/>
  <c r="S436" i="10"/>
  <c r="AS434" i="10"/>
  <c r="I429" i="10"/>
  <c r="AW427" i="10"/>
  <c r="J423" i="10"/>
  <c r="AN421" i="10"/>
  <c r="J419" i="10"/>
  <c r="K418" i="10"/>
  <c r="L417" i="10"/>
  <c r="Q416" i="10"/>
  <c r="R415" i="10"/>
  <c r="I413" i="10"/>
  <c r="S412" i="10"/>
  <c r="Q411" i="10"/>
  <c r="AQ410" i="10"/>
  <c r="O408" i="10"/>
  <c r="M407" i="10"/>
  <c r="O406" i="10"/>
  <c r="U405" i="10"/>
  <c r="W404" i="10"/>
  <c r="Z403" i="10"/>
  <c r="AG402" i="10"/>
  <c r="AJ401" i="10"/>
  <c r="AL399" i="10"/>
  <c r="AN397" i="10"/>
  <c r="AQ396" i="10"/>
  <c r="AT395" i="10"/>
  <c r="M393" i="10"/>
  <c r="M392" i="10"/>
  <c r="M391" i="10"/>
  <c r="Q389" i="10"/>
  <c r="I387" i="10"/>
  <c r="I386" i="10"/>
  <c r="Q385" i="10"/>
  <c r="Q384" i="10"/>
  <c r="V383" i="10"/>
  <c r="AI382" i="10"/>
  <c r="AN381" i="10"/>
  <c r="AP379" i="10"/>
  <c r="I376" i="10"/>
  <c r="N375" i="10"/>
  <c r="S374" i="10"/>
  <c r="AC373" i="10"/>
  <c r="AI372" i="10"/>
  <c r="AK371" i="10"/>
  <c r="M369" i="10"/>
  <c r="Q367" i="10"/>
  <c r="W366" i="10"/>
  <c r="AG365" i="10"/>
  <c r="AD363" i="10"/>
  <c r="AG362" i="10"/>
  <c r="O360" i="10"/>
  <c r="V359" i="10"/>
  <c r="Y358" i="10"/>
  <c r="AN357" i="10"/>
  <c r="AP355" i="10"/>
  <c r="AK353" i="10"/>
  <c r="M351" i="10"/>
  <c r="Q350" i="10"/>
  <c r="U349" i="10"/>
  <c r="AC347" i="10"/>
  <c r="Y345" i="10"/>
  <c r="AC344" i="10"/>
  <c r="O342" i="10"/>
  <c r="X341" i="10"/>
  <c r="AD339" i="10"/>
  <c r="P337" i="10"/>
  <c r="N335" i="10"/>
  <c r="W334" i="10"/>
  <c r="AK333" i="10"/>
  <c r="M331" i="10"/>
  <c r="W330" i="10"/>
  <c r="AK329" i="10"/>
  <c r="M327" i="10"/>
  <c r="U325" i="10"/>
  <c r="J323" i="10"/>
  <c r="L321" i="10"/>
  <c r="W320" i="10"/>
  <c r="I318" i="10"/>
  <c r="T317" i="10"/>
  <c r="AE316" i="10"/>
  <c r="I313" i="10"/>
  <c r="I311" i="10"/>
  <c r="Q310" i="10"/>
  <c r="AG309" i="10"/>
  <c r="I307" i="10"/>
  <c r="Q305" i="10"/>
  <c r="Z303" i="10"/>
  <c r="L301" i="10"/>
  <c r="U300" i="10"/>
  <c r="O298" i="10"/>
  <c r="AB297" i="10"/>
  <c r="K294" i="10"/>
  <c r="AC293" i="10"/>
  <c r="K290" i="10"/>
  <c r="U289" i="10"/>
  <c r="M287" i="10"/>
  <c r="AA286" i="10"/>
  <c r="K284" i="10"/>
  <c r="Z283" i="10"/>
  <c r="P281" i="10"/>
  <c r="K280" i="10"/>
  <c r="J279" i="10"/>
  <c r="AD279" i="10"/>
  <c r="P277" i="10"/>
  <c r="O276" i="10"/>
  <c r="J275" i="10"/>
  <c r="AD275" i="10"/>
  <c r="Y274" i="10"/>
  <c r="Q273" i="10"/>
  <c r="Y272" i="10"/>
  <c r="AC271" i="10"/>
  <c r="M269" i="10"/>
  <c r="AG269" i="10"/>
  <c r="AC268" i="10"/>
  <c r="U267" i="10"/>
  <c r="M266" i="10"/>
  <c r="I265" i="10"/>
  <c r="AC265" i="10"/>
  <c r="R263" i="10"/>
  <c r="L261" i="10"/>
  <c r="AF261" i="10"/>
  <c r="Y260" i="10"/>
  <c r="Z259" i="10"/>
  <c r="W258" i="10"/>
  <c r="T257" i="10"/>
  <c r="Q256" i="10"/>
  <c r="N255" i="10"/>
  <c r="K254" i="10"/>
  <c r="AC253" i="10"/>
  <c r="AA252" i="10"/>
  <c r="U251" i="10"/>
  <c r="Q249" i="10"/>
  <c r="O248" i="10"/>
  <c r="I247" i="10"/>
  <c r="K246" i="10"/>
  <c r="AE246" i="10"/>
  <c r="Y245" i="10"/>
  <c r="AA244" i="10"/>
  <c r="Z243" i="10"/>
  <c r="U242" i="10"/>
  <c r="X241" i="10"/>
  <c r="R239" i="10"/>
  <c r="L237" i="10"/>
  <c r="W236" i="10"/>
  <c r="V235" i="10"/>
  <c r="I233" i="10"/>
  <c r="I232" i="10"/>
  <c r="AC232" i="10"/>
  <c r="Y231" i="10"/>
  <c r="M229" i="10"/>
  <c r="M228" i="10"/>
  <c r="U227" i="10"/>
  <c r="M225" i="10"/>
  <c r="I224" i="10"/>
  <c r="J223" i="10"/>
  <c r="O222" i="10"/>
  <c r="P221" i="10"/>
  <c r="U220" i="10"/>
  <c r="Z219" i="10"/>
  <c r="X217" i="10"/>
  <c r="R215" i="10"/>
  <c r="W214" i="10"/>
  <c r="U213" i="10"/>
  <c r="W212" i="10"/>
  <c r="Y211" i="10"/>
  <c r="AA210" i="10"/>
  <c r="Y209" i="10"/>
  <c r="U207" i="10"/>
  <c r="M205" i="10"/>
  <c r="J203" i="10"/>
  <c r="Y202" i="10"/>
  <c r="K200" i="10"/>
  <c r="N199" i="10"/>
  <c r="Q198" i="10"/>
  <c r="T197" i="10"/>
  <c r="N195" i="10"/>
  <c r="M193" i="10"/>
  <c r="I191" i="10"/>
  <c r="I190" i="10"/>
  <c r="M189" i="10"/>
  <c r="Q188" i="10"/>
  <c r="Y187" i="10"/>
  <c r="Q184" i="10"/>
  <c r="K182" i="10"/>
  <c r="P181" i="10"/>
  <c r="N179" i="10"/>
  <c r="S178" i="10"/>
  <c r="X177" i="10"/>
  <c r="I173" i="10"/>
  <c r="I171" i="10"/>
  <c r="O170" i="10"/>
  <c r="U169" i="10"/>
  <c r="I167" i="10"/>
  <c r="W166" i="10"/>
  <c r="N163" i="10"/>
  <c r="P161" i="10"/>
  <c r="R159" i="10"/>
  <c r="L157" i="10"/>
  <c r="S156" i="10"/>
  <c r="I154" i="10"/>
  <c r="I151" i="10"/>
  <c r="I149" i="10"/>
  <c r="M148" i="10"/>
  <c r="U147" i="10"/>
  <c r="Q145" i="10"/>
  <c r="K142" i="10"/>
  <c r="J139" i="10"/>
  <c r="S138" i="10"/>
  <c r="Q136" i="10"/>
  <c r="S134" i="10"/>
  <c r="M131" i="10"/>
  <c r="M129" i="10"/>
  <c r="O126" i="10"/>
  <c r="K124" i="10"/>
  <c r="Q122" i="10"/>
  <c r="L117" i="10"/>
  <c r="I114" i="10"/>
  <c r="Q113" i="10"/>
  <c r="M110" i="10"/>
  <c r="I107" i="10"/>
  <c r="Q106" i="10"/>
  <c r="J103" i="10"/>
  <c r="J99" i="10"/>
  <c r="M96" i="10"/>
  <c r="K92" i="10"/>
  <c r="I89" i="10"/>
  <c r="K86" i="10"/>
  <c r="I82" i="10"/>
  <c r="N79" i="10"/>
  <c r="M74" i="10"/>
  <c r="M71" i="10"/>
  <c r="M67" i="10"/>
  <c r="J63" i="10"/>
  <c r="K54" i="10"/>
  <c r="I49" i="10"/>
  <c r="I42" i="10"/>
  <c r="I31" i="10"/>
  <c r="I25" i="10"/>
  <c r="AY446" i="10"/>
  <c r="AW460" i="10"/>
  <c r="AV451" i="10"/>
  <c r="AT461" i="10"/>
  <c r="AS452" i="10"/>
  <c r="AR447" i="10"/>
  <c r="AP457" i="10"/>
  <c r="AO448" i="10"/>
  <c r="AN447" i="10"/>
  <c r="AL457" i="10"/>
  <c r="AK448" i="10"/>
  <c r="AJ447" i="10"/>
  <c r="AH457" i="10"/>
  <c r="AG452" i="10"/>
  <c r="AF447" i="10"/>
  <c r="AD457" i="10"/>
  <c r="AC452" i="10"/>
  <c r="AB447" i="10"/>
  <c r="I464" i="10"/>
  <c r="Y462" i="10"/>
  <c r="Y461" i="10"/>
  <c r="Y460" i="10"/>
  <c r="U459" i="10"/>
  <c r="Y457" i="10"/>
  <c r="U456" i="10"/>
  <c r="I455" i="10"/>
  <c r="I454" i="10"/>
  <c r="I453" i="10"/>
  <c r="Y451" i="10"/>
  <c r="Y449" i="10"/>
  <c r="Y448" i="10"/>
  <c r="Y446" i="10"/>
  <c r="J445" i="10"/>
  <c r="AD445" i="10"/>
  <c r="L444" i="10"/>
  <c r="AF444" i="10"/>
  <c r="K443" i="10"/>
  <c r="AI443" i="10"/>
  <c r="I441" i="10"/>
  <c r="AC441" i="10"/>
  <c r="L440" i="10"/>
  <c r="AF440" i="10"/>
  <c r="K439" i="10"/>
  <c r="AI439" i="10"/>
  <c r="AD438" i="10"/>
  <c r="Y437" i="10"/>
  <c r="AW437" i="10"/>
  <c r="AB436" i="10"/>
  <c r="AV436" i="10"/>
  <c r="AE435" i="10"/>
  <c r="J434" i="10"/>
  <c r="AD434" i="10"/>
  <c r="N433" i="10"/>
  <c r="AH433" i="10"/>
  <c r="J431" i="10"/>
  <c r="AH431" i="10"/>
  <c r="AH430" i="10"/>
  <c r="Z429" i="10"/>
  <c r="J428" i="10"/>
  <c r="AD428" i="10"/>
  <c r="J427" i="10"/>
  <c r="AH427" i="10"/>
  <c r="N426" i="10"/>
  <c r="AH426" i="10"/>
  <c r="R425" i="10"/>
  <c r="AL425" i="10"/>
  <c r="O423" i="10"/>
  <c r="AM423" i="10"/>
  <c r="I421" i="10"/>
  <c r="AC421" i="10"/>
  <c r="N420" i="10"/>
  <c r="AH420" i="10"/>
  <c r="O419" i="10"/>
  <c r="AM419" i="10"/>
  <c r="T418" i="10"/>
  <c r="AN418" i="10"/>
  <c r="U417" i="10"/>
  <c r="AO417" i="10"/>
  <c r="V416" i="10"/>
  <c r="AT416" i="10"/>
  <c r="AA415" i="10"/>
  <c r="AU415" i="10"/>
  <c r="AD413" i="10"/>
  <c r="L412" i="10"/>
  <c r="AF412" i="10"/>
  <c r="R411" i="10"/>
  <c r="AL411" i="10"/>
  <c r="J409" i="10"/>
  <c r="AH409" i="10"/>
  <c r="P408" i="10"/>
  <c r="AJ408" i="10"/>
  <c r="V407" i="10"/>
  <c r="AP407" i="10"/>
  <c r="X406" i="10"/>
  <c r="J405" i="10"/>
  <c r="AD405" i="10"/>
  <c r="L404" i="10"/>
  <c r="AJ404" i="10"/>
  <c r="S403" i="10"/>
  <c r="AM403" i="10"/>
  <c r="Z402" i="10"/>
  <c r="AT402" i="10"/>
  <c r="Y401" i="10"/>
  <c r="T400" i="10"/>
  <c r="AA399" i="10"/>
  <c r="J398" i="10"/>
  <c r="U397" i="10"/>
  <c r="AO397" i="10"/>
  <c r="X396" i="10"/>
  <c r="K395" i="10"/>
  <c r="AE395" i="10"/>
  <c r="N394" i="10"/>
  <c r="AL394" i="10"/>
  <c r="V393" i="10"/>
  <c r="AP393" i="10"/>
  <c r="AD392" i="10"/>
  <c r="N391" i="10"/>
  <c r="AH391" i="10"/>
  <c r="V389" i="10"/>
  <c r="AP389" i="10"/>
  <c r="N387" i="10"/>
  <c r="AL387" i="10"/>
  <c r="V386" i="10"/>
  <c r="AP386" i="10"/>
  <c r="AD385" i="10"/>
  <c r="N384" i="10"/>
  <c r="AH384" i="10"/>
  <c r="W383" i="10"/>
  <c r="AQ383" i="10"/>
  <c r="AB382" i="10"/>
  <c r="M381" i="10"/>
  <c r="AG381" i="10"/>
  <c r="S379" i="10"/>
  <c r="AQ379" i="10"/>
  <c r="Q377" i="10"/>
  <c r="AK377" i="10"/>
  <c r="Z376" i="10"/>
  <c r="K375" i="10"/>
  <c r="AE375" i="10"/>
  <c r="T374" i="10"/>
  <c r="AN374" i="10"/>
  <c r="Z373" i="10"/>
  <c r="P372" i="10"/>
  <c r="AJ372" i="10"/>
  <c r="V371" i="10"/>
  <c r="L370" i="10"/>
  <c r="AF370" i="10"/>
  <c r="R369" i="10"/>
  <c r="AP369" i="10"/>
  <c r="Z367" i="10"/>
  <c r="L366" i="10"/>
  <c r="AJ366" i="10"/>
  <c r="V365" i="10"/>
  <c r="AP365" i="10"/>
  <c r="W363" i="10"/>
  <c r="J362" i="10"/>
  <c r="AD362" i="10"/>
  <c r="Q361" i="10"/>
  <c r="AK361" i="10"/>
  <c r="X360" i="10"/>
  <c r="O359" i="10"/>
  <c r="AI359" i="10"/>
  <c r="V358" i="10"/>
  <c r="I357" i="10"/>
  <c r="AC357" i="10"/>
  <c r="O355" i="10"/>
  <c r="AM355" i="10"/>
  <c r="R353" i="10"/>
  <c r="AL353" i="10"/>
  <c r="AD352" i="10"/>
  <c r="R351" i="10"/>
  <c r="AL351" i="10"/>
  <c r="AD350" i="10"/>
  <c r="R349" i="10"/>
  <c r="AL349" i="10"/>
  <c r="Z347" i="10"/>
  <c r="AD346" i="10"/>
  <c r="Z345" i="10"/>
  <c r="R344" i="10"/>
  <c r="AL344" i="10"/>
  <c r="AA343" i="10"/>
  <c r="T342" i="10"/>
  <c r="AN342" i="10"/>
  <c r="Y341" i="10"/>
  <c r="S339" i="10"/>
  <c r="AM339" i="10"/>
  <c r="AB338" i="10"/>
  <c r="Q337" i="10"/>
  <c r="AK337" i="10"/>
  <c r="S335" i="10"/>
  <c r="L334" i="10"/>
  <c r="AF334" i="10"/>
  <c r="V333" i="10"/>
  <c r="P332" i="10"/>
  <c r="AJ332" i="10"/>
  <c r="Z331" i="10"/>
  <c r="T330" i="10"/>
  <c r="J329" i="10"/>
  <c r="AD329" i="10"/>
  <c r="X328" i="10"/>
  <c r="N327" i="10"/>
  <c r="AH327" i="10"/>
  <c r="V325" i="10"/>
  <c r="L324" i="10"/>
  <c r="AF324" i="10"/>
  <c r="AA323" i="10"/>
  <c r="I321" i="10"/>
  <c r="AC321" i="10"/>
  <c r="X320" i="10"/>
  <c r="O319" i="10"/>
  <c r="AI319" i="10"/>
  <c r="AD318" i="10"/>
  <c r="Q317" i="10"/>
  <c r="AK317" i="10"/>
  <c r="AF316" i="10"/>
  <c r="W315" i="10"/>
  <c r="J313" i="10"/>
  <c r="AH313" i="10"/>
  <c r="R311" i="10"/>
  <c r="J310" i="10"/>
  <c r="AH310" i="10"/>
  <c r="Z309" i="10"/>
  <c r="R308" i="10"/>
  <c r="N307" i="10"/>
  <c r="AH307" i="10"/>
  <c r="V305" i="10"/>
  <c r="K303" i="10"/>
  <c r="AE303" i="10"/>
  <c r="X302" i="10"/>
  <c r="Q301" i="10"/>
  <c r="J300" i="10"/>
  <c r="AD300" i="10"/>
  <c r="AA299" i="10"/>
  <c r="T298" i="10"/>
  <c r="I297" i="10"/>
  <c r="AG297" i="10"/>
  <c r="AA295" i="10"/>
  <c r="T294" i="10"/>
  <c r="R293" i="10"/>
  <c r="T292" i="10"/>
  <c r="V291" i="10"/>
  <c r="T290" i="10"/>
  <c r="N289" i="10"/>
  <c r="AH289" i="10"/>
  <c r="AB288" i="10"/>
  <c r="R287" i="10"/>
  <c r="AH287" i="10"/>
  <c r="X286" i="10"/>
  <c r="N285" i="10"/>
  <c r="AD285" i="10"/>
  <c r="T284" i="10"/>
  <c r="K283" i="10"/>
  <c r="AA283" i="10"/>
  <c r="M281" i="10"/>
  <c r="AC281" i="10"/>
  <c r="T280" i="10"/>
  <c r="K279" i="10"/>
  <c r="AA279" i="10"/>
  <c r="I277" i="10"/>
  <c r="Y277" i="10"/>
  <c r="P276" i="10"/>
  <c r="AF276" i="10"/>
  <c r="W275" i="10"/>
  <c r="N274" i="10"/>
  <c r="AD274" i="10"/>
  <c r="V273" i="10"/>
  <c r="N271" i="10"/>
  <c r="AD271" i="10"/>
  <c r="V269" i="10"/>
  <c r="N268" i="10"/>
  <c r="AD268" i="10"/>
  <c r="V267" i="10"/>
  <c r="N266" i="10"/>
  <c r="AD266" i="10"/>
  <c r="V265" i="10"/>
  <c r="O263" i="10"/>
  <c r="AE263" i="10"/>
  <c r="Q261" i="10"/>
  <c r="J260" i="10"/>
  <c r="Z260" i="10"/>
  <c r="S259" i="10"/>
  <c r="L258" i="10"/>
  <c r="AB258" i="10"/>
  <c r="Q257" i="10"/>
  <c r="J256" i="10"/>
  <c r="Z256" i="10"/>
  <c r="S255" i="10"/>
  <c r="J253" i="10"/>
  <c r="Z253" i="10"/>
  <c r="T252" i="10"/>
  <c r="N251" i="10"/>
  <c r="AD251" i="10"/>
  <c r="N249" i="10"/>
  <c r="AD249" i="10"/>
  <c r="X248" i="10"/>
  <c r="R247" i="10"/>
  <c r="L246" i="10"/>
  <c r="AB246" i="10"/>
  <c r="V245" i="10"/>
  <c r="P244" i="10"/>
  <c r="K243" i="10"/>
  <c r="AA243" i="10"/>
  <c r="V242" i="10"/>
  <c r="M241" i="10"/>
  <c r="AC241" i="10"/>
  <c r="S239" i="10"/>
  <c r="Z238" i="10"/>
  <c r="U237" i="10"/>
  <c r="X236" i="10"/>
  <c r="S235" i="10"/>
  <c r="R234" i="10"/>
  <c r="V233" i="10"/>
  <c r="R232" i="10"/>
  <c r="N231" i="10"/>
  <c r="J230" i="10"/>
  <c r="N229" i="10"/>
  <c r="V228" i="10"/>
  <c r="V227" i="10"/>
  <c r="J225" i="10"/>
  <c r="Z225" i="10"/>
  <c r="V224" i="10"/>
  <c r="S223" i="10"/>
  <c r="P222" i="10"/>
  <c r="I221" i="10"/>
  <c r="Y221" i="10"/>
  <c r="O219" i="10"/>
  <c r="I217" i="10"/>
  <c r="Y217" i="10"/>
  <c r="K215" i="10"/>
  <c r="AA215" i="10"/>
  <c r="X214" i="10"/>
  <c r="V213" i="10"/>
  <c r="T212" i="10"/>
  <c r="R211" i="10"/>
  <c r="P210" i="10"/>
  <c r="N209" i="10"/>
  <c r="T208" i="10"/>
  <c r="R207" i="10"/>
  <c r="T206" i="10"/>
  <c r="V205" i="10"/>
  <c r="S203" i="10"/>
  <c r="Z202" i="10"/>
  <c r="U201" i="10"/>
  <c r="T200" i="10"/>
  <c r="S199" i="10"/>
  <c r="R198" i="10"/>
  <c r="M197" i="10"/>
  <c r="P196" i="10"/>
  <c r="O195" i="10"/>
  <c r="N193" i="10"/>
  <c r="N192" i="10"/>
  <c r="V191" i="10"/>
  <c r="V190" i="10"/>
  <c r="V189" i="10"/>
  <c r="V188" i="10"/>
  <c r="V187" i="10"/>
  <c r="V185" i="10"/>
  <c r="O183" i="10"/>
  <c r="P182" i="10"/>
  <c r="M181" i="10"/>
  <c r="N180" i="10"/>
  <c r="O179" i="10"/>
  <c r="P178" i="10"/>
  <c r="M177" i="10"/>
  <c r="O175" i="10"/>
  <c r="P174" i="10"/>
  <c r="V173" i="10"/>
  <c r="V171" i="10"/>
  <c r="J169" i="10"/>
  <c r="L168" i="10"/>
  <c r="N167" i="10"/>
  <c r="P166" i="10"/>
  <c r="R165" i="10"/>
  <c r="O163" i="10"/>
  <c r="M161" i="10"/>
  <c r="K159" i="10"/>
  <c r="N158" i="10"/>
  <c r="M157" i="10"/>
  <c r="P156" i="10"/>
  <c r="S155" i="10"/>
  <c r="J153" i="10"/>
  <c r="J151" i="10"/>
  <c r="J149" i="10"/>
  <c r="N148" i="10"/>
  <c r="R147" i="10"/>
  <c r="J145" i="10"/>
  <c r="O143" i="10"/>
  <c r="T142" i="10"/>
  <c r="N140" i="10"/>
  <c r="S139" i="10"/>
  <c r="I137" i="10"/>
  <c r="N136" i="10"/>
  <c r="S135" i="10"/>
  <c r="N133" i="10"/>
  <c r="R131" i="10"/>
  <c r="R129" i="10"/>
  <c r="N127" i="10"/>
  <c r="J125" i="10"/>
  <c r="P124" i="10"/>
  <c r="N122" i="10"/>
  <c r="Q121" i="10"/>
  <c r="M117" i="10"/>
  <c r="J114" i="10"/>
  <c r="J112" i="10"/>
  <c r="J109" i="10"/>
  <c r="J106" i="10"/>
  <c r="J104" i="10"/>
  <c r="I101" i="10"/>
  <c r="I97" i="10"/>
  <c r="K95" i="10"/>
  <c r="N93" i="10"/>
  <c r="L90" i="10"/>
  <c r="N87" i="10"/>
  <c r="K83" i="10"/>
  <c r="M81" i="10"/>
  <c r="I77" i="10"/>
  <c r="J72" i="10"/>
  <c r="J67" i="10"/>
  <c r="L62" i="10"/>
  <c r="I57" i="10"/>
  <c r="J51" i="10"/>
  <c r="J42" i="10"/>
  <c r="AE445" i="10"/>
  <c r="U444" i="10"/>
  <c r="L443" i="10"/>
  <c r="AR443" i="10"/>
  <c r="Z441" i="10"/>
  <c r="I440" i="10"/>
  <c r="AO440" i="10"/>
  <c r="AF439" i="10"/>
  <c r="W438" i="10"/>
  <c r="AD437" i="10"/>
  <c r="U436" i="10"/>
  <c r="L435" i="10"/>
  <c r="AR435" i="10"/>
  <c r="AI434" i="10"/>
  <c r="AA433" i="10"/>
  <c r="AI432" i="10"/>
  <c r="AI431" i="10"/>
  <c r="AQ430" i="10"/>
  <c r="AI429" i="10"/>
  <c r="AA428" i="10"/>
  <c r="S427" i="10"/>
  <c r="K426" i="10"/>
  <c r="AQ426" i="10"/>
  <c r="AI425" i="10"/>
  <c r="T423" i="10"/>
  <c r="M422" i="10"/>
  <c r="V421" i="10"/>
  <c r="O420" i="10"/>
  <c r="AU420" i="10"/>
  <c r="AN419" i="10"/>
  <c r="Y418" i="10"/>
  <c r="R417" i="10"/>
  <c r="K416" i="10"/>
  <c r="AQ416" i="10"/>
  <c r="AJ415" i="10"/>
  <c r="O413" i="10"/>
  <c r="AU413" i="10"/>
  <c r="AG412" i="10"/>
  <c r="AA411" i="10"/>
  <c r="U410" i="10"/>
  <c r="AE409" i="10"/>
  <c r="Q408" i="10"/>
  <c r="K407" i="10"/>
  <c r="AQ407" i="10"/>
  <c r="AK406" i="10"/>
  <c r="AE405" i="10"/>
  <c r="Q404" i="10"/>
  <c r="L403" i="10"/>
  <c r="AR403" i="10"/>
  <c r="AM402" i="10"/>
  <c r="AH401" i="10"/>
  <c r="X399" i="10"/>
  <c r="AI398" i="10"/>
  <c r="AL397" i="10"/>
  <c r="Y396" i="10"/>
  <c r="T395" i="10"/>
  <c r="O394" i="10"/>
  <c r="K393" i="10"/>
  <c r="AQ393" i="10"/>
  <c r="AM392" i="10"/>
  <c r="AI391" i="10"/>
  <c r="S389" i="10"/>
  <c r="O388" i="10"/>
  <c r="AA387" i="10"/>
  <c r="W386" i="10"/>
  <c r="S385" i="10"/>
  <c r="O384" i="10"/>
  <c r="L383" i="10"/>
  <c r="AR383" i="10"/>
  <c r="AG382" i="10"/>
  <c r="AD381" i="10"/>
  <c r="P379" i="10"/>
  <c r="AC378" i="10"/>
  <c r="Z377" i="10"/>
  <c r="W376" i="10"/>
  <c r="T375" i="10"/>
  <c r="I374" i="10"/>
  <c r="AO374" i="10"/>
  <c r="AM373" i="10"/>
  <c r="AQ371" i="10"/>
  <c r="AM369" i="10"/>
  <c r="AQ367" i="10"/>
  <c r="AM365" i="10"/>
  <c r="AJ363" i="10"/>
  <c r="AN359" i="10"/>
  <c r="AJ355" i="10"/>
  <c r="S351" i="10"/>
  <c r="AA349" i="10"/>
  <c r="AI347" i="10"/>
  <c r="L343" i="10"/>
  <c r="P339" i="10"/>
  <c r="L335" i="10"/>
  <c r="O333" i="10"/>
  <c r="S331" i="10"/>
  <c r="W329" i="10"/>
  <c r="AA327" i="10"/>
  <c r="AE325" i="10"/>
  <c r="AB323" i="10"/>
  <c r="AF319" i="10"/>
  <c r="AJ315" i="10"/>
  <c r="S311" i="10"/>
  <c r="AA309" i="10"/>
  <c r="AI307" i="10"/>
  <c r="L303" i="10"/>
  <c r="P299" i="10"/>
  <c r="T295" i="10"/>
  <c r="W293" i="10"/>
  <c r="AI291" i="10"/>
  <c r="S287" i="10"/>
  <c r="W285" i="10"/>
  <c r="AB283" i="10"/>
  <c r="L275" i="10"/>
  <c r="AA273" i="10"/>
  <c r="AA269" i="10"/>
  <c r="AA265" i="10"/>
  <c r="P259" i="10"/>
  <c r="T255" i="10"/>
  <c r="AE253" i="10"/>
  <c r="W249" i="10"/>
  <c r="O245" i="10"/>
  <c r="T243" i="10"/>
  <c r="T446" i="10"/>
  <c r="T447" i="10"/>
  <c r="L449" i="10"/>
  <c r="X450" i="10"/>
  <c r="X451" i="10"/>
  <c r="X452" i="10"/>
  <c r="X453" i="10"/>
  <c r="X454" i="10"/>
  <c r="X455" i="10"/>
  <c r="P457" i="10"/>
  <c r="L459" i="10"/>
  <c r="L460" i="10"/>
  <c r="L461" i="10"/>
  <c r="L462" i="10"/>
  <c r="L463" i="10"/>
  <c r="L464" i="10"/>
  <c r="AB446" i="10"/>
  <c r="AC451" i="10"/>
  <c r="AD452" i="10"/>
  <c r="AE449" i="10"/>
  <c r="AF446" i="10"/>
  <c r="AG451" i="10"/>
  <c r="AH452" i="10"/>
  <c r="AI449" i="10"/>
  <c r="AJ446" i="10"/>
  <c r="AK447" i="10"/>
  <c r="AK463" i="10"/>
  <c r="AL464" i="10"/>
  <c r="AM461" i="10"/>
  <c r="AO447" i="10"/>
  <c r="AO463" i="10"/>
  <c r="AP464" i="10"/>
  <c r="AQ461" i="10"/>
  <c r="AS447" i="10"/>
  <c r="AS463" i="10"/>
  <c r="AT464" i="10"/>
  <c r="AU461" i="10"/>
  <c r="AW447" i="10"/>
  <c r="AW463" i="10"/>
  <c r="AX464" i="10"/>
  <c r="AY461" i="10"/>
  <c r="I37" i="10"/>
  <c r="J53" i="10"/>
  <c r="K63" i="10"/>
  <c r="J73" i="10"/>
  <c r="I81" i="10"/>
  <c r="J87" i="10"/>
  <c r="J93" i="10"/>
  <c r="O99" i="10"/>
  <c r="N105" i="10"/>
  <c r="N111" i="10"/>
  <c r="O115" i="10"/>
  <c r="M121" i="10"/>
  <c r="L124" i="10"/>
  <c r="J127" i="10"/>
  <c r="N131" i="10"/>
  <c r="O135" i="10"/>
  <c r="T138" i="10"/>
  <c r="Q141" i="10"/>
  <c r="K143" i="10"/>
  <c r="N147" i="10"/>
  <c r="J150" i="10"/>
  <c r="R154" i="10"/>
  <c r="L156" i="10"/>
  <c r="J158" i="10"/>
  <c r="I161" i="10"/>
  <c r="N165" i="10"/>
  <c r="J167" i="10"/>
  <c r="T170" i="10"/>
  <c r="R173" i="10"/>
  <c r="K175" i="10"/>
  <c r="L178" i="10"/>
  <c r="J180" i="10"/>
  <c r="L182" i="10"/>
  <c r="R185" i="10"/>
  <c r="R188" i="10"/>
  <c r="R190" i="10"/>
  <c r="J192" i="10"/>
  <c r="K195" i="10"/>
  <c r="I197" i="10"/>
  <c r="O199" i="10"/>
  <c r="Q201" i="10"/>
  <c r="O203" i="10"/>
  <c r="P206" i="10"/>
  <c r="Z209" i="10"/>
  <c r="L210" i="10"/>
  <c r="P212" i="10"/>
  <c r="T214" i="10"/>
  <c r="Z216" i="10"/>
  <c r="AA219" i="10"/>
  <c r="U221" i="10"/>
  <c r="L222" i="10"/>
  <c r="R224" i="10"/>
  <c r="R226" i="10"/>
  <c r="Z229" i="10"/>
  <c r="Z231" i="10"/>
  <c r="N232" i="10"/>
  <c r="N234" i="10"/>
  <c r="L236" i="10"/>
  <c r="V238" i="10"/>
  <c r="Y241" i="10"/>
  <c r="R242" i="10"/>
  <c r="AB244" i="10"/>
  <c r="R245" i="10"/>
  <c r="AD247" i="10"/>
  <c r="T248" i="10"/>
  <c r="J249" i="10"/>
  <c r="J251" i="10"/>
  <c r="V253" i="10"/>
  <c r="O255" i="10"/>
  <c r="AC257" i="10"/>
  <c r="X258" i="10"/>
  <c r="O259" i="10"/>
  <c r="AC261" i="10"/>
  <c r="AA263" i="10"/>
  <c r="R265" i="10"/>
  <c r="J266" i="10"/>
  <c r="Z268" i="10"/>
  <c r="R269" i="10"/>
  <c r="J271" i="10"/>
  <c r="Z274" i="10"/>
  <c r="S275" i="10"/>
  <c r="L276" i="10"/>
  <c r="N278" i="10"/>
  <c r="AF280" i="10"/>
  <c r="Y281" i="10"/>
  <c r="W283" i="10"/>
  <c r="P284" i="10"/>
  <c r="J285" i="10"/>
  <c r="AD287" i="10"/>
  <c r="X288" i="10"/>
  <c r="J289" i="10"/>
  <c r="R291" i="10"/>
  <c r="J293" i="10"/>
  <c r="W295" i="10"/>
  <c r="AJ298" i="10"/>
  <c r="S299" i="10"/>
  <c r="AG301" i="10"/>
  <c r="T302" i="10"/>
  <c r="N304" i="10"/>
  <c r="AD307" i="10"/>
  <c r="N308" i="10"/>
  <c r="Z310" i="10"/>
  <c r="N311" i="10"/>
  <c r="Z314" i="10"/>
  <c r="X316" i="10"/>
  <c r="M317" i="10"/>
  <c r="AE319" i="10"/>
  <c r="P320" i="10"/>
  <c r="V322" i="10"/>
  <c r="AB324" i="10"/>
  <c r="N325" i="10"/>
  <c r="J327" i="10"/>
  <c r="Z329" i="10"/>
  <c r="L330" i="10"/>
  <c r="AF332" i="10"/>
  <c r="R333" i="10"/>
  <c r="AI335" i="10"/>
  <c r="AG337" i="10"/>
  <c r="X338" i="10"/>
  <c r="K339" i="10"/>
  <c r="AJ342" i="10"/>
  <c r="W343" i="10"/>
  <c r="J344" i="10"/>
  <c r="Z346" i="10"/>
  <c r="AH349" i="10"/>
  <c r="V350" i="10"/>
  <c r="N351" i="10"/>
  <c r="AH353" i="10"/>
  <c r="AE355" i="10"/>
  <c r="Y357" i="10"/>
  <c r="R358" i="10"/>
  <c r="AN360" i="10"/>
  <c r="AG361" i="10"/>
  <c r="Z362" i="10"/>
  <c r="O363" i="10"/>
  <c r="R365" i="10"/>
  <c r="AP367" i="10"/>
  <c r="AH369" i="10"/>
  <c r="AB370" i="10"/>
  <c r="R371" i="10"/>
  <c r="AP373" i="10"/>
  <c r="AJ374" i="10"/>
  <c r="AA375" i="10"/>
  <c r="R376" i="10"/>
  <c r="M377" i="10"/>
  <c r="O379" i="10"/>
  <c r="AR382" i="10"/>
  <c r="AM383" i="10"/>
  <c r="AD384" i="10"/>
  <c r="V385" i="10"/>
  <c r="R386" i="10"/>
  <c r="J387" i="10"/>
  <c r="N389" i="10"/>
  <c r="J391" i="10"/>
  <c r="AL393" i="10"/>
  <c r="AD394" i="10"/>
  <c r="AA395" i="10"/>
  <c r="T396" i="10"/>
  <c r="M397" i="10"/>
  <c r="W399" i="10"/>
  <c r="U401" i="10"/>
  <c r="R402" i="10"/>
  <c r="O403" i="10"/>
  <c r="AT405" i="10"/>
  <c r="AN406" i="10"/>
  <c r="AL407" i="10"/>
  <c r="AF408" i="10"/>
  <c r="Z409" i="10"/>
  <c r="AH411" i="10"/>
  <c r="AB412" i="10"/>
  <c r="V413" i="10"/>
  <c r="W415" i="10"/>
  <c r="R416" i="10"/>
  <c r="M417" i="10"/>
  <c r="P418" i="10"/>
  <c r="K419" i="10"/>
  <c r="AS421" i="10"/>
  <c r="AN422" i="10"/>
  <c r="K423" i="10"/>
  <c r="J425" i="10"/>
  <c r="J426" i="10"/>
  <c r="AT428" i="10"/>
  <c r="AP429" i="10"/>
  <c r="V430" i="10"/>
  <c r="AL432" i="10"/>
  <c r="AT434" i="10"/>
  <c r="AU435" i="10"/>
  <c r="AR436" i="10"/>
  <c r="AO437" i="10"/>
  <c r="Z438" i="10"/>
  <c r="AV440" i="10"/>
  <c r="AS441" i="10"/>
  <c r="V442" i="10"/>
  <c r="AV444" i="10"/>
  <c r="AT445" i="10"/>
  <c r="I446" i="10"/>
  <c r="I449" i="10"/>
  <c r="M452" i="10"/>
  <c r="M454" i="10"/>
  <c r="I457" i="10"/>
  <c r="I460" i="10"/>
  <c r="I462" i="10"/>
  <c r="M464" i="10"/>
  <c r="AC460" i="10"/>
  <c r="AF451" i="10"/>
  <c r="AH461" i="10"/>
  <c r="AK460" i="10"/>
  <c r="AN451" i="10"/>
  <c r="AP461" i="10"/>
  <c r="AS464" i="10"/>
  <c r="AV455" i="10"/>
  <c r="AY454" i="10"/>
  <c r="I34" i="10"/>
  <c r="K50" i="10"/>
  <c r="I64" i="10"/>
  <c r="M72" i="10"/>
  <c r="J79" i="10"/>
  <c r="M87" i="10"/>
  <c r="I93" i="10"/>
  <c r="I100" i="10"/>
  <c r="M106" i="10"/>
  <c r="M111" i="10"/>
  <c r="R115" i="10"/>
  <c r="R123" i="10"/>
  <c r="Q127" i="10"/>
  <c r="I131" i="10"/>
  <c r="M136" i="10"/>
  <c r="P141" i="10"/>
  <c r="M145" i="10"/>
  <c r="I148" i="10"/>
  <c r="Q153" i="10"/>
  <c r="O156" i="10"/>
  <c r="N159" i="10"/>
  <c r="U165" i="10"/>
  <c r="W168" i="10"/>
  <c r="K170" i="10"/>
  <c r="V175" i="10"/>
  <c r="O178" i="10"/>
  <c r="L181" i="10"/>
  <c r="U185" i="10"/>
  <c r="M188" i="10"/>
  <c r="Y191" i="10"/>
  <c r="U194" i="10"/>
  <c r="P197" i="10"/>
  <c r="J199" i="10"/>
  <c r="Z203" i="10"/>
  <c r="I205" i="10"/>
  <c r="U209" i="10"/>
  <c r="Q211" i="10"/>
  <c r="Q213" i="10"/>
  <c r="N215" i="10"/>
  <c r="R219" i="10"/>
  <c r="L221" i="10"/>
  <c r="Y224" i="10"/>
  <c r="AC226" i="10"/>
  <c r="AC229" i="10"/>
  <c r="U231" i="10"/>
  <c r="Y233" i="10"/>
  <c r="R235" i="10"/>
  <c r="U238" i="10"/>
  <c r="P241" i="10"/>
  <c r="V243" i="10"/>
  <c r="U245" i="10"/>
  <c r="Y247" i="10"/>
  <c r="K248" i="10"/>
  <c r="Q251" i="10"/>
  <c r="U253" i="10"/>
  <c r="J255" i="10"/>
  <c r="P257" i="10"/>
  <c r="R259" i="10"/>
  <c r="AB261" i="10"/>
  <c r="N263" i="10"/>
  <c r="AC266" i="10"/>
  <c r="Q267" i="10"/>
  <c r="AC269" i="10"/>
  <c r="U271" i="10"/>
  <c r="M273" i="10"/>
  <c r="Z275" i="10"/>
  <c r="AF277" i="10"/>
  <c r="Z279" i="10"/>
  <c r="AF281" i="10"/>
  <c r="R283" i="10"/>
  <c r="S286" i="10"/>
  <c r="M289" i="10"/>
  <c r="M293" i="10"/>
  <c r="T297" i="10"/>
  <c r="M300" i="10"/>
  <c r="J303" i="10"/>
  <c r="AG308" i="10"/>
  <c r="I310" i="10"/>
  <c r="AH315" i="10"/>
  <c r="L317" i="10"/>
  <c r="O320" i="10"/>
  <c r="W324" i="10"/>
  <c r="AM328" i="10"/>
  <c r="O330" i="10"/>
  <c r="U333" i="10"/>
  <c r="AC336" i="10"/>
  <c r="V339" i="10"/>
  <c r="AD343" i="10"/>
  <c r="Q345" i="10"/>
  <c r="M349" i="10"/>
  <c r="AG352" i="10"/>
  <c r="AH355" i="10"/>
  <c r="Q358" i="10"/>
  <c r="AF361" i="10"/>
  <c r="V363" i="10"/>
  <c r="O366" i="10"/>
  <c r="AI370" i="10"/>
  <c r="AA372" i="10"/>
  <c r="K374" i="10"/>
  <c r="AF377" i="10"/>
  <c r="AF381" i="10"/>
  <c r="N383" i="10"/>
  <c r="AO386" i="10"/>
  <c r="Y388" i="10"/>
  <c r="AS392" i="10"/>
  <c r="AK394" i="10"/>
  <c r="AI396" i="10"/>
  <c r="AD399" i="10"/>
  <c r="Q402" i="10"/>
  <c r="O404" i="10"/>
  <c r="AS407" i="10"/>
  <c r="AK409" i="10"/>
  <c r="I411" i="10"/>
  <c r="AA414" i="10"/>
  <c r="AR417" i="10"/>
  <c r="AP419" i="10"/>
  <c r="X421" i="10"/>
  <c r="AW428" i="10"/>
  <c r="Y434" i="10"/>
  <c r="N443" i="10"/>
  <c r="AJ407" i="10"/>
  <c r="Y359" i="10"/>
  <c r="M303" i="10"/>
  <c r="I39" i="10"/>
  <c r="J61" i="10"/>
  <c r="L87" i="10"/>
  <c r="P129" i="10"/>
  <c r="M155" i="10"/>
  <c r="U175" i="10"/>
  <c r="AA207" i="10"/>
  <c r="R332" i="10"/>
  <c r="I328" i="10"/>
  <c r="J324" i="10"/>
  <c r="X411" i="10"/>
  <c r="AQ458" i="10"/>
  <c r="AI442" i="10"/>
  <c r="Y424" i="10"/>
  <c r="S400" i="10"/>
  <c r="Z380" i="10"/>
  <c r="AG348" i="10"/>
  <c r="Q340" i="10"/>
  <c r="S326" i="10"/>
  <c r="J314" i="10"/>
  <c r="Q282" i="10"/>
  <c r="V272" i="10"/>
  <c r="V264" i="10"/>
  <c r="AA254" i="10"/>
  <c r="T240" i="10"/>
  <c r="L58" i="10"/>
  <c r="I68" i="10"/>
  <c r="M78" i="10"/>
  <c r="P102" i="10"/>
  <c r="Q110" i="10"/>
  <c r="N118" i="10"/>
  <c r="S132" i="10"/>
  <c r="M144" i="10"/>
  <c r="U152" i="10"/>
  <c r="N176" i="10"/>
  <c r="S218" i="10"/>
  <c r="L76" i="10"/>
  <c r="I60" i="10"/>
  <c r="I70" i="10"/>
  <c r="O94" i="10"/>
  <c r="I112" i="10"/>
  <c r="I136" i="10"/>
  <c r="O206" i="10"/>
  <c r="O120" i="10"/>
  <c r="P172" i="10"/>
  <c r="K98" i="10"/>
  <c r="K88" i="10"/>
  <c r="Q109" i="19"/>
  <c r="K456" i="19"/>
  <c r="N457" i="19"/>
  <c r="O295" i="19"/>
  <c r="R159" i="19"/>
  <c r="K115" i="19"/>
  <c r="U146" i="19"/>
  <c r="I303" i="19"/>
  <c r="R303" i="19"/>
  <c r="Q215" i="19"/>
  <c r="AA215" i="19"/>
  <c r="L74" i="19"/>
  <c r="J66" i="19"/>
  <c r="M238" i="19"/>
  <c r="K238" i="19"/>
  <c r="W238" i="19"/>
  <c r="AA286" i="19"/>
  <c r="T286" i="19"/>
  <c r="M286" i="19"/>
  <c r="V286" i="19"/>
  <c r="P295" i="19"/>
  <c r="Q295" i="19"/>
  <c r="AH295" i="19"/>
  <c r="W295" i="19"/>
  <c r="K291" i="19"/>
  <c r="I291" i="19"/>
  <c r="N291" i="19"/>
  <c r="L223" i="19"/>
  <c r="U223" i="19"/>
  <c r="Q108" i="19"/>
  <c r="AA460" i="19"/>
  <c r="Q460" i="19"/>
  <c r="AH460" i="19"/>
  <c r="AK460" i="19"/>
  <c r="AO460" i="19"/>
  <c r="AJ460" i="19"/>
  <c r="I70" i="19"/>
  <c r="W247" i="19"/>
  <c r="L247" i="19"/>
  <c r="AB247" i="19"/>
  <c r="J247" i="19"/>
  <c r="AD247" i="19"/>
  <c r="M247" i="19"/>
  <c r="T318" i="19"/>
  <c r="AJ318" i="19"/>
  <c r="U318" i="19"/>
  <c r="AK318" i="19"/>
  <c r="AH318" i="19"/>
  <c r="AI318" i="19"/>
  <c r="AE318" i="19"/>
  <c r="AL318" i="19"/>
  <c r="I152" i="19"/>
  <c r="M152" i="19"/>
  <c r="L299" i="19"/>
  <c r="AB299" i="19"/>
  <c r="M299" i="19"/>
  <c r="AC299" i="19"/>
  <c r="Z299" i="19"/>
  <c r="AA299" i="19"/>
  <c r="N299" i="19"/>
  <c r="AE299" i="19"/>
  <c r="X461" i="19"/>
  <c r="AN461" i="19"/>
  <c r="M461" i="19"/>
  <c r="AH461" i="19"/>
  <c r="I461" i="19"/>
  <c r="AD461" i="19"/>
  <c r="AY461" i="19"/>
  <c r="AP461" i="19"/>
  <c r="AQ461" i="19"/>
  <c r="O448" i="19"/>
  <c r="AE448" i="19"/>
  <c r="AU448" i="19"/>
  <c r="P448" i="19"/>
  <c r="AF448" i="19"/>
  <c r="AV448" i="19"/>
  <c r="AL448" i="19"/>
  <c r="Y448" i="19"/>
  <c r="U448" i="19"/>
  <c r="AP448" i="19"/>
  <c r="U154" i="19"/>
  <c r="U251" i="19"/>
  <c r="Q147" i="19"/>
  <c r="I105" i="19"/>
  <c r="V214" i="19"/>
  <c r="X303" i="19"/>
  <c r="Y303" i="19"/>
  <c r="S303" i="19"/>
  <c r="AD303" i="19"/>
  <c r="X215" i="19"/>
  <c r="R215" i="19"/>
  <c r="W215" i="19"/>
  <c r="K74" i="19"/>
  <c r="I34" i="19"/>
  <c r="G34" i="19" s="1"/>
  <c r="E22" i="17" s="1"/>
  <c r="T238" i="19"/>
  <c r="AC238" i="19"/>
  <c r="AD238" i="19"/>
  <c r="K286" i="19"/>
  <c r="J286" i="19"/>
  <c r="AD286" i="19"/>
  <c r="AF295" i="19"/>
  <c r="AG295" i="19"/>
  <c r="AI295" i="19"/>
  <c r="V295" i="19"/>
  <c r="AA291" i="19"/>
  <c r="T291" i="19"/>
  <c r="J291" i="19"/>
  <c r="AC291" i="19"/>
  <c r="AB223" i="19"/>
  <c r="Z223" i="19"/>
  <c r="V223" i="19"/>
  <c r="K460" i="19"/>
  <c r="AQ460" i="19"/>
  <c r="AL460" i="19"/>
  <c r="X460" i="19"/>
  <c r="AX460" i="19"/>
  <c r="I460" i="19"/>
  <c r="Y460" i="19"/>
  <c r="AF460" i="19"/>
  <c r="M70" i="19"/>
  <c r="O247" i="19"/>
  <c r="AE247" i="19"/>
  <c r="T247" i="19"/>
  <c r="Q247" i="19"/>
  <c r="Z247" i="19"/>
  <c r="V247" i="19"/>
  <c r="L318" i="19"/>
  <c r="AB318" i="19"/>
  <c r="M318" i="19"/>
  <c r="AC318" i="19"/>
  <c r="R318" i="19"/>
  <c r="S318" i="19"/>
  <c r="AD318" i="19"/>
  <c r="V318" i="19"/>
  <c r="O152" i="19"/>
  <c r="P152" i="19"/>
  <c r="J152" i="19"/>
  <c r="U152" i="19"/>
  <c r="T299" i="19"/>
  <c r="AJ299" i="19"/>
  <c r="U299" i="19"/>
  <c r="J299" i="19"/>
  <c r="K299" i="19"/>
  <c r="O299" i="19"/>
  <c r="AC452" i="19"/>
  <c r="P461" i="19"/>
  <c r="AF461" i="19"/>
  <c r="AV461" i="19"/>
  <c r="W461" i="19"/>
  <c r="AS461" i="19"/>
  <c r="S461" i="19"/>
  <c r="AO461" i="19"/>
  <c r="U461" i="19"/>
  <c r="V461" i="19"/>
  <c r="W448" i="19"/>
  <c r="AM448" i="19"/>
  <c r="X448" i="19"/>
  <c r="AN448" i="19"/>
  <c r="V448" i="19"/>
  <c r="G24" i="19"/>
  <c r="E12" i="17" s="1"/>
  <c r="H18" i="19"/>
  <c r="H230" i="19"/>
  <c r="H314" i="19"/>
  <c r="H170" i="19"/>
  <c r="E444" i="20"/>
  <c r="E392" i="20"/>
  <c r="E384" i="20"/>
  <c r="F384" i="20" s="1"/>
  <c r="F372" i="17" s="1"/>
  <c r="E374" i="20"/>
  <c r="F374" i="20" s="1"/>
  <c r="F362" i="17" s="1"/>
  <c r="E366" i="20"/>
  <c r="F366" i="20" s="1"/>
  <c r="F354" i="17" s="1"/>
  <c r="E358" i="20"/>
  <c r="F358" i="20" s="1"/>
  <c r="F346" i="17" s="1"/>
  <c r="E212" i="20"/>
  <c r="F212" i="20" s="1"/>
  <c r="F200" i="17" s="1"/>
  <c r="E198" i="20"/>
  <c r="F198" i="20" s="1"/>
  <c r="F186" i="17" s="1"/>
  <c r="E190" i="20"/>
  <c r="F190" i="20" s="1"/>
  <c r="F178" i="17" s="1"/>
  <c r="E182" i="20"/>
  <c r="F182" i="20" s="1"/>
  <c r="F170" i="17" s="1"/>
  <c r="E435" i="20"/>
  <c r="F435" i="20" s="1"/>
  <c r="F423" i="17" s="1"/>
  <c r="E391" i="20"/>
  <c r="F391" i="20" s="1"/>
  <c r="F379" i="17" s="1"/>
  <c r="E379" i="20"/>
  <c r="F379" i="20" s="1"/>
  <c r="F367" i="17" s="1"/>
  <c r="E365" i="20"/>
  <c r="F365" i="20" s="1"/>
  <c r="F353" i="17" s="1"/>
  <c r="E357" i="20"/>
  <c r="F357" i="20" s="1"/>
  <c r="F345" i="17" s="1"/>
  <c r="E311" i="20"/>
  <c r="F311" i="20" s="1"/>
  <c r="F299" i="17" s="1"/>
  <c r="E291" i="20"/>
  <c r="F291" i="20" s="1"/>
  <c r="F279" i="17" s="1"/>
  <c r="E245" i="20"/>
  <c r="F245" i="20" s="1"/>
  <c r="F233" i="17" s="1"/>
  <c r="E95" i="20"/>
  <c r="F95" i="20" s="1"/>
  <c r="F83" i="17" s="1"/>
  <c r="E67" i="20"/>
  <c r="F67" i="20" s="1"/>
  <c r="F55" i="17" s="1"/>
  <c r="E422" i="20"/>
  <c r="F422" i="20" s="1"/>
  <c r="F410" i="17" s="1"/>
  <c r="E388" i="20"/>
  <c r="F388" i="20" s="1"/>
  <c r="F376" i="17" s="1"/>
  <c r="E380" i="20"/>
  <c r="F380" i="20" s="1"/>
  <c r="F368" i="17" s="1"/>
  <c r="E370" i="20"/>
  <c r="F370" i="20" s="1"/>
  <c r="F358" i="17" s="1"/>
  <c r="E362" i="20"/>
  <c r="F362" i="20" s="1"/>
  <c r="F350" i="17" s="1"/>
  <c r="E288" i="20"/>
  <c r="F288" i="20" s="1"/>
  <c r="F276" i="17" s="1"/>
  <c r="E202" i="20"/>
  <c r="F202" i="20" s="1"/>
  <c r="F190" i="17" s="1"/>
  <c r="E194" i="20"/>
  <c r="F194" i="20" s="1"/>
  <c r="F182" i="17" s="1"/>
  <c r="E186" i="20"/>
  <c r="F186" i="20" s="1"/>
  <c r="F174" i="17" s="1"/>
  <c r="E447" i="20"/>
  <c r="F447" i="20" s="1"/>
  <c r="F435" i="17" s="1"/>
  <c r="E415" i="20"/>
  <c r="G415" i="20" s="1"/>
  <c r="G403" i="17" s="1"/>
  <c r="E385" i="20"/>
  <c r="F385" i="20" s="1"/>
  <c r="F373" i="17" s="1"/>
  <c r="E373" i="20"/>
  <c r="F373" i="20" s="1"/>
  <c r="F361" i="17" s="1"/>
  <c r="E361" i="20"/>
  <c r="F361" i="20" s="1"/>
  <c r="F349" i="17" s="1"/>
  <c r="E321" i="20"/>
  <c r="F321" i="20" s="1"/>
  <c r="F309" i="17" s="1"/>
  <c r="E307" i="20"/>
  <c r="F307" i="20" s="1"/>
  <c r="F295" i="17" s="1"/>
  <c r="E253" i="20"/>
  <c r="F253" i="20" s="1"/>
  <c r="F241" i="17" s="1"/>
  <c r="E231" i="20"/>
  <c r="F231" i="20" s="1"/>
  <c r="F219" i="17" s="1"/>
  <c r="E367" i="20"/>
  <c r="F367" i="20" s="1"/>
  <c r="F355" i="17" s="1"/>
  <c r="E49" i="20"/>
  <c r="AI427" i="19"/>
  <c r="S427" i="19"/>
  <c r="AJ435" i="19"/>
  <c r="T435" i="19"/>
  <c r="AK443" i="19"/>
  <c r="AK419" i="19"/>
  <c r="U419" i="19"/>
  <c r="AP427" i="19"/>
  <c r="Z427" i="19"/>
  <c r="J427" i="19"/>
  <c r="AQ435" i="19"/>
  <c r="AA435" i="19"/>
  <c r="K435" i="19"/>
  <c r="AB443" i="19"/>
  <c r="AU443" i="19"/>
  <c r="AE443" i="19"/>
  <c r="O443" i="19"/>
  <c r="AT443" i="19"/>
  <c r="AD443" i="19"/>
  <c r="N443" i="19"/>
  <c r="H435" i="19"/>
  <c r="AG443" i="19"/>
  <c r="E406" i="20"/>
  <c r="G406" i="20" s="1"/>
  <c r="G394" i="17" s="1"/>
  <c r="E410" i="20"/>
  <c r="G410" i="20" s="1"/>
  <c r="G398" i="17" s="1"/>
  <c r="E414" i="20"/>
  <c r="G414" i="20" s="1"/>
  <c r="G402" i="17" s="1"/>
  <c r="E423" i="20"/>
  <c r="F423" i="20" s="1"/>
  <c r="F411" i="17" s="1"/>
  <c r="E425" i="20"/>
  <c r="F425" i="20" s="1"/>
  <c r="F413" i="17" s="1"/>
  <c r="E429" i="20"/>
  <c r="F429" i="20" s="1"/>
  <c r="F417" i="17" s="1"/>
  <c r="E433" i="20"/>
  <c r="G433" i="20" s="1"/>
  <c r="G421" i="17" s="1"/>
  <c r="E440" i="20"/>
  <c r="G440" i="20" s="1"/>
  <c r="G428" i="17" s="1"/>
  <c r="E459" i="20"/>
  <c r="G459" i="20" s="1"/>
  <c r="G447" i="17" s="1"/>
  <c r="E460" i="20"/>
  <c r="G460" i="20" s="1"/>
  <c r="G448" i="17" s="1"/>
  <c r="E443" i="20"/>
  <c r="F443" i="20" s="1"/>
  <c r="F431" i="17" s="1"/>
  <c r="E335" i="20"/>
  <c r="E339" i="20"/>
  <c r="F339" i="20" s="1"/>
  <c r="F327" i="17" s="1"/>
  <c r="E343" i="20"/>
  <c r="E355" i="20"/>
  <c r="F355" i="20" s="1"/>
  <c r="F343" i="17" s="1"/>
  <c r="E381" i="20"/>
  <c r="E332" i="20"/>
  <c r="F332" i="20" s="1"/>
  <c r="F320" i="17" s="1"/>
  <c r="E330" i="20"/>
  <c r="F330" i="20" s="1"/>
  <c r="F318" i="17" s="1"/>
  <c r="E336" i="20"/>
  <c r="E340" i="20"/>
  <c r="E344" i="20"/>
  <c r="F344" i="20" s="1"/>
  <c r="F332" i="17" s="1"/>
  <c r="E348" i="20"/>
  <c r="F348" i="20" s="1"/>
  <c r="F336" i="17" s="1"/>
  <c r="E352" i="20"/>
  <c r="E263" i="20"/>
  <c r="E259" i="20"/>
  <c r="E255" i="20"/>
  <c r="E173" i="20"/>
  <c r="F173" i="20" s="1"/>
  <c r="F161" i="17" s="1"/>
  <c r="E165" i="20"/>
  <c r="F165" i="20" s="1"/>
  <c r="F153" i="17" s="1"/>
  <c r="E127" i="20"/>
  <c r="E89" i="20"/>
  <c r="F89" i="20" s="1"/>
  <c r="F77" i="17" s="1"/>
  <c r="E51" i="20"/>
  <c r="F51" i="20" s="1"/>
  <c r="F39" i="17" s="1"/>
  <c r="E241" i="20"/>
  <c r="E129" i="20"/>
  <c r="F129" i="20" s="1"/>
  <c r="F117" i="17" s="1"/>
  <c r="E108" i="20"/>
  <c r="E102" i="20"/>
  <c r="F102" i="20" s="1"/>
  <c r="F90" i="17" s="1"/>
  <c r="G96" i="19"/>
  <c r="E84" i="17" s="1"/>
  <c r="E24" i="20"/>
  <c r="G24" i="20" s="1"/>
  <c r="G12" i="17" s="1"/>
  <c r="E16" i="20"/>
  <c r="G16" i="20" s="1"/>
  <c r="G4" i="17" s="1"/>
  <c r="E183" i="20"/>
  <c r="F183" i="20" s="1"/>
  <c r="F171" i="17" s="1"/>
  <c r="E170" i="20"/>
  <c r="F170" i="20" s="1"/>
  <c r="F158" i="17" s="1"/>
  <c r="E151" i="20"/>
  <c r="F151" i="20" s="1"/>
  <c r="F139" i="17" s="1"/>
  <c r="E147" i="20"/>
  <c r="F147" i="20" s="1"/>
  <c r="F135" i="17" s="1"/>
  <c r="E124" i="20"/>
  <c r="F124" i="20" s="1"/>
  <c r="F112" i="17" s="1"/>
  <c r="E116" i="20"/>
  <c r="E52" i="20"/>
  <c r="F52" i="20" s="1"/>
  <c r="F40" i="17" s="1"/>
  <c r="E45" i="20"/>
  <c r="E50" i="20"/>
  <c r="E56" i="20"/>
  <c r="F56" i="20" s="1"/>
  <c r="F44" i="17" s="1"/>
  <c r="E60" i="20"/>
  <c r="F60" i="20" s="1"/>
  <c r="F48" i="17" s="1"/>
  <c r="E64" i="20"/>
  <c r="F64" i="20" s="1"/>
  <c r="F52" i="17" s="1"/>
  <c r="E68" i="20"/>
  <c r="E72" i="20"/>
  <c r="F72" i="20" s="1"/>
  <c r="F60" i="17" s="1"/>
  <c r="E76" i="20"/>
  <c r="E80" i="20"/>
  <c r="E84" i="20"/>
  <c r="E92" i="20"/>
  <c r="E130" i="20"/>
  <c r="E136" i="20"/>
  <c r="E140" i="20"/>
  <c r="E144" i="20"/>
  <c r="E148" i="20"/>
  <c r="E152" i="20"/>
  <c r="F152" i="20" s="1"/>
  <c r="F140" i="17" s="1"/>
  <c r="E156" i="20"/>
  <c r="F156" i="20" s="1"/>
  <c r="F144" i="17" s="1"/>
  <c r="E160" i="20"/>
  <c r="F160" i="20" s="1"/>
  <c r="F148" i="17" s="1"/>
  <c r="E164" i="20"/>
  <c r="E172" i="20"/>
  <c r="E178" i="20"/>
  <c r="F178" i="20" s="1"/>
  <c r="F166" i="17" s="1"/>
  <c r="E239" i="20"/>
  <c r="E132" i="20"/>
  <c r="F132" i="20" s="1"/>
  <c r="F120" i="17" s="1"/>
  <c r="E69" i="20"/>
  <c r="F69" i="20" s="1"/>
  <c r="F57" i="17" s="1"/>
  <c r="E100" i="20"/>
  <c r="F100" i="20" s="1"/>
  <c r="F88" i="17" s="1"/>
  <c r="E17" i="20"/>
  <c r="G17" i="20" s="1"/>
  <c r="G5" i="17" s="1"/>
  <c r="E23" i="20"/>
  <c r="G23" i="20" s="1"/>
  <c r="G11" i="17" s="1"/>
  <c r="E37" i="20"/>
  <c r="F37" i="20" s="1"/>
  <c r="F25" i="17" s="1"/>
  <c r="E41" i="20"/>
  <c r="F41" i="20" s="1"/>
  <c r="F29" i="17" s="1"/>
  <c r="E99" i="20"/>
  <c r="F99" i="20" s="1"/>
  <c r="F87" i="17" s="1"/>
  <c r="E103" i="20"/>
  <c r="F103" i="20" s="1"/>
  <c r="F91" i="17" s="1"/>
  <c r="E117" i="20"/>
  <c r="F117" i="20" s="1"/>
  <c r="F105" i="17" s="1"/>
  <c r="E121" i="20"/>
  <c r="F121" i="20" s="1"/>
  <c r="F109" i="17" s="1"/>
  <c r="E155" i="20"/>
  <c r="E159" i="20"/>
  <c r="F159" i="20" s="1"/>
  <c r="F147" i="17" s="1"/>
  <c r="E163" i="20"/>
  <c r="F163" i="20" s="1"/>
  <c r="F151" i="17" s="1"/>
  <c r="E177" i="20"/>
  <c r="F177" i="20" s="1"/>
  <c r="F165" i="17" s="1"/>
  <c r="E195" i="20"/>
  <c r="E199" i="20"/>
  <c r="F199" i="20" s="1"/>
  <c r="F187" i="17" s="1"/>
  <c r="E203" i="20"/>
  <c r="E217" i="20"/>
  <c r="F217" i="20" s="1"/>
  <c r="F205" i="17" s="1"/>
  <c r="E221" i="20"/>
  <c r="F221" i="20" s="1"/>
  <c r="F209" i="17" s="1"/>
  <c r="E325" i="20"/>
  <c r="F325" i="20" s="1"/>
  <c r="F313" i="17" s="1"/>
  <c r="E75" i="20"/>
  <c r="F75" i="20" s="1"/>
  <c r="F63" i="17" s="1"/>
  <c r="E21" i="20"/>
  <c r="F21" i="20" s="1"/>
  <c r="F9" i="17" s="1"/>
  <c r="E287" i="20"/>
  <c r="F287" i="20" s="1"/>
  <c r="F275" i="17" s="1"/>
  <c r="E323" i="20"/>
  <c r="F323" i="20" s="1"/>
  <c r="F311" i="17" s="1"/>
  <c r="E375" i="20"/>
  <c r="F375" i="20" s="1"/>
  <c r="F363" i="17" s="1"/>
  <c r="E417" i="20"/>
  <c r="E188" i="20"/>
  <c r="F188" i="20" s="1"/>
  <c r="F176" i="17" s="1"/>
  <c r="E204" i="20"/>
  <c r="F204" i="20" s="1"/>
  <c r="F192" i="17" s="1"/>
  <c r="E364" i="20"/>
  <c r="F364" i="20" s="1"/>
  <c r="F352" i="17" s="1"/>
  <c r="E382" i="20"/>
  <c r="F382" i="20" s="1"/>
  <c r="F370" i="17" s="1"/>
  <c r="E442" i="20"/>
  <c r="V278" i="19"/>
  <c r="I25" i="19"/>
  <c r="G25" i="19" s="1"/>
  <c r="E13" i="17" s="1"/>
  <c r="K119" i="19"/>
  <c r="R155" i="19"/>
  <c r="N259" i="19"/>
  <c r="E229" i="20"/>
  <c r="F229" i="20" s="1"/>
  <c r="F217" i="17" s="1"/>
  <c r="E305" i="20"/>
  <c r="F305" i="20" s="1"/>
  <c r="F293" i="17" s="1"/>
  <c r="E359" i="20"/>
  <c r="F359" i="20" s="1"/>
  <c r="F347" i="17" s="1"/>
  <c r="E383" i="20"/>
  <c r="F383" i="20" s="1"/>
  <c r="F371" i="17" s="1"/>
  <c r="E437" i="20"/>
  <c r="F437" i="20" s="1"/>
  <c r="F425" i="17" s="1"/>
  <c r="E192" i="20"/>
  <c r="F192" i="20" s="1"/>
  <c r="F180" i="17" s="1"/>
  <c r="E250" i="20"/>
  <c r="F250" i="20" s="1"/>
  <c r="F238" i="17" s="1"/>
  <c r="E368" i="20"/>
  <c r="F368" i="20" s="1"/>
  <c r="F356" i="17" s="1"/>
  <c r="E386" i="20"/>
  <c r="F386" i="20" s="1"/>
  <c r="F374" i="17" s="1"/>
  <c r="AQ427" i="19"/>
  <c r="AA427" i="19"/>
  <c r="K427" i="19"/>
  <c r="AR435" i="19"/>
  <c r="AB435" i="19"/>
  <c r="L435" i="19"/>
  <c r="U443" i="19"/>
  <c r="AS419" i="19"/>
  <c r="AC419" i="19"/>
  <c r="AH427" i="19"/>
  <c r="AI435" i="19"/>
  <c r="AR443" i="19"/>
  <c r="L443" i="19"/>
  <c r="AM443" i="19"/>
  <c r="W443" i="19"/>
  <c r="AL443" i="19"/>
  <c r="E404" i="20"/>
  <c r="G404" i="20" s="1"/>
  <c r="G392" i="17" s="1"/>
  <c r="E408" i="20"/>
  <c r="F408" i="20" s="1"/>
  <c r="F396" i="17" s="1"/>
  <c r="E412" i="20"/>
  <c r="F412" i="20" s="1"/>
  <c r="F400" i="17" s="1"/>
  <c r="E419" i="20"/>
  <c r="G419" i="20" s="1"/>
  <c r="G407" i="17" s="1"/>
  <c r="E451" i="20"/>
  <c r="G451" i="20" s="1"/>
  <c r="G439" i="17" s="1"/>
  <c r="E427" i="20"/>
  <c r="G427" i="20" s="1"/>
  <c r="G415" i="17" s="1"/>
  <c r="E431" i="20"/>
  <c r="G431" i="20" s="1"/>
  <c r="G419" i="17" s="1"/>
  <c r="E436" i="20"/>
  <c r="G436" i="20" s="1"/>
  <c r="G424" i="17" s="1"/>
  <c r="E450" i="20"/>
  <c r="G450" i="20" s="1"/>
  <c r="G438" i="17" s="1"/>
  <c r="E449" i="20"/>
  <c r="F449" i="20" s="1"/>
  <c r="F437" i="17" s="1"/>
  <c r="E439" i="20"/>
  <c r="G439" i="20" s="1"/>
  <c r="G427" i="17" s="1"/>
  <c r="E461" i="20"/>
  <c r="F461" i="20" s="1"/>
  <c r="F449" i="17" s="1"/>
  <c r="E337" i="20"/>
  <c r="F337" i="20" s="1"/>
  <c r="F325" i="17" s="1"/>
  <c r="E341" i="20"/>
  <c r="F341" i="20" s="1"/>
  <c r="F329" i="17" s="1"/>
  <c r="E377" i="20"/>
  <c r="F377" i="20" s="1"/>
  <c r="F365" i="17" s="1"/>
  <c r="E326" i="20"/>
  <c r="E334" i="20"/>
  <c r="F334" i="20" s="1"/>
  <c r="F322" i="17" s="1"/>
  <c r="E338" i="20"/>
  <c r="F338" i="20" s="1"/>
  <c r="F326" i="17" s="1"/>
  <c r="E342" i="20"/>
  <c r="F342" i="20" s="1"/>
  <c r="F330" i="17" s="1"/>
  <c r="E346" i="20"/>
  <c r="F346" i="20" s="1"/>
  <c r="F334" i="17" s="1"/>
  <c r="E350" i="20"/>
  <c r="E354" i="20"/>
  <c r="F354" i="20" s="1"/>
  <c r="F342" i="17" s="1"/>
  <c r="G418" i="20"/>
  <c r="G406" i="17" s="1"/>
  <c r="E452" i="20"/>
  <c r="F452" i="20" s="1"/>
  <c r="F440" i="17" s="1"/>
  <c r="E261" i="20"/>
  <c r="E257" i="20"/>
  <c r="F257" i="20" s="1"/>
  <c r="F245" i="17" s="1"/>
  <c r="E169" i="20"/>
  <c r="E131" i="20"/>
  <c r="E93" i="20"/>
  <c r="F93" i="20" s="1"/>
  <c r="F81" i="17" s="1"/>
  <c r="E85" i="20"/>
  <c r="E47" i="20"/>
  <c r="E237" i="20"/>
  <c r="F237" i="20" s="1"/>
  <c r="F225" i="17" s="1"/>
  <c r="E171" i="20"/>
  <c r="F171" i="20" s="1"/>
  <c r="F159" i="17" s="1"/>
  <c r="E94" i="20"/>
  <c r="F94" i="20" s="1"/>
  <c r="F82" i="17" s="1"/>
  <c r="E20" i="20"/>
  <c r="G20" i="20" s="1"/>
  <c r="G8" i="17" s="1"/>
  <c r="E153" i="20"/>
  <c r="F153" i="20" s="1"/>
  <c r="F141" i="17" s="1"/>
  <c r="E149" i="20"/>
  <c r="F149" i="20" s="1"/>
  <c r="F137" i="17" s="1"/>
  <c r="E145" i="20"/>
  <c r="F145" i="20" s="1"/>
  <c r="F133" i="17" s="1"/>
  <c r="E133" i="20"/>
  <c r="E120" i="20"/>
  <c r="F120" i="20" s="1"/>
  <c r="F108" i="17" s="1"/>
  <c r="E30" i="20"/>
  <c r="F30" i="20" s="1"/>
  <c r="F18" i="17" s="1"/>
  <c r="E46" i="20"/>
  <c r="E54" i="20"/>
  <c r="E58" i="20"/>
  <c r="E62" i="20"/>
  <c r="E66" i="20"/>
  <c r="E70" i="20"/>
  <c r="E74" i="20"/>
  <c r="E78" i="20"/>
  <c r="E82" i="20"/>
  <c r="E88" i="20"/>
  <c r="E126" i="20"/>
  <c r="E134" i="20"/>
  <c r="E138" i="20"/>
  <c r="E142" i="20"/>
  <c r="E146" i="20"/>
  <c r="E150" i="20"/>
  <c r="E154" i="20"/>
  <c r="E158" i="20"/>
  <c r="E162" i="20"/>
  <c r="E168" i="20"/>
  <c r="E125" i="20"/>
  <c r="E167" i="20"/>
  <c r="E112" i="20"/>
  <c r="E235" i="20"/>
  <c r="E110" i="20"/>
  <c r="E15" i="20"/>
  <c r="F15" i="20" s="1"/>
  <c r="F3" i="17" s="1"/>
  <c r="E19" i="20"/>
  <c r="E35" i="20"/>
  <c r="F35" i="20" s="1"/>
  <c r="F23" i="17" s="1"/>
  <c r="E39" i="20"/>
  <c r="E43" i="20"/>
  <c r="E97" i="20"/>
  <c r="E101" i="20"/>
  <c r="E115" i="20"/>
  <c r="E119" i="20"/>
  <c r="E123" i="20"/>
  <c r="E157" i="20"/>
  <c r="E161" i="20"/>
  <c r="E175" i="20"/>
  <c r="F175" i="20" s="1"/>
  <c r="F163" i="17" s="1"/>
  <c r="E179" i="20"/>
  <c r="E197" i="20"/>
  <c r="F197" i="20" s="1"/>
  <c r="F185" i="17" s="1"/>
  <c r="E201" i="20"/>
  <c r="E215" i="20"/>
  <c r="F215" i="20" s="1"/>
  <c r="F203" i="17" s="1"/>
  <c r="E219" i="20"/>
  <c r="E223" i="20"/>
  <c r="F223" i="20" s="1"/>
  <c r="F211" i="17" s="1"/>
  <c r="E333" i="20"/>
  <c r="F183" i="19"/>
  <c r="D171" i="17" s="1"/>
  <c r="F261" i="19"/>
  <c r="D249" i="17" s="1"/>
  <c r="E174" i="20"/>
  <c r="F174" i="20" s="1"/>
  <c r="F162" i="17" s="1"/>
  <c r="E233" i="20"/>
  <c r="F233" i="20" s="1"/>
  <c r="F221" i="17" s="1"/>
  <c r="E309" i="20"/>
  <c r="F309" i="20" s="1"/>
  <c r="F297" i="17" s="1"/>
  <c r="E363" i="20"/>
  <c r="F363" i="20" s="1"/>
  <c r="F351" i="17" s="1"/>
  <c r="E389" i="20"/>
  <c r="F389" i="20" s="1"/>
  <c r="F377" i="17" s="1"/>
  <c r="E455" i="20"/>
  <c r="F455" i="20" s="1"/>
  <c r="F443" i="17" s="1"/>
  <c r="E196" i="20"/>
  <c r="F196" i="20" s="1"/>
  <c r="F184" i="17" s="1"/>
  <c r="E356" i="20"/>
  <c r="F356" i="20" s="1"/>
  <c r="F344" i="17" s="1"/>
  <c r="E372" i="20"/>
  <c r="F372" i="20" s="1"/>
  <c r="F360" i="17" s="1"/>
  <c r="E390" i="20"/>
  <c r="I398" i="19"/>
  <c r="U374" i="19"/>
  <c r="Q368" i="19"/>
  <c r="L366" i="19"/>
  <c r="I364" i="19"/>
  <c r="J358" i="19"/>
  <c r="N356" i="19"/>
  <c r="T340" i="19"/>
  <c r="AD324" i="19"/>
  <c r="V320" i="19"/>
  <c r="M296" i="19"/>
  <c r="AF272" i="19"/>
  <c r="P266" i="19"/>
  <c r="U262" i="19"/>
  <c r="AD261" i="19"/>
  <c r="U260" i="19"/>
  <c r="AD259" i="19"/>
  <c r="U252" i="19"/>
  <c r="N250" i="19"/>
  <c r="V236" i="19"/>
  <c r="X234" i="19"/>
  <c r="P224" i="19"/>
  <c r="U222" i="19"/>
  <c r="P216" i="19"/>
  <c r="V198" i="19"/>
  <c r="W192" i="19"/>
  <c r="U184" i="19"/>
  <c r="W183" i="19"/>
  <c r="W180" i="19"/>
  <c r="J178" i="19"/>
  <c r="O172" i="19"/>
  <c r="J163" i="19"/>
  <c r="U162" i="19"/>
  <c r="J159" i="19"/>
  <c r="U158" i="19"/>
  <c r="J155" i="19"/>
  <c r="I151" i="19"/>
  <c r="U150" i="19"/>
  <c r="R149" i="19"/>
  <c r="I145" i="19"/>
  <c r="K130" i="19"/>
  <c r="R123" i="19"/>
  <c r="R121" i="19"/>
  <c r="R119" i="19"/>
  <c r="R117" i="19"/>
  <c r="R115" i="19"/>
  <c r="J102" i="19"/>
  <c r="J98" i="19"/>
  <c r="O92" i="19"/>
  <c r="J83" i="19"/>
  <c r="J75" i="19"/>
  <c r="G75" i="19" s="1"/>
  <c r="E63" i="17" s="1"/>
  <c r="I67" i="19"/>
  <c r="J60" i="19"/>
  <c r="G60" i="19" s="1"/>
  <c r="E48" i="17" s="1"/>
  <c r="I31" i="19"/>
  <c r="G31" i="19" s="1"/>
  <c r="E19" i="17" s="1"/>
  <c r="I400" i="19"/>
  <c r="AA390" i="19"/>
  <c r="AJ384" i="19"/>
  <c r="O376" i="19"/>
  <c r="AB374" i="19"/>
  <c r="AK366" i="19"/>
  <c r="AP360" i="19"/>
  <c r="AO358" i="19"/>
  <c r="AG356" i="19"/>
  <c r="J350" i="19"/>
  <c r="Z348" i="19"/>
  <c r="K342" i="19"/>
  <c r="I334" i="19"/>
  <c r="AG324" i="19"/>
  <c r="W320" i="19"/>
  <c r="P308" i="19"/>
  <c r="M304" i="19"/>
  <c r="X302" i="19"/>
  <c r="P300" i="19"/>
  <c r="W297" i="19"/>
  <c r="AF296" i="19"/>
  <c r="Y294" i="19"/>
  <c r="R292" i="19"/>
  <c r="O284" i="19"/>
  <c r="O280" i="19"/>
  <c r="O276" i="19"/>
  <c r="P270" i="19"/>
  <c r="W266" i="19"/>
  <c r="N263" i="19"/>
  <c r="AF262" i="19"/>
  <c r="N255" i="19"/>
  <c r="Y250" i="19"/>
  <c r="AC248" i="19"/>
  <c r="X226" i="19"/>
  <c r="N217" i="19"/>
  <c r="R212" i="19"/>
  <c r="N210" i="19"/>
  <c r="J208" i="19"/>
  <c r="W194" i="19"/>
  <c r="W186" i="19"/>
  <c r="O178" i="19"/>
  <c r="R176" i="19"/>
  <c r="K166" i="19"/>
  <c r="T164" i="19"/>
  <c r="S163" i="19"/>
  <c r="T160" i="19"/>
  <c r="S159" i="19"/>
  <c r="T156" i="19"/>
  <c r="S155" i="19"/>
  <c r="R151" i="19"/>
  <c r="R145" i="19"/>
  <c r="O138" i="19"/>
  <c r="J136" i="19"/>
  <c r="G136" i="19" s="1"/>
  <c r="E124" i="17" s="1"/>
  <c r="S134" i="19"/>
  <c r="O128" i="19"/>
  <c r="G128" i="19" s="1"/>
  <c r="E116" i="17" s="1"/>
  <c r="K126" i="19"/>
  <c r="I111" i="19"/>
  <c r="M110" i="19"/>
  <c r="I109" i="19"/>
  <c r="G109" i="19" s="1"/>
  <c r="E97" i="17" s="1"/>
  <c r="J105" i="19"/>
  <c r="O102" i="19"/>
  <c r="O98" i="19"/>
  <c r="O88" i="19"/>
  <c r="G88" i="19" s="1"/>
  <c r="E76" i="17" s="1"/>
  <c r="J77" i="19"/>
  <c r="I73" i="19"/>
  <c r="G73" i="19" s="1"/>
  <c r="E61" i="17" s="1"/>
  <c r="I65" i="19"/>
  <c r="G65" i="19" s="1"/>
  <c r="E53" i="17" s="1"/>
  <c r="J56" i="19"/>
  <c r="G56" i="19" s="1"/>
  <c r="E44" i="17" s="1"/>
  <c r="K50" i="19"/>
  <c r="K46" i="19"/>
  <c r="I29" i="19"/>
  <c r="Z446" i="19"/>
  <c r="AX446" i="19"/>
  <c r="AH448" i="19"/>
  <c r="R450" i="19"/>
  <c r="AK450" i="19"/>
  <c r="J454" i="19"/>
  <c r="AH454" i="19"/>
  <c r="M456" i="19"/>
  <c r="K394" i="19"/>
  <c r="AA344" i="19"/>
  <c r="AE308" i="19"/>
  <c r="AC300" i="19"/>
  <c r="AG290" i="19"/>
  <c r="AC288" i="19"/>
  <c r="U287" i="19"/>
  <c r="V276" i="19"/>
  <c r="P274" i="19"/>
  <c r="AF264" i="19"/>
  <c r="W259" i="19"/>
  <c r="AD251" i="19"/>
  <c r="P232" i="19"/>
  <c r="W230" i="19"/>
  <c r="N207" i="19"/>
  <c r="V202" i="19"/>
  <c r="W188" i="19"/>
  <c r="T168" i="19"/>
  <c r="U164" i="19"/>
  <c r="U160" i="19"/>
  <c r="U156" i="19"/>
  <c r="I149" i="19"/>
  <c r="O142" i="19"/>
  <c r="J140" i="19"/>
  <c r="L132" i="19"/>
  <c r="J113" i="19"/>
  <c r="N112" i="19"/>
  <c r="G112" i="19" s="1"/>
  <c r="E100" i="17" s="1"/>
  <c r="Q105" i="19"/>
  <c r="J79" i="19"/>
  <c r="G79" i="19" s="1"/>
  <c r="E67" i="17" s="1"/>
  <c r="J64" i="19"/>
  <c r="R446" i="19"/>
  <c r="AP446" i="19"/>
  <c r="AS448" i="19"/>
  <c r="Z450" i="19"/>
  <c r="AH452" i="19"/>
  <c r="AK454" i="19"/>
  <c r="J456" i="19"/>
  <c r="Q456" i="19"/>
  <c r="V456" i="19"/>
  <c r="AB456" i="19"/>
  <c r="AG456" i="19"/>
  <c r="AL456" i="19"/>
  <c r="AR456" i="19"/>
  <c r="AW456" i="19"/>
  <c r="Q457" i="19"/>
  <c r="Z457" i="19"/>
  <c r="AK457" i="19"/>
  <c r="AW457" i="19"/>
  <c r="J458" i="19"/>
  <c r="S458" i="19"/>
  <c r="AD458" i="19"/>
  <c r="I396" i="19"/>
  <c r="AL391" i="19"/>
  <c r="S350" i="19"/>
  <c r="AG330" i="19"/>
  <c r="AL316" i="19"/>
  <c r="O312" i="19"/>
  <c r="X310" i="19"/>
  <c r="U298" i="19"/>
  <c r="V280" i="19"/>
  <c r="W274" i="19"/>
  <c r="P260" i="19"/>
  <c r="V246" i="19"/>
  <c r="M220" i="19"/>
  <c r="X218" i="19"/>
  <c r="W190" i="19"/>
  <c r="U182" i="19"/>
  <c r="W176" i="19"/>
  <c r="P174" i="19"/>
  <c r="J161" i="19"/>
  <c r="J157" i="19"/>
  <c r="J144" i="19"/>
  <c r="R142" i="19"/>
  <c r="O132" i="19"/>
  <c r="P126" i="19"/>
  <c r="Q113" i="19"/>
  <c r="L92" i="19"/>
  <c r="J81" i="19"/>
  <c r="G81" i="19" s="1"/>
  <c r="E69" i="17" s="1"/>
  <c r="I71" i="19"/>
  <c r="U446" i="19"/>
  <c r="M448" i="19"/>
  <c r="AX448" i="19"/>
  <c r="AH450" i="19"/>
  <c r="R454" i="19"/>
  <c r="AP454" i="19"/>
  <c r="L456" i="19"/>
  <c r="R456" i="19"/>
  <c r="X456" i="19"/>
  <c r="AC456" i="19"/>
  <c r="AH456" i="19"/>
  <c r="AN456" i="19"/>
  <c r="AS456" i="19"/>
  <c r="AX456" i="19"/>
  <c r="I457" i="19"/>
  <c r="R457" i="19"/>
  <c r="AC457" i="19"/>
  <c r="AO457" i="19"/>
  <c r="AX457" i="19"/>
  <c r="K458" i="19"/>
  <c r="V458" i="19"/>
  <c r="AH458" i="19"/>
  <c r="AQ458" i="19"/>
  <c r="AX458" i="19"/>
  <c r="O461" i="19"/>
  <c r="AK461" i="19"/>
  <c r="P464" i="19"/>
  <c r="Z464" i="19"/>
  <c r="AK464" i="19"/>
  <c r="AV464" i="19"/>
  <c r="N386" i="19"/>
  <c r="W306" i="19"/>
  <c r="J288" i="19"/>
  <c r="Y206" i="19"/>
  <c r="T162" i="19"/>
  <c r="S157" i="19"/>
  <c r="R153" i="19"/>
  <c r="J111" i="19"/>
  <c r="K86" i="19"/>
  <c r="R448" i="19"/>
  <c r="AP450" i="19"/>
  <c r="AX454" i="19"/>
  <c r="T456" i="19"/>
  <c r="AD456" i="19"/>
  <c r="AO456" i="19"/>
  <c r="AZ456" i="19"/>
  <c r="M457" i="19"/>
  <c r="AH457" i="19"/>
  <c r="AA458" i="19"/>
  <c r="AR458" i="19"/>
  <c r="AA461" i="19"/>
  <c r="Q464" i="19"/>
  <c r="AF464" i="19"/>
  <c r="AR464" i="19"/>
  <c r="AJ338" i="19"/>
  <c r="N257" i="19"/>
  <c r="T158" i="19"/>
  <c r="AL410" i="19"/>
  <c r="I404" i="19"/>
  <c r="AR378" i="19"/>
  <c r="N301" i="19"/>
  <c r="N287" i="19"/>
  <c r="P258" i="19"/>
  <c r="O228" i="19"/>
  <c r="R180" i="19"/>
  <c r="U148" i="19"/>
  <c r="N110" i="19"/>
  <c r="U450" i="19"/>
  <c r="Z454" i="19"/>
  <c r="P456" i="19"/>
  <c r="AK456" i="19"/>
  <c r="J457" i="19"/>
  <c r="AB464" i="19"/>
  <c r="AA336" i="19"/>
  <c r="AF312" i="19"/>
  <c r="AD297" i="19"/>
  <c r="U292" i="19"/>
  <c r="N290" i="19"/>
  <c r="V284" i="19"/>
  <c r="W270" i="19"/>
  <c r="W217" i="19"/>
  <c r="N183" i="19"/>
  <c r="S174" i="19"/>
  <c r="L172" i="19"/>
  <c r="I69" i="19"/>
  <c r="G69" i="19" s="1"/>
  <c r="E57" i="17" s="1"/>
  <c r="J446" i="19"/>
  <c r="AC448" i="19"/>
  <c r="AX450" i="19"/>
  <c r="I456" i="19"/>
  <c r="U456" i="19"/>
  <c r="AF456" i="19"/>
  <c r="AP456" i="19"/>
  <c r="U457" i="19"/>
  <c r="AP457" i="19"/>
  <c r="N458" i="19"/>
  <c r="AI458" i="19"/>
  <c r="AU458" i="19"/>
  <c r="AL461" i="19"/>
  <c r="U464" i="19"/>
  <c r="AG464" i="19"/>
  <c r="AW464" i="19"/>
  <c r="I402" i="19"/>
  <c r="W314" i="19"/>
  <c r="AF268" i="19"/>
  <c r="AF256" i="19"/>
  <c r="J252" i="19"/>
  <c r="S170" i="19"/>
  <c r="O168" i="19"/>
  <c r="S161" i="19"/>
  <c r="I147" i="19"/>
  <c r="AH446" i="19"/>
  <c r="J450" i="19"/>
  <c r="U454" i="19"/>
  <c r="N456" i="19"/>
  <c r="Y456" i="19"/>
  <c r="AJ456" i="19"/>
  <c r="AT456" i="19"/>
  <c r="Y457" i="19"/>
  <c r="AS457" i="19"/>
  <c r="R458" i="19"/>
  <c r="AL458" i="19"/>
  <c r="AV458" i="19"/>
  <c r="Q461" i="19"/>
  <c r="AU461" i="19"/>
  <c r="J464" i="19"/>
  <c r="V464" i="19"/>
  <c r="AL464" i="19"/>
  <c r="AE380" i="19"/>
  <c r="AI352" i="19"/>
  <c r="AF304" i="19"/>
  <c r="W257" i="19"/>
  <c r="I153" i="19"/>
  <c r="R147" i="19"/>
  <c r="R138" i="19"/>
  <c r="Q107" i="19"/>
  <c r="AK446" i="19"/>
  <c r="Z456" i="19"/>
  <c r="AV456" i="19"/>
  <c r="AG457" i="19"/>
  <c r="Z458" i="19"/>
  <c r="AP458" i="19"/>
  <c r="AZ458" i="19"/>
  <c r="Z461" i="19"/>
  <c r="AW461" i="19"/>
  <c r="L464" i="19"/>
  <c r="AP464" i="19"/>
  <c r="O458" i="19"/>
  <c r="AP460" i="19"/>
  <c r="N297" i="19"/>
  <c r="W261" i="19"/>
  <c r="W221" i="19"/>
  <c r="R157" i="19"/>
  <c r="Q149" i="19"/>
  <c r="K121" i="19"/>
  <c r="I113" i="19"/>
  <c r="I33" i="19"/>
  <c r="G33" i="19" s="1"/>
  <c r="E21" i="17" s="1"/>
  <c r="O219" i="19"/>
  <c r="V244" i="19"/>
  <c r="T303" i="19"/>
  <c r="AJ303" i="19"/>
  <c r="U303" i="19"/>
  <c r="J303" i="19"/>
  <c r="K303" i="19"/>
  <c r="AE303" i="19"/>
  <c r="L215" i="19"/>
  <c r="AB215" i="19"/>
  <c r="U215" i="19"/>
  <c r="Z215" i="19"/>
  <c r="M74" i="19"/>
  <c r="I66" i="19"/>
  <c r="X238" i="19"/>
  <c r="Q238" i="19"/>
  <c r="J238" i="19"/>
  <c r="S238" i="19"/>
  <c r="O238" i="19"/>
  <c r="O286" i="19"/>
  <c r="AE286" i="19"/>
  <c r="P286" i="19"/>
  <c r="AF286" i="19"/>
  <c r="AH286" i="19"/>
  <c r="N286" i="19"/>
  <c r="I286" i="19"/>
  <c r="T295" i="19"/>
  <c r="AJ295" i="19"/>
  <c r="U295" i="19"/>
  <c r="J295" i="19"/>
  <c r="K295" i="19"/>
  <c r="AE295" i="19"/>
  <c r="O291" i="19"/>
  <c r="AE291" i="19"/>
  <c r="P291" i="19"/>
  <c r="AF291" i="19"/>
  <c r="AG291" i="19"/>
  <c r="AH291" i="19"/>
  <c r="M291" i="19"/>
  <c r="P223" i="19"/>
  <c r="I223" i="19"/>
  <c r="Y223" i="19"/>
  <c r="K223" i="19"/>
  <c r="W223" i="19"/>
  <c r="O108" i="19"/>
  <c r="I108" i="19"/>
  <c r="M108" i="19"/>
  <c r="W460" i="19"/>
  <c r="AM460" i="19"/>
  <c r="L460" i="19"/>
  <c r="AG460" i="19"/>
  <c r="R452" i="19"/>
  <c r="K391" i="19"/>
  <c r="V291" i="19"/>
  <c r="AD255" i="19"/>
  <c r="R161" i="19"/>
  <c r="Q153" i="19"/>
  <c r="Q145" i="19"/>
  <c r="K117" i="19"/>
  <c r="J107" i="19"/>
  <c r="V282" i="19"/>
  <c r="L303" i="19"/>
  <c r="AB303" i="19"/>
  <c r="M303" i="19"/>
  <c r="AC303" i="19"/>
  <c r="Z303" i="19"/>
  <c r="AA303" i="19"/>
  <c r="N303" i="19"/>
  <c r="O303" i="19"/>
  <c r="T215" i="19"/>
  <c r="M215" i="19"/>
  <c r="J215" i="19"/>
  <c r="S215" i="19"/>
  <c r="N215" i="19"/>
  <c r="I74" i="19"/>
  <c r="M66" i="19"/>
  <c r="P238" i="19"/>
  <c r="I238" i="19"/>
  <c r="Y238" i="19"/>
  <c r="Z238" i="19"/>
  <c r="N238" i="19"/>
  <c r="V238" i="19"/>
  <c r="W286" i="19"/>
  <c r="X286" i="19"/>
  <c r="R286" i="19"/>
  <c r="U286" i="19"/>
  <c r="Q286" i="19"/>
  <c r="Y286" i="19"/>
  <c r="L295" i="19"/>
  <c r="AB295" i="19"/>
  <c r="M295" i="19"/>
  <c r="AC295" i="19"/>
  <c r="Z295" i="19"/>
  <c r="AA295" i="19"/>
  <c r="N295" i="19"/>
  <c r="W291" i="19"/>
  <c r="X291" i="19"/>
  <c r="Q291" i="19"/>
  <c r="R291" i="19"/>
  <c r="AD291" i="19"/>
  <c r="X223" i="19"/>
  <c r="Q223" i="19"/>
  <c r="R223" i="19"/>
  <c r="AA223" i="19"/>
  <c r="O223" i="19"/>
  <c r="L108" i="19"/>
  <c r="J108" i="19"/>
  <c r="O460" i="19"/>
  <c r="AE460" i="19"/>
  <c r="AU460" i="19"/>
  <c r="V460" i="19"/>
  <c r="AR460" i="19"/>
  <c r="R460" i="19"/>
  <c r="AN460" i="19"/>
  <c r="Z460" i="19"/>
  <c r="T460" i="19"/>
  <c r="E409" i="10"/>
  <c r="G409" i="10" s="1"/>
  <c r="C397" i="17" s="1"/>
  <c r="E405" i="10"/>
  <c r="E35" i="10"/>
  <c r="F35" i="10" s="1"/>
  <c r="B23" i="17" s="1"/>
  <c r="G437" i="20"/>
  <c r="G425" i="17" s="1"/>
  <c r="F263" i="19"/>
  <c r="D251" i="17" s="1"/>
  <c r="E382" i="10"/>
  <c r="F382" i="10" s="1"/>
  <c r="B370" i="17" s="1"/>
  <c r="E441" i="10"/>
  <c r="F441" i="10" s="1"/>
  <c r="B429" i="17" s="1"/>
  <c r="E290" i="10"/>
  <c r="G290" i="10" s="1"/>
  <c r="C278" i="17" s="1"/>
  <c r="E222" i="10"/>
  <c r="G447" i="20"/>
  <c r="G435" i="17" s="1"/>
  <c r="F221" i="19"/>
  <c r="D209" i="17" s="1"/>
  <c r="F310" i="19"/>
  <c r="D298" i="17" s="1"/>
  <c r="E16" i="10"/>
  <c r="E34" i="10"/>
  <c r="F34" i="10" s="1"/>
  <c r="B22" i="17" s="1"/>
  <c r="F24" i="19"/>
  <c r="D12" i="17" s="1"/>
  <c r="E59" i="10"/>
  <c r="E63" i="10"/>
  <c r="E75" i="10"/>
  <c r="F75" i="10" s="1"/>
  <c r="B63" i="17" s="1"/>
  <c r="E87" i="10"/>
  <c r="F87" i="10" s="1"/>
  <c r="B75" i="17" s="1"/>
  <c r="E93" i="10"/>
  <c r="E107" i="10"/>
  <c r="E133" i="10"/>
  <c r="F133" i="10" s="1"/>
  <c r="B121" i="17" s="1"/>
  <c r="E147" i="10"/>
  <c r="F147" i="10" s="1"/>
  <c r="B135" i="17" s="1"/>
  <c r="E151" i="10"/>
  <c r="F151" i="10" s="1"/>
  <c r="B139" i="17" s="1"/>
  <c r="E177" i="10"/>
  <c r="E187" i="10"/>
  <c r="G187" i="10" s="1"/>
  <c r="C175" i="17" s="1"/>
  <c r="E201" i="10"/>
  <c r="F201" i="10" s="1"/>
  <c r="B189" i="17" s="1"/>
  <c r="E207" i="10"/>
  <c r="F207" i="10" s="1"/>
  <c r="B195" i="17" s="1"/>
  <c r="E396" i="10"/>
  <c r="E324" i="10"/>
  <c r="F324" i="10" s="1"/>
  <c r="B312" i="17" s="1"/>
  <c r="E408" i="10"/>
  <c r="G408" i="10" s="1"/>
  <c r="C396" i="17" s="1"/>
  <c r="E178" i="10"/>
  <c r="F178" i="10" s="1"/>
  <c r="B166" i="17" s="1"/>
  <c r="E84" i="10"/>
  <c r="E126" i="10"/>
  <c r="F126" i="10" s="1"/>
  <c r="B114" i="17" s="1"/>
  <c r="E403" i="10"/>
  <c r="G403" i="10" s="1"/>
  <c r="C391" i="17" s="1"/>
  <c r="E395" i="10"/>
  <c r="G395" i="10" s="1"/>
  <c r="C383" i="17" s="1"/>
  <c r="E359" i="10"/>
  <c r="F359" i="10" s="1"/>
  <c r="B347" i="17" s="1"/>
  <c r="E339" i="10"/>
  <c r="F339" i="10" s="1"/>
  <c r="B327" i="17" s="1"/>
  <c r="E279" i="10"/>
  <c r="F279" i="10" s="1"/>
  <c r="B267" i="17" s="1"/>
  <c r="E19" i="10"/>
  <c r="F19" i="10" s="1"/>
  <c r="B7" i="17" s="1"/>
  <c r="E461" i="10"/>
  <c r="E399" i="10"/>
  <c r="F399" i="10" s="1"/>
  <c r="B387" i="17" s="1"/>
  <c r="E47" i="10"/>
  <c r="E51" i="10"/>
  <c r="F51" i="10" s="1"/>
  <c r="B39" i="17" s="1"/>
  <c r="E67" i="10"/>
  <c r="E123" i="10"/>
  <c r="F123" i="10" s="1"/>
  <c r="B111" i="17" s="1"/>
  <c r="E167" i="10"/>
  <c r="G167" i="10" s="1"/>
  <c r="C155" i="17" s="1"/>
  <c r="E181" i="10"/>
  <c r="G181" i="10" s="1"/>
  <c r="C169" i="17" s="1"/>
  <c r="E205" i="10"/>
  <c r="E440" i="10"/>
  <c r="F440" i="10" s="1"/>
  <c r="B428" i="17" s="1"/>
  <c r="E294" i="10"/>
  <c r="G294" i="10" s="1"/>
  <c r="C282" i="17" s="1"/>
  <c r="E370" i="10"/>
  <c r="G370" i="10" s="1"/>
  <c r="C358" i="17" s="1"/>
  <c r="E316" i="10"/>
  <c r="E134" i="10"/>
  <c r="F134" i="10" s="1"/>
  <c r="B122" i="17" s="1"/>
  <c r="G316" i="19"/>
  <c r="E304" i="17" s="1"/>
  <c r="G20" i="19"/>
  <c r="E8" i="17" s="1"/>
  <c r="E449" i="10"/>
  <c r="E18" i="10"/>
  <c r="F18" i="10" s="1"/>
  <c r="B6" i="17" s="1"/>
  <c r="E28" i="10"/>
  <c r="E337" i="10"/>
  <c r="G337" i="10" s="1"/>
  <c r="C325" i="17" s="1"/>
  <c r="E37" i="10"/>
  <c r="E89" i="10"/>
  <c r="F89" i="10" s="1"/>
  <c r="B77" i="17" s="1"/>
  <c r="E113" i="10"/>
  <c r="F113" i="10" s="1"/>
  <c r="B101" i="17" s="1"/>
  <c r="E115" i="10"/>
  <c r="F115" i="10" s="1"/>
  <c r="B103" i="17" s="1"/>
  <c r="E117" i="10"/>
  <c r="E141" i="10"/>
  <c r="G141" i="10" s="1"/>
  <c r="C129" i="17" s="1"/>
  <c r="E145" i="10"/>
  <c r="F145" i="10" s="1"/>
  <c r="B133" i="17" s="1"/>
  <c r="E157" i="10"/>
  <c r="G157" i="10" s="1"/>
  <c r="C145" i="17" s="1"/>
  <c r="E199" i="10"/>
  <c r="E213" i="10"/>
  <c r="G213" i="10" s="1"/>
  <c r="C201" i="17" s="1"/>
  <c r="E217" i="10"/>
  <c r="G217" i="10" s="1"/>
  <c r="C205" i="17" s="1"/>
  <c r="E221" i="10"/>
  <c r="F221" i="10" s="1"/>
  <c r="B209" i="17" s="1"/>
  <c r="E223" i="10"/>
  <c r="E235" i="10"/>
  <c r="F235" i="10" s="1"/>
  <c r="B223" i="17" s="1"/>
  <c r="E248" i="10"/>
  <c r="F248" i="10" s="1"/>
  <c r="B236" i="17" s="1"/>
  <c r="E366" i="10"/>
  <c r="G366" i="10" s="1"/>
  <c r="C354" i="17" s="1"/>
  <c r="E50" i="10"/>
  <c r="E92" i="10"/>
  <c r="F92" i="10" s="1"/>
  <c r="B80" i="17" s="1"/>
  <c r="E455" i="10"/>
  <c r="G455" i="10" s="1"/>
  <c r="C443" i="17" s="1"/>
  <c r="E423" i="10"/>
  <c r="F423" i="10" s="1"/>
  <c r="B411" i="17" s="1"/>
  <c r="E369" i="10"/>
  <c r="F369" i="10" s="1"/>
  <c r="B357" i="17" s="1"/>
  <c r="E333" i="10"/>
  <c r="F333" i="10" s="1"/>
  <c r="B321" i="17" s="1"/>
  <c r="E29" i="10"/>
  <c r="F29" i="10" s="1"/>
  <c r="B17" i="17" s="1"/>
  <c r="E253" i="10"/>
  <c r="F253" i="10" s="1"/>
  <c r="B241" i="17" s="1"/>
  <c r="E249" i="10"/>
  <c r="F249" i="10" s="1"/>
  <c r="B237" i="17" s="1"/>
  <c r="AA221" i="10"/>
  <c r="AE455" i="10"/>
  <c r="L285" i="10"/>
  <c r="S421" i="10"/>
  <c r="W455" i="10"/>
  <c r="AP451" i="10"/>
  <c r="X269" i="10"/>
  <c r="AJ329" i="10"/>
  <c r="O417" i="10"/>
  <c r="O451" i="10"/>
  <c r="I215" i="10"/>
  <c r="AE417" i="10"/>
  <c r="S453" i="10"/>
  <c r="AL455" i="10"/>
  <c r="AA237" i="10"/>
  <c r="AE317" i="10"/>
  <c r="AE381" i="10"/>
  <c r="S447" i="10"/>
  <c r="Z455" i="10"/>
  <c r="AL451" i="10"/>
  <c r="AX459" i="10"/>
  <c r="P273" i="10"/>
  <c r="AL316" i="10"/>
  <c r="AH357" i="10"/>
  <c r="AO403" i="10"/>
  <c r="AP437" i="10"/>
  <c r="V241" i="10"/>
  <c r="AF295" i="10"/>
  <c r="W317" i="10"/>
  <c r="AE357" i="10"/>
  <c r="AM417" i="10"/>
  <c r="AA437" i="10"/>
  <c r="AQ447" i="10"/>
  <c r="AX447" i="10"/>
  <c r="X387" i="10"/>
  <c r="AU451" i="10"/>
  <c r="X263" i="10"/>
  <c r="L319" i="10"/>
  <c r="AJ359" i="10"/>
  <c r="AD447" i="10"/>
  <c r="Y215" i="10"/>
  <c r="Z237" i="10"/>
  <c r="N451" i="10"/>
  <c r="AY451" i="10"/>
  <c r="AA445" i="10"/>
  <c r="AM437" i="10"/>
  <c r="AI421" i="10"/>
  <c r="S405" i="10"/>
  <c r="AF363" i="10"/>
  <c r="AM357" i="10"/>
  <c r="T339" i="10"/>
  <c r="X311" i="10"/>
  <c r="AD301" i="10"/>
  <c r="Q283" i="10"/>
  <c r="T259" i="10"/>
  <c r="J237" i="10"/>
  <c r="AR445" i="10"/>
  <c r="AF429" i="10"/>
  <c r="AR419" i="10"/>
  <c r="AL401" i="10"/>
  <c r="J357" i="10"/>
  <c r="AP357" i="10"/>
  <c r="AG323" i="10"/>
  <c r="AE309" i="10"/>
  <c r="W297" i="10"/>
  <c r="AF265" i="10"/>
  <c r="K237" i="10"/>
  <c r="AW461" i="10"/>
  <c r="AP459" i="10"/>
  <c r="AI455" i="10"/>
  <c r="AC461" i="10"/>
  <c r="R455" i="10"/>
  <c r="K451" i="10"/>
  <c r="K447" i="10"/>
  <c r="AH437" i="10"/>
  <c r="AB365" i="10"/>
  <c r="AE341" i="10"/>
  <c r="X313" i="10"/>
  <c r="N281" i="10"/>
  <c r="I135" i="10"/>
  <c r="AR461" i="10"/>
  <c r="AI451" i="10"/>
  <c r="W461" i="10"/>
  <c r="V451" i="10"/>
  <c r="J447" i="10"/>
  <c r="N357" i="10"/>
  <c r="AH301" i="10"/>
  <c r="AX451" i="10"/>
  <c r="AD451" i="10"/>
  <c r="O447" i="10"/>
  <c r="AI437" i="10"/>
  <c r="AJ409" i="10"/>
  <c r="AA357" i="10"/>
  <c r="AL317" i="10"/>
  <c r="N297" i="10"/>
  <c r="N257" i="10"/>
  <c r="AV453" i="10"/>
  <c r="AM455" i="10"/>
  <c r="AD455" i="10"/>
  <c r="N455" i="10"/>
  <c r="J449" i="10"/>
  <c r="AP421" i="10"/>
  <c r="AM327" i="10"/>
  <c r="V257" i="10"/>
  <c r="AQ451" i="10"/>
  <c r="AA463" i="10"/>
  <c r="Z447" i="10"/>
  <c r="O217" i="10"/>
  <c r="I255" i="10"/>
  <c r="N447" i="10"/>
  <c r="AS453" i="10"/>
  <c r="O341" i="10"/>
  <c r="AJ445" i="10"/>
  <c r="X185" i="10"/>
  <c r="Q155" i="10"/>
  <c r="M119" i="10"/>
  <c r="L89" i="10"/>
  <c r="K445" i="10"/>
  <c r="AK374" i="10"/>
  <c r="AD241" i="10"/>
  <c r="X187" i="10"/>
  <c r="AF275" i="10"/>
  <c r="T325" i="10"/>
  <c r="AJ369" i="10"/>
  <c r="O161" i="10"/>
  <c r="P211" i="10"/>
  <c r="V277" i="10"/>
  <c r="K459" i="10"/>
  <c r="S301" i="10"/>
  <c r="AQ445" i="10"/>
  <c r="AX437" i="10"/>
  <c r="AU421" i="10"/>
  <c r="W401" i="10"/>
  <c r="O357" i="10"/>
  <c r="O351" i="10"/>
  <c r="AJ333" i="10"/>
  <c r="AG303" i="10"/>
  <c r="AC299" i="10"/>
  <c r="V281" i="10"/>
  <c r="W257" i="10"/>
  <c r="S237" i="10"/>
  <c r="S437" i="10"/>
  <c r="R421" i="10"/>
  <c r="W417" i="10"/>
  <c r="AM385" i="10"/>
  <c r="R357" i="10"/>
  <c r="AN349" i="10"/>
  <c r="N317" i="10"/>
  <c r="O301" i="10"/>
  <c r="AB293" i="10"/>
  <c r="AD257" i="10"/>
  <c r="V237" i="10"/>
  <c r="AU455" i="10"/>
  <c r="AO461" i="10"/>
  <c r="AH451" i="10"/>
  <c r="S463" i="10"/>
  <c r="J455" i="10"/>
  <c r="S449" i="10"/>
  <c r="S445" i="10"/>
  <c r="AE421" i="10"/>
  <c r="V357" i="10"/>
  <c r="AN335" i="10"/>
  <c r="J301" i="10"/>
  <c r="W271" i="10"/>
  <c r="AY447" i="10"/>
  <c r="AP455" i="10"/>
  <c r="AG449" i="10"/>
  <c r="AA455" i="10"/>
  <c r="J451" i="10"/>
  <c r="AI445" i="10"/>
  <c r="P353" i="10"/>
  <c r="AE281" i="10"/>
  <c r="AT447" i="10"/>
  <c r="S459" i="10"/>
  <c r="T445" i="10"/>
  <c r="J421" i="10"/>
  <c r="P393" i="10"/>
  <c r="X355" i="10"/>
  <c r="AE307" i="10"/>
  <c r="AF291" i="10"/>
  <c r="N237" i="10"/>
  <c r="AT455" i="10"/>
  <c r="AL447" i="10"/>
  <c r="AB449" i="10"/>
  <c r="J453" i="10"/>
  <c r="R447" i="10"/>
  <c r="V361" i="10"/>
  <c r="R301" i="10"/>
  <c r="R237" i="10"/>
  <c r="AM447" i="10"/>
  <c r="V455" i="10"/>
  <c r="X229" i="10"/>
  <c r="T213" i="10"/>
  <c r="AI301" i="10"/>
  <c r="W451" i="10"/>
  <c r="AB239" i="10"/>
  <c r="S357" i="10"/>
  <c r="Q203" i="10"/>
  <c r="K181" i="10"/>
  <c r="O137" i="10"/>
  <c r="I115" i="10"/>
  <c r="M280" i="10"/>
  <c r="N302" i="10"/>
  <c r="AD396" i="10"/>
  <c r="T205" i="10"/>
  <c r="M179" i="10"/>
  <c r="R449" i="10"/>
  <c r="P227" i="10"/>
  <c r="Z453" i="10"/>
  <c r="L365" i="10"/>
  <c r="T329" i="10"/>
  <c r="M299" i="10"/>
  <c r="Y255" i="10"/>
  <c r="AJ339" i="10"/>
  <c r="O309" i="10"/>
  <c r="AB285" i="10"/>
  <c r="Z437" i="10"/>
  <c r="T373" i="10"/>
  <c r="AF353" i="10"/>
  <c r="T333" i="10"/>
  <c r="W313" i="10"/>
  <c r="L293" i="10"/>
  <c r="O267" i="10"/>
  <c r="AL417" i="10"/>
  <c r="AL463" i="10"/>
  <c r="V401" i="10"/>
  <c r="Y315" i="10"/>
  <c r="C17" i="31"/>
  <c r="C21" i="31"/>
  <c r="C20" i="31"/>
  <c r="C22" i="31"/>
  <c r="K164" i="10"/>
  <c r="O164" i="10"/>
  <c r="G176" i="19"/>
  <c r="E164" i="17" s="1"/>
  <c r="F176" i="19"/>
  <c r="D164" i="17" s="1"/>
  <c r="L88" i="10"/>
  <c r="S164" i="10"/>
  <c r="AY450" i="10"/>
  <c r="M450" i="10"/>
  <c r="AO432" i="10"/>
  <c r="V432" i="10"/>
  <c r="K414" i="10"/>
  <c r="X414" i="10"/>
  <c r="AC390" i="10"/>
  <c r="AH390" i="10"/>
  <c r="AS390" i="10"/>
  <c r="O368" i="10"/>
  <c r="X368" i="10"/>
  <c r="AE368" i="10"/>
  <c r="AN368" i="10"/>
  <c r="U306" i="10"/>
  <c r="AK306" i="10"/>
  <c r="R296" i="10"/>
  <c r="AH296" i="10"/>
  <c r="E26" i="10"/>
  <c r="I26" i="10"/>
  <c r="M162" i="10"/>
  <c r="U162" i="10"/>
  <c r="Q186" i="10"/>
  <c r="U186" i="10"/>
  <c r="Y186" i="10"/>
  <c r="J194" i="10"/>
  <c r="I194" i="10"/>
  <c r="W204" i="10"/>
  <c r="L204" i="10"/>
  <c r="K204" i="10"/>
  <c r="P204" i="10"/>
  <c r="AC228" i="10"/>
  <c r="I228" i="10"/>
  <c r="J228" i="10"/>
  <c r="G391" i="20"/>
  <c r="G379" i="17" s="1"/>
  <c r="G455" i="20"/>
  <c r="G443" i="17" s="1"/>
  <c r="AS414" i="10"/>
  <c r="AK400" i="10"/>
  <c r="AQ380" i="10"/>
  <c r="AN458" i="10"/>
  <c r="J68" i="10"/>
  <c r="P120" i="10"/>
  <c r="R144" i="10"/>
  <c r="J162" i="10"/>
  <c r="T164" i="10"/>
  <c r="T172" i="10"/>
  <c r="N186" i="10"/>
  <c r="N194" i="10"/>
  <c r="T218" i="10"/>
  <c r="X254" i="10"/>
  <c r="N348" i="10"/>
  <c r="AN414" i="10"/>
  <c r="AI450" i="10"/>
  <c r="I186" i="10"/>
  <c r="I272" i="10"/>
  <c r="U296" i="10"/>
  <c r="G378" i="19"/>
  <c r="E366" i="17" s="1"/>
  <c r="AO456" i="10"/>
  <c r="AW456" i="10"/>
  <c r="AS456" i="10"/>
  <c r="AZ456" i="10"/>
  <c r="Y456" i="10"/>
  <c r="U448" i="10"/>
  <c r="I448" i="10"/>
  <c r="Q438" i="10"/>
  <c r="I438" i="10"/>
  <c r="AO438" i="10"/>
  <c r="J438" i="10"/>
  <c r="AP438" i="10"/>
  <c r="U438" i="10"/>
  <c r="N438" i="10"/>
  <c r="AT438" i="10"/>
  <c r="M430" i="10"/>
  <c r="AS430" i="10"/>
  <c r="AL430" i="10"/>
  <c r="Q430" i="10"/>
  <c r="AW430" i="10"/>
  <c r="R430" i="10"/>
  <c r="S422" i="10"/>
  <c r="AA422" i="10"/>
  <c r="X422" i="10"/>
  <c r="AM422" i="10"/>
  <c r="AJ422" i="10"/>
  <c r="AA410" i="10"/>
  <c r="L410" i="10"/>
  <c r="AR410" i="10"/>
  <c r="AM410" i="10"/>
  <c r="P410" i="10"/>
  <c r="M398" i="10"/>
  <c r="U398" i="10"/>
  <c r="Z398" i="10"/>
  <c r="AG398" i="10"/>
  <c r="AL398" i="10"/>
  <c r="I388" i="10"/>
  <c r="AO388" i="10"/>
  <c r="Z388" i="10"/>
  <c r="M388" i="10"/>
  <c r="AS388" i="10"/>
  <c r="AL388" i="10"/>
  <c r="O378" i="10"/>
  <c r="W378" i="10"/>
  <c r="AF378" i="10"/>
  <c r="AI378" i="10"/>
  <c r="AJ378" i="10"/>
  <c r="AE364" i="10"/>
  <c r="L364" i="10"/>
  <c r="K364" i="10"/>
  <c r="P364" i="10"/>
  <c r="Q354" i="10"/>
  <c r="I354" i="10"/>
  <c r="AO354" i="10"/>
  <c r="Z354" i="10"/>
  <c r="U354" i="10"/>
  <c r="AD354" i="10"/>
  <c r="AK346" i="10"/>
  <c r="J346" i="10"/>
  <c r="I346" i="10"/>
  <c r="AO346" i="10"/>
  <c r="N346" i="10"/>
  <c r="I336" i="10"/>
  <c r="AG336" i="10"/>
  <c r="Z336" i="10"/>
  <c r="M336" i="10"/>
  <c r="AD336" i="10"/>
  <c r="AG322" i="10"/>
  <c r="Z322" i="10"/>
  <c r="AK322" i="10"/>
  <c r="AL322" i="10"/>
  <c r="M312" i="10"/>
  <c r="Q312" i="10"/>
  <c r="R312" i="10"/>
  <c r="U312" i="10"/>
  <c r="AD312" i="10"/>
  <c r="AG304" i="10"/>
  <c r="R304" i="10"/>
  <c r="AD304" i="10"/>
  <c r="O292" i="10"/>
  <c r="S292" i="10"/>
  <c r="W292" i="10"/>
  <c r="Y278" i="10"/>
  <c r="Z278" i="10"/>
  <c r="AD278" i="10"/>
  <c r="I270" i="10"/>
  <c r="Q270" i="10"/>
  <c r="R270" i="10"/>
  <c r="AC270" i="10"/>
  <c r="V270" i="10"/>
  <c r="AA262" i="10"/>
  <c r="X262" i="10"/>
  <c r="S250" i="10"/>
  <c r="W250" i="10"/>
  <c r="AA250" i="10"/>
  <c r="L250" i="10"/>
  <c r="Q238" i="10"/>
  <c r="J238" i="10"/>
  <c r="I122" i="10"/>
  <c r="M122" i="10"/>
  <c r="Q146" i="10"/>
  <c r="U146" i="10"/>
  <c r="M154" i="10"/>
  <c r="Q154" i="10"/>
  <c r="K166" i="10"/>
  <c r="O166" i="10"/>
  <c r="I180" i="10"/>
  <c r="M180" i="10"/>
  <c r="U188" i="10"/>
  <c r="I188" i="10"/>
  <c r="Y188" i="10"/>
  <c r="K196" i="10"/>
  <c r="L196" i="10"/>
  <c r="O196" i="10"/>
  <c r="K208" i="10"/>
  <c r="AA208" i="10"/>
  <c r="L208" i="10"/>
  <c r="O208" i="10"/>
  <c r="P208" i="10"/>
  <c r="M220" i="10"/>
  <c r="J220" i="10"/>
  <c r="Z220" i="10"/>
  <c r="Q220" i="10"/>
  <c r="N220" i="10"/>
  <c r="U230" i="10"/>
  <c r="N230" i="10"/>
  <c r="I230" i="10"/>
  <c r="Y230" i="10"/>
  <c r="R230" i="10"/>
  <c r="G272" i="19"/>
  <c r="E260" i="17" s="1"/>
  <c r="E427" i="10"/>
  <c r="E429" i="10"/>
  <c r="E463" i="10"/>
  <c r="E433" i="10"/>
  <c r="E411" i="10"/>
  <c r="E437" i="10"/>
  <c r="E421" i="10"/>
  <c r="E397" i="10"/>
  <c r="E431" i="10"/>
  <c r="E393" i="10"/>
  <c r="E389" i="10"/>
  <c r="F389" i="10" s="1"/>
  <c r="B377" i="17" s="1"/>
  <c r="E425" i="10"/>
  <c r="E417" i="10"/>
  <c r="E407" i="10"/>
  <c r="E387" i="10"/>
  <c r="F387" i="10" s="1"/>
  <c r="B375" i="17" s="1"/>
  <c r="E367" i="10"/>
  <c r="F367" i="10" s="1"/>
  <c r="B355" i="17" s="1"/>
  <c r="E347" i="10"/>
  <c r="F347" i="10" s="1"/>
  <c r="B335" i="17" s="1"/>
  <c r="E331" i="10"/>
  <c r="F331" i="10" s="1"/>
  <c r="B319" i="17" s="1"/>
  <c r="E327" i="10"/>
  <c r="F327" i="10" s="1"/>
  <c r="B315" i="17" s="1"/>
  <c r="E277" i="10"/>
  <c r="F277" i="10" s="1"/>
  <c r="B265" i="17" s="1"/>
  <c r="E271" i="10"/>
  <c r="F271" i="10" s="1"/>
  <c r="B259" i="17" s="1"/>
  <c r="E401" i="10"/>
  <c r="E353" i="10"/>
  <c r="F353" i="10" s="1"/>
  <c r="B341" i="17" s="1"/>
  <c r="E345" i="10"/>
  <c r="F345" i="10" s="1"/>
  <c r="B333" i="17" s="1"/>
  <c r="E305" i="10"/>
  <c r="F305" i="10" s="1"/>
  <c r="B293" i="17" s="1"/>
  <c r="E291" i="10"/>
  <c r="F291" i="10" s="1"/>
  <c r="B279" i="17" s="1"/>
  <c r="E281" i="10"/>
  <c r="F281" i="10" s="1"/>
  <c r="B269" i="17" s="1"/>
  <c r="E273" i="10"/>
  <c r="F273" i="10" s="1"/>
  <c r="B261" i="17" s="1"/>
  <c r="E265" i="10"/>
  <c r="F265" i="10" s="1"/>
  <c r="B253" i="17" s="1"/>
  <c r="E257" i="10"/>
  <c r="F257" i="10" s="1"/>
  <c r="B245" i="17" s="1"/>
  <c r="E241" i="10"/>
  <c r="F241" i="10" s="1"/>
  <c r="B229" i="17" s="1"/>
  <c r="E237" i="10"/>
  <c r="F237" i="10" s="1"/>
  <c r="B225" i="17" s="1"/>
  <c r="E391" i="10"/>
  <c r="E385" i="10"/>
  <c r="F385" i="10" s="1"/>
  <c r="B373" i="17" s="1"/>
  <c r="E357" i="10"/>
  <c r="F357" i="10" s="1"/>
  <c r="B345" i="17" s="1"/>
  <c r="E309" i="10"/>
  <c r="F309" i="10" s="1"/>
  <c r="B297" i="17" s="1"/>
  <c r="E307" i="10"/>
  <c r="F307" i="10" s="1"/>
  <c r="B295" i="17" s="1"/>
  <c r="E267" i="10"/>
  <c r="F267" i="10" s="1"/>
  <c r="B255" i="17" s="1"/>
  <c r="F4" i="10"/>
  <c r="E381" i="10"/>
  <c r="F381" i="10" s="1"/>
  <c r="B369" i="17" s="1"/>
  <c r="E341" i="10"/>
  <c r="F341" i="10" s="1"/>
  <c r="B329" i="17" s="1"/>
  <c r="E313" i="10"/>
  <c r="F313" i="10" s="1"/>
  <c r="B301" i="17" s="1"/>
  <c r="E311" i="10"/>
  <c r="F311" i="10" s="1"/>
  <c r="B299" i="17" s="1"/>
  <c r="E301" i="10"/>
  <c r="F301" i="10" s="1"/>
  <c r="B289" i="17" s="1"/>
  <c r="E297" i="10"/>
  <c r="F297" i="10" s="1"/>
  <c r="B285" i="17" s="1"/>
  <c r="E269" i="10"/>
  <c r="F269" i="10" s="1"/>
  <c r="B257" i="17" s="1"/>
  <c r="E251" i="10"/>
  <c r="F251" i="10" s="1"/>
  <c r="B239" i="17" s="1"/>
  <c r="F7" i="10"/>
  <c r="E351" i="10"/>
  <c r="F351" i="10" s="1"/>
  <c r="B339" i="17" s="1"/>
  <c r="E317" i="10"/>
  <c r="F317" i="10" s="1"/>
  <c r="B305" i="17" s="1"/>
  <c r="E349" i="10"/>
  <c r="F349" i="10" s="1"/>
  <c r="B337" i="17" s="1"/>
  <c r="E247" i="10"/>
  <c r="F247" i="10" s="1"/>
  <c r="B235" i="17" s="1"/>
  <c r="E287" i="10"/>
  <c r="F287" i="10" s="1"/>
  <c r="B275" i="17" s="1"/>
  <c r="E261" i="10"/>
  <c r="F261" i="10" s="1"/>
  <c r="B249" i="17" s="1"/>
  <c r="E371" i="10"/>
  <c r="F371" i="10" s="1"/>
  <c r="B359" i="17" s="1"/>
  <c r="E239" i="10"/>
  <c r="F239" i="10" s="1"/>
  <c r="B227" i="17" s="1"/>
  <c r="E33" i="10"/>
  <c r="F33" i="10" s="1"/>
  <c r="B21" i="17" s="1"/>
  <c r="E25" i="10"/>
  <c r="F25" i="10" s="1"/>
  <c r="B13" i="17" s="1"/>
  <c r="E17" i="10"/>
  <c r="F17" i="10" s="1"/>
  <c r="B5" i="17" s="1"/>
  <c r="E315" i="10"/>
  <c r="F315" i="10" s="1"/>
  <c r="B303" i="17" s="1"/>
  <c r="E379" i="10"/>
  <c r="F379" i="10" s="1"/>
  <c r="B367" i="17" s="1"/>
  <c r="E413" i="10"/>
  <c r="E443" i="10"/>
  <c r="E325" i="10"/>
  <c r="F325" i="10" s="1"/>
  <c r="B313" i="17" s="1"/>
  <c r="E365" i="10"/>
  <c r="F365" i="10" s="1"/>
  <c r="B353" i="17" s="1"/>
  <c r="E459" i="10"/>
  <c r="E62" i="10"/>
  <c r="F62" i="10" s="1"/>
  <c r="B50" i="17" s="1"/>
  <c r="E200" i="10"/>
  <c r="G200" i="10" s="1"/>
  <c r="C188" i="17" s="1"/>
  <c r="E168" i="10"/>
  <c r="G168" i="10" s="1"/>
  <c r="C156" i="17" s="1"/>
  <c r="E258" i="10"/>
  <c r="G258" i="10" s="1"/>
  <c r="C246" i="17" s="1"/>
  <c r="E338" i="10"/>
  <c r="F338" i="10" s="1"/>
  <c r="B326" i="17" s="1"/>
  <c r="E404" i="10"/>
  <c r="G404" i="10" s="1"/>
  <c r="C392" i="17" s="1"/>
  <c r="E377" i="10"/>
  <c r="F377" i="10" s="1"/>
  <c r="B365" i="17" s="1"/>
  <c r="E302" i="10"/>
  <c r="G302" i="10" s="1"/>
  <c r="C290" i="17" s="1"/>
  <c r="E374" i="10"/>
  <c r="G374" i="10" s="1"/>
  <c r="C362" i="17" s="1"/>
  <c r="E412" i="10"/>
  <c r="F412" i="10" s="1"/>
  <c r="B400" i="17" s="1"/>
  <c r="E361" i="10"/>
  <c r="F361" i="10" s="1"/>
  <c r="B349" i="17" s="1"/>
  <c r="E233" i="10"/>
  <c r="G233" i="10" s="1"/>
  <c r="C221" i="17" s="1"/>
  <c r="E225" i="10"/>
  <c r="F225" i="10" s="1"/>
  <c r="B213" i="17" s="1"/>
  <c r="E203" i="10"/>
  <c r="F203" i="10" s="1"/>
  <c r="B191" i="17" s="1"/>
  <c r="E195" i="10"/>
  <c r="F195" i="10" s="1"/>
  <c r="B183" i="17" s="1"/>
  <c r="E183" i="10"/>
  <c r="F183" i="10" s="1"/>
  <c r="B171" i="17" s="1"/>
  <c r="E179" i="10"/>
  <c r="F179" i="10" s="1"/>
  <c r="B167" i="17" s="1"/>
  <c r="E175" i="10"/>
  <c r="G175" i="10" s="1"/>
  <c r="C163" i="17" s="1"/>
  <c r="E173" i="10"/>
  <c r="G173" i="10" s="1"/>
  <c r="C161" i="17" s="1"/>
  <c r="E171" i="10"/>
  <c r="F171" i="10" s="1"/>
  <c r="B159" i="17" s="1"/>
  <c r="E163" i="10"/>
  <c r="G163" i="10" s="1"/>
  <c r="C151" i="17" s="1"/>
  <c r="E155" i="10"/>
  <c r="E143" i="10"/>
  <c r="G143" i="10" s="1"/>
  <c r="C131" i="17" s="1"/>
  <c r="E139" i="10"/>
  <c r="F139" i="10" s="1"/>
  <c r="B127" i="17" s="1"/>
  <c r="E137" i="10"/>
  <c r="F137" i="10" s="1"/>
  <c r="B125" i="17" s="1"/>
  <c r="E131" i="10"/>
  <c r="E127" i="10"/>
  <c r="F127" i="10" s="1"/>
  <c r="B115" i="17" s="1"/>
  <c r="E121" i="10"/>
  <c r="F121" i="10" s="1"/>
  <c r="B109" i="17" s="1"/>
  <c r="E111" i="10"/>
  <c r="F111" i="10" s="1"/>
  <c r="B99" i="17" s="1"/>
  <c r="E105" i="10"/>
  <c r="F105" i="10" s="1"/>
  <c r="B93" i="17" s="1"/>
  <c r="E79" i="10"/>
  <c r="F79" i="10" s="1"/>
  <c r="B67" i="17" s="1"/>
  <c r="E71" i="10"/>
  <c r="F71" i="10" s="1"/>
  <c r="B59" i="17" s="1"/>
  <c r="E57" i="10"/>
  <c r="E41" i="10"/>
  <c r="F41" i="10" s="1"/>
  <c r="B29" i="17" s="1"/>
  <c r="E31" i="10"/>
  <c r="F31" i="10" s="1"/>
  <c r="B19" i="17" s="1"/>
  <c r="E23" i="10"/>
  <c r="F23" i="10" s="1"/>
  <c r="B11" i="17" s="1"/>
  <c r="E15" i="10"/>
  <c r="F15" i="10" s="1"/>
  <c r="B3" i="17" s="1"/>
  <c r="E323" i="10"/>
  <c r="F323" i="10" s="1"/>
  <c r="B311" i="17" s="1"/>
  <c r="E335" i="10"/>
  <c r="F335" i="10" s="1"/>
  <c r="B323" i="17" s="1"/>
  <c r="E355" i="10"/>
  <c r="F355" i="10" s="1"/>
  <c r="B343" i="17" s="1"/>
  <c r="E375" i="10"/>
  <c r="F375" i="10" s="1"/>
  <c r="B363" i="17" s="1"/>
  <c r="E419" i="10"/>
  <c r="E439" i="10"/>
  <c r="E263" i="10"/>
  <c r="F263" i="10" s="1"/>
  <c r="B251" i="17" s="1"/>
  <c r="E329" i="10"/>
  <c r="F329" i="10" s="1"/>
  <c r="B317" i="17" s="1"/>
  <c r="E373" i="10"/>
  <c r="F373" i="10" s="1"/>
  <c r="B361" i="17" s="1"/>
  <c r="E383" i="10"/>
  <c r="F383" i="10" s="1"/>
  <c r="B371" i="17" s="1"/>
  <c r="E415" i="10"/>
  <c r="E435" i="10"/>
  <c r="E447" i="10"/>
  <c r="E451" i="10"/>
  <c r="E210" i="10"/>
  <c r="G210" i="10" s="1"/>
  <c r="C198" i="17" s="1"/>
  <c r="E156" i="10"/>
  <c r="G156" i="10" s="1"/>
  <c r="C144" i="17" s="1"/>
  <c r="E244" i="10"/>
  <c r="E252" i="10"/>
  <c r="F252" i="10" s="1"/>
  <c r="B240" i="17" s="1"/>
  <c r="E286" i="10"/>
  <c r="G286" i="10" s="1"/>
  <c r="C274" i="17" s="1"/>
  <c r="E464" i="10"/>
  <c r="G464" i="10" s="1"/>
  <c r="C452" i="17" s="1"/>
  <c r="E280" i="10"/>
  <c r="G280" i="10" s="1"/>
  <c r="C268" i="17" s="1"/>
  <c r="E360" i="10"/>
  <c r="G360" i="10" s="1"/>
  <c r="C348" i="17" s="1"/>
  <c r="E332" i="10"/>
  <c r="F332" i="10" s="1"/>
  <c r="B320" i="17" s="1"/>
  <c r="E457" i="10"/>
  <c r="G457" i="10" s="1"/>
  <c r="C445" i="17" s="1"/>
  <c r="E231" i="10"/>
  <c r="F231" i="10" s="1"/>
  <c r="B219" i="17" s="1"/>
  <c r="E229" i="10"/>
  <c r="F229" i="10" s="1"/>
  <c r="B217" i="17" s="1"/>
  <c r="E227" i="10"/>
  <c r="F227" i="10" s="1"/>
  <c r="B215" i="17" s="1"/>
  <c r="E211" i="10"/>
  <c r="G211" i="10" s="1"/>
  <c r="C199" i="17" s="1"/>
  <c r="E209" i="10"/>
  <c r="F209" i="10" s="1"/>
  <c r="B197" i="17" s="1"/>
  <c r="E197" i="10"/>
  <c r="F197" i="10" s="1"/>
  <c r="B185" i="17" s="1"/>
  <c r="E191" i="10"/>
  <c r="F191" i="10" s="1"/>
  <c r="B179" i="17" s="1"/>
  <c r="E189" i="10"/>
  <c r="F189" i="10" s="1"/>
  <c r="B177" i="17" s="1"/>
  <c r="E185" i="10"/>
  <c r="G185" i="10" s="1"/>
  <c r="C173" i="17" s="1"/>
  <c r="E165" i="10"/>
  <c r="F165" i="10" s="1"/>
  <c r="B153" i="17" s="1"/>
  <c r="E161" i="10"/>
  <c r="G161" i="10" s="1"/>
  <c r="C149" i="17" s="1"/>
  <c r="E153" i="10"/>
  <c r="G153" i="10" s="1"/>
  <c r="C141" i="17" s="1"/>
  <c r="E149" i="10"/>
  <c r="G149" i="10" s="1"/>
  <c r="C137" i="17" s="1"/>
  <c r="E135" i="10"/>
  <c r="F135" i="10" s="1"/>
  <c r="B123" i="17" s="1"/>
  <c r="E125" i="10"/>
  <c r="F125" i="10" s="1"/>
  <c r="B113" i="17" s="1"/>
  <c r="E119" i="10"/>
  <c r="E109" i="10"/>
  <c r="F109" i="10" s="1"/>
  <c r="B97" i="17" s="1"/>
  <c r="E103" i="10"/>
  <c r="F103" i="10" s="1"/>
  <c r="B91" i="17" s="1"/>
  <c r="E99" i="10"/>
  <c r="E95" i="10"/>
  <c r="F95" i="10" s="1"/>
  <c r="B83" i="17" s="1"/>
  <c r="E91" i="10"/>
  <c r="E85" i="10"/>
  <c r="F85" i="10" s="1"/>
  <c r="B73" i="17" s="1"/>
  <c r="E83" i="10"/>
  <c r="E77" i="10"/>
  <c r="F77" i="10" s="1"/>
  <c r="B65" i="17" s="1"/>
  <c r="E73" i="10"/>
  <c r="F73" i="10" s="1"/>
  <c r="B61" i="17" s="1"/>
  <c r="E65" i="10"/>
  <c r="F65" i="10" s="1"/>
  <c r="B53" i="17" s="1"/>
  <c r="E61" i="10"/>
  <c r="E55" i="10"/>
  <c r="E43" i="10"/>
  <c r="E39" i="10"/>
  <c r="F39" i="10" s="1"/>
  <c r="B27" i="17" s="1"/>
  <c r="E445" i="10"/>
  <c r="G445" i="10" s="1"/>
  <c r="C433" i="17" s="1"/>
  <c r="E319" i="10"/>
  <c r="F319" i="10" s="1"/>
  <c r="B307" i="17" s="1"/>
  <c r="E299" i="10"/>
  <c r="F299" i="10" s="1"/>
  <c r="B287" i="17" s="1"/>
  <c r="E293" i="10"/>
  <c r="F293" i="10" s="1"/>
  <c r="B281" i="17" s="1"/>
  <c r="E255" i="10"/>
  <c r="F255" i="10" s="1"/>
  <c r="B243" i="17" s="1"/>
  <c r="E21" i="10"/>
  <c r="F21" i="10" s="1"/>
  <c r="B9" i="17" s="1"/>
  <c r="E22" i="10"/>
  <c r="F22" i="10" s="1"/>
  <c r="B10" i="17" s="1"/>
  <c r="E243" i="10"/>
  <c r="F243" i="10" s="1"/>
  <c r="B231" i="17" s="1"/>
  <c r="AW442" i="10"/>
  <c r="AL442" i="10"/>
  <c r="AL424" i="10"/>
  <c r="I424" i="10"/>
  <c r="AI400" i="10"/>
  <c r="AJ400" i="10"/>
  <c r="M380" i="10"/>
  <c r="AP380" i="10"/>
  <c r="AC380" i="10"/>
  <c r="P356" i="10"/>
  <c r="O356" i="10"/>
  <c r="AF356" i="10"/>
  <c r="AG340" i="10"/>
  <c r="N340" i="10"/>
  <c r="AD340" i="10"/>
  <c r="Q118" i="10"/>
  <c r="I118" i="10"/>
  <c r="M176" i="10"/>
  <c r="Q176" i="10"/>
  <c r="G144" i="19"/>
  <c r="E132" i="17" s="1"/>
  <c r="F144" i="19"/>
  <c r="D132" i="17" s="1"/>
  <c r="AA424" i="10"/>
  <c r="AS400" i="10"/>
  <c r="O390" i="10"/>
  <c r="L450" i="10"/>
  <c r="L458" i="10"/>
  <c r="AB458" i="10"/>
  <c r="AF450" i="10"/>
  <c r="AR458" i="10"/>
  <c r="AV450" i="10"/>
  <c r="J118" i="10"/>
  <c r="L120" i="10"/>
  <c r="N144" i="10"/>
  <c r="R152" i="10"/>
  <c r="P164" i="10"/>
  <c r="J176" i="10"/>
  <c r="J186" i="10"/>
  <c r="P218" i="10"/>
  <c r="Z228" i="10"/>
  <c r="Z306" i="10"/>
  <c r="AF326" i="10"/>
  <c r="J380" i="10"/>
  <c r="R390" i="10"/>
  <c r="M68" i="10"/>
  <c r="K102" i="10"/>
  <c r="Q144" i="10"/>
  <c r="Q152" i="10"/>
  <c r="Y194" i="10"/>
  <c r="Y264" i="10"/>
  <c r="AI326" i="10"/>
  <c r="Y432" i="10"/>
  <c r="AG442" i="10"/>
  <c r="F226" i="19"/>
  <c r="D214" i="17" s="1"/>
  <c r="F236" i="19"/>
  <c r="D224" i="17" s="1"/>
  <c r="F409" i="10"/>
  <c r="B397" i="17" s="1"/>
  <c r="F257" i="19"/>
  <c r="D245" i="17" s="1"/>
  <c r="E289" i="10"/>
  <c r="F289" i="10" s="1"/>
  <c r="B277" i="17" s="1"/>
  <c r="E285" i="10"/>
  <c r="F285" i="10" s="1"/>
  <c r="B273" i="17" s="1"/>
  <c r="E275" i="10"/>
  <c r="F275" i="10" s="1"/>
  <c r="B263" i="17" s="1"/>
  <c r="E363" i="10"/>
  <c r="F363" i="10" s="1"/>
  <c r="B351" i="17" s="1"/>
  <c r="E343" i="10"/>
  <c r="F343" i="10" s="1"/>
  <c r="B331" i="17" s="1"/>
  <c r="E303" i="10"/>
  <c r="F303" i="10" s="1"/>
  <c r="B291" i="17" s="1"/>
  <c r="E295" i="10"/>
  <c r="F295" i="10" s="1"/>
  <c r="B283" i="17" s="1"/>
  <c r="E283" i="10"/>
  <c r="F283" i="10" s="1"/>
  <c r="B271" i="17" s="1"/>
  <c r="E259" i="10"/>
  <c r="F259" i="10" s="1"/>
  <c r="B247" i="17" s="1"/>
  <c r="E27" i="10"/>
  <c r="F27" i="10" s="1"/>
  <c r="B15" i="17" s="1"/>
  <c r="E20" i="10"/>
  <c r="F20" i="10" s="1"/>
  <c r="B8" i="17" s="1"/>
  <c r="E30" i="10"/>
  <c r="F30" i="10" s="1"/>
  <c r="B18" i="17" s="1"/>
  <c r="E38" i="10"/>
  <c r="G140" i="19"/>
  <c r="E128" i="17" s="1"/>
  <c r="F140" i="19"/>
  <c r="D128" i="17" s="1"/>
  <c r="E24" i="10"/>
  <c r="E42" i="10"/>
  <c r="F42" i="10" s="1"/>
  <c r="B30" i="17" s="1"/>
  <c r="F415" i="20"/>
  <c r="F403" i="17" s="1"/>
  <c r="E421" i="20"/>
  <c r="E260" i="20"/>
  <c r="F260" i="20" s="1"/>
  <c r="F248" i="17" s="1"/>
  <c r="E247" i="20"/>
  <c r="F247" i="20" s="1"/>
  <c r="F235" i="17" s="1"/>
  <c r="E246" i="20"/>
  <c r="F246" i="20" s="1"/>
  <c r="F234" i="17" s="1"/>
  <c r="E400" i="20"/>
  <c r="E396" i="20"/>
  <c r="E378" i="20"/>
  <c r="F378" i="20" s="1"/>
  <c r="F366" i="17" s="1"/>
  <c r="E320" i="20"/>
  <c r="F320" i="20" s="1"/>
  <c r="F308" i="17" s="1"/>
  <c r="E284" i="20"/>
  <c r="F284" i="20" s="1"/>
  <c r="F272" i="17" s="1"/>
  <c r="E282" i="20"/>
  <c r="F282" i="20" s="1"/>
  <c r="F270" i="17" s="1"/>
  <c r="E276" i="20"/>
  <c r="F276" i="20" s="1"/>
  <c r="F264" i="17" s="1"/>
  <c r="E274" i="20"/>
  <c r="F274" i="20" s="1"/>
  <c r="F262" i="17" s="1"/>
  <c r="E271" i="20"/>
  <c r="F271" i="20" s="1"/>
  <c r="F259" i="17" s="1"/>
  <c r="E270" i="20"/>
  <c r="F270" i="20" s="1"/>
  <c r="F258" i="17" s="1"/>
  <c r="E267" i="20"/>
  <c r="F267" i="20" s="1"/>
  <c r="F255" i="17" s="1"/>
  <c r="E266" i="20"/>
  <c r="F266" i="20" s="1"/>
  <c r="F254" i="17" s="1"/>
  <c r="E262" i="20"/>
  <c r="F262" i="20" s="1"/>
  <c r="F250" i="17" s="1"/>
  <c r="E256" i="20"/>
  <c r="F256" i="20" s="1"/>
  <c r="F244" i="17" s="1"/>
  <c r="E394" i="20"/>
  <c r="E280" i="20"/>
  <c r="F280" i="20" s="1"/>
  <c r="F268" i="17" s="1"/>
  <c r="E278" i="20"/>
  <c r="F278" i="20" s="1"/>
  <c r="F266" i="17" s="1"/>
  <c r="E269" i="20"/>
  <c r="F269" i="20" s="1"/>
  <c r="F257" i="17" s="1"/>
  <c r="E268" i="20"/>
  <c r="F268" i="20" s="1"/>
  <c r="F256" i="17" s="1"/>
  <c r="E251" i="20"/>
  <c r="F251" i="20" s="1"/>
  <c r="F239" i="17" s="1"/>
  <c r="E83" i="20"/>
  <c r="F83" i="20" s="1"/>
  <c r="F71" i="17" s="1"/>
  <c r="E398" i="20"/>
  <c r="E371" i="20"/>
  <c r="F371" i="20" s="1"/>
  <c r="F359" i="17" s="1"/>
  <c r="E324" i="20"/>
  <c r="F324" i="20" s="1"/>
  <c r="F312" i="17" s="1"/>
  <c r="E292" i="20"/>
  <c r="F292" i="20" s="1"/>
  <c r="F280" i="17" s="1"/>
  <c r="E285" i="20"/>
  <c r="F285" i="20" s="1"/>
  <c r="F273" i="17" s="1"/>
  <c r="E254" i="20"/>
  <c r="F254" i="20" s="1"/>
  <c r="F242" i="17" s="1"/>
  <c r="E289" i="20"/>
  <c r="F289" i="20" s="1"/>
  <c r="F277" i="17" s="1"/>
  <c r="E387" i="20"/>
  <c r="F387" i="20" s="1"/>
  <c r="F375" i="17" s="1"/>
  <c r="E293" i="20"/>
  <c r="F293" i="20" s="1"/>
  <c r="F281" i="17" s="1"/>
  <c r="E273" i="20"/>
  <c r="F273" i="20" s="1"/>
  <c r="F261" i="17" s="1"/>
  <c r="E272" i="20"/>
  <c r="F272" i="20" s="1"/>
  <c r="F260" i="17" s="1"/>
  <c r="E141" i="20"/>
  <c r="F141" i="20" s="1"/>
  <c r="F129" i="17" s="1"/>
  <c r="E331" i="20"/>
  <c r="F331" i="20" s="1"/>
  <c r="F319" i="17" s="1"/>
  <c r="E402" i="20"/>
  <c r="E208" i="20"/>
  <c r="F208" i="20" s="1"/>
  <c r="F196" i="17" s="1"/>
  <c r="E63" i="20"/>
  <c r="F63" i="20" s="1"/>
  <c r="F51" i="17" s="1"/>
  <c r="E55" i="20"/>
  <c r="F55" i="20" s="1"/>
  <c r="F43" i="17" s="1"/>
  <c r="E463" i="20"/>
  <c r="E265" i="20"/>
  <c r="F265" i="20" s="1"/>
  <c r="F253" i="17" s="1"/>
  <c r="E264" i="20"/>
  <c r="F264" i="20" s="1"/>
  <c r="F252" i="17" s="1"/>
  <c r="E258" i="20"/>
  <c r="F258" i="20" s="1"/>
  <c r="F246" i="17" s="1"/>
  <c r="G441" i="20"/>
  <c r="G429" i="17" s="1"/>
  <c r="F441" i="20"/>
  <c r="F429" i="17" s="1"/>
  <c r="E191" i="20"/>
  <c r="H191" i="20"/>
  <c r="H462" i="20"/>
  <c r="E462" i="20"/>
  <c r="I227" i="19"/>
  <c r="M227" i="19"/>
  <c r="Q227" i="19"/>
  <c r="U227" i="19"/>
  <c r="Y227" i="19"/>
  <c r="AC227" i="19"/>
  <c r="J227" i="19"/>
  <c r="N227" i="19"/>
  <c r="R227" i="19"/>
  <c r="V227" i="19"/>
  <c r="Z227" i="19"/>
  <c r="K227" i="19"/>
  <c r="S227" i="19"/>
  <c r="AA227" i="19"/>
  <c r="L227" i="19"/>
  <c r="T227" i="19"/>
  <c r="AB227" i="19"/>
  <c r="H227" i="19"/>
  <c r="X227" i="19"/>
  <c r="O227" i="19"/>
  <c r="W227" i="19"/>
  <c r="E227" i="19"/>
  <c r="P227" i="19"/>
  <c r="J279" i="19"/>
  <c r="N279" i="19"/>
  <c r="R279" i="19"/>
  <c r="V279" i="19"/>
  <c r="Z279" i="19"/>
  <c r="AD279" i="19"/>
  <c r="AH279" i="19"/>
  <c r="E279" i="19"/>
  <c r="K279" i="19"/>
  <c r="O279" i="19"/>
  <c r="S279" i="19"/>
  <c r="W279" i="19"/>
  <c r="AA279" i="19"/>
  <c r="AE279" i="19"/>
  <c r="L279" i="19"/>
  <c r="T279" i="19"/>
  <c r="AB279" i="19"/>
  <c r="M279" i="19"/>
  <c r="U279" i="19"/>
  <c r="AC279" i="19"/>
  <c r="Q279" i="19"/>
  <c r="AG279" i="19"/>
  <c r="H279" i="19"/>
  <c r="X279" i="19"/>
  <c r="P279" i="19"/>
  <c r="Y279" i="19"/>
  <c r="I279" i="19"/>
  <c r="AF279" i="19"/>
  <c r="J331" i="19"/>
  <c r="N331" i="19"/>
  <c r="R331" i="19"/>
  <c r="V331" i="19"/>
  <c r="Z331" i="19"/>
  <c r="AD331" i="19"/>
  <c r="AH331" i="19"/>
  <c r="AL331" i="19"/>
  <c r="E331" i="19"/>
  <c r="K331" i="19"/>
  <c r="O331" i="19"/>
  <c r="S331" i="19"/>
  <c r="W331" i="19"/>
  <c r="AA331" i="19"/>
  <c r="AE331" i="19"/>
  <c r="AI331" i="19"/>
  <c r="AM331" i="19"/>
  <c r="L331" i="19"/>
  <c r="T331" i="19"/>
  <c r="AB331" i="19"/>
  <c r="AJ331" i="19"/>
  <c r="M331" i="19"/>
  <c r="U331" i="19"/>
  <c r="AC331" i="19"/>
  <c r="AK331" i="19"/>
  <c r="Q331" i="19"/>
  <c r="AG331" i="19"/>
  <c r="H331" i="19"/>
  <c r="X331" i="19"/>
  <c r="AF331" i="19"/>
  <c r="I331" i="19"/>
  <c r="Y331" i="19"/>
  <c r="P331" i="19"/>
  <c r="I355" i="19"/>
  <c r="M355" i="19"/>
  <c r="Q355" i="19"/>
  <c r="U355" i="19"/>
  <c r="Y355" i="19"/>
  <c r="AC355" i="19"/>
  <c r="AG355" i="19"/>
  <c r="AK355" i="19"/>
  <c r="AO355" i="19"/>
  <c r="J355" i="19"/>
  <c r="N355" i="19"/>
  <c r="R355" i="19"/>
  <c r="V355" i="19"/>
  <c r="Z355" i="19"/>
  <c r="AD355" i="19"/>
  <c r="AH355" i="19"/>
  <c r="AL355" i="19"/>
  <c r="AP355" i="19"/>
  <c r="E355" i="19"/>
  <c r="O355" i="19"/>
  <c r="W355" i="19"/>
  <c r="AE355" i="19"/>
  <c r="AM355" i="19"/>
  <c r="H355" i="19"/>
  <c r="P355" i="19"/>
  <c r="X355" i="19"/>
  <c r="AF355" i="19"/>
  <c r="AN355" i="19"/>
  <c r="L355" i="19"/>
  <c r="AB355" i="19"/>
  <c r="S355" i="19"/>
  <c r="AI355" i="19"/>
  <c r="T355" i="19"/>
  <c r="AA355" i="19"/>
  <c r="K355" i="19"/>
  <c r="AJ355" i="19"/>
  <c r="E379" i="19"/>
  <c r="K379" i="19"/>
  <c r="O379" i="19"/>
  <c r="S379" i="19"/>
  <c r="W379" i="19"/>
  <c r="AA379" i="19"/>
  <c r="AE379" i="19"/>
  <c r="AI379" i="19"/>
  <c r="AM379" i="19"/>
  <c r="AQ379" i="19"/>
  <c r="H379" i="19"/>
  <c r="L379" i="19"/>
  <c r="P379" i="19"/>
  <c r="T379" i="19"/>
  <c r="X379" i="19"/>
  <c r="AB379" i="19"/>
  <c r="AF379" i="19"/>
  <c r="AJ379" i="19"/>
  <c r="AN379" i="19"/>
  <c r="AR379" i="19"/>
  <c r="N379" i="19"/>
  <c r="V379" i="19"/>
  <c r="AD379" i="19"/>
  <c r="AL379" i="19"/>
  <c r="I379" i="19"/>
  <c r="Q379" i="19"/>
  <c r="Y379" i="19"/>
  <c r="AG379" i="19"/>
  <c r="AO379" i="19"/>
  <c r="M379" i="19"/>
  <c r="AC379" i="19"/>
  <c r="R379" i="19"/>
  <c r="AH379" i="19"/>
  <c r="AK379" i="19"/>
  <c r="J379" i="19"/>
  <c r="AP379" i="19"/>
  <c r="U379" i="19"/>
  <c r="Z379" i="19"/>
  <c r="H407" i="19"/>
  <c r="L407" i="19"/>
  <c r="P407" i="19"/>
  <c r="T407" i="19"/>
  <c r="X407" i="19"/>
  <c r="AB407" i="19"/>
  <c r="AF407" i="19"/>
  <c r="AJ407" i="19"/>
  <c r="AN407" i="19"/>
  <c r="AR407" i="19"/>
  <c r="I407" i="19"/>
  <c r="M407" i="19"/>
  <c r="Q407" i="19"/>
  <c r="U407" i="19"/>
  <c r="Y407" i="19"/>
  <c r="AC407" i="19"/>
  <c r="AG407" i="19"/>
  <c r="AK407" i="19"/>
  <c r="AO407" i="19"/>
  <c r="AS407" i="19"/>
  <c r="E407" i="19"/>
  <c r="O407" i="19"/>
  <c r="W407" i="19"/>
  <c r="AE407" i="19"/>
  <c r="AM407" i="19"/>
  <c r="AU407" i="19"/>
  <c r="J407" i="19"/>
  <c r="R407" i="19"/>
  <c r="Z407" i="19"/>
  <c r="AH407" i="19"/>
  <c r="AP407" i="19"/>
  <c r="V407" i="19"/>
  <c r="AL407" i="19"/>
  <c r="K407" i="19"/>
  <c r="AA407" i="19"/>
  <c r="AQ407" i="19"/>
  <c r="AD407" i="19"/>
  <c r="AI407" i="19"/>
  <c r="S407" i="19"/>
  <c r="AT407" i="19"/>
  <c r="N407" i="19"/>
  <c r="E431" i="19"/>
  <c r="H431" i="19"/>
  <c r="P431" i="19"/>
  <c r="X431" i="19"/>
  <c r="AF431" i="19"/>
  <c r="AN431" i="19"/>
  <c r="AV431" i="19"/>
  <c r="I431" i="19"/>
  <c r="Q431" i="19"/>
  <c r="Y431" i="19"/>
  <c r="AG431" i="19"/>
  <c r="AO431" i="19"/>
  <c r="AW431" i="19"/>
  <c r="L431" i="19"/>
  <c r="AB431" i="19"/>
  <c r="AR431" i="19"/>
  <c r="M431" i="19"/>
  <c r="AC431" i="19"/>
  <c r="AS431" i="19"/>
  <c r="AK431" i="19"/>
  <c r="T431" i="19"/>
  <c r="U431" i="19"/>
  <c r="AJ431" i="19"/>
  <c r="N431" i="19"/>
  <c r="AD431" i="19"/>
  <c r="AT431" i="19"/>
  <c r="K431" i="19"/>
  <c r="AA431" i="19"/>
  <c r="AQ431" i="19"/>
  <c r="R431" i="19"/>
  <c r="AH431" i="19"/>
  <c r="O431" i="19"/>
  <c r="AE431" i="19"/>
  <c r="AU431" i="19"/>
  <c r="Z431" i="19"/>
  <c r="W431" i="19"/>
  <c r="AL431" i="19"/>
  <c r="AI431" i="19"/>
  <c r="J463" i="19"/>
  <c r="N463" i="19"/>
  <c r="R463" i="19"/>
  <c r="V463" i="19"/>
  <c r="Z463" i="19"/>
  <c r="AD463" i="19"/>
  <c r="AH463" i="19"/>
  <c r="AL463" i="19"/>
  <c r="AP463" i="19"/>
  <c r="AT463" i="19"/>
  <c r="AX463" i="19"/>
  <c r="H463" i="19"/>
  <c r="M463" i="19"/>
  <c r="S463" i="19"/>
  <c r="X463" i="19"/>
  <c r="AC463" i="19"/>
  <c r="AI463" i="19"/>
  <c r="AN463" i="19"/>
  <c r="AS463" i="19"/>
  <c r="AY463" i="19"/>
  <c r="I463" i="19"/>
  <c r="O463" i="19"/>
  <c r="T463" i="19"/>
  <c r="Y463" i="19"/>
  <c r="AE463" i="19"/>
  <c r="AJ463" i="19"/>
  <c r="AO463" i="19"/>
  <c r="AU463" i="19"/>
  <c r="AZ463" i="19"/>
  <c r="K463" i="19"/>
  <c r="U463" i="19"/>
  <c r="AF463" i="19"/>
  <c r="AQ463" i="19"/>
  <c r="L463" i="19"/>
  <c r="W463" i="19"/>
  <c r="AG463" i="19"/>
  <c r="AR463" i="19"/>
  <c r="Q463" i="19"/>
  <c r="AM463" i="19"/>
  <c r="AB463" i="19"/>
  <c r="AW463" i="19"/>
  <c r="AA463" i="19"/>
  <c r="AV463" i="19"/>
  <c r="AK463" i="19"/>
  <c r="P463" i="19"/>
  <c r="E463" i="19"/>
  <c r="F107" i="19"/>
  <c r="D95" i="17" s="1"/>
  <c r="G107" i="19"/>
  <c r="E95" i="17" s="1"/>
  <c r="F145" i="19"/>
  <c r="D133" i="17" s="1"/>
  <c r="G145" i="19"/>
  <c r="E133" i="17" s="1"/>
  <c r="G116" i="19"/>
  <c r="E104" i="17" s="1"/>
  <c r="F116" i="19"/>
  <c r="D104" i="17" s="1"/>
  <c r="F130" i="19"/>
  <c r="D118" i="17" s="1"/>
  <c r="G130" i="19"/>
  <c r="E118" i="17" s="1"/>
  <c r="G164" i="19"/>
  <c r="E152" i="17" s="1"/>
  <c r="F164" i="19"/>
  <c r="D152" i="17" s="1"/>
  <c r="F170" i="19"/>
  <c r="D158" i="17" s="1"/>
  <c r="G170" i="19"/>
  <c r="E158" i="17" s="1"/>
  <c r="F218" i="19"/>
  <c r="D206" i="17" s="1"/>
  <c r="G218" i="19"/>
  <c r="E206" i="17" s="1"/>
  <c r="G384" i="19"/>
  <c r="E372" i="17" s="1"/>
  <c r="F384" i="19"/>
  <c r="D372" i="17" s="1"/>
  <c r="F390" i="19"/>
  <c r="D378" i="17" s="1"/>
  <c r="G390" i="19"/>
  <c r="E378" i="17" s="1"/>
  <c r="G430" i="19"/>
  <c r="E418" i="17" s="1"/>
  <c r="F430" i="19"/>
  <c r="D418" i="17" s="1"/>
  <c r="G450" i="19"/>
  <c r="E438" i="17" s="1"/>
  <c r="F450" i="19"/>
  <c r="D438" i="17" s="1"/>
  <c r="F359" i="16"/>
  <c r="F347" i="14" s="1"/>
  <c r="G359" i="16"/>
  <c r="G347" i="14" s="1"/>
  <c r="G302" i="15"/>
  <c r="E290" i="14" s="1"/>
  <c r="F302" i="15"/>
  <c r="D290" i="14" s="1"/>
  <c r="F20" i="29"/>
  <c r="E20" i="29"/>
  <c r="F406" i="20"/>
  <c r="F394" i="17" s="1"/>
  <c r="F410" i="20"/>
  <c r="F398" i="17" s="1"/>
  <c r="F414" i="20"/>
  <c r="F402" i="17" s="1"/>
  <c r="G423" i="20"/>
  <c r="G411" i="17" s="1"/>
  <c r="G429" i="20"/>
  <c r="G417" i="17" s="1"/>
  <c r="F433" i="20"/>
  <c r="F421" i="17" s="1"/>
  <c r="F440" i="20"/>
  <c r="F428" i="17" s="1"/>
  <c r="F459" i="20"/>
  <c r="F447" i="17" s="1"/>
  <c r="F460" i="20"/>
  <c r="F448" i="17" s="1"/>
  <c r="G443" i="20"/>
  <c r="G431" i="17" s="1"/>
  <c r="F261" i="20"/>
  <c r="F249" i="17" s="1"/>
  <c r="F127" i="20"/>
  <c r="F115" i="17" s="1"/>
  <c r="E17" i="19"/>
  <c r="H17" i="19"/>
  <c r="I45" i="19"/>
  <c r="J45" i="19"/>
  <c r="E45" i="19"/>
  <c r="H45" i="19"/>
  <c r="K45" i="19"/>
  <c r="I53" i="19"/>
  <c r="J53" i="19"/>
  <c r="E53" i="19"/>
  <c r="H53" i="19"/>
  <c r="K53" i="19"/>
  <c r="J61" i="19"/>
  <c r="E61" i="19"/>
  <c r="K61" i="19"/>
  <c r="L61" i="19"/>
  <c r="I61" i="19"/>
  <c r="H61" i="19"/>
  <c r="I89" i="19"/>
  <c r="M89" i="19"/>
  <c r="J89" i="19"/>
  <c r="N89" i="19"/>
  <c r="E89" i="19"/>
  <c r="O89" i="19"/>
  <c r="H89" i="19"/>
  <c r="K89" i="19"/>
  <c r="L89" i="19"/>
  <c r="J97" i="19"/>
  <c r="N97" i="19"/>
  <c r="E97" i="19"/>
  <c r="K97" i="19"/>
  <c r="O97" i="19"/>
  <c r="L97" i="19"/>
  <c r="M97" i="19"/>
  <c r="H97" i="19"/>
  <c r="P97" i="19"/>
  <c r="I97" i="19"/>
  <c r="I125" i="19"/>
  <c r="M125" i="19"/>
  <c r="Q125" i="19"/>
  <c r="J125" i="19"/>
  <c r="N125" i="19"/>
  <c r="R125" i="19"/>
  <c r="E125" i="19"/>
  <c r="O125" i="19"/>
  <c r="H125" i="19"/>
  <c r="P125" i="19"/>
  <c r="K125" i="19"/>
  <c r="L125" i="19"/>
  <c r="S125" i="19"/>
  <c r="I133" i="19"/>
  <c r="M133" i="19"/>
  <c r="Q133" i="19"/>
  <c r="J133" i="19"/>
  <c r="N133" i="19"/>
  <c r="R133" i="19"/>
  <c r="E133" i="19"/>
  <c r="O133" i="19"/>
  <c r="H133" i="19"/>
  <c r="P133" i="19"/>
  <c r="S133" i="19"/>
  <c r="K133" i="19"/>
  <c r="L133" i="19"/>
  <c r="J141" i="19"/>
  <c r="N141" i="19"/>
  <c r="R141" i="19"/>
  <c r="E141" i="19"/>
  <c r="K141" i="19"/>
  <c r="O141" i="19"/>
  <c r="S141" i="19"/>
  <c r="L141" i="19"/>
  <c r="T141" i="19"/>
  <c r="M141" i="19"/>
  <c r="I141" i="19"/>
  <c r="P141" i="19"/>
  <c r="H141" i="19"/>
  <c r="Q141" i="19"/>
  <c r="I169" i="19"/>
  <c r="M169" i="19"/>
  <c r="Q169" i="19"/>
  <c r="U169" i="19"/>
  <c r="J169" i="19"/>
  <c r="N169" i="19"/>
  <c r="R169" i="19"/>
  <c r="V169" i="19"/>
  <c r="E169" i="19"/>
  <c r="O169" i="19"/>
  <c r="W169" i="19"/>
  <c r="H169" i="19"/>
  <c r="P169" i="19"/>
  <c r="K169" i="19"/>
  <c r="L169" i="19"/>
  <c r="T169" i="19"/>
  <c r="S169" i="19"/>
  <c r="J177" i="19"/>
  <c r="N177" i="19"/>
  <c r="R177" i="19"/>
  <c r="V177" i="19"/>
  <c r="E177" i="19"/>
  <c r="K177" i="19"/>
  <c r="O177" i="19"/>
  <c r="S177" i="19"/>
  <c r="W177" i="19"/>
  <c r="L177" i="19"/>
  <c r="T177" i="19"/>
  <c r="M177" i="19"/>
  <c r="U177" i="19"/>
  <c r="Q177" i="19"/>
  <c r="H177" i="19"/>
  <c r="X177" i="19"/>
  <c r="I177" i="19"/>
  <c r="P177" i="19"/>
  <c r="E209" i="19"/>
  <c r="K209" i="19"/>
  <c r="O209" i="19"/>
  <c r="S209" i="19"/>
  <c r="W209" i="19"/>
  <c r="AA209" i="19"/>
  <c r="H209" i="19"/>
  <c r="L209" i="19"/>
  <c r="P209" i="19"/>
  <c r="T209" i="19"/>
  <c r="X209" i="19"/>
  <c r="M209" i="19"/>
  <c r="U209" i="19"/>
  <c r="N209" i="19"/>
  <c r="V209" i="19"/>
  <c r="J209" i="19"/>
  <c r="Z209" i="19"/>
  <c r="Q209" i="19"/>
  <c r="Y209" i="19"/>
  <c r="I209" i="19"/>
  <c r="R209" i="19"/>
  <c r="E253" i="19"/>
  <c r="K253" i="19"/>
  <c r="O253" i="19"/>
  <c r="S253" i="19"/>
  <c r="W253" i="19"/>
  <c r="AA253" i="19"/>
  <c r="AE253" i="19"/>
  <c r="H253" i="19"/>
  <c r="L253" i="19"/>
  <c r="P253" i="19"/>
  <c r="T253" i="19"/>
  <c r="X253" i="19"/>
  <c r="AB253" i="19"/>
  <c r="M253" i="19"/>
  <c r="U253" i="19"/>
  <c r="AC253" i="19"/>
  <c r="N253" i="19"/>
  <c r="V253" i="19"/>
  <c r="AD253" i="19"/>
  <c r="J253" i="19"/>
  <c r="Z253" i="19"/>
  <c r="Q253" i="19"/>
  <c r="I253" i="19"/>
  <c r="R253" i="19"/>
  <c r="Y253" i="19"/>
  <c r="H387" i="19"/>
  <c r="L387" i="19"/>
  <c r="P387" i="19"/>
  <c r="T387" i="19"/>
  <c r="X387" i="19"/>
  <c r="AB387" i="19"/>
  <c r="AF387" i="19"/>
  <c r="AJ387" i="19"/>
  <c r="AN387" i="19"/>
  <c r="AR387" i="19"/>
  <c r="I387" i="19"/>
  <c r="M387" i="19"/>
  <c r="Q387" i="19"/>
  <c r="U387" i="19"/>
  <c r="Y387" i="19"/>
  <c r="AC387" i="19"/>
  <c r="AG387" i="19"/>
  <c r="AK387" i="19"/>
  <c r="AO387" i="19"/>
  <c r="AS387" i="19"/>
  <c r="E387" i="19"/>
  <c r="O387" i="19"/>
  <c r="W387" i="19"/>
  <c r="AE387" i="19"/>
  <c r="AM387" i="19"/>
  <c r="J387" i="19"/>
  <c r="R387" i="19"/>
  <c r="Z387" i="19"/>
  <c r="AH387" i="19"/>
  <c r="AP387" i="19"/>
  <c r="N387" i="19"/>
  <c r="AD387" i="19"/>
  <c r="S387" i="19"/>
  <c r="AI387" i="19"/>
  <c r="AL387" i="19"/>
  <c r="K387" i="19"/>
  <c r="AQ387" i="19"/>
  <c r="V387" i="19"/>
  <c r="AA387" i="19"/>
  <c r="G190" i="19"/>
  <c r="E178" i="17" s="1"/>
  <c r="F190" i="19"/>
  <c r="D178" i="17" s="1"/>
  <c r="F180" i="20"/>
  <c r="F168" i="17" s="1"/>
  <c r="F176" i="20"/>
  <c r="F164" i="17" s="1"/>
  <c r="G142" i="19"/>
  <c r="E130" i="17" s="1"/>
  <c r="F142" i="19"/>
  <c r="D130" i="17" s="1"/>
  <c r="F128" i="19"/>
  <c r="D116" i="17" s="1"/>
  <c r="F88" i="19"/>
  <c r="D76" i="17" s="1"/>
  <c r="G62" i="19"/>
  <c r="E50" i="17" s="1"/>
  <c r="F62" i="19"/>
  <c r="D50" i="17" s="1"/>
  <c r="F48" i="20"/>
  <c r="F36" i="17" s="1"/>
  <c r="F295" i="16"/>
  <c r="F283" i="14" s="1"/>
  <c r="G295" i="16"/>
  <c r="G283" i="14" s="1"/>
  <c r="F339" i="16"/>
  <c r="F327" i="14" s="1"/>
  <c r="G339" i="16"/>
  <c r="G327" i="14" s="1"/>
  <c r="G397" i="15"/>
  <c r="E385" i="14" s="1"/>
  <c r="F397" i="15"/>
  <c r="D385" i="14" s="1"/>
  <c r="G405" i="15"/>
  <c r="E393" i="14" s="1"/>
  <c r="F405" i="15"/>
  <c r="D393" i="14" s="1"/>
  <c r="G413" i="15"/>
  <c r="E401" i="14" s="1"/>
  <c r="F413" i="15"/>
  <c r="D401" i="14" s="1"/>
  <c r="G445" i="15"/>
  <c r="E433" i="14" s="1"/>
  <c r="F445" i="15"/>
  <c r="D433" i="14" s="1"/>
  <c r="G110" i="16"/>
  <c r="G98" i="14" s="1"/>
  <c r="G137" i="16"/>
  <c r="G125" i="14" s="1"/>
  <c r="E227" i="20"/>
  <c r="H227" i="20"/>
  <c r="I191" i="19"/>
  <c r="M191" i="19"/>
  <c r="Q191" i="19"/>
  <c r="U191" i="19"/>
  <c r="Y191" i="19"/>
  <c r="J191" i="19"/>
  <c r="N191" i="19"/>
  <c r="R191" i="19"/>
  <c r="V191" i="19"/>
  <c r="K191" i="19"/>
  <c r="S191" i="19"/>
  <c r="L191" i="19"/>
  <c r="T191" i="19"/>
  <c r="P191" i="19"/>
  <c r="E191" i="19"/>
  <c r="W191" i="19"/>
  <c r="H191" i="19"/>
  <c r="O191" i="19"/>
  <c r="X191" i="19"/>
  <c r="J243" i="19"/>
  <c r="N243" i="19"/>
  <c r="R243" i="19"/>
  <c r="V243" i="19"/>
  <c r="Z243" i="19"/>
  <c r="AD243" i="19"/>
  <c r="E243" i="19"/>
  <c r="K243" i="19"/>
  <c r="O243" i="19"/>
  <c r="S243" i="19"/>
  <c r="W243" i="19"/>
  <c r="AA243" i="19"/>
  <c r="L243" i="19"/>
  <c r="T243" i="19"/>
  <c r="AB243" i="19"/>
  <c r="M243" i="19"/>
  <c r="U243" i="19"/>
  <c r="AC243" i="19"/>
  <c r="I243" i="19"/>
  <c r="Y243" i="19"/>
  <c r="P243" i="19"/>
  <c r="X243" i="19"/>
  <c r="H243" i="19"/>
  <c r="Q243" i="19"/>
  <c r="J315" i="19"/>
  <c r="N315" i="19"/>
  <c r="R315" i="19"/>
  <c r="V315" i="19"/>
  <c r="Z315" i="19"/>
  <c r="AD315" i="19"/>
  <c r="AH315" i="19"/>
  <c r="AL315" i="19"/>
  <c r="E315" i="19"/>
  <c r="K315" i="19"/>
  <c r="O315" i="19"/>
  <c r="S315" i="19"/>
  <c r="W315" i="19"/>
  <c r="AA315" i="19"/>
  <c r="AE315" i="19"/>
  <c r="AI315" i="19"/>
  <c r="L315" i="19"/>
  <c r="T315" i="19"/>
  <c r="AB315" i="19"/>
  <c r="AJ315" i="19"/>
  <c r="M315" i="19"/>
  <c r="U315" i="19"/>
  <c r="AC315" i="19"/>
  <c r="AK315" i="19"/>
  <c r="I315" i="19"/>
  <c r="Y315" i="19"/>
  <c r="P315" i="19"/>
  <c r="AF315" i="19"/>
  <c r="Q315" i="19"/>
  <c r="X315" i="19"/>
  <c r="H315" i="19"/>
  <c r="AG315" i="19"/>
  <c r="E339" i="19"/>
  <c r="K339" i="19"/>
  <c r="O339" i="19"/>
  <c r="S339" i="19"/>
  <c r="W339" i="19"/>
  <c r="AA339" i="19"/>
  <c r="AE339" i="19"/>
  <c r="AI339" i="19"/>
  <c r="AM339" i="19"/>
  <c r="H339" i="19"/>
  <c r="L339" i="19"/>
  <c r="P339" i="19"/>
  <c r="T339" i="19"/>
  <c r="X339" i="19"/>
  <c r="AB339" i="19"/>
  <c r="AF339" i="19"/>
  <c r="AJ339" i="19"/>
  <c r="AN339" i="19"/>
  <c r="M339" i="19"/>
  <c r="U339" i="19"/>
  <c r="AC339" i="19"/>
  <c r="AK339" i="19"/>
  <c r="N339" i="19"/>
  <c r="V339" i="19"/>
  <c r="AD339" i="19"/>
  <c r="AL339" i="19"/>
  <c r="J339" i="19"/>
  <c r="Z339" i="19"/>
  <c r="Q339" i="19"/>
  <c r="AG339" i="19"/>
  <c r="R339" i="19"/>
  <c r="Y339" i="19"/>
  <c r="I339" i="19"/>
  <c r="AH339" i="19"/>
  <c r="I363" i="19"/>
  <c r="M363" i="19"/>
  <c r="Q363" i="19"/>
  <c r="U363" i="19"/>
  <c r="Y363" i="19"/>
  <c r="AC363" i="19"/>
  <c r="AG363" i="19"/>
  <c r="AK363" i="19"/>
  <c r="AO363" i="19"/>
  <c r="J363" i="19"/>
  <c r="N363" i="19"/>
  <c r="R363" i="19"/>
  <c r="V363" i="19"/>
  <c r="Z363" i="19"/>
  <c r="AD363" i="19"/>
  <c r="AH363" i="19"/>
  <c r="AL363" i="19"/>
  <c r="AP363" i="19"/>
  <c r="H363" i="19"/>
  <c r="P363" i="19"/>
  <c r="X363" i="19"/>
  <c r="AF363" i="19"/>
  <c r="AN363" i="19"/>
  <c r="K363" i="19"/>
  <c r="S363" i="19"/>
  <c r="AA363" i="19"/>
  <c r="AI363" i="19"/>
  <c r="T363" i="19"/>
  <c r="AJ363" i="19"/>
  <c r="E363" i="19"/>
  <c r="W363" i="19"/>
  <c r="AM363" i="19"/>
  <c r="O363" i="19"/>
  <c r="AB363" i="19"/>
  <c r="AE363" i="19"/>
  <c r="L363" i="19"/>
  <c r="H389" i="19"/>
  <c r="L389" i="19"/>
  <c r="P389" i="19"/>
  <c r="T389" i="19"/>
  <c r="X389" i="19"/>
  <c r="AB389" i="19"/>
  <c r="AF389" i="19"/>
  <c r="AJ389" i="19"/>
  <c r="AN389" i="19"/>
  <c r="AR389" i="19"/>
  <c r="I389" i="19"/>
  <c r="M389" i="19"/>
  <c r="Q389" i="19"/>
  <c r="U389" i="19"/>
  <c r="Y389" i="19"/>
  <c r="AC389" i="19"/>
  <c r="AG389" i="19"/>
  <c r="AK389" i="19"/>
  <c r="AO389" i="19"/>
  <c r="AS389" i="19"/>
  <c r="E389" i="19"/>
  <c r="O389" i="19"/>
  <c r="W389" i="19"/>
  <c r="AE389" i="19"/>
  <c r="AM389" i="19"/>
  <c r="J389" i="19"/>
  <c r="R389" i="19"/>
  <c r="Z389" i="19"/>
  <c r="AH389" i="19"/>
  <c r="AP389" i="19"/>
  <c r="V389" i="19"/>
  <c r="AL389" i="19"/>
  <c r="K389" i="19"/>
  <c r="AA389" i="19"/>
  <c r="AQ389" i="19"/>
  <c r="AI389" i="19"/>
  <c r="N389" i="19"/>
  <c r="S389" i="19"/>
  <c r="AD389" i="19"/>
  <c r="I415" i="19"/>
  <c r="M415" i="19"/>
  <c r="Q415" i="19"/>
  <c r="U415" i="19"/>
  <c r="Y415" i="19"/>
  <c r="AC415" i="19"/>
  <c r="AG415" i="19"/>
  <c r="AK415" i="19"/>
  <c r="AO415" i="19"/>
  <c r="AS415" i="19"/>
  <c r="J415" i="19"/>
  <c r="N415" i="19"/>
  <c r="R415" i="19"/>
  <c r="V415" i="19"/>
  <c r="Z415" i="19"/>
  <c r="AD415" i="19"/>
  <c r="AH415" i="19"/>
  <c r="AL415" i="19"/>
  <c r="AP415" i="19"/>
  <c r="AT415" i="19"/>
  <c r="H415" i="19"/>
  <c r="P415" i="19"/>
  <c r="X415" i="19"/>
  <c r="AF415" i="19"/>
  <c r="AN415" i="19"/>
  <c r="AV415" i="19"/>
  <c r="K415" i="19"/>
  <c r="S415" i="19"/>
  <c r="AA415" i="19"/>
  <c r="AI415" i="19"/>
  <c r="AQ415" i="19"/>
  <c r="E415" i="19"/>
  <c r="W415" i="19"/>
  <c r="AM415" i="19"/>
  <c r="L415" i="19"/>
  <c r="AB415" i="19"/>
  <c r="AR415" i="19"/>
  <c r="O415" i="19"/>
  <c r="AU415" i="19"/>
  <c r="T415" i="19"/>
  <c r="AJ415" i="19"/>
  <c r="AE415" i="19"/>
  <c r="E439" i="19"/>
  <c r="I439" i="19"/>
  <c r="Q439" i="19"/>
  <c r="Y439" i="19"/>
  <c r="AG439" i="19"/>
  <c r="AO439" i="19"/>
  <c r="AW439" i="19"/>
  <c r="J439" i="19"/>
  <c r="R439" i="19"/>
  <c r="Z439" i="19"/>
  <c r="AH439" i="19"/>
  <c r="AP439" i="19"/>
  <c r="AX439" i="19"/>
  <c r="M439" i="19"/>
  <c r="AC439" i="19"/>
  <c r="AS439" i="19"/>
  <c r="N439" i="19"/>
  <c r="AD439" i="19"/>
  <c r="AT439" i="19"/>
  <c r="AL439" i="19"/>
  <c r="U439" i="19"/>
  <c r="V439" i="19"/>
  <c r="AK439" i="19"/>
  <c r="W439" i="19"/>
  <c r="AM439" i="19"/>
  <c r="T439" i="19"/>
  <c r="AJ439" i="19"/>
  <c r="K439" i="19"/>
  <c r="AA439" i="19"/>
  <c r="AQ439" i="19"/>
  <c r="X439" i="19"/>
  <c r="AN439" i="19"/>
  <c r="AE439" i="19"/>
  <c r="P439" i="19"/>
  <c r="AV439" i="19"/>
  <c r="H439" i="19"/>
  <c r="AI439" i="19"/>
  <c r="AB439" i="19"/>
  <c r="E455" i="19"/>
  <c r="I455" i="19"/>
  <c r="M455" i="19"/>
  <c r="Q455" i="19"/>
  <c r="U455" i="19"/>
  <c r="Y455" i="19"/>
  <c r="AC455" i="19"/>
  <c r="AG455" i="19"/>
  <c r="AK455" i="19"/>
  <c r="AO455" i="19"/>
  <c r="AS455" i="19"/>
  <c r="AW455" i="19"/>
  <c r="J455" i="19"/>
  <c r="N455" i="19"/>
  <c r="R455" i="19"/>
  <c r="V455" i="19"/>
  <c r="Z455" i="19"/>
  <c r="AD455" i="19"/>
  <c r="AH455" i="19"/>
  <c r="AL455" i="19"/>
  <c r="AP455" i="19"/>
  <c r="AT455" i="19"/>
  <c r="AX455" i="19"/>
  <c r="O455" i="19"/>
  <c r="W455" i="19"/>
  <c r="AE455" i="19"/>
  <c r="AM455" i="19"/>
  <c r="AU455" i="19"/>
  <c r="H455" i="19"/>
  <c r="P455" i="19"/>
  <c r="X455" i="19"/>
  <c r="AF455" i="19"/>
  <c r="AN455" i="19"/>
  <c r="AV455" i="19"/>
  <c r="K455" i="19"/>
  <c r="AA455" i="19"/>
  <c r="AQ455" i="19"/>
  <c r="L455" i="19"/>
  <c r="AB455" i="19"/>
  <c r="AR455" i="19"/>
  <c r="AI455" i="19"/>
  <c r="AY455" i="19"/>
  <c r="AJ455" i="19"/>
  <c r="S455" i="19"/>
  <c r="T455" i="19"/>
  <c r="AZ455" i="19"/>
  <c r="F16" i="20"/>
  <c r="F4" i="17" s="1"/>
  <c r="F41" i="19"/>
  <c r="D29" i="17" s="1"/>
  <c r="G41" i="19"/>
  <c r="E29" i="17" s="1"/>
  <c r="F105" i="19"/>
  <c r="D93" i="17" s="1"/>
  <c r="F113" i="19"/>
  <c r="D101" i="17" s="1"/>
  <c r="F153" i="19"/>
  <c r="D141" i="17" s="1"/>
  <c r="G153" i="19"/>
  <c r="E141" i="17" s="1"/>
  <c r="F90" i="19"/>
  <c r="D78" i="17" s="1"/>
  <c r="G90" i="19"/>
  <c r="E78" i="17" s="1"/>
  <c r="G120" i="19"/>
  <c r="E108" i="17" s="1"/>
  <c r="F120" i="19"/>
  <c r="D108" i="17" s="1"/>
  <c r="G124" i="19"/>
  <c r="E112" i="17" s="1"/>
  <c r="F124" i="19"/>
  <c r="D112" i="17" s="1"/>
  <c r="G156" i="19"/>
  <c r="E144" i="17" s="1"/>
  <c r="F156" i="19"/>
  <c r="D144" i="17" s="1"/>
  <c r="G158" i="19"/>
  <c r="E146" i="17" s="1"/>
  <c r="F158" i="19"/>
  <c r="D146" i="17" s="1"/>
  <c r="G162" i="19"/>
  <c r="E150" i="17" s="1"/>
  <c r="F162" i="19"/>
  <c r="D150" i="17" s="1"/>
  <c r="G208" i="19"/>
  <c r="E196" i="17" s="1"/>
  <c r="F208" i="19"/>
  <c r="D196" i="17" s="1"/>
  <c r="F328" i="19"/>
  <c r="D316" i="17" s="1"/>
  <c r="G328" i="19"/>
  <c r="E316" i="17" s="1"/>
  <c r="G356" i="19"/>
  <c r="E344" i="17" s="1"/>
  <c r="F356" i="19"/>
  <c r="D344" i="17" s="1"/>
  <c r="G400" i="19"/>
  <c r="E388" i="17" s="1"/>
  <c r="F400" i="19"/>
  <c r="D388" i="17" s="1"/>
  <c r="F383" i="16"/>
  <c r="F371" i="14" s="1"/>
  <c r="G383" i="16"/>
  <c r="G371" i="14" s="1"/>
  <c r="AR439" i="19"/>
  <c r="V431" i="19"/>
  <c r="AU439" i="19"/>
  <c r="G452" i="20"/>
  <c r="G440" i="17" s="1"/>
  <c r="F317" i="20"/>
  <c r="F305" i="17" s="1"/>
  <c r="E19" i="19"/>
  <c r="H19" i="19"/>
  <c r="I47" i="19"/>
  <c r="J47" i="19"/>
  <c r="K47" i="19"/>
  <c r="H47" i="19"/>
  <c r="E47" i="19"/>
  <c r="J55" i="19"/>
  <c r="E55" i="19"/>
  <c r="K55" i="19"/>
  <c r="L55" i="19"/>
  <c r="H55" i="19"/>
  <c r="I55" i="19"/>
  <c r="J63" i="19"/>
  <c r="E63" i="19"/>
  <c r="K63" i="19"/>
  <c r="L63" i="19"/>
  <c r="H63" i="19"/>
  <c r="I63" i="19"/>
  <c r="I91" i="19"/>
  <c r="M91" i="19"/>
  <c r="J91" i="19"/>
  <c r="N91" i="19"/>
  <c r="K91" i="19"/>
  <c r="L91" i="19"/>
  <c r="O91" i="19"/>
  <c r="E91" i="19"/>
  <c r="H91" i="19"/>
  <c r="J99" i="19"/>
  <c r="N99" i="19"/>
  <c r="E99" i="19"/>
  <c r="K99" i="19"/>
  <c r="O99" i="19"/>
  <c r="L99" i="19"/>
  <c r="M99" i="19"/>
  <c r="I99" i="19"/>
  <c r="P99" i="19"/>
  <c r="H99" i="19"/>
  <c r="I127" i="19"/>
  <c r="M127" i="19"/>
  <c r="Q127" i="19"/>
  <c r="J127" i="19"/>
  <c r="N127" i="19"/>
  <c r="R127" i="19"/>
  <c r="K127" i="19"/>
  <c r="S127" i="19"/>
  <c r="L127" i="19"/>
  <c r="H127" i="19"/>
  <c r="O127" i="19"/>
  <c r="E127" i="19"/>
  <c r="P127" i="19"/>
  <c r="J135" i="19"/>
  <c r="N135" i="19"/>
  <c r="R135" i="19"/>
  <c r="E135" i="19"/>
  <c r="K135" i="19"/>
  <c r="O135" i="19"/>
  <c r="S135" i="19"/>
  <c r="L135" i="19"/>
  <c r="T135" i="19"/>
  <c r="M135" i="19"/>
  <c r="Q135" i="19"/>
  <c r="H135" i="19"/>
  <c r="I135" i="19"/>
  <c r="P135" i="19"/>
  <c r="J143" i="19"/>
  <c r="N143" i="19"/>
  <c r="R143" i="19"/>
  <c r="E143" i="19"/>
  <c r="K143" i="19"/>
  <c r="O143" i="19"/>
  <c r="S143" i="19"/>
  <c r="L143" i="19"/>
  <c r="T143" i="19"/>
  <c r="M143" i="19"/>
  <c r="Q143" i="19"/>
  <c r="H143" i="19"/>
  <c r="I143" i="19"/>
  <c r="P143" i="19"/>
  <c r="I171" i="19"/>
  <c r="M171" i="19"/>
  <c r="Q171" i="19"/>
  <c r="U171" i="19"/>
  <c r="J171" i="19"/>
  <c r="N171" i="19"/>
  <c r="R171" i="19"/>
  <c r="V171" i="19"/>
  <c r="K171" i="19"/>
  <c r="S171" i="19"/>
  <c r="L171" i="19"/>
  <c r="T171" i="19"/>
  <c r="O171" i="19"/>
  <c r="P171" i="19"/>
  <c r="E171" i="19"/>
  <c r="H171" i="19"/>
  <c r="W171" i="19"/>
  <c r="J179" i="19"/>
  <c r="N179" i="19"/>
  <c r="R179" i="19"/>
  <c r="V179" i="19"/>
  <c r="E179" i="19"/>
  <c r="K179" i="19"/>
  <c r="O179" i="19"/>
  <c r="S179" i="19"/>
  <c r="W179" i="19"/>
  <c r="L179" i="19"/>
  <c r="T179" i="19"/>
  <c r="M179" i="19"/>
  <c r="U179" i="19"/>
  <c r="I179" i="19"/>
  <c r="P179" i="19"/>
  <c r="H179" i="19"/>
  <c r="Q179" i="19"/>
  <c r="X179" i="19"/>
  <c r="E213" i="19"/>
  <c r="K213" i="19"/>
  <c r="O213" i="19"/>
  <c r="S213" i="19"/>
  <c r="W213" i="19"/>
  <c r="AA213" i="19"/>
  <c r="H213" i="19"/>
  <c r="L213" i="19"/>
  <c r="P213" i="19"/>
  <c r="T213" i="19"/>
  <c r="X213" i="19"/>
  <c r="M213" i="19"/>
  <c r="U213" i="19"/>
  <c r="N213" i="19"/>
  <c r="V213" i="19"/>
  <c r="R213" i="19"/>
  <c r="I213" i="19"/>
  <c r="Y213" i="19"/>
  <c r="Q213" i="19"/>
  <c r="Z213" i="19"/>
  <c r="J213" i="19"/>
  <c r="E285" i="19"/>
  <c r="K285" i="19"/>
  <c r="O285" i="19"/>
  <c r="S285" i="19"/>
  <c r="W285" i="19"/>
  <c r="AA285" i="19"/>
  <c r="AE285" i="19"/>
  <c r="AI285" i="19"/>
  <c r="H285" i="19"/>
  <c r="L285" i="19"/>
  <c r="P285" i="19"/>
  <c r="T285" i="19"/>
  <c r="X285" i="19"/>
  <c r="AB285" i="19"/>
  <c r="AF285" i="19"/>
  <c r="M285" i="19"/>
  <c r="U285" i="19"/>
  <c r="AC285" i="19"/>
  <c r="N285" i="19"/>
  <c r="V285" i="19"/>
  <c r="AD285" i="19"/>
  <c r="R285" i="19"/>
  <c r="AH285" i="19"/>
  <c r="I285" i="19"/>
  <c r="Y285" i="19"/>
  <c r="Q285" i="19"/>
  <c r="Z285" i="19"/>
  <c r="J285" i="19"/>
  <c r="AG285" i="19"/>
  <c r="G297" i="19"/>
  <c r="E285" i="17" s="1"/>
  <c r="F297" i="19"/>
  <c r="D285" i="17" s="1"/>
  <c r="F263" i="16"/>
  <c r="F251" i="14" s="1"/>
  <c r="G263" i="16"/>
  <c r="G251" i="14" s="1"/>
  <c r="F275" i="16"/>
  <c r="F263" i="14" s="1"/>
  <c r="G275" i="16"/>
  <c r="G263" i="14" s="1"/>
  <c r="F283" i="16"/>
  <c r="F271" i="14" s="1"/>
  <c r="G283" i="16"/>
  <c r="G271" i="14" s="1"/>
  <c r="F38" i="15"/>
  <c r="D26" i="14" s="1"/>
  <c r="F55" i="15"/>
  <c r="D43" i="14" s="1"/>
  <c r="F99" i="15"/>
  <c r="D87" i="14" s="1"/>
  <c r="F168" i="15"/>
  <c r="D156" i="14" s="1"/>
  <c r="F172" i="15"/>
  <c r="D160" i="14" s="1"/>
  <c r="F218" i="15"/>
  <c r="D206" i="14" s="1"/>
  <c r="G218" i="15"/>
  <c r="E206" i="14" s="1"/>
  <c r="F236" i="15"/>
  <c r="D224" i="14" s="1"/>
  <c r="G236" i="15"/>
  <c r="E224" i="14" s="1"/>
  <c r="G261" i="15"/>
  <c r="E249" i="14" s="1"/>
  <c r="F261" i="15"/>
  <c r="D249" i="14" s="1"/>
  <c r="G269" i="15"/>
  <c r="E257" i="14" s="1"/>
  <c r="F269" i="15"/>
  <c r="D257" i="14" s="1"/>
  <c r="G277" i="15"/>
  <c r="E265" i="14" s="1"/>
  <c r="F277" i="15"/>
  <c r="D265" i="14" s="1"/>
  <c r="G301" i="15"/>
  <c r="E289" i="14" s="1"/>
  <c r="F301" i="15"/>
  <c r="D289" i="14" s="1"/>
  <c r="G317" i="15"/>
  <c r="E305" i="14" s="1"/>
  <c r="F317" i="15"/>
  <c r="D305" i="14" s="1"/>
  <c r="G325" i="15"/>
  <c r="E313" i="14" s="1"/>
  <c r="F325" i="15"/>
  <c r="D313" i="14" s="1"/>
  <c r="G333" i="15"/>
  <c r="E321" i="14" s="1"/>
  <c r="F333" i="15"/>
  <c r="D321" i="14" s="1"/>
  <c r="F464" i="20"/>
  <c r="F452" i="17" s="1"/>
  <c r="G464" i="20"/>
  <c r="G452" i="17" s="1"/>
  <c r="H209" i="20"/>
  <c r="E209" i="20"/>
  <c r="J199" i="19"/>
  <c r="N199" i="19"/>
  <c r="R199" i="19"/>
  <c r="V199" i="19"/>
  <c r="Z199" i="19"/>
  <c r="E199" i="19"/>
  <c r="K199" i="19"/>
  <c r="O199" i="19"/>
  <c r="S199" i="19"/>
  <c r="W199" i="19"/>
  <c r="L199" i="19"/>
  <c r="T199" i="19"/>
  <c r="M199" i="19"/>
  <c r="U199" i="19"/>
  <c r="Q199" i="19"/>
  <c r="H199" i="19"/>
  <c r="X199" i="19"/>
  <c r="I199" i="19"/>
  <c r="P199" i="19"/>
  <c r="Y199" i="19"/>
  <c r="J235" i="19"/>
  <c r="N235" i="19"/>
  <c r="R235" i="19"/>
  <c r="V235" i="19"/>
  <c r="Z235" i="19"/>
  <c r="AD235" i="19"/>
  <c r="E235" i="19"/>
  <c r="K235" i="19"/>
  <c r="O235" i="19"/>
  <c r="S235" i="19"/>
  <c r="W235" i="19"/>
  <c r="AA235" i="19"/>
  <c r="L235" i="19"/>
  <c r="T235" i="19"/>
  <c r="AB235" i="19"/>
  <c r="M235" i="19"/>
  <c r="U235" i="19"/>
  <c r="AC235" i="19"/>
  <c r="I235" i="19"/>
  <c r="Y235" i="19"/>
  <c r="P235" i="19"/>
  <c r="X235" i="19"/>
  <c r="H235" i="19"/>
  <c r="Q235" i="19"/>
  <c r="I271" i="19"/>
  <c r="M271" i="19"/>
  <c r="Q271" i="19"/>
  <c r="U271" i="19"/>
  <c r="Y271" i="19"/>
  <c r="AC271" i="19"/>
  <c r="AG271" i="19"/>
  <c r="J271" i="19"/>
  <c r="N271" i="19"/>
  <c r="R271" i="19"/>
  <c r="V271" i="19"/>
  <c r="Z271" i="19"/>
  <c r="AD271" i="19"/>
  <c r="K271" i="19"/>
  <c r="S271" i="19"/>
  <c r="AA271" i="19"/>
  <c r="L271" i="19"/>
  <c r="T271" i="19"/>
  <c r="AB271" i="19"/>
  <c r="P271" i="19"/>
  <c r="AF271" i="19"/>
  <c r="E271" i="19"/>
  <c r="W271" i="19"/>
  <c r="O271" i="19"/>
  <c r="X271" i="19"/>
  <c r="H271" i="19"/>
  <c r="AE271" i="19"/>
  <c r="I307" i="19"/>
  <c r="M307" i="19"/>
  <c r="Q307" i="19"/>
  <c r="U307" i="19"/>
  <c r="Y307" i="19"/>
  <c r="AC307" i="19"/>
  <c r="AG307" i="19"/>
  <c r="AK307" i="19"/>
  <c r="J307" i="19"/>
  <c r="N307" i="19"/>
  <c r="R307" i="19"/>
  <c r="V307" i="19"/>
  <c r="Z307" i="19"/>
  <c r="AD307" i="19"/>
  <c r="AH307" i="19"/>
  <c r="K307" i="19"/>
  <c r="S307" i="19"/>
  <c r="AA307" i="19"/>
  <c r="AI307" i="19"/>
  <c r="L307" i="19"/>
  <c r="T307" i="19"/>
  <c r="AB307" i="19"/>
  <c r="AJ307" i="19"/>
  <c r="H307" i="19"/>
  <c r="X307" i="19"/>
  <c r="O307" i="19"/>
  <c r="AE307" i="19"/>
  <c r="P307" i="19"/>
  <c r="W307" i="19"/>
  <c r="E307" i="19"/>
  <c r="AF307" i="19"/>
  <c r="I323" i="19"/>
  <c r="M323" i="19"/>
  <c r="Q323" i="19"/>
  <c r="U323" i="19"/>
  <c r="Y323" i="19"/>
  <c r="AC323" i="19"/>
  <c r="AG323" i="19"/>
  <c r="AK323" i="19"/>
  <c r="J323" i="19"/>
  <c r="N323" i="19"/>
  <c r="R323" i="19"/>
  <c r="V323" i="19"/>
  <c r="Z323" i="19"/>
  <c r="AD323" i="19"/>
  <c r="AH323" i="19"/>
  <c r="AL323" i="19"/>
  <c r="E323" i="19"/>
  <c r="O323" i="19"/>
  <c r="W323" i="19"/>
  <c r="AE323" i="19"/>
  <c r="H323" i="19"/>
  <c r="P323" i="19"/>
  <c r="X323" i="19"/>
  <c r="AF323" i="19"/>
  <c r="K323" i="19"/>
  <c r="AA323" i="19"/>
  <c r="L323" i="19"/>
  <c r="AB323" i="19"/>
  <c r="T323" i="19"/>
  <c r="AI323" i="19"/>
  <c r="S323" i="19"/>
  <c r="AJ323" i="19"/>
  <c r="H347" i="19"/>
  <c r="L347" i="19"/>
  <c r="P347" i="19"/>
  <c r="T347" i="19"/>
  <c r="X347" i="19"/>
  <c r="AB347" i="19"/>
  <c r="AF347" i="19"/>
  <c r="AJ347" i="19"/>
  <c r="AN347" i="19"/>
  <c r="I347" i="19"/>
  <c r="M347" i="19"/>
  <c r="Q347" i="19"/>
  <c r="U347" i="19"/>
  <c r="Y347" i="19"/>
  <c r="AC347" i="19"/>
  <c r="AG347" i="19"/>
  <c r="AK347" i="19"/>
  <c r="AO347" i="19"/>
  <c r="N347" i="19"/>
  <c r="V347" i="19"/>
  <c r="AD347" i="19"/>
  <c r="AL347" i="19"/>
  <c r="E347" i="19"/>
  <c r="O347" i="19"/>
  <c r="W347" i="19"/>
  <c r="AE347" i="19"/>
  <c r="AM347" i="19"/>
  <c r="K347" i="19"/>
  <c r="AA347" i="19"/>
  <c r="R347" i="19"/>
  <c r="AH347" i="19"/>
  <c r="S347" i="19"/>
  <c r="Z347" i="19"/>
  <c r="J347" i="19"/>
  <c r="AI347" i="19"/>
  <c r="J371" i="19"/>
  <c r="N371" i="19"/>
  <c r="R371" i="19"/>
  <c r="V371" i="19"/>
  <c r="Z371" i="19"/>
  <c r="AD371" i="19"/>
  <c r="AH371" i="19"/>
  <c r="AL371" i="19"/>
  <c r="AP371" i="19"/>
  <c r="E371" i="19"/>
  <c r="K371" i="19"/>
  <c r="O371" i="19"/>
  <c r="S371" i="19"/>
  <c r="W371" i="19"/>
  <c r="AA371" i="19"/>
  <c r="AE371" i="19"/>
  <c r="AI371" i="19"/>
  <c r="AM371" i="19"/>
  <c r="AQ371" i="19"/>
  <c r="M371" i="19"/>
  <c r="U371" i="19"/>
  <c r="AC371" i="19"/>
  <c r="AK371" i="19"/>
  <c r="H371" i="19"/>
  <c r="P371" i="19"/>
  <c r="X371" i="19"/>
  <c r="AF371" i="19"/>
  <c r="AN371" i="19"/>
  <c r="T371" i="19"/>
  <c r="AJ371" i="19"/>
  <c r="I371" i="19"/>
  <c r="Y371" i="19"/>
  <c r="AO371" i="19"/>
  <c r="AG371" i="19"/>
  <c r="L371" i="19"/>
  <c r="AB371" i="19"/>
  <c r="Q371" i="19"/>
  <c r="I399" i="19"/>
  <c r="M399" i="19"/>
  <c r="Q399" i="19"/>
  <c r="U399" i="19"/>
  <c r="Y399" i="19"/>
  <c r="AC399" i="19"/>
  <c r="AG399" i="19"/>
  <c r="AK399" i="19"/>
  <c r="AO399" i="19"/>
  <c r="AS399" i="19"/>
  <c r="J399" i="19"/>
  <c r="N399" i="19"/>
  <c r="R399" i="19"/>
  <c r="V399" i="19"/>
  <c r="Z399" i="19"/>
  <c r="AD399" i="19"/>
  <c r="AH399" i="19"/>
  <c r="AL399" i="19"/>
  <c r="AP399" i="19"/>
  <c r="AT399" i="19"/>
  <c r="H399" i="19"/>
  <c r="P399" i="19"/>
  <c r="X399" i="19"/>
  <c r="AF399" i="19"/>
  <c r="AN399" i="19"/>
  <c r="K399" i="19"/>
  <c r="S399" i="19"/>
  <c r="AA399" i="19"/>
  <c r="AI399" i="19"/>
  <c r="AQ399" i="19"/>
  <c r="O399" i="19"/>
  <c r="AE399" i="19"/>
  <c r="T399" i="19"/>
  <c r="AJ399" i="19"/>
  <c r="E399" i="19"/>
  <c r="AM399" i="19"/>
  <c r="L399" i="19"/>
  <c r="AR399" i="19"/>
  <c r="W399" i="19"/>
  <c r="AB399" i="19"/>
  <c r="E423" i="19"/>
  <c r="L423" i="19"/>
  <c r="R423" i="19"/>
  <c r="W423" i="19"/>
  <c r="AB423" i="19"/>
  <c r="AH423" i="19"/>
  <c r="AM423" i="19"/>
  <c r="AR423" i="19"/>
  <c r="H423" i="19"/>
  <c r="N423" i="19"/>
  <c r="S423" i="19"/>
  <c r="X423" i="19"/>
  <c r="AD423" i="19"/>
  <c r="AI423" i="19"/>
  <c r="AN423" i="19"/>
  <c r="AT423" i="19"/>
  <c r="K423" i="19"/>
  <c r="V423" i="19"/>
  <c r="AF423" i="19"/>
  <c r="AQ423" i="19"/>
  <c r="O423" i="19"/>
  <c r="Z423" i="19"/>
  <c r="AJ423" i="19"/>
  <c r="AU423" i="19"/>
  <c r="AA423" i="19"/>
  <c r="AV423" i="19"/>
  <c r="J423" i="19"/>
  <c r="AE423" i="19"/>
  <c r="AL423" i="19"/>
  <c r="AP423" i="19"/>
  <c r="P423" i="19"/>
  <c r="T423" i="19"/>
  <c r="M423" i="19"/>
  <c r="AC423" i="19"/>
  <c r="AS423" i="19"/>
  <c r="Q423" i="19"/>
  <c r="AG423" i="19"/>
  <c r="I423" i="19"/>
  <c r="AO423" i="19"/>
  <c r="U423" i="19"/>
  <c r="E447" i="19"/>
  <c r="I447" i="19"/>
  <c r="M447" i="19"/>
  <c r="Q447" i="19"/>
  <c r="U447" i="19"/>
  <c r="Y447" i="19"/>
  <c r="AC447" i="19"/>
  <c r="AG447" i="19"/>
  <c r="AK447" i="19"/>
  <c r="AO447" i="19"/>
  <c r="AS447" i="19"/>
  <c r="AW447" i="19"/>
  <c r="J447" i="19"/>
  <c r="N447" i="19"/>
  <c r="R447" i="19"/>
  <c r="V447" i="19"/>
  <c r="Z447" i="19"/>
  <c r="AD447" i="19"/>
  <c r="AH447" i="19"/>
  <c r="AL447" i="19"/>
  <c r="AP447" i="19"/>
  <c r="AT447" i="19"/>
  <c r="AX447" i="19"/>
  <c r="O447" i="19"/>
  <c r="W447" i="19"/>
  <c r="AE447" i="19"/>
  <c r="AM447" i="19"/>
  <c r="AU447" i="19"/>
  <c r="H447" i="19"/>
  <c r="P447" i="19"/>
  <c r="X447" i="19"/>
  <c r="AF447" i="19"/>
  <c r="AN447" i="19"/>
  <c r="AV447" i="19"/>
  <c r="K447" i="19"/>
  <c r="AA447" i="19"/>
  <c r="AQ447" i="19"/>
  <c r="L447" i="19"/>
  <c r="AB447" i="19"/>
  <c r="AR447" i="19"/>
  <c r="S447" i="19"/>
  <c r="AY447" i="19"/>
  <c r="T447" i="19"/>
  <c r="AI447" i="19"/>
  <c r="AJ447" i="19"/>
  <c r="F241" i="20"/>
  <c r="F229" i="17" s="1"/>
  <c r="G192" i="19"/>
  <c r="E180" i="17" s="1"/>
  <c r="F192" i="19"/>
  <c r="D180" i="17" s="1"/>
  <c r="F168" i="19"/>
  <c r="D156" i="17" s="1"/>
  <c r="G168" i="19"/>
  <c r="E156" i="17" s="1"/>
  <c r="F108" i="20"/>
  <c r="F96" i="17" s="1"/>
  <c r="F24" i="20"/>
  <c r="F12" i="17" s="1"/>
  <c r="F27" i="19"/>
  <c r="D15" i="17" s="1"/>
  <c r="G27" i="19"/>
  <c r="E15" i="17" s="1"/>
  <c r="F31" i="19"/>
  <c r="D19" i="17" s="1"/>
  <c r="F69" i="19"/>
  <c r="D57" i="17" s="1"/>
  <c r="F109" i="19"/>
  <c r="D97" i="17" s="1"/>
  <c r="F111" i="19"/>
  <c r="D99" i="17" s="1"/>
  <c r="F119" i="19"/>
  <c r="D107" i="17" s="1"/>
  <c r="G160" i="19"/>
  <c r="E148" i="17" s="1"/>
  <c r="F160" i="19"/>
  <c r="D148" i="17" s="1"/>
  <c r="F220" i="19"/>
  <c r="D208" i="17" s="1"/>
  <c r="G220" i="19"/>
  <c r="E208" i="17" s="1"/>
  <c r="G252" i="19"/>
  <c r="E240" i="17" s="1"/>
  <c r="F252" i="19"/>
  <c r="D240" i="17" s="1"/>
  <c r="F258" i="19"/>
  <c r="D246" i="17" s="1"/>
  <c r="G258" i="19"/>
  <c r="E246" i="17" s="1"/>
  <c r="G290" i="19"/>
  <c r="E278" i="17" s="1"/>
  <c r="F290" i="19"/>
  <c r="D278" i="17" s="1"/>
  <c r="F298" i="19"/>
  <c r="D286" i="17" s="1"/>
  <c r="G298" i="19"/>
  <c r="E286" i="17" s="1"/>
  <c r="G322" i="19"/>
  <c r="E310" i="17" s="1"/>
  <c r="F322" i="19"/>
  <c r="D310" i="17" s="1"/>
  <c r="F346" i="19"/>
  <c r="D334" i="17" s="1"/>
  <c r="G346" i="19"/>
  <c r="E334" i="17" s="1"/>
  <c r="F354" i="19"/>
  <c r="D342" i="17" s="1"/>
  <c r="G354" i="19"/>
  <c r="E342" i="17" s="1"/>
  <c r="G360" i="19"/>
  <c r="E348" i="17" s="1"/>
  <c r="F360" i="19"/>
  <c r="D348" i="17" s="1"/>
  <c r="G364" i="19"/>
  <c r="E352" i="17" s="1"/>
  <c r="F364" i="19"/>
  <c r="D352" i="17" s="1"/>
  <c r="G376" i="19"/>
  <c r="E364" i="17" s="1"/>
  <c r="F376" i="19"/>
  <c r="D364" i="17" s="1"/>
  <c r="G396" i="19"/>
  <c r="E384" i="17" s="1"/>
  <c r="F396" i="19"/>
  <c r="D384" i="17" s="1"/>
  <c r="G404" i="19"/>
  <c r="E392" i="17" s="1"/>
  <c r="F404" i="19"/>
  <c r="D392" i="17" s="1"/>
  <c r="G410" i="19"/>
  <c r="E398" i="17" s="1"/>
  <c r="F410" i="19"/>
  <c r="D398" i="17" s="1"/>
  <c r="F416" i="19"/>
  <c r="D404" i="17" s="1"/>
  <c r="G416" i="19"/>
  <c r="E404" i="17" s="1"/>
  <c r="F70" i="19"/>
  <c r="D58" i="17" s="1"/>
  <c r="G16" i="25"/>
  <c r="D16" i="25"/>
  <c r="F16" i="25"/>
  <c r="B17" i="25"/>
  <c r="H16" i="25"/>
  <c r="AP431" i="19"/>
  <c r="H24" i="10"/>
  <c r="H441" i="10"/>
  <c r="H437" i="10"/>
  <c r="H421" i="10"/>
  <c r="H417" i="10"/>
  <c r="H401" i="10"/>
  <c r="H397" i="10"/>
  <c r="H381" i="10"/>
  <c r="H377" i="10"/>
  <c r="H361" i="10"/>
  <c r="H357" i="10"/>
  <c r="G357" i="10" s="1"/>
  <c r="C345" i="17" s="1"/>
  <c r="H341" i="10"/>
  <c r="H337" i="10"/>
  <c r="H321" i="10"/>
  <c r="H317" i="10"/>
  <c r="H301" i="10"/>
  <c r="H297" i="10"/>
  <c r="H281" i="10"/>
  <c r="H277" i="10"/>
  <c r="G277" i="10" s="1"/>
  <c r="C265" i="17" s="1"/>
  <c r="H261" i="10"/>
  <c r="H257" i="10"/>
  <c r="H241" i="10"/>
  <c r="H237" i="10"/>
  <c r="G237" i="10" s="1"/>
  <c r="C225" i="17" s="1"/>
  <c r="H221" i="10"/>
  <c r="H217" i="10"/>
  <c r="H201" i="10"/>
  <c r="H197" i="10"/>
  <c r="H181" i="10"/>
  <c r="H177" i="10"/>
  <c r="G177" i="10" s="1"/>
  <c r="C165" i="17" s="1"/>
  <c r="H161" i="10"/>
  <c r="H157" i="10"/>
  <c r="H141" i="10"/>
  <c r="H137" i="10"/>
  <c r="H121" i="10"/>
  <c r="H117" i="10"/>
  <c r="H101" i="10"/>
  <c r="H97" i="10"/>
  <c r="H81" i="10"/>
  <c r="H77" i="10"/>
  <c r="H61" i="10"/>
  <c r="H57" i="10"/>
  <c r="H41" i="10"/>
  <c r="H37" i="10"/>
  <c r="H21" i="10"/>
  <c r="H17" i="10"/>
  <c r="G17" i="10" s="1"/>
  <c r="C5" i="17" s="1"/>
  <c r="H445" i="10"/>
  <c r="H444" i="10"/>
  <c r="H440" i="10"/>
  <c r="H436" i="10"/>
  <c r="H422" i="10"/>
  <c r="H418" i="10"/>
  <c r="H414" i="10"/>
  <c r="H412" i="10"/>
  <c r="H410" i="10"/>
  <c r="H408" i="10"/>
  <c r="H406" i="10"/>
  <c r="H404" i="10"/>
  <c r="H400" i="10"/>
  <c r="H396" i="10"/>
  <c r="H382" i="10"/>
  <c r="H378" i="10"/>
  <c r="H374" i="10"/>
  <c r="H372" i="10"/>
  <c r="H370" i="10"/>
  <c r="H368" i="10"/>
  <c r="H366" i="10"/>
  <c r="H364" i="10"/>
  <c r="H360" i="10"/>
  <c r="H356" i="10"/>
  <c r="H342" i="10"/>
  <c r="H338" i="10"/>
  <c r="H334" i="10"/>
  <c r="H332" i="10"/>
  <c r="H330" i="10"/>
  <c r="H328" i="10"/>
  <c r="H326" i="10"/>
  <c r="H324" i="10"/>
  <c r="G324" i="10" s="1"/>
  <c r="C312" i="17" s="1"/>
  <c r="H320" i="10"/>
  <c r="H316" i="10"/>
  <c r="H302" i="10"/>
  <c r="H298" i="10"/>
  <c r="H294" i="10"/>
  <c r="H292" i="10"/>
  <c r="H290" i="10"/>
  <c r="H288" i="10"/>
  <c r="H286" i="10"/>
  <c r="H284" i="10"/>
  <c r="H280" i="10"/>
  <c r="H276" i="10"/>
  <c r="H262" i="10"/>
  <c r="H258" i="10"/>
  <c r="H254" i="10"/>
  <c r="H252" i="10"/>
  <c r="H250" i="10"/>
  <c r="H248" i="10"/>
  <c r="H246" i="10"/>
  <c r="H244" i="10"/>
  <c r="H240" i="10"/>
  <c r="H236" i="10"/>
  <c r="H222" i="10"/>
  <c r="H218" i="10"/>
  <c r="H214" i="10"/>
  <c r="H212" i="10"/>
  <c r="H210" i="10"/>
  <c r="H208" i="10"/>
  <c r="H206" i="10"/>
  <c r="H204" i="10"/>
  <c r="H200" i="10"/>
  <c r="H196" i="10"/>
  <c r="H182" i="10"/>
  <c r="H178" i="10"/>
  <c r="H174" i="10"/>
  <c r="H172" i="10"/>
  <c r="H170" i="10"/>
  <c r="H168" i="10"/>
  <c r="H166" i="10"/>
  <c r="H164" i="10"/>
  <c r="H160" i="10"/>
  <c r="H156" i="10"/>
  <c r="H142" i="10"/>
  <c r="H138" i="10"/>
  <c r="H134" i="10"/>
  <c r="H132" i="10"/>
  <c r="H130" i="10"/>
  <c r="H128" i="10"/>
  <c r="H126" i="10"/>
  <c r="H124" i="10"/>
  <c r="H120" i="10"/>
  <c r="H116" i="10"/>
  <c r="H102" i="10"/>
  <c r="H98" i="10"/>
  <c r="H94" i="10"/>
  <c r="H92" i="10"/>
  <c r="H90" i="10"/>
  <c r="H88" i="10"/>
  <c r="H86" i="10"/>
  <c r="H84" i="10"/>
  <c r="H80" i="10"/>
  <c r="H76" i="10"/>
  <c r="H62" i="10"/>
  <c r="H58" i="10"/>
  <c r="H54" i="10"/>
  <c r="H52" i="10"/>
  <c r="H50" i="10"/>
  <c r="H48" i="10"/>
  <c r="H46" i="10"/>
  <c r="H44" i="10"/>
  <c r="H40" i="10"/>
  <c r="H36" i="10"/>
  <c r="H22" i="10"/>
  <c r="H18" i="10"/>
  <c r="G18" i="10" s="1"/>
  <c r="C6" i="17" s="1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39" i="10"/>
  <c r="H419" i="10"/>
  <c r="H399" i="10"/>
  <c r="H379" i="10"/>
  <c r="H359" i="10"/>
  <c r="G359" i="10" s="1"/>
  <c r="C347" i="17" s="1"/>
  <c r="H339" i="10"/>
  <c r="H319" i="10"/>
  <c r="G319" i="10" s="1"/>
  <c r="C307" i="17" s="1"/>
  <c r="H299" i="10"/>
  <c r="H279" i="10"/>
  <c r="G279" i="10" s="1"/>
  <c r="C267" i="17" s="1"/>
  <c r="H259" i="10"/>
  <c r="H239" i="10"/>
  <c r="H219" i="10"/>
  <c r="H199" i="10"/>
  <c r="H179" i="10"/>
  <c r="H159" i="10"/>
  <c r="G159" i="10" s="1"/>
  <c r="C147" i="17" s="1"/>
  <c r="H139" i="10"/>
  <c r="H119" i="10"/>
  <c r="H99" i="10"/>
  <c r="H79" i="10"/>
  <c r="H59" i="10"/>
  <c r="H39" i="10"/>
  <c r="H23" i="10"/>
  <c r="H15" i="10"/>
  <c r="G15" i="10" s="1"/>
  <c r="C3" i="17" s="1"/>
  <c r="H438" i="10"/>
  <c r="H420" i="10"/>
  <c r="H413" i="10"/>
  <c r="H409" i="10"/>
  <c r="H405" i="10"/>
  <c r="H402" i="10"/>
  <c r="H394" i="10"/>
  <c r="H392" i="10"/>
  <c r="H390" i="10"/>
  <c r="H388" i="10"/>
  <c r="H386" i="10"/>
  <c r="H384" i="10"/>
  <c r="H376" i="10"/>
  <c r="H373" i="10"/>
  <c r="G373" i="10" s="1"/>
  <c r="C361" i="17" s="1"/>
  <c r="H369" i="10"/>
  <c r="G369" i="10" s="1"/>
  <c r="C357" i="17" s="1"/>
  <c r="H365" i="10"/>
  <c r="H358" i="10"/>
  <c r="H340" i="10"/>
  <c r="H333" i="10"/>
  <c r="H329" i="10"/>
  <c r="G329" i="10" s="1"/>
  <c r="C317" i="17" s="1"/>
  <c r="H325" i="10"/>
  <c r="H322" i="10"/>
  <c r="H314" i="10"/>
  <c r="H312" i="10"/>
  <c r="H310" i="10"/>
  <c r="H308" i="10"/>
  <c r="H306" i="10"/>
  <c r="H304" i="10"/>
  <c r="H296" i="10"/>
  <c r="H293" i="10"/>
  <c r="H289" i="10"/>
  <c r="H285" i="10"/>
  <c r="H278" i="10"/>
  <c r="H260" i="10"/>
  <c r="H253" i="10"/>
  <c r="H249" i="10"/>
  <c r="G249" i="10" s="1"/>
  <c r="C237" i="17" s="1"/>
  <c r="H245" i="10"/>
  <c r="G245" i="10" s="1"/>
  <c r="C233" i="17" s="1"/>
  <c r="H242" i="10"/>
  <c r="H234" i="10"/>
  <c r="H232" i="10"/>
  <c r="H230" i="10"/>
  <c r="H228" i="10"/>
  <c r="H226" i="10"/>
  <c r="H224" i="10"/>
  <c r="H216" i="10"/>
  <c r="H213" i="10"/>
  <c r="H209" i="10"/>
  <c r="H205" i="10"/>
  <c r="G205" i="10" s="1"/>
  <c r="C193" i="17" s="1"/>
  <c r="H198" i="10"/>
  <c r="H180" i="10"/>
  <c r="H173" i="10"/>
  <c r="H169" i="10"/>
  <c r="G169" i="10" s="1"/>
  <c r="C157" i="17" s="1"/>
  <c r="H165" i="10"/>
  <c r="H162" i="10"/>
  <c r="H154" i="10"/>
  <c r="H152" i="10"/>
  <c r="H150" i="10"/>
  <c r="H148" i="10"/>
  <c r="H146" i="10"/>
  <c r="H144" i="10"/>
  <c r="H136" i="10"/>
  <c r="H133" i="10"/>
  <c r="H129" i="10"/>
  <c r="H125" i="10"/>
  <c r="H118" i="10"/>
  <c r="H100" i="10"/>
  <c r="H93" i="10"/>
  <c r="H89" i="10"/>
  <c r="H85" i="10"/>
  <c r="H82" i="10"/>
  <c r="H74" i="10"/>
  <c r="H72" i="10"/>
  <c r="H70" i="10"/>
  <c r="H68" i="10"/>
  <c r="H66" i="10"/>
  <c r="H64" i="10"/>
  <c r="H56" i="10"/>
  <c r="H53" i="10"/>
  <c r="H49" i="10"/>
  <c r="H45" i="10"/>
  <c r="H38" i="10"/>
  <c r="H16" i="10"/>
  <c r="G16" i="10" s="1"/>
  <c r="C4" i="17" s="1"/>
  <c r="H442" i="10"/>
  <c r="H435" i="10"/>
  <c r="H423" i="10"/>
  <c r="H411" i="10"/>
  <c r="H398" i="10"/>
  <c r="H395" i="10"/>
  <c r="H383" i="10"/>
  <c r="H380" i="10"/>
  <c r="H371" i="10"/>
  <c r="H353" i="10"/>
  <c r="G353" i="10" s="1"/>
  <c r="C341" i="17" s="1"/>
  <c r="H351" i="10"/>
  <c r="H349" i="10"/>
  <c r="G349" i="10" s="1"/>
  <c r="C337" i="17" s="1"/>
  <c r="H347" i="10"/>
  <c r="H345" i="10"/>
  <c r="H327" i="10"/>
  <c r="H318" i="10"/>
  <c r="H315" i="10"/>
  <c r="H303" i="10"/>
  <c r="H300" i="10"/>
  <c r="H287" i="10"/>
  <c r="H274" i="10"/>
  <c r="H273" i="10"/>
  <c r="H272" i="10"/>
  <c r="H271" i="10"/>
  <c r="H270" i="10"/>
  <c r="H269" i="10"/>
  <c r="H268" i="10"/>
  <c r="H267" i="10"/>
  <c r="H266" i="10"/>
  <c r="H265" i="10"/>
  <c r="H264" i="10"/>
  <c r="H251" i="10"/>
  <c r="G251" i="10" s="1"/>
  <c r="C239" i="17" s="1"/>
  <c r="H238" i="10"/>
  <c r="H235" i="10"/>
  <c r="G235" i="10" s="1"/>
  <c r="C223" i="17" s="1"/>
  <c r="H223" i="10"/>
  <c r="H203" i="10"/>
  <c r="H175" i="10"/>
  <c r="H155" i="10"/>
  <c r="H143" i="10"/>
  <c r="H123" i="10"/>
  <c r="H95" i="10"/>
  <c r="H75" i="10"/>
  <c r="H63" i="10"/>
  <c r="H43" i="10"/>
  <c r="H19" i="10"/>
  <c r="H407" i="10"/>
  <c r="H354" i="10"/>
  <c r="H352" i="10"/>
  <c r="H348" i="10"/>
  <c r="H344" i="10"/>
  <c r="H336" i="10"/>
  <c r="H331" i="10"/>
  <c r="H291" i="10"/>
  <c r="H282" i="10"/>
  <c r="H256" i="10"/>
  <c r="H247" i="10"/>
  <c r="G247" i="10" s="1"/>
  <c r="C235" i="17" s="1"/>
  <c r="H215" i="10"/>
  <c r="H195" i="10"/>
  <c r="H163" i="10"/>
  <c r="H135" i="10"/>
  <c r="H83" i="10"/>
  <c r="H434" i="10"/>
  <c r="H433" i="10"/>
  <c r="H432" i="10"/>
  <c r="H431" i="10"/>
  <c r="H430" i="10"/>
  <c r="H429" i="10"/>
  <c r="H428" i="10"/>
  <c r="H427" i="10"/>
  <c r="H426" i="10"/>
  <c r="H425" i="10"/>
  <c r="H424" i="10"/>
  <c r="H415" i="10"/>
  <c r="H391" i="10"/>
  <c r="H387" i="10"/>
  <c r="H375" i="10"/>
  <c r="G375" i="10" s="1"/>
  <c r="C363" i="17" s="1"/>
  <c r="H323" i="10"/>
  <c r="H311" i="10"/>
  <c r="G311" i="10" s="1"/>
  <c r="C299" i="17" s="1"/>
  <c r="H307" i="10"/>
  <c r="H283" i="10"/>
  <c r="G283" i="10" s="1"/>
  <c r="C271" i="17" s="1"/>
  <c r="H255" i="10"/>
  <c r="H231" i="10"/>
  <c r="H227" i="10"/>
  <c r="H220" i="10"/>
  <c r="H211" i="10"/>
  <c r="H194" i="10"/>
  <c r="H192" i="10"/>
  <c r="H190" i="10"/>
  <c r="H188" i="10"/>
  <c r="H186" i="10"/>
  <c r="H184" i="10"/>
  <c r="H167" i="10"/>
  <c r="H158" i="10"/>
  <c r="H151" i="10"/>
  <c r="H147" i="10"/>
  <c r="H131" i="10"/>
  <c r="H122" i="10"/>
  <c r="H96" i="10"/>
  <c r="H87" i="10"/>
  <c r="H71" i="10"/>
  <c r="H67" i="10"/>
  <c r="H60" i="10"/>
  <c r="H51" i="10"/>
  <c r="H34" i="10"/>
  <c r="H32" i="10"/>
  <c r="H30" i="10"/>
  <c r="H28" i="10"/>
  <c r="H26" i="10"/>
  <c r="H416" i="10"/>
  <c r="H367" i="10"/>
  <c r="H362" i="10"/>
  <c r="H350" i="10"/>
  <c r="H346" i="10"/>
  <c r="H183" i="10"/>
  <c r="H115" i="10"/>
  <c r="H103" i="10"/>
  <c r="H55" i="10"/>
  <c r="H35" i="10"/>
  <c r="H343" i="10"/>
  <c r="H263" i="10"/>
  <c r="H191" i="10"/>
  <c r="H127" i="10"/>
  <c r="H112" i="10"/>
  <c r="H108" i="10"/>
  <c r="H104" i="10"/>
  <c r="H91" i="10"/>
  <c r="H42" i="10"/>
  <c r="H27" i="10"/>
  <c r="H443" i="10"/>
  <c r="H403" i="10"/>
  <c r="H363" i="10"/>
  <c r="H187" i="10"/>
  <c r="H295" i="10"/>
  <c r="H233" i="10"/>
  <c r="H145" i="10"/>
  <c r="H113" i="10"/>
  <c r="H105" i="10"/>
  <c r="H78" i="10"/>
  <c r="H73" i="10"/>
  <c r="H20" i="10"/>
  <c r="G20" i="10" s="1"/>
  <c r="C8" i="17" s="1"/>
  <c r="H389" i="10"/>
  <c r="H355" i="10"/>
  <c r="H335" i="10"/>
  <c r="H275" i="10"/>
  <c r="G275" i="10" s="1"/>
  <c r="C263" i="17" s="1"/>
  <c r="H225" i="10"/>
  <c r="H193" i="10"/>
  <c r="H185" i="10"/>
  <c r="H171" i="10"/>
  <c r="H153" i="10"/>
  <c r="H140" i="10"/>
  <c r="H111" i="10"/>
  <c r="H107" i="10"/>
  <c r="H65" i="10"/>
  <c r="H47" i="10"/>
  <c r="H33" i="10"/>
  <c r="H25" i="10"/>
  <c r="H385" i="10"/>
  <c r="H229" i="10"/>
  <c r="H176" i="10"/>
  <c r="H149" i="10"/>
  <c r="H114" i="10"/>
  <c r="H110" i="10"/>
  <c r="H106" i="10"/>
  <c r="H69" i="10"/>
  <c r="H31" i="10"/>
  <c r="H393" i="10"/>
  <c r="H313" i="10"/>
  <c r="H309" i="10"/>
  <c r="G309" i="10" s="1"/>
  <c r="C297" i="17" s="1"/>
  <c r="H305" i="10"/>
  <c r="H243" i="10"/>
  <c r="H207" i="10"/>
  <c r="H202" i="10"/>
  <c r="H189" i="10"/>
  <c r="H109" i="10"/>
  <c r="H29" i="10"/>
  <c r="G457" i="19"/>
  <c r="E445" i="17" s="1"/>
  <c r="F457" i="19"/>
  <c r="D445" i="17" s="1"/>
  <c r="G461" i="19"/>
  <c r="E449" i="17" s="1"/>
  <c r="F461" i="19"/>
  <c r="D449" i="17" s="1"/>
  <c r="K445" i="20"/>
  <c r="O445" i="20"/>
  <c r="S445" i="20"/>
  <c r="W445" i="20"/>
  <c r="AA445" i="20"/>
  <c r="AE445" i="20"/>
  <c r="AI445" i="20"/>
  <c r="AM445" i="20"/>
  <c r="AQ445" i="20"/>
  <c r="AU445" i="20"/>
  <c r="AY445" i="20"/>
  <c r="I444" i="20"/>
  <c r="M444" i="20"/>
  <c r="Q444" i="20"/>
  <c r="U444" i="20"/>
  <c r="Y444" i="20"/>
  <c r="AC444" i="20"/>
  <c r="AG444" i="20"/>
  <c r="AK444" i="20"/>
  <c r="AO444" i="20"/>
  <c r="AS444" i="20"/>
  <c r="AW444" i="20"/>
  <c r="K443" i="20"/>
  <c r="O443" i="20"/>
  <c r="S443" i="20"/>
  <c r="W443" i="20"/>
  <c r="AA443" i="20"/>
  <c r="AE443" i="20"/>
  <c r="AI443" i="20"/>
  <c r="AM443" i="20"/>
  <c r="AQ443" i="20"/>
  <c r="AU443" i="20"/>
  <c r="I442" i="20"/>
  <c r="M442" i="20"/>
  <c r="Q442" i="20"/>
  <c r="U442" i="20"/>
  <c r="Y442" i="20"/>
  <c r="AC442" i="20"/>
  <c r="AG442" i="20"/>
  <c r="AK442" i="20"/>
  <c r="AO442" i="20"/>
  <c r="AS442" i="20"/>
  <c r="AW442" i="20"/>
  <c r="K441" i="20"/>
  <c r="O441" i="20"/>
  <c r="S441" i="20"/>
  <c r="W441" i="20"/>
  <c r="AA441" i="20"/>
  <c r="AE441" i="20"/>
  <c r="AI441" i="20"/>
  <c r="AM441" i="20"/>
  <c r="AQ441" i="20"/>
  <c r="AU441" i="20"/>
  <c r="I440" i="20"/>
  <c r="M440" i="20"/>
  <c r="Q440" i="20"/>
  <c r="U440" i="20"/>
  <c r="Y440" i="20"/>
  <c r="AC440" i="20"/>
  <c r="AG440" i="20"/>
  <c r="AK440" i="20"/>
  <c r="AO440" i="20"/>
  <c r="AS440" i="20"/>
  <c r="AW440" i="20"/>
  <c r="K439" i="20"/>
  <c r="O439" i="20"/>
  <c r="S439" i="20"/>
  <c r="W439" i="20"/>
  <c r="AA439" i="20"/>
  <c r="AE439" i="20"/>
  <c r="AI439" i="20"/>
  <c r="AM439" i="20"/>
  <c r="L445" i="20"/>
  <c r="P445" i="20"/>
  <c r="T445" i="20"/>
  <c r="X445" i="20"/>
  <c r="AB445" i="20"/>
  <c r="AF445" i="20"/>
  <c r="AJ445" i="20"/>
  <c r="AN445" i="20"/>
  <c r="AR445" i="20"/>
  <c r="AV445" i="20"/>
  <c r="J444" i="20"/>
  <c r="N444" i="20"/>
  <c r="R444" i="20"/>
  <c r="V444" i="20"/>
  <c r="Z444" i="20"/>
  <c r="AD444" i="20"/>
  <c r="AH444" i="20"/>
  <c r="AL444" i="20"/>
  <c r="AP444" i="20"/>
  <c r="AT444" i="20"/>
  <c r="AX444" i="20"/>
  <c r="L443" i="20"/>
  <c r="P443" i="20"/>
  <c r="T443" i="20"/>
  <c r="X443" i="20"/>
  <c r="AB443" i="20"/>
  <c r="AF443" i="20"/>
  <c r="AJ443" i="20"/>
  <c r="AN443" i="20"/>
  <c r="AR443" i="20"/>
  <c r="AV443" i="20"/>
  <c r="J442" i="20"/>
  <c r="N442" i="20"/>
  <c r="R442" i="20"/>
  <c r="V442" i="20"/>
  <c r="Z442" i="20"/>
  <c r="AD442" i="20"/>
  <c r="AH442" i="20"/>
  <c r="AL442" i="20"/>
  <c r="AP442" i="20"/>
  <c r="AT442" i="20"/>
  <c r="AX442" i="20"/>
  <c r="L441" i="20"/>
  <c r="P441" i="20"/>
  <c r="T441" i="20"/>
  <c r="X441" i="20"/>
  <c r="AB441" i="20"/>
  <c r="AF441" i="20"/>
  <c r="AJ441" i="20"/>
  <c r="AN441" i="20"/>
  <c r="AR441" i="20"/>
  <c r="AV441" i="20"/>
  <c r="J445" i="20"/>
  <c r="R445" i="20"/>
  <c r="Z445" i="20"/>
  <c r="AH445" i="20"/>
  <c r="AP445" i="20"/>
  <c r="AX445" i="20"/>
  <c r="K444" i="20"/>
  <c r="S444" i="20"/>
  <c r="AA444" i="20"/>
  <c r="AI444" i="20"/>
  <c r="AQ444" i="20"/>
  <c r="N443" i="20"/>
  <c r="V443" i="20"/>
  <c r="AD443" i="20"/>
  <c r="AL443" i="20"/>
  <c r="AT443" i="20"/>
  <c r="K442" i="20"/>
  <c r="S442" i="20"/>
  <c r="AA442" i="20"/>
  <c r="AI442" i="20"/>
  <c r="AQ442" i="20"/>
  <c r="N441" i="20"/>
  <c r="V441" i="20"/>
  <c r="AD441" i="20"/>
  <c r="AL441" i="20"/>
  <c r="AT441" i="20"/>
  <c r="K440" i="20"/>
  <c r="P440" i="20"/>
  <c r="V440" i="20"/>
  <c r="AA440" i="20"/>
  <c r="AF440" i="20"/>
  <c r="AL440" i="20"/>
  <c r="AQ440" i="20"/>
  <c r="AV440" i="20"/>
  <c r="M439" i="20"/>
  <c r="R439" i="20"/>
  <c r="X439" i="20"/>
  <c r="AC439" i="20"/>
  <c r="AH439" i="20"/>
  <c r="AN439" i="20"/>
  <c r="AR439" i="20"/>
  <c r="AV439" i="20"/>
  <c r="J438" i="20"/>
  <c r="N438" i="20"/>
  <c r="R438" i="20"/>
  <c r="V438" i="20"/>
  <c r="Z438" i="20"/>
  <c r="AD438" i="20"/>
  <c r="AH438" i="20"/>
  <c r="AL438" i="20"/>
  <c r="AP438" i="20"/>
  <c r="AT438" i="20"/>
  <c r="AX438" i="20"/>
  <c r="L437" i="20"/>
  <c r="P437" i="20"/>
  <c r="T437" i="20"/>
  <c r="X437" i="20"/>
  <c r="AB437" i="20"/>
  <c r="AF437" i="20"/>
  <c r="AJ437" i="20"/>
  <c r="AN437" i="20"/>
  <c r="AR437" i="20"/>
  <c r="AV437" i="20"/>
  <c r="J436" i="20"/>
  <c r="N436" i="20"/>
  <c r="R436" i="20"/>
  <c r="V436" i="20"/>
  <c r="Z436" i="20"/>
  <c r="AD436" i="20"/>
  <c r="AH436" i="20"/>
  <c r="AL436" i="20"/>
  <c r="AP436" i="20"/>
  <c r="AT436" i="20"/>
  <c r="AX436" i="20"/>
  <c r="L435" i="20"/>
  <c r="P435" i="20"/>
  <c r="T435" i="20"/>
  <c r="X435" i="20"/>
  <c r="AB435" i="20"/>
  <c r="AF435" i="20"/>
  <c r="AJ435" i="20"/>
  <c r="AN435" i="20"/>
  <c r="AR435" i="20"/>
  <c r="AV435" i="20"/>
  <c r="J434" i="20"/>
  <c r="N434" i="20"/>
  <c r="R434" i="20"/>
  <c r="V434" i="20"/>
  <c r="Z434" i="20"/>
  <c r="AD434" i="20"/>
  <c r="AH434" i="20"/>
  <c r="AL434" i="20"/>
  <c r="AP434" i="20"/>
  <c r="AT434" i="20"/>
  <c r="J433" i="20"/>
  <c r="N433" i="20"/>
  <c r="R433" i="20"/>
  <c r="V433" i="20"/>
  <c r="Z433" i="20"/>
  <c r="AD433" i="20"/>
  <c r="AH433" i="20"/>
  <c r="AL433" i="20"/>
  <c r="AP433" i="20"/>
  <c r="AT433" i="20"/>
  <c r="J432" i="20"/>
  <c r="N432" i="20"/>
  <c r="R432" i="20"/>
  <c r="V432" i="20"/>
  <c r="Z432" i="20"/>
  <c r="AD432" i="20"/>
  <c r="AH432" i="20"/>
  <c r="AL432" i="20"/>
  <c r="AP432" i="20"/>
  <c r="AT432" i="20"/>
  <c r="J431" i="20"/>
  <c r="N431" i="20"/>
  <c r="R431" i="20"/>
  <c r="V431" i="20"/>
  <c r="Z431" i="20"/>
  <c r="AD431" i="20"/>
  <c r="AH431" i="20"/>
  <c r="AL431" i="20"/>
  <c r="AP431" i="20"/>
  <c r="AT431" i="20"/>
  <c r="J430" i="20"/>
  <c r="N430" i="20"/>
  <c r="R430" i="20"/>
  <c r="V430" i="20"/>
  <c r="Z430" i="20"/>
  <c r="AD430" i="20"/>
  <c r="AH430" i="20"/>
  <c r="AL430" i="20"/>
  <c r="AP430" i="20"/>
  <c r="AT430" i="20"/>
  <c r="J429" i="20"/>
  <c r="N429" i="20"/>
  <c r="R429" i="20"/>
  <c r="V429" i="20"/>
  <c r="Z429" i="20"/>
  <c r="AD429" i="20"/>
  <c r="AH429" i="20"/>
  <c r="AL429" i="20"/>
  <c r="AP429" i="20"/>
  <c r="AT429" i="20"/>
  <c r="J428" i="20"/>
  <c r="N428" i="20"/>
  <c r="R428" i="20"/>
  <c r="V428" i="20"/>
  <c r="Z428" i="20"/>
  <c r="AD428" i="20"/>
  <c r="AH428" i="20"/>
  <c r="AL428" i="20"/>
  <c r="AP428" i="20"/>
  <c r="AT428" i="20"/>
  <c r="J427" i="20"/>
  <c r="N427" i="20"/>
  <c r="R427" i="20"/>
  <c r="V427" i="20"/>
  <c r="Z427" i="20"/>
  <c r="AD427" i="20"/>
  <c r="AH427" i="20"/>
  <c r="AL427" i="20"/>
  <c r="AP427" i="20"/>
  <c r="AT427" i="20"/>
  <c r="J426" i="20"/>
  <c r="N426" i="20"/>
  <c r="R426" i="20"/>
  <c r="V426" i="20"/>
  <c r="Z426" i="20"/>
  <c r="AD426" i="20"/>
  <c r="AH426" i="20"/>
  <c r="AL426" i="20"/>
  <c r="AP426" i="20"/>
  <c r="AT426" i="20"/>
  <c r="J425" i="20"/>
  <c r="N425" i="20"/>
  <c r="R425" i="20"/>
  <c r="V425" i="20"/>
  <c r="Z425" i="20"/>
  <c r="AD425" i="20"/>
  <c r="AH425" i="20"/>
  <c r="AL425" i="20"/>
  <c r="AP425" i="20"/>
  <c r="AT425" i="20"/>
  <c r="J424" i="20"/>
  <c r="N424" i="20"/>
  <c r="R424" i="20"/>
  <c r="V424" i="20"/>
  <c r="Z424" i="20"/>
  <c r="AD424" i="20"/>
  <c r="AH424" i="20"/>
  <c r="AL424" i="20"/>
  <c r="AP424" i="20"/>
  <c r="AT424" i="20"/>
  <c r="L423" i="20"/>
  <c r="P423" i="20"/>
  <c r="T423" i="20"/>
  <c r="X423" i="20"/>
  <c r="AB423" i="20"/>
  <c r="AF423" i="20"/>
  <c r="AJ423" i="20"/>
  <c r="AN423" i="20"/>
  <c r="AR423" i="20"/>
  <c r="AV423" i="20"/>
  <c r="J422" i="20"/>
  <c r="N422" i="20"/>
  <c r="R422" i="20"/>
  <c r="V422" i="20"/>
  <c r="Z422" i="20"/>
  <c r="AD422" i="20"/>
  <c r="AH422" i="20"/>
  <c r="AL422" i="20"/>
  <c r="AP422" i="20"/>
  <c r="AT422" i="20"/>
  <c r="L421" i="20"/>
  <c r="P421" i="20"/>
  <c r="T421" i="20"/>
  <c r="X421" i="20"/>
  <c r="AB421" i="20"/>
  <c r="AF421" i="20"/>
  <c r="AJ421" i="20"/>
  <c r="AN421" i="20"/>
  <c r="AR421" i="20"/>
  <c r="AV421" i="20"/>
  <c r="J420" i="20"/>
  <c r="N420" i="20"/>
  <c r="R420" i="20"/>
  <c r="V420" i="20"/>
  <c r="Z420" i="20"/>
  <c r="AD420" i="20"/>
  <c r="AH420" i="20"/>
  <c r="AL420" i="20"/>
  <c r="AP420" i="20"/>
  <c r="AT420" i="20"/>
  <c r="L419" i="20"/>
  <c r="P419" i="20"/>
  <c r="T419" i="20"/>
  <c r="X419" i="20"/>
  <c r="AB419" i="20"/>
  <c r="AF419" i="20"/>
  <c r="AJ419" i="20"/>
  <c r="AN419" i="20"/>
  <c r="AR419" i="20"/>
  <c r="AV419" i="20"/>
  <c r="J418" i="20"/>
  <c r="N418" i="20"/>
  <c r="R418" i="20"/>
  <c r="V418" i="20"/>
  <c r="Z418" i="20"/>
  <c r="AD418" i="20"/>
  <c r="M445" i="20"/>
  <c r="U445" i="20"/>
  <c r="AC445" i="20"/>
  <c r="AK445" i="20"/>
  <c r="AS445" i="20"/>
  <c r="L444" i="20"/>
  <c r="T444" i="20"/>
  <c r="AB444" i="20"/>
  <c r="AJ444" i="20"/>
  <c r="AR444" i="20"/>
  <c r="I443" i="20"/>
  <c r="Q443" i="20"/>
  <c r="Y443" i="20"/>
  <c r="AG443" i="20"/>
  <c r="AO443" i="20"/>
  <c r="AW443" i="20"/>
  <c r="L442" i="20"/>
  <c r="T442" i="20"/>
  <c r="AB442" i="20"/>
  <c r="AJ442" i="20"/>
  <c r="AR442" i="20"/>
  <c r="I441" i="20"/>
  <c r="Q441" i="20"/>
  <c r="Y441" i="20"/>
  <c r="AG441" i="20"/>
  <c r="AO441" i="20"/>
  <c r="AW441" i="20"/>
  <c r="L440" i="20"/>
  <c r="R440" i="20"/>
  <c r="W440" i="20"/>
  <c r="AB440" i="20"/>
  <c r="AH440" i="20"/>
  <c r="AM440" i="20"/>
  <c r="AR440" i="20"/>
  <c r="AX440" i="20"/>
  <c r="I439" i="20"/>
  <c r="N439" i="20"/>
  <c r="T439" i="20"/>
  <c r="Y439" i="20"/>
  <c r="AD439" i="20"/>
  <c r="AJ439" i="20"/>
  <c r="AO439" i="20"/>
  <c r="AS439" i="20"/>
  <c r="AW439" i="20"/>
  <c r="K438" i="20"/>
  <c r="O438" i="20"/>
  <c r="S438" i="20"/>
  <c r="W438" i="20"/>
  <c r="AA438" i="20"/>
  <c r="AE438" i="20"/>
  <c r="AI438" i="20"/>
  <c r="AM438" i="20"/>
  <c r="AQ438" i="20"/>
  <c r="AU438" i="20"/>
  <c r="I437" i="20"/>
  <c r="M437" i="20"/>
  <c r="Q437" i="20"/>
  <c r="U437" i="20"/>
  <c r="Y437" i="20"/>
  <c r="AC437" i="20"/>
  <c r="AG437" i="20"/>
  <c r="AK437" i="20"/>
  <c r="AO437" i="20"/>
  <c r="AS437" i="20"/>
  <c r="AW437" i="20"/>
  <c r="K436" i="20"/>
  <c r="O436" i="20"/>
  <c r="S436" i="20"/>
  <c r="W436" i="20"/>
  <c r="AA436" i="20"/>
  <c r="AE436" i="20"/>
  <c r="AI436" i="20"/>
  <c r="AM436" i="20"/>
  <c r="AQ436" i="20"/>
  <c r="AU436" i="20"/>
  <c r="I435" i="20"/>
  <c r="M435" i="20"/>
  <c r="Q435" i="20"/>
  <c r="U435" i="20"/>
  <c r="Y435" i="20"/>
  <c r="AC435" i="20"/>
  <c r="AG435" i="20"/>
  <c r="AK435" i="20"/>
  <c r="AO435" i="20"/>
  <c r="AS435" i="20"/>
  <c r="AW435" i="20"/>
  <c r="K434" i="20"/>
  <c r="O434" i="20"/>
  <c r="S434" i="20"/>
  <c r="W434" i="20"/>
  <c r="AA434" i="20"/>
  <c r="AE434" i="20"/>
  <c r="AI434" i="20"/>
  <c r="AM434" i="20"/>
  <c r="AQ434" i="20"/>
  <c r="AU434" i="20"/>
  <c r="K433" i="20"/>
  <c r="O433" i="20"/>
  <c r="S433" i="20"/>
  <c r="W433" i="20"/>
  <c r="AA433" i="20"/>
  <c r="AE433" i="20"/>
  <c r="AI433" i="20"/>
  <c r="AM433" i="20"/>
  <c r="AQ433" i="20"/>
  <c r="AU433" i="20"/>
  <c r="K432" i="20"/>
  <c r="O432" i="20"/>
  <c r="S432" i="20"/>
  <c r="W432" i="20"/>
  <c r="AA432" i="20"/>
  <c r="AE432" i="20"/>
  <c r="AI432" i="20"/>
  <c r="AM432" i="20"/>
  <c r="AQ432" i="20"/>
  <c r="AU432" i="20"/>
  <c r="K431" i="20"/>
  <c r="O431" i="20"/>
  <c r="S431" i="20"/>
  <c r="W431" i="20"/>
  <c r="AA431" i="20"/>
  <c r="AE431" i="20"/>
  <c r="AI431" i="20"/>
  <c r="AM431" i="20"/>
  <c r="AQ431" i="20"/>
  <c r="AU431" i="20"/>
  <c r="K430" i="20"/>
  <c r="O430" i="20"/>
  <c r="S430" i="20"/>
  <c r="W430" i="20"/>
  <c r="AA430" i="20"/>
  <c r="AE430" i="20"/>
  <c r="AI430" i="20"/>
  <c r="AM430" i="20"/>
  <c r="AQ430" i="20"/>
  <c r="AU430" i="20"/>
  <c r="K429" i="20"/>
  <c r="O429" i="20"/>
  <c r="S429" i="20"/>
  <c r="W429" i="20"/>
  <c r="AA429" i="20"/>
  <c r="AE429" i="20"/>
  <c r="AI429" i="20"/>
  <c r="AM429" i="20"/>
  <c r="AQ429" i="20"/>
  <c r="AU429" i="20"/>
  <c r="K428" i="20"/>
  <c r="O428" i="20"/>
  <c r="S428" i="20"/>
  <c r="W428" i="20"/>
  <c r="AA428" i="20"/>
  <c r="AE428" i="20"/>
  <c r="AI428" i="20"/>
  <c r="AM428" i="20"/>
  <c r="AQ428" i="20"/>
  <c r="AU428" i="20"/>
  <c r="K427" i="20"/>
  <c r="O427" i="20"/>
  <c r="S427" i="20"/>
  <c r="W427" i="20"/>
  <c r="AA427" i="20"/>
  <c r="AE427" i="20"/>
  <c r="AI427" i="20"/>
  <c r="AM427" i="20"/>
  <c r="AQ427" i="20"/>
  <c r="AU427" i="20"/>
  <c r="K426" i="20"/>
  <c r="O426" i="20"/>
  <c r="S426" i="20"/>
  <c r="W426" i="20"/>
  <c r="AA426" i="20"/>
  <c r="AE426" i="20"/>
  <c r="AI426" i="20"/>
  <c r="AM426" i="20"/>
  <c r="AQ426" i="20"/>
  <c r="AU426" i="20"/>
  <c r="K425" i="20"/>
  <c r="O425" i="20"/>
  <c r="S425" i="20"/>
  <c r="W425" i="20"/>
  <c r="AA425" i="20"/>
  <c r="AE425" i="20"/>
  <c r="AI425" i="20"/>
  <c r="AM425" i="20"/>
  <c r="AQ425" i="20"/>
  <c r="AU425" i="20"/>
  <c r="K424" i="20"/>
  <c r="O424" i="20"/>
  <c r="S424" i="20"/>
  <c r="W424" i="20"/>
  <c r="AA424" i="20"/>
  <c r="AE424" i="20"/>
  <c r="AI424" i="20"/>
  <c r="AM424" i="20"/>
  <c r="AQ424" i="20"/>
  <c r="AU424" i="20"/>
  <c r="N445" i="20"/>
  <c r="AD445" i="20"/>
  <c r="AT445" i="20"/>
  <c r="X444" i="20"/>
  <c r="AN444" i="20"/>
  <c r="R443" i="20"/>
  <c r="AH443" i="20"/>
  <c r="AX443" i="20"/>
  <c r="X442" i="20"/>
  <c r="AN442" i="20"/>
  <c r="R441" i="20"/>
  <c r="AH441" i="20"/>
  <c r="AX441" i="20"/>
  <c r="S440" i="20"/>
  <c r="AD440" i="20"/>
  <c r="AN440" i="20"/>
  <c r="L439" i="20"/>
  <c r="V439" i="20"/>
  <c r="AG439" i="20"/>
  <c r="AQ439" i="20"/>
  <c r="M438" i="20"/>
  <c r="U438" i="20"/>
  <c r="AC438" i="20"/>
  <c r="AK438" i="20"/>
  <c r="AS438" i="20"/>
  <c r="K437" i="20"/>
  <c r="S437" i="20"/>
  <c r="AA437" i="20"/>
  <c r="AI437" i="20"/>
  <c r="AQ437" i="20"/>
  <c r="M436" i="20"/>
  <c r="U436" i="20"/>
  <c r="AC436" i="20"/>
  <c r="AK436" i="20"/>
  <c r="AS436" i="20"/>
  <c r="K435" i="20"/>
  <c r="S435" i="20"/>
  <c r="AA435" i="20"/>
  <c r="AI435" i="20"/>
  <c r="AQ435" i="20"/>
  <c r="M434" i="20"/>
  <c r="U434" i="20"/>
  <c r="AC434" i="20"/>
  <c r="AK434" i="20"/>
  <c r="AS434" i="20"/>
  <c r="I433" i="20"/>
  <c r="Q433" i="20"/>
  <c r="Y433" i="20"/>
  <c r="AG433" i="20"/>
  <c r="AO433" i="20"/>
  <c r="AW433" i="20"/>
  <c r="M432" i="20"/>
  <c r="U432" i="20"/>
  <c r="AC432" i="20"/>
  <c r="AK432" i="20"/>
  <c r="AS432" i="20"/>
  <c r="I431" i="20"/>
  <c r="Q431" i="20"/>
  <c r="Y431" i="20"/>
  <c r="AG431" i="20"/>
  <c r="AO431" i="20"/>
  <c r="AW431" i="20"/>
  <c r="M430" i="20"/>
  <c r="U430" i="20"/>
  <c r="AC430" i="20"/>
  <c r="AK430" i="20"/>
  <c r="AS430" i="20"/>
  <c r="I429" i="20"/>
  <c r="Q429" i="20"/>
  <c r="Y429" i="20"/>
  <c r="AG429" i="20"/>
  <c r="AO429" i="20"/>
  <c r="AW429" i="20"/>
  <c r="M428" i="20"/>
  <c r="U428" i="20"/>
  <c r="AC428" i="20"/>
  <c r="AK428" i="20"/>
  <c r="AS428" i="20"/>
  <c r="I427" i="20"/>
  <c r="Q427" i="20"/>
  <c r="Y427" i="20"/>
  <c r="AG427" i="20"/>
  <c r="AO427" i="20"/>
  <c r="AW427" i="20"/>
  <c r="M426" i="20"/>
  <c r="U426" i="20"/>
  <c r="AC426" i="20"/>
  <c r="AK426" i="20"/>
  <c r="AS426" i="20"/>
  <c r="I425" i="20"/>
  <c r="Q425" i="20"/>
  <c r="Y425" i="20"/>
  <c r="AG425" i="20"/>
  <c r="AO425" i="20"/>
  <c r="AW425" i="20"/>
  <c r="M424" i="20"/>
  <c r="U424" i="20"/>
  <c r="AC424" i="20"/>
  <c r="AK424" i="20"/>
  <c r="AS424" i="20"/>
  <c r="K423" i="20"/>
  <c r="Q423" i="20"/>
  <c r="V423" i="20"/>
  <c r="AA423" i="20"/>
  <c r="AG423" i="20"/>
  <c r="AL423" i="20"/>
  <c r="AQ423" i="20"/>
  <c r="M422" i="20"/>
  <c r="S422" i="20"/>
  <c r="X422" i="20"/>
  <c r="AC422" i="20"/>
  <c r="AI422" i="20"/>
  <c r="AN422" i="20"/>
  <c r="AS422" i="20"/>
  <c r="I421" i="20"/>
  <c r="N421" i="20"/>
  <c r="S421" i="20"/>
  <c r="Y421" i="20"/>
  <c r="AD421" i="20"/>
  <c r="AI421" i="20"/>
  <c r="AO421" i="20"/>
  <c r="AT421" i="20"/>
  <c r="K420" i="20"/>
  <c r="P420" i="20"/>
  <c r="U420" i="20"/>
  <c r="AA420" i="20"/>
  <c r="AF420" i="20"/>
  <c r="AK420" i="20"/>
  <c r="AQ420" i="20"/>
  <c r="AV420" i="20"/>
  <c r="K419" i="20"/>
  <c r="Q419" i="20"/>
  <c r="V419" i="20"/>
  <c r="AA419" i="20"/>
  <c r="AG419" i="20"/>
  <c r="AL419" i="20"/>
  <c r="AQ419" i="20"/>
  <c r="M418" i="20"/>
  <c r="S418" i="20"/>
  <c r="X418" i="20"/>
  <c r="AC418" i="20"/>
  <c r="AH418" i="20"/>
  <c r="AL418" i="20"/>
  <c r="AP418" i="20"/>
  <c r="AT418" i="20"/>
  <c r="L417" i="20"/>
  <c r="P417" i="20"/>
  <c r="T417" i="20"/>
  <c r="X417" i="20"/>
  <c r="AB417" i="20"/>
  <c r="AF417" i="20"/>
  <c r="AJ417" i="20"/>
  <c r="AN417" i="20"/>
  <c r="AR417" i="20"/>
  <c r="AV417" i="20"/>
  <c r="J416" i="20"/>
  <c r="N416" i="20"/>
  <c r="R416" i="20"/>
  <c r="V416" i="20"/>
  <c r="Z416" i="20"/>
  <c r="AD416" i="20"/>
  <c r="AH416" i="20"/>
  <c r="AL416" i="20"/>
  <c r="AP416" i="20"/>
  <c r="AT416" i="20"/>
  <c r="L415" i="20"/>
  <c r="P415" i="20"/>
  <c r="T415" i="20"/>
  <c r="X415" i="20"/>
  <c r="AB415" i="20"/>
  <c r="AF415" i="20"/>
  <c r="AJ415" i="20"/>
  <c r="AN415" i="20"/>
  <c r="AR415" i="20"/>
  <c r="AV415" i="20"/>
  <c r="J414" i="20"/>
  <c r="N414" i="20"/>
  <c r="R414" i="20"/>
  <c r="V414" i="20"/>
  <c r="Z414" i="20"/>
  <c r="AD414" i="20"/>
  <c r="AH414" i="20"/>
  <c r="AL414" i="20"/>
  <c r="AP414" i="20"/>
  <c r="AT414" i="20"/>
  <c r="J413" i="20"/>
  <c r="N413" i="20"/>
  <c r="R413" i="20"/>
  <c r="V413" i="20"/>
  <c r="Z413" i="20"/>
  <c r="AD413" i="20"/>
  <c r="AH413" i="20"/>
  <c r="AL413" i="20"/>
  <c r="AP413" i="20"/>
  <c r="AT413" i="20"/>
  <c r="J412" i="20"/>
  <c r="N412" i="20"/>
  <c r="R412" i="20"/>
  <c r="V412" i="20"/>
  <c r="Z412" i="20"/>
  <c r="AD412" i="20"/>
  <c r="AH412" i="20"/>
  <c r="AL412" i="20"/>
  <c r="AP412" i="20"/>
  <c r="AT412" i="20"/>
  <c r="J411" i="20"/>
  <c r="N411" i="20"/>
  <c r="R411" i="20"/>
  <c r="V411" i="20"/>
  <c r="Z411" i="20"/>
  <c r="AD411" i="20"/>
  <c r="AH411" i="20"/>
  <c r="AL411" i="20"/>
  <c r="AP411" i="20"/>
  <c r="AT411" i="20"/>
  <c r="J410" i="20"/>
  <c r="N410" i="20"/>
  <c r="R410" i="20"/>
  <c r="V410" i="20"/>
  <c r="Z410" i="20"/>
  <c r="AD410" i="20"/>
  <c r="AH410" i="20"/>
  <c r="AL410" i="20"/>
  <c r="AP410" i="20"/>
  <c r="AT410" i="20"/>
  <c r="J409" i="20"/>
  <c r="N409" i="20"/>
  <c r="R409" i="20"/>
  <c r="V409" i="20"/>
  <c r="Z409" i="20"/>
  <c r="AD409" i="20"/>
  <c r="AH409" i="20"/>
  <c r="AL409" i="20"/>
  <c r="AP409" i="20"/>
  <c r="AT409" i="20"/>
  <c r="J408" i="20"/>
  <c r="N408" i="20"/>
  <c r="R408" i="20"/>
  <c r="V408" i="20"/>
  <c r="Z408" i="20"/>
  <c r="AD408" i="20"/>
  <c r="AH408" i="20"/>
  <c r="AL408" i="20"/>
  <c r="AP408" i="20"/>
  <c r="AT408" i="20"/>
  <c r="J407" i="20"/>
  <c r="N407" i="20"/>
  <c r="R407" i="20"/>
  <c r="V407" i="20"/>
  <c r="Z407" i="20"/>
  <c r="AD407" i="20"/>
  <c r="AH407" i="20"/>
  <c r="AL407" i="20"/>
  <c r="AP407" i="20"/>
  <c r="AT407" i="20"/>
  <c r="J406" i="20"/>
  <c r="N406" i="20"/>
  <c r="R406" i="20"/>
  <c r="V406" i="20"/>
  <c r="Z406" i="20"/>
  <c r="AD406" i="20"/>
  <c r="AH406" i="20"/>
  <c r="AL406" i="20"/>
  <c r="AP406" i="20"/>
  <c r="AT406" i="20"/>
  <c r="J405" i="20"/>
  <c r="N405" i="20"/>
  <c r="R405" i="20"/>
  <c r="V405" i="20"/>
  <c r="Z405" i="20"/>
  <c r="AD405" i="20"/>
  <c r="AH405" i="20"/>
  <c r="AL405" i="20"/>
  <c r="AP405" i="20"/>
  <c r="AT405" i="20"/>
  <c r="J404" i="20"/>
  <c r="N404" i="20"/>
  <c r="R404" i="20"/>
  <c r="V404" i="20"/>
  <c r="Z404" i="20"/>
  <c r="AD404" i="20"/>
  <c r="AH404" i="20"/>
  <c r="AL404" i="20"/>
  <c r="AP404" i="20"/>
  <c r="AT404" i="20"/>
  <c r="Q445" i="20"/>
  <c r="AG445" i="20"/>
  <c r="AW445" i="20"/>
  <c r="O444" i="20"/>
  <c r="AE444" i="20"/>
  <c r="AU444" i="20"/>
  <c r="U443" i="20"/>
  <c r="AK443" i="20"/>
  <c r="O442" i="20"/>
  <c r="AE442" i="20"/>
  <c r="AU442" i="20"/>
  <c r="U441" i="20"/>
  <c r="AK441" i="20"/>
  <c r="J440" i="20"/>
  <c r="T440" i="20"/>
  <c r="AE440" i="20"/>
  <c r="AP440" i="20"/>
  <c r="P439" i="20"/>
  <c r="Z439" i="20"/>
  <c r="AK439" i="20"/>
  <c r="AT439" i="20"/>
  <c r="P438" i="20"/>
  <c r="X438" i="20"/>
  <c r="AF438" i="20"/>
  <c r="AN438" i="20"/>
  <c r="AV438" i="20"/>
  <c r="N437" i="20"/>
  <c r="V437" i="20"/>
  <c r="AD437" i="20"/>
  <c r="AL437" i="20"/>
  <c r="AT437" i="20"/>
  <c r="P436" i="20"/>
  <c r="X436" i="20"/>
  <c r="AF436" i="20"/>
  <c r="AN436" i="20"/>
  <c r="AV436" i="20"/>
  <c r="N435" i="20"/>
  <c r="V435" i="20"/>
  <c r="AD435" i="20"/>
  <c r="AL435" i="20"/>
  <c r="AT435" i="20"/>
  <c r="P434" i="20"/>
  <c r="X434" i="20"/>
  <c r="AF434" i="20"/>
  <c r="AN434" i="20"/>
  <c r="AV434" i="20"/>
  <c r="L433" i="20"/>
  <c r="T433" i="20"/>
  <c r="AB433" i="20"/>
  <c r="AJ433" i="20"/>
  <c r="AR433" i="20"/>
  <c r="P432" i="20"/>
  <c r="X432" i="20"/>
  <c r="AF432" i="20"/>
  <c r="AN432" i="20"/>
  <c r="AV432" i="20"/>
  <c r="L431" i="20"/>
  <c r="T431" i="20"/>
  <c r="AB431" i="20"/>
  <c r="AJ431" i="20"/>
  <c r="AR431" i="20"/>
  <c r="P430" i="20"/>
  <c r="X430" i="20"/>
  <c r="AF430" i="20"/>
  <c r="AN430" i="20"/>
  <c r="AV430" i="20"/>
  <c r="L429" i="20"/>
  <c r="T429" i="20"/>
  <c r="AB429" i="20"/>
  <c r="AJ429" i="20"/>
  <c r="AR429" i="20"/>
  <c r="P428" i="20"/>
  <c r="X428" i="20"/>
  <c r="AF428" i="20"/>
  <c r="AN428" i="20"/>
  <c r="AV428" i="20"/>
  <c r="L427" i="20"/>
  <c r="T427" i="20"/>
  <c r="AB427" i="20"/>
  <c r="AJ427" i="20"/>
  <c r="AR427" i="20"/>
  <c r="P426" i="20"/>
  <c r="X426" i="20"/>
  <c r="AF426" i="20"/>
  <c r="AN426" i="20"/>
  <c r="AV426" i="20"/>
  <c r="L425" i="20"/>
  <c r="T425" i="20"/>
  <c r="AB425" i="20"/>
  <c r="AJ425" i="20"/>
  <c r="AR425" i="20"/>
  <c r="P424" i="20"/>
  <c r="X424" i="20"/>
  <c r="AF424" i="20"/>
  <c r="AN424" i="20"/>
  <c r="AV424" i="20"/>
  <c r="M423" i="20"/>
  <c r="R423" i="20"/>
  <c r="W423" i="20"/>
  <c r="AC423" i="20"/>
  <c r="AH423" i="20"/>
  <c r="AM423" i="20"/>
  <c r="AS423" i="20"/>
  <c r="I422" i="20"/>
  <c r="O422" i="20"/>
  <c r="T422" i="20"/>
  <c r="Y422" i="20"/>
  <c r="AE422" i="20"/>
  <c r="AJ422" i="20"/>
  <c r="AO422" i="20"/>
  <c r="AU422" i="20"/>
  <c r="J421" i="20"/>
  <c r="O421" i="20"/>
  <c r="U421" i="20"/>
  <c r="Z421" i="20"/>
  <c r="AE421" i="20"/>
  <c r="AK421" i="20"/>
  <c r="AP421" i="20"/>
  <c r="AU421" i="20"/>
  <c r="L420" i="20"/>
  <c r="Q420" i="20"/>
  <c r="W420" i="20"/>
  <c r="AB420" i="20"/>
  <c r="AG420" i="20"/>
  <c r="AM420" i="20"/>
  <c r="AR420" i="20"/>
  <c r="M419" i="20"/>
  <c r="R419" i="20"/>
  <c r="W419" i="20"/>
  <c r="AC419" i="20"/>
  <c r="AH419" i="20"/>
  <c r="AM419" i="20"/>
  <c r="AS419" i="20"/>
  <c r="I418" i="20"/>
  <c r="O418" i="20"/>
  <c r="T418" i="20"/>
  <c r="Y418" i="20"/>
  <c r="AE418" i="20"/>
  <c r="AI418" i="20"/>
  <c r="AM418" i="20"/>
  <c r="AQ418" i="20"/>
  <c r="AU418" i="20"/>
  <c r="I417" i="20"/>
  <c r="M417" i="20"/>
  <c r="Q417" i="20"/>
  <c r="U417" i="20"/>
  <c r="Y417" i="20"/>
  <c r="AC417" i="20"/>
  <c r="AG417" i="20"/>
  <c r="AK417" i="20"/>
  <c r="AO417" i="20"/>
  <c r="AS417" i="20"/>
  <c r="K416" i="20"/>
  <c r="O416" i="20"/>
  <c r="S416" i="20"/>
  <c r="W416" i="20"/>
  <c r="AA416" i="20"/>
  <c r="AE416" i="20"/>
  <c r="AI416" i="20"/>
  <c r="AM416" i="20"/>
  <c r="AQ416" i="20"/>
  <c r="AU416" i="20"/>
  <c r="I415" i="20"/>
  <c r="M415" i="20"/>
  <c r="Q415" i="20"/>
  <c r="U415" i="20"/>
  <c r="Y415" i="20"/>
  <c r="AC415" i="20"/>
  <c r="AG415" i="20"/>
  <c r="AK415" i="20"/>
  <c r="AO415" i="20"/>
  <c r="AS415" i="20"/>
  <c r="K414" i="20"/>
  <c r="O414" i="20"/>
  <c r="S414" i="20"/>
  <c r="W414" i="20"/>
  <c r="AA414" i="20"/>
  <c r="AE414" i="20"/>
  <c r="AI414" i="20"/>
  <c r="AM414" i="20"/>
  <c r="AQ414" i="20"/>
  <c r="AU414" i="20"/>
  <c r="K413" i="20"/>
  <c r="O413" i="20"/>
  <c r="S413" i="20"/>
  <c r="W413" i="20"/>
  <c r="AA413" i="20"/>
  <c r="AE413" i="20"/>
  <c r="AI413" i="20"/>
  <c r="AM413" i="20"/>
  <c r="AQ413" i="20"/>
  <c r="AU413" i="20"/>
  <c r="K412" i="20"/>
  <c r="O412" i="20"/>
  <c r="S412" i="20"/>
  <c r="W412" i="20"/>
  <c r="AA412" i="20"/>
  <c r="AE412" i="20"/>
  <c r="AI412" i="20"/>
  <c r="AM412" i="20"/>
  <c r="AQ412" i="20"/>
  <c r="AU412" i="20"/>
  <c r="K411" i="20"/>
  <c r="O411" i="20"/>
  <c r="S411" i="20"/>
  <c r="W411" i="20"/>
  <c r="AA411" i="20"/>
  <c r="AE411" i="20"/>
  <c r="AI411" i="20"/>
  <c r="AM411" i="20"/>
  <c r="AQ411" i="20"/>
  <c r="AU411" i="20"/>
  <c r="K410" i="20"/>
  <c r="O410" i="20"/>
  <c r="S410" i="20"/>
  <c r="W410" i="20"/>
  <c r="AA410" i="20"/>
  <c r="AE410" i="20"/>
  <c r="AI410" i="20"/>
  <c r="AM410" i="20"/>
  <c r="AQ410" i="20"/>
  <c r="AU410" i="20"/>
  <c r="K409" i="20"/>
  <c r="O409" i="20"/>
  <c r="S409" i="20"/>
  <c r="W409" i="20"/>
  <c r="AA409" i="20"/>
  <c r="AE409" i="20"/>
  <c r="AI409" i="20"/>
  <c r="AM409" i="20"/>
  <c r="AQ409" i="20"/>
  <c r="AU409" i="20"/>
  <c r="K408" i="20"/>
  <c r="O408" i="20"/>
  <c r="S408" i="20"/>
  <c r="W408" i="20"/>
  <c r="AA408" i="20"/>
  <c r="AE408" i="20"/>
  <c r="AI408" i="20"/>
  <c r="AM408" i="20"/>
  <c r="AQ408" i="20"/>
  <c r="AU408" i="20"/>
  <c r="K407" i="20"/>
  <c r="O407" i="20"/>
  <c r="S407" i="20"/>
  <c r="W407" i="20"/>
  <c r="AA407" i="20"/>
  <c r="AE407" i="20"/>
  <c r="AI407" i="20"/>
  <c r="AM407" i="20"/>
  <c r="AQ407" i="20"/>
  <c r="AU407" i="20"/>
  <c r="K406" i="20"/>
  <c r="O406" i="20"/>
  <c r="S406" i="20"/>
  <c r="W406" i="20"/>
  <c r="AA406" i="20"/>
  <c r="AE406" i="20"/>
  <c r="AI406" i="20"/>
  <c r="AM406" i="20"/>
  <c r="AQ406" i="20"/>
  <c r="AU406" i="20"/>
  <c r="K405" i="20"/>
  <c r="O405" i="20"/>
  <c r="S405" i="20"/>
  <c r="W405" i="20"/>
  <c r="AA405" i="20"/>
  <c r="AE405" i="20"/>
  <c r="AI405" i="20"/>
  <c r="AM405" i="20"/>
  <c r="AQ405" i="20"/>
  <c r="AU405" i="20"/>
  <c r="K404" i="20"/>
  <c r="O404" i="20"/>
  <c r="S404" i="20"/>
  <c r="W404" i="20"/>
  <c r="AA404" i="20"/>
  <c r="AE404" i="20"/>
  <c r="AI404" i="20"/>
  <c r="AM404" i="20"/>
  <c r="V445" i="20"/>
  <c r="W444" i="20"/>
  <c r="J443" i="20"/>
  <c r="AP443" i="20"/>
  <c r="W442" i="20"/>
  <c r="J441" i="20"/>
  <c r="AP441" i="20"/>
  <c r="O440" i="20"/>
  <c r="AJ440" i="20"/>
  <c r="J439" i="20"/>
  <c r="AF439" i="20"/>
  <c r="AX439" i="20"/>
  <c r="I438" i="20"/>
  <c r="Y438" i="20"/>
  <c r="AO438" i="20"/>
  <c r="R437" i="20"/>
  <c r="AH437" i="20"/>
  <c r="AX437" i="20"/>
  <c r="I436" i="20"/>
  <c r="Y436" i="20"/>
  <c r="AO436" i="20"/>
  <c r="R435" i="20"/>
  <c r="AH435" i="20"/>
  <c r="AX435" i="20"/>
  <c r="I434" i="20"/>
  <c r="Y434" i="20"/>
  <c r="AO434" i="20"/>
  <c r="P433" i="20"/>
  <c r="AF433" i="20"/>
  <c r="AV433" i="20"/>
  <c r="I432" i="20"/>
  <c r="Y432" i="20"/>
  <c r="AO432" i="20"/>
  <c r="P431" i="20"/>
  <c r="AF431" i="20"/>
  <c r="AV431" i="20"/>
  <c r="I430" i="20"/>
  <c r="Y430" i="20"/>
  <c r="AO430" i="20"/>
  <c r="P429" i="20"/>
  <c r="AF429" i="20"/>
  <c r="AV429" i="20"/>
  <c r="I428" i="20"/>
  <c r="Y428" i="20"/>
  <c r="AO428" i="20"/>
  <c r="P427" i="20"/>
  <c r="AF427" i="20"/>
  <c r="AV427" i="20"/>
  <c r="I426" i="20"/>
  <c r="Y426" i="20"/>
  <c r="AO426" i="20"/>
  <c r="P425" i="20"/>
  <c r="AF425" i="20"/>
  <c r="AV425" i="20"/>
  <c r="I424" i="20"/>
  <c r="Y424" i="20"/>
  <c r="AO424" i="20"/>
  <c r="I423" i="20"/>
  <c r="S423" i="20"/>
  <c r="AD423" i="20"/>
  <c r="AO423" i="20"/>
  <c r="P422" i="20"/>
  <c r="AA422" i="20"/>
  <c r="AK422" i="20"/>
  <c r="AV422" i="20"/>
  <c r="K421" i="20"/>
  <c r="V421" i="20"/>
  <c r="AG421" i="20"/>
  <c r="AQ421" i="20"/>
  <c r="M420" i="20"/>
  <c r="X420" i="20"/>
  <c r="AI420" i="20"/>
  <c r="AS420" i="20"/>
  <c r="N419" i="20"/>
  <c r="Y419" i="20"/>
  <c r="AI419" i="20"/>
  <c r="AT419" i="20"/>
  <c r="K418" i="20"/>
  <c r="U418" i="20"/>
  <c r="AF418" i="20"/>
  <c r="AN418" i="20"/>
  <c r="AV418" i="20"/>
  <c r="O417" i="20"/>
  <c r="W417" i="20"/>
  <c r="AE417" i="20"/>
  <c r="AM417" i="20"/>
  <c r="AU417" i="20"/>
  <c r="P416" i="20"/>
  <c r="X416" i="20"/>
  <c r="AF416" i="20"/>
  <c r="AN416" i="20"/>
  <c r="AV416" i="20"/>
  <c r="O415" i="20"/>
  <c r="W415" i="20"/>
  <c r="AE415" i="20"/>
  <c r="AM415" i="20"/>
  <c r="AU415" i="20"/>
  <c r="P414" i="20"/>
  <c r="X414" i="20"/>
  <c r="AF414" i="20"/>
  <c r="AN414" i="20"/>
  <c r="I413" i="20"/>
  <c r="Q413" i="20"/>
  <c r="Y413" i="20"/>
  <c r="AG413" i="20"/>
  <c r="AO413" i="20"/>
  <c r="L412" i="20"/>
  <c r="T412" i="20"/>
  <c r="AB412" i="20"/>
  <c r="AJ412" i="20"/>
  <c r="AR412" i="20"/>
  <c r="M411" i="20"/>
  <c r="U411" i="20"/>
  <c r="AC411" i="20"/>
  <c r="AK411" i="20"/>
  <c r="AS411" i="20"/>
  <c r="P410" i="20"/>
  <c r="X410" i="20"/>
  <c r="AF410" i="20"/>
  <c r="AN410" i="20"/>
  <c r="I409" i="20"/>
  <c r="Q409" i="20"/>
  <c r="Y409" i="20"/>
  <c r="AG409" i="20"/>
  <c r="AO409" i="20"/>
  <c r="L408" i="20"/>
  <c r="T408" i="20"/>
  <c r="AB408" i="20"/>
  <c r="AJ408" i="20"/>
  <c r="AR408" i="20"/>
  <c r="M407" i="20"/>
  <c r="U407" i="20"/>
  <c r="AC407" i="20"/>
  <c r="AK407" i="20"/>
  <c r="AS407" i="20"/>
  <c r="P406" i="20"/>
  <c r="X406" i="20"/>
  <c r="AF406" i="20"/>
  <c r="AN406" i="20"/>
  <c r="I405" i="20"/>
  <c r="Q405" i="20"/>
  <c r="Y405" i="20"/>
  <c r="AG405" i="20"/>
  <c r="AO405" i="20"/>
  <c r="L404" i="20"/>
  <c r="T404" i="20"/>
  <c r="AB404" i="20"/>
  <c r="AJ404" i="20"/>
  <c r="AQ404" i="20"/>
  <c r="J403" i="20"/>
  <c r="N403" i="20"/>
  <c r="R403" i="20"/>
  <c r="V403" i="20"/>
  <c r="Z403" i="20"/>
  <c r="AD403" i="20"/>
  <c r="AH403" i="20"/>
  <c r="AL403" i="20"/>
  <c r="AP403" i="20"/>
  <c r="AT403" i="20"/>
  <c r="L402" i="20"/>
  <c r="P402" i="20"/>
  <c r="T402" i="20"/>
  <c r="X402" i="20"/>
  <c r="AB402" i="20"/>
  <c r="AF402" i="20"/>
  <c r="AJ402" i="20"/>
  <c r="AN402" i="20"/>
  <c r="AR402" i="20"/>
  <c r="J401" i="20"/>
  <c r="N401" i="20"/>
  <c r="R401" i="20"/>
  <c r="V401" i="20"/>
  <c r="Z401" i="20"/>
  <c r="AD401" i="20"/>
  <c r="AH401" i="20"/>
  <c r="AL401" i="20"/>
  <c r="AP401" i="20"/>
  <c r="AT401" i="20"/>
  <c r="L400" i="20"/>
  <c r="P400" i="20"/>
  <c r="T400" i="20"/>
  <c r="X400" i="20"/>
  <c r="AB400" i="20"/>
  <c r="AF400" i="20"/>
  <c r="AJ400" i="20"/>
  <c r="AN400" i="20"/>
  <c r="AR400" i="20"/>
  <c r="J399" i="20"/>
  <c r="N399" i="20"/>
  <c r="R399" i="20"/>
  <c r="V399" i="20"/>
  <c r="Z399" i="20"/>
  <c r="AD399" i="20"/>
  <c r="AH399" i="20"/>
  <c r="AL399" i="20"/>
  <c r="AP399" i="20"/>
  <c r="AT399" i="20"/>
  <c r="L398" i="20"/>
  <c r="P398" i="20"/>
  <c r="T398" i="20"/>
  <c r="X398" i="20"/>
  <c r="AB398" i="20"/>
  <c r="AF398" i="20"/>
  <c r="AJ398" i="20"/>
  <c r="AN398" i="20"/>
  <c r="AR398" i="20"/>
  <c r="J397" i="20"/>
  <c r="N397" i="20"/>
  <c r="R397" i="20"/>
  <c r="V397" i="20"/>
  <c r="Z397" i="20"/>
  <c r="AD397" i="20"/>
  <c r="AH397" i="20"/>
  <c r="AL397" i="20"/>
  <c r="AP397" i="20"/>
  <c r="AT397" i="20"/>
  <c r="L396" i="20"/>
  <c r="P396" i="20"/>
  <c r="T396" i="20"/>
  <c r="X396" i="20"/>
  <c r="AB396" i="20"/>
  <c r="AF396" i="20"/>
  <c r="AJ396" i="20"/>
  <c r="AN396" i="20"/>
  <c r="AR396" i="20"/>
  <c r="J395" i="20"/>
  <c r="N395" i="20"/>
  <c r="R395" i="20"/>
  <c r="V395" i="20"/>
  <c r="Z395" i="20"/>
  <c r="AD395" i="20"/>
  <c r="AH395" i="20"/>
  <c r="AL395" i="20"/>
  <c r="AP395" i="20"/>
  <c r="AT395" i="20"/>
  <c r="L394" i="20"/>
  <c r="P394" i="20"/>
  <c r="T394" i="20"/>
  <c r="X394" i="20"/>
  <c r="AB394" i="20"/>
  <c r="AF394" i="20"/>
  <c r="AJ394" i="20"/>
  <c r="AN394" i="20"/>
  <c r="AR394" i="20"/>
  <c r="L393" i="20"/>
  <c r="P393" i="20"/>
  <c r="T393" i="20"/>
  <c r="X393" i="20"/>
  <c r="AB393" i="20"/>
  <c r="AF393" i="20"/>
  <c r="AJ393" i="20"/>
  <c r="AN393" i="20"/>
  <c r="AR393" i="20"/>
  <c r="L392" i="20"/>
  <c r="P392" i="20"/>
  <c r="T392" i="20"/>
  <c r="X392" i="20"/>
  <c r="AB392" i="20"/>
  <c r="AF392" i="20"/>
  <c r="AJ392" i="20"/>
  <c r="AN392" i="20"/>
  <c r="AR392" i="20"/>
  <c r="L391" i="20"/>
  <c r="P391" i="20"/>
  <c r="T391" i="20"/>
  <c r="X391" i="20"/>
  <c r="AB391" i="20"/>
  <c r="AF391" i="20"/>
  <c r="AJ391" i="20"/>
  <c r="AN391" i="20"/>
  <c r="AR391" i="20"/>
  <c r="L390" i="20"/>
  <c r="P390" i="20"/>
  <c r="T390" i="20"/>
  <c r="X390" i="20"/>
  <c r="AB390" i="20"/>
  <c r="AF390" i="20"/>
  <c r="AJ390" i="20"/>
  <c r="AN390" i="20"/>
  <c r="AR390" i="20"/>
  <c r="L389" i="20"/>
  <c r="P389" i="20"/>
  <c r="T389" i="20"/>
  <c r="X389" i="20"/>
  <c r="AB389" i="20"/>
  <c r="AF389" i="20"/>
  <c r="AJ389" i="20"/>
  <c r="AN389" i="20"/>
  <c r="AR389" i="20"/>
  <c r="L388" i="20"/>
  <c r="P388" i="20"/>
  <c r="T388" i="20"/>
  <c r="X388" i="20"/>
  <c r="AB388" i="20"/>
  <c r="AF388" i="20"/>
  <c r="AJ388" i="20"/>
  <c r="AN388" i="20"/>
  <c r="AR388" i="20"/>
  <c r="L387" i="20"/>
  <c r="P387" i="20"/>
  <c r="T387" i="20"/>
  <c r="X387" i="20"/>
  <c r="AB387" i="20"/>
  <c r="AF387" i="20"/>
  <c r="AJ387" i="20"/>
  <c r="AN387" i="20"/>
  <c r="AR387" i="20"/>
  <c r="L386" i="20"/>
  <c r="P386" i="20"/>
  <c r="T386" i="20"/>
  <c r="X386" i="20"/>
  <c r="AB386" i="20"/>
  <c r="AF386" i="20"/>
  <c r="AJ386" i="20"/>
  <c r="AN386" i="20"/>
  <c r="AR386" i="20"/>
  <c r="L385" i="20"/>
  <c r="P385" i="20"/>
  <c r="T385" i="20"/>
  <c r="X385" i="20"/>
  <c r="AB385" i="20"/>
  <c r="AF385" i="20"/>
  <c r="AJ385" i="20"/>
  <c r="AN385" i="20"/>
  <c r="AR385" i="20"/>
  <c r="L384" i="20"/>
  <c r="P384" i="20"/>
  <c r="T384" i="20"/>
  <c r="X384" i="20"/>
  <c r="AB384" i="20"/>
  <c r="AF384" i="20"/>
  <c r="AJ384" i="20"/>
  <c r="AN384" i="20"/>
  <c r="AR384" i="20"/>
  <c r="J383" i="20"/>
  <c r="N383" i="20"/>
  <c r="R383" i="20"/>
  <c r="V383" i="20"/>
  <c r="Z383" i="20"/>
  <c r="AD383" i="20"/>
  <c r="AH383" i="20"/>
  <c r="AL383" i="20"/>
  <c r="AP383" i="20"/>
  <c r="L382" i="20"/>
  <c r="P382" i="20"/>
  <c r="T382" i="20"/>
  <c r="X382" i="20"/>
  <c r="AB382" i="20"/>
  <c r="AF382" i="20"/>
  <c r="AJ382" i="20"/>
  <c r="AN382" i="20"/>
  <c r="AR382" i="20"/>
  <c r="J381" i="20"/>
  <c r="N381" i="20"/>
  <c r="R381" i="20"/>
  <c r="V381" i="20"/>
  <c r="Z381" i="20"/>
  <c r="AD381" i="20"/>
  <c r="AH381" i="20"/>
  <c r="AL381" i="20"/>
  <c r="AP381" i="20"/>
  <c r="L380" i="20"/>
  <c r="P380" i="20"/>
  <c r="T380" i="20"/>
  <c r="X380" i="20"/>
  <c r="AB380" i="20"/>
  <c r="AF380" i="20"/>
  <c r="AJ380" i="20"/>
  <c r="AN380" i="20"/>
  <c r="AR380" i="20"/>
  <c r="J379" i="20"/>
  <c r="N379" i="20"/>
  <c r="R379" i="20"/>
  <c r="V379" i="20"/>
  <c r="Z379" i="20"/>
  <c r="AD379" i="20"/>
  <c r="AH379" i="20"/>
  <c r="AL379" i="20"/>
  <c r="AP379" i="20"/>
  <c r="L378" i="20"/>
  <c r="P378" i="20"/>
  <c r="T378" i="20"/>
  <c r="X378" i="20"/>
  <c r="AB378" i="20"/>
  <c r="AF378" i="20"/>
  <c r="AJ378" i="20"/>
  <c r="AN378" i="20"/>
  <c r="AR378" i="20"/>
  <c r="J377" i="20"/>
  <c r="N377" i="20"/>
  <c r="R377" i="20"/>
  <c r="V377" i="20"/>
  <c r="Z377" i="20"/>
  <c r="AD377" i="20"/>
  <c r="AH377" i="20"/>
  <c r="AL377" i="20"/>
  <c r="AP377" i="20"/>
  <c r="L376" i="20"/>
  <c r="P376" i="20"/>
  <c r="T376" i="20"/>
  <c r="X376" i="20"/>
  <c r="AB376" i="20"/>
  <c r="AF376" i="20"/>
  <c r="AJ376" i="20"/>
  <c r="AN376" i="20"/>
  <c r="AR376" i="20"/>
  <c r="J375" i="20"/>
  <c r="N375" i="20"/>
  <c r="R375" i="20"/>
  <c r="V375" i="20"/>
  <c r="Z375" i="20"/>
  <c r="AD375" i="20"/>
  <c r="AH375" i="20"/>
  <c r="AL375" i="20"/>
  <c r="AP375" i="20"/>
  <c r="L374" i="20"/>
  <c r="P374" i="20"/>
  <c r="T374" i="20"/>
  <c r="X374" i="20"/>
  <c r="AB374" i="20"/>
  <c r="AF374" i="20"/>
  <c r="AJ374" i="20"/>
  <c r="AN374" i="20"/>
  <c r="L373" i="20"/>
  <c r="P373" i="20"/>
  <c r="T373" i="20"/>
  <c r="X373" i="20"/>
  <c r="AB373" i="20"/>
  <c r="AF373" i="20"/>
  <c r="AJ373" i="20"/>
  <c r="AN373" i="20"/>
  <c r="L372" i="20"/>
  <c r="P372" i="20"/>
  <c r="T372" i="20"/>
  <c r="X372" i="20"/>
  <c r="AB372" i="20"/>
  <c r="AF372" i="20"/>
  <c r="AJ372" i="20"/>
  <c r="AN372" i="20"/>
  <c r="L371" i="20"/>
  <c r="P371" i="20"/>
  <c r="T371" i="20"/>
  <c r="X371" i="20"/>
  <c r="AB371" i="20"/>
  <c r="AF371" i="20"/>
  <c r="AJ371" i="20"/>
  <c r="AN371" i="20"/>
  <c r="L370" i="20"/>
  <c r="P370" i="20"/>
  <c r="T370" i="20"/>
  <c r="X370" i="20"/>
  <c r="AB370" i="20"/>
  <c r="AF370" i="20"/>
  <c r="AJ370" i="20"/>
  <c r="AN370" i="20"/>
  <c r="L369" i="20"/>
  <c r="P369" i="20"/>
  <c r="T369" i="20"/>
  <c r="X369" i="20"/>
  <c r="AB369" i="20"/>
  <c r="AF369" i="20"/>
  <c r="AJ369" i="20"/>
  <c r="AN369" i="20"/>
  <c r="L368" i="20"/>
  <c r="P368" i="20"/>
  <c r="T368" i="20"/>
  <c r="X368" i="20"/>
  <c r="AB368" i="20"/>
  <c r="AF368" i="20"/>
  <c r="AJ368" i="20"/>
  <c r="AN368" i="20"/>
  <c r="L367" i="20"/>
  <c r="P367" i="20"/>
  <c r="T367" i="20"/>
  <c r="X367" i="20"/>
  <c r="AB367" i="20"/>
  <c r="AF367" i="20"/>
  <c r="AJ367" i="20"/>
  <c r="AN367" i="20"/>
  <c r="L366" i="20"/>
  <c r="P366" i="20"/>
  <c r="T366" i="20"/>
  <c r="X366" i="20"/>
  <c r="AB366" i="20"/>
  <c r="AF366" i="20"/>
  <c r="AJ366" i="20"/>
  <c r="AN366" i="20"/>
  <c r="L365" i="20"/>
  <c r="P365" i="20"/>
  <c r="T365" i="20"/>
  <c r="X365" i="20"/>
  <c r="AB365" i="20"/>
  <c r="AF365" i="20"/>
  <c r="AJ365" i="20"/>
  <c r="AN365" i="20"/>
  <c r="L364" i="20"/>
  <c r="P364" i="20"/>
  <c r="T364" i="20"/>
  <c r="X364" i="20"/>
  <c r="AB364" i="20"/>
  <c r="AF364" i="20"/>
  <c r="AJ364" i="20"/>
  <c r="AN364" i="20"/>
  <c r="J363" i="20"/>
  <c r="N363" i="20"/>
  <c r="R363" i="20"/>
  <c r="V363" i="20"/>
  <c r="Z363" i="20"/>
  <c r="AD363" i="20"/>
  <c r="AH363" i="20"/>
  <c r="AL363" i="20"/>
  <c r="AP363" i="20"/>
  <c r="L362" i="20"/>
  <c r="P362" i="20"/>
  <c r="T362" i="20"/>
  <c r="X362" i="20"/>
  <c r="AB362" i="20"/>
  <c r="AF362" i="20"/>
  <c r="AJ362" i="20"/>
  <c r="AN362" i="20"/>
  <c r="J361" i="20"/>
  <c r="N361" i="20"/>
  <c r="R361" i="20"/>
  <c r="V361" i="20"/>
  <c r="Z361" i="20"/>
  <c r="AD361" i="20"/>
  <c r="AH361" i="20"/>
  <c r="AL361" i="20"/>
  <c r="AP361" i="20"/>
  <c r="L360" i="20"/>
  <c r="P360" i="20"/>
  <c r="T360" i="20"/>
  <c r="X360" i="20"/>
  <c r="AB360" i="20"/>
  <c r="AF360" i="20"/>
  <c r="AJ360" i="20"/>
  <c r="AN360" i="20"/>
  <c r="J359" i="20"/>
  <c r="N359" i="20"/>
  <c r="R359" i="20"/>
  <c r="V359" i="20"/>
  <c r="Z359" i="20"/>
  <c r="AD359" i="20"/>
  <c r="AH359" i="20"/>
  <c r="AL359" i="20"/>
  <c r="AP359" i="20"/>
  <c r="L358" i="20"/>
  <c r="P358" i="20"/>
  <c r="T358" i="20"/>
  <c r="X358" i="20"/>
  <c r="AB358" i="20"/>
  <c r="AF358" i="20"/>
  <c r="AJ358" i="20"/>
  <c r="AN358" i="20"/>
  <c r="J357" i="20"/>
  <c r="N357" i="20"/>
  <c r="R357" i="20"/>
  <c r="V357" i="20"/>
  <c r="Z357" i="20"/>
  <c r="AD357" i="20"/>
  <c r="AH357" i="20"/>
  <c r="AL357" i="20"/>
  <c r="AP357" i="20"/>
  <c r="L356" i="20"/>
  <c r="P356" i="20"/>
  <c r="T356" i="20"/>
  <c r="X356" i="20"/>
  <c r="AB356" i="20"/>
  <c r="Y445" i="20"/>
  <c r="AF444" i="20"/>
  <c r="M443" i="20"/>
  <c r="AS443" i="20"/>
  <c r="AF442" i="20"/>
  <c r="M441" i="20"/>
  <c r="AS441" i="20"/>
  <c r="X440" i="20"/>
  <c r="AT440" i="20"/>
  <c r="Q439" i="20"/>
  <c r="AL439" i="20"/>
  <c r="L438" i="20"/>
  <c r="AB438" i="20"/>
  <c r="AR438" i="20"/>
  <c r="W437" i="20"/>
  <c r="AM437" i="20"/>
  <c r="L436" i="20"/>
  <c r="AB436" i="20"/>
  <c r="AR436" i="20"/>
  <c r="W435" i="20"/>
  <c r="AM435" i="20"/>
  <c r="L434" i="20"/>
  <c r="AB434" i="20"/>
  <c r="AR434" i="20"/>
  <c r="U433" i="20"/>
  <c r="AK433" i="20"/>
  <c r="L432" i="20"/>
  <c r="AB432" i="20"/>
  <c r="AR432" i="20"/>
  <c r="U431" i="20"/>
  <c r="AK431" i="20"/>
  <c r="L430" i="20"/>
  <c r="AB430" i="20"/>
  <c r="AR430" i="20"/>
  <c r="U429" i="20"/>
  <c r="AK429" i="20"/>
  <c r="L428" i="20"/>
  <c r="AB428" i="20"/>
  <c r="AR428" i="20"/>
  <c r="U427" i="20"/>
  <c r="AK427" i="20"/>
  <c r="L426" i="20"/>
  <c r="AB426" i="20"/>
  <c r="AR426" i="20"/>
  <c r="U425" i="20"/>
  <c r="AK425" i="20"/>
  <c r="L424" i="20"/>
  <c r="AB424" i="20"/>
  <c r="AR424" i="20"/>
  <c r="J423" i="20"/>
  <c r="U423" i="20"/>
  <c r="AE423" i="20"/>
  <c r="AP423" i="20"/>
  <c r="Q422" i="20"/>
  <c r="AB422" i="20"/>
  <c r="AM422" i="20"/>
  <c r="M421" i="20"/>
  <c r="W421" i="20"/>
  <c r="AH421" i="20"/>
  <c r="AS421" i="20"/>
  <c r="O420" i="20"/>
  <c r="Y420" i="20"/>
  <c r="AJ420" i="20"/>
  <c r="AU420" i="20"/>
  <c r="O419" i="20"/>
  <c r="Z419" i="20"/>
  <c r="AK419" i="20"/>
  <c r="AU419" i="20"/>
  <c r="L418" i="20"/>
  <c r="W418" i="20"/>
  <c r="AG418" i="20"/>
  <c r="AO418" i="20"/>
  <c r="J417" i="20"/>
  <c r="R417" i="20"/>
  <c r="Z417" i="20"/>
  <c r="AH417" i="20"/>
  <c r="AP417" i="20"/>
  <c r="I416" i="20"/>
  <c r="Q416" i="20"/>
  <c r="Y416" i="20"/>
  <c r="AG416" i="20"/>
  <c r="AO416" i="20"/>
  <c r="J415" i="20"/>
  <c r="R415" i="20"/>
  <c r="Z415" i="20"/>
  <c r="AH415" i="20"/>
  <c r="AP415" i="20"/>
  <c r="I414" i="20"/>
  <c r="Q414" i="20"/>
  <c r="Y414" i="20"/>
  <c r="AG414" i="20"/>
  <c r="AO414" i="20"/>
  <c r="L413" i="20"/>
  <c r="T413" i="20"/>
  <c r="AB413" i="20"/>
  <c r="AJ413" i="20"/>
  <c r="AR413" i="20"/>
  <c r="M412" i="20"/>
  <c r="U412" i="20"/>
  <c r="AC412" i="20"/>
  <c r="AK412" i="20"/>
  <c r="AS412" i="20"/>
  <c r="P411" i="20"/>
  <c r="X411" i="20"/>
  <c r="AF411" i="20"/>
  <c r="AN411" i="20"/>
  <c r="I410" i="20"/>
  <c r="Q410" i="20"/>
  <c r="Y410" i="20"/>
  <c r="AG410" i="20"/>
  <c r="AO410" i="20"/>
  <c r="L409" i="20"/>
  <c r="T409" i="20"/>
  <c r="AB409" i="20"/>
  <c r="AJ409" i="20"/>
  <c r="AR409" i="20"/>
  <c r="M408" i="20"/>
  <c r="U408" i="20"/>
  <c r="AC408" i="20"/>
  <c r="AK408" i="20"/>
  <c r="AS408" i="20"/>
  <c r="P407" i="20"/>
  <c r="X407" i="20"/>
  <c r="AF407" i="20"/>
  <c r="AN407" i="20"/>
  <c r="I406" i="20"/>
  <c r="Q406" i="20"/>
  <c r="Y406" i="20"/>
  <c r="AG406" i="20"/>
  <c r="AO406" i="20"/>
  <c r="L405" i="20"/>
  <c r="T405" i="20"/>
  <c r="AB405" i="20"/>
  <c r="AJ405" i="20"/>
  <c r="AR405" i="20"/>
  <c r="M404" i="20"/>
  <c r="U404" i="20"/>
  <c r="AC404" i="20"/>
  <c r="AK404" i="20"/>
  <c r="AR404" i="20"/>
  <c r="K403" i="20"/>
  <c r="O403" i="20"/>
  <c r="S403" i="20"/>
  <c r="W403" i="20"/>
  <c r="AA403" i="20"/>
  <c r="AE403" i="20"/>
  <c r="AI403" i="20"/>
  <c r="AM403" i="20"/>
  <c r="AQ403" i="20"/>
  <c r="I402" i="20"/>
  <c r="M402" i="20"/>
  <c r="Q402" i="20"/>
  <c r="U402" i="20"/>
  <c r="Y402" i="20"/>
  <c r="AC402" i="20"/>
  <c r="AG402" i="20"/>
  <c r="AK402" i="20"/>
  <c r="AO402" i="20"/>
  <c r="AS402" i="20"/>
  <c r="K401" i="20"/>
  <c r="O401" i="20"/>
  <c r="S401" i="20"/>
  <c r="W401" i="20"/>
  <c r="AA401" i="20"/>
  <c r="AE401" i="20"/>
  <c r="AI401" i="20"/>
  <c r="AM401" i="20"/>
  <c r="AQ401" i="20"/>
  <c r="I400" i="20"/>
  <c r="M400" i="20"/>
  <c r="Q400" i="20"/>
  <c r="U400" i="20"/>
  <c r="Y400" i="20"/>
  <c r="AC400" i="20"/>
  <c r="AG400" i="20"/>
  <c r="AK400" i="20"/>
  <c r="AO400" i="20"/>
  <c r="AS400" i="20"/>
  <c r="K399" i="20"/>
  <c r="O399" i="20"/>
  <c r="S399" i="20"/>
  <c r="W399" i="20"/>
  <c r="AA399" i="20"/>
  <c r="AE399" i="20"/>
  <c r="AI399" i="20"/>
  <c r="AM399" i="20"/>
  <c r="AQ399" i="20"/>
  <c r="I398" i="20"/>
  <c r="M398" i="20"/>
  <c r="Q398" i="20"/>
  <c r="U398" i="20"/>
  <c r="Y398" i="20"/>
  <c r="AC398" i="20"/>
  <c r="AG398" i="20"/>
  <c r="AK398" i="20"/>
  <c r="AO398" i="20"/>
  <c r="AS398" i="20"/>
  <c r="K397" i="20"/>
  <c r="O397" i="20"/>
  <c r="S397" i="20"/>
  <c r="W397" i="20"/>
  <c r="AA397" i="20"/>
  <c r="AE397" i="20"/>
  <c r="AI397" i="20"/>
  <c r="AM397" i="20"/>
  <c r="AQ397" i="20"/>
  <c r="I396" i="20"/>
  <c r="M396" i="20"/>
  <c r="Q396" i="20"/>
  <c r="U396" i="20"/>
  <c r="Y396" i="20"/>
  <c r="AC396" i="20"/>
  <c r="AG396" i="20"/>
  <c r="AK396" i="20"/>
  <c r="AO396" i="20"/>
  <c r="AS396" i="20"/>
  <c r="K395" i="20"/>
  <c r="O395" i="20"/>
  <c r="S395" i="20"/>
  <c r="W395" i="20"/>
  <c r="AA395" i="20"/>
  <c r="AE395" i="20"/>
  <c r="AI395" i="20"/>
  <c r="AM395" i="20"/>
  <c r="AQ395" i="20"/>
  <c r="I394" i="20"/>
  <c r="M394" i="20"/>
  <c r="Q394" i="20"/>
  <c r="U394" i="20"/>
  <c r="Y394" i="20"/>
  <c r="AC394" i="20"/>
  <c r="AG394" i="20"/>
  <c r="AK394" i="20"/>
  <c r="AO394" i="20"/>
  <c r="AS394" i="20"/>
  <c r="I393" i="20"/>
  <c r="M393" i="20"/>
  <c r="Q393" i="20"/>
  <c r="U393" i="20"/>
  <c r="Y393" i="20"/>
  <c r="AC393" i="20"/>
  <c r="AG393" i="20"/>
  <c r="AK393" i="20"/>
  <c r="AO393" i="20"/>
  <c r="AS393" i="20"/>
  <c r="I392" i="20"/>
  <c r="M392" i="20"/>
  <c r="Q392" i="20"/>
  <c r="U392" i="20"/>
  <c r="Y392" i="20"/>
  <c r="AC392" i="20"/>
  <c r="AG392" i="20"/>
  <c r="AK392" i="20"/>
  <c r="AO392" i="20"/>
  <c r="AS392" i="20"/>
  <c r="I391" i="20"/>
  <c r="M391" i="20"/>
  <c r="Q391" i="20"/>
  <c r="U391" i="20"/>
  <c r="Y391" i="20"/>
  <c r="AC391" i="20"/>
  <c r="AG391" i="20"/>
  <c r="AK391" i="20"/>
  <c r="AO391" i="20"/>
  <c r="AS391" i="20"/>
  <c r="I390" i="20"/>
  <c r="M390" i="20"/>
  <c r="Q390" i="20"/>
  <c r="U390" i="20"/>
  <c r="Y390" i="20"/>
  <c r="AC390" i="20"/>
  <c r="AG390" i="20"/>
  <c r="AK390" i="20"/>
  <c r="AO390" i="20"/>
  <c r="AS390" i="20"/>
  <c r="I389" i="20"/>
  <c r="M389" i="20"/>
  <c r="Q389" i="20"/>
  <c r="U389" i="20"/>
  <c r="Y389" i="20"/>
  <c r="AC389" i="20"/>
  <c r="AG389" i="20"/>
  <c r="AK389" i="20"/>
  <c r="AO389" i="20"/>
  <c r="AS389" i="20"/>
  <c r="I388" i="20"/>
  <c r="M388" i="20"/>
  <c r="Q388" i="20"/>
  <c r="U388" i="20"/>
  <c r="Y388" i="20"/>
  <c r="AC388" i="20"/>
  <c r="AG388" i="20"/>
  <c r="AK388" i="20"/>
  <c r="AO388" i="20"/>
  <c r="AS388" i="20"/>
  <c r="I387" i="20"/>
  <c r="M387" i="20"/>
  <c r="Q387" i="20"/>
  <c r="U387" i="20"/>
  <c r="Y387" i="20"/>
  <c r="AC387" i="20"/>
  <c r="AG387" i="20"/>
  <c r="AK387" i="20"/>
  <c r="AO387" i="20"/>
  <c r="AS387" i="20"/>
  <c r="I386" i="20"/>
  <c r="M386" i="20"/>
  <c r="Q386" i="20"/>
  <c r="U386" i="20"/>
  <c r="Y386" i="20"/>
  <c r="AC386" i="20"/>
  <c r="AG386" i="20"/>
  <c r="AK386" i="20"/>
  <c r="AO386" i="20"/>
  <c r="AS386" i="20"/>
  <c r="I385" i="20"/>
  <c r="M385" i="20"/>
  <c r="Q385" i="20"/>
  <c r="U385" i="20"/>
  <c r="Y385" i="20"/>
  <c r="AC385" i="20"/>
  <c r="AG385" i="20"/>
  <c r="AK385" i="20"/>
  <c r="AO385" i="20"/>
  <c r="AS385" i="20"/>
  <c r="I384" i="20"/>
  <c r="M384" i="20"/>
  <c r="Q384" i="20"/>
  <c r="U384" i="20"/>
  <c r="Y384" i="20"/>
  <c r="AC384" i="20"/>
  <c r="AG384" i="20"/>
  <c r="AK384" i="20"/>
  <c r="AO384" i="20"/>
  <c r="K383" i="20"/>
  <c r="O383" i="20"/>
  <c r="S383" i="20"/>
  <c r="W383" i="20"/>
  <c r="AA383" i="20"/>
  <c r="AE383" i="20"/>
  <c r="AI383" i="20"/>
  <c r="AM383" i="20"/>
  <c r="AQ383" i="20"/>
  <c r="I382" i="20"/>
  <c r="M382" i="20"/>
  <c r="Q382" i="20"/>
  <c r="U382" i="20"/>
  <c r="Y382" i="20"/>
  <c r="AC382" i="20"/>
  <c r="AG382" i="20"/>
  <c r="AK382" i="20"/>
  <c r="AO382" i="20"/>
  <c r="K381" i="20"/>
  <c r="O381" i="20"/>
  <c r="S381" i="20"/>
  <c r="W381" i="20"/>
  <c r="AA381" i="20"/>
  <c r="AE381" i="20"/>
  <c r="AI381" i="20"/>
  <c r="AM381" i="20"/>
  <c r="AQ381" i="20"/>
  <c r="I380" i="20"/>
  <c r="M380" i="20"/>
  <c r="Q380" i="20"/>
  <c r="U380" i="20"/>
  <c r="Y380" i="20"/>
  <c r="AC380" i="20"/>
  <c r="AG380" i="20"/>
  <c r="AK380" i="20"/>
  <c r="AO380" i="20"/>
  <c r="K379" i="20"/>
  <c r="O379" i="20"/>
  <c r="S379" i="20"/>
  <c r="W379" i="20"/>
  <c r="AA379" i="20"/>
  <c r="AE379" i="20"/>
  <c r="AI379" i="20"/>
  <c r="AM379" i="20"/>
  <c r="AQ379" i="20"/>
  <c r="I378" i="20"/>
  <c r="M378" i="20"/>
  <c r="Q378" i="20"/>
  <c r="U378" i="20"/>
  <c r="Y378" i="20"/>
  <c r="AC378" i="20"/>
  <c r="AG378" i="20"/>
  <c r="AK378" i="20"/>
  <c r="AO378" i="20"/>
  <c r="K377" i="20"/>
  <c r="O377" i="20"/>
  <c r="S377" i="20"/>
  <c r="W377" i="20"/>
  <c r="AA377" i="20"/>
  <c r="AE377" i="20"/>
  <c r="AI377" i="20"/>
  <c r="AM377" i="20"/>
  <c r="AQ377" i="20"/>
  <c r="I376" i="20"/>
  <c r="M376" i="20"/>
  <c r="Q376" i="20"/>
  <c r="U376" i="20"/>
  <c r="Y376" i="20"/>
  <c r="AC376" i="20"/>
  <c r="AG376" i="20"/>
  <c r="AK376" i="20"/>
  <c r="AO376" i="20"/>
  <c r="K375" i="20"/>
  <c r="O375" i="20"/>
  <c r="S375" i="20"/>
  <c r="W375" i="20"/>
  <c r="AA375" i="20"/>
  <c r="AE375" i="20"/>
  <c r="AI375" i="20"/>
  <c r="AM375" i="20"/>
  <c r="AQ375" i="20"/>
  <c r="I374" i="20"/>
  <c r="M374" i="20"/>
  <c r="Q374" i="20"/>
  <c r="U374" i="20"/>
  <c r="Y374" i="20"/>
  <c r="AC374" i="20"/>
  <c r="AG374" i="20"/>
  <c r="AK374" i="20"/>
  <c r="AO374" i="20"/>
  <c r="I373" i="20"/>
  <c r="M373" i="20"/>
  <c r="Q373" i="20"/>
  <c r="U373" i="20"/>
  <c r="Y373" i="20"/>
  <c r="AC373" i="20"/>
  <c r="AG373" i="20"/>
  <c r="AK373" i="20"/>
  <c r="AO373" i="20"/>
  <c r="I372" i="20"/>
  <c r="M372" i="20"/>
  <c r="Q372" i="20"/>
  <c r="U372" i="20"/>
  <c r="Y372" i="20"/>
  <c r="AC372" i="20"/>
  <c r="AG372" i="20"/>
  <c r="AK372" i="20"/>
  <c r="AO372" i="20"/>
  <c r="I371" i="20"/>
  <c r="M371" i="20"/>
  <c r="Q371" i="20"/>
  <c r="U371" i="20"/>
  <c r="Y371" i="20"/>
  <c r="AC371" i="20"/>
  <c r="AG371" i="20"/>
  <c r="AK371" i="20"/>
  <c r="AO371" i="20"/>
  <c r="I370" i="20"/>
  <c r="M370" i="20"/>
  <c r="Q370" i="20"/>
  <c r="U370" i="20"/>
  <c r="Y370" i="20"/>
  <c r="AC370" i="20"/>
  <c r="AG370" i="20"/>
  <c r="AK370" i="20"/>
  <c r="AO370" i="20"/>
  <c r="I369" i="20"/>
  <c r="M369" i="20"/>
  <c r="Q369" i="20"/>
  <c r="U369" i="20"/>
  <c r="Y369" i="20"/>
  <c r="AC369" i="20"/>
  <c r="AG369" i="20"/>
  <c r="AK369" i="20"/>
  <c r="AO369" i="20"/>
  <c r="I368" i="20"/>
  <c r="M368" i="20"/>
  <c r="Q368" i="20"/>
  <c r="U368" i="20"/>
  <c r="Y368" i="20"/>
  <c r="AC368" i="20"/>
  <c r="AG368" i="20"/>
  <c r="AK368" i="20"/>
  <c r="AO368" i="20"/>
  <c r="I367" i="20"/>
  <c r="M367" i="20"/>
  <c r="Q367" i="20"/>
  <c r="U367" i="20"/>
  <c r="Y367" i="20"/>
  <c r="AC367" i="20"/>
  <c r="AG367" i="20"/>
  <c r="AK367" i="20"/>
  <c r="AO367" i="20"/>
  <c r="I366" i="20"/>
  <c r="M366" i="20"/>
  <c r="Q366" i="20"/>
  <c r="U366" i="20"/>
  <c r="Y366" i="20"/>
  <c r="AC366" i="20"/>
  <c r="AG366" i="20"/>
  <c r="AK366" i="20"/>
  <c r="AO366" i="20"/>
  <c r="I365" i="20"/>
  <c r="M365" i="20"/>
  <c r="Q365" i="20"/>
  <c r="U365" i="20"/>
  <c r="Y365" i="20"/>
  <c r="AC365" i="20"/>
  <c r="AG365" i="20"/>
  <c r="AK365" i="20"/>
  <c r="AO365" i="20"/>
  <c r="I364" i="20"/>
  <c r="M364" i="20"/>
  <c r="Q364" i="20"/>
  <c r="U364" i="20"/>
  <c r="Y364" i="20"/>
  <c r="AC364" i="20"/>
  <c r="AG364" i="20"/>
  <c r="AK364" i="20"/>
  <c r="AO364" i="20"/>
  <c r="K363" i="20"/>
  <c r="O363" i="20"/>
  <c r="S363" i="20"/>
  <c r="W363" i="20"/>
  <c r="AA363" i="20"/>
  <c r="AE363" i="20"/>
  <c r="AI363" i="20"/>
  <c r="AM363" i="20"/>
  <c r="I362" i="20"/>
  <c r="M362" i="20"/>
  <c r="Q362" i="20"/>
  <c r="U362" i="20"/>
  <c r="Y362" i="20"/>
  <c r="AC362" i="20"/>
  <c r="AG362" i="20"/>
  <c r="AK362" i="20"/>
  <c r="AO362" i="20"/>
  <c r="K361" i="20"/>
  <c r="O361" i="20"/>
  <c r="S361" i="20"/>
  <c r="W361" i="20"/>
  <c r="AA361" i="20"/>
  <c r="AE361" i="20"/>
  <c r="AI361" i="20"/>
  <c r="AM361" i="20"/>
  <c r="I360" i="20"/>
  <c r="M360" i="20"/>
  <c r="Q360" i="20"/>
  <c r="U360" i="20"/>
  <c r="Y360" i="20"/>
  <c r="AC360" i="20"/>
  <c r="AG360" i="20"/>
  <c r="AK360" i="20"/>
  <c r="AO360" i="20"/>
  <c r="K359" i="20"/>
  <c r="O359" i="20"/>
  <c r="S359" i="20"/>
  <c r="W359" i="20"/>
  <c r="AA359" i="20"/>
  <c r="AE359" i="20"/>
  <c r="AI359" i="20"/>
  <c r="AM359" i="20"/>
  <c r="I358" i="20"/>
  <c r="M358" i="20"/>
  <c r="Q358" i="20"/>
  <c r="U358" i="20"/>
  <c r="Y358" i="20"/>
  <c r="AC358" i="20"/>
  <c r="AG358" i="20"/>
  <c r="AK358" i="20"/>
  <c r="AO358" i="20"/>
  <c r="K357" i="20"/>
  <c r="O357" i="20"/>
  <c r="S357" i="20"/>
  <c r="W357" i="20"/>
  <c r="AA357" i="20"/>
  <c r="AE357" i="20"/>
  <c r="AI357" i="20"/>
  <c r="AM357" i="20"/>
  <c r="AM444" i="20"/>
  <c r="AC443" i="20"/>
  <c r="AM442" i="20"/>
  <c r="AC441" i="20"/>
  <c r="Z440" i="20"/>
  <c r="AP439" i="20"/>
  <c r="T438" i="20"/>
  <c r="J437" i="20"/>
  <c r="AP437" i="20"/>
  <c r="T436" i="20"/>
  <c r="J435" i="20"/>
  <c r="AP435" i="20"/>
  <c r="T434" i="20"/>
  <c r="AN433" i="20"/>
  <c r="T432" i="20"/>
  <c r="AN431" i="20"/>
  <c r="T430" i="20"/>
  <c r="AN429" i="20"/>
  <c r="T428" i="20"/>
  <c r="AN427" i="20"/>
  <c r="T426" i="20"/>
  <c r="AN425" i="20"/>
  <c r="T424" i="20"/>
  <c r="O423" i="20"/>
  <c r="AK423" i="20"/>
  <c r="U422" i="20"/>
  <c r="AQ422" i="20"/>
  <c r="R421" i="20"/>
  <c r="AM421" i="20"/>
  <c r="AC420" i="20"/>
  <c r="J419" i="20"/>
  <c r="AE419" i="20"/>
  <c r="P418" i="20"/>
  <c r="AJ418" i="20"/>
  <c r="S417" i="20"/>
  <c r="AI417" i="20"/>
  <c r="L416" i="20"/>
  <c r="AB416" i="20"/>
  <c r="AR416" i="20"/>
  <c r="K415" i="20"/>
  <c r="AA415" i="20"/>
  <c r="AQ415" i="20"/>
  <c r="T414" i="20"/>
  <c r="AJ414" i="20"/>
  <c r="M413" i="20"/>
  <c r="AC413" i="20"/>
  <c r="AS413" i="20"/>
  <c r="I412" i="20"/>
  <c r="Y412" i="20"/>
  <c r="AO412" i="20"/>
  <c r="L411" i="20"/>
  <c r="AB411" i="20"/>
  <c r="AR411" i="20"/>
  <c r="L410" i="20"/>
  <c r="AB410" i="20"/>
  <c r="AR410" i="20"/>
  <c r="U409" i="20"/>
  <c r="AK409" i="20"/>
  <c r="Q408" i="20"/>
  <c r="AG408" i="20"/>
  <c r="T407" i="20"/>
  <c r="AJ407" i="20"/>
  <c r="T406" i="20"/>
  <c r="AJ406" i="20"/>
  <c r="M405" i="20"/>
  <c r="AC405" i="20"/>
  <c r="AS405" i="20"/>
  <c r="I404" i="20"/>
  <c r="Y404" i="20"/>
  <c r="AO404" i="20"/>
  <c r="M403" i="20"/>
  <c r="U403" i="20"/>
  <c r="AC403" i="20"/>
  <c r="AK403" i="20"/>
  <c r="AS403" i="20"/>
  <c r="K402" i="20"/>
  <c r="S402" i="20"/>
  <c r="AA402" i="20"/>
  <c r="AI402" i="20"/>
  <c r="AQ402" i="20"/>
  <c r="M401" i="20"/>
  <c r="U401" i="20"/>
  <c r="AC401" i="20"/>
  <c r="AK401" i="20"/>
  <c r="AS401" i="20"/>
  <c r="K400" i="20"/>
  <c r="S400" i="20"/>
  <c r="AA400" i="20"/>
  <c r="AI400" i="20"/>
  <c r="AQ400" i="20"/>
  <c r="M399" i="20"/>
  <c r="U399" i="20"/>
  <c r="AC399" i="20"/>
  <c r="AK399" i="20"/>
  <c r="AS399" i="20"/>
  <c r="K398" i="20"/>
  <c r="S398" i="20"/>
  <c r="AA398" i="20"/>
  <c r="AI398" i="20"/>
  <c r="AQ398" i="20"/>
  <c r="M397" i="20"/>
  <c r="U397" i="20"/>
  <c r="AC397" i="20"/>
  <c r="AK397" i="20"/>
  <c r="AS397" i="20"/>
  <c r="K396" i="20"/>
  <c r="S396" i="20"/>
  <c r="AA396" i="20"/>
  <c r="AI396" i="20"/>
  <c r="AQ396" i="20"/>
  <c r="M395" i="20"/>
  <c r="U395" i="20"/>
  <c r="AC395" i="20"/>
  <c r="AK395" i="20"/>
  <c r="AS395" i="20"/>
  <c r="K394" i="20"/>
  <c r="S394" i="20"/>
  <c r="AA394" i="20"/>
  <c r="AI394" i="20"/>
  <c r="AQ394" i="20"/>
  <c r="K393" i="20"/>
  <c r="S393" i="20"/>
  <c r="AA393" i="20"/>
  <c r="AI393" i="20"/>
  <c r="AQ393" i="20"/>
  <c r="K392" i="20"/>
  <c r="S392" i="20"/>
  <c r="AA392" i="20"/>
  <c r="AI392" i="20"/>
  <c r="AQ392" i="20"/>
  <c r="K391" i="20"/>
  <c r="S391" i="20"/>
  <c r="AA391" i="20"/>
  <c r="AI391" i="20"/>
  <c r="AQ391" i="20"/>
  <c r="K390" i="20"/>
  <c r="S390" i="20"/>
  <c r="AA390" i="20"/>
  <c r="AI390" i="20"/>
  <c r="AQ390" i="20"/>
  <c r="K389" i="20"/>
  <c r="S389" i="20"/>
  <c r="AA389" i="20"/>
  <c r="AI389" i="20"/>
  <c r="AQ389" i="20"/>
  <c r="K388" i="20"/>
  <c r="S388" i="20"/>
  <c r="AA388" i="20"/>
  <c r="AI388" i="20"/>
  <c r="AQ388" i="20"/>
  <c r="K387" i="20"/>
  <c r="S387" i="20"/>
  <c r="AA387" i="20"/>
  <c r="AI387" i="20"/>
  <c r="AQ387" i="20"/>
  <c r="K386" i="20"/>
  <c r="S386" i="20"/>
  <c r="AA386" i="20"/>
  <c r="AI386" i="20"/>
  <c r="AQ386" i="20"/>
  <c r="K385" i="20"/>
  <c r="S385" i="20"/>
  <c r="AA385" i="20"/>
  <c r="AI385" i="20"/>
  <c r="AQ385" i="20"/>
  <c r="K384" i="20"/>
  <c r="S384" i="20"/>
  <c r="AA384" i="20"/>
  <c r="AI384" i="20"/>
  <c r="AQ384" i="20"/>
  <c r="L383" i="20"/>
  <c r="T383" i="20"/>
  <c r="AB383" i="20"/>
  <c r="AJ383" i="20"/>
  <c r="AR383" i="20"/>
  <c r="K382" i="20"/>
  <c r="S382" i="20"/>
  <c r="AA382" i="20"/>
  <c r="AI382" i="20"/>
  <c r="AQ382" i="20"/>
  <c r="L381" i="20"/>
  <c r="T381" i="20"/>
  <c r="AB381" i="20"/>
  <c r="AJ381" i="20"/>
  <c r="AR381" i="20"/>
  <c r="K380" i="20"/>
  <c r="S380" i="20"/>
  <c r="AA380" i="20"/>
  <c r="AI380" i="20"/>
  <c r="AQ380" i="20"/>
  <c r="L379" i="20"/>
  <c r="T379" i="20"/>
  <c r="AB379" i="20"/>
  <c r="AJ379" i="20"/>
  <c r="AR379" i="20"/>
  <c r="K378" i="20"/>
  <c r="S378" i="20"/>
  <c r="AA378" i="20"/>
  <c r="AI378" i="20"/>
  <c r="AQ378" i="20"/>
  <c r="L377" i="20"/>
  <c r="T377" i="20"/>
  <c r="AB377" i="20"/>
  <c r="AJ377" i="20"/>
  <c r="AR377" i="20"/>
  <c r="K376" i="20"/>
  <c r="S376" i="20"/>
  <c r="AA376" i="20"/>
  <c r="AI376" i="20"/>
  <c r="AQ376" i="20"/>
  <c r="L375" i="20"/>
  <c r="T375" i="20"/>
  <c r="AB375" i="20"/>
  <c r="AJ375" i="20"/>
  <c r="AR375" i="20"/>
  <c r="K374" i="20"/>
  <c r="S374" i="20"/>
  <c r="AA374" i="20"/>
  <c r="AI374" i="20"/>
  <c r="AQ374" i="20"/>
  <c r="N373" i="20"/>
  <c r="V373" i="20"/>
  <c r="AD373" i="20"/>
  <c r="AL373" i="20"/>
  <c r="O372" i="20"/>
  <c r="W372" i="20"/>
  <c r="AE372" i="20"/>
  <c r="AM372" i="20"/>
  <c r="J371" i="20"/>
  <c r="R371" i="20"/>
  <c r="Z371" i="20"/>
  <c r="AH371" i="20"/>
  <c r="AP371" i="20"/>
  <c r="K370" i="20"/>
  <c r="S370" i="20"/>
  <c r="AA370" i="20"/>
  <c r="AI370" i="20"/>
  <c r="AQ370" i="20"/>
  <c r="N369" i="20"/>
  <c r="V369" i="20"/>
  <c r="AD369" i="20"/>
  <c r="AL369" i="20"/>
  <c r="O368" i="20"/>
  <c r="W368" i="20"/>
  <c r="AE368" i="20"/>
  <c r="AM368" i="20"/>
  <c r="J367" i="20"/>
  <c r="R367" i="20"/>
  <c r="Z367" i="20"/>
  <c r="AH367" i="20"/>
  <c r="AP367" i="20"/>
  <c r="K366" i="20"/>
  <c r="S366" i="20"/>
  <c r="AA366" i="20"/>
  <c r="AI366" i="20"/>
  <c r="AQ366" i="20"/>
  <c r="N365" i="20"/>
  <c r="V365" i="20"/>
  <c r="AD365" i="20"/>
  <c r="AL365" i="20"/>
  <c r="O364" i="20"/>
  <c r="W364" i="20"/>
  <c r="AE364" i="20"/>
  <c r="AM364" i="20"/>
  <c r="I363" i="20"/>
  <c r="Q363" i="20"/>
  <c r="Y363" i="20"/>
  <c r="AG363" i="20"/>
  <c r="AO363" i="20"/>
  <c r="O362" i="20"/>
  <c r="W362" i="20"/>
  <c r="AE362" i="20"/>
  <c r="AM362" i="20"/>
  <c r="I361" i="20"/>
  <c r="Q361" i="20"/>
  <c r="Y361" i="20"/>
  <c r="AG361" i="20"/>
  <c r="AO361" i="20"/>
  <c r="O360" i="20"/>
  <c r="W360" i="20"/>
  <c r="AE360" i="20"/>
  <c r="AM360" i="20"/>
  <c r="I359" i="20"/>
  <c r="Q359" i="20"/>
  <c r="Y359" i="20"/>
  <c r="AG359" i="20"/>
  <c r="AO359" i="20"/>
  <c r="O358" i="20"/>
  <c r="W358" i="20"/>
  <c r="AE358" i="20"/>
  <c r="AM358" i="20"/>
  <c r="I357" i="20"/>
  <c r="Q357" i="20"/>
  <c r="Y357" i="20"/>
  <c r="AG357" i="20"/>
  <c r="AO357" i="20"/>
  <c r="K356" i="20"/>
  <c r="Q356" i="20"/>
  <c r="V356" i="20"/>
  <c r="AA356" i="20"/>
  <c r="AF356" i="20"/>
  <c r="AJ356" i="20"/>
  <c r="AN356" i="20"/>
  <c r="J355" i="20"/>
  <c r="N355" i="20"/>
  <c r="R355" i="20"/>
  <c r="V355" i="20"/>
  <c r="Z355" i="20"/>
  <c r="AD355" i="20"/>
  <c r="AH355" i="20"/>
  <c r="AL355" i="20"/>
  <c r="AP355" i="20"/>
  <c r="L354" i="20"/>
  <c r="P354" i="20"/>
  <c r="T354" i="20"/>
  <c r="X354" i="20"/>
  <c r="AB354" i="20"/>
  <c r="AF354" i="20"/>
  <c r="AJ354" i="20"/>
  <c r="AN354" i="20"/>
  <c r="L353" i="20"/>
  <c r="P353" i="20"/>
  <c r="T353" i="20"/>
  <c r="X353" i="20"/>
  <c r="AB353" i="20"/>
  <c r="AF353" i="20"/>
  <c r="AJ353" i="20"/>
  <c r="AN353" i="20"/>
  <c r="L352" i="20"/>
  <c r="P352" i="20"/>
  <c r="T352" i="20"/>
  <c r="X352" i="20"/>
  <c r="AB352" i="20"/>
  <c r="AF352" i="20"/>
  <c r="AJ352" i="20"/>
  <c r="AN352" i="20"/>
  <c r="L351" i="20"/>
  <c r="P351" i="20"/>
  <c r="T351" i="20"/>
  <c r="X351" i="20"/>
  <c r="AB351" i="20"/>
  <c r="AF351" i="20"/>
  <c r="AJ351" i="20"/>
  <c r="AN351" i="20"/>
  <c r="L350" i="20"/>
  <c r="P350" i="20"/>
  <c r="T350" i="20"/>
  <c r="X350" i="20"/>
  <c r="AB350" i="20"/>
  <c r="AF350" i="20"/>
  <c r="AJ350" i="20"/>
  <c r="AN350" i="20"/>
  <c r="L349" i="20"/>
  <c r="P349" i="20"/>
  <c r="T349" i="20"/>
  <c r="X349" i="20"/>
  <c r="AB349" i="20"/>
  <c r="AF349" i="20"/>
  <c r="AJ349" i="20"/>
  <c r="AN349" i="20"/>
  <c r="L348" i="20"/>
  <c r="P348" i="20"/>
  <c r="T348" i="20"/>
  <c r="X348" i="20"/>
  <c r="AB348" i="20"/>
  <c r="AF348" i="20"/>
  <c r="AJ348" i="20"/>
  <c r="AN348" i="20"/>
  <c r="L347" i="20"/>
  <c r="P347" i="20"/>
  <c r="T347" i="20"/>
  <c r="X347" i="20"/>
  <c r="AB347" i="20"/>
  <c r="AF347" i="20"/>
  <c r="AJ347" i="20"/>
  <c r="AN347" i="20"/>
  <c r="L346" i="20"/>
  <c r="P346" i="20"/>
  <c r="T346" i="20"/>
  <c r="X346" i="20"/>
  <c r="AB346" i="20"/>
  <c r="AF346" i="20"/>
  <c r="AJ346" i="20"/>
  <c r="AN346" i="20"/>
  <c r="L345" i="20"/>
  <c r="P345" i="20"/>
  <c r="T345" i="20"/>
  <c r="X345" i="20"/>
  <c r="AB345" i="20"/>
  <c r="AF345" i="20"/>
  <c r="AJ345" i="20"/>
  <c r="AN345" i="20"/>
  <c r="L344" i="20"/>
  <c r="P344" i="20"/>
  <c r="T344" i="20"/>
  <c r="X344" i="20"/>
  <c r="AB344" i="20"/>
  <c r="AF344" i="20"/>
  <c r="AJ344" i="20"/>
  <c r="AN344" i="20"/>
  <c r="J343" i="20"/>
  <c r="N343" i="20"/>
  <c r="R343" i="20"/>
  <c r="V343" i="20"/>
  <c r="Z343" i="20"/>
  <c r="AD343" i="20"/>
  <c r="AH343" i="20"/>
  <c r="AL343" i="20"/>
  <c r="L342" i="20"/>
  <c r="P342" i="20"/>
  <c r="T342" i="20"/>
  <c r="X342" i="20"/>
  <c r="AB342" i="20"/>
  <c r="AF342" i="20"/>
  <c r="AJ342" i="20"/>
  <c r="AN342" i="20"/>
  <c r="J341" i="20"/>
  <c r="N341" i="20"/>
  <c r="R341" i="20"/>
  <c r="V341" i="20"/>
  <c r="Z341" i="20"/>
  <c r="AD341" i="20"/>
  <c r="AH341" i="20"/>
  <c r="AL341" i="20"/>
  <c r="L340" i="20"/>
  <c r="P340" i="20"/>
  <c r="T340" i="20"/>
  <c r="X340" i="20"/>
  <c r="AB340" i="20"/>
  <c r="AF340" i="20"/>
  <c r="AJ340" i="20"/>
  <c r="AN340" i="20"/>
  <c r="J339" i="20"/>
  <c r="N339" i="20"/>
  <c r="R339" i="20"/>
  <c r="V339" i="20"/>
  <c r="Z339" i="20"/>
  <c r="AD339" i="20"/>
  <c r="AH339" i="20"/>
  <c r="AL339" i="20"/>
  <c r="L338" i="20"/>
  <c r="P338" i="20"/>
  <c r="T338" i="20"/>
  <c r="X338" i="20"/>
  <c r="AB338" i="20"/>
  <c r="AF338" i="20"/>
  <c r="AJ338" i="20"/>
  <c r="AN338" i="20"/>
  <c r="J337" i="20"/>
  <c r="N337" i="20"/>
  <c r="R337" i="20"/>
  <c r="V337" i="20"/>
  <c r="Z337" i="20"/>
  <c r="AD337" i="20"/>
  <c r="AH337" i="20"/>
  <c r="AL337" i="20"/>
  <c r="L336" i="20"/>
  <c r="P336" i="20"/>
  <c r="T336" i="20"/>
  <c r="X336" i="20"/>
  <c r="AB336" i="20"/>
  <c r="AF336" i="20"/>
  <c r="AJ336" i="20"/>
  <c r="AN336" i="20"/>
  <c r="J335" i="20"/>
  <c r="N335" i="20"/>
  <c r="R335" i="20"/>
  <c r="V335" i="20"/>
  <c r="Z335" i="20"/>
  <c r="AD335" i="20"/>
  <c r="AH335" i="20"/>
  <c r="AL335" i="20"/>
  <c r="L334" i="20"/>
  <c r="P334" i="20"/>
  <c r="T334" i="20"/>
  <c r="X334" i="20"/>
  <c r="AB334" i="20"/>
  <c r="AF334" i="20"/>
  <c r="AJ334" i="20"/>
  <c r="L333" i="20"/>
  <c r="P333" i="20"/>
  <c r="T333" i="20"/>
  <c r="X333" i="20"/>
  <c r="AB333" i="20"/>
  <c r="AF333" i="20"/>
  <c r="AJ333" i="20"/>
  <c r="L332" i="20"/>
  <c r="P332" i="20"/>
  <c r="T332" i="20"/>
  <c r="X332" i="20"/>
  <c r="AB332" i="20"/>
  <c r="AF332" i="20"/>
  <c r="AJ332" i="20"/>
  <c r="L331" i="20"/>
  <c r="P331" i="20"/>
  <c r="T331" i="20"/>
  <c r="X331" i="20"/>
  <c r="AB331" i="20"/>
  <c r="AF331" i="20"/>
  <c r="AJ331" i="20"/>
  <c r="L330" i="20"/>
  <c r="P330" i="20"/>
  <c r="T330" i="20"/>
  <c r="X330" i="20"/>
  <c r="AB330" i="20"/>
  <c r="AF330" i="20"/>
  <c r="AJ330" i="20"/>
  <c r="L329" i="20"/>
  <c r="P329" i="20"/>
  <c r="T329" i="20"/>
  <c r="X329" i="20"/>
  <c r="AB329" i="20"/>
  <c r="AF329" i="20"/>
  <c r="AJ329" i="20"/>
  <c r="L328" i="20"/>
  <c r="P328" i="20"/>
  <c r="T328" i="20"/>
  <c r="X328" i="20"/>
  <c r="AB328" i="20"/>
  <c r="AF328" i="20"/>
  <c r="AJ328" i="20"/>
  <c r="L327" i="20"/>
  <c r="P327" i="20"/>
  <c r="T327" i="20"/>
  <c r="X327" i="20"/>
  <c r="AB327" i="20"/>
  <c r="AF327" i="20"/>
  <c r="AJ327" i="20"/>
  <c r="L326" i="20"/>
  <c r="P326" i="20"/>
  <c r="T326" i="20"/>
  <c r="X326" i="20"/>
  <c r="AB326" i="20"/>
  <c r="AF326" i="20"/>
  <c r="AJ326" i="20"/>
  <c r="L325" i="20"/>
  <c r="P325" i="20"/>
  <c r="T325" i="20"/>
  <c r="X325" i="20"/>
  <c r="AB325" i="20"/>
  <c r="AF325" i="20"/>
  <c r="AJ325" i="20"/>
  <c r="L324" i="20"/>
  <c r="P324" i="20"/>
  <c r="T324" i="20"/>
  <c r="X324" i="20"/>
  <c r="AB324" i="20"/>
  <c r="AF324" i="20"/>
  <c r="AJ324" i="20"/>
  <c r="J323" i="20"/>
  <c r="N323" i="20"/>
  <c r="R323" i="20"/>
  <c r="V323" i="20"/>
  <c r="Z323" i="20"/>
  <c r="AD323" i="20"/>
  <c r="AH323" i="20"/>
  <c r="AL323" i="20"/>
  <c r="L322" i="20"/>
  <c r="P322" i="20"/>
  <c r="T322" i="20"/>
  <c r="X322" i="20"/>
  <c r="AB322" i="20"/>
  <c r="AF322" i="20"/>
  <c r="AJ322" i="20"/>
  <c r="J321" i="20"/>
  <c r="N321" i="20"/>
  <c r="R321" i="20"/>
  <c r="V321" i="20"/>
  <c r="Z321" i="20"/>
  <c r="AD321" i="20"/>
  <c r="AH321" i="20"/>
  <c r="AL321" i="20"/>
  <c r="L320" i="20"/>
  <c r="P320" i="20"/>
  <c r="T320" i="20"/>
  <c r="X320" i="20"/>
  <c r="AB320" i="20"/>
  <c r="AF320" i="20"/>
  <c r="AJ320" i="20"/>
  <c r="I445" i="20"/>
  <c r="AV444" i="20"/>
  <c r="AV442" i="20"/>
  <c r="AI440" i="20"/>
  <c r="AU439" i="20"/>
  <c r="AG438" i="20"/>
  <c r="O437" i="20"/>
  <c r="AU437" i="20"/>
  <c r="AG436" i="20"/>
  <c r="O435" i="20"/>
  <c r="AU435" i="20"/>
  <c r="AG434" i="20"/>
  <c r="M433" i="20"/>
  <c r="AS433" i="20"/>
  <c r="AG432" i="20"/>
  <c r="M431" i="20"/>
  <c r="AS431" i="20"/>
  <c r="AG430" i="20"/>
  <c r="M429" i="20"/>
  <c r="AS429" i="20"/>
  <c r="AG428" i="20"/>
  <c r="M427" i="20"/>
  <c r="AS427" i="20"/>
  <c r="AG426" i="20"/>
  <c r="M425" i="20"/>
  <c r="AS425" i="20"/>
  <c r="AG424" i="20"/>
  <c r="Y423" i="20"/>
  <c r="AT423" i="20"/>
  <c r="W422" i="20"/>
  <c r="AR422" i="20"/>
  <c r="AA421" i="20"/>
  <c r="I420" i="20"/>
  <c r="AE420" i="20"/>
  <c r="S419" i="20"/>
  <c r="AO419" i="20"/>
  <c r="Q418" i="20"/>
  <c r="AK418" i="20"/>
  <c r="V417" i="20"/>
  <c r="AL417" i="20"/>
  <c r="M416" i="20"/>
  <c r="AC416" i="20"/>
  <c r="AS416" i="20"/>
  <c r="N415" i="20"/>
  <c r="AD415" i="20"/>
  <c r="AT415" i="20"/>
  <c r="U414" i="20"/>
  <c r="AK414" i="20"/>
  <c r="P413" i="20"/>
  <c r="AF413" i="20"/>
  <c r="P412" i="20"/>
  <c r="AF412" i="20"/>
  <c r="Q411" i="20"/>
  <c r="AG411" i="20"/>
  <c r="M410" i="20"/>
  <c r="AC410" i="20"/>
  <c r="AS410" i="20"/>
  <c r="X409" i="20"/>
  <c r="AN409" i="20"/>
  <c r="X408" i="20"/>
  <c r="AN408" i="20"/>
  <c r="I407" i="20"/>
  <c r="Y407" i="20"/>
  <c r="AO407" i="20"/>
  <c r="U406" i="20"/>
  <c r="AK406" i="20"/>
  <c r="P405" i="20"/>
  <c r="AF405" i="20"/>
  <c r="P404" i="20"/>
  <c r="AF404" i="20"/>
  <c r="AS404" i="20"/>
  <c r="P403" i="20"/>
  <c r="X403" i="20"/>
  <c r="AF403" i="20"/>
  <c r="AN403" i="20"/>
  <c r="N402" i="20"/>
  <c r="V402" i="20"/>
  <c r="AD402" i="20"/>
  <c r="AL402" i="20"/>
  <c r="AT402" i="20"/>
  <c r="P401" i="20"/>
  <c r="X401" i="20"/>
  <c r="AF401" i="20"/>
  <c r="AN401" i="20"/>
  <c r="N400" i="20"/>
  <c r="V400" i="20"/>
  <c r="AD400" i="20"/>
  <c r="AL400" i="20"/>
  <c r="AT400" i="20"/>
  <c r="P399" i="20"/>
  <c r="X399" i="20"/>
  <c r="AF399" i="20"/>
  <c r="AN399" i="20"/>
  <c r="N398" i="20"/>
  <c r="V398" i="20"/>
  <c r="AD398" i="20"/>
  <c r="AL398" i="20"/>
  <c r="AT398" i="20"/>
  <c r="P397" i="20"/>
  <c r="X397" i="20"/>
  <c r="AF397" i="20"/>
  <c r="AN397" i="20"/>
  <c r="N396" i="20"/>
  <c r="V396" i="20"/>
  <c r="AD396" i="20"/>
  <c r="AL396" i="20"/>
  <c r="AT396" i="20"/>
  <c r="P395" i="20"/>
  <c r="X395" i="20"/>
  <c r="AF395" i="20"/>
  <c r="AN395" i="20"/>
  <c r="N394" i="20"/>
  <c r="V394" i="20"/>
  <c r="AD394" i="20"/>
  <c r="AL394" i="20"/>
  <c r="N393" i="20"/>
  <c r="V393" i="20"/>
  <c r="AD393" i="20"/>
  <c r="AL393" i="20"/>
  <c r="N392" i="20"/>
  <c r="V392" i="20"/>
  <c r="AD392" i="20"/>
  <c r="AL392" i="20"/>
  <c r="N391" i="20"/>
  <c r="V391" i="20"/>
  <c r="AD391" i="20"/>
  <c r="AL391" i="20"/>
  <c r="N390" i="20"/>
  <c r="V390" i="20"/>
  <c r="AD390" i="20"/>
  <c r="AL390" i="20"/>
  <c r="N389" i="20"/>
  <c r="V389" i="20"/>
  <c r="AD389" i="20"/>
  <c r="AL389" i="20"/>
  <c r="N388" i="20"/>
  <c r="V388" i="20"/>
  <c r="AD388" i="20"/>
  <c r="AL388" i="20"/>
  <c r="N387" i="20"/>
  <c r="V387" i="20"/>
  <c r="AD387" i="20"/>
  <c r="AL387" i="20"/>
  <c r="N386" i="20"/>
  <c r="V386" i="20"/>
  <c r="AD386" i="20"/>
  <c r="AL386" i="20"/>
  <c r="N385" i="20"/>
  <c r="V385" i="20"/>
  <c r="AD385" i="20"/>
  <c r="AL385" i="20"/>
  <c r="N384" i="20"/>
  <c r="V384" i="20"/>
  <c r="AD384" i="20"/>
  <c r="AL384" i="20"/>
  <c r="M383" i="20"/>
  <c r="U383" i="20"/>
  <c r="AC383" i="20"/>
  <c r="AK383" i="20"/>
  <c r="N382" i="20"/>
  <c r="V382" i="20"/>
  <c r="AD382" i="20"/>
  <c r="AL382" i="20"/>
  <c r="M381" i="20"/>
  <c r="U381" i="20"/>
  <c r="AC381" i="20"/>
  <c r="AK381" i="20"/>
  <c r="N380" i="20"/>
  <c r="V380" i="20"/>
  <c r="AD380" i="20"/>
  <c r="AL380" i="20"/>
  <c r="M379" i="20"/>
  <c r="U379" i="20"/>
  <c r="AC379" i="20"/>
  <c r="AK379" i="20"/>
  <c r="N378" i="20"/>
  <c r="V378" i="20"/>
  <c r="AD378" i="20"/>
  <c r="AL378" i="20"/>
  <c r="M377" i="20"/>
  <c r="U377" i="20"/>
  <c r="AC377" i="20"/>
  <c r="AK377" i="20"/>
  <c r="N376" i="20"/>
  <c r="V376" i="20"/>
  <c r="AD376" i="20"/>
  <c r="AL376" i="20"/>
  <c r="M375" i="20"/>
  <c r="U375" i="20"/>
  <c r="AC375" i="20"/>
  <c r="AK375" i="20"/>
  <c r="N374" i="20"/>
  <c r="V374" i="20"/>
  <c r="AD374" i="20"/>
  <c r="AL374" i="20"/>
  <c r="O373" i="20"/>
  <c r="W373" i="20"/>
  <c r="AE373" i="20"/>
  <c r="AM373" i="20"/>
  <c r="J372" i="20"/>
  <c r="R372" i="20"/>
  <c r="Z372" i="20"/>
  <c r="AH372" i="20"/>
  <c r="AP372" i="20"/>
  <c r="K371" i="20"/>
  <c r="S371" i="20"/>
  <c r="AA371" i="20"/>
  <c r="AI371" i="20"/>
  <c r="AQ371" i="20"/>
  <c r="N370" i="20"/>
  <c r="V370" i="20"/>
  <c r="AD370" i="20"/>
  <c r="AL370" i="20"/>
  <c r="O369" i="20"/>
  <c r="W369" i="20"/>
  <c r="AE369" i="20"/>
  <c r="AM369" i="20"/>
  <c r="J368" i="20"/>
  <c r="R368" i="20"/>
  <c r="Z368" i="20"/>
  <c r="AH368" i="20"/>
  <c r="AP368" i="20"/>
  <c r="K367" i="20"/>
  <c r="S367" i="20"/>
  <c r="AA367" i="20"/>
  <c r="AI367" i="20"/>
  <c r="AQ367" i="20"/>
  <c r="N366" i="20"/>
  <c r="V366" i="20"/>
  <c r="AD366" i="20"/>
  <c r="AL366" i="20"/>
  <c r="O365" i="20"/>
  <c r="W365" i="20"/>
  <c r="AE365" i="20"/>
  <c r="AM365" i="20"/>
  <c r="J364" i="20"/>
  <c r="R364" i="20"/>
  <c r="Z364" i="20"/>
  <c r="AH364" i="20"/>
  <c r="AP364" i="20"/>
  <c r="L363" i="20"/>
  <c r="T363" i="20"/>
  <c r="AB363" i="20"/>
  <c r="AJ363" i="20"/>
  <c r="J362" i="20"/>
  <c r="R362" i="20"/>
  <c r="Z362" i="20"/>
  <c r="AH362" i="20"/>
  <c r="AP362" i="20"/>
  <c r="L361" i="20"/>
  <c r="T361" i="20"/>
  <c r="AB361" i="20"/>
  <c r="AJ361" i="20"/>
  <c r="J360" i="20"/>
  <c r="R360" i="20"/>
  <c r="Z360" i="20"/>
  <c r="AH360" i="20"/>
  <c r="AP360" i="20"/>
  <c r="L359" i="20"/>
  <c r="T359" i="20"/>
  <c r="AB359" i="20"/>
  <c r="AJ359" i="20"/>
  <c r="J358" i="20"/>
  <c r="R358" i="20"/>
  <c r="Z358" i="20"/>
  <c r="AH358" i="20"/>
  <c r="AP358" i="20"/>
  <c r="L357" i="20"/>
  <c r="T357" i="20"/>
  <c r="AB357" i="20"/>
  <c r="AJ357" i="20"/>
  <c r="M356" i="20"/>
  <c r="R356" i="20"/>
  <c r="W356" i="20"/>
  <c r="AC356" i="20"/>
  <c r="AG356" i="20"/>
  <c r="AK356" i="20"/>
  <c r="AO356" i="20"/>
  <c r="K355" i="20"/>
  <c r="O355" i="20"/>
  <c r="S355" i="20"/>
  <c r="W355" i="20"/>
  <c r="AA355" i="20"/>
  <c r="AE355" i="20"/>
  <c r="AI355" i="20"/>
  <c r="AM355" i="20"/>
  <c r="I354" i="20"/>
  <c r="M354" i="20"/>
  <c r="Q354" i="20"/>
  <c r="U354" i="20"/>
  <c r="Y354" i="20"/>
  <c r="AC354" i="20"/>
  <c r="AG354" i="20"/>
  <c r="AK354" i="20"/>
  <c r="AO354" i="20"/>
  <c r="I353" i="20"/>
  <c r="M353" i="20"/>
  <c r="Q353" i="20"/>
  <c r="U353" i="20"/>
  <c r="Y353" i="20"/>
  <c r="AC353" i="20"/>
  <c r="AG353" i="20"/>
  <c r="AK353" i="20"/>
  <c r="AO353" i="20"/>
  <c r="I352" i="20"/>
  <c r="M352" i="20"/>
  <c r="Q352" i="20"/>
  <c r="U352" i="20"/>
  <c r="Y352" i="20"/>
  <c r="AC352" i="20"/>
  <c r="AG352" i="20"/>
  <c r="AK352" i="20"/>
  <c r="AO352" i="20"/>
  <c r="I351" i="20"/>
  <c r="M351" i="20"/>
  <c r="Q351" i="20"/>
  <c r="U351" i="20"/>
  <c r="Y351" i="20"/>
  <c r="AC351" i="20"/>
  <c r="AG351" i="20"/>
  <c r="AK351" i="20"/>
  <c r="AO351" i="20"/>
  <c r="I350" i="20"/>
  <c r="M350" i="20"/>
  <c r="Q350" i="20"/>
  <c r="U350" i="20"/>
  <c r="Y350" i="20"/>
  <c r="AC350" i="20"/>
  <c r="AG350" i="20"/>
  <c r="AK350" i="20"/>
  <c r="AO350" i="20"/>
  <c r="I349" i="20"/>
  <c r="M349" i="20"/>
  <c r="Q349" i="20"/>
  <c r="U349" i="20"/>
  <c r="Y349" i="20"/>
  <c r="AC349" i="20"/>
  <c r="AG349" i="20"/>
  <c r="AK349" i="20"/>
  <c r="AO349" i="20"/>
  <c r="I348" i="20"/>
  <c r="M348" i="20"/>
  <c r="Q348" i="20"/>
  <c r="U348" i="20"/>
  <c r="Y348" i="20"/>
  <c r="AC348" i="20"/>
  <c r="AG348" i="20"/>
  <c r="AK348" i="20"/>
  <c r="AO348" i="20"/>
  <c r="I347" i="20"/>
  <c r="M347" i="20"/>
  <c r="Q347" i="20"/>
  <c r="U347" i="20"/>
  <c r="Y347" i="20"/>
  <c r="AC347" i="20"/>
  <c r="AG347" i="20"/>
  <c r="AK347" i="20"/>
  <c r="AO347" i="20"/>
  <c r="I346" i="20"/>
  <c r="M346" i="20"/>
  <c r="Q346" i="20"/>
  <c r="U346" i="20"/>
  <c r="Y346" i="20"/>
  <c r="AC346" i="20"/>
  <c r="AG346" i="20"/>
  <c r="AK346" i="20"/>
  <c r="AO346" i="20"/>
  <c r="I345" i="20"/>
  <c r="M345" i="20"/>
  <c r="Q345" i="20"/>
  <c r="U345" i="20"/>
  <c r="Y345" i="20"/>
  <c r="AC345" i="20"/>
  <c r="AG345" i="20"/>
  <c r="AK345" i="20"/>
  <c r="AO345" i="20"/>
  <c r="I344" i="20"/>
  <c r="M344" i="20"/>
  <c r="Q344" i="20"/>
  <c r="U344" i="20"/>
  <c r="Y344" i="20"/>
  <c r="AC344" i="20"/>
  <c r="AG344" i="20"/>
  <c r="AK344" i="20"/>
  <c r="K343" i="20"/>
  <c r="O343" i="20"/>
  <c r="S343" i="20"/>
  <c r="W343" i="20"/>
  <c r="AA343" i="20"/>
  <c r="AE343" i="20"/>
  <c r="AI343" i="20"/>
  <c r="AM343" i="20"/>
  <c r="I342" i="20"/>
  <c r="M342" i="20"/>
  <c r="Q342" i="20"/>
  <c r="U342" i="20"/>
  <c r="Y342" i="20"/>
  <c r="AC342" i="20"/>
  <c r="AG342" i="20"/>
  <c r="AK342" i="20"/>
  <c r="K341" i="20"/>
  <c r="O341" i="20"/>
  <c r="S341" i="20"/>
  <c r="W341" i="20"/>
  <c r="AA341" i="20"/>
  <c r="AE341" i="20"/>
  <c r="AI341" i="20"/>
  <c r="AM341" i="20"/>
  <c r="I340" i="20"/>
  <c r="M340" i="20"/>
  <c r="Q340" i="20"/>
  <c r="U340" i="20"/>
  <c r="Y340" i="20"/>
  <c r="AC340" i="20"/>
  <c r="AG340" i="20"/>
  <c r="AK340" i="20"/>
  <c r="K339" i="20"/>
  <c r="O339" i="20"/>
  <c r="S339" i="20"/>
  <c r="W339" i="20"/>
  <c r="AA339" i="20"/>
  <c r="AE339" i="20"/>
  <c r="AI339" i="20"/>
  <c r="AM339" i="20"/>
  <c r="I338" i="20"/>
  <c r="M338" i="20"/>
  <c r="Q338" i="20"/>
  <c r="U338" i="20"/>
  <c r="Y338" i="20"/>
  <c r="AC338" i="20"/>
  <c r="AG338" i="20"/>
  <c r="AK338" i="20"/>
  <c r="K337" i="20"/>
  <c r="O337" i="20"/>
  <c r="S337" i="20"/>
  <c r="W337" i="20"/>
  <c r="AA337" i="20"/>
  <c r="AE337" i="20"/>
  <c r="AI337" i="20"/>
  <c r="AM337" i="20"/>
  <c r="I336" i="20"/>
  <c r="M336" i="20"/>
  <c r="Q336" i="20"/>
  <c r="U336" i="20"/>
  <c r="Y336" i="20"/>
  <c r="AC336" i="20"/>
  <c r="AG336" i="20"/>
  <c r="AK336" i="20"/>
  <c r="K335" i="20"/>
  <c r="O335" i="20"/>
  <c r="S335" i="20"/>
  <c r="W335" i="20"/>
  <c r="AA335" i="20"/>
  <c r="AE335" i="20"/>
  <c r="AI335" i="20"/>
  <c r="AM335" i="20"/>
  <c r="I334" i="20"/>
  <c r="M334" i="20"/>
  <c r="Q334" i="20"/>
  <c r="U334" i="20"/>
  <c r="Y334" i="20"/>
  <c r="AC334" i="20"/>
  <c r="AG334" i="20"/>
  <c r="AK334" i="20"/>
  <c r="I333" i="20"/>
  <c r="M333" i="20"/>
  <c r="Q333" i="20"/>
  <c r="U333" i="20"/>
  <c r="Y333" i="20"/>
  <c r="AC333" i="20"/>
  <c r="AG333" i="20"/>
  <c r="AK333" i="20"/>
  <c r="I332" i="20"/>
  <c r="M332" i="20"/>
  <c r="Q332" i="20"/>
  <c r="U332" i="20"/>
  <c r="Y332" i="20"/>
  <c r="AC332" i="20"/>
  <c r="AG332" i="20"/>
  <c r="AK332" i="20"/>
  <c r="I331" i="20"/>
  <c r="M331" i="20"/>
  <c r="Q331" i="20"/>
  <c r="U331" i="20"/>
  <c r="Y331" i="20"/>
  <c r="AC331" i="20"/>
  <c r="AG331" i="20"/>
  <c r="AK331" i="20"/>
  <c r="I330" i="20"/>
  <c r="M330" i="20"/>
  <c r="Q330" i="20"/>
  <c r="U330" i="20"/>
  <c r="Y330" i="20"/>
  <c r="AC330" i="20"/>
  <c r="AG330" i="20"/>
  <c r="AK330" i="20"/>
  <c r="I329" i="20"/>
  <c r="M329" i="20"/>
  <c r="Q329" i="20"/>
  <c r="U329" i="20"/>
  <c r="Y329" i="20"/>
  <c r="AC329" i="20"/>
  <c r="AG329" i="20"/>
  <c r="AK329" i="20"/>
  <c r="I328" i="20"/>
  <c r="M328" i="20"/>
  <c r="Q328" i="20"/>
  <c r="U328" i="20"/>
  <c r="Y328" i="20"/>
  <c r="AC328" i="20"/>
  <c r="AG328" i="20"/>
  <c r="AK328" i="20"/>
  <c r="I327" i="20"/>
  <c r="M327" i="20"/>
  <c r="Q327" i="20"/>
  <c r="U327" i="20"/>
  <c r="Y327" i="20"/>
  <c r="AC327" i="20"/>
  <c r="AG327" i="20"/>
  <c r="AK327" i="20"/>
  <c r="I326" i="20"/>
  <c r="M326" i="20"/>
  <c r="Q326" i="20"/>
  <c r="U326" i="20"/>
  <c r="Y326" i="20"/>
  <c r="AC326" i="20"/>
  <c r="AG326" i="20"/>
  <c r="AK326" i="20"/>
  <c r="I325" i="20"/>
  <c r="M325" i="20"/>
  <c r="Q325" i="20"/>
  <c r="U325" i="20"/>
  <c r="Y325" i="20"/>
  <c r="AC325" i="20"/>
  <c r="AG325" i="20"/>
  <c r="AK325" i="20"/>
  <c r="I324" i="20"/>
  <c r="M324" i="20"/>
  <c r="Q324" i="20"/>
  <c r="U324" i="20"/>
  <c r="Y324" i="20"/>
  <c r="AC324" i="20"/>
  <c r="AG324" i="20"/>
  <c r="AK324" i="20"/>
  <c r="K323" i="20"/>
  <c r="O323" i="20"/>
  <c r="S323" i="20"/>
  <c r="W323" i="20"/>
  <c r="AA323" i="20"/>
  <c r="AE323" i="20"/>
  <c r="AI323" i="20"/>
  <c r="I322" i="20"/>
  <c r="M322" i="20"/>
  <c r="Q322" i="20"/>
  <c r="U322" i="20"/>
  <c r="Y322" i="20"/>
  <c r="AC322" i="20"/>
  <c r="AG322" i="20"/>
  <c r="AK322" i="20"/>
  <c r="K321" i="20"/>
  <c r="O321" i="20"/>
  <c r="S321" i="20"/>
  <c r="W321" i="20"/>
  <c r="AA321" i="20"/>
  <c r="AE321" i="20"/>
  <c r="AI321" i="20"/>
  <c r="I320" i="20"/>
  <c r="M320" i="20"/>
  <c r="Q320" i="20"/>
  <c r="U320" i="20"/>
  <c r="Y320" i="20"/>
  <c r="AC320" i="20"/>
  <c r="AG320" i="20"/>
  <c r="AK320" i="20"/>
  <c r="AL445" i="20"/>
  <c r="P444" i="20"/>
  <c r="Z443" i="20"/>
  <c r="N440" i="20"/>
  <c r="AW438" i="20"/>
  <c r="AW436" i="20"/>
  <c r="AW434" i="20"/>
  <c r="AW432" i="20"/>
  <c r="AW430" i="20"/>
  <c r="AW428" i="20"/>
  <c r="AW426" i="20"/>
  <c r="AU423" i="20"/>
  <c r="L422" i="20"/>
  <c r="AC421" i="20"/>
  <c r="S420" i="20"/>
  <c r="AD419" i="20"/>
  <c r="AR418" i="20"/>
  <c r="AA417" i="20"/>
  <c r="AJ416" i="20"/>
  <c r="AI415" i="20"/>
  <c r="AB414" i="20"/>
  <c r="AK413" i="20"/>
  <c r="AG412" i="20"/>
  <c r="Y411" i="20"/>
  <c r="AK410" i="20"/>
  <c r="AF409" i="20"/>
  <c r="P408" i="20"/>
  <c r="L407" i="20"/>
  <c r="AR407" i="20"/>
  <c r="L406" i="20"/>
  <c r="AR406" i="20"/>
  <c r="U405" i="20"/>
  <c r="Q404" i="20"/>
  <c r="Q403" i="20"/>
  <c r="AG403" i="20"/>
  <c r="O402" i="20"/>
  <c r="AE402" i="20"/>
  <c r="Q401" i="20"/>
  <c r="AG401" i="20"/>
  <c r="O400" i="20"/>
  <c r="AE400" i="20"/>
  <c r="Q399" i="20"/>
  <c r="AG399" i="20"/>
  <c r="O398" i="20"/>
  <c r="AE398" i="20"/>
  <c r="Q397" i="20"/>
  <c r="AG397" i="20"/>
  <c r="O396" i="20"/>
  <c r="AE396" i="20"/>
  <c r="Q395" i="20"/>
  <c r="AG395" i="20"/>
  <c r="O394" i="20"/>
  <c r="AE394" i="20"/>
  <c r="R393" i="20"/>
  <c r="AH393" i="20"/>
  <c r="W392" i="20"/>
  <c r="AM392" i="20"/>
  <c r="J391" i="20"/>
  <c r="Z391" i="20"/>
  <c r="AP391" i="20"/>
  <c r="O390" i="20"/>
  <c r="AE390" i="20"/>
  <c r="R389" i="20"/>
  <c r="AH389" i="20"/>
  <c r="W388" i="20"/>
  <c r="AM388" i="20"/>
  <c r="J387" i="20"/>
  <c r="Z387" i="20"/>
  <c r="AP387" i="20"/>
  <c r="O386" i="20"/>
  <c r="AE386" i="20"/>
  <c r="R385" i="20"/>
  <c r="AH385" i="20"/>
  <c r="W384" i="20"/>
  <c r="AM384" i="20"/>
  <c r="I383" i="20"/>
  <c r="Y383" i="20"/>
  <c r="AO383" i="20"/>
  <c r="O382" i="20"/>
  <c r="AE382" i="20"/>
  <c r="Q381" i="20"/>
  <c r="AG381" i="20"/>
  <c r="W380" i="20"/>
  <c r="AM380" i="20"/>
  <c r="I379" i="20"/>
  <c r="Y379" i="20"/>
  <c r="AO379" i="20"/>
  <c r="O378" i="20"/>
  <c r="AE378" i="20"/>
  <c r="Q377" i="20"/>
  <c r="AG377" i="20"/>
  <c r="W376" i="20"/>
  <c r="AM376" i="20"/>
  <c r="I375" i="20"/>
  <c r="Y375" i="20"/>
  <c r="AO375" i="20"/>
  <c r="O374" i="20"/>
  <c r="AE374" i="20"/>
  <c r="S373" i="20"/>
  <c r="AI373" i="20"/>
  <c r="K372" i="20"/>
  <c r="AA372" i="20"/>
  <c r="AQ372" i="20"/>
  <c r="O371" i="20"/>
  <c r="AE371" i="20"/>
  <c r="W370" i="20"/>
  <c r="AM370" i="20"/>
  <c r="K369" i="20"/>
  <c r="AA369" i="20"/>
  <c r="AQ369" i="20"/>
  <c r="S368" i="20"/>
  <c r="AI368" i="20"/>
  <c r="W367" i="20"/>
  <c r="AM367" i="20"/>
  <c r="O366" i="20"/>
  <c r="AE366" i="20"/>
  <c r="S365" i="20"/>
  <c r="AI365" i="20"/>
  <c r="K364" i="20"/>
  <c r="AA364" i="20"/>
  <c r="P363" i="20"/>
  <c r="AF363" i="20"/>
  <c r="K362" i="20"/>
  <c r="AA362" i="20"/>
  <c r="P361" i="20"/>
  <c r="AF361" i="20"/>
  <c r="K360" i="20"/>
  <c r="AA360" i="20"/>
  <c r="P359" i="20"/>
  <c r="AF359" i="20"/>
  <c r="K358" i="20"/>
  <c r="AA358" i="20"/>
  <c r="P357" i="20"/>
  <c r="AF357" i="20"/>
  <c r="I356" i="20"/>
  <c r="S356" i="20"/>
  <c r="AD356" i="20"/>
  <c r="AL356" i="20"/>
  <c r="P355" i="20"/>
  <c r="X355" i="20"/>
  <c r="AF355" i="20"/>
  <c r="AN355" i="20"/>
  <c r="N354" i="20"/>
  <c r="V354" i="20"/>
  <c r="AD354" i="20"/>
  <c r="AL354" i="20"/>
  <c r="N353" i="20"/>
  <c r="V353" i="20"/>
  <c r="AD353" i="20"/>
  <c r="AL353" i="20"/>
  <c r="N352" i="20"/>
  <c r="V352" i="20"/>
  <c r="AD352" i="20"/>
  <c r="AL352" i="20"/>
  <c r="N351" i="20"/>
  <c r="V351" i="20"/>
  <c r="AD351" i="20"/>
  <c r="AL351" i="20"/>
  <c r="N350" i="20"/>
  <c r="V350" i="20"/>
  <c r="AD350" i="20"/>
  <c r="AL350" i="20"/>
  <c r="N349" i="20"/>
  <c r="V349" i="20"/>
  <c r="AD349" i="20"/>
  <c r="AL349" i="20"/>
  <c r="N348" i="20"/>
  <c r="V348" i="20"/>
  <c r="AD348" i="20"/>
  <c r="AL348" i="20"/>
  <c r="N347" i="20"/>
  <c r="V347" i="20"/>
  <c r="AD347" i="20"/>
  <c r="AL347" i="20"/>
  <c r="N346" i="20"/>
  <c r="V346" i="20"/>
  <c r="AD346" i="20"/>
  <c r="AL346" i="20"/>
  <c r="N345" i="20"/>
  <c r="V345" i="20"/>
  <c r="AD345" i="20"/>
  <c r="AL345" i="20"/>
  <c r="N344" i="20"/>
  <c r="V344" i="20"/>
  <c r="AD344" i="20"/>
  <c r="AL344" i="20"/>
  <c r="M343" i="20"/>
  <c r="U343" i="20"/>
  <c r="AC343" i="20"/>
  <c r="AK343" i="20"/>
  <c r="N342" i="20"/>
  <c r="V342" i="20"/>
  <c r="AD342" i="20"/>
  <c r="AL342" i="20"/>
  <c r="M341" i="20"/>
  <c r="U341" i="20"/>
  <c r="AC341" i="20"/>
  <c r="AK341" i="20"/>
  <c r="N340" i="20"/>
  <c r="V340" i="20"/>
  <c r="AD340" i="20"/>
  <c r="AL340" i="20"/>
  <c r="M339" i="20"/>
  <c r="U339" i="20"/>
  <c r="AC339" i="20"/>
  <c r="AK339" i="20"/>
  <c r="N338" i="20"/>
  <c r="V338" i="20"/>
  <c r="AD338" i="20"/>
  <c r="AL338" i="20"/>
  <c r="M337" i="20"/>
  <c r="U337" i="20"/>
  <c r="AC337" i="20"/>
  <c r="AK337" i="20"/>
  <c r="N336" i="20"/>
  <c r="V336" i="20"/>
  <c r="AD336" i="20"/>
  <c r="AL336" i="20"/>
  <c r="M335" i="20"/>
  <c r="U335" i="20"/>
  <c r="AC335" i="20"/>
  <c r="AK335" i="20"/>
  <c r="N334" i="20"/>
  <c r="V334" i="20"/>
  <c r="AD334" i="20"/>
  <c r="AL334" i="20"/>
  <c r="O333" i="20"/>
  <c r="W333" i="20"/>
  <c r="AE333" i="20"/>
  <c r="AM333" i="20"/>
  <c r="J332" i="20"/>
  <c r="R332" i="20"/>
  <c r="Z332" i="20"/>
  <c r="AH332" i="20"/>
  <c r="K331" i="20"/>
  <c r="S331" i="20"/>
  <c r="AA331" i="20"/>
  <c r="AI331" i="20"/>
  <c r="N330" i="20"/>
  <c r="V330" i="20"/>
  <c r="AD330" i="20"/>
  <c r="AL330" i="20"/>
  <c r="O329" i="20"/>
  <c r="W329" i="20"/>
  <c r="AE329" i="20"/>
  <c r="AM329" i="20"/>
  <c r="J328" i="20"/>
  <c r="R328" i="20"/>
  <c r="Z328" i="20"/>
  <c r="AH328" i="20"/>
  <c r="K327" i="20"/>
  <c r="S327" i="20"/>
  <c r="AA327" i="20"/>
  <c r="AI327" i="20"/>
  <c r="N326" i="20"/>
  <c r="V326" i="20"/>
  <c r="AD326" i="20"/>
  <c r="AL326" i="20"/>
  <c r="O325" i="20"/>
  <c r="W325" i="20"/>
  <c r="AE325" i="20"/>
  <c r="AM325" i="20"/>
  <c r="J324" i="20"/>
  <c r="R324" i="20"/>
  <c r="Z324" i="20"/>
  <c r="AH324" i="20"/>
  <c r="L323" i="20"/>
  <c r="T323" i="20"/>
  <c r="AB323" i="20"/>
  <c r="AJ323" i="20"/>
  <c r="J322" i="20"/>
  <c r="R322" i="20"/>
  <c r="Z322" i="20"/>
  <c r="AH322" i="20"/>
  <c r="L321" i="20"/>
  <c r="T321" i="20"/>
  <c r="AB321" i="20"/>
  <c r="AJ321" i="20"/>
  <c r="J320" i="20"/>
  <c r="R320" i="20"/>
  <c r="Z320" i="20"/>
  <c r="AH320" i="20"/>
  <c r="K319" i="20"/>
  <c r="O319" i="20"/>
  <c r="S319" i="20"/>
  <c r="W319" i="20"/>
  <c r="AA319" i="20"/>
  <c r="AE319" i="20"/>
  <c r="AI319" i="20"/>
  <c r="I318" i="20"/>
  <c r="M318" i="20"/>
  <c r="Q318" i="20"/>
  <c r="U318" i="20"/>
  <c r="Y318" i="20"/>
  <c r="AC318" i="20"/>
  <c r="AG318" i="20"/>
  <c r="AK318" i="20"/>
  <c r="K317" i="20"/>
  <c r="O317" i="20"/>
  <c r="S317" i="20"/>
  <c r="W317" i="20"/>
  <c r="AA317" i="20"/>
  <c r="AE317" i="20"/>
  <c r="AI317" i="20"/>
  <c r="I316" i="20"/>
  <c r="M316" i="20"/>
  <c r="Q316" i="20"/>
  <c r="U316" i="20"/>
  <c r="Y316" i="20"/>
  <c r="AC316" i="20"/>
  <c r="AG316" i="20"/>
  <c r="AK316" i="20"/>
  <c r="K315" i="20"/>
  <c r="O315" i="20"/>
  <c r="S315" i="20"/>
  <c r="W315" i="20"/>
  <c r="AA315" i="20"/>
  <c r="AE315" i="20"/>
  <c r="AI315" i="20"/>
  <c r="I314" i="20"/>
  <c r="M314" i="20"/>
  <c r="Q314" i="20"/>
  <c r="U314" i="20"/>
  <c r="Y314" i="20"/>
  <c r="AC314" i="20"/>
  <c r="AG314" i="20"/>
  <c r="AK314" i="20"/>
  <c r="I313" i="20"/>
  <c r="M313" i="20"/>
  <c r="Q313" i="20"/>
  <c r="U313" i="20"/>
  <c r="Y313" i="20"/>
  <c r="AC313" i="20"/>
  <c r="AG313" i="20"/>
  <c r="AK313" i="20"/>
  <c r="I312" i="20"/>
  <c r="M312" i="20"/>
  <c r="Q312" i="20"/>
  <c r="U312" i="20"/>
  <c r="Y312" i="20"/>
  <c r="AC312" i="20"/>
  <c r="AG312" i="20"/>
  <c r="AK312" i="20"/>
  <c r="I311" i="20"/>
  <c r="M311" i="20"/>
  <c r="Q311" i="20"/>
  <c r="U311" i="20"/>
  <c r="Y311" i="20"/>
  <c r="AC311" i="20"/>
  <c r="AG311" i="20"/>
  <c r="AK311" i="20"/>
  <c r="I310" i="20"/>
  <c r="M310" i="20"/>
  <c r="Q310" i="20"/>
  <c r="U310" i="20"/>
  <c r="Y310" i="20"/>
  <c r="AC310" i="20"/>
  <c r="AG310" i="20"/>
  <c r="AK310" i="20"/>
  <c r="I309" i="20"/>
  <c r="M309" i="20"/>
  <c r="Q309" i="20"/>
  <c r="U309" i="20"/>
  <c r="Y309" i="20"/>
  <c r="AC309" i="20"/>
  <c r="AG309" i="20"/>
  <c r="AK309" i="20"/>
  <c r="I308" i="20"/>
  <c r="M308" i="20"/>
  <c r="Q308" i="20"/>
  <c r="U308" i="20"/>
  <c r="Y308" i="20"/>
  <c r="AC308" i="20"/>
  <c r="AG308" i="20"/>
  <c r="AK308" i="20"/>
  <c r="I307" i="20"/>
  <c r="M307" i="20"/>
  <c r="Q307" i="20"/>
  <c r="U307" i="20"/>
  <c r="Y307" i="20"/>
  <c r="AC307" i="20"/>
  <c r="AG307" i="20"/>
  <c r="AK307" i="20"/>
  <c r="I306" i="20"/>
  <c r="M306" i="20"/>
  <c r="Q306" i="20"/>
  <c r="U306" i="20"/>
  <c r="Y306" i="20"/>
  <c r="AC306" i="20"/>
  <c r="AG306" i="20"/>
  <c r="AK306" i="20"/>
  <c r="I305" i="20"/>
  <c r="M305" i="20"/>
  <c r="Q305" i="20"/>
  <c r="U305" i="20"/>
  <c r="Y305" i="20"/>
  <c r="AC305" i="20"/>
  <c r="AG305" i="20"/>
  <c r="AK305" i="20"/>
  <c r="I304" i="20"/>
  <c r="M304" i="20"/>
  <c r="Q304" i="20"/>
  <c r="U304" i="20"/>
  <c r="Y304" i="20"/>
  <c r="AC304" i="20"/>
  <c r="AG304" i="20"/>
  <c r="K303" i="20"/>
  <c r="O303" i="20"/>
  <c r="S303" i="20"/>
  <c r="W303" i="20"/>
  <c r="AA303" i="20"/>
  <c r="AE303" i="20"/>
  <c r="AI303" i="20"/>
  <c r="I302" i="20"/>
  <c r="M302" i="20"/>
  <c r="Q302" i="20"/>
  <c r="U302" i="20"/>
  <c r="Y302" i="20"/>
  <c r="AC302" i="20"/>
  <c r="AG302" i="20"/>
  <c r="K301" i="20"/>
  <c r="O301" i="20"/>
  <c r="S301" i="20"/>
  <c r="W301" i="20"/>
  <c r="AA301" i="20"/>
  <c r="AE301" i="20"/>
  <c r="AI301" i="20"/>
  <c r="I300" i="20"/>
  <c r="M300" i="20"/>
  <c r="Q300" i="20"/>
  <c r="U300" i="20"/>
  <c r="Y300" i="20"/>
  <c r="AC300" i="20"/>
  <c r="AG300" i="20"/>
  <c r="K299" i="20"/>
  <c r="O299" i="20"/>
  <c r="S299" i="20"/>
  <c r="W299" i="20"/>
  <c r="AA299" i="20"/>
  <c r="AE299" i="20"/>
  <c r="AI299" i="20"/>
  <c r="I298" i="20"/>
  <c r="M298" i="20"/>
  <c r="Q298" i="20"/>
  <c r="U298" i="20"/>
  <c r="Y298" i="20"/>
  <c r="AC298" i="20"/>
  <c r="AG298" i="20"/>
  <c r="K297" i="20"/>
  <c r="O297" i="20"/>
  <c r="S297" i="20"/>
  <c r="W297" i="20"/>
  <c r="AA297" i="20"/>
  <c r="AE297" i="20"/>
  <c r="AI297" i="20"/>
  <c r="I296" i="20"/>
  <c r="M296" i="20"/>
  <c r="Q296" i="20"/>
  <c r="U296" i="20"/>
  <c r="Y296" i="20"/>
  <c r="AC296" i="20"/>
  <c r="AG296" i="20"/>
  <c r="K295" i="20"/>
  <c r="O295" i="20"/>
  <c r="S295" i="20"/>
  <c r="W295" i="20"/>
  <c r="AA295" i="20"/>
  <c r="AE295" i="20"/>
  <c r="AI295" i="20"/>
  <c r="I294" i="20"/>
  <c r="M294" i="20"/>
  <c r="Q294" i="20"/>
  <c r="U294" i="20"/>
  <c r="Y294" i="20"/>
  <c r="AC294" i="20"/>
  <c r="AG294" i="20"/>
  <c r="I293" i="20"/>
  <c r="M293" i="20"/>
  <c r="Q293" i="20"/>
  <c r="U293" i="20"/>
  <c r="Y293" i="20"/>
  <c r="AC293" i="20"/>
  <c r="AG293" i="20"/>
  <c r="I292" i="20"/>
  <c r="M292" i="20"/>
  <c r="Q292" i="20"/>
  <c r="U292" i="20"/>
  <c r="Y292" i="20"/>
  <c r="AC292" i="20"/>
  <c r="AG292" i="20"/>
  <c r="I291" i="20"/>
  <c r="M291" i="20"/>
  <c r="Q291" i="20"/>
  <c r="U291" i="20"/>
  <c r="Y291" i="20"/>
  <c r="AC291" i="20"/>
  <c r="AG291" i="20"/>
  <c r="I290" i="20"/>
  <c r="M290" i="20"/>
  <c r="Q290" i="20"/>
  <c r="U290" i="20"/>
  <c r="Y290" i="20"/>
  <c r="AC290" i="20"/>
  <c r="AG290" i="20"/>
  <c r="I289" i="20"/>
  <c r="M289" i="20"/>
  <c r="Q289" i="20"/>
  <c r="U289" i="20"/>
  <c r="Y289" i="20"/>
  <c r="AC289" i="20"/>
  <c r="AG289" i="20"/>
  <c r="I288" i="20"/>
  <c r="M288" i="20"/>
  <c r="Q288" i="20"/>
  <c r="U288" i="20"/>
  <c r="Y288" i="20"/>
  <c r="AC288" i="20"/>
  <c r="AG288" i="20"/>
  <c r="I287" i="20"/>
  <c r="M287" i="20"/>
  <c r="Q287" i="20"/>
  <c r="U287" i="20"/>
  <c r="Y287" i="20"/>
  <c r="AC287" i="20"/>
  <c r="AG287" i="20"/>
  <c r="I286" i="20"/>
  <c r="M286" i="20"/>
  <c r="Q286" i="20"/>
  <c r="U286" i="20"/>
  <c r="Y286" i="20"/>
  <c r="AC286" i="20"/>
  <c r="AG286" i="20"/>
  <c r="I285" i="20"/>
  <c r="M285" i="20"/>
  <c r="Q285" i="20"/>
  <c r="U285" i="20"/>
  <c r="Y285" i="20"/>
  <c r="AC285" i="20"/>
  <c r="AG285" i="20"/>
  <c r="I284" i="20"/>
  <c r="M284" i="20"/>
  <c r="Q284" i="20"/>
  <c r="U284" i="20"/>
  <c r="Y284" i="20"/>
  <c r="AC284" i="20"/>
  <c r="AG284" i="20"/>
  <c r="K283" i="20"/>
  <c r="O283" i="20"/>
  <c r="S283" i="20"/>
  <c r="W283" i="20"/>
  <c r="AA283" i="20"/>
  <c r="AE283" i="20"/>
  <c r="I282" i="20"/>
  <c r="M282" i="20"/>
  <c r="Q282" i="20"/>
  <c r="U282" i="20"/>
  <c r="Y282" i="20"/>
  <c r="AC282" i="20"/>
  <c r="AG282" i="20"/>
  <c r="K281" i="20"/>
  <c r="O281" i="20"/>
  <c r="S281" i="20"/>
  <c r="W281" i="20"/>
  <c r="AA281" i="20"/>
  <c r="AE281" i="20"/>
  <c r="I280" i="20"/>
  <c r="M280" i="20"/>
  <c r="Q280" i="20"/>
  <c r="U280" i="20"/>
  <c r="Y280" i="20"/>
  <c r="AC280" i="20"/>
  <c r="AG280" i="20"/>
  <c r="K279" i="20"/>
  <c r="O279" i="20"/>
  <c r="S279" i="20"/>
  <c r="W279" i="20"/>
  <c r="AA279" i="20"/>
  <c r="AE279" i="20"/>
  <c r="I278" i="20"/>
  <c r="M278" i="20"/>
  <c r="Q278" i="20"/>
  <c r="U278" i="20"/>
  <c r="Y278" i="20"/>
  <c r="AC278" i="20"/>
  <c r="AG278" i="20"/>
  <c r="K277" i="20"/>
  <c r="O277" i="20"/>
  <c r="S277" i="20"/>
  <c r="W277" i="20"/>
  <c r="AA277" i="20"/>
  <c r="AE277" i="20"/>
  <c r="I276" i="20"/>
  <c r="M276" i="20"/>
  <c r="Q276" i="20"/>
  <c r="U276" i="20"/>
  <c r="Y276" i="20"/>
  <c r="AC276" i="20"/>
  <c r="AG276" i="20"/>
  <c r="K275" i="20"/>
  <c r="O275" i="20"/>
  <c r="S275" i="20"/>
  <c r="W275" i="20"/>
  <c r="AA275" i="20"/>
  <c r="AE275" i="20"/>
  <c r="I274" i="20"/>
  <c r="M274" i="20"/>
  <c r="Q274" i="20"/>
  <c r="U274" i="20"/>
  <c r="Y274" i="20"/>
  <c r="AC274" i="20"/>
  <c r="AG274" i="20"/>
  <c r="I273" i="20"/>
  <c r="M273" i="20"/>
  <c r="Q273" i="20"/>
  <c r="U273" i="20"/>
  <c r="Y273" i="20"/>
  <c r="AC273" i="20"/>
  <c r="AG273" i="20"/>
  <c r="I272" i="20"/>
  <c r="M272" i="20"/>
  <c r="Q272" i="20"/>
  <c r="U272" i="20"/>
  <c r="Y272" i="20"/>
  <c r="AC272" i="20"/>
  <c r="AG272" i="20"/>
  <c r="I271" i="20"/>
  <c r="M271" i="20"/>
  <c r="Q271" i="20"/>
  <c r="U271" i="20"/>
  <c r="Y271" i="20"/>
  <c r="AC271" i="20"/>
  <c r="AG271" i="20"/>
  <c r="I270" i="20"/>
  <c r="M270" i="20"/>
  <c r="Q270" i="20"/>
  <c r="U270" i="20"/>
  <c r="Y270" i="20"/>
  <c r="AC270" i="20"/>
  <c r="AG270" i="20"/>
  <c r="I269" i="20"/>
  <c r="M269" i="20"/>
  <c r="Q269" i="20"/>
  <c r="U269" i="20"/>
  <c r="Y269" i="20"/>
  <c r="AC269" i="20"/>
  <c r="AG269" i="20"/>
  <c r="I268" i="20"/>
  <c r="M268" i="20"/>
  <c r="Q268" i="20"/>
  <c r="U268" i="20"/>
  <c r="Y268" i="20"/>
  <c r="AC268" i="20"/>
  <c r="AG268" i="20"/>
  <c r="I267" i="20"/>
  <c r="M267" i="20"/>
  <c r="Q267" i="20"/>
  <c r="U267" i="20"/>
  <c r="Y267" i="20"/>
  <c r="AC267" i="20"/>
  <c r="AG267" i="20"/>
  <c r="I266" i="20"/>
  <c r="M266" i="20"/>
  <c r="Q266" i="20"/>
  <c r="U266" i="20"/>
  <c r="Y266" i="20"/>
  <c r="AC266" i="20"/>
  <c r="AG266" i="20"/>
  <c r="I265" i="20"/>
  <c r="M265" i="20"/>
  <c r="Q265" i="20"/>
  <c r="U265" i="20"/>
  <c r="Y265" i="20"/>
  <c r="AC265" i="20"/>
  <c r="AG265" i="20"/>
  <c r="I264" i="20"/>
  <c r="M264" i="20"/>
  <c r="Q264" i="20"/>
  <c r="U264" i="20"/>
  <c r="Y264" i="20"/>
  <c r="AC264" i="20"/>
  <c r="K263" i="20"/>
  <c r="O263" i="20"/>
  <c r="S263" i="20"/>
  <c r="W263" i="20"/>
  <c r="AA263" i="20"/>
  <c r="AE263" i="20"/>
  <c r="I262" i="20"/>
  <c r="M262" i="20"/>
  <c r="Q262" i="20"/>
  <c r="U262" i="20"/>
  <c r="Y262" i="20"/>
  <c r="AC262" i="20"/>
  <c r="K261" i="20"/>
  <c r="O261" i="20"/>
  <c r="S261" i="20"/>
  <c r="W261" i="20"/>
  <c r="AA261" i="20"/>
  <c r="AE261" i="20"/>
  <c r="I260" i="20"/>
  <c r="M260" i="20"/>
  <c r="Q260" i="20"/>
  <c r="U260" i="20"/>
  <c r="Y260" i="20"/>
  <c r="AC260" i="20"/>
  <c r="K259" i="20"/>
  <c r="O259" i="20"/>
  <c r="S259" i="20"/>
  <c r="W259" i="20"/>
  <c r="AA259" i="20"/>
  <c r="AE259" i="20"/>
  <c r="I258" i="20"/>
  <c r="M258" i="20"/>
  <c r="Q258" i="20"/>
  <c r="U258" i="20"/>
  <c r="Y258" i="20"/>
  <c r="AC258" i="20"/>
  <c r="K257" i="20"/>
  <c r="O257" i="20"/>
  <c r="S257" i="20"/>
  <c r="W257" i="20"/>
  <c r="AA257" i="20"/>
  <c r="AE257" i="20"/>
  <c r="I256" i="20"/>
  <c r="M256" i="20"/>
  <c r="Q256" i="20"/>
  <c r="U256" i="20"/>
  <c r="Y256" i="20"/>
  <c r="AC256" i="20"/>
  <c r="K255" i="20"/>
  <c r="O255" i="20"/>
  <c r="S255" i="20"/>
  <c r="W255" i="20"/>
  <c r="AA255" i="20"/>
  <c r="AE255" i="20"/>
  <c r="I254" i="20"/>
  <c r="M254" i="20"/>
  <c r="Q254" i="20"/>
  <c r="U254" i="20"/>
  <c r="Y254" i="20"/>
  <c r="AC254" i="20"/>
  <c r="I253" i="20"/>
  <c r="M253" i="20"/>
  <c r="Q253" i="20"/>
  <c r="U253" i="20"/>
  <c r="Y253" i="20"/>
  <c r="AC253" i="20"/>
  <c r="I252" i="20"/>
  <c r="M252" i="20"/>
  <c r="Q252" i="20"/>
  <c r="U252" i="20"/>
  <c r="Y252" i="20"/>
  <c r="AC252" i="20"/>
  <c r="I251" i="20"/>
  <c r="M251" i="20"/>
  <c r="Q251" i="20"/>
  <c r="U251" i="20"/>
  <c r="Y251" i="20"/>
  <c r="AC251" i="20"/>
  <c r="I250" i="20"/>
  <c r="M250" i="20"/>
  <c r="Q250" i="20"/>
  <c r="U250" i="20"/>
  <c r="Y250" i="20"/>
  <c r="AC250" i="20"/>
  <c r="I249" i="20"/>
  <c r="M249" i="20"/>
  <c r="Q249" i="20"/>
  <c r="U249" i="20"/>
  <c r="Y249" i="20"/>
  <c r="AC249" i="20"/>
  <c r="I248" i="20"/>
  <c r="M248" i="20"/>
  <c r="Q248" i="20"/>
  <c r="U248" i="20"/>
  <c r="Y248" i="20"/>
  <c r="AC248" i="20"/>
  <c r="I247" i="20"/>
  <c r="M247" i="20"/>
  <c r="Q247" i="20"/>
  <c r="U247" i="20"/>
  <c r="Y247" i="20"/>
  <c r="AC247" i="20"/>
  <c r="I246" i="20"/>
  <c r="M246" i="20"/>
  <c r="Q246" i="20"/>
  <c r="U246" i="20"/>
  <c r="Y246" i="20"/>
  <c r="AC246" i="20"/>
  <c r="I245" i="20"/>
  <c r="M245" i="20"/>
  <c r="Q245" i="20"/>
  <c r="U245" i="20"/>
  <c r="Y245" i="20"/>
  <c r="AC245" i="20"/>
  <c r="I244" i="20"/>
  <c r="M244" i="20"/>
  <c r="Q244" i="20"/>
  <c r="U244" i="20"/>
  <c r="Y244" i="20"/>
  <c r="AC244" i="20"/>
  <c r="K243" i="20"/>
  <c r="O243" i="20"/>
  <c r="S243" i="20"/>
  <c r="W243" i="20"/>
  <c r="AA243" i="20"/>
  <c r="I242" i="20"/>
  <c r="M242" i="20"/>
  <c r="Q242" i="20"/>
  <c r="U242" i="20"/>
  <c r="Y242" i="20"/>
  <c r="AC242" i="20"/>
  <c r="K241" i="20"/>
  <c r="O241" i="20"/>
  <c r="S241" i="20"/>
  <c r="W241" i="20"/>
  <c r="AA241" i="20"/>
  <c r="I240" i="20"/>
  <c r="M240" i="20"/>
  <c r="Q240" i="20"/>
  <c r="U240" i="20"/>
  <c r="Y240" i="20"/>
  <c r="AC240" i="20"/>
  <c r="K239" i="20"/>
  <c r="O239" i="20"/>
  <c r="S239" i="20"/>
  <c r="W239" i="20"/>
  <c r="AA239" i="20"/>
  <c r="I238" i="20"/>
  <c r="M238" i="20"/>
  <c r="Q238" i="20"/>
  <c r="U238" i="20"/>
  <c r="Y238" i="20"/>
  <c r="AC238" i="20"/>
  <c r="K237" i="20"/>
  <c r="O237" i="20"/>
  <c r="S237" i="20"/>
  <c r="W237" i="20"/>
  <c r="AA237" i="20"/>
  <c r="I236" i="20"/>
  <c r="M236" i="20"/>
  <c r="Q236" i="20"/>
  <c r="U236" i="20"/>
  <c r="Y236" i="20"/>
  <c r="AC236" i="20"/>
  <c r="K235" i="20"/>
  <c r="O235" i="20"/>
  <c r="S235" i="20"/>
  <c r="W235" i="20"/>
  <c r="AA235" i="20"/>
  <c r="I234" i="20"/>
  <c r="M234" i="20"/>
  <c r="Q234" i="20"/>
  <c r="U234" i="20"/>
  <c r="Y234" i="20"/>
  <c r="AC234" i="20"/>
  <c r="I233" i="20"/>
  <c r="M233" i="20"/>
  <c r="Q233" i="20"/>
  <c r="U233" i="20"/>
  <c r="Y233" i="20"/>
  <c r="AC233" i="20"/>
  <c r="I232" i="20"/>
  <c r="M232" i="20"/>
  <c r="Q232" i="20"/>
  <c r="U232" i="20"/>
  <c r="Y232" i="20"/>
  <c r="AC232" i="20"/>
  <c r="I231" i="20"/>
  <c r="M231" i="20"/>
  <c r="Q231" i="20"/>
  <c r="U231" i="20"/>
  <c r="Y231" i="20"/>
  <c r="AC231" i="20"/>
  <c r="I230" i="20"/>
  <c r="M230" i="20"/>
  <c r="Q230" i="20"/>
  <c r="U230" i="20"/>
  <c r="Y230" i="20"/>
  <c r="AC230" i="20"/>
  <c r="I229" i="20"/>
  <c r="M229" i="20"/>
  <c r="Q229" i="20"/>
  <c r="U229" i="20"/>
  <c r="Y229" i="20"/>
  <c r="AC229" i="20"/>
  <c r="I228" i="20"/>
  <c r="M228" i="20"/>
  <c r="Q228" i="20"/>
  <c r="U228" i="20"/>
  <c r="Y228" i="20"/>
  <c r="AC228" i="20"/>
  <c r="I227" i="20"/>
  <c r="M227" i="20"/>
  <c r="Q227" i="20"/>
  <c r="U227" i="20"/>
  <c r="Y227" i="20"/>
  <c r="AC227" i="20"/>
  <c r="I226" i="20"/>
  <c r="M226" i="20"/>
  <c r="Q226" i="20"/>
  <c r="U226" i="20"/>
  <c r="Y226" i="20"/>
  <c r="AC226" i="20"/>
  <c r="I225" i="20"/>
  <c r="M225" i="20"/>
  <c r="Q225" i="20"/>
  <c r="U225" i="20"/>
  <c r="Y225" i="20"/>
  <c r="AC225" i="20"/>
  <c r="I224" i="20"/>
  <c r="M224" i="20"/>
  <c r="Q224" i="20"/>
  <c r="U224" i="20"/>
  <c r="Y224" i="20"/>
  <c r="K223" i="20"/>
  <c r="O223" i="20"/>
  <c r="S223" i="20"/>
  <c r="W223" i="20"/>
  <c r="AA223" i="20"/>
  <c r="I222" i="20"/>
  <c r="M222" i="20"/>
  <c r="Q222" i="20"/>
  <c r="U222" i="20"/>
  <c r="Y222" i="20"/>
  <c r="K221" i="20"/>
  <c r="O221" i="20"/>
  <c r="S221" i="20"/>
  <c r="W221" i="20"/>
  <c r="AA221" i="20"/>
  <c r="I220" i="20"/>
  <c r="M220" i="20"/>
  <c r="Q220" i="20"/>
  <c r="U220" i="20"/>
  <c r="Y220" i="20"/>
  <c r="K219" i="20"/>
  <c r="O219" i="20"/>
  <c r="S219" i="20"/>
  <c r="W219" i="20"/>
  <c r="AA219" i="20"/>
  <c r="I218" i="20"/>
  <c r="M218" i="20"/>
  <c r="Q218" i="20"/>
  <c r="U218" i="20"/>
  <c r="Y218" i="20"/>
  <c r="K217" i="20"/>
  <c r="O217" i="20"/>
  <c r="S217" i="20"/>
  <c r="W217" i="20"/>
  <c r="AA217" i="20"/>
  <c r="I216" i="20"/>
  <c r="M216" i="20"/>
  <c r="Q216" i="20"/>
  <c r="U216" i="20"/>
  <c r="Y216" i="20"/>
  <c r="K215" i="20"/>
  <c r="O215" i="20"/>
  <c r="S215" i="20"/>
  <c r="W215" i="20"/>
  <c r="AA215" i="20"/>
  <c r="I214" i="20"/>
  <c r="M214" i="20"/>
  <c r="Q214" i="20"/>
  <c r="U214" i="20"/>
  <c r="Y214" i="20"/>
  <c r="I213" i="20"/>
  <c r="M213" i="20"/>
  <c r="Q213" i="20"/>
  <c r="U213" i="20"/>
  <c r="Y213" i="20"/>
  <c r="I212" i="20"/>
  <c r="M212" i="20"/>
  <c r="Q212" i="20"/>
  <c r="U212" i="20"/>
  <c r="Y212" i="20"/>
  <c r="I211" i="20"/>
  <c r="M211" i="20"/>
  <c r="Q211" i="20"/>
  <c r="U211" i="20"/>
  <c r="Y211" i="20"/>
  <c r="I210" i="20"/>
  <c r="M210" i="20"/>
  <c r="Q210" i="20"/>
  <c r="U210" i="20"/>
  <c r="Y210" i="20"/>
  <c r="I209" i="20"/>
  <c r="M209" i="20"/>
  <c r="Q209" i="20"/>
  <c r="U209" i="20"/>
  <c r="Y209" i="20"/>
  <c r="I208" i="20"/>
  <c r="M208" i="20"/>
  <c r="Q208" i="20"/>
  <c r="U208" i="20"/>
  <c r="Y208" i="20"/>
  <c r="I207" i="20"/>
  <c r="M207" i="20"/>
  <c r="Q207" i="20"/>
  <c r="U207" i="20"/>
  <c r="Y207" i="20"/>
  <c r="I206" i="20"/>
  <c r="M206" i="20"/>
  <c r="Q206" i="20"/>
  <c r="U206" i="20"/>
  <c r="Y206" i="20"/>
  <c r="I205" i="20"/>
  <c r="M205" i="20"/>
  <c r="Q205" i="20"/>
  <c r="U205" i="20"/>
  <c r="Y205" i="20"/>
  <c r="I204" i="20"/>
  <c r="M204" i="20"/>
  <c r="Q204" i="20"/>
  <c r="U204" i="20"/>
  <c r="Y204" i="20"/>
  <c r="K203" i="20"/>
  <c r="O203" i="20"/>
  <c r="S203" i="20"/>
  <c r="W203" i="20"/>
  <c r="I202" i="20"/>
  <c r="M202" i="20"/>
  <c r="Q202" i="20"/>
  <c r="U202" i="20"/>
  <c r="Y202" i="20"/>
  <c r="K201" i="20"/>
  <c r="O201" i="20"/>
  <c r="S201" i="20"/>
  <c r="W201" i="20"/>
  <c r="I200" i="20"/>
  <c r="M200" i="20"/>
  <c r="Q200" i="20"/>
  <c r="U200" i="20"/>
  <c r="Y200" i="20"/>
  <c r="K199" i="20"/>
  <c r="O199" i="20"/>
  <c r="S199" i="20"/>
  <c r="W199" i="20"/>
  <c r="I198" i="20"/>
  <c r="M198" i="20"/>
  <c r="Q198" i="20"/>
  <c r="U198" i="20"/>
  <c r="Y198" i="20"/>
  <c r="K197" i="20"/>
  <c r="O197" i="20"/>
  <c r="S197" i="20"/>
  <c r="W197" i="20"/>
  <c r="I196" i="20"/>
  <c r="M196" i="20"/>
  <c r="Q196" i="20"/>
  <c r="U196" i="20"/>
  <c r="Y196" i="20"/>
  <c r="K195" i="20"/>
  <c r="O195" i="20"/>
  <c r="S195" i="20"/>
  <c r="W195" i="20"/>
  <c r="I194" i="20"/>
  <c r="M194" i="20"/>
  <c r="Q194" i="20"/>
  <c r="U194" i="20"/>
  <c r="Y194" i="20"/>
  <c r="I193" i="20"/>
  <c r="M193" i="20"/>
  <c r="Q193" i="20"/>
  <c r="U193" i="20"/>
  <c r="Y193" i="20"/>
  <c r="I192" i="20"/>
  <c r="M192" i="20"/>
  <c r="Q192" i="20"/>
  <c r="U192" i="20"/>
  <c r="Y192" i="20"/>
  <c r="I191" i="20"/>
  <c r="M191" i="20"/>
  <c r="Q191" i="20"/>
  <c r="U191" i="20"/>
  <c r="Y191" i="20"/>
  <c r="I190" i="20"/>
  <c r="M190" i="20"/>
  <c r="Q190" i="20"/>
  <c r="U190" i="20"/>
  <c r="Y190" i="20"/>
  <c r="I189" i="20"/>
  <c r="M189" i="20"/>
  <c r="Q189" i="20"/>
  <c r="U189" i="20"/>
  <c r="Y189" i="20"/>
  <c r="I188" i="20"/>
  <c r="M188" i="20"/>
  <c r="Q188" i="20"/>
  <c r="U188" i="20"/>
  <c r="Y188" i="20"/>
  <c r="I187" i="20"/>
  <c r="M187" i="20"/>
  <c r="Q187" i="20"/>
  <c r="U187" i="20"/>
  <c r="Y187" i="20"/>
  <c r="I186" i="20"/>
  <c r="M186" i="20"/>
  <c r="Q186" i="20"/>
  <c r="U186" i="20"/>
  <c r="Y186" i="20"/>
  <c r="I185" i="20"/>
  <c r="M185" i="20"/>
  <c r="Q185" i="20"/>
  <c r="U185" i="20"/>
  <c r="Y185" i="20"/>
  <c r="I184" i="20"/>
  <c r="M184" i="20"/>
  <c r="Q184" i="20"/>
  <c r="U184" i="20"/>
  <c r="K183" i="20"/>
  <c r="O183" i="20"/>
  <c r="S183" i="20"/>
  <c r="W183" i="20"/>
  <c r="I182" i="20"/>
  <c r="M182" i="20"/>
  <c r="Q182" i="20"/>
  <c r="U182" i="20"/>
  <c r="K181" i="20"/>
  <c r="O181" i="20"/>
  <c r="S181" i="20"/>
  <c r="W181" i="20"/>
  <c r="AO445" i="20"/>
  <c r="AU440" i="20"/>
  <c r="N423" i="20"/>
  <c r="AF422" i="20"/>
  <c r="AL421" i="20"/>
  <c r="T420" i="20"/>
  <c r="AP419" i="20"/>
  <c r="AS418" i="20"/>
  <c r="AD417" i="20"/>
  <c r="AK416" i="20"/>
  <c r="AL415" i="20"/>
  <c r="AC414" i="20"/>
  <c r="AN413" i="20"/>
  <c r="AN412" i="20"/>
  <c r="AJ411" i="20"/>
  <c r="T410" i="20"/>
  <c r="M409" i="20"/>
  <c r="AS409" i="20"/>
  <c r="Y408" i="20"/>
  <c r="Q407" i="20"/>
  <c r="M406" i="20"/>
  <c r="AS406" i="20"/>
  <c r="X405" i="20"/>
  <c r="X404" i="20"/>
  <c r="T403" i="20"/>
  <c r="AJ403" i="20"/>
  <c r="R402" i="20"/>
  <c r="AH402" i="20"/>
  <c r="T401" i="20"/>
  <c r="AJ401" i="20"/>
  <c r="R400" i="20"/>
  <c r="AH400" i="20"/>
  <c r="T399" i="20"/>
  <c r="AJ399" i="20"/>
  <c r="R398" i="20"/>
  <c r="AH398" i="20"/>
  <c r="T397" i="20"/>
  <c r="AJ397" i="20"/>
  <c r="R396" i="20"/>
  <c r="AH396" i="20"/>
  <c r="T395" i="20"/>
  <c r="AJ395" i="20"/>
  <c r="R394" i="20"/>
  <c r="AH394" i="20"/>
  <c r="W393" i="20"/>
  <c r="AM393" i="20"/>
  <c r="J392" i="20"/>
  <c r="Z392" i="20"/>
  <c r="AP392" i="20"/>
  <c r="O391" i="20"/>
  <c r="AE391" i="20"/>
  <c r="R390" i="20"/>
  <c r="AH390" i="20"/>
  <c r="W389" i="20"/>
  <c r="AM389" i="20"/>
  <c r="J388" i="20"/>
  <c r="Z388" i="20"/>
  <c r="AP388" i="20"/>
  <c r="O387" i="20"/>
  <c r="AE387" i="20"/>
  <c r="R386" i="20"/>
  <c r="AH386" i="20"/>
  <c r="W385" i="20"/>
  <c r="AM385" i="20"/>
  <c r="J384" i="20"/>
  <c r="Z384" i="20"/>
  <c r="AP384" i="20"/>
  <c r="P383" i="20"/>
  <c r="AF383" i="20"/>
  <c r="R382" i="20"/>
  <c r="AH382" i="20"/>
  <c r="X381" i="20"/>
  <c r="AN381" i="20"/>
  <c r="J380" i="20"/>
  <c r="Z380" i="20"/>
  <c r="AP380" i="20"/>
  <c r="P379" i="20"/>
  <c r="AF379" i="20"/>
  <c r="R378" i="20"/>
  <c r="AH378" i="20"/>
  <c r="X377" i="20"/>
  <c r="AN377" i="20"/>
  <c r="J376" i="20"/>
  <c r="Z376" i="20"/>
  <c r="AP376" i="20"/>
  <c r="P375" i="20"/>
  <c r="AF375" i="20"/>
  <c r="R374" i="20"/>
  <c r="AH374" i="20"/>
  <c r="J373" i="20"/>
  <c r="Z373" i="20"/>
  <c r="AP373" i="20"/>
  <c r="N372" i="20"/>
  <c r="AD372" i="20"/>
  <c r="V371" i="20"/>
  <c r="AL371" i="20"/>
  <c r="J370" i="20"/>
  <c r="Z370" i="20"/>
  <c r="AP370" i="20"/>
  <c r="R369" i="20"/>
  <c r="AH369" i="20"/>
  <c r="V368" i="20"/>
  <c r="AL368" i="20"/>
  <c r="N367" i="20"/>
  <c r="AD367" i="20"/>
  <c r="R366" i="20"/>
  <c r="AH366" i="20"/>
  <c r="J365" i="20"/>
  <c r="Z365" i="20"/>
  <c r="AP365" i="20"/>
  <c r="N364" i="20"/>
  <c r="AD364" i="20"/>
  <c r="U363" i="20"/>
  <c r="AK363" i="20"/>
  <c r="N362" i="20"/>
  <c r="AD362" i="20"/>
  <c r="U361" i="20"/>
  <c r="AK361" i="20"/>
  <c r="N360" i="20"/>
  <c r="AD360" i="20"/>
  <c r="U359" i="20"/>
  <c r="AK359" i="20"/>
  <c r="N358" i="20"/>
  <c r="AD358" i="20"/>
  <c r="U357" i="20"/>
  <c r="AK357" i="20"/>
  <c r="J356" i="20"/>
  <c r="U356" i="20"/>
  <c r="AE356" i="20"/>
  <c r="AM356" i="20"/>
  <c r="I355" i="20"/>
  <c r="Q355" i="20"/>
  <c r="Y355" i="20"/>
  <c r="AG355" i="20"/>
  <c r="AO355" i="20"/>
  <c r="O354" i="20"/>
  <c r="W354" i="20"/>
  <c r="AE354" i="20"/>
  <c r="AM354" i="20"/>
  <c r="O353" i="20"/>
  <c r="W353" i="20"/>
  <c r="AE353" i="20"/>
  <c r="AM353" i="20"/>
  <c r="O352" i="20"/>
  <c r="W352" i="20"/>
  <c r="AE352" i="20"/>
  <c r="AM352" i="20"/>
  <c r="O351" i="20"/>
  <c r="W351" i="20"/>
  <c r="AE351" i="20"/>
  <c r="AM351" i="20"/>
  <c r="O350" i="20"/>
  <c r="W350" i="20"/>
  <c r="AE350" i="20"/>
  <c r="AM350" i="20"/>
  <c r="O349" i="20"/>
  <c r="W349" i="20"/>
  <c r="AE349" i="20"/>
  <c r="AM349" i="20"/>
  <c r="O348" i="20"/>
  <c r="W348" i="20"/>
  <c r="AE348" i="20"/>
  <c r="AM348" i="20"/>
  <c r="O347" i="20"/>
  <c r="W347" i="20"/>
  <c r="AE347" i="20"/>
  <c r="AM347" i="20"/>
  <c r="O346" i="20"/>
  <c r="W346" i="20"/>
  <c r="AE346" i="20"/>
  <c r="AM346" i="20"/>
  <c r="O345" i="20"/>
  <c r="W345" i="20"/>
  <c r="AE345" i="20"/>
  <c r="AM345" i="20"/>
  <c r="O344" i="20"/>
  <c r="W344" i="20"/>
  <c r="AE344" i="20"/>
  <c r="AM344" i="20"/>
  <c r="P343" i="20"/>
  <c r="X343" i="20"/>
  <c r="AF343" i="20"/>
  <c r="AN343" i="20"/>
  <c r="O342" i="20"/>
  <c r="W342" i="20"/>
  <c r="AE342" i="20"/>
  <c r="AM342" i="20"/>
  <c r="P341" i="20"/>
  <c r="X341" i="20"/>
  <c r="AF341" i="20"/>
  <c r="AN341" i="20"/>
  <c r="O340" i="20"/>
  <c r="W340" i="20"/>
  <c r="AE340" i="20"/>
  <c r="AM340" i="20"/>
  <c r="P339" i="20"/>
  <c r="X339" i="20"/>
  <c r="AF339" i="20"/>
  <c r="AN339" i="20"/>
  <c r="O338" i="20"/>
  <c r="W338" i="20"/>
  <c r="AE338" i="20"/>
  <c r="AM338" i="20"/>
  <c r="P337" i="20"/>
  <c r="X337" i="20"/>
  <c r="AF337" i="20"/>
  <c r="AN337" i="20"/>
  <c r="O336" i="20"/>
  <c r="W336" i="20"/>
  <c r="AE336" i="20"/>
  <c r="AM336" i="20"/>
  <c r="P335" i="20"/>
  <c r="X335" i="20"/>
  <c r="AF335" i="20"/>
  <c r="AN335" i="20"/>
  <c r="O334" i="20"/>
  <c r="W334" i="20"/>
  <c r="AE334" i="20"/>
  <c r="AM334" i="20"/>
  <c r="J333" i="20"/>
  <c r="R333" i="20"/>
  <c r="Z333" i="20"/>
  <c r="AH333" i="20"/>
  <c r="K332" i="20"/>
  <c r="S332" i="20"/>
  <c r="AA332" i="20"/>
  <c r="AI332" i="20"/>
  <c r="N331" i="20"/>
  <c r="V331" i="20"/>
  <c r="AD331" i="20"/>
  <c r="AL331" i="20"/>
  <c r="O330" i="20"/>
  <c r="W330" i="20"/>
  <c r="AE330" i="20"/>
  <c r="AM330" i="20"/>
  <c r="J329" i="20"/>
  <c r="R329" i="20"/>
  <c r="Z329" i="20"/>
  <c r="AH329" i="20"/>
  <c r="K328" i="20"/>
  <c r="S328" i="20"/>
  <c r="AA328" i="20"/>
  <c r="AI328" i="20"/>
  <c r="N327" i="20"/>
  <c r="V327" i="20"/>
  <c r="AD327" i="20"/>
  <c r="AL327" i="20"/>
  <c r="O326" i="20"/>
  <c r="W326" i="20"/>
  <c r="AE326" i="20"/>
  <c r="AM326" i="20"/>
  <c r="J325" i="20"/>
  <c r="R325" i="20"/>
  <c r="Z325" i="20"/>
  <c r="AH325" i="20"/>
  <c r="K324" i="20"/>
  <c r="S324" i="20"/>
  <c r="AA324" i="20"/>
  <c r="AI324" i="20"/>
  <c r="M323" i="20"/>
  <c r="U323" i="20"/>
  <c r="AC323" i="20"/>
  <c r="AK323" i="20"/>
  <c r="K322" i="20"/>
  <c r="S322" i="20"/>
  <c r="AA322" i="20"/>
  <c r="AI322" i="20"/>
  <c r="M321" i="20"/>
  <c r="U321" i="20"/>
  <c r="AC321" i="20"/>
  <c r="AK321" i="20"/>
  <c r="K320" i="20"/>
  <c r="S320" i="20"/>
  <c r="AA320" i="20"/>
  <c r="AI320" i="20"/>
  <c r="L319" i="20"/>
  <c r="P319" i="20"/>
  <c r="T319" i="20"/>
  <c r="X319" i="20"/>
  <c r="AB319" i="20"/>
  <c r="AF319" i="20"/>
  <c r="AJ319" i="20"/>
  <c r="J318" i="20"/>
  <c r="N318" i="20"/>
  <c r="R318" i="20"/>
  <c r="V318" i="20"/>
  <c r="Z318" i="20"/>
  <c r="AD318" i="20"/>
  <c r="AH318" i="20"/>
  <c r="AL318" i="20"/>
  <c r="L317" i="20"/>
  <c r="P317" i="20"/>
  <c r="T317" i="20"/>
  <c r="X317" i="20"/>
  <c r="AB317" i="20"/>
  <c r="AF317" i="20"/>
  <c r="AJ317" i="20"/>
  <c r="J316" i="20"/>
  <c r="N316" i="20"/>
  <c r="R316" i="20"/>
  <c r="V316" i="20"/>
  <c r="Z316" i="20"/>
  <c r="AD316" i="20"/>
  <c r="AH316" i="20"/>
  <c r="AL316" i="20"/>
  <c r="L315" i="20"/>
  <c r="P315" i="20"/>
  <c r="T315" i="20"/>
  <c r="X315" i="20"/>
  <c r="AB315" i="20"/>
  <c r="AF315" i="20"/>
  <c r="AJ315" i="20"/>
  <c r="J314" i="20"/>
  <c r="N314" i="20"/>
  <c r="R314" i="20"/>
  <c r="V314" i="20"/>
  <c r="Z314" i="20"/>
  <c r="AD314" i="20"/>
  <c r="AH314" i="20"/>
  <c r="J313" i="20"/>
  <c r="N313" i="20"/>
  <c r="R313" i="20"/>
  <c r="V313" i="20"/>
  <c r="Z313" i="20"/>
  <c r="AD313" i="20"/>
  <c r="AH313" i="20"/>
  <c r="J312" i="20"/>
  <c r="N312" i="20"/>
  <c r="R312" i="20"/>
  <c r="V312" i="20"/>
  <c r="Z312" i="20"/>
  <c r="AD312" i="20"/>
  <c r="AH312" i="20"/>
  <c r="J311" i="20"/>
  <c r="N311" i="20"/>
  <c r="R311" i="20"/>
  <c r="V311" i="20"/>
  <c r="Z311" i="20"/>
  <c r="AD311" i="20"/>
  <c r="AH311" i="20"/>
  <c r="J310" i="20"/>
  <c r="N310" i="20"/>
  <c r="R310" i="20"/>
  <c r="V310" i="20"/>
  <c r="Z310" i="20"/>
  <c r="AD310" i="20"/>
  <c r="AH310" i="20"/>
  <c r="J309" i="20"/>
  <c r="N309" i="20"/>
  <c r="R309" i="20"/>
  <c r="V309" i="20"/>
  <c r="Z309" i="20"/>
  <c r="AD309" i="20"/>
  <c r="AH309" i="20"/>
  <c r="J308" i="20"/>
  <c r="N308" i="20"/>
  <c r="R308" i="20"/>
  <c r="V308" i="20"/>
  <c r="Z308" i="20"/>
  <c r="AD308" i="20"/>
  <c r="AH308" i="20"/>
  <c r="J307" i="20"/>
  <c r="N307" i="20"/>
  <c r="R307" i="20"/>
  <c r="V307" i="20"/>
  <c r="Z307" i="20"/>
  <c r="AD307" i="20"/>
  <c r="AH307" i="20"/>
  <c r="J306" i="20"/>
  <c r="N306" i="20"/>
  <c r="R306" i="20"/>
  <c r="V306" i="20"/>
  <c r="Z306" i="20"/>
  <c r="AD306" i="20"/>
  <c r="AH306" i="20"/>
  <c r="J305" i="20"/>
  <c r="N305" i="20"/>
  <c r="R305" i="20"/>
  <c r="V305" i="20"/>
  <c r="Z305" i="20"/>
  <c r="AD305" i="20"/>
  <c r="AH305" i="20"/>
  <c r="J304" i="20"/>
  <c r="N304" i="20"/>
  <c r="R304" i="20"/>
  <c r="V304" i="20"/>
  <c r="Z304" i="20"/>
  <c r="AD304" i="20"/>
  <c r="AH304" i="20"/>
  <c r="L303" i="20"/>
  <c r="P303" i="20"/>
  <c r="T303" i="20"/>
  <c r="X303" i="20"/>
  <c r="AB303" i="20"/>
  <c r="AF303" i="20"/>
  <c r="AJ303" i="20"/>
  <c r="J302" i="20"/>
  <c r="N302" i="20"/>
  <c r="R302" i="20"/>
  <c r="V302" i="20"/>
  <c r="Z302" i="20"/>
  <c r="AD302" i="20"/>
  <c r="AH302" i="20"/>
  <c r="L301" i="20"/>
  <c r="P301" i="20"/>
  <c r="T301" i="20"/>
  <c r="X301" i="20"/>
  <c r="AB301" i="20"/>
  <c r="AF301" i="20"/>
  <c r="AJ301" i="20"/>
  <c r="J300" i="20"/>
  <c r="N300" i="20"/>
  <c r="R300" i="20"/>
  <c r="V300" i="20"/>
  <c r="Z300" i="20"/>
  <c r="AD300" i="20"/>
  <c r="AH300" i="20"/>
  <c r="L299" i="20"/>
  <c r="P299" i="20"/>
  <c r="T299" i="20"/>
  <c r="X299" i="20"/>
  <c r="AB299" i="20"/>
  <c r="AF299" i="20"/>
  <c r="AJ299" i="20"/>
  <c r="J298" i="20"/>
  <c r="N298" i="20"/>
  <c r="R298" i="20"/>
  <c r="V298" i="20"/>
  <c r="Z298" i="20"/>
  <c r="AD298" i="20"/>
  <c r="AH298" i="20"/>
  <c r="L297" i="20"/>
  <c r="P297" i="20"/>
  <c r="T297" i="20"/>
  <c r="X297" i="20"/>
  <c r="AB297" i="20"/>
  <c r="AF297" i="20"/>
  <c r="AJ297" i="20"/>
  <c r="J296" i="20"/>
  <c r="N296" i="20"/>
  <c r="R296" i="20"/>
  <c r="V296" i="20"/>
  <c r="Z296" i="20"/>
  <c r="AD296" i="20"/>
  <c r="AH296" i="20"/>
  <c r="L295" i="20"/>
  <c r="P295" i="20"/>
  <c r="T295" i="20"/>
  <c r="X295" i="20"/>
  <c r="AB295" i="20"/>
  <c r="AF295" i="20"/>
  <c r="AJ295" i="20"/>
  <c r="J294" i="20"/>
  <c r="N294" i="20"/>
  <c r="R294" i="20"/>
  <c r="V294" i="20"/>
  <c r="Z294" i="20"/>
  <c r="AD294" i="20"/>
  <c r="AH294" i="20"/>
  <c r="J293" i="20"/>
  <c r="N293" i="20"/>
  <c r="R293" i="20"/>
  <c r="V293" i="20"/>
  <c r="Z293" i="20"/>
  <c r="AD293" i="20"/>
  <c r="AH293" i="20"/>
  <c r="J292" i="20"/>
  <c r="N292" i="20"/>
  <c r="R292" i="20"/>
  <c r="V292" i="20"/>
  <c r="Z292" i="20"/>
  <c r="AD292" i="20"/>
  <c r="AH292" i="20"/>
  <c r="J291" i="20"/>
  <c r="N291" i="20"/>
  <c r="R291" i="20"/>
  <c r="V291" i="20"/>
  <c r="Z291" i="20"/>
  <c r="AD291" i="20"/>
  <c r="AH291" i="20"/>
  <c r="J290" i="20"/>
  <c r="N290" i="20"/>
  <c r="R290" i="20"/>
  <c r="V290" i="20"/>
  <c r="Z290" i="20"/>
  <c r="AD290" i="20"/>
  <c r="AH290" i="20"/>
  <c r="J289" i="20"/>
  <c r="N289" i="20"/>
  <c r="R289" i="20"/>
  <c r="V289" i="20"/>
  <c r="Z289" i="20"/>
  <c r="AD289" i="20"/>
  <c r="AH289" i="20"/>
  <c r="J288" i="20"/>
  <c r="N288" i="20"/>
  <c r="R288" i="20"/>
  <c r="V288" i="20"/>
  <c r="Z288" i="20"/>
  <c r="AD288" i="20"/>
  <c r="AH288" i="20"/>
  <c r="J287" i="20"/>
  <c r="N287" i="20"/>
  <c r="R287" i="20"/>
  <c r="V287" i="20"/>
  <c r="Z287" i="20"/>
  <c r="AD287" i="20"/>
  <c r="AH287" i="20"/>
  <c r="J286" i="20"/>
  <c r="N286" i="20"/>
  <c r="R286" i="20"/>
  <c r="V286" i="20"/>
  <c r="Z286" i="20"/>
  <c r="AD286" i="20"/>
  <c r="AH286" i="20"/>
  <c r="J285" i="20"/>
  <c r="N285" i="20"/>
  <c r="R285" i="20"/>
  <c r="V285" i="20"/>
  <c r="Z285" i="20"/>
  <c r="AD285" i="20"/>
  <c r="AH285" i="20"/>
  <c r="J284" i="20"/>
  <c r="N284" i="20"/>
  <c r="R284" i="20"/>
  <c r="V284" i="20"/>
  <c r="Z284" i="20"/>
  <c r="AD284" i="20"/>
  <c r="AH284" i="20"/>
  <c r="L283" i="20"/>
  <c r="P283" i="20"/>
  <c r="T283" i="20"/>
  <c r="X283" i="20"/>
  <c r="AB283" i="20"/>
  <c r="AF283" i="20"/>
  <c r="J282" i="20"/>
  <c r="N282" i="20"/>
  <c r="R282" i="20"/>
  <c r="V282" i="20"/>
  <c r="Z282" i="20"/>
  <c r="AD282" i="20"/>
  <c r="AH282" i="20"/>
  <c r="L281" i="20"/>
  <c r="P281" i="20"/>
  <c r="T281" i="20"/>
  <c r="X281" i="20"/>
  <c r="AB281" i="20"/>
  <c r="AF281" i="20"/>
  <c r="J280" i="20"/>
  <c r="N280" i="20"/>
  <c r="R280" i="20"/>
  <c r="V280" i="20"/>
  <c r="Z280" i="20"/>
  <c r="AD280" i="20"/>
  <c r="AH280" i="20"/>
  <c r="L279" i="20"/>
  <c r="P279" i="20"/>
  <c r="T279" i="20"/>
  <c r="X279" i="20"/>
  <c r="AB279" i="20"/>
  <c r="AF279" i="20"/>
  <c r="J278" i="20"/>
  <c r="N278" i="20"/>
  <c r="R278" i="20"/>
  <c r="V278" i="20"/>
  <c r="Z278" i="20"/>
  <c r="AD278" i="20"/>
  <c r="AH278" i="20"/>
  <c r="L277" i="20"/>
  <c r="P277" i="20"/>
  <c r="T277" i="20"/>
  <c r="X277" i="20"/>
  <c r="AB277" i="20"/>
  <c r="AF277" i="20"/>
  <c r="J276" i="20"/>
  <c r="N276" i="20"/>
  <c r="R276" i="20"/>
  <c r="V276" i="20"/>
  <c r="Z276" i="20"/>
  <c r="AD276" i="20"/>
  <c r="AH276" i="20"/>
  <c r="L275" i="20"/>
  <c r="P275" i="20"/>
  <c r="T275" i="20"/>
  <c r="X275" i="20"/>
  <c r="AB275" i="20"/>
  <c r="AF275" i="20"/>
  <c r="J274" i="20"/>
  <c r="N274" i="20"/>
  <c r="R274" i="20"/>
  <c r="V274" i="20"/>
  <c r="Z274" i="20"/>
  <c r="AD274" i="20"/>
  <c r="J273" i="20"/>
  <c r="N273" i="20"/>
  <c r="R273" i="20"/>
  <c r="V273" i="20"/>
  <c r="Z273" i="20"/>
  <c r="AD273" i="20"/>
  <c r="J272" i="20"/>
  <c r="N272" i="20"/>
  <c r="R272" i="20"/>
  <c r="V272" i="20"/>
  <c r="Z272" i="20"/>
  <c r="AD272" i="20"/>
  <c r="J271" i="20"/>
  <c r="N271" i="20"/>
  <c r="R271" i="20"/>
  <c r="V271" i="20"/>
  <c r="Z271" i="20"/>
  <c r="AD271" i="20"/>
  <c r="J270" i="20"/>
  <c r="N270" i="20"/>
  <c r="R270" i="20"/>
  <c r="V270" i="20"/>
  <c r="Z270" i="20"/>
  <c r="AD270" i="20"/>
  <c r="J269" i="20"/>
  <c r="N269" i="20"/>
  <c r="R269" i="20"/>
  <c r="V269" i="20"/>
  <c r="Z269" i="20"/>
  <c r="AD269" i="20"/>
  <c r="J268" i="20"/>
  <c r="N268" i="20"/>
  <c r="R268" i="20"/>
  <c r="V268" i="20"/>
  <c r="Z268" i="20"/>
  <c r="AD268" i="20"/>
  <c r="J267" i="20"/>
  <c r="N267" i="20"/>
  <c r="R267" i="20"/>
  <c r="V267" i="20"/>
  <c r="Z267" i="20"/>
  <c r="AD267" i="20"/>
  <c r="J266" i="20"/>
  <c r="N266" i="20"/>
  <c r="R266" i="20"/>
  <c r="V266" i="20"/>
  <c r="Z266" i="20"/>
  <c r="AD266" i="20"/>
  <c r="J265" i="20"/>
  <c r="N265" i="20"/>
  <c r="R265" i="20"/>
  <c r="V265" i="20"/>
  <c r="Z265" i="20"/>
  <c r="AD265" i="20"/>
  <c r="J264" i="20"/>
  <c r="N264" i="20"/>
  <c r="R264" i="20"/>
  <c r="V264" i="20"/>
  <c r="Z264" i="20"/>
  <c r="AD264" i="20"/>
  <c r="L263" i="20"/>
  <c r="P263" i="20"/>
  <c r="T263" i="20"/>
  <c r="X263" i="20"/>
  <c r="AB263" i="20"/>
  <c r="AF263" i="20"/>
  <c r="J262" i="20"/>
  <c r="N262" i="20"/>
  <c r="R262" i="20"/>
  <c r="V262" i="20"/>
  <c r="Z262" i="20"/>
  <c r="AD262" i="20"/>
  <c r="L261" i="20"/>
  <c r="P261" i="20"/>
  <c r="T261" i="20"/>
  <c r="X261" i="20"/>
  <c r="AB261" i="20"/>
  <c r="AF261" i="20"/>
  <c r="J260" i="20"/>
  <c r="N260" i="20"/>
  <c r="R260" i="20"/>
  <c r="V260" i="20"/>
  <c r="Z260" i="20"/>
  <c r="AD260" i="20"/>
  <c r="L259" i="20"/>
  <c r="P259" i="20"/>
  <c r="T259" i="20"/>
  <c r="X259" i="20"/>
  <c r="AB259" i="20"/>
  <c r="AF259" i="20"/>
  <c r="J258" i="20"/>
  <c r="N258" i="20"/>
  <c r="R258" i="20"/>
  <c r="V258" i="20"/>
  <c r="Z258" i="20"/>
  <c r="AD258" i="20"/>
  <c r="L257" i="20"/>
  <c r="P257" i="20"/>
  <c r="T257" i="20"/>
  <c r="X257" i="20"/>
  <c r="AB257" i="20"/>
  <c r="AF257" i="20"/>
  <c r="J256" i="20"/>
  <c r="N256" i="20"/>
  <c r="R256" i="20"/>
  <c r="V256" i="20"/>
  <c r="Z256" i="20"/>
  <c r="AD256" i="20"/>
  <c r="L255" i="20"/>
  <c r="P255" i="20"/>
  <c r="T255" i="20"/>
  <c r="X255" i="20"/>
  <c r="AB255" i="20"/>
  <c r="AF255" i="20"/>
  <c r="J254" i="20"/>
  <c r="N254" i="20"/>
  <c r="R254" i="20"/>
  <c r="V254" i="20"/>
  <c r="Z254" i="20"/>
  <c r="AD254" i="20"/>
  <c r="J253" i="20"/>
  <c r="N253" i="20"/>
  <c r="R253" i="20"/>
  <c r="V253" i="20"/>
  <c r="Z253" i="20"/>
  <c r="AD253" i="20"/>
  <c r="J252" i="20"/>
  <c r="N252" i="20"/>
  <c r="R252" i="20"/>
  <c r="V252" i="20"/>
  <c r="Z252" i="20"/>
  <c r="AD252" i="20"/>
  <c r="J251" i="20"/>
  <c r="N251" i="20"/>
  <c r="R251" i="20"/>
  <c r="V251" i="20"/>
  <c r="Z251" i="20"/>
  <c r="AD251" i="20"/>
  <c r="J250" i="20"/>
  <c r="N250" i="20"/>
  <c r="R250" i="20"/>
  <c r="V250" i="20"/>
  <c r="Z250" i="20"/>
  <c r="AD250" i="20"/>
  <c r="J249" i="20"/>
  <c r="N249" i="20"/>
  <c r="R249" i="20"/>
  <c r="V249" i="20"/>
  <c r="Z249" i="20"/>
  <c r="AD249" i="20"/>
  <c r="J248" i="20"/>
  <c r="N248" i="20"/>
  <c r="R248" i="20"/>
  <c r="V248" i="20"/>
  <c r="Z248" i="20"/>
  <c r="AD248" i="20"/>
  <c r="J247" i="20"/>
  <c r="N247" i="20"/>
  <c r="R247" i="20"/>
  <c r="V247" i="20"/>
  <c r="Z247" i="20"/>
  <c r="AD247" i="20"/>
  <c r="J246" i="20"/>
  <c r="N246" i="20"/>
  <c r="R246" i="20"/>
  <c r="V246" i="20"/>
  <c r="Z246" i="20"/>
  <c r="AD246" i="20"/>
  <c r="J245" i="20"/>
  <c r="N245" i="20"/>
  <c r="R245" i="20"/>
  <c r="V245" i="20"/>
  <c r="Z245" i="20"/>
  <c r="AD245" i="20"/>
  <c r="J244" i="20"/>
  <c r="N244" i="20"/>
  <c r="R244" i="20"/>
  <c r="V244" i="20"/>
  <c r="Z244" i="20"/>
  <c r="AD244" i="20"/>
  <c r="L243" i="20"/>
  <c r="P243" i="20"/>
  <c r="T243" i="20"/>
  <c r="X243" i="20"/>
  <c r="AB243" i="20"/>
  <c r="J242" i="20"/>
  <c r="N242" i="20"/>
  <c r="R242" i="20"/>
  <c r="V242" i="20"/>
  <c r="Z242" i="20"/>
  <c r="AD242" i="20"/>
  <c r="L241" i="20"/>
  <c r="P241" i="20"/>
  <c r="T241" i="20"/>
  <c r="X241" i="20"/>
  <c r="AB241" i="20"/>
  <c r="J240" i="20"/>
  <c r="N240" i="20"/>
  <c r="R240" i="20"/>
  <c r="V240" i="20"/>
  <c r="Z240" i="20"/>
  <c r="AD240" i="20"/>
  <c r="L239" i="20"/>
  <c r="P239" i="20"/>
  <c r="T239" i="20"/>
  <c r="X239" i="20"/>
  <c r="AB239" i="20"/>
  <c r="J238" i="20"/>
  <c r="N238" i="20"/>
  <c r="R238" i="20"/>
  <c r="V238" i="20"/>
  <c r="Z238" i="20"/>
  <c r="AD238" i="20"/>
  <c r="L237" i="20"/>
  <c r="P237" i="20"/>
  <c r="T237" i="20"/>
  <c r="X237" i="20"/>
  <c r="AB237" i="20"/>
  <c r="J236" i="20"/>
  <c r="N236" i="20"/>
  <c r="R236" i="20"/>
  <c r="V236" i="20"/>
  <c r="Z236" i="20"/>
  <c r="AD236" i="20"/>
  <c r="L235" i="20"/>
  <c r="P235" i="20"/>
  <c r="T235" i="20"/>
  <c r="X235" i="20"/>
  <c r="AB235" i="20"/>
  <c r="J234" i="20"/>
  <c r="N234" i="20"/>
  <c r="R234" i="20"/>
  <c r="V234" i="20"/>
  <c r="Z234" i="20"/>
  <c r="J233" i="20"/>
  <c r="N233" i="20"/>
  <c r="R233" i="20"/>
  <c r="V233" i="20"/>
  <c r="Z233" i="20"/>
  <c r="J232" i="20"/>
  <c r="N232" i="20"/>
  <c r="R232" i="20"/>
  <c r="V232" i="20"/>
  <c r="Z232" i="20"/>
  <c r="J231" i="20"/>
  <c r="N231" i="20"/>
  <c r="R231" i="20"/>
  <c r="V231" i="20"/>
  <c r="Z231" i="20"/>
  <c r="J230" i="20"/>
  <c r="N230" i="20"/>
  <c r="R230" i="20"/>
  <c r="V230" i="20"/>
  <c r="Z230" i="20"/>
  <c r="J229" i="20"/>
  <c r="N229" i="20"/>
  <c r="R229" i="20"/>
  <c r="V229" i="20"/>
  <c r="Z229" i="20"/>
  <c r="J228" i="20"/>
  <c r="N228" i="20"/>
  <c r="R228" i="20"/>
  <c r="V228" i="20"/>
  <c r="Z228" i="20"/>
  <c r="J227" i="20"/>
  <c r="N227" i="20"/>
  <c r="R227" i="20"/>
  <c r="V227" i="20"/>
  <c r="Z227" i="20"/>
  <c r="J226" i="20"/>
  <c r="N226" i="20"/>
  <c r="R226" i="20"/>
  <c r="V226" i="20"/>
  <c r="Z226" i="20"/>
  <c r="J225" i="20"/>
  <c r="N225" i="20"/>
  <c r="R225" i="20"/>
  <c r="V225" i="20"/>
  <c r="Z225" i="20"/>
  <c r="J224" i="20"/>
  <c r="N224" i="20"/>
  <c r="R224" i="20"/>
  <c r="V224" i="20"/>
  <c r="Z224" i="20"/>
  <c r="L223" i="20"/>
  <c r="P223" i="20"/>
  <c r="T223" i="20"/>
  <c r="X223" i="20"/>
  <c r="AB223" i="20"/>
  <c r="J222" i="20"/>
  <c r="N222" i="20"/>
  <c r="R222" i="20"/>
  <c r="V222" i="20"/>
  <c r="Z222" i="20"/>
  <c r="L221" i="20"/>
  <c r="P221" i="20"/>
  <c r="T221" i="20"/>
  <c r="X221" i="20"/>
  <c r="AB221" i="20"/>
  <c r="J220" i="20"/>
  <c r="N220" i="20"/>
  <c r="R220" i="20"/>
  <c r="V220" i="20"/>
  <c r="Z220" i="20"/>
  <c r="L219" i="20"/>
  <c r="P219" i="20"/>
  <c r="T219" i="20"/>
  <c r="X219" i="20"/>
  <c r="AB219" i="20"/>
  <c r="J218" i="20"/>
  <c r="N218" i="20"/>
  <c r="R218" i="20"/>
  <c r="V218" i="20"/>
  <c r="Z218" i="20"/>
  <c r="L217" i="20"/>
  <c r="P217" i="20"/>
  <c r="T217" i="20"/>
  <c r="X217" i="20"/>
  <c r="AB217" i="20"/>
  <c r="J216" i="20"/>
  <c r="N216" i="20"/>
  <c r="R216" i="20"/>
  <c r="V216" i="20"/>
  <c r="Z216" i="20"/>
  <c r="L215" i="20"/>
  <c r="P215" i="20"/>
  <c r="T215" i="20"/>
  <c r="X215" i="20"/>
  <c r="AB215" i="20"/>
  <c r="J214" i="20"/>
  <c r="N214" i="20"/>
  <c r="R214" i="20"/>
  <c r="V214" i="20"/>
  <c r="Z214" i="20"/>
  <c r="J213" i="20"/>
  <c r="N213" i="20"/>
  <c r="R213" i="20"/>
  <c r="V213" i="20"/>
  <c r="Z213" i="20"/>
  <c r="J212" i="20"/>
  <c r="N212" i="20"/>
  <c r="R212" i="20"/>
  <c r="V212" i="20"/>
  <c r="Z212" i="20"/>
  <c r="J211" i="20"/>
  <c r="N211" i="20"/>
  <c r="R211" i="20"/>
  <c r="V211" i="20"/>
  <c r="Z211" i="20"/>
  <c r="J210" i="20"/>
  <c r="N210" i="20"/>
  <c r="R210" i="20"/>
  <c r="V210" i="20"/>
  <c r="Z210" i="20"/>
  <c r="J209" i="20"/>
  <c r="N209" i="20"/>
  <c r="R209" i="20"/>
  <c r="V209" i="20"/>
  <c r="Z209" i="20"/>
  <c r="J208" i="20"/>
  <c r="N208" i="20"/>
  <c r="R208" i="20"/>
  <c r="V208" i="20"/>
  <c r="Z208" i="20"/>
  <c r="J207" i="20"/>
  <c r="N207" i="20"/>
  <c r="R207" i="20"/>
  <c r="V207" i="20"/>
  <c r="Z207" i="20"/>
  <c r="J206" i="20"/>
  <c r="N206" i="20"/>
  <c r="R206" i="20"/>
  <c r="V206" i="20"/>
  <c r="Z206" i="20"/>
  <c r="J205" i="20"/>
  <c r="N205" i="20"/>
  <c r="R205" i="20"/>
  <c r="V205" i="20"/>
  <c r="Z205" i="20"/>
  <c r="J204" i="20"/>
  <c r="N204" i="20"/>
  <c r="R204" i="20"/>
  <c r="V204" i="20"/>
  <c r="Z204" i="20"/>
  <c r="L203" i="20"/>
  <c r="P203" i="20"/>
  <c r="T203" i="20"/>
  <c r="X203" i="20"/>
  <c r="J202" i="20"/>
  <c r="N202" i="20"/>
  <c r="R202" i="20"/>
  <c r="V202" i="20"/>
  <c r="Z202" i="20"/>
  <c r="L201" i="20"/>
  <c r="P201" i="20"/>
  <c r="T201" i="20"/>
  <c r="X201" i="20"/>
  <c r="J200" i="20"/>
  <c r="N200" i="20"/>
  <c r="R200" i="20"/>
  <c r="V200" i="20"/>
  <c r="Z200" i="20"/>
  <c r="L199" i="20"/>
  <c r="P199" i="20"/>
  <c r="T199" i="20"/>
  <c r="X199" i="20"/>
  <c r="J198" i="20"/>
  <c r="N198" i="20"/>
  <c r="R198" i="20"/>
  <c r="V198" i="20"/>
  <c r="Z198" i="20"/>
  <c r="L197" i="20"/>
  <c r="P197" i="20"/>
  <c r="T197" i="20"/>
  <c r="X197" i="20"/>
  <c r="J196" i="20"/>
  <c r="N196" i="20"/>
  <c r="R196" i="20"/>
  <c r="V196" i="20"/>
  <c r="Z196" i="20"/>
  <c r="L195" i="20"/>
  <c r="P195" i="20"/>
  <c r="T195" i="20"/>
  <c r="X195" i="20"/>
  <c r="J194" i="20"/>
  <c r="N194" i="20"/>
  <c r="R194" i="20"/>
  <c r="V194" i="20"/>
  <c r="J193" i="20"/>
  <c r="N193" i="20"/>
  <c r="R193" i="20"/>
  <c r="V193" i="20"/>
  <c r="J192" i="20"/>
  <c r="N192" i="20"/>
  <c r="R192" i="20"/>
  <c r="V192" i="20"/>
  <c r="J191" i="20"/>
  <c r="N191" i="20"/>
  <c r="R191" i="20"/>
  <c r="V191" i="20"/>
  <c r="J190" i="20"/>
  <c r="N190" i="20"/>
  <c r="R190" i="20"/>
  <c r="V190" i="20"/>
  <c r="J189" i="20"/>
  <c r="N189" i="20"/>
  <c r="R189" i="20"/>
  <c r="V189" i="20"/>
  <c r="J188" i="20"/>
  <c r="N188" i="20"/>
  <c r="R188" i="20"/>
  <c r="V188" i="20"/>
  <c r="J187" i="20"/>
  <c r="N187" i="20"/>
  <c r="R187" i="20"/>
  <c r="V187" i="20"/>
  <c r="J186" i="20"/>
  <c r="N186" i="20"/>
  <c r="R186" i="20"/>
  <c r="V186" i="20"/>
  <c r="J185" i="20"/>
  <c r="N185" i="20"/>
  <c r="R185" i="20"/>
  <c r="V185" i="20"/>
  <c r="J184" i="20"/>
  <c r="N184" i="20"/>
  <c r="R184" i="20"/>
  <c r="V184" i="20"/>
  <c r="L183" i="20"/>
  <c r="P183" i="20"/>
  <c r="T183" i="20"/>
  <c r="X183" i="20"/>
  <c r="J182" i="20"/>
  <c r="N182" i="20"/>
  <c r="R182" i="20"/>
  <c r="V182" i="20"/>
  <c r="L181" i="20"/>
  <c r="P181" i="20"/>
  <c r="T181" i="20"/>
  <c r="P442" i="20"/>
  <c r="Q438" i="20"/>
  <c r="Q436" i="20"/>
  <c r="Q434" i="20"/>
  <c r="Q432" i="20"/>
  <c r="Q430" i="20"/>
  <c r="Q428" i="20"/>
  <c r="Q426" i="20"/>
  <c r="Q424" i="20"/>
  <c r="K422" i="20"/>
  <c r="AN420" i="20"/>
  <c r="AA418" i="20"/>
  <c r="N417" i="20"/>
  <c r="T416" i="20"/>
  <c r="V415" i="20"/>
  <c r="AR414" i="20"/>
  <c r="X413" i="20"/>
  <c r="I408" i="20"/>
  <c r="AB407" i="20"/>
  <c r="AC406" i="20"/>
  <c r="AK405" i="20"/>
  <c r="AN404" i="20"/>
  <c r="AB403" i="20"/>
  <c r="J402" i="20"/>
  <c r="AP402" i="20"/>
  <c r="AB401" i="20"/>
  <c r="J400" i="20"/>
  <c r="AP400" i="20"/>
  <c r="AB399" i="20"/>
  <c r="J398" i="20"/>
  <c r="AP398" i="20"/>
  <c r="AB397" i="20"/>
  <c r="J396" i="20"/>
  <c r="AP396" i="20"/>
  <c r="AB395" i="20"/>
  <c r="J394" i="20"/>
  <c r="AP394" i="20"/>
  <c r="AE393" i="20"/>
  <c r="AH392" i="20"/>
  <c r="AM391" i="20"/>
  <c r="Z390" i="20"/>
  <c r="O389" i="20"/>
  <c r="R388" i="20"/>
  <c r="W387" i="20"/>
  <c r="J386" i="20"/>
  <c r="AP386" i="20"/>
  <c r="AE385" i="20"/>
  <c r="AH384" i="20"/>
  <c r="AN383" i="20"/>
  <c r="Z382" i="20"/>
  <c r="P381" i="20"/>
  <c r="R380" i="20"/>
  <c r="X379" i="20"/>
  <c r="J378" i="20"/>
  <c r="AP378" i="20"/>
  <c r="AF377" i="20"/>
  <c r="AH376" i="20"/>
  <c r="AN375" i="20"/>
  <c r="Z374" i="20"/>
  <c r="R373" i="20"/>
  <c r="V372" i="20"/>
  <c r="N371" i="20"/>
  <c r="R370" i="20"/>
  <c r="Z369" i="20"/>
  <c r="N368" i="20"/>
  <c r="V367" i="20"/>
  <c r="J366" i="20"/>
  <c r="AP366" i="20"/>
  <c r="AH365" i="20"/>
  <c r="AL364" i="20"/>
  <c r="AC363" i="20"/>
  <c r="AL362" i="20"/>
  <c r="AC361" i="20"/>
  <c r="AL360" i="20"/>
  <c r="AC359" i="20"/>
  <c r="AL358" i="20"/>
  <c r="AC357" i="20"/>
  <c r="O356" i="20"/>
  <c r="AI356" i="20"/>
  <c r="U355" i="20"/>
  <c r="AK355" i="20"/>
  <c r="S354" i="20"/>
  <c r="AI354" i="20"/>
  <c r="S353" i="20"/>
  <c r="AI353" i="20"/>
  <c r="S352" i="20"/>
  <c r="AI352" i="20"/>
  <c r="S351" i="20"/>
  <c r="AI351" i="20"/>
  <c r="S350" i="20"/>
  <c r="AI350" i="20"/>
  <c r="S349" i="20"/>
  <c r="AI349" i="20"/>
  <c r="S348" i="20"/>
  <c r="AI348" i="20"/>
  <c r="S347" i="20"/>
  <c r="AI347" i="20"/>
  <c r="S346" i="20"/>
  <c r="AI346" i="20"/>
  <c r="S345" i="20"/>
  <c r="AI345" i="20"/>
  <c r="S344" i="20"/>
  <c r="AI344" i="20"/>
  <c r="T343" i="20"/>
  <c r="AJ343" i="20"/>
  <c r="S342" i="20"/>
  <c r="AI342" i="20"/>
  <c r="T341" i="20"/>
  <c r="AJ341" i="20"/>
  <c r="S340" i="20"/>
  <c r="AI340" i="20"/>
  <c r="T339" i="20"/>
  <c r="AJ339" i="20"/>
  <c r="S338" i="20"/>
  <c r="AI338" i="20"/>
  <c r="T337" i="20"/>
  <c r="AJ337" i="20"/>
  <c r="S336" i="20"/>
  <c r="AI336" i="20"/>
  <c r="T335" i="20"/>
  <c r="AJ335" i="20"/>
  <c r="S334" i="20"/>
  <c r="AI334" i="20"/>
  <c r="V333" i="20"/>
  <c r="AL333" i="20"/>
  <c r="O332" i="20"/>
  <c r="AE332" i="20"/>
  <c r="J331" i="20"/>
  <c r="Z331" i="20"/>
  <c r="K330" i="20"/>
  <c r="AA330" i="20"/>
  <c r="N329" i="20"/>
  <c r="AD329" i="20"/>
  <c r="W328" i="20"/>
  <c r="AM328" i="20"/>
  <c r="R327" i="20"/>
  <c r="AH327" i="20"/>
  <c r="S326" i="20"/>
  <c r="AI326" i="20"/>
  <c r="V325" i="20"/>
  <c r="AL325" i="20"/>
  <c r="O324" i="20"/>
  <c r="AE324" i="20"/>
  <c r="P323" i="20"/>
  <c r="AF323" i="20"/>
  <c r="O322" i="20"/>
  <c r="AE322" i="20"/>
  <c r="P321" i="20"/>
  <c r="AF321" i="20"/>
  <c r="O320" i="20"/>
  <c r="AE320" i="20"/>
  <c r="J319" i="20"/>
  <c r="R319" i="20"/>
  <c r="Z319" i="20"/>
  <c r="AH319" i="20"/>
  <c r="O318" i="20"/>
  <c r="W318" i="20"/>
  <c r="AE318" i="20"/>
  <c r="J317" i="20"/>
  <c r="R317" i="20"/>
  <c r="Z317" i="20"/>
  <c r="AH317" i="20"/>
  <c r="O316" i="20"/>
  <c r="W316" i="20"/>
  <c r="AE316" i="20"/>
  <c r="J315" i="20"/>
  <c r="R315" i="20"/>
  <c r="Z315" i="20"/>
  <c r="AH315" i="20"/>
  <c r="O314" i="20"/>
  <c r="W314" i="20"/>
  <c r="AE314" i="20"/>
  <c r="O313" i="20"/>
  <c r="W313" i="20"/>
  <c r="AE313" i="20"/>
  <c r="O312" i="20"/>
  <c r="W312" i="20"/>
  <c r="AE312" i="20"/>
  <c r="O311" i="20"/>
  <c r="W311" i="20"/>
  <c r="AE311" i="20"/>
  <c r="O310" i="20"/>
  <c r="W310" i="20"/>
  <c r="AE310" i="20"/>
  <c r="O309" i="20"/>
  <c r="W309" i="20"/>
  <c r="AE309" i="20"/>
  <c r="O308" i="20"/>
  <c r="W308" i="20"/>
  <c r="AE308" i="20"/>
  <c r="O307" i="20"/>
  <c r="W307" i="20"/>
  <c r="AE307" i="20"/>
  <c r="O306" i="20"/>
  <c r="W306" i="20"/>
  <c r="AE306" i="20"/>
  <c r="O305" i="20"/>
  <c r="W305" i="20"/>
  <c r="AE305" i="20"/>
  <c r="O304" i="20"/>
  <c r="W304" i="20"/>
  <c r="AE304" i="20"/>
  <c r="M303" i="20"/>
  <c r="U303" i="20"/>
  <c r="AC303" i="20"/>
  <c r="O302" i="20"/>
  <c r="W302" i="20"/>
  <c r="AE302" i="20"/>
  <c r="M301" i="20"/>
  <c r="U301" i="20"/>
  <c r="AC301" i="20"/>
  <c r="O300" i="20"/>
  <c r="W300" i="20"/>
  <c r="AE300" i="20"/>
  <c r="M299" i="20"/>
  <c r="U299" i="20"/>
  <c r="AC299" i="20"/>
  <c r="O298" i="20"/>
  <c r="W298" i="20"/>
  <c r="AE298" i="20"/>
  <c r="M297" i="20"/>
  <c r="U297" i="20"/>
  <c r="AC297" i="20"/>
  <c r="O296" i="20"/>
  <c r="W296" i="20"/>
  <c r="AE296" i="20"/>
  <c r="M295" i="20"/>
  <c r="U295" i="20"/>
  <c r="AC295" i="20"/>
  <c r="O294" i="20"/>
  <c r="W294" i="20"/>
  <c r="AE294" i="20"/>
  <c r="P293" i="20"/>
  <c r="X293" i="20"/>
  <c r="AF293" i="20"/>
  <c r="K292" i="20"/>
  <c r="S292" i="20"/>
  <c r="AA292" i="20"/>
  <c r="AI292" i="20"/>
  <c r="L291" i="20"/>
  <c r="T291" i="20"/>
  <c r="AB291" i="20"/>
  <c r="O290" i="20"/>
  <c r="W290" i="20"/>
  <c r="AE290" i="20"/>
  <c r="P289" i="20"/>
  <c r="X289" i="20"/>
  <c r="AF289" i="20"/>
  <c r="K288" i="20"/>
  <c r="S288" i="20"/>
  <c r="AA288" i="20"/>
  <c r="AI288" i="20"/>
  <c r="L287" i="20"/>
  <c r="T287" i="20"/>
  <c r="AB287" i="20"/>
  <c r="O286" i="20"/>
  <c r="W286" i="20"/>
  <c r="AE286" i="20"/>
  <c r="P285" i="20"/>
  <c r="X285" i="20"/>
  <c r="AF285" i="20"/>
  <c r="K284" i="20"/>
  <c r="S284" i="20"/>
  <c r="AA284" i="20"/>
  <c r="N283" i="20"/>
  <c r="V283" i="20"/>
  <c r="AD283" i="20"/>
  <c r="K282" i="20"/>
  <c r="S282" i="20"/>
  <c r="AA282" i="20"/>
  <c r="N281" i="20"/>
  <c r="V281" i="20"/>
  <c r="AD281" i="20"/>
  <c r="K280" i="20"/>
  <c r="S280" i="20"/>
  <c r="AA280" i="20"/>
  <c r="N279" i="20"/>
  <c r="V279" i="20"/>
  <c r="AD279" i="20"/>
  <c r="K278" i="20"/>
  <c r="S278" i="20"/>
  <c r="AA278" i="20"/>
  <c r="N277" i="20"/>
  <c r="V277" i="20"/>
  <c r="AD277" i="20"/>
  <c r="K276" i="20"/>
  <c r="S276" i="20"/>
  <c r="AA276" i="20"/>
  <c r="N275" i="20"/>
  <c r="V275" i="20"/>
  <c r="AD275" i="20"/>
  <c r="K274" i="20"/>
  <c r="S274" i="20"/>
  <c r="AA274" i="20"/>
  <c r="K273" i="20"/>
  <c r="S273" i="20"/>
  <c r="AA273" i="20"/>
  <c r="K272" i="20"/>
  <c r="S272" i="20"/>
  <c r="AA272" i="20"/>
  <c r="K271" i="20"/>
  <c r="S271" i="20"/>
  <c r="AA271" i="20"/>
  <c r="K270" i="20"/>
  <c r="S270" i="20"/>
  <c r="AA270" i="20"/>
  <c r="K269" i="20"/>
  <c r="S269" i="20"/>
  <c r="AA269" i="20"/>
  <c r="K268" i="20"/>
  <c r="S268" i="20"/>
  <c r="AA268" i="20"/>
  <c r="K267" i="20"/>
  <c r="S267" i="20"/>
  <c r="AA267" i="20"/>
  <c r="K266" i="20"/>
  <c r="S266" i="20"/>
  <c r="AA266" i="20"/>
  <c r="K265" i="20"/>
  <c r="S265" i="20"/>
  <c r="AA265" i="20"/>
  <c r="K264" i="20"/>
  <c r="S264" i="20"/>
  <c r="AA264" i="20"/>
  <c r="I263" i="20"/>
  <c r="Q263" i="20"/>
  <c r="Y263" i="20"/>
  <c r="K262" i="20"/>
  <c r="S262" i="20"/>
  <c r="AA262" i="20"/>
  <c r="I261" i="20"/>
  <c r="Q261" i="20"/>
  <c r="Y261" i="20"/>
  <c r="K260" i="20"/>
  <c r="S260" i="20"/>
  <c r="AA260" i="20"/>
  <c r="I259" i="20"/>
  <c r="Q259" i="20"/>
  <c r="Y259" i="20"/>
  <c r="K258" i="20"/>
  <c r="S258" i="20"/>
  <c r="AA258" i="20"/>
  <c r="I257" i="20"/>
  <c r="Q257" i="20"/>
  <c r="Y257" i="20"/>
  <c r="K256" i="20"/>
  <c r="S256" i="20"/>
  <c r="AA256" i="20"/>
  <c r="I255" i="20"/>
  <c r="Q255" i="20"/>
  <c r="Y255" i="20"/>
  <c r="K254" i="20"/>
  <c r="S254" i="20"/>
  <c r="AA254" i="20"/>
  <c r="L253" i="20"/>
  <c r="T253" i="20"/>
  <c r="AB253" i="20"/>
  <c r="O252" i="20"/>
  <c r="W252" i="20"/>
  <c r="AE252" i="20"/>
  <c r="P251" i="20"/>
  <c r="X251" i="20"/>
  <c r="K250" i="20"/>
  <c r="S250" i="20"/>
  <c r="AA250" i="20"/>
  <c r="L249" i="20"/>
  <c r="T249" i="20"/>
  <c r="AB249" i="20"/>
  <c r="O248" i="20"/>
  <c r="W248" i="20"/>
  <c r="AE248" i="20"/>
  <c r="P247" i="20"/>
  <c r="X247" i="20"/>
  <c r="K246" i="20"/>
  <c r="S246" i="20"/>
  <c r="AA246" i="20"/>
  <c r="L245" i="20"/>
  <c r="T245" i="20"/>
  <c r="AB245" i="20"/>
  <c r="O244" i="20"/>
  <c r="W244" i="20"/>
  <c r="J243" i="20"/>
  <c r="R243" i="20"/>
  <c r="Z243" i="20"/>
  <c r="O242" i="20"/>
  <c r="W242" i="20"/>
  <c r="J241" i="20"/>
  <c r="R241" i="20"/>
  <c r="Z241" i="20"/>
  <c r="O240" i="20"/>
  <c r="W240" i="20"/>
  <c r="J239" i="20"/>
  <c r="R239" i="20"/>
  <c r="Z239" i="20"/>
  <c r="O238" i="20"/>
  <c r="W238" i="20"/>
  <c r="J237" i="20"/>
  <c r="R237" i="20"/>
  <c r="Z237" i="20"/>
  <c r="O236" i="20"/>
  <c r="W236" i="20"/>
  <c r="J235" i="20"/>
  <c r="R235" i="20"/>
  <c r="Z235" i="20"/>
  <c r="O234" i="20"/>
  <c r="W234" i="20"/>
  <c r="O233" i="20"/>
  <c r="W233" i="20"/>
  <c r="O232" i="20"/>
  <c r="W232" i="20"/>
  <c r="O231" i="20"/>
  <c r="W231" i="20"/>
  <c r="O230" i="20"/>
  <c r="W230" i="20"/>
  <c r="O229" i="20"/>
  <c r="W229" i="20"/>
  <c r="O228" i="20"/>
  <c r="W228" i="20"/>
  <c r="O227" i="20"/>
  <c r="W227" i="20"/>
  <c r="O226" i="20"/>
  <c r="W226" i="20"/>
  <c r="O225" i="20"/>
  <c r="W225" i="20"/>
  <c r="O224" i="20"/>
  <c r="W224" i="20"/>
  <c r="M223" i="20"/>
  <c r="U223" i="20"/>
  <c r="O222" i="20"/>
  <c r="W222" i="20"/>
  <c r="M221" i="20"/>
  <c r="U221" i="20"/>
  <c r="O220" i="20"/>
  <c r="W220" i="20"/>
  <c r="M219" i="20"/>
  <c r="U219" i="20"/>
  <c r="O218" i="20"/>
  <c r="W218" i="20"/>
  <c r="M217" i="20"/>
  <c r="U217" i="20"/>
  <c r="O216" i="20"/>
  <c r="W216" i="20"/>
  <c r="M215" i="20"/>
  <c r="U215" i="20"/>
  <c r="O214" i="20"/>
  <c r="W214" i="20"/>
  <c r="P213" i="20"/>
  <c r="X213" i="20"/>
  <c r="K212" i="20"/>
  <c r="S212" i="20"/>
  <c r="AA212" i="20"/>
  <c r="L211" i="20"/>
  <c r="T211" i="20"/>
  <c r="O210" i="20"/>
  <c r="W210" i="20"/>
  <c r="P209" i="20"/>
  <c r="X209" i="20"/>
  <c r="K208" i="20"/>
  <c r="S208" i="20"/>
  <c r="AA208" i="20"/>
  <c r="L207" i="20"/>
  <c r="T207" i="20"/>
  <c r="O206" i="20"/>
  <c r="W206" i="20"/>
  <c r="P205" i="20"/>
  <c r="X205" i="20"/>
  <c r="K204" i="20"/>
  <c r="S204" i="20"/>
  <c r="N203" i="20"/>
  <c r="V203" i="20"/>
  <c r="K202" i="20"/>
  <c r="S202" i="20"/>
  <c r="N201" i="20"/>
  <c r="V201" i="20"/>
  <c r="K200" i="20"/>
  <c r="S200" i="20"/>
  <c r="N199" i="20"/>
  <c r="V199" i="20"/>
  <c r="K198" i="20"/>
  <c r="S198" i="20"/>
  <c r="N197" i="20"/>
  <c r="V197" i="20"/>
  <c r="K196" i="20"/>
  <c r="S196" i="20"/>
  <c r="N195" i="20"/>
  <c r="V195" i="20"/>
  <c r="K194" i="20"/>
  <c r="S194" i="20"/>
  <c r="K193" i="20"/>
  <c r="S193" i="20"/>
  <c r="K192" i="20"/>
  <c r="S192" i="20"/>
  <c r="K191" i="20"/>
  <c r="S191" i="20"/>
  <c r="K190" i="20"/>
  <c r="S190" i="20"/>
  <c r="K189" i="20"/>
  <c r="S189" i="20"/>
  <c r="K188" i="20"/>
  <c r="S188" i="20"/>
  <c r="K187" i="20"/>
  <c r="S187" i="20"/>
  <c r="K186" i="20"/>
  <c r="S186" i="20"/>
  <c r="K185" i="20"/>
  <c r="S185" i="20"/>
  <c r="K184" i="20"/>
  <c r="S184" i="20"/>
  <c r="I183" i="20"/>
  <c r="Q183" i="20"/>
  <c r="K182" i="20"/>
  <c r="S182" i="20"/>
  <c r="I181" i="20"/>
  <c r="Q181" i="20"/>
  <c r="X181" i="20"/>
  <c r="K180" i="20"/>
  <c r="O180" i="20"/>
  <c r="S180" i="20"/>
  <c r="W180" i="20"/>
  <c r="I179" i="20"/>
  <c r="M179" i="20"/>
  <c r="Q179" i="20"/>
  <c r="U179" i="20"/>
  <c r="K178" i="20"/>
  <c r="O178" i="20"/>
  <c r="S178" i="20"/>
  <c r="W178" i="20"/>
  <c r="I177" i="20"/>
  <c r="M177" i="20"/>
  <c r="Q177" i="20"/>
  <c r="U177" i="20"/>
  <c r="K176" i="20"/>
  <c r="O176" i="20"/>
  <c r="S176" i="20"/>
  <c r="W176" i="20"/>
  <c r="I175" i="20"/>
  <c r="M175" i="20"/>
  <c r="Q175" i="20"/>
  <c r="U175" i="20"/>
  <c r="K174" i="20"/>
  <c r="O174" i="20"/>
  <c r="S174" i="20"/>
  <c r="W174" i="20"/>
  <c r="K173" i="20"/>
  <c r="O173" i="20"/>
  <c r="S173" i="20"/>
  <c r="W173" i="20"/>
  <c r="K172" i="20"/>
  <c r="O172" i="20"/>
  <c r="S172" i="20"/>
  <c r="W172" i="20"/>
  <c r="K171" i="20"/>
  <c r="O171" i="20"/>
  <c r="S171" i="20"/>
  <c r="W171" i="20"/>
  <c r="K170" i="20"/>
  <c r="O170" i="20"/>
  <c r="S170" i="20"/>
  <c r="W170" i="20"/>
  <c r="K169" i="20"/>
  <c r="O169" i="20"/>
  <c r="S169" i="20"/>
  <c r="W169" i="20"/>
  <c r="K168" i="20"/>
  <c r="O168" i="20"/>
  <c r="S168" i="20"/>
  <c r="W168" i="20"/>
  <c r="K167" i="20"/>
  <c r="O167" i="20"/>
  <c r="S167" i="20"/>
  <c r="W167" i="20"/>
  <c r="K166" i="20"/>
  <c r="O166" i="20"/>
  <c r="S166" i="20"/>
  <c r="W166" i="20"/>
  <c r="K165" i="20"/>
  <c r="O165" i="20"/>
  <c r="S165" i="20"/>
  <c r="W165" i="20"/>
  <c r="K164" i="20"/>
  <c r="O164" i="20"/>
  <c r="S164" i="20"/>
  <c r="I163" i="20"/>
  <c r="M163" i="20"/>
  <c r="Q163" i="20"/>
  <c r="U163" i="20"/>
  <c r="K162" i="20"/>
  <c r="O162" i="20"/>
  <c r="S162" i="20"/>
  <c r="I161" i="20"/>
  <c r="M161" i="20"/>
  <c r="Q161" i="20"/>
  <c r="U161" i="20"/>
  <c r="K160" i="20"/>
  <c r="O160" i="20"/>
  <c r="S160" i="20"/>
  <c r="I159" i="20"/>
  <c r="M159" i="20"/>
  <c r="Q159" i="20"/>
  <c r="U159" i="20"/>
  <c r="K158" i="20"/>
  <c r="O158" i="20"/>
  <c r="S158" i="20"/>
  <c r="I157" i="20"/>
  <c r="M157" i="20"/>
  <c r="Q157" i="20"/>
  <c r="U157" i="20"/>
  <c r="K156" i="20"/>
  <c r="O156" i="20"/>
  <c r="S156" i="20"/>
  <c r="I155" i="20"/>
  <c r="M155" i="20"/>
  <c r="Q155" i="20"/>
  <c r="U155" i="20"/>
  <c r="K154" i="20"/>
  <c r="O154" i="20"/>
  <c r="S154" i="20"/>
  <c r="K153" i="20"/>
  <c r="O153" i="20"/>
  <c r="S153" i="20"/>
  <c r="K152" i="20"/>
  <c r="O152" i="20"/>
  <c r="S152" i="20"/>
  <c r="K151" i="20"/>
  <c r="O151" i="20"/>
  <c r="S151" i="20"/>
  <c r="K150" i="20"/>
  <c r="O150" i="20"/>
  <c r="S150" i="20"/>
  <c r="K149" i="20"/>
  <c r="O149" i="20"/>
  <c r="S149" i="20"/>
  <c r="K148" i="20"/>
  <c r="O148" i="20"/>
  <c r="S148" i="20"/>
  <c r="K147" i="20"/>
  <c r="O147" i="20"/>
  <c r="S147" i="20"/>
  <c r="K146" i="20"/>
  <c r="O146" i="20"/>
  <c r="S146" i="20"/>
  <c r="K145" i="20"/>
  <c r="O145" i="20"/>
  <c r="S145" i="20"/>
  <c r="K144" i="20"/>
  <c r="O144" i="20"/>
  <c r="S144" i="20"/>
  <c r="I143" i="20"/>
  <c r="M143" i="20"/>
  <c r="Q143" i="20"/>
  <c r="K142" i="20"/>
  <c r="O142" i="20"/>
  <c r="S142" i="20"/>
  <c r="I141" i="20"/>
  <c r="M141" i="20"/>
  <c r="Q141" i="20"/>
  <c r="K140" i="20"/>
  <c r="O140" i="20"/>
  <c r="S140" i="20"/>
  <c r="I139" i="20"/>
  <c r="M139" i="20"/>
  <c r="Q139" i="20"/>
  <c r="K138" i="20"/>
  <c r="O138" i="20"/>
  <c r="S138" i="20"/>
  <c r="I137" i="20"/>
  <c r="M137" i="20"/>
  <c r="Q137" i="20"/>
  <c r="K136" i="20"/>
  <c r="O136" i="20"/>
  <c r="S136" i="20"/>
  <c r="I135" i="20"/>
  <c r="M135" i="20"/>
  <c r="Q135" i="20"/>
  <c r="K134" i="20"/>
  <c r="O134" i="20"/>
  <c r="S134" i="20"/>
  <c r="K133" i="20"/>
  <c r="O133" i="20"/>
  <c r="S133" i="20"/>
  <c r="K132" i="20"/>
  <c r="O132" i="20"/>
  <c r="S132" i="20"/>
  <c r="K131" i="20"/>
  <c r="O131" i="20"/>
  <c r="S131" i="20"/>
  <c r="K130" i="20"/>
  <c r="O130" i="20"/>
  <c r="S130" i="20"/>
  <c r="K129" i="20"/>
  <c r="O129" i="20"/>
  <c r="S129" i="20"/>
  <c r="K128" i="20"/>
  <c r="O128" i="20"/>
  <c r="S128" i="20"/>
  <c r="K127" i="20"/>
  <c r="O127" i="20"/>
  <c r="S127" i="20"/>
  <c r="K126" i="20"/>
  <c r="O126" i="20"/>
  <c r="S126" i="20"/>
  <c r="K125" i="20"/>
  <c r="O125" i="20"/>
  <c r="S125" i="20"/>
  <c r="K124" i="20"/>
  <c r="O124" i="20"/>
  <c r="I123" i="20"/>
  <c r="M123" i="20"/>
  <c r="Q123" i="20"/>
  <c r="K122" i="20"/>
  <c r="O122" i="20"/>
  <c r="I121" i="20"/>
  <c r="M121" i="20"/>
  <c r="Q121" i="20"/>
  <c r="K120" i="20"/>
  <c r="O120" i="20"/>
  <c r="I119" i="20"/>
  <c r="M119" i="20"/>
  <c r="Q119" i="20"/>
  <c r="K118" i="20"/>
  <c r="O118" i="20"/>
  <c r="I117" i="20"/>
  <c r="M117" i="20"/>
  <c r="Q117" i="20"/>
  <c r="K116" i="20"/>
  <c r="O116" i="20"/>
  <c r="I115" i="20"/>
  <c r="M115" i="20"/>
  <c r="Q115" i="20"/>
  <c r="K114" i="20"/>
  <c r="O114" i="20"/>
  <c r="K113" i="20"/>
  <c r="O113" i="20"/>
  <c r="K112" i="20"/>
  <c r="O112" i="20"/>
  <c r="K111" i="20"/>
  <c r="O111" i="20"/>
  <c r="K110" i="20"/>
  <c r="O110" i="20"/>
  <c r="K109" i="20"/>
  <c r="O109" i="20"/>
  <c r="K108" i="20"/>
  <c r="O108" i="20"/>
  <c r="K107" i="20"/>
  <c r="O107" i="20"/>
  <c r="K106" i="20"/>
  <c r="O106" i="20"/>
  <c r="K105" i="20"/>
  <c r="O105" i="20"/>
  <c r="K104" i="20"/>
  <c r="O104" i="20"/>
  <c r="I103" i="20"/>
  <c r="M103" i="20"/>
  <c r="K102" i="20"/>
  <c r="O102" i="20"/>
  <c r="I101" i="20"/>
  <c r="M101" i="20"/>
  <c r="K100" i="20"/>
  <c r="O100" i="20"/>
  <c r="I99" i="20"/>
  <c r="M99" i="20"/>
  <c r="K98" i="20"/>
  <c r="O98" i="20"/>
  <c r="I97" i="20"/>
  <c r="M97" i="20"/>
  <c r="K96" i="20"/>
  <c r="O96" i="20"/>
  <c r="I95" i="20"/>
  <c r="M95" i="20"/>
  <c r="K94" i="20"/>
  <c r="O94" i="20"/>
  <c r="K93" i="20"/>
  <c r="O93" i="20"/>
  <c r="K92" i="20"/>
  <c r="O92" i="20"/>
  <c r="K91" i="20"/>
  <c r="O91" i="20"/>
  <c r="K90" i="20"/>
  <c r="O90" i="20"/>
  <c r="K89" i="20"/>
  <c r="O89" i="20"/>
  <c r="K88" i="20"/>
  <c r="O88" i="20"/>
  <c r="K87" i="20"/>
  <c r="O87" i="20"/>
  <c r="K86" i="20"/>
  <c r="O86" i="20"/>
  <c r="K85" i="20"/>
  <c r="O85" i="20"/>
  <c r="K84" i="20"/>
  <c r="I83" i="20"/>
  <c r="M83" i="20"/>
  <c r="K82" i="20"/>
  <c r="I81" i="20"/>
  <c r="M81" i="20"/>
  <c r="K80" i="20"/>
  <c r="I79" i="20"/>
  <c r="M79" i="20"/>
  <c r="K78" i="20"/>
  <c r="I77" i="20"/>
  <c r="M77" i="20"/>
  <c r="K76" i="20"/>
  <c r="I75" i="20"/>
  <c r="M75" i="20"/>
  <c r="K74" i="20"/>
  <c r="K73" i="20"/>
  <c r="K72" i="20"/>
  <c r="K71" i="20"/>
  <c r="K70" i="20"/>
  <c r="K69" i="20"/>
  <c r="K68" i="20"/>
  <c r="K67" i="20"/>
  <c r="K66" i="20"/>
  <c r="K65" i="20"/>
  <c r="K64" i="20"/>
  <c r="I63" i="20"/>
  <c r="K62" i="20"/>
  <c r="I61" i="20"/>
  <c r="K60" i="20"/>
  <c r="I59" i="20"/>
  <c r="K58" i="20"/>
  <c r="I57" i="20"/>
  <c r="K56" i="20"/>
  <c r="I55" i="20"/>
  <c r="K54" i="20"/>
  <c r="K53" i="20"/>
  <c r="K52" i="20"/>
  <c r="K51" i="20"/>
  <c r="K50" i="20"/>
  <c r="K49" i="20"/>
  <c r="K48" i="20"/>
  <c r="K47" i="20"/>
  <c r="K46" i="20"/>
  <c r="K45" i="20"/>
  <c r="I43" i="20"/>
  <c r="I41" i="20"/>
  <c r="I39" i="20"/>
  <c r="I37" i="20"/>
  <c r="I35" i="20"/>
  <c r="L446" i="20"/>
  <c r="P446" i="20"/>
  <c r="T446" i="20"/>
  <c r="X446" i="20"/>
  <c r="AB446" i="20"/>
  <c r="AF446" i="20"/>
  <c r="AJ446" i="20"/>
  <c r="AN446" i="20"/>
  <c r="AR446" i="20"/>
  <c r="AV446" i="20"/>
  <c r="J447" i="20"/>
  <c r="N447" i="20"/>
  <c r="R447" i="20"/>
  <c r="V447" i="20"/>
  <c r="Z447" i="20"/>
  <c r="AD447" i="20"/>
  <c r="AH447" i="20"/>
  <c r="AL447" i="20"/>
  <c r="AP447" i="20"/>
  <c r="AT447" i="20"/>
  <c r="AX447" i="20"/>
  <c r="L448" i="20"/>
  <c r="P448" i="20"/>
  <c r="T448" i="20"/>
  <c r="X448" i="20"/>
  <c r="AB448" i="20"/>
  <c r="AF448" i="20"/>
  <c r="AJ448" i="20"/>
  <c r="AN448" i="20"/>
  <c r="AR448" i="20"/>
  <c r="AV448" i="20"/>
  <c r="J449" i="20"/>
  <c r="N449" i="20"/>
  <c r="R449" i="20"/>
  <c r="V449" i="20"/>
  <c r="Z449" i="20"/>
  <c r="AD449" i="20"/>
  <c r="AH449" i="20"/>
  <c r="AL449" i="20"/>
  <c r="AP449" i="20"/>
  <c r="AT449" i="20"/>
  <c r="AX449" i="20"/>
  <c r="L450" i="20"/>
  <c r="P450" i="20"/>
  <c r="T450" i="20"/>
  <c r="X450" i="20"/>
  <c r="AB450" i="20"/>
  <c r="AF450" i="20"/>
  <c r="AJ450" i="20"/>
  <c r="AN450" i="20"/>
  <c r="AR450" i="20"/>
  <c r="AV450" i="20"/>
  <c r="J451" i="20"/>
  <c r="N451" i="20"/>
  <c r="R451" i="20"/>
  <c r="V451" i="20"/>
  <c r="Z451" i="20"/>
  <c r="AD451" i="20"/>
  <c r="AH451" i="20"/>
  <c r="AL451" i="20"/>
  <c r="AP451" i="20"/>
  <c r="AT451" i="20"/>
  <c r="AX451" i="20"/>
  <c r="L452" i="20"/>
  <c r="P452" i="20"/>
  <c r="T452" i="20"/>
  <c r="X452" i="20"/>
  <c r="AB452" i="20"/>
  <c r="AF452" i="20"/>
  <c r="AJ452" i="20"/>
  <c r="AN452" i="20"/>
  <c r="AR452" i="20"/>
  <c r="AV452" i="20"/>
  <c r="J453" i="20"/>
  <c r="N453" i="20"/>
  <c r="R453" i="20"/>
  <c r="V453" i="20"/>
  <c r="Z453" i="20"/>
  <c r="AD453" i="20"/>
  <c r="AH453" i="20"/>
  <c r="AL453" i="20"/>
  <c r="AP453" i="20"/>
  <c r="AT453" i="20"/>
  <c r="AX453" i="20"/>
  <c r="L454" i="20"/>
  <c r="P454" i="20"/>
  <c r="T454" i="20"/>
  <c r="X454" i="20"/>
  <c r="AB454" i="20"/>
  <c r="AF454" i="20"/>
  <c r="AJ454" i="20"/>
  <c r="AN454" i="20"/>
  <c r="AR454" i="20"/>
  <c r="AV454" i="20"/>
  <c r="J455" i="20"/>
  <c r="N455" i="20"/>
  <c r="R455" i="20"/>
  <c r="V455" i="20"/>
  <c r="Z455" i="20"/>
  <c r="AD455" i="20"/>
  <c r="AH455" i="20"/>
  <c r="AL455" i="20"/>
  <c r="AP455" i="20"/>
  <c r="AT455" i="20"/>
  <c r="AX455" i="20"/>
  <c r="K456" i="20"/>
  <c r="O456" i="20"/>
  <c r="S456" i="20"/>
  <c r="W456" i="20"/>
  <c r="AA456" i="20"/>
  <c r="AE456" i="20"/>
  <c r="AI456" i="20"/>
  <c r="AM456" i="20"/>
  <c r="AQ456" i="20"/>
  <c r="AU456" i="20"/>
  <c r="AY456" i="20"/>
  <c r="L457" i="20"/>
  <c r="P457" i="20"/>
  <c r="T457" i="20"/>
  <c r="X457" i="20"/>
  <c r="AB457" i="20"/>
  <c r="AF457" i="20"/>
  <c r="AJ457" i="20"/>
  <c r="AN457" i="20"/>
  <c r="AR457" i="20"/>
  <c r="AV457" i="20"/>
  <c r="AZ457" i="20"/>
  <c r="I458" i="20"/>
  <c r="M458" i="20"/>
  <c r="Q458" i="20"/>
  <c r="U458" i="20"/>
  <c r="Y458" i="20"/>
  <c r="AC458" i="20"/>
  <c r="AG458" i="20"/>
  <c r="AK458" i="20"/>
  <c r="AO458" i="20"/>
  <c r="AS458" i="20"/>
  <c r="AW458" i="20"/>
  <c r="J459" i="20"/>
  <c r="N459" i="20"/>
  <c r="R459" i="20"/>
  <c r="V459" i="20"/>
  <c r="Z459" i="20"/>
  <c r="AD459" i="20"/>
  <c r="AH459" i="20"/>
  <c r="AL459" i="20"/>
  <c r="AP459" i="20"/>
  <c r="AT459" i="20"/>
  <c r="AX459" i="20"/>
  <c r="K460" i="20"/>
  <c r="O460" i="20"/>
  <c r="S460" i="20"/>
  <c r="W460" i="20"/>
  <c r="AA460" i="20"/>
  <c r="AE460" i="20"/>
  <c r="AI460" i="20"/>
  <c r="AM460" i="20"/>
  <c r="AQ460" i="20"/>
  <c r="AU460" i="20"/>
  <c r="AY460" i="20"/>
  <c r="L461" i="20"/>
  <c r="P461" i="20"/>
  <c r="T461" i="20"/>
  <c r="X461" i="20"/>
  <c r="AB461" i="20"/>
  <c r="AF461" i="20"/>
  <c r="AJ461" i="20"/>
  <c r="AN461" i="20"/>
  <c r="AR461" i="20"/>
  <c r="AV461" i="20"/>
  <c r="AZ461" i="20"/>
  <c r="I462" i="20"/>
  <c r="M462" i="20"/>
  <c r="Q462" i="20"/>
  <c r="U462" i="20"/>
  <c r="Y462" i="20"/>
  <c r="AC462" i="20"/>
  <c r="AG462" i="20"/>
  <c r="AK462" i="20"/>
  <c r="AO462" i="20"/>
  <c r="AS462" i="20"/>
  <c r="AW462" i="20"/>
  <c r="J463" i="20"/>
  <c r="N463" i="20"/>
  <c r="R463" i="20"/>
  <c r="V463" i="20"/>
  <c r="Z463" i="20"/>
  <c r="AD463" i="20"/>
  <c r="AH463" i="20"/>
  <c r="AL463" i="20"/>
  <c r="AP463" i="20"/>
  <c r="AT463" i="20"/>
  <c r="AX463" i="20"/>
  <c r="K464" i="20"/>
  <c r="O464" i="20"/>
  <c r="S464" i="20"/>
  <c r="W464" i="20"/>
  <c r="AA464" i="20"/>
  <c r="AE464" i="20"/>
  <c r="AI464" i="20"/>
  <c r="AM464" i="20"/>
  <c r="AQ464" i="20"/>
  <c r="AU464" i="20"/>
  <c r="AY464" i="20"/>
  <c r="AJ438" i="20"/>
  <c r="AJ436" i="20"/>
  <c r="AJ434" i="20"/>
  <c r="AJ432" i="20"/>
  <c r="AJ430" i="20"/>
  <c r="AJ428" i="20"/>
  <c r="AJ426" i="20"/>
  <c r="AJ424" i="20"/>
  <c r="AG422" i="20"/>
  <c r="AO420" i="20"/>
  <c r="AB418" i="20"/>
  <c r="AQ417" i="20"/>
  <c r="U416" i="20"/>
  <c r="AS414" i="20"/>
  <c r="I411" i="20"/>
  <c r="U410" i="20"/>
  <c r="P409" i="20"/>
  <c r="AF408" i="20"/>
  <c r="AG407" i="20"/>
  <c r="AN405" i="20"/>
  <c r="I403" i="20"/>
  <c r="AO403" i="20"/>
  <c r="W402" i="20"/>
  <c r="I401" i="20"/>
  <c r="AO401" i="20"/>
  <c r="W400" i="20"/>
  <c r="I399" i="20"/>
  <c r="AO399" i="20"/>
  <c r="W398" i="20"/>
  <c r="I397" i="20"/>
  <c r="AO397" i="20"/>
  <c r="W396" i="20"/>
  <c r="I395" i="20"/>
  <c r="AO395" i="20"/>
  <c r="W394" i="20"/>
  <c r="J393" i="20"/>
  <c r="AP393" i="20"/>
  <c r="O392" i="20"/>
  <c r="R391" i="20"/>
  <c r="AM390" i="20"/>
  <c r="Z389" i="20"/>
  <c r="AE388" i="20"/>
  <c r="AH387" i="20"/>
  <c r="W386" i="20"/>
  <c r="J385" i="20"/>
  <c r="AP385" i="20"/>
  <c r="O384" i="20"/>
  <c r="Q383" i="20"/>
  <c r="AM382" i="20"/>
  <c r="Y381" i="20"/>
  <c r="AE380" i="20"/>
  <c r="AG379" i="20"/>
  <c r="W378" i="20"/>
  <c r="I377" i="20"/>
  <c r="AO377" i="20"/>
  <c r="O376" i="20"/>
  <c r="Q375" i="20"/>
  <c r="AM374" i="20"/>
  <c r="AA373" i="20"/>
  <c r="AI372" i="20"/>
  <c r="W371" i="20"/>
  <c r="AE370" i="20"/>
  <c r="AI369" i="20"/>
  <c r="AA368" i="20"/>
  <c r="AE367" i="20"/>
  <c r="W366" i="20"/>
  <c r="K365" i="20"/>
  <c r="AQ365" i="20"/>
  <c r="S364" i="20"/>
  <c r="AN363" i="20"/>
  <c r="S362" i="20"/>
  <c r="AN361" i="20"/>
  <c r="S360" i="20"/>
  <c r="AN359" i="20"/>
  <c r="S358" i="20"/>
  <c r="AN357" i="20"/>
  <c r="Y356" i="20"/>
  <c r="AP356" i="20"/>
  <c r="L355" i="20"/>
  <c r="AB355" i="20"/>
  <c r="J354" i="20"/>
  <c r="Z354" i="20"/>
  <c r="J353" i="20"/>
  <c r="Z353" i="20"/>
  <c r="J352" i="20"/>
  <c r="Z352" i="20"/>
  <c r="J351" i="20"/>
  <c r="Z351" i="20"/>
  <c r="J350" i="20"/>
  <c r="Z350" i="20"/>
  <c r="J349" i="20"/>
  <c r="Z349" i="20"/>
  <c r="J348" i="20"/>
  <c r="Z348" i="20"/>
  <c r="J347" i="20"/>
  <c r="Z347" i="20"/>
  <c r="J346" i="20"/>
  <c r="Z346" i="20"/>
  <c r="J345" i="20"/>
  <c r="Z345" i="20"/>
  <c r="J344" i="20"/>
  <c r="Z344" i="20"/>
  <c r="I343" i="20"/>
  <c r="Y343" i="20"/>
  <c r="J342" i="20"/>
  <c r="Z342" i="20"/>
  <c r="I341" i="20"/>
  <c r="Y341" i="20"/>
  <c r="J340" i="20"/>
  <c r="Z340" i="20"/>
  <c r="I339" i="20"/>
  <c r="Y339" i="20"/>
  <c r="J338" i="20"/>
  <c r="Z338" i="20"/>
  <c r="I337" i="20"/>
  <c r="Y337" i="20"/>
  <c r="J336" i="20"/>
  <c r="Z336" i="20"/>
  <c r="I335" i="20"/>
  <c r="Y335" i="20"/>
  <c r="J334" i="20"/>
  <c r="Z334" i="20"/>
  <c r="K333" i="20"/>
  <c r="AA333" i="20"/>
  <c r="V332" i="20"/>
  <c r="AL332" i="20"/>
  <c r="O331" i="20"/>
  <c r="AE331" i="20"/>
  <c r="R330" i="20"/>
  <c r="AH330" i="20"/>
  <c r="S329" i="20"/>
  <c r="AI329" i="20"/>
  <c r="N328" i="20"/>
  <c r="AD328" i="20"/>
  <c r="W327" i="20"/>
  <c r="AM327" i="20"/>
  <c r="J326" i="20"/>
  <c r="Z326" i="20"/>
  <c r="K325" i="20"/>
  <c r="AA325" i="20"/>
  <c r="V324" i="20"/>
  <c r="AL324" i="20"/>
  <c r="Q323" i="20"/>
  <c r="AG323" i="20"/>
  <c r="V322" i="20"/>
  <c r="AL322" i="20"/>
  <c r="Q321" i="20"/>
  <c r="AG321" i="20"/>
  <c r="V320" i="20"/>
  <c r="AL320" i="20"/>
  <c r="M319" i="20"/>
  <c r="U319" i="20"/>
  <c r="AC319" i="20"/>
  <c r="AK319" i="20"/>
  <c r="P318" i="20"/>
  <c r="X318" i="20"/>
  <c r="AF318" i="20"/>
  <c r="M317" i="20"/>
  <c r="U317" i="20"/>
  <c r="AC317" i="20"/>
  <c r="AK317" i="20"/>
  <c r="P316" i="20"/>
  <c r="X316" i="20"/>
  <c r="AF316" i="20"/>
  <c r="M315" i="20"/>
  <c r="U315" i="20"/>
  <c r="AC315" i="20"/>
  <c r="AK315" i="20"/>
  <c r="P314" i="20"/>
  <c r="X314" i="20"/>
  <c r="AF314" i="20"/>
  <c r="P313" i="20"/>
  <c r="X313" i="20"/>
  <c r="AF313" i="20"/>
  <c r="P312" i="20"/>
  <c r="X312" i="20"/>
  <c r="AF312" i="20"/>
  <c r="P311" i="20"/>
  <c r="X311" i="20"/>
  <c r="AF311" i="20"/>
  <c r="P310" i="20"/>
  <c r="X310" i="20"/>
  <c r="AF310" i="20"/>
  <c r="P309" i="20"/>
  <c r="X309" i="20"/>
  <c r="AF309" i="20"/>
  <c r="P308" i="20"/>
  <c r="X308" i="20"/>
  <c r="AF308" i="20"/>
  <c r="P307" i="20"/>
  <c r="X307" i="20"/>
  <c r="AF307" i="20"/>
  <c r="P306" i="20"/>
  <c r="X306" i="20"/>
  <c r="AF306" i="20"/>
  <c r="P305" i="20"/>
  <c r="X305" i="20"/>
  <c r="AF305" i="20"/>
  <c r="P304" i="20"/>
  <c r="X304" i="20"/>
  <c r="AF304" i="20"/>
  <c r="N303" i="20"/>
  <c r="V303" i="20"/>
  <c r="AD303" i="20"/>
  <c r="P302" i="20"/>
  <c r="X302" i="20"/>
  <c r="AF302" i="20"/>
  <c r="N301" i="20"/>
  <c r="V301" i="20"/>
  <c r="AD301" i="20"/>
  <c r="P300" i="20"/>
  <c r="X300" i="20"/>
  <c r="AF300" i="20"/>
  <c r="N299" i="20"/>
  <c r="V299" i="20"/>
  <c r="AD299" i="20"/>
  <c r="P298" i="20"/>
  <c r="X298" i="20"/>
  <c r="AF298" i="20"/>
  <c r="N297" i="20"/>
  <c r="V297" i="20"/>
  <c r="AD297" i="20"/>
  <c r="P296" i="20"/>
  <c r="X296" i="20"/>
  <c r="AF296" i="20"/>
  <c r="N295" i="20"/>
  <c r="V295" i="20"/>
  <c r="AD295" i="20"/>
  <c r="P294" i="20"/>
  <c r="X294" i="20"/>
  <c r="AF294" i="20"/>
  <c r="K293" i="20"/>
  <c r="S293" i="20"/>
  <c r="AA293" i="20"/>
  <c r="AI293" i="20"/>
  <c r="L292" i="20"/>
  <c r="T292" i="20"/>
  <c r="AB292" i="20"/>
  <c r="O291" i="20"/>
  <c r="W291" i="20"/>
  <c r="AE291" i="20"/>
  <c r="P290" i="20"/>
  <c r="X290" i="20"/>
  <c r="AF290" i="20"/>
  <c r="K289" i="20"/>
  <c r="S289" i="20"/>
  <c r="AA289" i="20"/>
  <c r="AI289" i="20"/>
  <c r="L288" i="20"/>
  <c r="T288" i="20"/>
  <c r="AB288" i="20"/>
  <c r="O287" i="20"/>
  <c r="W287" i="20"/>
  <c r="AE287" i="20"/>
  <c r="P286" i="20"/>
  <c r="X286" i="20"/>
  <c r="AF286" i="20"/>
  <c r="K285" i="20"/>
  <c r="S285" i="20"/>
  <c r="AA285" i="20"/>
  <c r="AI285" i="20"/>
  <c r="L284" i="20"/>
  <c r="T284" i="20"/>
  <c r="AB284" i="20"/>
  <c r="I283" i="20"/>
  <c r="Q283" i="20"/>
  <c r="Y283" i="20"/>
  <c r="AG283" i="20"/>
  <c r="L282" i="20"/>
  <c r="T282" i="20"/>
  <c r="AB282" i="20"/>
  <c r="I281" i="20"/>
  <c r="Q281" i="20"/>
  <c r="Y281" i="20"/>
  <c r="AG281" i="20"/>
  <c r="L280" i="20"/>
  <c r="T280" i="20"/>
  <c r="AB280" i="20"/>
  <c r="I279" i="20"/>
  <c r="Q279" i="20"/>
  <c r="Y279" i="20"/>
  <c r="AG279" i="20"/>
  <c r="L278" i="20"/>
  <c r="T278" i="20"/>
  <c r="AB278" i="20"/>
  <c r="I277" i="20"/>
  <c r="Q277" i="20"/>
  <c r="Y277" i="20"/>
  <c r="AG277" i="20"/>
  <c r="L276" i="20"/>
  <c r="T276" i="20"/>
  <c r="AB276" i="20"/>
  <c r="I275" i="20"/>
  <c r="Q275" i="20"/>
  <c r="Y275" i="20"/>
  <c r="AG275" i="20"/>
  <c r="L274" i="20"/>
  <c r="T274" i="20"/>
  <c r="AB274" i="20"/>
  <c r="L273" i="20"/>
  <c r="T273" i="20"/>
  <c r="AB273" i="20"/>
  <c r="L272" i="20"/>
  <c r="T272" i="20"/>
  <c r="AB272" i="20"/>
  <c r="L271" i="20"/>
  <c r="T271" i="20"/>
  <c r="AB271" i="20"/>
  <c r="L270" i="20"/>
  <c r="T270" i="20"/>
  <c r="AB270" i="20"/>
  <c r="L269" i="20"/>
  <c r="T269" i="20"/>
  <c r="AB269" i="20"/>
  <c r="L268" i="20"/>
  <c r="T268" i="20"/>
  <c r="AB268" i="20"/>
  <c r="L267" i="20"/>
  <c r="T267" i="20"/>
  <c r="AB267" i="20"/>
  <c r="L266" i="20"/>
  <c r="T266" i="20"/>
  <c r="AB266" i="20"/>
  <c r="L265" i="20"/>
  <c r="T265" i="20"/>
  <c r="AB265" i="20"/>
  <c r="L264" i="20"/>
  <c r="T264" i="20"/>
  <c r="AB264" i="20"/>
  <c r="J263" i="20"/>
  <c r="R263" i="20"/>
  <c r="Z263" i="20"/>
  <c r="L262" i="20"/>
  <c r="T262" i="20"/>
  <c r="AB262" i="20"/>
  <c r="J261" i="20"/>
  <c r="R261" i="20"/>
  <c r="Z261" i="20"/>
  <c r="L260" i="20"/>
  <c r="T260" i="20"/>
  <c r="AB260" i="20"/>
  <c r="J259" i="20"/>
  <c r="R259" i="20"/>
  <c r="Z259" i="20"/>
  <c r="L258" i="20"/>
  <c r="T258" i="20"/>
  <c r="AB258" i="20"/>
  <c r="J257" i="20"/>
  <c r="R257" i="20"/>
  <c r="Z257" i="20"/>
  <c r="L256" i="20"/>
  <c r="T256" i="20"/>
  <c r="AB256" i="20"/>
  <c r="J255" i="20"/>
  <c r="R255" i="20"/>
  <c r="Z255" i="20"/>
  <c r="L254" i="20"/>
  <c r="T254" i="20"/>
  <c r="AB254" i="20"/>
  <c r="O253" i="20"/>
  <c r="W253" i="20"/>
  <c r="AE253" i="20"/>
  <c r="P252" i="20"/>
  <c r="X252" i="20"/>
  <c r="K251" i="20"/>
  <c r="S251" i="20"/>
  <c r="AA251" i="20"/>
  <c r="L250" i="20"/>
  <c r="T250" i="20"/>
  <c r="AB250" i="20"/>
  <c r="O249" i="20"/>
  <c r="W249" i="20"/>
  <c r="AE249" i="20"/>
  <c r="P248" i="20"/>
  <c r="X248" i="20"/>
  <c r="K247" i="20"/>
  <c r="S247" i="20"/>
  <c r="AA247" i="20"/>
  <c r="L246" i="20"/>
  <c r="T246" i="20"/>
  <c r="AB246" i="20"/>
  <c r="O245" i="20"/>
  <c r="W245" i="20"/>
  <c r="AE245" i="20"/>
  <c r="P244" i="20"/>
  <c r="X244" i="20"/>
  <c r="M243" i="20"/>
  <c r="U243" i="20"/>
  <c r="AC243" i="20"/>
  <c r="P242" i="20"/>
  <c r="X242" i="20"/>
  <c r="M241" i="20"/>
  <c r="U241" i="20"/>
  <c r="AC241" i="20"/>
  <c r="P240" i="20"/>
  <c r="X240" i="20"/>
  <c r="M239" i="20"/>
  <c r="U239" i="20"/>
  <c r="AC239" i="20"/>
  <c r="P238" i="20"/>
  <c r="X238" i="20"/>
  <c r="M237" i="20"/>
  <c r="U237" i="20"/>
  <c r="AC237" i="20"/>
  <c r="P236" i="20"/>
  <c r="X236" i="20"/>
  <c r="M235" i="20"/>
  <c r="U235" i="20"/>
  <c r="AC235" i="20"/>
  <c r="P234" i="20"/>
  <c r="X234" i="20"/>
  <c r="P233" i="20"/>
  <c r="X233" i="20"/>
  <c r="P232" i="20"/>
  <c r="X232" i="20"/>
  <c r="P231" i="20"/>
  <c r="X231" i="20"/>
  <c r="P230" i="20"/>
  <c r="X230" i="20"/>
  <c r="P229" i="20"/>
  <c r="X229" i="20"/>
  <c r="P228" i="20"/>
  <c r="X228" i="20"/>
  <c r="P227" i="20"/>
  <c r="X227" i="20"/>
  <c r="P226" i="20"/>
  <c r="X226" i="20"/>
  <c r="P225" i="20"/>
  <c r="X225" i="20"/>
  <c r="P224" i="20"/>
  <c r="X224" i="20"/>
  <c r="N223" i="20"/>
  <c r="V223" i="20"/>
  <c r="P222" i="20"/>
  <c r="X222" i="20"/>
  <c r="N221" i="20"/>
  <c r="V221" i="20"/>
  <c r="P220" i="20"/>
  <c r="X220" i="20"/>
  <c r="N219" i="20"/>
  <c r="V219" i="20"/>
  <c r="P218" i="20"/>
  <c r="X218" i="20"/>
  <c r="N217" i="20"/>
  <c r="V217" i="20"/>
  <c r="P216" i="20"/>
  <c r="X216" i="20"/>
  <c r="N215" i="20"/>
  <c r="V215" i="20"/>
  <c r="P214" i="20"/>
  <c r="X214" i="20"/>
  <c r="K213" i="20"/>
  <c r="S213" i="20"/>
  <c r="AA213" i="20"/>
  <c r="L212" i="20"/>
  <c r="T212" i="20"/>
  <c r="O211" i="20"/>
  <c r="W211" i="20"/>
  <c r="P210" i="20"/>
  <c r="X210" i="20"/>
  <c r="K209" i="20"/>
  <c r="S209" i="20"/>
  <c r="AA209" i="20"/>
  <c r="L208" i="20"/>
  <c r="T208" i="20"/>
  <c r="O207" i="20"/>
  <c r="W207" i="20"/>
  <c r="P206" i="20"/>
  <c r="X206" i="20"/>
  <c r="K205" i="20"/>
  <c r="S205" i="20"/>
  <c r="AA205" i="20"/>
  <c r="L204" i="20"/>
  <c r="T204" i="20"/>
  <c r="I203" i="20"/>
  <c r="Q203" i="20"/>
  <c r="Y203" i="20"/>
  <c r="L202" i="20"/>
  <c r="T202" i="20"/>
  <c r="I201" i="20"/>
  <c r="Q201" i="20"/>
  <c r="Y201" i="20"/>
  <c r="L200" i="20"/>
  <c r="T200" i="20"/>
  <c r="I199" i="20"/>
  <c r="Q199" i="20"/>
  <c r="Y199" i="20"/>
  <c r="L198" i="20"/>
  <c r="T198" i="20"/>
  <c r="I197" i="20"/>
  <c r="Q197" i="20"/>
  <c r="Y197" i="20"/>
  <c r="L196" i="20"/>
  <c r="T196" i="20"/>
  <c r="I195" i="20"/>
  <c r="Q195" i="20"/>
  <c r="Y195" i="20"/>
  <c r="L194" i="20"/>
  <c r="T194" i="20"/>
  <c r="L193" i="20"/>
  <c r="T193" i="20"/>
  <c r="L192" i="20"/>
  <c r="T192" i="20"/>
  <c r="L191" i="20"/>
  <c r="T191" i="20"/>
  <c r="L190" i="20"/>
  <c r="T190" i="20"/>
  <c r="L189" i="20"/>
  <c r="T189" i="20"/>
  <c r="L188" i="20"/>
  <c r="T188" i="20"/>
  <c r="L187" i="20"/>
  <c r="T187" i="20"/>
  <c r="L186" i="20"/>
  <c r="T186" i="20"/>
  <c r="L185" i="20"/>
  <c r="T185" i="20"/>
  <c r="L184" i="20"/>
  <c r="T184" i="20"/>
  <c r="J183" i="20"/>
  <c r="R183" i="20"/>
  <c r="L182" i="20"/>
  <c r="T182" i="20"/>
  <c r="J181" i="20"/>
  <c r="R181" i="20"/>
  <c r="L180" i="20"/>
  <c r="P180" i="20"/>
  <c r="T180" i="20"/>
  <c r="X180" i="20"/>
  <c r="J179" i="20"/>
  <c r="N179" i="20"/>
  <c r="R179" i="20"/>
  <c r="V179" i="20"/>
  <c r="L178" i="20"/>
  <c r="P178" i="20"/>
  <c r="T178" i="20"/>
  <c r="X178" i="20"/>
  <c r="J177" i="20"/>
  <c r="N177" i="20"/>
  <c r="R177" i="20"/>
  <c r="V177" i="20"/>
  <c r="L176" i="20"/>
  <c r="P176" i="20"/>
  <c r="T176" i="20"/>
  <c r="X176" i="20"/>
  <c r="J175" i="20"/>
  <c r="N175" i="20"/>
  <c r="R175" i="20"/>
  <c r="V175" i="20"/>
  <c r="L174" i="20"/>
  <c r="P174" i="20"/>
  <c r="T174" i="20"/>
  <c r="L173" i="20"/>
  <c r="P173" i="20"/>
  <c r="T173" i="20"/>
  <c r="L172" i="20"/>
  <c r="P172" i="20"/>
  <c r="T172" i="20"/>
  <c r="L171" i="20"/>
  <c r="P171" i="20"/>
  <c r="T171" i="20"/>
  <c r="L170" i="20"/>
  <c r="P170" i="20"/>
  <c r="T170" i="20"/>
  <c r="L169" i="20"/>
  <c r="P169" i="20"/>
  <c r="T169" i="20"/>
  <c r="L168" i="20"/>
  <c r="P168" i="20"/>
  <c r="T168" i="20"/>
  <c r="L167" i="20"/>
  <c r="P167" i="20"/>
  <c r="T167" i="20"/>
  <c r="L166" i="20"/>
  <c r="P166" i="20"/>
  <c r="T166" i="20"/>
  <c r="L165" i="20"/>
  <c r="P165" i="20"/>
  <c r="T165" i="20"/>
  <c r="L164" i="20"/>
  <c r="P164" i="20"/>
  <c r="T164" i="20"/>
  <c r="J163" i="20"/>
  <c r="N163" i="20"/>
  <c r="R163" i="20"/>
  <c r="V163" i="20"/>
  <c r="L162" i="20"/>
  <c r="P162" i="20"/>
  <c r="T162" i="20"/>
  <c r="J161" i="20"/>
  <c r="N161" i="20"/>
  <c r="R161" i="20"/>
  <c r="V161" i="20"/>
  <c r="L160" i="20"/>
  <c r="P160" i="20"/>
  <c r="T160" i="20"/>
  <c r="J159" i="20"/>
  <c r="N159" i="20"/>
  <c r="R159" i="20"/>
  <c r="V159" i="20"/>
  <c r="L158" i="20"/>
  <c r="P158" i="20"/>
  <c r="T158" i="20"/>
  <c r="J157" i="20"/>
  <c r="N157" i="20"/>
  <c r="R157" i="20"/>
  <c r="V157" i="20"/>
  <c r="L156" i="20"/>
  <c r="P156" i="20"/>
  <c r="T156" i="20"/>
  <c r="J155" i="20"/>
  <c r="N155" i="20"/>
  <c r="R155" i="20"/>
  <c r="V155" i="20"/>
  <c r="L154" i="20"/>
  <c r="P154" i="20"/>
  <c r="T154" i="20"/>
  <c r="L153" i="20"/>
  <c r="P153" i="20"/>
  <c r="T153" i="20"/>
  <c r="L152" i="20"/>
  <c r="P152" i="20"/>
  <c r="T152" i="20"/>
  <c r="L151" i="20"/>
  <c r="P151" i="20"/>
  <c r="T151" i="20"/>
  <c r="L150" i="20"/>
  <c r="P150" i="20"/>
  <c r="T150" i="20"/>
  <c r="L149" i="20"/>
  <c r="P149" i="20"/>
  <c r="T149" i="20"/>
  <c r="L148" i="20"/>
  <c r="P148" i="20"/>
  <c r="T148" i="20"/>
  <c r="L147" i="20"/>
  <c r="P147" i="20"/>
  <c r="T147" i="20"/>
  <c r="L146" i="20"/>
  <c r="P146" i="20"/>
  <c r="T146" i="20"/>
  <c r="L145" i="20"/>
  <c r="P145" i="20"/>
  <c r="T145" i="20"/>
  <c r="L144" i="20"/>
  <c r="P144" i="20"/>
  <c r="T144" i="20"/>
  <c r="J143" i="20"/>
  <c r="N143" i="20"/>
  <c r="R143" i="20"/>
  <c r="L142" i="20"/>
  <c r="P142" i="20"/>
  <c r="T142" i="20"/>
  <c r="J141" i="20"/>
  <c r="N141" i="20"/>
  <c r="R141" i="20"/>
  <c r="L140" i="20"/>
  <c r="P140" i="20"/>
  <c r="T140" i="20"/>
  <c r="J139" i="20"/>
  <c r="N139" i="20"/>
  <c r="R139" i="20"/>
  <c r="L138" i="20"/>
  <c r="P138" i="20"/>
  <c r="T138" i="20"/>
  <c r="J137" i="20"/>
  <c r="N137" i="20"/>
  <c r="R137" i="20"/>
  <c r="L136" i="20"/>
  <c r="P136" i="20"/>
  <c r="T136" i="20"/>
  <c r="J135" i="20"/>
  <c r="N135" i="20"/>
  <c r="R135" i="20"/>
  <c r="L134" i="20"/>
  <c r="P134" i="20"/>
  <c r="L133" i="20"/>
  <c r="P133" i="20"/>
  <c r="L132" i="20"/>
  <c r="P132" i="20"/>
  <c r="L131" i="20"/>
  <c r="P131" i="20"/>
  <c r="L130" i="20"/>
  <c r="P130" i="20"/>
  <c r="L129" i="20"/>
  <c r="P129" i="20"/>
  <c r="L128" i="20"/>
  <c r="P128" i="20"/>
  <c r="L127" i="20"/>
  <c r="P127" i="20"/>
  <c r="L126" i="20"/>
  <c r="P126" i="20"/>
  <c r="L125" i="20"/>
  <c r="P125" i="20"/>
  <c r="L124" i="20"/>
  <c r="P124" i="20"/>
  <c r="J123" i="20"/>
  <c r="N123" i="20"/>
  <c r="R123" i="20"/>
  <c r="L122" i="20"/>
  <c r="P122" i="20"/>
  <c r="J121" i="20"/>
  <c r="N121" i="20"/>
  <c r="R121" i="20"/>
  <c r="L120" i="20"/>
  <c r="P120" i="20"/>
  <c r="J119" i="20"/>
  <c r="N119" i="20"/>
  <c r="R119" i="20"/>
  <c r="L118" i="20"/>
  <c r="P118" i="20"/>
  <c r="J117" i="20"/>
  <c r="N117" i="20"/>
  <c r="R117" i="20"/>
  <c r="L116" i="20"/>
  <c r="P116" i="20"/>
  <c r="J115" i="20"/>
  <c r="N115" i="20"/>
  <c r="R115" i="20"/>
  <c r="L114" i="20"/>
  <c r="P114" i="20"/>
  <c r="L113" i="20"/>
  <c r="P113" i="20"/>
  <c r="L112" i="20"/>
  <c r="P112" i="20"/>
  <c r="L111" i="20"/>
  <c r="P111" i="20"/>
  <c r="L110" i="20"/>
  <c r="P110" i="20"/>
  <c r="L109" i="20"/>
  <c r="P109" i="20"/>
  <c r="L108" i="20"/>
  <c r="P108" i="20"/>
  <c r="L107" i="20"/>
  <c r="P107" i="20"/>
  <c r="L106" i="20"/>
  <c r="P106" i="20"/>
  <c r="L105" i="20"/>
  <c r="P105" i="20"/>
  <c r="L104" i="20"/>
  <c r="P104" i="20"/>
  <c r="J103" i="20"/>
  <c r="N103" i="20"/>
  <c r="L102" i="20"/>
  <c r="P102" i="20"/>
  <c r="J101" i="20"/>
  <c r="N101" i="20"/>
  <c r="L100" i="20"/>
  <c r="P100" i="20"/>
  <c r="J99" i="20"/>
  <c r="N99" i="20"/>
  <c r="L98" i="20"/>
  <c r="P98" i="20"/>
  <c r="J97" i="20"/>
  <c r="N97" i="20"/>
  <c r="L96" i="20"/>
  <c r="P96" i="20"/>
  <c r="J95" i="20"/>
  <c r="N95" i="20"/>
  <c r="L94" i="20"/>
  <c r="L93" i="20"/>
  <c r="L92" i="20"/>
  <c r="L91" i="20"/>
  <c r="L90" i="20"/>
  <c r="L89" i="20"/>
  <c r="L88" i="20"/>
  <c r="L87" i="20"/>
  <c r="L86" i="20"/>
  <c r="L85" i="20"/>
  <c r="L84" i="20"/>
  <c r="J83" i="20"/>
  <c r="N83" i="20"/>
  <c r="L82" i="20"/>
  <c r="J81" i="20"/>
  <c r="N81" i="20"/>
  <c r="L80" i="20"/>
  <c r="J79" i="20"/>
  <c r="N79" i="20"/>
  <c r="L78" i="20"/>
  <c r="J77" i="20"/>
  <c r="N77" i="20"/>
  <c r="L76" i="20"/>
  <c r="J75" i="20"/>
  <c r="N75" i="20"/>
  <c r="L74" i="20"/>
  <c r="L73" i="20"/>
  <c r="L72" i="20"/>
  <c r="L71" i="20"/>
  <c r="L70" i="20"/>
  <c r="L69" i="20"/>
  <c r="L68" i="20"/>
  <c r="L67" i="20"/>
  <c r="L66" i="20"/>
  <c r="L65" i="20"/>
  <c r="L64" i="20"/>
  <c r="J63" i="20"/>
  <c r="L62" i="20"/>
  <c r="J61" i="20"/>
  <c r="L60" i="20"/>
  <c r="J59" i="20"/>
  <c r="L58" i="20"/>
  <c r="J57" i="20"/>
  <c r="L56" i="20"/>
  <c r="J55" i="20"/>
  <c r="J43" i="20"/>
  <c r="J41" i="20"/>
  <c r="J39" i="20"/>
  <c r="G39" i="20" s="1"/>
  <c r="G27" i="17" s="1"/>
  <c r="J37" i="20"/>
  <c r="J35" i="20"/>
  <c r="I446" i="20"/>
  <c r="M446" i="20"/>
  <c r="Q446" i="20"/>
  <c r="U446" i="20"/>
  <c r="Y446" i="20"/>
  <c r="AC446" i="20"/>
  <c r="AG446" i="20"/>
  <c r="AK446" i="20"/>
  <c r="AO446" i="20"/>
  <c r="AS446" i="20"/>
  <c r="AW446" i="20"/>
  <c r="K447" i="20"/>
  <c r="O447" i="20"/>
  <c r="S447" i="20"/>
  <c r="W447" i="20"/>
  <c r="AA447" i="20"/>
  <c r="AE447" i="20"/>
  <c r="AI447" i="20"/>
  <c r="AM447" i="20"/>
  <c r="AQ447" i="20"/>
  <c r="AU447" i="20"/>
  <c r="AY447" i="20"/>
  <c r="I448" i="20"/>
  <c r="M448" i="20"/>
  <c r="Q448" i="20"/>
  <c r="U448" i="20"/>
  <c r="Y448" i="20"/>
  <c r="AC448" i="20"/>
  <c r="AG448" i="20"/>
  <c r="AK448" i="20"/>
  <c r="AO448" i="20"/>
  <c r="AS448" i="20"/>
  <c r="AW448" i="20"/>
  <c r="K449" i="20"/>
  <c r="O449" i="20"/>
  <c r="S449" i="20"/>
  <c r="W449" i="20"/>
  <c r="AA449" i="20"/>
  <c r="AE449" i="20"/>
  <c r="AI449" i="20"/>
  <c r="AM449" i="20"/>
  <c r="AQ449" i="20"/>
  <c r="AU449" i="20"/>
  <c r="AY449" i="20"/>
  <c r="I450" i="20"/>
  <c r="M450" i="20"/>
  <c r="Q450" i="20"/>
  <c r="U450" i="20"/>
  <c r="Y450" i="20"/>
  <c r="AC450" i="20"/>
  <c r="AG450" i="20"/>
  <c r="AK450" i="20"/>
  <c r="AO450" i="20"/>
  <c r="AS450" i="20"/>
  <c r="AW450" i="20"/>
  <c r="K451" i="20"/>
  <c r="O451" i="20"/>
  <c r="S451" i="20"/>
  <c r="W451" i="20"/>
  <c r="AA451" i="20"/>
  <c r="AE451" i="20"/>
  <c r="AI451" i="20"/>
  <c r="AM451" i="20"/>
  <c r="AQ451" i="20"/>
  <c r="AU451" i="20"/>
  <c r="AY451" i="20"/>
  <c r="I452" i="20"/>
  <c r="M452" i="20"/>
  <c r="Q452" i="20"/>
  <c r="U452" i="20"/>
  <c r="Y452" i="20"/>
  <c r="AC452" i="20"/>
  <c r="AG452" i="20"/>
  <c r="AK452" i="20"/>
  <c r="AO452" i="20"/>
  <c r="AS452" i="20"/>
  <c r="AW452" i="20"/>
  <c r="K453" i="20"/>
  <c r="O453" i="20"/>
  <c r="S453" i="20"/>
  <c r="W453" i="20"/>
  <c r="AA453" i="20"/>
  <c r="AE453" i="20"/>
  <c r="AI453" i="20"/>
  <c r="AM453" i="20"/>
  <c r="AQ453" i="20"/>
  <c r="AU453" i="20"/>
  <c r="AY453" i="20"/>
  <c r="I454" i="20"/>
  <c r="M454" i="20"/>
  <c r="Q454" i="20"/>
  <c r="U454" i="20"/>
  <c r="Y454" i="20"/>
  <c r="AC454" i="20"/>
  <c r="AG454" i="20"/>
  <c r="AK454" i="20"/>
  <c r="AO454" i="20"/>
  <c r="AS454" i="20"/>
  <c r="AW454" i="20"/>
  <c r="K455" i="20"/>
  <c r="O455" i="20"/>
  <c r="S455" i="20"/>
  <c r="W455" i="20"/>
  <c r="AA455" i="20"/>
  <c r="AE455" i="20"/>
  <c r="AI455" i="20"/>
  <c r="AM455" i="20"/>
  <c r="AQ455" i="20"/>
  <c r="AU455" i="20"/>
  <c r="AY455" i="20"/>
  <c r="L456" i="20"/>
  <c r="P456" i="20"/>
  <c r="T456" i="20"/>
  <c r="X456" i="20"/>
  <c r="AB456" i="20"/>
  <c r="AF456" i="20"/>
  <c r="AJ456" i="20"/>
  <c r="AN456" i="20"/>
  <c r="AR456" i="20"/>
  <c r="AV456" i="20"/>
  <c r="AZ456" i="20"/>
  <c r="I457" i="20"/>
  <c r="M457" i="20"/>
  <c r="Q457" i="20"/>
  <c r="U457" i="20"/>
  <c r="Y457" i="20"/>
  <c r="AC457" i="20"/>
  <c r="AG457" i="20"/>
  <c r="AK457" i="20"/>
  <c r="AO457" i="20"/>
  <c r="AS457" i="20"/>
  <c r="AW457" i="20"/>
  <c r="J458" i="20"/>
  <c r="N458" i="20"/>
  <c r="R458" i="20"/>
  <c r="V458" i="20"/>
  <c r="Z458" i="20"/>
  <c r="AD458" i="20"/>
  <c r="AH458" i="20"/>
  <c r="AL458" i="20"/>
  <c r="AP458" i="20"/>
  <c r="AT458" i="20"/>
  <c r="AX458" i="20"/>
  <c r="K459" i="20"/>
  <c r="O459" i="20"/>
  <c r="S459" i="20"/>
  <c r="W459" i="20"/>
  <c r="AA459" i="20"/>
  <c r="AE459" i="20"/>
  <c r="AI459" i="20"/>
  <c r="AM459" i="20"/>
  <c r="AQ459" i="20"/>
  <c r="AU459" i="20"/>
  <c r="AY459" i="20"/>
  <c r="L460" i="20"/>
  <c r="P460" i="20"/>
  <c r="T460" i="20"/>
  <c r="X460" i="20"/>
  <c r="AB460" i="20"/>
  <c r="AF460" i="20"/>
  <c r="AJ460" i="20"/>
  <c r="AN460" i="20"/>
  <c r="AR460" i="20"/>
  <c r="AV460" i="20"/>
  <c r="AZ460" i="20"/>
  <c r="I461" i="20"/>
  <c r="M461" i="20"/>
  <c r="Q461" i="20"/>
  <c r="U461" i="20"/>
  <c r="Y461" i="20"/>
  <c r="AC461" i="20"/>
  <c r="AG461" i="20"/>
  <c r="AK461" i="20"/>
  <c r="AO461" i="20"/>
  <c r="AS461" i="20"/>
  <c r="AW461" i="20"/>
  <c r="J462" i="20"/>
  <c r="N462" i="20"/>
  <c r="R462" i="20"/>
  <c r="V462" i="20"/>
  <c r="Z462" i="20"/>
  <c r="AD462" i="20"/>
  <c r="AH462" i="20"/>
  <c r="AL462" i="20"/>
  <c r="AP462" i="20"/>
  <c r="AT462" i="20"/>
  <c r="AX462" i="20"/>
  <c r="K463" i="20"/>
  <c r="O463" i="20"/>
  <c r="S463" i="20"/>
  <c r="W463" i="20"/>
  <c r="AA463" i="20"/>
  <c r="AE463" i="20"/>
  <c r="AI463" i="20"/>
  <c r="AM463" i="20"/>
  <c r="AQ463" i="20"/>
  <c r="AU463" i="20"/>
  <c r="AY463" i="20"/>
  <c r="L464" i="20"/>
  <c r="P464" i="20"/>
  <c r="T464" i="20"/>
  <c r="X464" i="20"/>
  <c r="AB464" i="20"/>
  <c r="AF464" i="20"/>
  <c r="AJ464" i="20"/>
  <c r="AN464" i="20"/>
  <c r="AR464" i="20"/>
  <c r="AV464" i="20"/>
  <c r="AZ464" i="20"/>
  <c r="AB439" i="20"/>
  <c r="AE437" i="20"/>
  <c r="AE435" i="20"/>
  <c r="AC433" i="20"/>
  <c r="AC431" i="20"/>
  <c r="AC429" i="20"/>
  <c r="AC427" i="20"/>
  <c r="AC425" i="20"/>
  <c r="AI423" i="20"/>
  <c r="Q421" i="20"/>
  <c r="U419" i="20"/>
  <c r="AT417" i="20"/>
  <c r="L414" i="20"/>
  <c r="T411" i="20"/>
  <c r="L403" i="20"/>
  <c r="Z402" i="20"/>
  <c r="L401" i="20"/>
  <c r="Z400" i="20"/>
  <c r="L399" i="20"/>
  <c r="Z398" i="20"/>
  <c r="L397" i="20"/>
  <c r="Z396" i="20"/>
  <c r="L395" i="20"/>
  <c r="Z394" i="20"/>
  <c r="O393" i="20"/>
  <c r="AE392" i="20"/>
  <c r="AP390" i="20"/>
  <c r="O388" i="20"/>
  <c r="AM387" i="20"/>
  <c r="X383" i="20"/>
  <c r="J382" i="20"/>
  <c r="AF381" i="20"/>
  <c r="Z378" i="20"/>
  <c r="P377" i="20"/>
  <c r="AE376" i="20"/>
  <c r="AP374" i="20"/>
  <c r="AD371" i="20"/>
  <c r="J369" i="20"/>
  <c r="AD368" i="20"/>
  <c r="AL367" i="20"/>
  <c r="V364" i="20"/>
  <c r="M363" i="20"/>
  <c r="V360" i="20"/>
  <c r="M359" i="20"/>
  <c r="AH356" i="20"/>
  <c r="AJ355" i="20"/>
  <c r="AH354" i="20"/>
  <c r="K353" i="20"/>
  <c r="R352" i="20"/>
  <c r="AA351" i="20"/>
  <c r="AH350" i="20"/>
  <c r="K349" i="20"/>
  <c r="R348" i="20"/>
  <c r="AA347" i="20"/>
  <c r="AH346" i="20"/>
  <c r="K345" i="20"/>
  <c r="R344" i="20"/>
  <c r="AB343" i="20"/>
  <c r="AH342" i="20"/>
  <c r="L341" i="20"/>
  <c r="R340" i="20"/>
  <c r="AB339" i="20"/>
  <c r="AH338" i="20"/>
  <c r="L337" i="20"/>
  <c r="R336" i="20"/>
  <c r="AB335" i="20"/>
  <c r="AH334" i="20"/>
  <c r="N333" i="20"/>
  <c r="AM332" i="20"/>
  <c r="R331" i="20"/>
  <c r="Z330" i="20"/>
  <c r="AL329" i="20"/>
  <c r="O328" i="20"/>
  <c r="J327" i="20"/>
  <c r="R326" i="20"/>
  <c r="AD325" i="20"/>
  <c r="W324" i="20"/>
  <c r="Y323" i="20"/>
  <c r="I321" i="20"/>
  <c r="W320" i="20"/>
  <c r="Q319" i="20"/>
  <c r="AG319" i="20"/>
  <c r="T318" i="20"/>
  <c r="AJ318" i="20"/>
  <c r="Q317" i="20"/>
  <c r="AG317" i="20"/>
  <c r="T316" i="20"/>
  <c r="AJ316" i="20"/>
  <c r="Q315" i="20"/>
  <c r="AG315" i="20"/>
  <c r="T314" i="20"/>
  <c r="AJ314" i="20"/>
  <c r="K313" i="20"/>
  <c r="AA313" i="20"/>
  <c r="L312" i="20"/>
  <c r="AB312" i="20"/>
  <c r="S311" i="20"/>
  <c r="AI311" i="20"/>
  <c r="T310" i="20"/>
  <c r="AJ310" i="20"/>
  <c r="K309" i="20"/>
  <c r="AA309" i="20"/>
  <c r="L308" i="20"/>
  <c r="AB308" i="20"/>
  <c r="S307" i="20"/>
  <c r="AI307" i="20"/>
  <c r="T306" i="20"/>
  <c r="AJ306" i="20"/>
  <c r="K305" i="20"/>
  <c r="AA305" i="20"/>
  <c r="L304" i="20"/>
  <c r="AB304" i="20"/>
  <c r="Q303" i="20"/>
  <c r="AG303" i="20"/>
  <c r="T302" i="20"/>
  <c r="AJ302" i="20"/>
  <c r="I301" i="20"/>
  <c r="Y301" i="20"/>
  <c r="L300" i="20"/>
  <c r="AB300" i="20"/>
  <c r="Q299" i="20"/>
  <c r="AG299" i="20"/>
  <c r="T298" i="20"/>
  <c r="AJ298" i="20"/>
  <c r="I297" i="20"/>
  <c r="Y297" i="20"/>
  <c r="L296" i="20"/>
  <c r="AB296" i="20"/>
  <c r="Q295" i="20"/>
  <c r="AG295" i="20"/>
  <c r="T294" i="20"/>
  <c r="W293" i="20"/>
  <c r="O292" i="20"/>
  <c r="AE292" i="20"/>
  <c r="X291" i="20"/>
  <c r="L290" i="20"/>
  <c r="AB290" i="20"/>
  <c r="O289" i="20"/>
  <c r="AE289" i="20"/>
  <c r="W288" i="20"/>
  <c r="P287" i="20"/>
  <c r="AF287" i="20"/>
  <c r="T286" i="20"/>
  <c r="W285" i="20"/>
  <c r="O284" i="20"/>
  <c r="AE284" i="20"/>
  <c r="U283" i="20"/>
  <c r="O282" i="20"/>
  <c r="AE282" i="20"/>
  <c r="U281" i="20"/>
  <c r="O280" i="20"/>
  <c r="AE280" i="20"/>
  <c r="U279" i="20"/>
  <c r="O278" i="20"/>
  <c r="AE278" i="20"/>
  <c r="U277" i="20"/>
  <c r="O276" i="20"/>
  <c r="AE276" i="20"/>
  <c r="U275" i="20"/>
  <c r="O274" i="20"/>
  <c r="AE274" i="20"/>
  <c r="W273" i="20"/>
  <c r="O272" i="20"/>
  <c r="AE272" i="20"/>
  <c r="W271" i="20"/>
  <c r="O270" i="20"/>
  <c r="AE270" i="20"/>
  <c r="W269" i="20"/>
  <c r="O268" i="20"/>
  <c r="AE268" i="20"/>
  <c r="W267" i="20"/>
  <c r="O266" i="20"/>
  <c r="AE266" i="20"/>
  <c r="W265" i="20"/>
  <c r="O264" i="20"/>
  <c r="AE264" i="20"/>
  <c r="U263" i="20"/>
  <c r="O262" i="20"/>
  <c r="AE262" i="20"/>
  <c r="U261" i="20"/>
  <c r="O260" i="20"/>
  <c r="AE260" i="20"/>
  <c r="U259" i="20"/>
  <c r="O258" i="20"/>
  <c r="AE258" i="20"/>
  <c r="U257" i="20"/>
  <c r="O256" i="20"/>
  <c r="AE256" i="20"/>
  <c r="U255" i="20"/>
  <c r="O254" i="20"/>
  <c r="AE254" i="20"/>
  <c r="K253" i="20"/>
  <c r="AA253" i="20"/>
  <c r="L252" i="20"/>
  <c r="AB252" i="20"/>
  <c r="L251" i="20"/>
  <c r="AB251" i="20"/>
  <c r="W250" i="20"/>
  <c r="S249" i="20"/>
  <c r="T248" i="20"/>
  <c r="T247" i="20"/>
  <c r="O246" i="20"/>
  <c r="AE246" i="20"/>
  <c r="K245" i="20"/>
  <c r="AA245" i="20"/>
  <c r="L244" i="20"/>
  <c r="AB244" i="20"/>
  <c r="I243" i="20"/>
  <c r="Y243" i="20"/>
  <c r="L242" i="20"/>
  <c r="AB242" i="20"/>
  <c r="I241" i="20"/>
  <c r="Y241" i="20"/>
  <c r="L240" i="20"/>
  <c r="AB240" i="20"/>
  <c r="I239" i="20"/>
  <c r="Y239" i="20"/>
  <c r="L238" i="20"/>
  <c r="AB238" i="20"/>
  <c r="I237" i="20"/>
  <c r="Y237" i="20"/>
  <c r="L236" i="20"/>
  <c r="AB236" i="20"/>
  <c r="I235" i="20"/>
  <c r="Y235" i="20"/>
  <c r="L234" i="20"/>
  <c r="AB234" i="20"/>
  <c r="S233" i="20"/>
  <c r="T232" i="20"/>
  <c r="K231" i="20"/>
  <c r="AA231" i="20"/>
  <c r="L230" i="20"/>
  <c r="AB230" i="20"/>
  <c r="S229" i="20"/>
  <c r="T228" i="20"/>
  <c r="K227" i="20"/>
  <c r="AA227" i="20"/>
  <c r="L226" i="20"/>
  <c r="AB226" i="20"/>
  <c r="S225" i="20"/>
  <c r="T224" i="20"/>
  <c r="I223" i="20"/>
  <c r="Y223" i="20"/>
  <c r="L222" i="20"/>
  <c r="AB222" i="20"/>
  <c r="Q221" i="20"/>
  <c r="T220" i="20"/>
  <c r="I219" i="20"/>
  <c r="Y219" i="20"/>
  <c r="L218" i="20"/>
  <c r="AB218" i="20"/>
  <c r="Q217" i="20"/>
  <c r="T216" i="20"/>
  <c r="I215" i="20"/>
  <c r="Y215" i="20"/>
  <c r="L214" i="20"/>
  <c r="O213" i="20"/>
  <c r="W212" i="20"/>
  <c r="P211" i="20"/>
  <c r="T210" i="20"/>
  <c r="W209" i="20"/>
  <c r="O208" i="20"/>
  <c r="X207" i="20"/>
  <c r="L206" i="20"/>
  <c r="O205" i="20"/>
  <c r="W204" i="20"/>
  <c r="M203" i="20"/>
  <c r="W202" i="20"/>
  <c r="M201" i="20"/>
  <c r="W200" i="20"/>
  <c r="M199" i="20"/>
  <c r="W198" i="20"/>
  <c r="M197" i="20"/>
  <c r="W196" i="20"/>
  <c r="M195" i="20"/>
  <c r="W194" i="20"/>
  <c r="O193" i="20"/>
  <c r="W192" i="20"/>
  <c r="O191" i="20"/>
  <c r="W190" i="20"/>
  <c r="O189" i="20"/>
  <c r="W188" i="20"/>
  <c r="O187" i="20"/>
  <c r="W186" i="20"/>
  <c r="O185" i="20"/>
  <c r="W184" i="20"/>
  <c r="M183" i="20"/>
  <c r="W182" i="20"/>
  <c r="M181" i="20"/>
  <c r="J180" i="20"/>
  <c r="R180" i="20"/>
  <c r="L179" i="20"/>
  <c r="T179" i="20"/>
  <c r="J178" i="20"/>
  <c r="R178" i="20"/>
  <c r="L177" i="20"/>
  <c r="T177" i="20"/>
  <c r="J176" i="20"/>
  <c r="R176" i="20"/>
  <c r="L175" i="20"/>
  <c r="T175" i="20"/>
  <c r="J174" i="20"/>
  <c r="R174" i="20"/>
  <c r="M173" i="20"/>
  <c r="U173" i="20"/>
  <c r="N172" i="20"/>
  <c r="V172" i="20"/>
  <c r="I171" i="20"/>
  <c r="Q171" i="20"/>
  <c r="J170" i="20"/>
  <c r="R170" i="20"/>
  <c r="M169" i="20"/>
  <c r="U169" i="20"/>
  <c r="N168" i="20"/>
  <c r="V168" i="20"/>
  <c r="I167" i="20"/>
  <c r="Q167" i="20"/>
  <c r="J166" i="20"/>
  <c r="R166" i="20"/>
  <c r="M165" i="20"/>
  <c r="U165" i="20"/>
  <c r="N164" i="20"/>
  <c r="V164" i="20"/>
  <c r="K163" i="20"/>
  <c r="S163" i="20"/>
  <c r="N162" i="20"/>
  <c r="V162" i="20"/>
  <c r="K161" i="20"/>
  <c r="S161" i="20"/>
  <c r="N160" i="20"/>
  <c r="V160" i="20"/>
  <c r="K159" i="20"/>
  <c r="S159" i="20"/>
  <c r="N158" i="20"/>
  <c r="V158" i="20"/>
  <c r="K157" i="20"/>
  <c r="S157" i="20"/>
  <c r="N156" i="20"/>
  <c r="V156" i="20"/>
  <c r="K155" i="20"/>
  <c r="S155" i="20"/>
  <c r="N154" i="20"/>
  <c r="J153" i="20"/>
  <c r="R153" i="20"/>
  <c r="N152" i="20"/>
  <c r="J151" i="20"/>
  <c r="R151" i="20"/>
  <c r="N150" i="20"/>
  <c r="J149" i="20"/>
  <c r="R149" i="20"/>
  <c r="N148" i="20"/>
  <c r="J147" i="20"/>
  <c r="R147" i="20"/>
  <c r="N146" i="20"/>
  <c r="J145" i="20"/>
  <c r="R145" i="20"/>
  <c r="N144" i="20"/>
  <c r="P143" i="20"/>
  <c r="N142" i="20"/>
  <c r="P141" i="20"/>
  <c r="N140" i="20"/>
  <c r="P139" i="20"/>
  <c r="N138" i="20"/>
  <c r="P137" i="20"/>
  <c r="N136" i="20"/>
  <c r="P135" i="20"/>
  <c r="N134" i="20"/>
  <c r="I133" i="20"/>
  <c r="Q133" i="20"/>
  <c r="J132" i="20"/>
  <c r="R132" i="20"/>
  <c r="M131" i="20"/>
  <c r="N130" i="20"/>
  <c r="I129" i="20"/>
  <c r="Q129" i="20"/>
  <c r="J128" i="20"/>
  <c r="R128" i="20"/>
  <c r="M127" i="20"/>
  <c r="N126" i="20"/>
  <c r="I125" i="20"/>
  <c r="Q125" i="20"/>
  <c r="J124" i="20"/>
  <c r="R124" i="20"/>
  <c r="O123" i="20"/>
  <c r="J122" i="20"/>
  <c r="R122" i="20"/>
  <c r="O121" i="20"/>
  <c r="J120" i="20"/>
  <c r="R120" i="20"/>
  <c r="O119" i="20"/>
  <c r="J118" i="20"/>
  <c r="R118" i="20"/>
  <c r="O117" i="20"/>
  <c r="J116" i="20"/>
  <c r="R116" i="20"/>
  <c r="O115" i="20"/>
  <c r="J114" i="20"/>
  <c r="N113" i="20"/>
  <c r="J112" i="20"/>
  <c r="N111" i="20"/>
  <c r="J110" i="20"/>
  <c r="N109" i="20"/>
  <c r="J108" i="20"/>
  <c r="N107" i="20"/>
  <c r="J106" i="20"/>
  <c r="N105" i="20"/>
  <c r="J104" i="20"/>
  <c r="L103" i="20"/>
  <c r="J102" i="20"/>
  <c r="L101" i="20"/>
  <c r="J100" i="20"/>
  <c r="L99" i="20"/>
  <c r="J98" i="20"/>
  <c r="L97" i="20"/>
  <c r="J96" i="20"/>
  <c r="L95" i="20"/>
  <c r="J94" i="20"/>
  <c r="M93" i="20"/>
  <c r="N92" i="20"/>
  <c r="I91" i="20"/>
  <c r="J90" i="20"/>
  <c r="M89" i="20"/>
  <c r="N88" i="20"/>
  <c r="I87" i="20"/>
  <c r="J86" i="20"/>
  <c r="M85" i="20"/>
  <c r="N84" i="20"/>
  <c r="K83" i="20"/>
  <c r="N82" i="20"/>
  <c r="K81" i="20"/>
  <c r="N80" i="20"/>
  <c r="K79" i="20"/>
  <c r="N78" i="20"/>
  <c r="K77" i="20"/>
  <c r="N76" i="20"/>
  <c r="K75" i="20"/>
  <c r="J73" i="20"/>
  <c r="J71" i="20"/>
  <c r="J69" i="20"/>
  <c r="J67" i="20"/>
  <c r="J65" i="20"/>
  <c r="I53" i="20"/>
  <c r="J52" i="20"/>
  <c r="I49" i="20"/>
  <c r="J48" i="20"/>
  <c r="I45" i="20"/>
  <c r="J44" i="20"/>
  <c r="J42" i="20"/>
  <c r="J40" i="20"/>
  <c r="G40" i="20" s="1"/>
  <c r="G28" i="17" s="1"/>
  <c r="J38" i="20"/>
  <c r="J36" i="20"/>
  <c r="N446" i="20"/>
  <c r="V446" i="20"/>
  <c r="AD446" i="20"/>
  <c r="AL446" i="20"/>
  <c r="AT446" i="20"/>
  <c r="L447" i="20"/>
  <c r="T447" i="20"/>
  <c r="AB447" i="20"/>
  <c r="AJ447" i="20"/>
  <c r="AR447" i="20"/>
  <c r="N448" i="20"/>
  <c r="V448" i="20"/>
  <c r="AD448" i="20"/>
  <c r="AL448" i="20"/>
  <c r="AT448" i="20"/>
  <c r="L449" i="20"/>
  <c r="T449" i="20"/>
  <c r="AB449" i="20"/>
  <c r="AJ449" i="20"/>
  <c r="AR449" i="20"/>
  <c r="N450" i="20"/>
  <c r="V450" i="20"/>
  <c r="AD450" i="20"/>
  <c r="AL450" i="20"/>
  <c r="AT450" i="20"/>
  <c r="L451" i="20"/>
  <c r="T451" i="20"/>
  <c r="AB451" i="20"/>
  <c r="AJ451" i="20"/>
  <c r="AR451" i="20"/>
  <c r="N452" i="20"/>
  <c r="V452" i="20"/>
  <c r="AD452" i="20"/>
  <c r="AL452" i="20"/>
  <c r="AT452" i="20"/>
  <c r="L453" i="20"/>
  <c r="T453" i="20"/>
  <c r="AB453" i="20"/>
  <c r="AJ453" i="20"/>
  <c r="AR453" i="20"/>
  <c r="N454" i="20"/>
  <c r="V454" i="20"/>
  <c r="AD454" i="20"/>
  <c r="AL454" i="20"/>
  <c r="AT454" i="20"/>
  <c r="L455" i="20"/>
  <c r="T455" i="20"/>
  <c r="AB455" i="20"/>
  <c r="AJ455" i="20"/>
  <c r="AR455" i="20"/>
  <c r="AZ455" i="20"/>
  <c r="J456" i="20"/>
  <c r="R456" i="20"/>
  <c r="Z456" i="20"/>
  <c r="AH456" i="20"/>
  <c r="AP456" i="20"/>
  <c r="AX456" i="20"/>
  <c r="K457" i="20"/>
  <c r="S457" i="20"/>
  <c r="AA457" i="20"/>
  <c r="AI457" i="20"/>
  <c r="AQ457" i="20"/>
  <c r="AY457" i="20"/>
  <c r="K458" i="20"/>
  <c r="S458" i="20"/>
  <c r="AA458" i="20"/>
  <c r="AI458" i="20"/>
  <c r="AQ458" i="20"/>
  <c r="AY458" i="20"/>
  <c r="P459" i="20"/>
  <c r="X459" i="20"/>
  <c r="AF459" i="20"/>
  <c r="AN459" i="20"/>
  <c r="AV459" i="20"/>
  <c r="N460" i="20"/>
  <c r="V460" i="20"/>
  <c r="AD460" i="20"/>
  <c r="AL460" i="20"/>
  <c r="AT460" i="20"/>
  <c r="O461" i="20"/>
  <c r="W461" i="20"/>
  <c r="AE461" i="20"/>
  <c r="AM461" i="20"/>
  <c r="AU461" i="20"/>
  <c r="O462" i="20"/>
  <c r="W462" i="20"/>
  <c r="AE462" i="20"/>
  <c r="AM462" i="20"/>
  <c r="AU462" i="20"/>
  <c r="L463" i="20"/>
  <c r="T463" i="20"/>
  <c r="AB463" i="20"/>
  <c r="AJ463" i="20"/>
  <c r="AR463" i="20"/>
  <c r="AZ463" i="20"/>
  <c r="J464" i="20"/>
  <c r="R464" i="20"/>
  <c r="Z464" i="20"/>
  <c r="AH464" i="20"/>
  <c r="AP464" i="20"/>
  <c r="AX464" i="20"/>
  <c r="Z441" i="20"/>
  <c r="M414" i="20"/>
  <c r="U413" i="20"/>
  <c r="AO411" i="20"/>
  <c r="AJ410" i="20"/>
  <c r="AG404" i="20"/>
  <c r="Y403" i="20"/>
  <c r="AM402" i="20"/>
  <c r="Y401" i="20"/>
  <c r="AM400" i="20"/>
  <c r="Y399" i="20"/>
  <c r="AM398" i="20"/>
  <c r="Y397" i="20"/>
  <c r="AM396" i="20"/>
  <c r="Y395" i="20"/>
  <c r="AM394" i="20"/>
  <c r="Z393" i="20"/>
  <c r="J389" i="20"/>
  <c r="AH388" i="20"/>
  <c r="R384" i="20"/>
  <c r="AG383" i="20"/>
  <c r="W382" i="20"/>
  <c r="AO381" i="20"/>
  <c r="Q379" i="20"/>
  <c r="AM378" i="20"/>
  <c r="Y377" i="20"/>
  <c r="K373" i="20"/>
  <c r="S372" i="20"/>
  <c r="AM371" i="20"/>
  <c r="S369" i="20"/>
  <c r="AQ368" i="20"/>
  <c r="AI364" i="20"/>
  <c r="X363" i="20"/>
  <c r="AI360" i="20"/>
  <c r="X359" i="20"/>
  <c r="M355" i="20"/>
  <c r="K354" i="20"/>
  <c r="R353" i="20"/>
  <c r="AA352" i="20"/>
  <c r="AH351" i="20"/>
  <c r="K350" i="20"/>
  <c r="R349" i="20"/>
  <c r="AA348" i="20"/>
  <c r="AH347" i="20"/>
  <c r="K346" i="20"/>
  <c r="R345" i="20"/>
  <c r="AA344" i="20"/>
  <c r="AG343" i="20"/>
  <c r="K342" i="20"/>
  <c r="Q341" i="20"/>
  <c r="AA340" i="20"/>
  <c r="AG339" i="20"/>
  <c r="K338" i="20"/>
  <c r="Q337" i="20"/>
  <c r="AA336" i="20"/>
  <c r="AG335" i="20"/>
  <c r="K334" i="20"/>
  <c r="S333" i="20"/>
  <c r="N332" i="20"/>
  <c r="W331" i="20"/>
  <c r="AI330" i="20"/>
  <c r="K329" i="20"/>
  <c r="V328" i="20"/>
  <c r="O327" i="20"/>
  <c r="AA326" i="20"/>
  <c r="AI325" i="20"/>
  <c r="AD324" i="20"/>
  <c r="N322" i="20"/>
  <c r="X321" i="20"/>
  <c r="AD320" i="20"/>
  <c r="V319" i="20"/>
  <c r="AL319" i="20"/>
  <c r="K318" i="20"/>
  <c r="AA318" i="20"/>
  <c r="V317" i="20"/>
  <c r="AL317" i="20"/>
  <c r="K316" i="20"/>
  <c r="AA316" i="20"/>
  <c r="V315" i="20"/>
  <c r="AL315" i="20"/>
  <c r="K314" i="20"/>
  <c r="AA314" i="20"/>
  <c r="L313" i="20"/>
  <c r="AB313" i="20"/>
  <c r="S312" i="20"/>
  <c r="AI312" i="20"/>
  <c r="T311" i="20"/>
  <c r="AJ311" i="20"/>
  <c r="K310" i="20"/>
  <c r="AA310" i="20"/>
  <c r="L309" i="20"/>
  <c r="AB309" i="20"/>
  <c r="S308" i="20"/>
  <c r="AI308" i="20"/>
  <c r="T307" i="20"/>
  <c r="AJ307" i="20"/>
  <c r="K306" i="20"/>
  <c r="AA306" i="20"/>
  <c r="L305" i="20"/>
  <c r="AB305" i="20"/>
  <c r="S304" i="20"/>
  <c r="AI304" i="20"/>
  <c r="R303" i="20"/>
  <c r="AH303" i="20"/>
  <c r="K302" i="20"/>
  <c r="AA302" i="20"/>
  <c r="J301" i="20"/>
  <c r="Z301" i="20"/>
  <c r="S300" i="20"/>
  <c r="AI300" i="20"/>
  <c r="R299" i="20"/>
  <c r="AH299" i="20"/>
  <c r="K298" i="20"/>
  <c r="AA298" i="20"/>
  <c r="J297" i="20"/>
  <c r="Z297" i="20"/>
  <c r="S296" i="20"/>
  <c r="AI296" i="20"/>
  <c r="R295" i="20"/>
  <c r="AH295" i="20"/>
  <c r="K294" i="20"/>
  <c r="AA294" i="20"/>
  <c r="L293" i="20"/>
  <c r="AB293" i="20"/>
  <c r="P292" i="20"/>
  <c r="AF292" i="20"/>
  <c r="K291" i="20"/>
  <c r="AA291" i="20"/>
  <c r="S290" i="20"/>
  <c r="AI290" i="20"/>
  <c r="T289" i="20"/>
  <c r="X288" i="20"/>
  <c r="S287" i="20"/>
  <c r="AI287" i="20"/>
  <c r="K286" i="20"/>
  <c r="AA286" i="20"/>
  <c r="L285" i="20"/>
  <c r="AB285" i="20"/>
  <c r="P284" i="20"/>
  <c r="AF284" i="20"/>
  <c r="J283" i="20"/>
  <c r="Z283" i="20"/>
  <c r="P282" i="20"/>
  <c r="AF282" i="20"/>
  <c r="J281" i="20"/>
  <c r="Z281" i="20"/>
  <c r="P280" i="20"/>
  <c r="AF280" i="20"/>
  <c r="J279" i="20"/>
  <c r="Z279" i="20"/>
  <c r="P278" i="20"/>
  <c r="AF278" i="20"/>
  <c r="J277" i="20"/>
  <c r="Z277" i="20"/>
  <c r="P276" i="20"/>
  <c r="AF276" i="20"/>
  <c r="J275" i="20"/>
  <c r="Z275" i="20"/>
  <c r="P274" i="20"/>
  <c r="AF274" i="20"/>
  <c r="X273" i="20"/>
  <c r="P272" i="20"/>
  <c r="AF272" i="20"/>
  <c r="X271" i="20"/>
  <c r="P270" i="20"/>
  <c r="AF270" i="20"/>
  <c r="X269" i="20"/>
  <c r="P268" i="20"/>
  <c r="AF268" i="20"/>
  <c r="X267" i="20"/>
  <c r="P266" i="20"/>
  <c r="AF266" i="20"/>
  <c r="X265" i="20"/>
  <c r="P264" i="20"/>
  <c r="AF264" i="20"/>
  <c r="V263" i="20"/>
  <c r="P262" i="20"/>
  <c r="AF262" i="20"/>
  <c r="V261" i="20"/>
  <c r="P260" i="20"/>
  <c r="AF260" i="20"/>
  <c r="V259" i="20"/>
  <c r="P258" i="20"/>
  <c r="AF258" i="20"/>
  <c r="V257" i="20"/>
  <c r="P256" i="20"/>
  <c r="AF256" i="20"/>
  <c r="V255" i="20"/>
  <c r="P254" i="20"/>
  <c r="P253" i="20"/>
  <c r="S252" i="20"/>
  <c r="O251" i="20"/>
  <c r="AE251" i="20"/>
  <c r="X250" i="20"/>
  <c r="X249" i="20"/>
  <c r="K248" i="20"/>
  <c r="AA248" i="20"/>
  <c r="W247" i="20"/>
  <c r="P246" i="20"/>
  <c r="P245" i="20"/>
  <c r="S244" i="20"/>
  <c r="N243" i="20"/>
  <c r="AD243" i="20"/>
  <c r="S242" i="20"/>
  <c r="N241" i="20"/>
  <c r="AD241" i="20"/>
  <c r="S240" i="20"/>
  <c r="N239" i="20"/>
  <c r="AD239" i="20"/>
  <c r="S238" i="20"/>
  <c r="N237" i="20"/>
  <c r="AD237" i="20"/>
  <c r="S236" i="20"/>
  <c r="N235" i="20"/>
  <c r="AD235" i="20"/>
  <c r="S234" i="20"/>
  <c r="T233" i="20"/>
  <c r="K232" i="20"/>
  <c r="AA232" i="20"/>
  <c r="L231" i="20"/>
  <c r="AB231" i="20"/>
  <c r="S230" i="20"/>
  <c r="T229" i="20"/>
  <c r="K228" i="20"/>
  <c r="AA228" i="20"/>
  <c r="L227" i="20"/>
  <c r="AB227" i="20"/>
  <c r="S226" i="20"/>
  <c r="T225" i="20"/>
  <c r="K224" i="20"/>
  <c r="AA224" i="20"/>
  <c r="J223" i="20"/>
  <c r="Z223" i="20"/>
  <c r="S222" i="20"/>
  <c r="R221" i="20"/>
  <c r="K220" i="20"/>
  <c r="AA220" i="20"/>
  <c r="J219" i="20"/>
  <c r="Z219" i="20"/>
  <c r="S218" i="20"/>
  <c r="R217" i="20"/>
  <c r="K216" i="20"/>
  <c r="AA216" i="20"/>
  <c r="J215" i="20"/>
  <c r="Z215" i="20"/>
  <c r="S214" i="20"/>
  <c r="T213" i="20"/>
  <c r="X212" i="20"/>
  <c r="S211" i="20"/>
  <c r="K210" i="20"/>
  <c r="AA210" i="20"/>
  <c r="L209" i="20"/>
  <c r="P208" i="20"/>
  <c r="K207" i="20"/>
  <c r="AA207" i="20"/>
  <c r="S206" i="20"/>
  <c r="T205" i="20"/>
  <c r="X204" i="20"/>
  <c r="R203" i="20"/>
  <c r="X202" i="20"/>
  <c r="R201" i="20"/>
  <c r="X200" i="20"/>
  <c r="R199" i="20"/>
  <c r="X198" i="20"/>
  <c r="R197" i="20"/>
  <c r="X196" i="20"/>
  <c r="R195" i="20"/>
  <c r="X194" i="20"/>
  <c r="P193" i="20"/>
  <c r="X192" i="20"/>
  <c r="P191" i="20"/>
  <c r="X190" i="20"/>
  <c r="P189" i="20"/>
  <c r="X188" i="20"/>
  <c r="P187" i="20"/>
  <c r="X186" i="20"/>
  <c r="P185" i="20"/>
  <c r="X184" i="20"/>
  <c r="N183" i="20"/>
  <c r="X182" i="20"/>
  <c r="N181" i="20"/>
  <c r="M180" i="20"/>
  <c r="U180" i="20"/>
  <c r="O179" i="20"/>
  <c r="W179" i="20"/>
  <c r="M178" i="20"/>
  <c r="U178" i="20"/>
  <c r="O177" i="20"/>
  <c r="W177" i="20"/>
  <c r="M176" i="20"/>
  <c r="U176" i="20"/>
  <c r="O175" i="20"/>
  <c r="W175" i="20"/>
  <c r="M174" i="20"/>
  <c r="U174" i="20"/>
  <c r="N173" i="20"/>
  <c r="V173" i="20"/>
  <c r="I172" i="20"/>
  <c r="Q172" i="20"/>
  <c r="J171" i="20"/>
  <c r="R171" i="20"/>
  <c r="M170" i="20"/>
  <c r="U170" i="20"/>
  <c r="N169" i="20"/>
  <c r="V169" i="20"/>
  <c r="I168" i="20"/>
  <c r="Q168" i="20"/>
  <c r="J167" i="20"/>
  <c r="R167" i="20"/>
  <c r="M166" i="20"/>
  <c r="U166" i="20"/>
  <c r="N165" i="20"/>
  <c r="V165" i="20"/>
  <c r="I164" i="20"/>
  <c r="Q164" i="20"/>
  <c r="L163" i="20"/>
  <c r="T163" i="20"/>
  <c r="I162" i="20"/>
  <c r="Q162" i="20"/>
  <c r="L161" i="20"/>
  <c r="T161" i="20"/>
  <c r="I160" i="20"/>
  <c r="Q160" i="20"/>
  <c r="L159" i="20"/>
  <c r="T159" i="20"/>
  <c r="I158" i="20"/>
  <c r="Q158" i="20"/>
  <c r="L157" i="20"/>
  <c r="T157" i="20"/>
  <c r="I156" i="20"/>
  <c r="Q156" i="20"/>
  <c r="L155" i="20"/>
  <c r="T155" i="20"/>
  <c r="I154" i="20"/>
  <c r="Q154" i="20"/>
  <c r="M153" i="20"/>
  <c r="U153" i="20"/>
  <c r="I152" i="20"/>
  <c r="Q152" i="20"/>
  <c r="M151" i="20"/>
  <c r="U151" i="20"/>
  <c r="I150" i="20"/>
  <c r="Q150" i="20"/>
  <c r="M149" i="20"/>
  <c r="U149" i="20"/>
  <c r="I148" i="20"/>
  <c r="Q148" i="20"/>
  <c r="M147" i="20"/>
  <c r="U147" i="20"/>
  <c r="I146" i="20"/>
  <c r="Q146" i="20"/>
  <c r="M145" i="20"/>
  <c r="U145" i="20"/>
  <c r="I144" i="20"/>
  <c r="Q144" i="20"/>
  <c r="K143" i="20"/>
  <c r="S143" i="20"/>
  <c r="I142" i="20"/>
  <c r="Q142" i="20"/>
  <c r="K141" i="20"/>
  <c r="S141" i="20"/>
  <c r="I140" i="20"/>
  <c r="Q140" i="20"/>
  <c r="K139" i="20"/>
  <c r="S139" i="20"/>
  <c r="I138" i="20"/>
  <c r="Q138" i="20"/>
  <c r="K137" i="20"/>
  <c r="S137" i="20"/>
  <c r="I136" i="20"/>
  <c r="Q136" i="20"/>
  <c r="K135" i="20"/>
  <c r="S135" i="20"/>
  <c r="I134" i="20"/>
  <c r="Q134" i="20"/>
  <c r="J133" i="20"/>
  <c r="R133" i="20"/>
  <c r="M132" i="20"/>
  <c r="N131" i="20"/>
  <c r="I130" i="20"/>
  <c r="Q130" i="20"/>
  <c r="J129" i="20"/>
  <c r="R129" i="20"/>
  <c r="M128" i="20"/>
  <c r="N127" i="20"/>
  <c r="I126" i="20"/>
  <c r="Q126" i="20"/>
  <c r="J125" i="20"/>
  <c r="R125" i="20"/>
  <c r="M124" i="20"/>
  <c r="P123" i="20"/>
  <c r="M122" i="20"/>
  <c r="P121" i="20"/>
  <c r="M120" i="20"/>
  <c r="P119" i="20"/>
  <c r="M118" i="20"/>
  <c r="P117" i="20"/>
  <c r="M116" i="20"/>
  <c r="P115" i="20"/>
  <c r="M114" i="20"/>
  <c r="I113" i="20"/>
  <c r="Q113" i="20"/>
  <c r="M112" i="20"/>
  <c r="I111" i="20"/>
  <c r="Q111" i="20"/>
  <c r="M110" i="20"/>
  <c r="I109" i="20"/>
  <c r="Q109" i="20"/>
  <c r="M108" i="20"/>
  <c r="I107" i="20"/>
  <c r="Q107" i="20"/>
  <c r="M106" i="20"/>
  <c r="I105" i="20"/>
  <c r="Q105" i="20"/>
  <c r="M104" i="20"/>
  <c r="O103" i="20"/>
  <c r="M102" i="20"/>
  <c r="O101" i="20"/>
  <c r="M100" i="20"/>
  <c r="O99" i="20"/>
  <c r="M98" i="20"/>
  <c r="O97" i="20"/>
  <c r="M96" i="20"/>
  <c r="O95" i="20"/>
  <c r="M94" i="20"/>
  <c r="N93" i="20"/>
  <c r="I92" i="20"/>
  <c r="J91" i="20"/>
  <c r="M90" i="20"/>
  <c r="N89" i="20"/>
  <c r="I88" i="20"/>
  <c r="J87" i="20"/>
  <c r="M86" i="20"/>
  <c r="N85" i="20"/>
  <c r="I84" i="20"/>
  <c r="L83" i="20"/>
  <c r="I82" i="20"/>
  <c r="L81" i="20"/>
  <c r="I80" i="20"/>
  <c r="L79" i="20"/>
  <c r="I78" i="20"/>
  <c r="G78" i="20" s="1"/>
  <c r="G66" i="17" s="1"/>
  <c r="L77" i="20"/>
  <c r="I76" i="20"/>
  <c r="L75" i="20"/>
  <c r="I74" i="20"/>
  <c r="M73" i="20"/>
  <c r="I72" i="20"/>
  <c r="M71" i="20"/>
  <c r="I70" i="20"/>
  <c r="M69" i="20"/>
  <c r="I68" i="20"/>
  <c r="M67" i="20"/>
  <c r="I66" i="20"/>
  <c r="M65" i="20"/>
  <c r="I64" i="20"/>
  <c r="K63" i="20"/>
  <c r="I62" i="20"/>
  <c r="K61" i="20"/>
  <c r="I60" i="20"/>
  <c r="K59" i="20"/>
  <c r="I58" i="20"/>
  <c r="K57" i="20"/>
  <c r="I56" i="20"/>
  <c r="K55" i="20"/>
  <c r="I54" i="20"/>
  <c r="J53" i="20"/>
  <c r="I50" i="20"/>
  <c r="J49" i="20"/>
  <c r="I46" i="20"/>
  <c r="J45" i="20"/>
  <c r="I33" i="20"/>
  <c r="I31" i="20"/>
  <c r="I29" i="20"/>
  <c r="G29" i="20" s="1"/>
  <c r="G17" i="17" s="1"/>
  <c r="I27" i="20"/>
  <c r="I25" i="20"/>
  <c r="O446" i="20"/>
  <c r="W446" i="20"/>
  <c r="AE446" i="20"/>
  <c r="AM446" i="20"/>
  <c r="AU446" i="20"/>
  <c r="M447" i="20"/>
  <c r="U447" i="20"/>
  <c r="AC447" i="20"/>
  <c r="AK447" i="20"/>
  <c r="AS447" i="20"/>
  <c r="O448" i="20"/>
  <c r="W448" i="20"/>
  <c r="AE448" i="20"/>
  <c r="AM448" i="20"/>
  <c r="AU448" i="20"/>
  <c r="M449" i="20"/>
  <c r="U449" i="20"/>
  <c r="AC449" i="20"/>
  <c r="AK449" i="20"/>
  <c r="AS449" i="20"/>
  <c r="O450" i="20"/>
  <c r="W450" i="20"/>
  <c r="AE450" i="20"/>
  <c r="AM450" i="20"/>
  <c r="AU450" i="20"/>
  <c r="M451" i="20"/>
  <c r="U451" i="20"/>
  <c r="AC451" i="20"/>
  <c r="AK451" i="20"/>
  <c r="AS451" i="20"/>
  <c r="O452" i="20"/>
  <c r="W452" i="20"/>
  <c r="AE452" i="20"/>
  <c r="AM452" i="20"/>
  <c r="AU452" i="20"/>
  <c r="M453" i="20"/>
  <c r="U453" i="20"/>
  <c r="AC453" i="20"/>
  <c r="AK453" i="20"/>
  <c r="AS453" i="20"/>
  <c r="O454" i="20"/>
  <c r="W454" i="20"/>
  <c r="AE454" i="20"/>
  <c r="AM454" i="20"/>
  <c r="AU454" i="20"/>
  <c r="M455" i="20"/>
  <c r="U455" i="20"/>
  <c r="AC455" i="20"/>
  <c r="AK455" i="20"/>
  <c r="AS455" i="20"/>
  <c r="M456" i="20"/>
  <c r="U456" i="20"/>
  <c r="AC456" i="20"/>
  <c r="AK456" i="20"/>
  <c r="AS456" i="20"/>
  <c r="N457" i="20"/>
  <c r="V457" i="20"/>
  <c r="AD457" i="20"/>
  <c r="AL457" i="20"/>
  <c r="AT457" i="20"/>
  <c r="L458" i="20"/>
  <c r="T458" i="20"/>
  <c r="AB458" i="20"/>
  <c r="AJ458" i="20"/>
  <c r="AR458" i="20"/>
  <c r="AZ458" i="20"/>
  <c r="I459" i="20"/>
  <c r="Q459" i="20"/>
  <c r="Y459" i="20"/>
  <c r="AG459" i="20"/>
  <c r="AO459" i="20"/>
  <c r="AW459" i="20"/>
  <c r="I460" i="20"/>
  <c r="Q460" i="20"/>
  <c r="Y460" i="20"/>
  <c r="AG460" i="20"/>
  <c r="AO460" i="20"/>
  <c r="AW460" i="20"/>
  <c r="J461" i="20"/>
  <c r="R461" i="20"/>
  <c r="Z461" i="20"/>
  <c r="AH461" i="20"/>
  <c r="AP461" i="20"/>
  <c r="AX461" i="20"/>
  <c r="P462" i="20"/>
  <c r="X462" i="20"/>
  <c r="AF462" i="20"/>
  <c r="AN462" i="20"/>
  <c r="AV462" i="20"/>
  <c r="M463" i="20"/>
  <c r="U463" i="20"/>
  <c r="AC463" i="20"/>
  <c r="AK463" i="20"/>
  <c r="AS463" i="20"/>
  <c r="M464" i="20"/>
  <c r="U464" i="20"/>
  <c r="AC464" i="20"/>
  <c r="AK464" i="20"/>
  <c r="AS464" i="20"/>
  <c r="J390" i="20"/>
  <c r="Z386" i="20"/>
  <c r="AE384" i="20"/>
  <c r="AP382" i="20"/>
  <c r="AH380" i="20"/>
  <c r="R376" i="20"/>
  <c r="W374" i="20"/>
  <c r="AM366" i="20"/>
  <c r="X361" i="20"/>
  <c r="AI358" i="20"/>
  <c r="Z356" i="20"/>
  <c r="AA353" i="20"/>
  <c r="K351" i="20"/>
  <c r="AA350" i="20"/>
  <c r="K348" i="20"/>
  <c r="G348" i="20" s="1"/>
  <c r="G336" i="17" s="1"/>
  <c r="AA345" i="20"/>
  <c r="L343" i="20"/>
  <c r="AA342" i="20"/>
  <c r="K340" i="20"/>
  <c r="AB337" i="20"/>
  <c r="L335" i="20"/>
  <c r="AA334" i="20"/>
  <c r="AH331" i="20"/>
  <c r="AE328" i="20"/>
  <c r="AE327" i="20"/>
  <c r="S325" i="20"/>
  <c r="Y321" i="20"/>
  <c r="I319" i="20"/>
  <c r="AB318" i="20"/>
  <c r="N317" i="20"/>
  <c r="AI316" i="20"/>
  <c r="Y315" i="20"/>
  <c r="L314" i="20"/>
  <c r="T313" i="20"/>
  <c r="AA312" i="20"/>
  <c r="K311" i="20"/>
  <c r="AB310" i="20"/>
  <c r="AJ309" i="20"/>
  <c r="K308" i="20"/>
  <c r="AA307" i="20"/>
  <c r="L306" i="20"/>
  <c r="T305" i="20"/>
  <c r="AA304" i="20"/>
  <c r="I303" i="20"/>
  <c r="AB302" i="20"/>
  <c r="AH301" i="20"/>
  <c r="K300" i="20"/>
  <c r="Y299" i="20"/>
  <c r="L298" i="20"/>
  <c r="R297" i="20"/>
  <c r="AA296" i="20"/>
  <c r="I295" i="20"/>
  <c r="AB294" i="20"/>
  <c r="AE293" i="20"/>
  <c r="S291" i="20"/>
  <c r="AA290" i="20"/>
  <c r="AE288" i="20"/>
  <c r="AB286" i="20"/>
  <c r="AE285" i="20"/>
  <c r="AC283" i="20"/>
  <c r="AC281" i="20"/>
  <c r="AC279" i="20"/>
  <c r="AC277" i="20"/>
  <c r="AC275" i="20"/>
  <c r="O273" i="20"/>
  <c r="W272" i="20"/>
  <c r="AE271" i="20"/>
  <c r="O269" i="20"/>
  <c r="W268" i="20"/>
  <c r="AE267" i="20"/>
  <c r="O265" i="20"/>
  <c r="W264" i="20"/>
  <c r="AD263" i="20"/>
  <c r="AC261" i="20"/>
  <c r="N259" i="20"/>
  <c r="X258" i="20"/>
  <c r="M257" i="20"/>
  <c r="W256" i="20"/>
  <c r="AD255" i="20"/>
  <c r="T251" i="20"/>
  <c r="O250" i="20"/>
  <c r="P249" i="20"/>
  <c r="L248" i="20"/>
  <c r="AE247" i="20"/>
  <c r="V243" i="20"/>
  <c r="T242" i="20"/>
  <c r="V239" i="20"/>
  <c r="T238" i="20"/>
  <c r="V235" i="20"/>
  <c r="T234" i="20"/>
  <c r="K233" i="20"/>
  <c r="AA229" i="20"/>
  <c r="S228" i="20"/>
  <c r="T227" i="20"/>
  <c r="T226" i="20"/>
  <c r="K225" i="20"/>
  <c r="Y221" i="20"/>
  <c r="S220" i="20"/>
  <c r="R219" i="20"/>
  <c r="T218" i="20"/>
  <c r="I217" i="20"/>
  <c r="W213" i="20"/>
  <c r="P212" i="20"/>
  <c r="X211" i="20"/>
  <c r="S210" i="20"/>
  <c r="T209" i="20"/>
  <c r="W208" i="20"/>
  <c r="S207" i="20"/>
  <c r="T206" i="20"/>
  <c r="V180" i="20"/>
  <c r="S179" i="20"/>
  <c r="N178" i="20"/>
  <c r="K177" i="20"/>
  <c r="V176" i="20"/>
  <c r="S175" i="20"/>
  <c r="N174" i="20"/>
  <c r="J173" i="20"/>
  <c r="M172" i="20"/>
  <c r="V171" i="20"/>
  <c r="Q170" i="20"/>
  <c r="Q169" i="20"/>
  <c r="R168" i="20"/>
  <c r="M167" i="20"/>
  <c r="V166" i="20"/>
  <c r="R165" i="20"/>
  <c r="U164" i="20"/>
  <c r="P163" i="20"/>
  <c r="U162" i="20"/>
  <c r="P161" i="20"/>
  <c r="U160" i="20"/>
  <c r="P159" i="20"/>
  <c r="U158" i="20"/>
  <c r="P157" i="20"/>
  <c r="U156" i="20"/>
  <c r="P155" i="20"/>
  <c r="U154" i="20"/>
  <c r="Q153" i="20"/>
  <c r="U152" i="20"/>
  <c r="Q151" i="20"/>
  <c r="U150" i="20"/>
  <c r="Q149" i="20"/>
  <c r="U148" i="20"/>
  <c r="Q147" i="20"/>
  <c r="U146" i="20"/>
  <c r="Q145" i="20"/>
  <c r="M142" i="20"/>
  <c r="O141" i="20"/>
  <c r="M138" i="20"/>
  <c r="O137" i="20"/>
  <c r="M134" i="20"/>
  <c r="I132" i="20"/>
  <c r="J131" i="20"/>
  <c r="R130" i="20"/>
  <c r="N128" i="20"/>
  <c r="Q127" i="20"/>
  <c r="M125" i="20"/>
  <c r="Q124" i="20"/>
  <c r="K123" i="20"/>
  <c r="Q122" i="20"/>
  <c r="K121" i="20"/>
  <c r="Q120" i="20"/>
  <c r="K119" i="20"/>
  <c r="Q118" i="20"/>
  <c r="K117" i="20"/>
  <c r="Q116" i="20"/>
  <c r="K115" i="20"/>
  <c r="Q114" i="20"/>
  <c r="N112" i="20"/>
  <c r="I110" i="20"/>
  <c r="M109" i="20"/>
  <c r="J107" i="20"/>
  <c r="G107" i="20" s="1"/>
  <c r="G95" i="17" s="1"/>
  <c r="Q106" i="20"/>
  <c r="N104" i="20"/>
  <c r="K103" i="20"/>
  <c r="N100" i="20"/>
  <c r="K99" i="20"/>
  <c r="N96" i="20"/>
  <c r="K95" i="20"/>
  <c r="N91" i="20"/>
  <c r="I90" i="20"/>
  <c r="I89" i="20"/>
  <c r="J88" i="20"/>
  <c r="N86" i="20"/>
  <c r="J85" i="20"/>
  <c r="M84" i="20"/>
  <c r="M82" i="20"/>
  <c r="M80" i="20"/>
  <c r="G80" i="20" s="1"/>
  <c r="G68" i="17" s="1"/>
  <c r="M78" i="20"/>
  <c r="M76" i="20"/>
  <c r="M74" i="20"/>
  <c r="I73" i="20"/>
  <c r="M72" i="20"/>
  <c r="I71" i="20"/>
  <c r="M70" i="20"/>
  <c r="I69" i="20"/>
  <c r="G69" i="20" s="1"/>
  <c r="G57" i="17" s="1"/>
  <c r="M68" i="20"/>
  <c r="I67" i="20"/>
  <c r="M66" i="20"/>
  <c r="I65" i="20"/>
  <c r="J50" i="20"/>
  <c r="I47" i="20"/>
  <c r="I44" i="20"/>
  <c r="I42" i="20"/>
  <c r="G42" i="20" s="1"/>
  <c r="G30" i="17" s="1"/>
  <c r="I40" i="20"/>
  <c r="I38" i="20"/>
  <c r="I36" i="20"/>
  <c r="I34" i="20"/>
  <c r="I26" i="20"/>
  <c r="K446" i="20"/>
  <c r="AA446" i="20"/>
  <c r="AQ446" i="20"/>
  <c r="Q447" i="20"/>
  <c r="AG447" i="20"/>
  <c r="AW447" i="20"/>
  <c r="K448" i="20"/>
  <c r="AA448" i="20"/>
  <c r="AQ448" i="20"/>
  <c r="Q449" i="20"/>
  <c r="AG449" i="20"/>
  <c r="AW449" i="20"/>
  <c r="K450" i="20"/>
  <c r="AA450" i="20"/>
  <c r="AQ450" i="20"/>
  <c r="Q451" i="20"/>
  <c r="AG451" i="20"/>
  <c r="AW451" i="20"/>
  <c r="K452" i="20"/>
  <c r="AA452" i="20"/>
  <c r="AQ452" i="20"/>
  <c r="Q453" i="20"/>
  <c r="AG453" i="20"/>
  <c r="AW453" i="20"/>
  <c r="K454" i="20"/>
  <c r="AA454" i="20"/>
  <c r="AQ454" i="20"/>
  <c r="Q455" i="20"/>
  <c r="AG455" i="20"/>
  <c r="AW455" i="20"/>
  <c r="N456" i="20"/>
  <c r="AD456" i="20"/>
  <c r="AT456" i="20"/>
  <c r="J457" i="20"/>
  <c r="Z457" i="20"/>
  <c r="AP457" i="20"/>
  <c r="W458" i="20"/>
  <c r="AM458" i="20"/>
  <c r="M459" i="20"/>
  <c r="AC459" i="20"/>
  <c r="AS459" i="20"/>
  <c r="J460" i="20"/>
  <c r="Z460" i="20"/>
  <c r="AP460" i="20"/>
  <c r="V461" i="20"/>
  <c r="AL461" i="20"/>
  <c r="S462" i="20"/>
  <c r="AI462" i="20"/>
  <c r="AY462" i="20"/>
  <c r="X463" i="20"/>
  <c r="AN463" i="20"/>
  <c r="Q464" i="20"/>
  <c r="AG464" i="20"/>
  <c r="AW464" i="20"/>
  <c r="Z437" i="20"/>
  <c r="X433" i="20"/>
  <c r="X429" i="20"/>
  <c r="X425" i="20"/>
  <c r="K417" i="20"/>
  <c r="AC409" i="20"/>
  <c r="AO408" i="20"/>
  <c r="R392" i="20"/>
  <c r="W390" i="20"/>
  <c r="AM386" i="20"/>
  <c r="AN379" i="20"/>
  <c r="X375" i="20"/>
  <c r="AH373" i="20"/>
  <c r="O370" i="20"/>
  <c r="K368" i="20"/>
  <c r="R365" i="20"/>
  <c r="V362" i="20"/>
  <c r="M357" i="20"/>
  <c r="T355" i="20"/>
  <c r="R354" i="20"/>
  <c r="AH353" i="20"/>
  <c r="R351" i="20"/>
  <c r="AH348" i="20"/>
  <c r="R346" i="20"/>
  <c r="AH345" i="20"/>
  <c r="Q343" i="20"/>
  <c r="AH340" i="20"/>
  <c r="R338" i="20"/>
  <c r="AG337" i="20"/>
  <c r="Q335" i="20"/>
  <c r="W332" i="20"/>
  <c r="AM331" i="20"/>
  <c r="V329" i="20"/>
  <c r="AL328" i="20"/>
  <c r="K326" i="20"/>
  <c r="W322" i="20"/>
  <c r="N319" i="20"/>
  <c r="AI318" i="20"/>
  <c r="Y317" i="20"/>
  <c r="L316" i="20"/>
  <c r="AD315" i="20"/>
  <c r="S314" i="20"/>
  <c r="AI313" i="20"/>
  <c r="AJ312" i="20"/>
  <c r="L311" i="20"/>
  <c r="AI310" i="20"/>
  <c r="S309" i="20"/>
  <c r="T308" i="20"/>
  <c r="AB307" i="20"/>
  <c r="S306" i="20"/>
  <c r="AI305" i="20"/>
  <c r="AJ304" i="20"/>
  <c r="J303" i="20"/>
  <c r="AI302" i="20"/>
  <c r="Q301" i="20"/>
  <c r="T300" i="20"/>
  <c r="Z299" i="20"/>
  <c r="S298" i="20"/>
  <c r="AG297" i="20"/>
  <c r="AJ296" i="20"/>
  <c r="J295" i="20"/>
  <c r="AI294" i="20"/>
  <c r="AF291" i="20"/>
  <c r="L289" i="20"/>
  <c r="AF288" i="20"/>
  <c r="K287" i="20"/>
  <c r="AI286" i="20"/>
  <c r="AH283" i="20"/>
  <c r="AH281" i="20"/>
  <c r="AH279" i="20"/>
  <c r="AH277" i="20"/>
  <c r="AH275" i="20"/>
  <c r="P273" i="20"/>
  <c r="X272" i="20"/>
  <c r="AF271" i="20"/>
  <c r="P269" i="20"/>
  <c r="X268" i="20"/>
  <c r="AF267" i="20"/>
  <c r="P265" i="20"/>
  <c r="X264" i="20"/>
  <c r="M263" i="20"/>
  <c r="W262" i="20"/>
  <c r="AD261" i="20"/>
  <c r="AC259" i="20"/>
  <c r="N257" i="20"/>
  <c r="X256" i="20"/>
  <c r="M255" i="20"/>
  <c r="W254" i="20"/>
  <c r="S253" i="20"/>
  <c r="K252" i="20"/>
  <c r="W251" i="20"/>
  <c r="P250" i="20"/>
  <c r="AA249" i="20"/>
  <c r="S248" i="20"/>
  <c r="L247" i="20"/>
  <c r="W246" i="20"/>
  <c r="S245" i="20"/>
  <c r="K244" i="20"/>
  <c r="AA242" i="20"/>
  <c r="Q241" i="20"/>
  <c r="K240" i="20"/>
  <c r="AA238" i="20"/>
  <c r="Q237" i="20"/>
  <c r="K236" i="20"/>
  <c r="AA234" i="20"/>
  <c r="L233" i="20"/>
  <c r="L232" i="20"/>
  <c r="S231" i="20"/>
  <c r="K230" i="20"/>
  <c r="AB229" i="20"/>
  <c r="AB228" i="20"/>
  <c r="AA226" i="20"/>
  <c r="L225" i="20"/>
  <c r="L224" i="20"/>
  <c r="Q223" i="20"/>
  <c r="K222" i="20"/>
  <c r="Z221" i="20"/>
  <c r="AB220" i="20"/>
  <c r="AA218" i="20"/>
  <c r="J217" i="20"/>
  <c r="L216" i="20"/>
  <c r="Q215" i="20"/>
  <c r="K214" i="20"/>
  <c r="AA211" i="20"/>
  <c r="X208" i="20"/>
  <c r="AA206" i="20"/>
  <c r="L205" i="20"/>
  <c r="O204" i="20"/>
  <c r="J203" i="20"/>
  <c r="O202" i="20"/>
  <c r="J201" i="20"/>
  <c r="O200" i="20"/>
  <c r="J199" i="20"/>
  <c r="O198" i="20"/>
  <c r="J197" i="20"/>
  <c r="O196" i="20"/>
  <c r="J195" i="20"/>
  <c r="O194" i="20"/>
  <c r="O192" i="20"/>
  <c r="O190" i="20"/>
  <c r="O188" i="20"/>
  <c r="O186" i="20"/>
  <c r="O184" i="20"/>
  <c r="O182" i="20"/>
  <c r="I180" i="20"/>
  <c r="X179" i="20"/>
  <c r="Q178" i="20"/>
  <c r="P177" i="20"/>
  <c r="I176" i="20"/>
  <c r="G176" i="20" s="1"/>
  <c r="G164" i="17" s="1"/>
  <c r="X175" i="20"/>
  <c r="Q174" i="20"/>
  <c r="Q173" i="20"/>
  <c r="R172" i="20"/>
  <c r="M171" i="20"/>
  <c r="V170" i="20"/>
  <c r="R169" i="20"/>
  <c r="U168" i="20"/>
  <c r="N167" i="20"/>
  <c r="I166" i="20"/>
  <c r="I165" i="20"/>
  <c r="J164" i="20"/>
  <c r="J162" i="20"/>
  <c r="J160" i="20"/>
  <c r="J158" i="20"/>
  <c r="J156" i="20"/>
  <c r="J154" i="20"/>
  <c r="J152" i="20"/>
  <c r="J150" i="20"/>
  <c r="J148" i="20"/>
  <c r="J146" i="20"/>
  <c r="J144" i="20"/>
  <c r="L143" i="20"/>
  <c r="R142" i="20"/>
  <c r="T141" i="20"/>
  <c r="J140" i="20"/>
  <c r="L139" i="20"/>
  <c r="R138" i="20"/>
  <c r="T137" i="20"/>
  <c r="J136" i="20"/>
  <c r="L135" i="20"/>
  <c r="R134" i="20"/>
  <c r="N132" i="20"/>
  <c r="Q131" i="20"/>
  <c r="M129" i="20"/>
  <c r="Q128" i="20"/>
  <c r="R127" i="20"/>
  <c r="J126" i="20"/>
  <c r="N125" i="20"/>
  <c r="L123" i="20"/>
  <c r="G123" i="20" s="1"/>
  <c r="G111" i="17" s="1"/>
  <c r="L121" i="20"/>
  <c r="L119" i="20"/>
  <c r="L117" i="20"/>
  <c r="L115" i="20"/>
  <c r="G115" i="20" s="1"/>
  <c r="G103" i="17" s="1"/>
  <c r="J113" i="20"/>
  <c r="Q112" i="20"/>
  <c r="N110" i="20"/>
  <c r="I108" i="20"/>
  <c r="M107" i="20"/>
  <c r="J105" i="20"/>
  <c r="P103" i="20"/>
  <c r="I102" i="20"/>
  <c r="P99" i="20"/>
  <c r="I98" i="20"/>
  <c r="P95" i="20"/>
  <c r="I94" i="20"/>
  <c r="I93" i="20"/>
  <c r="J92" i="20"/>
  <c r="N90" i="20"/>
  <c r="J89" i="20"/>
  <c r="M88" i="20"/>
  <c r="J62" i="20"/>
  <c r="L61" i="20"/>
  <c r="J58" i="20"/>
  <c r="L57" i="20"/>
  <c r="J54" i="20"/>
  <c r="I51" i="20"/>
  <c r="I48" i="20"/>
  <c r="G48" i="20" s="1"/>
  <c r="G36" i="17" s="1"/>
  <c r="J47" i="20"/>
  <c r="I32" i="20"/>
  <c r="R446" i="20"/>
  <c r="AH446" i="20"/>
  <c r="AX446" i="20"/>
  <c r="X447" i="20"/>
  <c r="AN447" i="20"/>
  <c r="R448" i="20"/>
  <c r="AH448" i="20"/>
  <c r="AX448" i="20"/>
  <c r="X449" i="20"/>
  <c r="AN449" i="20"/>
  <c r="R450" i="20"/>
  <c r="AH450" i="20"/>
  <c r="AX450" i="20"/>
  <c r="X451" i="20"/>
  <c r="AN451" i="20"/>
  <c r="R452" i="20"/>
  <c r="AH452" i="20"/>
  <c r="AX452" i="20"/>
  <c r="X453" i="20"/>
  <c r="AN453" i="20"/>
  <c r="R454" i="20"/>
  <c r="AH454" i="20"/>
  <c r="AX454" i="20"/>
  <c r="X455" i="20"/>
  <c r="AN455" i="20"/>
  <c r="Q456" i="20"/>
  <c r="AG456" i="20"/>
  <c r="AW456" i="20"/>
  <c r="O457" i="20"/>
  <c r="AE457" i="20"/>
  <c r="AU457" i="20"/>
  <c r="X458" i="20"/>
  <c r="AN458" i="20"/>
  <c r="T459" i="20"/>
  <c r="AJ459" i="20"/>
  <c r="AZ459" i="20"/>
  <c r="M460" i="20"/>
  <c r="AC460" i="20"/>
  <c r="AS460" i="20"/>
  <c r="K461" i="20"/>
  <c r="AA461" i="20"/>
  <c r="AQ461" i="20"/>
  <c r="T462" i="20"/>
  <c r="AJ462" i="20"/>
  <c r="AZ462" i="20"/>
  <c r="I463" i="20"/>
  <c r="Y463" i="20"/>
  <c r="AO463" i="20"/>
  <c r="V464" i="20"/>
  <c r="AL464" i="20"/>
  <c r="Z435" i="20"/>
  <c r="X427" i="20"/>
  <c r="Q412" i="20"/>
  <c r="AB406" i="20"/>
  <c r="AR401" i="20"/>
  <c r="O385" i="20"/>
  <c r="O380" i="20"/>
  <c r="AP369" i="20"/>
  <c r="AI362" i="20"/>
  <c r="V358" i="20"/>
  <c r="N356" i="20"/>
  <c r="AA346" i="20"/>
  <c r="AH344" i="20"/>
  <c r="AB341" i="20"/>
  <c r="L339" i="20"/>
  <c r="AD332" i="20"/>
  <c r="S330" i="20"/>
  <c r="Z327" i="20"/>
  <c r="N325" i="20"/>
  <c r="I323" i="20"/>
  <c r="N320" i="20"/>
  <c r="L318" i="20"/>
  <c r="I317" i="20"/>
  <c r="N315" i="20"/>
  <c r="S313" i="20"/>
  <c r="AA311" i="20"/>
  <c r="T309" i="20"/>
  <c r="AJ308" i="20"/>
  <c r="AI306" i="20"/>
  <c r="K304" i="20"/>
  <c r="L302" i="20"/>
  <c r="AG301" i="20"/>
  <c r="I299" i="20"/>
  <c r="Q297" i="20"/>
  <c r="Y295" i="20"/>
  <c r="P291" i="20"/>
  <c r="P288" i="20"/>
  <c r="L286" i="20"/>
  <c r="T285" i="20"/>
  <c r="X284" i="20"/>
  <c r="R281" i="20"/>
  <c r="X280" i="20"/>
  <c r="R277" i="20"/>
  <c r="X276" i="20"/>
  <c r="P271" i="20"/>
  <c r="X270" i="20"/>
  <c r="AF269" i="20"/>
  <c r="M261" i="20"/>
  <c r="W260" i="20"/>
  <c r="AD259" i="20"/>
  <c r="AA252" i="20"/>
  <c r="O247" i="20"/>
  <c r="X246" i="20"/>
  <c r="Q243" i="20"/>
  <c r="V241" i="20"/>
  <c r="T240" i="20"/>
  <c r="AA236" i="20"/>
  <c r="K234" i="20"/>
  <c r="AB232" i="20"/>
  <c r="T231" i="20"/>
  <c r="T230" i="20"/>
  <c r="S227" i="20"/>
  <c r="AB225" i="20"/>
  <c r="AA222" i="20"/>
  <c r="K218" i="20"/>
  <c r="AB216" i="20"/>
  <c r="L213" i="20"/>
  <c r="O212" i="20"/>
  <c r="W205" i="20"/>
  <c r="P202" i="20"/>
  <c r="U201" i="20"/>
  <c r="P198" i="20"/>
  <c r="U197" i="20"/>
  <c r="P194" i="20"/>
  <c r="W193" i="20"/>
  <c r="P190" i="20"/>
  <c r="W189" i="20"/>
  <c r="P186" i="20"/>
  <c r="W185" i="20"/>
  <c r="V183" i="20"/>
  <c r="K175" i="20"/>
  <c r="I174" i="20"/>
  <c r="R173" i="20"/>
  <c r="N170" i="20"/>
  <c r="J169" i="20"/>
  <c r="V167" i="20"/>
  <c r="Q166" i="20"/>
  <c r="Q165" i="20"/>
  <c r="M162" i="20"/>
  <c r="M158" i="20"/>
  <c r="M154" i="20"/>
  <c r="R152" i="20"/>
  <c r="I151" i="20"/>
  <c r="N149" i="20"/>
  <c r="M146" i="20"/>
  <c r="R144" i="20"/>
  <c r="L141" i="20"/>
  <c r="O139" i="20"/>
  <c r="R136" i="20"/>
  <c r="N133" i="20"/>
  <c r="I131" i="20"/>
  <c r="I128" i="20"/>
  <c r="J127" i="20"/>
  <c r="N124" i="20"/>
  <c r="I122" i="20"/>
  <c r="N116" i="20"/>
  <c r="I114" i="20"/>
  <c r="M113" i="20"/>
  <c r="Q110" i="20"/>
  <c r="N108" i="20"/>
  <c r="I100" i="20"/>
  <c r="K97" i="20"/>
  <c r="M91" i="20"/>
  <c r="N87" i="20"/>
  <c r="I85" i="20"/>
  <c r="J82" i="20"/>
  <c r="J78" i="20"/>
  <c r="J74" i="20"/>
  <c r="J70" i="20"/>
  <c r="J66" i="20"/>
  <c r="L63" i="20"/>
  <c r="J60" i="20"/>
  <c r="L55" i="20"/>
  <c r="J46" i="20"/>
  <c r="S446" i="20"/>
  <c r="AY446" i="20"/>
  <c r="I447" i="20"/>
  <c r="AO447" i="20"/>
  <c r="J448" i="20"/>
  <c r="AP448" i="20"/>
  <c r="AF449" i="20"/>
  <c r="AI450" i="20"/>
  <c r="Y451" i="20"/>
  <c r="Z452" i="20"/>
  <c r="P453" i="20"/>
  <c r="AV453" i="20"/>
  <c r="S454" i="20"/>
  <c r="AY454" i="20"/>
  <c r="I455" i="20"/>
  <c r="AO455" i="20"/>
  <c r="I456" i="20"/>
  <c r="AO456" i="20"/>
  <c r="W457" i="20"/>
  <c r="AE458" i="20"/>
  <c r="U459" i="20"/>
  <c r="AH460" i="20"/>
  <c r="AI461" i="20"/>
  <c r="AB462" i="20"/>
  <c r="AF463" i="20"/>
  <c r="Y464" i="20"/>
  <c r="Z423" i="20"/>
  <c r="W391" i="20"/>
  <c r="AE389" i="20"/>
  <c r="J374" i="20"/>
  <c r="AL372" i="20"/>
  <c r="AH352" i="20"/>
  <c r="AA349" i="20"/>
  <c r="K347" i="20"/>
  <c r="AA338" i="20"/>
  <c r="AH336" i="20"/>
  <c r="AD333" i="20"/>
  <c r="Y319" i="20"/>
  <c r="S316" i="20"/>
  <c r="AI314" i="20"/>
  <c r="K312" i="20"/>
  <c r="L307" i="20"/>
  <c r="Y303" i="20"/>
  <c r="AA300" i="20"/>
  <c r="L294" i="20"/>
  <c r="AB289" i="20"/>
  <c r="R279" i="20"/>
  <c r="X278" i="20"/>
  <c r="P267" i="20"/>
  <c r="X266" i="20"/>
  <c r="X262" i="20"/>
  <c r="N255" i="20"/>
  <c r="X254" i="20"/>
  <c r="K242" i="20"/>
  <c r="AB233" i="20"/>
  <c r="K229" i="20"/>
  <c r="G229" i="20" s="1"/>
  <c r="G217" i="17" s="1"/>
  <c r="K226" i="20"/>
  <c r="AB224" i="20"/>
  <c r="Q219" i="20"/>
  <c r="Z217" i="20"/>
  <c r="AA214" i="20"/>
  <c r="K211" i="20"/>
  <c r="P204" i="20"/>
  <c r="U203" i="20"/>
  <c r="P196" i="20"/>
  <c r="U195" i="20"/>
  <c r="P184" i="20"/>
  <c r="X177" i="20"/>
  <c r="Q176" i="20"/>
  <c r="J172" i="20"/>
  <c r="M160" i="20"/>
  <c r="M156" i="20"/>
  <c r="R148" i="20"/>
  <c r="N145" i="20"/>
  <c r="R140" i="20"/>
  <c r="L137" i="20"/>
  <c r="Q132" i="20"/>
  <c r="R126" i="20"/>
  <c r="M111" i="20"/>
  <c r="I106" i="20"/>
  <c r="P101" i="20"/>
  <c r="M92" i="20"/>
  <c r="I86" i="20"/>
  <c r="J84" i="20"/>
  <c r="G84" i="20" s="1"/>
  <c r="G72" i="17" s="1"/>
  <c r="J80" i="20"/>
  <c r="J72" i="20"/>
  <c r="J64" i="20"/>
  <c r="I52" i="20"/>
  <c r="G52" i="20" s="1"/>
  <c r="G40" i="17" s="1"/>
  <c r="I28" i="20"/>
  <c r="AI446" i="20"/>
  <c r="AV449" i="20"/>
  <c r="AY450" i="20"/>
  <c r="AO451" i="20"/>
  <c r="AP452" i="20"/>
  <c r="Y455" i="20"/>
  <c r="Y456" i="20"/>
  <c r="AM457" i="20"/>
  <c r="O458" i="20"/>
  <c r="AU458" i="20"/>
  <c r="AK459" i="20"/>
  <c r="R460" i="20"/>
  <c r="S461" i="20"/>
  <c r="AY461" i="20"/>
  <c r="AR462" i="20"/>
  <c r="I464" i="20"/>
  <c r="I419" i="20"/>
  <c r="X412" i="20"/>
  <c r="AR403" i="20"/>
  <c r="AR395" i="20"/>
  <c r="R387" i="20"/>
  <c r="Z385" i="20"/>
  <c r="I381" i="20"/>
  <c r="G381" i="20" s="1"/>
  <c r="G369" i="17" s="1"/>
  <c r="AH370" i="20"/>
  <c r="X357" i="20"/>
  <c r="AC355" i="20"/>
  <c r="K352" i="20"/>
  <c r="G352" i="20" s="1"/>
  <c r="G340" i="17" s="1"/>
  <c r="R350" i="20"/>
  <c r="AG341" i="20"/>
  <c r="Q339" i="20"/>
  <c r="K336" i="20"/>
  <c r="R334" i="20"/>
  <c r="AA329" i="20"/>
  <c r="AH326" i="20"/>
  <c r="X323" i="20"/>
  <c r="S318" i="20"/>
  <c r="AD317" i="20"/>
  <c r="AB314" i="20"/>
  <c r="AJ313" i="20"/>
  <c r="AB311" i="20"/>
  <c r="AI309" i="20"/>
  <c r="K307" i="20"/>
  <c r="T304" i="20"/>
  <c r="S302" i="20"/>
  <c r="J299" i="20"/>
  <c r="AH297" i="20"/>
  <c r="Z295" i="20"/>
  <c r="O293" i="20"/>
  <c r="W292" i="20"/>
  <c r="AI291" i="20"/>
  <c r="W289" i="20"/>
  <c r="S286" i="20"/>
  <c r="M283" i="20"/>
  <c r="W282" i="20"/>
  <c r="M279" i="20"/>
  <c r="W278" i="20"/>
  <c r="M275" i="20"/>
  <c r="W274" i="20"/>
  <c r="AE273" i="20"/>
  <c r="O267" i="20"/>
  <c r="W266" i="20"/>
  <c r="AE265" i="20"/>
  <c r="N261" i="20"/>
  <c r="X260" i="20"/>
  <c r="AC257" i="20"/>
  <c r="AB247" i="20"/>
  <c r="X245" i="20"/>
  <c r="T244" i="20"/>
  <c r="AA240" i="20"/>
  <c r="K238" i="20"/>
  <c r="AA233" i="20"/>
  <c r="AA230" i="20"/>
  <c r="S224" i="20"/>
  <c r="I221" i="20"/>
  <c r="Y217" i="20"/>
  <c r="R215" i="20"/>
  <c r="T214" i="20"/>
  <c r="P207" i="20"/>
  <c r="Z201" i="20"/>
  <c r="Z197" i="20"/>
  <c r="X193" i="20"/>
  <c r="X189" i="20"/>
  <c r="X185" i="20"/>
  <c r="P182" i="20"/>
  <c r="K179" i="20"/>
  <c r="I178" i="20"/>
  <c r="S177" i="20"/>
  <c r="N176" i="20"/>
  <c r="P175" i="20"/>
  <c r="V174" i="20"/>
  <c r="R162" i="20"/>
  <c r="O161" i="20"/>
  <c r="R158" i="20"/>
  <c r="O157" i="20"/>
  <c r="R154" i="20"/>
  <c r="I153" i="20"/>
  <c r="N151" i="20"/>
  <c r="M148" i="20"/>
  <c r="R146" i="20"/>
  <c r="I145" i="20"/>
  <c r="J142" i="20"/>
  <c r="M140" i="20"/>
  <c r="T139" i="20"/>
  <c r="J134" i="20"/>
  <c r="R131" i="20"/>
  <c r="M126" i="20"/>
  <c r="N122" i="20"/>
  <c r="I120" i="20"/>
  <c r="N114" i="20"/>
  <c r="J111" i="20"/>
  <c r="Q108" i="20"/>
  <c r="I104" i="20"/>
  <c r="K101" i="20"/>
  <c r="P97" i="20"/>
  <c r="N94" i="20"/>
  <c r="I30" i="20"/>
  <c r="Z446" i="20"/>
  <c r="P447" i="20"/>
  <c r="AV447" i="20"/>
  <c r="S448" i="20"/>
  <c r="AY448" i="20"/>
  <c r="I449" i="20"/>
  <c r="AO449" i="20"/>
  <c r="J450" i="20"/>
  <c r="AP450" i="20"/>
  <c r="AF451" i="20"/>
  <c r="AI452" i="20"/>
  <c r="Y453" i="20"/>
  <c r="Z454" i="20"/>
  <c r="P455" i="20"/>
  <c r="AV455" i="20"/>
  <c r="V456" i="20"/>
  <c r="AH457" i="20"/>
  <c r="AF458" i="20"/>
  <c r="AB459" i="20"/>
  <c r="AK460" i="20"/>
  <c r="N461" i="20"/>
  <c r="AT461" i="20"/>
  <c r="K462" i="20"/>
  <c r="AQ462" i="20"/>
  <c r="AG463" i="20"/>
  <c r="AD464" i="20"/>
  <c r="U439" i="20"/>
  <c r="X431" i="20"/>
  <c r="AR397" i="20"/>
  <c r="Z366" i="20"/>
  <c r="AA354" i="20"/>
  <c r="N324" i="20"/>
  <c r="L310" i="20"/>
  <c r="S305" i="20"/>
  <c r="AB298" i="20"/>
  <c r="K296" i="20"/>
  <c r="T293" i="20"/>
  <c r="X292" i="20"/>
  <c r="K290" i="20"/>
  <c r="X287" i="20"/>
  <c r="R283" i="20"/>
  <c r="X282" i="20"/>
  <c r="R275" i="20"/>
  <c r="X274" i="20"/>
  <c r="AF273" i="20"/>
  <c r="AF265" i="20"/>
  <c r="N263" i="20"/>
  <c r="AD257" i="20"/>
  <c r="K249" i="20"/>
  <c r="AA244" i="20"/>
  <c r="Q235" i="20"/>
  <c r="J221" i="20"/>
  <c r="L220" i="20"/>
  <c r="L210" i="20"/>
  <c r="P200" i="20"/>
  <c r="U199" i="20"/>
  <c r="P192" i="20"/>
  <c r="W191" i="20"/>
  <c r="P188" i="20"/>
  <c r="W187" i="20"/>
  <c r="U181" i="20"/>
  <c r="N180" i="20"/>
  <c r="P179" i="20"/>
  <c r="V178" i="20"/>
  <c r="N171" i="20"/>
  <c r="J168" i="20"/>
  <c r="M164" i="20"/>
  <c r="N153" i="20"/>
  <c r="M150" i="20"/>
  <c r="I147" i="20"/>
  <c r="O143" i="20"/>
  <c r="O135" i="20"/>
  <c r="J130" i="20"/>
  <c r="N129" i="20"/>
  <c r="N120" i="20"/>
  <c r="G120" i="20" s="1"/>
  <c r="G108" i="17" s="1"/>
  <c r="I118" i="20"/>
  <c r="J109" i="20"/>
  <c r="M105" i="20"/>
  <c r="N98" i="20"/>
  <c r="J93" i="20"/>
  <c r="J76" i="20"/>
  <c r="J68" i="20"/>
  <c r="L59" i="20"/>
  <c r="G59" i="20" s="1"/>
  <c r="G47" i="17" s="1"/>
  <c r="J56" i="20"/>
  <c r="Y447" i="20"/>
  <c r="Z448" i="20"/>
  <c r="P449" i="20"/>
  <c r="S450" i="20"/>
  <c r="I451" i="20"/>
  <c r="J452" i="20"/>
  <c r="AF453" i="20"/>
  <c r="AI454" i="20"/>
  <c r="AX460" i="20"/>
  <c r="L462" i="20"/>
  <c r="P463" i="20"/>
  <c r="AV463" i="20"/>
  <c r="AO464" i="20"/>
  <c r="AR399" i="20"/>
  <c r="AH391" i="20"/>
  <c r="AG375" i="20"/>
  <c r="O367" i="20"/>
  <c r="R342" i="20"/>
  <c r="AB316" i="20"/>
  <c r="O285" i="20"/>
  <c r="W276" i="20"/>
  <c r="AC263" i="20"/>
  <c r="AB248" i="20"/>
  <c r="V237" i="20"/>
  <c r="L229" i="20"/>
  <c r="Q180" i="20"/>
  <c r="I169" i="20"/>
  <c r="G169" i="20" s="1"/>
  <c r="G157" i="17" s="1"/>
  <c r="M168" i="20"/>
  <c r="R160" i="20"/>
  <c r="O155" i="20"/>
  <c r="N147" i="20"/>
  <c r="I127" i="20"/>
  <c r="M87" i="20"/>
  <c r="J446" i="20"/>
  <c r="AI448" i="20"/>
  <c r="Y449" i="20"/>
  <c r="AV451" i="20"/>
  <c r="AY452" i="20"/>
  <c r="I453" i="20"/>
  <c r="J454" i="20"/>
  <c r="AL456" i="20"/>
  <c r="AX457" i="20"/>
  <c r="AV458" i="20"/>
  <c r="L459" i="20"/>
  <c r="U460" i="20"/>
  <c r="AB306" i="20"/>
  <c r="Z303" i="20"/>
  <c r="AE269" i="20"/>
  <c r="T252" i="20"/>
  <c r="U183" i="20"/>
  <c r="O163" i="20"/>
  <c r="M152" i="20"/>
  <c r="M144" i="20"/>
  <c r="J138" i="20"/>
  <c r="T135" i="20"/>
  <c r="I124" i="20"/>
  <c r="AA462" i="20"/>
  <c r="N464" i="20"/>
  <c r="S415" i="20"/>
  <c r="R347" i="20"/>
  <c r="T312" i="20"/>
  <c r="AA308" i="20"/>
  <c r="AJ305" i="20"/>
  <c r="AA287" i="20"/>
  <c r="W270" i="20"/>
  <c r="X253" i="20"/>
  <c r="L228" i="20"/>
  <c r="S216" i="20"/>
  <c r="Z203" i="20"/>
  <c r="V181" i="20"/>
  <c r="I173" i="20"/>
  <c r="G173" i="20" s="1"/>
  <c r="G161" i="17" s="1"/>
  <c r="U172" i="20"/>
  <c r="N166" i="20"/>
  <c r="R156" i="20"/>
  <c r="T143" i="20"/>
  <c r="P451" i="20"/>
  <c r="R457" i="20"/>
  <c r="AD461" i="20"/>
  <c r="AT464" i="20"/>
  <c r="M361" i="20"/>
  <c r="AH349" i="20"/>
  <c r="AI333" i="20"/>
  <c r="J330" i="20"/>
  <c r="G330" i="20" s="1"/>
  <c r="G318" i="17" s="1"/>
  <c r="AD322" i="20"/>
  <c r="R301" i="20"/>
  <c r="T290" i="20"/>
  <c r="O288" i="20"/>
  <c r="M281" i="20"/>
  <c r="O271" i="20"/>
  <c r="AC255" i="20"/>
  <c r="Q239" i="20"/>
  <c r="T222" i="20"/>
  <c r="O209" i="20"/>
  <c r="K206" i="20"/>
  <c r="Z195" i="20"/>
  <c r="X191" i="20"/>
  <c r="X187" i="20"/>
  <c r="U171" i="20"/>
  <c r="J165" i="20"/>
  <c r="G165" i="20" s="1"/>
  <c r="G153" i="17" s="1"/>
  <c r="R164" i="20"/>
  <c r="O159" i="20"/>
  <c r="I149" i="20"/>
  <c r="M136" i="20"/>
  <c r="I116" i="20"/>
  <c r="N102" i="20"/>
  <c r="I96" i="20"/>
  <c r="AP446" i="20"/>
  <c r="AF447" i="20"/>
  <c r="AO453" i="20"/>
  <c r="AP454" i="20"/>
  <c r="AF455" i="20"/>
  <c r="AR459" i="20"/>
  <c r="K344" i="20"/>
  <c r="AD319" i="20"/>
  <c r="AJ300" i="20"/>
  <c r="AI298" i="20"/>
  <c r="W284" i="20"/>
  <c r="M277" i="20"/>
  <c r="W258" i="20"/>
  <c r="S232" i="20"/>
  <c r="R223" i="20"/>
  <c r="Z199" i="20"/>
  <c r="I170" i="20"/>
  <c r="U167" i="20"/>
  <c r="M133" i="20"/>
  <c r="N118" i="20"/>
  <c r="J51" i="20"/>
  <c r="Q463" i="20"/>
  <c r="AP389" i="20"/>
  <c r="AQ373" i="20"/>
  <c r="AA365" i="20"/>
  <c r="I315" i="20"/>
  <c r="S310" i="20"/>
  <c r="T296" i="20"/>
  <c r="S294" i="20"/>
  <c r="W280" i="20"/>
  <c r="M259" i="20"/>
  <c r="AE250" i="20"/>
  <c r="T236" i="20"/>
  <c r="AA225" i="20"/>
  <c r="R150" i="20"/>
  <c r="M130" i="20"/>
  <c r="I112" i="20"/>
  <c r="N106" i="20"/>
  <c r="Z450" i="20"/>
  <c r="S452" i="20"/>
  <c r="P458" i="20"/>
  <c r="AW463" i="20"/>
  <c r="AM431" i="19"/>
  <c r="AF439" i="19"/>
  <c r="AK423" i="19"/>
  <c r="J431" i="19"/>
  <c r="S439" i="19"/>
  <c r="E189" i="20"/>
  <c r="H189" i="20"/>
  <c r="E207" i="20"/>
  <c r="H207" i="20"/>
  <c r="E225" i="20"/>
  <c r="H225" i="20"/>
  <c r="F133" i="20"/>
  <c r="F121" i="17" s="1"/>
  <c r="G30" i="20"/>
  <c r="G18" i="17" s="1"/>
  <c r="F46" i="20"/>
  <c r="F34" i="17" s="1"/>
  <c r="F54" i="20"/>
  <c r="F42" i="17" s="1"/>
  <c r="F58" i="20"/>
  <c r="F46" i="17" s="1"/>
  <c r="F62" i="20"/>
  <c r="F50" i="17" s="1"/>
  <c r="F66" i="20"/>
  <c r="F54" i="17" s="1"/>
  <c r="F70" i="20"/>
  <c r="F58" i="17" s="1"/>
  <c r="F74" i="20"/>
  <c r="F62" i="17" s="1"/>
  <c r="F78" i="20"/>
  <c r="F66" i="17" s="1"/>
  <c r="F82" i="20"/>
  <c r="F70" i="17" s="1"/>
  <c r="F88" i="20"/>
  <c r="F76" i="17" s="1"/>
  <c r="F126" i="20"/>
  <c r="F114" i="17" s="1"/>
  <c r="F134" i="20"/>
  <c r="F122" i="17" s="1"/>
  <c r="F138" i="20"/>
  <c r="F126" i="17" s="1"/>
  <c r="F142" i="20"/>
  <c r="F130" i="17" s="1"/>
  <c r="F146" i="20"/>
  <c r="F134" i="17" s="1"/>
  <c r="F150" i="20"/>
  <c r="F138" i="17" s="1"/>
  <c r="F154" i="20"/>
  <c r="F142" i="17" s="1"/>
  <c r="F158" i="20"/>
  <c r="F146" i="17" s="1"/>
  <c r="F162" i="20"/>
  <c r="F150" i="17" s="1"/>
  <c r="F168" i="20"/>
  <c r="F156" i="17" s="1"/>
  <c r="F427" i="16"/>
  <c r="F415" i="14" s="1"/>
  <c r="G427" i="16"/>
  <c r="G415" i="14" s="1"/>
  <c r="F435" i="16"/>
  <c r="F423" i="14" s="1"/>
  <c r="G435" i="16"/>
  <c r="G423" i="14" s="1"/>
  <c r="F439" i="16"/>
  <c r="F427" i="14" s="1"/>
  <c r="G439" i="16"/>
  <c r="G427" i="14" s="1"/>
  <c r="F443" i="16"/>
  <c r="F431" i="14" s="1"/>
  <c r="G443" i="16"/>
  <c r="G431" i="14" s="1"/>
  <c r="F447" i="16"/>
  <c r="F435" i="14" s="1"/>
  <c r="G447" i="16"/>
  <c r="G435" i="14" s="1"/>
  <c r="G211" i="19"/>
  <c r="E199" i="17" s="1"/>
  <c r="F211" i="19"/>
  <c r="D199" i="17" s="1"/>
  <c r="F86" i="20"/>
  <c r="F74" i="17" s="1"/>
  <c r="F65" i="20"/>
  <c r="F53" i="17" s="1"/>
  <c r="F18" i="20"/>
  <c r="F6" i="17" s="1"/>
  <c r="G18" i="20"/>
  <c r="G6" i="17" s="1"/>
  <c r="F453" i="10"/>
  <c r="B441" i="17" s="1"/>
  <c r="G115" i="16"/>
  <c r="G103" i="14" s="1"/>
  <c r="G223" i="19"/>
  <c r="E211" i="17" s="1"/>
  <c r="F223" i="19"/>
  <c r="D211" i="17" s="1"/>
  <c r="F32" i="20"/>
  <c r="F20" i="17" s="1"/>
  <c r="G32" i="20"/>
  <c r="G20" i="17" s="1"/>
  <c r="F71" i="19"/>
  <c r="D59" i="17" s="1"/>
  <c r="G71" i="19"/>
  <c r="E59" i="17" s="1"/>
  <c r="F151" i="19"/>
  <c r="D139" i="17" s="1"/>
  <c r="G151" i="19"/>
  <c r="E139" i="17" s="1"/>
  <c r="F181" i="20"/>
  <c r="F169" i="17" s="1"/>
  <c r="G38" i="19"/>
  <c r="E26" i="17" s="1"/>
  <c r="F38" i="19"/>
  <c r="D26" i="17" s="1"/>
  <c r="F94" i="19"/>
  <c r="D82" i="17" s="1"/>
  <c r="G94" i="19"/>
  <c r="E82" i="17" s="1"/>
  <c r="G104" i="19"/>
  <c r="E92" i="17" s="1"/>
  <c r="F126" i="19"/>
  <c r="D114" i="17" s="1"/>
  <c r="F326" i="19"/>
  <c r="D314" i="17" s="1"/>
  <c r="G326" i="19"/>
  <c r="E314" i="17" s="1"/>
  <c r="G340" i="19"/>
  <c r="E328" i="17" s="1"/>
  <c r="F340" i="19"/>
  <c r="D328" i="17" s="1"/>
  <c r="G344" i="19"/>
  <c r="E332" i="17" s="1"/>
  <c r="F344" i="19"/>
  <c r="D332" i="17" s="1"/>
  <c r="G380" i="19"/>
  <c r="E368" i="17" s="1"/>
  <c r="F380" i="19"/>
  <c r="D368" i="17" s="1"/>
  <c r="G408" i="19"/>
  <c r="E396" i="17" s="1"/>
  <c r="F408" i="19"/>
  <c r="D396" i="17" s="1"/>
  <c r="G428" i="19"/>
  <c r="E416" i="17" s="1"/>
  <c r="F428" i="19"/>
  <c r="D416" i="17" s="1"/>
  <c r="F259" i="16"/>
  <c r="F247" i="14" s="1"/>
  <c r="G259" i="16"/>
  <c r="G247" i="14" s="1"/>
  <c r="F291" i="16"/>
  <c r="F279" i="14" s="1"/>
  <c r="G291" i="16"/>
  <c r="G279" i="14" s="1"/>
  <c r="F307" i="16"/>
  <c r="F295" i="14" s="1"/>
  <c r="G307" i="16"/>
  <c r="G295" i="14" s="1"/>
  <c r="F311" i="16"/>
  <c r="F299" i="14" s="1"/>
  <c r="G311" i="16"/>
  <c r="G299" i="14" s="1"/>
  <c r="F319" i="16"/>
  <c r="F307" i="14" s="1"/>
  <c r="G319" i="16"/>
  <c r="G307" i="14" s="1"/>
  <c r="F335" i="16"/>
  <c r="F323" i="14" s="1"/>
  <c r="G335" i="16"/>
  <c r="G323" i="14" s="1"/>
  <c r="F367" i="16"/>
  <c r="F355" i="14" s="1"/>
  <c r="G367" i="16"/>
  <c r="G355" i="14" s="1"/>
  <c r="F391" i="16"/>
  <c r="F379" i="14" s="1"/>
  <c r="G391" i="16"/>
  <c r="G379" i="14" s="1"/>
  <c r="F411" i="16"/>
  <c r="F399" i="14" s="1"/>
  <c r="G411" i="16"/>
  <c r="G399" i="14" s="1"/>
  <c r="F415" i="16"/>
  <c r="F403" i="14" s="1"/>
  <c r="G415" i="16"/>
  <c r="G403" i="14" s="1"/>
  <c r="F423" i="16"/>
  <c r="F411" i="14" s="1"/>
  <c r="G423" i="16"/>
  <c r="G411" i="14" s="1"/>
  <c r="F459" i="16"/>
  <c r="F447" i="14" s="1"/>
  <c r="G459" i="16"/>
  <c r="G447" i="14" s="1"/>
  <c r="F19" i="15"/>
  <c r="D7" i="14" s="1"/>
  <c r="F143" i="15"/>
  <c r="D131" i="14" s="1"/>
  <c r="F162" i="15"/>
  <c r="D150" i="14" s="1"/>
  <c r="G253" i="15"/>
  <c r="E241" i="14" s="1"/>
  <c r="F253" i="15"/>
  <c r="D241" i="14" s="1"/>
  <c r="G293" i="15"/>
  <c r="E281" i="14" s="1"/>
  <c r="F293" i="15"/>
  <c r="D281" i="14" s="1"/>
  <c r="G365" i="15"/>
  <c r="E353" i="14" s="1"/>
  <c r="F365" i="15"/>
  <c r="D353" i="14" s="1"/>
  <c r="G381" i="15"/>
  <c r="E369" i="14" s="1"/>
  <c r="F381" i="15"/>
  <c r="D369" i="14" s="1"/>
  <c r="G114" i="16"/>
  <c r="G102" i="14" s="1"/>
  <c r="G131" i="16"/>
  <c r="G119" i="14" s="1"/>
  <c r="G136" i="16"/>
  <c r="G124" i="14" s="1"/>
  <c r="G144" i="16"/>
  <c r="G132" i="14" s="1"/>
  <c r="G152" i="16"/>
  <c r="G140" i="14" s="1"/>
  <c r="G158" i="16"/>
  <c r="G146" i="14" s="1"/>
  <c r="G165" i="16"/>
  <c r="G153" i="14" s="1"/>
  <c r="G178" i="16"/>
  <c r="G166" i="14" s="1"/>
  <c r="G452" i="19"/>
  <c r="E440" i="17" s="1"/>
  <c r="F452" i="19"/>
  <c r="D440" i="17" s="1"/>
  <c r="G135" i="16"/>
  <c r="G123" i="14" s="1"/>
  <c r="F97" i="20"/>
  <c r="F85" i="17" s="1"/>
  <c r="F101" i="20"/>
  <c r="F89" i="17" s="1"/>
  <c r="F115" i="20"/>
  <c r="F103" i="17" s="1"/>
  <c r="F119" i="20"/>
  <c r="F107" i="17" s="1"/>
  <c r="F123" i="20"/>
  <c r="F111" i="17" s="1"/>
  <c r="F157" i="20"/>
  <c r="F145" i="17" s="1"/>
  <c r="F161" i="20"/>
  <c r="F149" i="17" s="1"/>
  <c r="G161" i="20"/>
  <c r="G149" i="17" s="1"/>
  <c r="F179" i="20"/>
  <c r="F167" i="17" s="1"/>
  <c r="F201" i="20"/>
  <c r="F189" i="17" s="1"/>
  <c r="F219" i="20"/>
  <c r="F207" i="17" s="1"/>
  <c r="F275" i="20"/>
  <c r="F263" i="17" s="1"/>
  <c r="F279" i="20"/>
  <c r="F267" i="17" s="1"/>
  <c r="F283" i="20"/>
  <c r="F271" i="17" s="1"/>
  <c r="AB335" i="16"/>
  <c r="Y335" i="16"/>
  <c r="AI361" i="16"/>
  <c r="AM335" i="16"/>
  <c r="W317" i="16"/>
  <c r="J361" i="16"/>
  <c r="R339" i="16"/>
  <c r="R335" i="16"/>
  <c r="AD317" i="16"/>
  <c r="Z285" i="16"/>
  <c r="G148" i="16"/>
  <c r="G136" i="14" s="1"/>
  <c r="G179" i="16"/>
  <c r="G167" i="14" s="1"/>
  <c r="E436" i="15"/>
  <c r="P436" i="15"/>
  <c r="X436" i="15"/>
  <c r="AF436" i="15"/>
  <c r="AN436" i="15"/>
  <c r="AV436" i="15"/>
  <c r="T436" i="15"/>
  <c r="AJ436" i="15"/>
  <c r="AE436" i="15"/>
  <c r="AU436" i="15"/>
  <c r="K436" i="15"/>
  <c r="S436" i="15"/>
  <c r="AA436" i="15"/>
  <c r="AI436" i="15"/>
  <c r="AQ436" i="15"/>
  <c r="L436" i="15"/>
  <c r="AB436" i="15"/>
  <c r="AR436" i="15"/>
  <c r="O436" i="15"/>
  <c r="W436" i="15"/>
  <c r="AM436" i="15"/>
  <c r="M436" i="15"/>
  <c r="AC436" i="15"/>
  <c r="AS436" i="15"/>
  <c r="R436" i="15"/>
  <c r="AH436" i="15"/>
  <c r="AX436" i="15"/>
  <c r="U436" i="15"/>
  <c r="AK436" i="15"/>
  <c r="Z436" i="15"/>
  <c r="Q436" i="15"/>
  <c r="AG436" i="15"/>
  <c r="AW436" i="15"/>
  <c r="V436" i="15"/>
  <c r="AL436" i="15"/>
  <c r="J436" i="15"/>
  <c r="AP436" i="15"/>
  <c r="F418" i="10"/>
  <c r="B406" i="17" s="1"/>
  <c r="G418" i="10"/>
  <c r="C406" i="17" s="1"/>
  <c r="G318" i="15"/>
  <c r="E306" i="14" s="1"/>
  <c r="F318" i="15"/>
  <c r="D306" i="14" s="1"/>
  <c r="AD325" i="15"/>
  <c r="J285" i="15"/>
  <c r="L234" i="15"/>
  <c r="AM429" i="15"/>
  <c r="AM417" i="15"/>
  <c r="K393" i="15"/>
  <c r="AQ385" i="15"/>
  <c r="AH277" i="15"/>
  <c r="AO436" i="15"/>
  <c r="F81" i="19"/>
  <c r="D69" i="17" s="1"/>
  <c r="G230" i="19"/>
  <c r="E218" i="17" s="1"/>
  <c r="F230" i="19"/>
  <c r="D218" i="17" s="1"/>
  <c r="F132" i="19"/>
  <c r="D120" i="17" s="1"/>
  <c r="F122" i="20"/>
  <c r="F110" i="17" s="1"/>
  <c r="F114" i="20"/>
  <c r="F102" i="17" s="1"/>
  <c r="F102" i="19"/>
  <c r="D90" i="17" s="1"/>
  <c r="G22" i="19"/>
  <c r="E10" i="17" s="1"/>
  <c r="F22" i="19"/>
  <c r="D10" i="17" s="1"/>
  <c r="G40" i="19"/>
  <c r="E28" i="17" s="1"/>
  <c r="F40" i="19"/>
  <c r="D28" i="17" s="1"/>
  <c r="F54" i="19"/>
  <c r="D42" i="17" s="1"/>
  <c r="G54" i="19"/>
  <c r="E42" i="17" s="1"/>
  <c r="G78" i="19"/>
  <c r="E66" i="17" s="1"/>
  <c r="F78" i="19"/>
  <c r="D66" i="17" s="1"/>
  <c r="G82" i="19"/>
  <c r="E70" i="17" s="1"/>
  <c r="F82" i="19"/>
  <c r="D70" i="17" s="1"/>
  <c r="F216" i="19"/>
  <c r="D204" i="17" s="1"/>
  <c r="G216" i="19"/>
  <c r="E204" i="17" s="1"/>
  <c r="G248" i="19"/>
  <c r="E236" i="17" s="1"/>
  <c r="F248" i="19"/>
  <c r="D236" i="17" s="1"/>
  <c r="F264" i="19"/>
  <c r="D252" i="17" s="1"/>
  <c r="G264" i="19"/>
  <c r="E252" i="17" s="1"/>
  <c r="G308" i="19"/>
  <c r="E296" i="17" s="1"/>
  <c r="F308" i="19"/>
  <c r="D296" i="17" s="1"/>
  <c r="F334" i="19"/>
  <c r="D322" i="17" s="1"/>
  <c r="G334" i="19"/>
  <c r="E322" i="17" s="1"/>
  <c r="G336" i="19"/>
  <c r="E324" i="17" s="1"/>
  <c r="F336" i="19"/>
  <c r="D324" i="17" s="1"/>
  <c r="G338" i="19"/>
  <c r="E326" i="17" s="1"/>
  <c r="F338" i="19"/>
  <c r="D326" i="17" s="1"/>
  <c r="G342" i="19"/>
  <c r="E330" i="17" s="1"/>
  <c r="F342" i="19"/>
  <c r="D330" i="17" s="1"/>
  <c r="F386" i="19"/>
  <c r="D374" i="17" s="1"/>
  <c r="G386" i="19"/>
  <c r="E374" i="17" s="1"/>
  <c r="F458" i="19"/>
  <c r="D446" i="17" s="1"/>
  <c r="G458" i="19"/>
  <c r="E446" i="17" s="1"/>
  <c r="F411" i="20"/>
  <c r="F399" i="17" s="1"/>
  <c r="G411" i="20"/>
  <c r="G399" i="17" s="1"/>
  <c r="G426" i="20"/>
  <c r="G414" i="17" s="1"/>
  <c r="F426" i="20"/>
  <c r="F414" i="17" s="1"/>
  <c r="F458" i="20"/>
  <c r="F446" i="17" s="1"/>
  <c r="G458" i="20"/>
  <c r="G446" i="17" s="1"/>
  <c r="G403" i="20"/>
  <c r="G391" i="17" s="1"/>
  <c r="F403" i="20"/>
  <c r="F391" i="17" s="1"/>
  <c r="J201" i="19"/>
  <c r="N201" i="19"/>
  <c r="R201" i="19"/>
  <c r="V201" i="19"/>
  <c r="Z201" i="19"/>
  <c r="E201" i="19"/>
  <c r="K201" i="19"/>
  <c r="O201" i="19"/>
  <c r="S201" i="19"/>
  <c r="W201" i="19"/>
  <c r="L201" i="19"/>
  <c r="T201" i="19"/>
  <c r="M201" i="19"/>
  <c r="U201" i="19"/>
  <c r="Q201" i="19"/>
  <c r="H201" i="19"/>
  <c r="X201" i="19"/>
  <c r="I201" i="19"/>
  <c r="Y201" i="19"/>
  <c r="P201" i="19"/>
  <c r="I265" i="19"/>
  <c r="M265" i="19"/>
  <c r="Q265" i="19"/>
  <c r="U265" i="19"/>
  <c r="Y265" i="19"/>
  <c r="AC265" i="19"/>
  <c r="AG265" i="19"/>
  <c r="J265" i="19"/>
  <c r="N265" i="19"/>
  <c r="R265" i="19"/>
  <c r="V265" i="19"/>
  <c r="Z265" i="19"/>
  <c r="AD265" i="19"/>
  <c r="K265" i="19"/>
  <c r="S265" i="19"/>
  <c r="AA265" i="19"/>
  <c r="L265" i="19"/>
  <c r="T265" i="19"/>
  <c r="AB265" i="19"/>
  <c r="P265" i="19"/>
  <c r="AF265" i="19"/>
  <c r="E265" i="19"/>
  <c r="W265" i="19"/>
  <c r="AE265" i="19"/>
  <c r="H265" i="19"/>
  <c r="O265" i="19"/>
  <c r="X265" i="19"/>
  <c r="J281" i="19"/>
  <c r="N281" i="19"/>
  <c r="R281" i="19"/>
  <c r="V281" i="19"/>
  <c r="Z281" i="19"/>
  <c r="AD281" i="19"/>
  <c r="AH281" i="19"/>
  <c r="E281" i="19"/>
  <c r="K281" i="19"/>
  <c r="O281" i="19"/>
  <c r="S281" i="19"/>
  <c r="W281" i="19"/>
  <c r="AA281" i="19"/>
  <c r="AE281" i="19"/>
  <c r="L281" i="19"/>
  <c r="T281" i="19"/>
  <c r="AB281" i="19"/>
  <c r="M281" i="19"/>
  <c r="U281" i="19"/>
  <c r="AC281" i="19"/>
  <c r="Q281" i="19"/>
  <c r="AG281" i="19"/>
  <c r="H281" i="19"/>
  <c r="X281" i="19"/>
  <c r="P281" i="19"/>
  <c r="Y281" i="19"/>
  <c r="I281" i="19"/>
  <c r="AF281" i="19"/>
  <c r="J325" i="19"/>
  <c r="N325" i="19"/>
  <c r="R325" i="19"/>
  <c r="V325" i="19"/>
  <c r="Z325" i="19"/>
  <c r="AD325" i="19"/>
  <c r="AH325" i="19"/>
  <c r="AL325" i="19"/>
  <c r="E325" i="19"/>
  <c r="K325" i="19"/>
  <c r="O325" i="19"/>
  <c r="S325" i="19"/>
  <c r="W325" i="19"/>
  <c r="AA325" i="19"/>
  <c r="AE325" i="19"/>
  <c r="AI325" i="19"/>
  <c r="AM325" i="19"/>
  <c r="H325" i="19"/>
  <c r="P325" i="19"/>
  <c r="X325" i="19"/>
  <c r="AF325" i="19"/>
  <c r="I325" i="19"/>
  <c r="Q325" i="19"/>
  <c r="Y325" i="19"/>
  <c r="AG325" i="19"/>
  <c r="L325" i="19"/>
  <c r="AB325" i="19"/>
  <c r="M325" i="19"/>
  <c r="AC325" i="19"/>
  <c r="AK325" i="19"/>
  <c r="T325" i="19"/>
  <c r="AJ325" i="19"/>
  <c r="U325" i="19"/>
  <c r="E341" i="19"/>
  <c r="K341" i="19"/>
  <c r="O341" i="19"/>
  <c r="S341" i="19"/>
  <c r="W341" i="19"/>
  <c r="AA341" i="19"/>
  <c r="AE341" i="19"/>
  <c r="AI341" i="19"/>
  <c r="AM341" i="19"/>
  <c r="H341" i="19"/>
  <c r="L341" i="19"/>
  <c r="P341" i="19"/>
  <c r="T341" i="19"/>
  <c r="X341" i="19"/>
  <c r="AB341" i="19"/>
  <c r="AF341" i="19"/>
  <c r="AJ341" i="19"/>
  <c r="AN341" i="19"/>
  <c r="M341" i="19"/>
  <c r="U341" i="19"/>
  <c r="AC341" i="19"/>
  <c r="AK341" i="19"/>
  <c r="N341" i="19"/>
  <c r="V341" i="19"/>
  <c r="AD341" i="19"/>
  <c r="AL341" i="19"/>
  <c r="J341" i="19"/>
  <c r="Z341" i="19"/>
  <c r="Q341" i="19"/>
  <c r="AG341" i="19"/>
  <c r="AH341" i="19"/>
  <c r="I341" i="19"/>
  <c r="R341" i="19"/>
  <c r="Y341" i="19"/>
  <c r="J365" i="19"/>
  <c r="N365" i="19"/>
  <c r="R365" i="19"/>
  <c r="V365" i="19"/>
  <c r="Z365" i="19"/>
  <c r="AD365" i="19"/>
  <c r="AH365" i="19"/>
  <c r="AL365" i="19"/>
  <c r="AP365" i="19"/>
  <c r="E365" i="19"/>
  <c r="K365" i="19"/>
  <c r="O365" i="19"/>
  <c r="S365" i="19"/>
  <c r="W365" i="19"/>
  <c r="AA365" i="19"/>
  <c r="AE365" i="19"/>
  <c r="AI365" i="19"/>
  <c r="AM365" i="19"/>
  <c r="AQ365" i="19"/>
  <c r="I365" i="19"/>
  <c r="Q365" i="19"/>
  <c r="Y365" i="19"/>
  <c r="AG365" i="19"/>
  <c r="AO365" i="19"/>
  <c r="L365" i="19"/>
  <c r="T365" i="19"/>
  <c r="AB365" i="19"/>
  <c r="AJ365" i="19"/>
  <c r="U365" i="19"/>
  <c r="AK365" i="19"/>
  <c r="H365" i="19"/>
  <c r="X365" i="19"/>
  <c r="AN365" i="19"/>
  <c r="P365" i="19"/>
  <c r="AC365" i="19"/>
  <c r="M365" i="19"/>
  <c r="AF365" i="19"/>
  <c r="H393" i="19"/>
  <c r="L393" i="19"/>
  <c r="P393" i="19"/>
  <c r="T393" i="19"/>
  <c r="X393" i="19"/>
  <c r="AB393" i="19"/>
  <c r="AF393" i="19"/>
  <c r="AJ393" i="19"/>
  <c r="AN393" i="19"/>
  <c r="AR393" i="19"/>
  <c r="I393" i="19"/>
  <c r="M393" i="19"/>
  <c r="Q393" i="19"/>
  <c r="U393" i="19"/>
  <c r="Y393" i="19"/>
  <c r="AC393" i="19"/>
  <c r="AG393" i="19"/>
  <c r="AK393" i="19"/>
  <c r="AO393" i="19"/>
  <c r="AS393" i="19"/>
  <c r="E393" i="19"/>
  <c r="O393" i="19"/>
  <c r="W393" i="19"/>
  <c r="AE393" i="19"/>
  <c r="AM393" i="19"/>
  <c r="J393" i="19"/>
  <c r="R393" i="19"/>
  <c r="Z393" i="19"/>
  <c r="AH393" i="19"/>
  <c r="AP393" i="19"/>
  <c r="V393" i="19"/>
  <c r="AL393" i="19"/>
  <c r="K393" i="19"/>
  <c r="AA393" i="19"/>
  <c r="AQ393" i="19"/>
  <c r="S393" i="19"/>
  <c r="AD393" i="19"/>
  <c r="AI393" i="19"/>
  <c r="N393" i="19"/>
  <c r="H409" i="19"/>
  <c r="L409" i="19"/>
  <c r="P409" i="19"/>
  <c r="T409" i="19"/>
  <c r="X409" i="19"/>
  <c r="AB409" i="19"/>
  <c r="AF409" i="19"/>
  <c r="AJ409" i="19"/>
  <c r="AN409" i="19"/>
  <c r="AR409" i="19"/>
  <c r="I409" i="19"/>
  <c r="M409" i="19"/>
  <c r="Q409" i="19"/>
  <c r="U409" i="19"/>
  <c r="Y409" i="19"/>
  <c r="AC409" i="19"/>
  <c r="AG409" i="19"/>
  <c r="AK409" i="19"/>
  <c r="AO409" i="19"/>
  <c r="AS409" i="19"/>
  <c r="K409" i="19"/>
  <c r="S409" i="19"/>
  <c r="AA409" i="19"/>
  <c r="AI409" i="19"/>
  <c r="AQ409" i="19"/>
  <c r="N409" i="19"/>
  <c r="V409" i="19"/>
  <c r="AD409" i="19"/>
  <c r="AL409" i="19"/>
  <c r="AT409" i="19"/>
  <c r="R409" i="19"/>
  <c r="AH409" i="19"/>
  <c r="E409" i="19"/>
  <c r="W409" i="19"/>
  <c r="AM409" i="19"/>
  <c r="J409" i="19"/>
  <c r="AP409" i="19"/>
  <c r="O409" i="19"/>
  <c r="AU409" i="19"/>
  <c r="Z409" i="19"/>
  <c r="AE409" i="19"/>
  <c r="E433" i="19"/>
  <c r="H433" i="19"/>
  <c r="P433" i="19"/>
  <c r="X433" i="19"/>
  <c r="AF433" i="19"/>
  <c r="AN433" i="19"/>
  <c r="AV433" i="19"/>
  <c r="I433" i="19"/>
  <c r="Q433" i="19"/>
  <c r="Y433" i="19"/>
  <c r="AG433" i="19"/>
  <c r="AO433" i="19"/>
  <c r="AW433" i="19"/>
  <c r="L433" i="19"/>
  <c r="AB433" i="19"/>
  <c r="AR433" i="19"/>
  <c r="M433" i="19"/>
  <c r="AC433" i="19"/>
  <c r="AS433" i="19"/>
  <c r="AK433" i="19"/>
  <c r="T433" i="19"/>
  <c r="U433" i="19"/>
  <c r="AJ433" i="19"/>
  <c r="N433" i="19"/>
  <c r="AD433" i="19"/>
  <c r="AT433" i="19"/>
  <c r="K433" i="19"/>
  <c r="AA433" i="19"/>
  <c r="AQ433" i="19"/>
  <c r="R433" i="19"/>
  <c r="AH433" i="19"/>
  <c r="O433" i="19"/>
  <c r="AE433" i="19"/>
  <c r="AU433" i="19"/>
  <c r="E449" i="19"/>
  <c r="I449" i="19"/>
  <c r="M449" i="19"/>
  <c r="Q449" i="19"/>
  <c r="U449" i="19"/>
  <c r="Y449" i="19"/>
  <c r="AC449" i="19"/>
  <c r="AG449" i="19"/>
  <c r="AK449" i="19"/>
  <c r="AO449" i="19"/>
  <c r="AS449" i="19"/>
  <c r="AW449" i="19"/>
  <c r="J449" i="19"/>
  <c r="N449" i="19"/>
  <c r="R449" i="19"/>
  <c r="V449" i="19"/>
  <c r="Z449" i="19"/>
  <c r="AD449" i="19"/>
  <c r="AH449" i="19"/>
  <c r="AL449" i="19"/>
  <c r="AP449" i="19"/>
  <c r="AT449" i="19"/>
  <c r="AX449" i="19"/>
  <c r="O449" i="19"/>
  <c r="W449" i="19"/>
  <c r="AE449" i="19"/>
  <c r="AM449" i="19"/>
  <c r="AU449" i="19"/>
  <c r="H449" i="19"/>
  <c r="P449" i="19"/>
  <c r="X449" i="19"/>
  <c r="AF449" i="19"/>
  <c r="AN449" i="19"/>
  <c r="AV449" i="19"/>
  <c r="S449" i="19"/>
  <c r="AI449" i="19"/>
  <c r="AY449" i="19"/>
  <c r="T449" i="19"/>
  <c r="AJ449" i="19"/>
  <c r="L449" i="19"/>
  <c r="AR449" i="19"/>
  <c r="AB449" i="19"/>
  <c r="AA449" i="19"/>
  <c r="AQ449" i="19"/>
  <c r="K449" i="19"/>
  <c r="F322" i="20"/>
  <c r="F310" i="17" s="1"/>
  <c r="X293" i="16"/>
  <c r="H293" i="16"/>
  <c r="AF293" i="16"/>
  <c r="P293" i="16"/>
  <c r="N293" i="16"/>
  <c r="AD293" i="16"/>
  <c r="W293" i="16"/>
  <c r="Y293" i="16"/>
  <c r="M293" i="16"/>
  <c r="AB293" i="16"/>
  <c r="V293" i="16"/>
  <c r="AE293" i="16"/>
  <c r="I293" i="16"/>
  <c r="R293" i="16"/>
  <c r="AH293" i="16"/>
  <c r="K293" i="16"/>
  <c r="AA293" i="16"/>
  <c r="AG293" i="16"/>
  <c r="AC293" i="16"/>
  <c r="E293" i="16"/>
  <c r="O293" i="16"/>
  <c r="L293" i="16"/>
  <c r="F243" i="16"/>
  <c r="F231" i="14" s="1"/>
  <c r="G243" i="16"/>
  <c r="G231" i="14" s="1"/>
  <c r="F247" i="16"/>
  <c r="F235" i="14" s="1"/>
  <c r="G247" i="16"/>
  <c r="G235" i="14" s="1"/>
  <c r="F251" i="16"/>
  <c r="F239" i="14" s="1"/>
  <c r="G251" i="16"/>
  <c r="G239" i="14" s="1"/>
  <c r="F255" i="16"/>
  <c r="F243" i="14" s="1"/>
  <c r="G255" i="16"/>
  <c r="G243" i="14" s="1"/>
  <c r="F267" i="16"/>
  <c r="F255" i="14" s="1"/>
  <c r="G267" i="16"/>
  <c r="G255" i="14" s="1"/>
  <c r="F271" i="16"/>
  <c r="F259" i="14" s="1"/>
  <c r="G271" i="16"/>
  <c r="G259" i="14" s="1"/>
  <c r="F279" i="16"/>
  <c r="F267" i="14" s="1"/>
  <c r="G279" i="16"/>
  <c r="G267" i="14" s="1"/>
  <c r="F303" i="16"/>
  <c r="F291" i="14" s="1"/>
  <c r="G303" i="16"/>
  <c r="G291" i="14" s="1"/>
  <c r="F327" i="16"/>
  <c r="F315" i="14" s="1"/>
  <c r="G327" i="16"/>
  <c r="G315" i="14" s="1"/>
  <c r="F331" i="16"/>
  <c r="F319" i="14" s="1"/>
  <c r="G331" i="16"/>
  <c r="G319" i="14" s="1"/>
  <c r="F355" i="16"/>
  <c r="F343" i="14" s="1"/>
  <c r="G355" i="16"/>
  <c r="G343" i="14" s="1"/>
  <c r="F363" i="16"/>
  <c r="F351" i="14" s="1"/>
  <c r="G363" i="16"/>
  <c r="G351" i="14" s="1"/>
  <c r="F371" i="16"/>
  <c r="F359" i="14" s="1"/>
  <c r="G371" i="16"/>
  <c r="G359" i="14" s="1"/>
  <c r="F375" i="16"/>
  <c r="F363" i="14" s="1"/>
  <c r="G375" i="16"/>
  <c r="G363" i="14" s="1"/>
  <c r="F379" i="16"/>
  <c r="F367" i="14" s="1"/>
  <c r="G379" i="16"/>
  <c r="G367" i="14" s="1"/>
  <c r="F407" i="16"/>
  <c r="F395" i="14" s="1"/>
  <c r="G407" i="16"/>
  <c r="G395" i="14" s="1"/>
  <c r="F431" i="16"/>
  <c r="F419" i="14" s="1"/>
  <c r="G431" i="16"/>
  <c r="G419" i="14" s="1"/>
  <c r="G44" i="20"/>
  <c r="G32" i="17" s="1"/>
  <c r="F44" i="20"/>
  <c r="F32" i="17" s="1"/>
  <c r="F40" i="20"/>
  <c r="F28" i="17" s="1"/>
  <c r="G36" i="20"/>
  <c r="G24" i="17" s="1"/>
  <c r="F36" i="20"/>
  <c r="F24" i="17" s="1"/>
  <c r="F112" i="19"/>
  <c r="D100" i="17" s="1"/>
  <c r="F196" i="19"/>
  <c r="D184" i="17" s="1"/>
  <c r="G196" i="19"/>
  <c r="E184" i="17" s="1"/>
  <c r="F204" i="19"/>
  <c r="D192" i="17" s="1"/>
  <c r="G204" i="19"/>
  <c r="E192" i="17" s="1"/>
  <c r="G246" i="19"/>
  <c r="E234" i="17" s="1"/>
  <c r="F246" i="19"/>
  <c r="D234" i="17" s="1"/>
  <c r="G254" i="19"/>
  <c r="E242" i="17" s="1"/>
  <c r="F254" i="19"/>
  <c r="D242" i="17" s="1"/>
  <c r="F63" i="15"/>
  <c r="D51" i="14" s="1"/>
  <c r="F82" i="15"/>
  <c r="D70" i="14" s="1"/>
  <c r="F232" i="15"/>
  <c r="D220" i="14" s="1"/>
  <c r="G232" i="15"/>
  <c r="E220" i="14" s="1"/>
  <c r="F240" i="15"/>
  <c r="D228" i="14" s="1"/>
  <c r="G240" i="15"/>
  <c r="E228" i="14" s="1"/>
  <c r="G245" i="15"/>
  <c r="E233" i="14" s="1"/>
  <c r="F245" i="15"/>
  <c r="D233" i="14" s="1"/>
  <c r="G285" i="15"/>
  <c r="E273" i="14" s="1"/>
  <c r="F285" i="15"/>
  <c r="D273" i="14" s="1"/>
  <c r="G309" i="15"/>
  <c r="E297" i="14" s="1"/>
  <c r="F309" i="15"/>
  <c r="D297" i="14" s="1"/>
  <c r="G373" i="15"/>
  <c r="E361" i="14" s="1"/>
  <c r="F373" i="15"/>
  <c r="D361" i="14" s="1"/>
  <c r="G389" i="15"/>
  <c r="E377" i="14" s="1"/>
  <c r="F389" i="15"/>
  <c r="D377" i="14" s="1"/>
  <c r="G429" i="15"/>
  <c r="E417" i="14" s="1"/>
  <c r="F429" i="15"/>
  <c r="D417" i="14" s="1"/>
  <c r="G437" i="15"/>
  <c r="E425" i="14" s="1"/>
  <c r="F437" i="15"/>
  <c r="D425" i="14" s="1"/>
  <c r="G226" i="15"/>
  <c r="E214" i="14" s="1"/>
  <c r="F226" i="15"/>
  <c r="D214" i="14" s="1"/>
  <c r="G36" i="16"/>
  <c r="G24" i="14" s="1"/>
  <c r="G52" i="16"/>
  <c r="G40" i="14" s="1"/>
  <c r="G65" i="16"/>
  <c r="G53" i="14" s="1"/>
  <c r="G69" i="16"/>
  <c r="G57" i="14" s="1"/>
  <c r="G73" i="16"/>
  <c r="G61" i="14" s="1"/>
  <c r="G86" i="16"/>
  <c r="G74" i="14" s="1"/>
  <c r="G90" i="16"/>
  <c r="G78" i="14" s="1"/>
  <c r="G94" i="16"/>
  <c r="G82" i="14" s="1"/>
  <c r="G102" i="16"/>
  <c r="G90" i="14" s="1"/>
  <c r="G116" i="16"/>
  <c r="G104" i="14" s="1"/>
  <c r="G145" i="16"/>
  <c r="G133" i="14" s="1"/>
  <c r="G149" i="16"/>
  <c r="G137" i="14" s="1"/>
  <c r="G153" i="16"/>
  <c r="G141" i="14" s="1"/>
  <c r="G160" i="16"/>
  <c r="G148" i="14" s="1"/>
  <c r="G169" i="16"/>
  <c r="G157" i="14" s="1"/>
  <c r="G173" i="16"/>
  <c r="G161" i="14" s="1"/>
  <c r="G186" i="16"/>
  <c r="G174" i="14" s="1"/>
  <c r="G190" i="16"/>
  <c r="G178" i="14" s="1"/>
  <c r="G194" i="16"/>
  <c r="G182" i="14" s="1"/>
  <c r="G201" i="16"/>
  <c r="G189" i="14" s="1"/>
  <c r="S266" i="16"/>
  <c r="K266" i="16"/>
  <c r="AA266" i="16"/>
  <c r="X266" i="16"/>
  <c r="U266" i="16"/>
  <c r="N266" i="16"/>
  <c r="O266" i="16"/>
  <c r="J266" i="16"/>
  <c r="E266" i="16"/>
  <c r="P266" i="16"/>
  <c r="AC266" i="16"/>
  <c r="AD266" i="16"/>
  <c r="AE266" i="16"/>
  <c r="L266" i="16"/>
  <c r="AB266" i="16"/>
  <c r="I266" i="16"/>
  <c r="Y266" i="16"/>
  <c r="V266" i="16"/>
  <c r="W266" i="16"/>
  <c r="Z266" i="16"/>
  <c r="AF266" i="16"/>
  <c r="M266" i="16"/>
  <c r="S274" i="16"/>
  <c r="AA274" i="16"/>
  <c r="K274" i="16"/>
  <c r="X274" i="16"/>
  <c r="U274" i="16"/>
  <c r="N274" i="16"/>
  <c r="Z274" i="16"/>
  <c r="O274" i="16"/>
  <c r="R274" i="16"/>
  <c r="E274" i="16"/>
  <c r="P274" i="16"/>
  <c r="AC274" i="16"/>
  <c r="L274" i="16"/>
  <c r="AB274" i="16"/>
  <c r="I274" i="16"/>
  <c r="Y274" i="16"/>
  <c r="V274" i="16"/>
  <c r="W274" i="16"/>
  <c r="AF274" i="16"/>
  <c r="M274" i="16"/>
  <c r="AD274" i="16"/>
  <c r="AE274" i="16"/>
  <c r="H418" i="16"/>
  <c r="I418" i="16"/>
  <c r="Y418" i="16"/>
  <c r="AO418" i="16"/>
  <c r="Q418" i="16"/>
  <c r="U418" i="16"/>
  <c r="M418" i="16"/>
  <c r="AC418" i="16"/>
  <c r="AS418" i="16"/>
  <c r="AG418" i="16"/>
  <c r="AK418" i="16"/>
  <c r="J418" i="16"/>
  <c r="Z418" i="16"/>
  <c r="AP418" i="16"/>
  <c r="T418" i="16"/>
  <c r="AV418" i="16"/>
  <c r="K418" i="16"/>
  <c r="AA418" i="16"/>
  <c r="AQ418" i="16"/>
  <c r="AN418" i="16"/>
  <c r="E418" i="16"/>
  <c r="R418" i="16"/>
  <c r="AH418" i="16"/>
  <c r="S418" i="16"/>
  <c r="AI418" i="16"/>
  <c r="X418" i="16"/>
  <c r="N418" i="16"/>
  <c r="AD418" i="16"/>
  <c r="AT418" i="16"/>
  <c r="AB418" i="16"/>
  <c r="O418" i="16"/>
  <c r="AE418" i="16"/>
  <c r="AU418" i="16"/>
  <c r="L418" i="16"/>
  <c r="AJ418" i="16"/>
  <c r="H458" i="16"/>
  <c r="I458" i="16"/>
  <c r="Y458" i="16"/>
  <c r="AO458" i="16"/>
  <c r="AG458" i="16"/>
  <c r="AK458" i="16"/>
  <c r="M458" i="16"/>
  <c r="AC458" i="16"/>
  <c r="AS458" i="16"/>
  <c r="Q458" i="16"/>
  <c r="AW458" i="16"/>
  <c r="U458" i="16"/>
  <c r="J458" i="16"/>
  <c r="Z458" i="16"/>
  <c r="AP458" i="16"/>
  <c r="X458" i="16"/>
  <c r="S458" i="16"/>
  <c r="AI458" i="16"/>
  <c r="AY458" i="16"/>
  <c r="T458" i="16"/>
  <c r="AZ458" i="16"/>
  <c r="E458" i="16"/>
  <c r="AX458" i="16"/>
  <c r="AA458" i="16"/>
  <c r="AN458" i="16"/>
  <c r="N458" i="16"/>
  <c r="AD458" i="16"/>
  <c r="AT458" i="16"/>
  <c r="AB458" i="16"/>
  <c r="W458" i="16"/>
  <c r="AM458" i="16"/>
  <c r="AF458" i="16"/>
  <c r="R458" i="16"/>
  <c r="AH458" i="16"/>
  <c r="L458" i="16"/>
  <c r="AJ458" i="16"/>
  <c r="K458" i="16"/>
  <c r="AQ458" i="16"/>
  <c r="E221" i="15"/>
  <c r="U221" i="15"/>
  <c r="Q221" i="15"/>
  <c r="I221" i="15"/>
  <c r="Y221" i="15"/>
  <c r="M221" i="15"/>
  <c r="N221" i="15"/>
  <c r="X221" i="15"/>
  <c r="O221" i="15"/>
  <c r="P221" i="15"/>
  <c r="V221" i="15"/>
  <c r="R221" i="15"/>
  <c r="S221" i="15"/>
  <c r="AB221" i="15"/>
  <c r="L221" i="15"/>
  <c r="W221" i="15"/>
  <c r="J221" i="15"/>
  <c r="Z221" i="15"/>
  <c r="Q230" i="15"/>
  <c r="Y230" i="15"/>
  <c r="M230" i="15"/>
  <c r="U230" i="15"/>
  <c r="I230" i="15"/>
  <c r="AC230" i="15"/>
  <c r="J230" i="15"/>
  <c r="Z230" i="15"/>
  <c r="K230" i="15"/>
  <c r="AA230" i="15"/>
  <c r="S230" i="15"/>
  <c r="T230" i="15"/>
  <c r="N230" i="15"/>
  <c r="O230" i="15"/>
  <c r="L230" i="15"/>
  <c r="E230" i="15"/>
  <c r="R230" i="15"/>
  <c r="P230" i="15"/>
  <c r="V230" i="15"/>
  <c r="Q234" i="15"/>
  <c r="Y234" i="15"/>
  <c r="M234" i="15"/>
  <c r="U234" i="15"/>
  <c r="I234" i="15"/>
  <c r="AC234" i="15"/>
  <c r="J234" i="15"/>
  <c r="Z234" i="15"/>
  <c r="P234" i="15"/>
  <c r="K234" i="15"/>
  <c r="AA234" i="15"/>
  <c r="T234" i="15"/>
  <c r="R234" i="15"/>
  <c r="N234" i="15"/>
  <c r="X234" i="15"/>
  <c r="O234" i="15"/>
  <c r="AB234" i="15"/>
  <c r="E234" i="15"/>
  <c r="S234" i="15"/>
  <c r="V234" i="15"/>
  <c r="U257" i="15"/>
  <c r="AC257" i="15"/>
  <c r="Q257" i="15"/>
  <c r="I257" i="15"/>
  <c r="Y257" i="15"/>
  <c r="M257" i="15"/>
  <c r="J257" i="15"/>
  <c r="Z257" i="15"/>
  <c r="X257" i="15"/>
  <c r="K257" i="15"/>
  <c r="AA257" i="15"/>
  <c r="AB257" i="15"/>
  <c r="L257" i="15"/>
  <c r="N257" i="15"/>
  <c r="AD257" i="15"/>
  <c r="AF257" i="15"/>
  <c r="O257" i="15"/>
  <c r="AE257" i="15"/>
  <c r="E257" i="15"/>
  <c r="R257" i="15"/>
  <c r="S257" i="15"/>
  <c r="V257" i="15"/>
  <c r="M269" i="15"/>
  <c r="AC269" i="15"/>
  <c r="U269" i="15"/>
  <c r="I269" i="15"/>
  <c r="Y269" i="15"/>
  <c r="Q269" i="15"/>
  <c r="AG269" i="15"/>
  <c r="J269" i="15"/>
  <c r="Z269" i="15"/>
  <c r="AF269" i="15"/>
  <c r="K269" i="15"/>
  <c r="AA269" i="15"/>
  <c r="P269" i="15"/>
  <c r="R269" i="15"/>
  <c r="N269" i="15"/>
  <c r="AD269" i="15"/>
  <c r="L269" i="15"/>
  <c r="O269" i="15"/>
  <c r="AE269" i="15"/>
  <c r="X269" i="15"/>
  <c r="T269" i="15"/>
  <c r="S269" i="15"/>
  <c r="V269" i="15"/>
  <c r="I279" i="15"/>
  <c r="Y279" i="15"/>
  <c r="M279" i="15"/>
  <c r="AC279" i="15"/>
  <c r="Q279" i="15"/>
  <c r="AG279" i="15"/>
  <c r="U279" i="15"/>
  <c r="R279" i="15"/>
  <c r="AH279" i="15"/>
  <c r="X279" i="15"/>
  <c r="S279" i="15"/>
  <c r="L279" i="15"/>
  <c r="J279" i="15"/>
  <c r="Z279" i="15"/>
  <c r="K279" i="15"/>
  <c r="AA279" i="15"/>
  <c r="V279" i="15"/>
  <c r="AF279" i="15"/>
  <c r="W279" i="15"/>
  <c r="T279" i="15"/>
  <c r="AB279" i="15"/>
  <c r="E279" i="15"/>
  <c r="N279" i="15"/>
  <c r="AD279" i="15"/>
  <c r="I305" i="15"/>
  <c r="Y305" i="15"/>
  <c r="Q305" i="15"/>
  <c r="AG305" i="15"/>
  <c r="AK305" i="15"/>
  <c r="M305" i="15"/>
  <c r="AC305" i="15"/>
  <c r="U305" i="15"/>
  <c r="V305" i="15"/>
  <c r="X305" i="15"/>
  <c r="W305" i="15"/>
  <c r="AJ305" i="15"/>
  <c r="AD305" i="15"/>
  <c r="L305" i="15"/>
  <c r="O305" i="15"/>
  <c r="P305" i="15"/>
  <c r="J305" i="15"/>
  <c r="Z305" i="15"/>
  <c r="AF305" i="15"/>
  <c r="K305" i="15"/>
  <c r="AA305" i="15"/>
  <c r="E305" i="15"/>
  <c r="N305" i="15"/>
  <c r="AE305" i="15"/>
  <c r="R305" i="15"/>
  <c r="AH305" i="15"/>
  <c r="I313" i="15"/>
  <c r="Y313" i="15"/>
  <c r="AG313" i="15"/>
  <c r="U313" i="15"/>
  <c r="M313" i="15"/>
  <c r="AC313" i="15"/>
  <c r="Q313" i="15"/>
  <c r="AK313" i="15"/>
  <c r="V313" i="15"/>
  <c r="AJ313" i="15"/>
  <c r="W313" i="15"/>
  <c r="T313" i="15"/>
  <c r="X313" i="15"/>
  <c r="J313" i="15"/>
  <c r="Z313" i="15"/>
  <c r="P313" i="15"/>
  <c r="K313" i="15"/>
  <c r="AA313" i="15"/>
  <c r="AB313" i="15"/>
  <c r="E313" i="15"/>
  <c r="N313" i="15"/>
  <c r="AD313" i="15"/>
  <c r="O313" i="15"/>
  <c r="AE313" i="15"/>
  <c r="R313" i="15"/>
  <c r="AH313" i="15"/>
  <c r="P337" i="15"/>
  <c r="X337" i="15"/>
  <c r="AF337" i="15"/>
  <c r="AN337" i="15"/>
  <c r="L337" i="15"/>
  <c r="AB337" i="15"/>
  <c r="U337" i="15"/>
  <c r="AK337" i="15"/>
  <c r="I337" i="15"/>
  <c r="Q337" i="15"/>
  <c r="Y337" i="15"/>
  <c r="AG337" i="15"/>
  <c r="T337" i="15"/>
  <c r="AJ337" i="15"/>
  <c r="M337" i="15"/>
  <c r="AC337" i="15"/>
  <c r="R337" i="15"/>
  <c r="AH337" i="15"/>
  <c r="S337" i="15"/>
  <c r="AI337" i="15"/>
  <c r="Z337" i="15"/>
  <c r="K337" i="15"/>
  <c r="V337" i="15"/>
  <c r="AL337" i="15"/>
  <c r="W337" i="15"/>
  <c r="AM337" i="15"/>
  <c r="E337" i="15"/>
  <c r="J337" i="15"/>
  <c r="AA337" i="15"/>
  <c r="P349" i="15"/>
  <c r="X349" i="15"/>
  <c r="AF349" i="15"/>
  <c r="AN349" i="15"/>
  <c r="T349" i="15"/>
  <c r="AJ349" i="15"/>
  <c r="U349" i="15"/>
  <c r="AK349" i="15"/>
  <c r="I349" i="15"/>
  <c r="Q349" i="15"/>
  <c r="Y349" i="15"/>
  <c r="AG349" i="15"/>
  <c r="AO349" i="15"/>
  <c r="L349" i="15"/>
  <c r="AB349" i="15"/>
  <c r="M349" i="15"/>
  <c r="AC349" i="15"/>
  <c r="R349" i="15"/>
  <c r="AH349" i="15"/>
  <c r="S349" i="15"/>
  <c r="AI349" i="15"/>
  <c r="J349" i="15"/>
  <c r="AA349" i="15"/>
  <c r="V349" i="15"/>
  <c r="AL349" i="15"/>
  <c r="W349" i="15"/>
  <c r="AM349" i="15"/>
  <c r="Z349" i="15"/>
  <c r="K349" i="15"/>
  <c r="L359" i="15"/>
  <c r="T359" i="15"/>
  <c r="AB359" i="15"/>
  <c r="AJ359" i="15"/>
  <c r="AF359" i="15"/>
  <c r="I359" i="15"/>
  <c r="Q359" i="15"/>
  <c r="Y359" i="15"/>
  <c r="AO359" i="15"/>
  <c r="M359" i="15"/>
  <c r="U359" i="15"/>
  <c r="AC359" i="15"/>
  <c r="AK359" i="15"/>
  <c r="P359" i="15"/>
  <c r="X359" i="15"/>
  <c r="AN359" i="15"/>
  <c r="AG359" i="15"/>
  <c r="J359" i="15"/>
  <c r="Z359" i="15"/>
  <c r="AP359" i="15"/>
  <c r="K359" i="15"/>
  <c r="AA359" i="15"/>
  <c r="R359" i="15"/>
  <c r="S359" i="15"/>
  <c r="N359" i="15"/>
  <c r="AD359" i="15"/>
  <c r="O359" i="15"/>
  <c r="AE359" i="15"/>
  <c r="AH359" i="15"/>
  <c r="AI359" i="15"/>
  <c r="E359" i="15"/>
  <c r="P385" i="15"/>
  <c r="X385" i="15"/>
  <c r="AF385" i="15"/>
  <c r="AN385" i="15"/>
  <c r="T385" i="15"/>
  <c r="AJ385" i="15"/>
  <c r="M385" i="15"/>
  <c r="AC385" i="15"/>
  <c r="AS385" i="15"/>
  <c r="I385" i="15"/>
  <c r="Q385" i="15"/>
  <c r="Y385" i="15"/>
  <c r="AG385" i="15"/>
  <c r="AO385" i="15"/>
  <c r="L385" i="15"/>
  <c r="AB385" i="15"/>
  <c r="AR385" i="15"/>
  <c r="U385" i="15"/>
  <c r="AK385" i="15"/>
  <c r="N385" i="15"/>
  <c r="AD385" i="15"/>
  <c r="O385" i="15"/>
  <c r="AE385" i="15"/>
  <c r="R385" i="15"/>
  <c r="AH385" i="15"/>
  <c r="S385" i="15"/>
  <c r="AI385" i="15"/>
  <c r="E385" i="15"/>
  <c r="V385" i="15"/>
  <c r="AL385" i="15"/>
  <c r="W385" i="15"/>
  <c r="AM385" i="15"/>
  <c r="P393" i="15"/>
  <c r="X393" i="15"/>
  <c r="AF393" i="15"/>
  <c r="AN393" i="15"/>
  <c r="L393" i="15"/>
  <c r="AB393" i="15"/>
  <c r="AR393" i="15"/>
  <c r="M393" i="15"/>
  <c r="U393" i="15"/>
  <c r="AK393" i="15"/>
  <c r="I393" i="15"/>
  <c r="Q393" i="15"/>
  <c r="Y393" i="15"/>
  <c r="AG393" i="15"/>
  <c r="AO393" i="15"/>
  <c r="T393" i="15"/>
  <c r="AJ393" i="15"/>
  <c r="AC393" i="15"/>
  <c r="AS393" i="15"/>
  <c r="N393" i="15"/>
  <c r="AD393" i="15"/>
  <c r="O393" i="15"/>
  <c r="AE393" i="15"/>
  <c r="V393" i="15"/>
  <c r="AL393" i="15"/>
  <c r="W393" i="15"/>
  <c r="R393" i="15"/>
  <c r="AH393" i="15"/>
  <c r="S393" i="15"/>
  <c r="AI393" i="15"/>
  <c r="E393" i="15"/>
  <c r="AM393" i="15"/>
  <c r="P417" i="15"/>
  <c r="X417" i="15"/>
  <c r="AF417" i="15"/>
  <c r="AN417" i="15"/>
  <c r="AV417" i="15"/>
  <c r="T417" i="15"/>
  <c r="AJ417" i="15"/>
  <c r="U417" i="15"/>
  <c r="AS417" i="15"/>
  <c r="I417" i="15"/>
  <c r="Q417" i="15"/>
  <c r="Y417" i="15"/>
  <c r="AG417" i="15"/>
  <c r="AO417" i="15"/>
  <c r="L417" i="15"/>
  <c r="AB417" i="15"/>
  <c r="AR417" i="15"/>
  <c r="M417" i="15"/>
  <c r="AC417" i="15"/>
  <c r="AK417" i="15"/>
  <c r="J417" i="15"/>
  <c r="Z417" i="15"/>
  <c r="AP417" i="15"/>
  <c r="K417" i="15"/>
  <c r="AA417" i="15"/>
  <c r="AQ417" i="15"/>
  <c r="AH417" i="15"/>
  <c r="AI417" i="15"/>
  <c r="N417" i="15"/>
  <c r="AD417" i="15"/>
  <c r="AT417" i="15"/>
  <c r="O417" i="15"/>
  <c r="AE417" i="15"/>
  <c r="AU417" i="15"/>
  <c r="E417" i="15"/>
  <c r="R417" i="15"/>
  <c r="S417" i="15"/>
  <c r="P429" i="15"/>
  <c r="X429" i="15"/>
  <c r="AF429" i="15"/>
  <c r="AN429" i="15"/>
  <c r="AV429" i="15"/>
  <c r="L429" i="15"/>
  <c r="AB429" i="15"/>
  <c r="AR429" i="15"/>
  <c r="AK429" i="15"/>
  <c r="I429" i="15"/>
  <c r="Q429" i="15"/>
  <c r="Y429" i="15"/>
  <c r="AG429" i="15"/>
  <c r="AO429" i="15"/>
  <c r="AW429" i="15"/>
  <c r="T429" i="15"/>
  <c r="AJ429" i="15"/>
  <c r="M429" i="15"/>
  <c r="U429" i="15"/>
  <c r="AC429" i="15"/>
  <c r="AS429" i="15"/>
  <c r="J429" i="15"/>
  <c r="Z429" i="15"/>
  <c r="AP429" i="15"/>
  <c r="K429" i="15"/>
  <c r="AA429" i="15"/>
  <c r="AQ429" i="15"/>
  <c r="N429" i="15"/>
  <c r="AD429" i="15"/>
  <c r="AT429" i="15"/>
  <c r="O429" i="15"/>
  <c r="AE429" i="15"/>
  <c r="AU429" i="15"/>
  <c r="R429" i="15"/>
  <c r="AH429" i="15"/>
  <c r="S429" i="15"/>
  <c r="AI429" i="15"/>
  <c r="L439" i="15"/>
  <c r="T439" i="15"/>
  <c r="AB439" i="15"/>
  <c r="AJ439" i="15"/>
  <c r="AR439" i="15"/>
  <c r="P439" i="15"/>
  <c r="AF439" i="15"/>
  <c r="AV439" i="15"/>
  <c r="I439" i="15"/>
  <c r="Q439" i="15"/>
  <c r="AG439" i="15"/>
  <c r="AW439" i="15"/>
  <c r="M439" i="15"/>
  <c r="U439" i="15"/>
  <c r="AC439" i="15"/>
  <c r="AK439" i="15"/>
  <c r="AS439" i="15"/>
  <c r="X439" i="15"/>
  <c r="AN439" i="15"/>
  <c r="Y439" i="15"/>
  <c r="AO439" i="15"/>
  <c r="R439" i="15"/>
  <c r="AH439" i="15"/>
  <c r="AX439" i="15"/>
  <c r="S439" i="15"/>
  <c r="AI439" i="15"/>
  <c r="Z439" i="15"/>
  <c r="K439" i="15"/>
  <c r="AQ439" i="15"/>
  <c r="V439" i="15"/>
  <c r="AL439" i="15"/>
  <c r="W439" i="15"/>
  <c r="AM439" i="15"/>
  <c r="J439" i="15"/>
  <c r="AP439" i="15"/>
  <c r="AA439" i="15"/>
  <c r="E439" i="15"/>
  <c r="H208" i="16"/>
  <c r="E208" i="16"/>
  <c r="K208" i="16"/>
  <c r="AA208" i="16"/>
  <c r="U208" i="16"/>
  <c r="V208" i="16"/>
  <c r="L208" i="16"/>
  <c r="P208" i="16"/>
  <c r="S208" i="16"/>
  <c r="N208" i="16"/>
  <c r="I208" i="16"/>
  <c r="Y208" i="16"/>
  <c r="J208" i="16"/>
  <c r="Z208" i="16"/>
  <c r="T208" i="16"/>
  <c r="X208" i="16"/>
  <c r="M208" i="16"/>
  <c r="O208" i="16"/>
  <c r="O257" i="16"/>
  <c r="AE257" i="16"/>
  <c r="W257" i="16"/>
  <c r="P257" i="16"/>
  <c r="AF257" i="16"/>
  <c r="Q257" i="16"/>
  <c r="AD257" i="16"/>
  <c r="H257" i="16"/>
  <c r="I257" i="16"/>
  <c r="Y257" i="16"/>
  <c r="N257" i="16"/>
  <c r="T257" i="16"/>
  <c r="U257" i="16"/>
  <c r="J257" i="16"/>
  <c r="K257" i="16"/>
  <c r="E257" i="16"/>
  <c r="X257" i="16"/>
  <c r="R257" i="16"/>
  <c r="S257" i="16"/>
  <c r="O271" i="16"/>
  <c r="AE271" i="16"/>
  <c r="W271" i="16"/>
  <c r="P271" i="16"/>
  <c r="AF271" i="16"/>
  <c r="I271" i="16"/>
  <c r="Y271" i="16"/>
  <c r="R271" i="16"/>
  <c r="S271" i="16"/>
  <c r="V271" i="16"/>
  <c r="H271" i="16"/>
  <c r="AG271" i="16"/>
  <c r="T271" i="16"/>
  <c r="M271" i="16"/>
  <c r="AC271" i="16"/>
  <c r="Z271" i="16"/>
  <c r="AA271" i="16"/>
  <c r="AD271" i="16"/>
  <c r="X271" i="16"/>
  <c r="Q271" i="16"/>
  <c r="O307" i="16"/>
  <c r="AE307" i="16"/>
  <c r="W307" i="16"/>
  <c r="L307" i="16"/>
  <c r="AB307" i="16"/>
  <c r="U307" i="16"/>
  <c r="AK307" i="16"/>
  <c r="Z307" i="16"/>
  <c r="K307" i="16"/>
  <c r="H307" i="16"/>
  <c r="T307" i="16"/>
  <c r="AC307" i="16"/>
  <c r="J307" i="16"/>
  <c r="N307" i="16"/>
  <c r="P307" i="16"/>
  <c r="AF307" i="16"/>
  <c r="I307" i="16"/>
  <c r="Y307" i="16"/>
  <c r="AH307" i="16"/>
  <c r="S307" i="16"/>
  <c r="AJ307" i="16"/>
  <c r="M307" i="16"/>
  <c r="AA307" i="16"/>
  <c r="AE313" i="16"/>
  <c r="W313" i="16"/>
  <c r="O313" i="16"/>
  <c r="T313" i="16"/>
  <c r="AJ313" i="16"/>
  <c r="U313" i="16"/>
  <c r="AK313" i="16"/>
  <c r="Z313" i="16"/>
  <c r="K313" i="16"/>
  <c r="M313" i="16"/>
  <c r="J313" i="16"/>
  <c r="AA313" i="16"/>
  <c r="V313" i="16"/>
  <c r="X313" i="16"/>
  <c r="I313" i="16"/>
  <c r="Y313" i="16"/>
  <c r="AH313" i="16"/>
  <c r="S313" i="16"/>
  <c r="N313" i="16"/>
  <c r="E313" i="16"/>
  <c r="L313" i="16"/>
  <c r="AB313" i="16"/>
  <c r="AC313" i="16"/>
  <c r="H313" i="16"/>
  <c r="O347" i="16"/>
  <c r="W347" i="16"/>
  <c r="AE347" i="16"/>
  <c r="AM347" i="16"/>
  <c r="X347" i="16"/>
  <c r="AN347" i="16"/>
  <c r="Q347" i="16"/>
  <c r="AG347" i="16"/>
  <c r="AH347" i="16"/>
  <c r="AI347" i="16"/>
  <c r="AL347" i="16"/>
  <c r="H347" i="16"/>
  <c r="P347" i="16"/>
  <c r="Y347" i="16"/>
  <c r="S347" i="16"/>
  <c r="V347" i="16"/>
  <c r="L347" i="16"/>
  <c r="AB347" i="16"/>
  <c r="U347" i="16"/>
  <c r="AK347" i="16"/>
  <c r="J347" i="16"/>
  <c r="K347" i="16"/>
  <c r="N347" i="16"/>
  <c r="AF347" i="16"/>
  <c r="I347" i="16"/>
  <c r="AO347" i="16"/>
  <c r="R347" i="16"/>
  <c r="H404" i="16"/>
  <c r="K404" i="16"/>
  <c r="AA404" i="16"/>
  <c r="AQ404" i="16"/>
  <c r="S404" i="16"/>
  <c r="W404" i="16"/>
  <c r="AM404" i="16"/>
  <c r="O404" i="16"/>
  <c r="AE404" i="16"/>
  <c r="AI404" i="16"/>
  <c r="X404" i="16"/>
  <c r="AN404" i="16"/>
  <c r="AT404" i="16"/>
  <c r="U404" i="16"/>
  <c r="AK404" i="16"/>
  <c r="R404" i="16"/>
  <c r="AP404" i="16"/>
  <c r="AF404" i="16"/>
  <c r="AC404" i="16"/>
  <c r="AS404" i="16"/>
  <c r="J404" i="16"/>
  <c r="Z404" i="16"/>
  <c r="L404" i="16"/>
  <c r="AB404" i="16"/>
  <c r="AR404" i="16"/>
  <c r="I404" i="16"/>
  <c r="Y404" i="16"/>
  <c r="AO404" i="16"/>
  <c r="V404" i="16"/>
  <c r="P404" i="16"/>
  <c r="AD404" i="16"/>
  <c r="M404" i="16"/>
  <c r="E404" i="16"/>
  <c r="H456" i="16"/>
  <c r="W456" i="16"/>
  <c r="AM456" i="16"/>
  <c r="AU456" i="16"/>
  <c r="S456" i="16"/>
  <c r="K456" i="16"/>
  <c r="AA456" i="16"/>
  <c r="AQ456" i="16"/>
  <c r="O456" i="16"/>
  <c r="AE456" i="16"/>
  <c r="AI456" i="16"/>
  <c r="AY456" i="16"/>
  <c r="T456" i="16"/>
  <c r="AJ456" i="16"/>
  <c r="AZ456" i="16"/>
  <c r="AT456" i="16"/>
  <c r="I456" i="16"/>
  <c r="Y456" i="16"/>
  <c r="AO456" i="16"/>
  <c r="R456" i="16"/>
  <c r="AP456" i="16"/>
  <c r="AB456" i="16"/>
  <c r="AD456" i="16"/>
  <c r="Q456" i="16"/>
  <c r="AW456" i="16"/>
  <c r="J456" i="16"/>
  <c r="Z456" i="16"/>
  <c r="E456" i="16"/>
  <c r="X456" i="16"/>
  <c r="AN456" i="16"/>
  <c r="M456" i="16"/>
  <c r="AC456" i="16"/>
  <c r="AS456" i="16"/>
  <c r="V456" i="16"/>
  <c r="AX456" i="16"/>
  <c r="L456" i="16"/>
  <c r="AR456" i="16"/>
  <c r="AG456" i="16"/>
  <c r="W285" i="15"/>
  <c r="O285" i="15"/>
  <c r="K285" i="15"/>
  <c r="AA285" i="15"/>
  <c r="AE285" i="15"/>
  <c r="S285" i="15"/>
  <c r="AI285" i="15"/>
  <c r="T285" i="15"/>
  <c r="U285" i="15"/>
  <c r="N285" i="15"/>
  <c r="Z285" i="15"/>
  <c r="V285" i="15"/>
  <c r="X285" i="15"/>
  <c r="I285" i="15"/>
  <c r="Y285" i="15"/>
  <c r="R285" i="15"/>
  <c r="L285" i="15"/>
  <c r="AB285" i="15"/>
  <c r="M285" i="15"/>
  <c r="AC285" i="15"/>
  <c r="P285" i="15"/>
  <c r="AF285" i="15"/>
  <c r="S325" i="15"/>
  <c r="AI325" i="15"/>
  <c r="AA325" i="15"/>
  <c r="AE325" i="15"/>
  <c r="W325" i="15"/>
  <c r="AM325" i="15"/>
  <c r="K325" i="15"/>
  <c r="O325" i="15"/>
  <c r="P325" i="15"/>
  <c r="AF325" i="15"/>
  <c r="Q325" i="15"/>
  <c r="AG325" i="15"/>
  <c r="N325" i="15"/>
  <c r="AL325" i="15"/>
  <c r="X325" i="15"/>
  <c r="AH325" i="15"/>
  <c r="V325" i="15"/>
  <c r="T325" i="15"/>
  <c r="AJ325" i="15"/>
  <c r="Z325" i="15"/>
  <c r="U325" i="15"/>
  <c r="AK325" i="15"/>
  <c r="R325" i="15"/>
  <c r="I325" i="15"/>
  <c r="Y325" i="15"/>
  <c r="L325" i="15"/>
  <c r="H194" i="15"/>
  <c r="G194" i="15" s="1"/>
  <c r="E182" i="14" s="1"/>
  <c r="H193" i="15"/>
  <c r="G193" i="15" s="1"/>
  <c r="E181" i="14" s="1"/>
  <c r="H192" i="15"/>
  <c r="G192" i="15" s="1"/>
  <c r="E180" i="14" s="1"/>
  <c r="H191" i="15"/>
  <c r="G191" i="15" s="1"/>
  <c r="E179" i="14" s="1"/>
  <c r="H190" i="15"/>
  <c r="G190" i="15" s="1"/>
  <c r="E178" i="14" s="1"/>
  <c r="H189" i="15"/>
  <c r="G189" i="15" s="1"/>
  <c r="E177" i="14" s="1"/>
  <c r="H188" i="15"/>
  <c r="G188" i="15" s="1"/>
  <c r="E176" i="14" s="1"/>
  <c r="H187" i="15"/>
  <c r="G187" i="15" s="1"/>
  <c r="E175" i="14" s="1"/>
  <c r="H186" i="15"/>
  <c r="G186" i="15" s="1"/>
  <c r="E174" i="14" s="1"/>
  <c r="H185" i="15"/>
  <c r="G185" i="15" s="1"/>
  <c r="E173" i="14" s="1"/>
  <c r="H163" i="15"/>
  <c r="G163" i="15" s="1"/>
  <c r="E151" i="14" s="1"/>
  <c r="H161" i="15"/>
  <c r="G161" i="15" s="1"/>
  <c r="E149" i="14" s="1"/>
  <c r="H159" i="15"/>
  <c r="G159" i="15" s="1"/>
  <c r="E147" i="14" s="1"/>
  <c r="H157" i="15"/>
  <c r="G157" i="15" s="1"/>
  <c r="E145" i="14" s="1"/>
  <c r="H155" i="15"/>
  <c r="G155" i="15" s="1"/>
  <c r="E143" i="14" s="1"/>
  <c r="H144" i="15"/>
  <c r="G144" i="15" s="1"/>
  <c r="E132" i="14" s="1"/>
  <c r="H142" i="15"/>
  <c r="G142" i="15" s="1"/>
  <c r="E130" i="14" s="1"/>
  <c r="H140" i="15"/>
  <c r="G140" i="15" s="1"/>
  <c r="E128" i="14" s="1"/>
  <c r="H138" i="15"/>
  <c r="H136" i="15"/>
  <c r="G136" i="15" s="1"/>
  <c r="E124" i="14" s="1"/>
  <c r="H123" i="15"/>
  <c r="G123" i="15" s="1"/>
  <c r="E111" i="14" s="1"/>
  <c r="H121" i="15"/>
  <c r="G121" i="15" s="1"/>
  <c r="E109" i="14" s="1"/>
  <c r="H119" i="15"/>
  <c r="G119" i="15" s="1"/>
  <c r="E107" i="14" s="1"/>
  <c r="H117" i="15"/>
  <c r="G117" i="15" s="1"/>
  <c r="E105" i="14" s="1"/>
  <c r="H115" i="15"/>
  <c r="H104" i="15"/>
  <c r="G104" i="15" s="1"/>
  <c r="E92" i="14" s="1"/>
  <c r="H102" i="15"/>
  <c r="H100" i="15"/>
  <c r="G100" i="15" s="1"/>
  <c r="E88" i="14" s="1"/>
  <c r="H98" i="15"/>
  <c r="G98" i="15" s="1"/>
  <c r="E86" i="14" s="1"/>
  <c r="H96" i="15"/>
  <c r="G96" i="15" s="1"/>
  <c r="E84" i="14" s="1"/>
  <c r="H83" i="15"/>
  <c r="G83" i="15" s="1"/>
  <c r="E71" i="14" s="1"/>
  <c r="H81" i="15"/>
  <c r="G81" i="15" s="1"/>
  <c r="E69" i="14" s="1"/>
  <c r="H79" i="15"/>
  <c r="G79" i="15" s="1"/>
  <c r="E67" i="14" s="1"/>
  <c r="H77" i="15"/>
  <c r="G77" i="15" s="1"/>
  <c r="E65" i="14" s="1"/>
  <c r="H75" i="15"/>
  <c r="G75" i="15" s="1"/>
  <c r="E63" i="14" s="1"/>
  <c r="H64" i="15"/>
  <c r="G64" i="15" s="1"/>
  <c r="E52" i="14" s="1"/>
  <c r="H62" i="15"/>
  <c r="G62" i="15" s="1"/>
  <c r="E50" i="14" s="1"/>
  <c r="H60" i="15"/>
  <c r="G60" i="15" s="1"/>
  <c r="E48" i="14" s="1"/>
  <c r="H58" i="15"/>
  <c r="G58" i="15" s="1"/>
  <c r="E46" i="14" s="1"/>
  <c r="H56" i="15"/>
  <c r="G56" i="15" s="1"/>
  <c r="E44" i="14" s="1"/>
  <c r="H43" i="15"/>
  <c r="G43" i="15" s="1"/>
  <c r="E31" i="14" s="1"/>
  <c r="H41" i="15"/>
  <c r="G41" i="15" s="1"/>
  <c r="E29" i="14" s="1"/>
  <c r="H39" i="15"/>
  <c r="G39" i="15" s="1"/>
  <c r="E27" i="14" s="1"/>
  <c r="H37" i="15"/>
  <c r="G37" i="15" s="1"/>
  <c r="E25" i="14" s="1"/>
  <c r="H35" i="15"/>
  <c r="G35" i="15" s="1"/>
  <c r="E23" i="14" s="1"/>
  <c r="H24" i="15"/>
  <c r="G24" i="15" s="1"/>
  <c r="E12" i="14" s="1"/>
  <c r="H22" i="15"/>
  <c r="G22" i="15" s="1"/>
  <c r="E10" i="14" s="1"/>
  <c r="H20" i="15"/>
  <c r="G20" i="15" s="1"/>
  <c r="E8" i="14" s="1"/>
  <c r="H18" i="15"/>
  <c r="G18" i="15" s="1"/>
  <c r="E6" i="14" s="1"/>
  <c r="H16" i="15"/>
  <c r="G16" i="15" s="1"/>
  <c r="E4" i="14" s="1"/>
  <c r="H15" i="15"/>
  <c r="G15" i="15" s="1"/>
  <c r="E3" i="14" s="1"/>
  <c r="H200" i="15"/>
  <c r="H198" i="15"/>
  <c r="H196" i="15"/>
  <c r="G196" i="15" s="1"/>
  <c r="E184" i="14" s="1"/>
  <c r="H183" i="15"/>
  <c r="H181" i="15"/>
  <c r="H179" i="15"/>
  <c r="H177" i="15"/>
  <c r="H175" i="15"/>
  <c r="H166" i="15"/>
  <c r="H154" i="15"/>
  <c r="H153" i="15"/>
  <c r="G153" i="15" s="1"/>
  <c r="E141" i="14" s="1"/>
  <c r="H152" i="15"/>
  <c r="H151" i="15"/>
  <c r="H150" i="15"/>
  <c r="G150" i="15" s="1"/>
  <c r="E138" i="14" s="1"/>
  <c r="H149" i="15"/>
  <c r="G149" i="15" s="1"/>
  <c r="E137" i="14" s="1"/>
  <c r="H148" i="15"/>
  <c r="H147" i="15"/>
  <c r="H146" i="15"/>
  <c r="H145" i="15"/>
  <c r="G145" i="15" s="1"/>
  <c r="E133" i="14" s="1"/>
  <c r="H114" i="15"/>
  <c r="H113" i="15"/>
  <c r="H112" i="15"/>
  <c r="H111" i="15"/>
  <c r="G111" i="15" s="1"/>
  <c r="E99" i="14" s="1"/>
  <c r="H110" i="15"/>
  <c r="H109" i="15"/>
  <c r="H108" i="15"/>
  <c r="H107" i="15"/>
  <c r="G107" i="15" s="1"/>
  <c r="E95" i="14" s="1"/>
  <c r="H106" i="15"/>
  <c r="H105" i="15"/>
  <c r="H74" i="15"/>
  <c r="G74" i="15" s="1"/>
  <c r="E62" i="14" s="1"/>
  <c r="H73" i="15"/>
  <c r="G73" i="15" s="1"/>
  <c r="E61" i="14" s="1"/>
  <c r="H72" i="15"/>
  <c r="H71" i="15"/>
  <c r="H70" i="15"/>
  <c r="H69" i="15"/>
  <c r="G69" i="15" s="1"/>
  <c r="E57" i="14" s="1"/>
  <c r="H68" i="15"/>
  <c r="H67" i="15"/>
  <c r="H66" i="15"/>
  <c r="H65" i="15"/>
  <c r="G65" i="15" s="1"/>
  <c r="E53" i="14" s="1"/>
  <c r="H34" i="15"/>
  <c r="H33" i="15"/>
  <c r="H32" i="15"/>
  <c r="H31" i="15"/>
  <c r="G31" i="15" s="1"/>
  <c r="E19" i="14" s="1"/>
  <c r="H30" i="15"/>
  <c r="H29" i="15"/>
  <c r="H28" i="15"/>
  <c r="G28" i="15" s="1"/>
  <c r="E16" i="14" s="1"/>
  <c r="H27" i="15"/>
  <c r="G27" i="15" s="1"/>
  <c r="E15" i="14" s="1"/>
  <c r="H26" i="15"/>
  <c r="H25" i="15"/>
  <c r="H199" i="15"/>
  <c r="H180" i="15"/>
  <c r="G180" i="15" s="1"/>
  <c r="E168" i="14" s="1"/>
  <c r="H173" i="15"/>
  <c r="H169" i="15"/>
  <c r="H164" i="15"/>
  <c r="H156" i="15"/>
  <c r="H137" i="15"/>
  <c r="H133" i="15"/>
  <c r="H131" i="15"/>
  <c r="H129" i="15"/>
  <c r="H127" i="15"/>
  <c r="H125" i="15"/>
  <c r="H120" i="15"/>
  <c r="H101" i="15"/>
  <c r="H94" i="15"/>
  <c r="G94" i="15" s="1"/>
  <c r="E82" i="14" s="1"/>
  <c r="H92" i="15"/>
  <c r="G92" i="15" s="1"/>
  <c r="E80" i="14" s="1"/>
  <c r="H90" i="15"/>
  <c r="G90" i="15" s="1"/>
  <c r="E78" i="14" s="1"/>
  <c r="H88" i="15"/>
  <c r="G88" i="15" s="1"/>
  <c r="E76" i="14" s="1"/>
  <c r="H86" i="15"/>
  <c r="G86" i="15" s="1"/>
  <c r="E74" i="14" s="1"/>
  <c r="H84" i="15"/>
  <c r="H76" i="15"/>
  <c r="H57" i="15"/>
  <c r="H53" i="15"/>
  <c r="H51" i="15"/>
  <c r="H49" i="15"/>
  <c r="H47" i="15"/>
  <c r="H45" i="15"/>
  <c r="H40" i="15"/>
  <c r="H21" i="15"/>
  <c r="H205" i="15"/>
  <c r="H207" i="15"/>
  <c r="H209" i="15"/>
  <c r="H211" i="15"/>
  <c r="H213" i="15"/>
  <c r="H215" i="15"/>
  <c r="H219" i="15"/>
  <c r="H223" i="15"/>
  <c r="H237" i="15"/>
  <c r="H241" i="15"/>
  <c r="H245" i="15"/>
  <c r="H247" i="15"/>
  <c r="H249" i="15"/>
  <c r="H251" i="15"/>
  <c r="H253" i="15"/>
  <c r="H255" i="15"/>
  <c r="H259" i="15"/>
  <c r="H263" i="15"/>
  <c r="H277" i="15"/>
  <c r="H281" i="15"/>
  <c r="H285" i="15"/>
  <c r="H287" i="15"/>
  <c r="H289" i="15"/>
  <c r="H291" i="15"/>
  <c r="H293" i="15"/>
  <c r="H295" i="15"/>
  <c r="H299" i="15"/>
  <c r="H303" i="15"/>
  <c r="H317" i="15"/>
  <c r="H321" i="15"/>
  <c r="H325" i="15"/>
  <c r="H327" i="15"/>
  <c r="H329" i="15"/>
  <c r="H331" i="15"/>
  <c r="H333" i="15"/>
  <c r="H335" i="15"/>
  <c r="H339" i="15"/>
  <c r="H343" i="15"/>
  <c r="H357" i="15"/>
  <c r="H361" i="15"/>
  <c r="H365" i="15"/>
  <c r="H367" i="15"/>
  <c r="H369" i="15"/>
  <c r="H371" i="15"/>
  <c r="H373" i="15"/>
  <c r="H375" i="15"/>
  <c r="H379" i="15"/>
  <c r="H383" i="15"/>
  <c r="H397" i="15"/>
  <c r="H401" i="15"/>
  <c r="H405" i="15"/>
  <c r="H407" i="15"/>
  <c r="H409" i="15"/>
  <c r="H411" i="15"/>
  <c r="H413" i="15"/>
  <c r="H415" i="15"/>
  <c r="H419" i="15"/>
  <c r="H423" i="15"/>
  <c r="H437" i="15"/>
  <c r="H441" i="15"/>
  <c r="H445" i="15"/>
  <c r="H447" i="15"/>
  <c r="H449" i="15"/>
  <c r="H451" i="15"/>
  <c r="H453" i="15"/>
  <c r="H455" i="15"/>
  <c r="H459" i="15"/>
  <c r="H463" i="15"/>
  <c r="H195" i="15"/>
  <c r="H184" i="15"/>
  <c r="G184" i="15" s="1"/>
  <c r="E172" i="14" s="1"/>
  <c r="H176" i="15"/>
  <c r="G176" i="15" s="1"/>
  <c r="E164" i="14" s="1"/>
  <c r="H171" i="15"/>
  <c r="H167" i="15"/>
  <c r="H160" i="15"/>
  <c r="H134" i="15"/>
  <c r="G134" i="15" s="1"/>
  <c r="E122" i="14" s="1"/>
  <c r="H132" i="15"/>
  <c r="G132" i="15" s="1"/>
  <c r="E120" i="14" s="1"/>
  <c r="H128" i="15"/>
  <c r="G128" i="15" s="1"/>
  <c r="E116" i="14" s="1"/>
  <c r="H126" i="15"/>
  <c r="G126" i="15" s="1"/>
  <c r="E114" i="14" s="1"/>
  <c r="H124" i="15"/>
  <c r="H116" i="15"/>
  <c r="H97" i="15"/>
  <c r="H93" i="15"/>
  <c r="H89" i="15"/>
  <c r="H85" i="15"/>
  <c r="H61" i="15"/>
  <c r="H48" i="15"/>
  <c r="G48" i="15" s="1"/>
  <c r="E36" i="14" s="1"/>
  <c r="H46" i="15"/>
  <c r="G46" i="15" s="1"/>
  <c r="E34" i="14" s="1"/>
  <c r="H36" i="15"/>
  <c r="H17" i="15"/>
  <c r="G17" i="15" s="1"/>
  <c r="E5" i="14" s="1"/>
  <c r="H206" i="15"/>
  <c r="H210" i="15"/>
  <c r="H217" i="15"/>
  <c r="H225" i="15"/>
  <c r="H226" i="15"/>
  <c r="H227" i="15"/>
  <c r="H230" i="15"/>
  <c r="H231" i="15"/>
  <c r="H232" i="15"/>
  <c r="H234" i="15"/>
  <c r="H235" i="15"/>
  <c r="H239" i="15"/>
  <c r="H243" i="15"/>
  <c r="H250" i="15"/>
  <c r="H252" i="15"/>
  <c r="H254" i="15"/>
  <c r="H261" i="15"/>
  <c r="H265" i="15"/>
  <c r="H266" i="15"/>
  <c r="H267" i="15"/>
  <c r="H268" i="15"/>
  <c r="H272" i="15"/>
  <c r="H274" i="15"/>
  <c r="H275" i="15"/>
  <c r="H279" i="15"/>
  <c r="H283" i="15"/>
  <c r="H286" i="15"/>
  <c r="H290" i="15"/>
  <c r="H292" i="15"/>
  <c r="H297" i="15"/>
  <c r="H301" i="15"/>
  <c r="H306" i="15"/>
  <c r="H307" i="15"/>
  <c r="H310" i="15"/>
  <c r="H311" i="15"/>
  <c r="H313" i="15"/>
  <c r="H315" i="15"/>
  <c r="H323" i="15"/>
  <c r="H326" i="15"/>
  <c r="H201" i="15"/>
  <c r="G201" i="15" s="1"/>
  <c r="E189" i="14" s="1"/>
  <c r="H182" i="15"/>
  <c r="G182" i="15" s="1"/>
  <c r="E170" i="14" s="1"/>
  <c r="H174" i="15"/>
  <c r="H170" i="15"/>
  <c r="H158" i="15"/>
  <c r="G158" i="15" s="1"/>
  <c r="E146" i="14" s="1"/>
  <c r="H139" i="15"/>
  <c r="H122" i="15"/>
  <c r="H103" i="15"/>
  <c r="H95" i="15"/>
  <c r="H78" i="15"/>
  <c r="H59" i="15"/>
  <c r="H42" i="15"/>
  <c r="H23" i="15"/>
  <c r="G23" i="15" s="1"/>
  <c r="E11" i="14" s="1"/>
  <c r="H202" i="15"/>
  <c r="H218" i="15"/>
  <c r="H222" i="15"/>
  <c r="H238" i="15"/>
  <c r="H242" i="15"/>
  <c r="H258" i="15"/>
  <c r="H262" i="15"/>
  <c r="H278" i="15"/>
  <c r="H282" i="15"/>
  <c r="H298" i="15"/>
  <c r="H302" i="15"/>
  <c r="H318" i="15"/>
  <c r="H322" i="15"/>
  <c r="H338" i="15"/>
  <c r="H342" i="15"/>
  <c r="H358" i="15"/>
  <c r="H362" i="15"/>
  <c r="H378" i="15"/>
  <c r="H382" i="15"/>
  <c r="H398" i="15"/>
  <c r="H402" i="15"/>
  <c r="H418" i="15"/>
  <c r="H422" i="15"/>
  <c r="H438" i="15"/>
  <c r="H442" i="15"/>
  <c r="H458" i="15"/>
  <c r="H462" i="15"/>
  <c r="H165" i="15"/>
  <c r="H141" i="15"/>
  <c r="H130" i="15"/>
  <c r="G130" i="15" s="1"/>
  <c r="E118" i="14" s="1"/>
  <c r="H91" i="15"/>
  <c r="H87" i="15"/>
  <c r="H80" i="15"/>
  <c r="H54" i="15"/>
  <c r="G54" i="15" s="1"/>
  <c r="E42" i="14" s="1"/>
  <c r="H52" i="15"/>
  <c r="G52" i="15" s="1"/>
  <c r="E40" i="14" s="1"/>
  <c r="H50" i="15"/>
  <c r="G50" i="15" s="1"/>
  <c r="E38" i="14" s="1"/>
  <c r="H44" i="15"/>
  <c r="H203" i="15"/>
  <c r="H208" i="15"/>
  <c r="H212" i="15"/>
  <c r="H214" i="15"/>
  <c r="H221" i="15"/>
  <c r="H228" i="15"/>
  <c r="H229" i="15"/>
  <c r="H233" i="15"/>
  <c r="H246" i="15"/>
  <c r="H248" i="15"/>
  <c r="H257" i="15"/>
  <c r="H269" i="15"/>
  <c r="H270" i="15"/>
  <c r="H271" i="15"/>
  <c r="H273" i="15"/>
  <c r="H288" i="15"/>
  <c r="H294" i="15"/>
  <c r="H305" i="15"/>
  <c r="H308" i="15"/>
  <c r="H309" i="15"/>
  <c r="H312" i="15"/>
  <c r="H314" i="15"/>
  <c r="H319" i="15"/>
  <c r="H328" i="15"/>
  <c r="H330" i="15"/>
  <c r="H178" i="15"/>
  <c r="G178" i="15" s="1"/>
  <c r="E166" i="14" s="1"/>
  <c r="H172" i="15"/>
  <c r="G172" i="15" s="1"/>
  <c r="E160" i="14" s="1"/>
  <c r="H168" i="15"/>
  <c r="G168" i="15" s="1"/>
  <c r="E156" i="14" s="1"/>
  <c r="H143" i="15"/>
  <c r="H99" i="15"/>
  <c r="H63" i="15"/>
  <c r="H38" i="15"/>
  <c r="G38" i="15" s="1"/>
  <c r="E26" i="14" s="1"/>
  <c r="H204" i="15"/>
  <c r="H216" i="15"/>
  <c r="H244" i="15"/>
  <c r="H256" i="15"/>
  <c r="H284" i="15"/>
  <c r="H296" i="15"/>
  <c r="H324" i="15"/>
  <c r="H337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63" i="15"/>
  <c r="H364" i="15"/>
  <c r="H377" i="15"/>
  <c r="H385" i="15"/>
  <c r="H387" i="15"/>
  <c r="H389" i="15"/>
  <c r="H391" i="15"/>
  <c r="H393" i="15"/>
  <c r="H395" i="15"/>
  <c r="H400" i="15"/>
  <c r="H403" i="15"/>
  <c r="H417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43" i="15"/>
  <c r="H444" i="15"/>
  <c r="H457" i="15"/>
  <c r="H264" i="15"/>
  <c r="H304" i="15"/>
  <c r="H381" i="15"/>
  <c r="H386" i="15"/>
  <c r="H390" i="15"/>
  <c r="H396" i="15"/>
  <c r="H404" i="15"/>
  <c r="H421" i="15"/>
  <c r="H461" i="15"/>
  <c r="H162" i="15"/>
  <c r="G162" i="15" s="1"/>
  <c r="E150" i="14" s="1"/>
  <c r="H135" i="15"/>
  <c r="H55" i="15"/>
  <c r="H340" i="15"/>
  <c r="H366" i="15"/>
  <c r="H368" i="15"/>
  <c r="H370" i="15"/>
  <c r="H374" i="15"/>
  <c r="H376" i="15"/>
  <c r="H420" i="15"/>
  <c r="H448" i="15"/>
  <c r="H452" i="15"/>
  <c r="H456" i="15"/>
  <c r="H118" i="15"/>
  <c r="H82" i="15"/>
  <c r="G82" i="15" s="1"/>
  <c r="E70" i="14" s="1"/>
  <c r="H220" i="15"/>
  <c r="H240" i="15"/>
  <c r="H260" i="15"/>
  <c r="H280" i="15"/>
  <c r="H300" i="15"/>
  <c r="H320" i="15"/>
  <c r="H332" i="15"/>
  <c r="H334" i="15"/>
  <c r="H336" i="15"/>
  <c r="H344" i="15"/>
  <c r="H380" i="15"/>
  <c r="H406" i="15"/>
  <c r="H408" i="15"/>
  <c r="H410" i="15"/>
  <c r="H412" i="15"/>
  <c r="H414" i="15"/>
  <c r="H416" i="15"/>
  <c r="H424" i="15"/>
  <c r="H460" i="15"/>
  <c r="H19" i="15"/>
  <c r="G19" i="15" s="1"/>
  <c r="E7" i="14" s="1"/>
  <c r="H224" i="15"/>
  <c r="H236" i="15"/>
  <c r="H276" i="15"/>
  <c r="H316" i="15"/>
  <c r="H341" i="15"/>
  <c r="H359" i="15"/>
  <c r="H360" i="15"/>
  <c r="H388" i="15"/>
  <c r="H392" i="15"/>
  <c r="H394" i="15"/>
  <c r="H399" i="15"/>
  <c r="H439" i="15"/>
  <c r="H440" i="15"/>
  <c r="H197" i="15"/>
  <c r="H372" i="15"/>
  <c r="H384" i="15"/>
  <c r="H446" i="15"/>
  <c r="H450" i="15"/>
  <c r="H454" i="15"/>
  <c r="H464" i="15"/>
  <c r="G119" i="16"/>
  <c r="G107" i="14" s="1"/>
  <c r="G79" i="16"/>
  <c r="G67" i="14" s="1"/>
  <c r="J290" i="16"/>
  <c r="AH290" i="16"/>
  <c r="R290" i="16"/>
  <c r="Z290" i="16"/>
  <c r="L290" i="16"/>
  <c r="AB290" i="16"/>
  <c r="I290" i="16"/>
  <c r="Y290" i="16"/>
  <c r="AA290" i="16"/>
  <c r="W290" i="16"/>
  <c r="E290" i="16"/>
  <c r="T290" i="16"/>
  <c r="Q290" i="16"/>
  <c r="P290" i="16"/>
  <c r="AF290" i="16"/>
  <c r="M290" i="16"/>
  <c r="AC290" i="16"/>
  <c r="AI290" i="16"/>
  <c r="N290" i="16"/>
  <c r="AE290" i="16"/>
  <c r="H290" i="16"/>
  <c r="AG290" i="16"/>
  <c r="K290" i="16"/>
  <c r="V290" i="16"/>
  <c r="AH368" i="16"/>
  <c r="R368" i="16"/>
  <c r="J368" i="16"/>
  <c r="AP368" i="16"/>
  <c r="Z368" i="16"/>
  <c r="P368" i="16"/>
  <c r="AF368" i="16"/>
  <c r="Q368" i="16"/>
  <c r="AG368" i="16"/>
  <c r="AI368" i="16"/>
  <c r="AE368" i="16"/>
  <c r="AD368" i="16"/>
  <c r="H368" i="16"/>
  <c r="I368" i="16"/>
  <c r="AO368" i="16"/>
  <c r="S368" i="16"/>
  <c r="O368" i="16"/>
  <c r="N368" i="16"/>
  <c r="T368" i="16"/>
  <c r="AJ368" i="16"/>
  <c r="U368" i="16"/>
  <c r="AK368" i="16"/>
  <c r="K368" i="16"/>
  <c r="AQ368" i="16"/>
  <c r="AL368" i="16"/>
  <c r="AM368" i="16"/>
  <c r="X368" i="16"/>
  <c r="AN368" i="16"/>
  <c r="Y368" i="16"/>
  <c r="E368" i="16"/>
  <c r="T381" i="16"/>
  <c r="AJ381" i="16"/>
  <c r="AR381" i="16"/>
  <c r="H381" i="16"/>
  <c r="X381" i="16"/>
  <c r="AN381" i="16"/>
  <c r="L381" i="16"/>
  <c r="AB381" i="16"/>
  <c r="P381" i="16"/>
  <c r="AF381" i="16"/>
  <c r="M381" i="16"/>
  <c r="AC381" i="16"/>
  <c r="V381" i="16"/>
  <c r="AL381" i="16"/>
  <c r="K381" i="16"/>
  <c r="AI381" i="16"/>
  <c r="U381" i="16"/>
  <c r="AK381" i="16"/>
  <c r="N381" i="16"/>
  <c r="AD381" i="16"/>
  <c r="Q381" i="16"/>
  <c r="AG381" i="16"/>
  <c r="S381" i="16"/>
  <c r="J381" i="16"/>
  <c r="Z381" i="16"/>
  <c r="AP381" i="16"/>
  <c r="O381" i="16"/>
  <c r="AQ381" i="16"/>
  <c r="E381" i="16"/>
  <c r="AE381" i="16"/>
  <c r="W381" i="16"/>
  <c r="P388" i="16"/>
  <c r="AF388" i="16"/>
  <c r="X388" i="16"/>
  <c r="AB388" i="16"/>
  <c r="T388" i="16"/>
  <c r="AJ388" i="16"/>
  <c r="H388" i="16"/>
  <c r="AN388" i="16"/>
  <c r="L388" i="16"/>
  <c r="AR388" i="16"/>
  <c r="U388" i="16"/>
  <c r="AK388" i="16"/>
  <c r="AA388" i="16"/>
  <c r="J388" i="16"/>
  <c r="Z388" i="16"/>
  <c r="AP388" i="16"/>
  <c r="AE388" i="16"/>
  <c r="AC388" i="16"/>
  <c r="AQ388" i="16"/>
  <c r="R388" i="16"/>
  <c r="AH388" i="16"/>
  <c r="E388" i="16"/>
  <c r="I388" i="16"/>
  <c r="Y388" i="16"/>
  <c r="AO388" i="16"/>
  <c r="AI388" i="16"/>
  <c r="N388" i="16"/>
  <c r="AD388" i="16"/>
  <c r="K388" i="16"/>
  <c r="AM388" i="16"/>
  <c r="M388" i="16"/>
  <c r="AS388" i="16"/>
  <c r="O388" i="16"/>
  <c r="P392" i="16"/>
  <c r="AF392" i="16"/>
  <c r="X392" i="16"/>
  <c r="AB392" i="16"/>
  <c r="T392" i="16"/>
  <c r="AJ392" i="16"/>
  <c r="H392" i="16"/>
  <c r="AN392" i="16"/>
  <c r="L392" i="16"/>
  <c r="AR392" i="16"/>
  <c r="U392" i="16"/>
  <c r="AK392" i="16"/>
  <c r="O392" i="16"/>
  <c r="AM392" i="16"/>
  <c r="J392" i="16"/>
  <c r="Z392" i="16"/>
  <c r="AP392" i="16"/>
  <c r="AC392" i="16"/>
  <c r="E392" i="16"/>
  <c r="I392" i="16"/>
  <c r="Y392" i="16"/>
  <c r="AO392" i="16"/>
  <c r="S392" i="16"/>
  <c r="N392" i="16"/>
  <c r="AD392" i="16"/>
  <c r="AA392" i="16"/>
  <c r="M392" i="16"/>
  <c r="AS392" i="16"/>
  <c r="W392" i="16"/>
  <c r="R392" i="16"/>
  <c r="AH392" i="16"/>
  <c r="AI392" i="16"/>
  <c r="T399" i="16"/>
  <c r="AJ399" i="16"/>
  <c r="L399" i="16"/>
  <c r="AR399" i="16"/>
  <c r="H399" i="16"/>
  <c r="X399" i="16"/>
  <c r="AN399" i="16"/>
  <c r="AB399" i="16"/>
  <c r="P399" i="16"/>
  <c r="AF399" i="16"/>
  <c r="U399" i="16"/>
  <c r="AK399" i="16"/>
  <c r="S399" i="16"/>
  <c r="V399" i="16"/>
  <c r="AL399" i="16"/>
  <c r="AI399" i="16"/>
  <c r="M399" i="16"/>
  <c r="AS399" i="16"/>
  <c r="N399" i="16"/>
  <c r="AT399" i="16"/>
  <c r="I399" i="16"/>
  <c r="Y399" i="16"/>
  <c r="AO399" i="16"/>
  <c r="W399" i="16"/>
  <c r="J399" i="16"/>
  <c r="Z399" i="16"/>
  <c r="AP399" i="16"/>
  <c r="AQ399" i="16"/>
  <c r="AC399" i="16"/>
  <c r="K399" i="16"/>
  <c r="AE399" i="16"/>
  <c r="AD399" i="16"/>
  <c r="L410" i="16"/>
  <c r="AB410" i="16"/>
  <c r="AR410" i="16"/>
  <c r="AJ410" i="16"/>
  <c r="H410" i="16"/>
  <c r="X410" i="16"/>
  <c r="P410" i="16"/>
  <c r="AF410" i="16"/>
  <c r="T410" i="16"/>
  <c r="AN410" i="16"/>
  <c r="I410" i="16"/>
  <c r="Y410" i="16"/>
  <c r="AO410" i="16"/>
  <c r="W410" i="16"/>
  <c r="R410" i="16"/>
  <c r="AH410" i="16"/>
  <c r="AM410" i="16"/>
  <c r="E410" i="16"/>
  <c r="Q410" i="16"/>
  <c r="AG410" i="16"/>
  <c r="O410" i="16"/>
  <c r="J410" i="16"/>
  <c r="Z410" i="16"/>
  <c r="M410" i="16"/>
  <c r="AC410" i="16"/>
  <c r="AS410" i="16"/>
  <c r="K410" i="16"/>
  <c r="AE410" i="16"/>
  <c r="V410" i="16"/>
  <c r="AL410" i="16"/>
  <c r="AU410" i="16"/>
  <c r="AI410" i="16"/>
  <c r="AP410" i="16"/>
  <c r="H421" i="16"/>
  <c r="X421" i="16"/>
  <c r="AN421" i="16"/>
  <c r="AF421" i="16"/>
  <c r="T421" i="16"/>
  <c r="L421" i="16"/>
  <c r="AB421" i="16"/>
  <c r="AR421" i="16"/>
  <c r="P421" i="16"/>
  <c r="AV421" i="16"/>
  <c r="AJ421" i="16"/>
  <c r="Q421" i="16"/>
  <c r="AG421" i="16"/>
  <c r="W421" i="16"/>
  <c r="AU421" i="16"/>
  <c r="R421" i="16"/>
  <c r="AH421" i="16"/>
  <c r="I421" i="16"/>
  <c r="AO421" i="16"/>
  <c r="Z421" i="16"/>
  <c r="AQ421" i="16"/>
  <c r="U421" i="16"/>
  <c r="AK421" i="16"/>
  <c r="K421" i="16"/>
  <c r="AA421" i="16"/>
  <c r="V421" i="16"/>
  <c r="AL421" i="16"/>
  <c r="AE421" i="16"/>
  <c r="E421" i="16"/>
  <c r="Y421" i="16"/>
  <c r="O421" i="16"/>
  <c r="AI421" i="16"/>
  <c r="J421" i="16"/>
  <c r="AP421" i="16"/>
  <c r="H428" i="16"/>
  <c r="X428" i="16"/>
  <c r="AN428" i="16"/>
  <c r="P428" i="16"/>
  <c r="AV428" i="16"/>
  <c r="T428" i="16"/>
  <c r="L428" i="16"/>
  <c r="AB428" i="16"/>
  <c r="AR428" i="16"/>
  <c r="AF428" i="16"/>
  <c r="AJ428" i="16"/>
  <c r="M428" i="16"/>
  <c r="AC428" i="16"/>
  <c r="AS428" i="16"/>
  <c r="AM428" i="16"/>
  <c r="J428" i="16"/>
  <c r="Z428" i="16"/>
  <c r="AP428" i="16"/>
  <c r="S428" i="16"/>
  <c r="AK428" i="16"/>
  <c r="R428" i="16"/>
  <c r="AH428" i="16"/>
  <c r="K428" i="16"/>
  <c r="AI428" i="16"/>
  <c r="Q428" i="16"/>
  <c r="AG428" i="16"/>
  <c r="AW428" i="16"/>
  <c r="AQ428" i="16"/>
  <c r="N428" i="16"/>
  <c r="AD428" i="16"/>
  <c r="AT428" i="16"/>
  <c r="AA428" i="16"/>
  <c r="U428" i="16"/>
  <c r="W428" i="16"/>
  <c r="E428" i="16"/>
  <c r="H432" i="16"/>
  <c r="X432" i="16"/>
  <c r="AN432" i="16"/>
  <c r="AF432" i="16"/>
  <c r="AJ432" i="16"/>
  <c r="L432" i="16"/>
  <c r="AB432" i="16"/>
  <c r="AR432" i="16"/>
  <c r="P432" i="16"/>
  <c r="AV432" i="16"/>
  <c r="T432" i="16"/>
  <c r="M432" i="16"/>
  <c r="AC432" i="16"/>
  <c r="AS432" i="16"/>
  <c r="AA432" i="16"/>
  <c r="J432" i="16"/>
  <c r="Z432" i="16"/>
  <c r="AP432" i="16"/>
  <c r="K432" i="16"/>
  <c r="AE432" i="16"/>
  <c r="AK432" i="16"/>
  <c r="AU432" i="16"/>
  <c r="R432" i="16"/>
  <c r="AH432" i="16"/>
  <c r="S432" i="16"/>
  <c r="AQ432" i="16"/>
  <c r="E432" i="16"/>
  <c r="Q432" i="16"/>
  <c r="AG432" i="16"/>
  <c r="AW432" i="16"/>
  <c r="AM432" i="16"/>
  <c r="N432" i="16"/>
  <c r="AD432" i="16"/>
  <c r="AT432" i="16"/>
  <c r="O432" i="16"/>
  <c r="AI432" i="16"/>
  <c r="U432" i="16"/>
  <c r="P439" i="16"/>
  <c r="AF439" i="16"/>
  <c r="AV439" i="16"/>
  <c r="X439" i="16"/>
  <c r="AN439" i="16"/>
  <c r="AB439" i="16"/>
  <c r="T439" i="16"/>
  <c r="AJ439" i="16"/>
  <c r="H439" i="16"/>
  <c r="L439" i="16"/>
  <c r="AR439" i="16"/>
  <c r="Q439" i="16"/>
  <c r="AG439" i="16"/>
  <c r="AW439" i="16"/>
  <c r="AQ439" i="16"/>
  <c r="J439" i="16"/>
  <c r="Z439" i="16"/>
  <c r="AP439" i="16"/>
  <c r="O439" i="16"/>
  <c r="AU439" i="16"/>
  <c r="AO439" i="16"/>
  <c r="AA439" i="16"/>
  <c r="U439" i="16"/>
  <c r="AK439" i="16"/>
  <c r="W439" i="16"/>
  <c r="N439" i="16"/>
  <c r="AD439" i="16"/>
  <c r="AT439" i="16"/>
  <c r="S439" i="16"/>
  <c r="I439" i="16"/>
  <c r="Y439" i="16"/>
  <c r="AE439" i="16"/>
  <c r="R439" i="16"/>
  <c r="AH439" i="16"/>
  <c r="AX439" i="16"/>
  <c r="L450" i="16"/>
  <c r="AB450" i="16"/>
  <c r="AR450" i="16"/>
  <c r="AJ450" i="16"/>
  <c r="AN450" i="16"/>
  <c r="P450" i="16"/>
  <c r="AF450" i="16"/>
  <c r="AV450" i="16"/>
  <c r="T450" i="16"/>
  <c r="H450" i="16"/>
  <c r="X450" i="16"/>
  <c r="I450" i="16"/>
  <c r="Y450" i="16"/>
  <c r="AO450" i="16"/>
  <c r="W450" i="16"/>
  <c r="AY450" i="16"/>
  <c r="J450" i="16"/>
  <c r="Z450" i="16"/>
  <c r="AP450" i="16"/>
  <c r="E450" i="16"/>
  <c r="AG450" i="16"/>
  <c r="O450" i="16"/>
  <c r="AI450" i="16"/>
  <c r="R450" i="16"/>
  <c r="AX450" i="16"/>
  <c r="AM450" i="16"/>
  <c r="M450" i="16"/>
  <c r="AC450" i="16"/>
  <c r="AS450" i="16"/>
  <c r="K450" i="16"/>
  <c r="AA450" i="16"/>
  <c r="N450" i="16"/>
  <c r="AD450" i="16"/>
  <c r="AT450" i="16"/>
  <c r="AE450" i="16"/>
  <c r="Q450" i="16"/>
  <c r="AW450" i="16"/>
  <c r="AH450" i="16"/>
  <c r="L461" i="16"/>
  <c r="AB461" i="16"/>
  <c r="AR461" i="16"/>
  <c r="T461" i="16"/>
  <c r="AZ461" i="16"/>
  <c r="X461" i="16"/>
  <c r="AN461" i="16"/>
  <c r="P461" i="16"/>
  <c r="AF461" i="16"/>
  <c r="AV461" i="16"/>
  <c r="AJ461" i="16"/>
  <c r="H461" i="16"/>
  <c r="U461" i="16"/>
  <c r="AK461" i="16"/>
  <c r="O461" i="16"/>
  <c r="AQ461" i="16"/>
  <c r="N461" i="16"/>
  <c r="AD461" i="16"/>
  <c r="AT461" i="16"/>
  <c r="W461" i="16"/>
  <c r="M461" i="16"/>
  <c r="AS461" i="16"/>
  <c r="V461" i="16"/>
  <c r="I461" i="16"/>
  <c r="Y461" i="16"/>
  <c r="AO461" i="16"/>
  <c r="S461" i="16"/>
  <c r="AY461" i="16"/>
  <c r="R461" i="16"/>
  <c r="AH461" i="16"/>
  <c r="AX461" i="16"/>
  <c r="AE461" i="16"/>
  <c r="E461" i="16"/>
  <c r="AC461" i="16"/>
  <c r="AA461" i="16"/>
  <c r="AL461" i="16"/>
  <c r="AM461" i="16"/>
  <c r="F23" i="15"/>
  <c r="D11" i="14" s="1"/>
  <c r="E51" i="15"/>
  <c r="I51" i="15"/>
  <c r="K51" i="15"/>
  <c r="J51" i="15"/>
  <c r="L59" i="15"/>
  <c r="I59" i="15"/>
  <c r="J59" i="15"/>
  <c r="E59" i="15"/>
  <c r="K59" i="15"/>
  <c r="E87" i="15"/>
  <c r="K87" i="15"/>
  <c r="N87" i="15"/>
  <c r="O87" i="15"/>
  <c r="I87" i="15"/>
  <c r="M87" i="15"/>
  <c r="L87" i="15"/>
  <c r="J87" i="15"/>
  <c r="L95" i="15"/>
  <c r="O95" i="15"/>
  <c r="P95" i="15"/>
  <c r="M95" i="15"/>
  <c r="J95" i="15"/>
  <c r="E95" i="15"/>
  <c r="N95" i="15"/>
  <c r="K95" i="15"/>
  <c r="L103" i="15"/>
  <c r="O103" i="15"/>
  <c r="P103" i="15"/>
  <c r="N103" i="15"/>
  <c r="J103" i="15"/>
  <c r="I103" i="15"/>
  <c r="E103" i="15"/>
  <c r="M103" i="15"/>
  <c r="K103" i="15"/>
  <c r="E131" i="15"/>
  <c r="O131" i="15"/>
  <c r="N131" i="15"/>
  <c r="L131" i="15"/>
  <c r="S131" i="15"/>
  <c r="M131" i="15"/>
  <c r="I131" i="15"/>
  <c r="R131" i="15"/>
  <c r="P131" i="15"/>
  <c r="Q131" i="15"/>
  <c r="J131" i="15"/>
  <c r="T139" i="15"/>
  <c r="L139" i="15"/>
  <c r="O139" i="15"/>
  <c r="N139" i="15"/>
  <c r="J139" i="15"/>
  <c r="S139" i="15"/>
  <c r="I139" i="15"/>
  <c r="E139" i="15"/>
  <c r="P139" i="15"/>
  <c r="Q139" i="15"/>
  <c r="R139" i="15"/>
  <c r="K139" i="15"/>
  <c r="M139" i="15"/>
  <c r="I167" i="15"/>
  <c r="V167" i="15"/>
  <c r="O167" i="15"/>
  <c r="P167" i="15"/>
  <c r="E167" i="15"/>
  <c r="N167" i="15"/>
  <c r="W167" i="15"/>
  <c r="M167" i="15"/>
  <c r="J167" i="15"/>
  <c r="S167" i="15"/>
  <c r="Q167" i="15"/>
  <c r="L167" i="15"/>
  <c r="R167" i="15"/>
  <c r="K167" i="15"/>
  <c r="T167" i="15"/>
  <c r="E195" i="15"/>
  <c r="S195" i="15"/>
  <c r="I195" i="15"/>
  <c r="Y195" i="15"/>
  <c r="J195" i="15"/>
  <c r="Z195" i="15"/>
  <c r="L195" i="15"/>
  <c r="O195" i="15"/>
  <c r="Q195" i="15"/>
  <c r="R195" i="15"/>
  <c r="X195" i="15"/>
  <c r="M195" i="15"/>
  <c r="N195" i="15"/>
  <c r="T195" i="15"/>
  <c r="W195" i="15"/>
  <c r="P195" i="15"/>
  <c r="U195" i="15"/>
  <c r="V195" i="15"/>
  <c r="T240" i="15"/>
  <c r="L240" i="15"/>
  <c r="X240" i="15"/>
  <c r="AB240" i="15"/>
  <c r="P240" i="15"/>
  <c r="U240" i="15"/>
  <c r="K240" i="15"/>
  <c r="J240" i="15"/>
  <c r="Z240" i="15"/>
  <c r="AA240" i="15"/>
  <c r="W240" i="15"/>
  <c r="I240" i="15"/>
  <c r="Y240" i="15"/>
  <c r="O240" i="15"/>
  <c r="N240" i="15"/>
  <c r="AD240" i="15"/>
  <c r="M240" i="15"/>
  <c r="AC240" i="15"/>
  <c r="R240" i="15"/>
  <c r="Q240" i="15"/>
  <c r="F24" i="10"/>
  <c r="B12" i="17" s="1"/>
  <c r="E32" i="10"/>
  <c r="I32" i="10"/>
  <c r="E56" i="10"/>
  <c r="K56" i="10"/>
  <c r="L56" i="10"/>
  <c r="I56" i="10"/>
  <c r="E66" i="10"/>
  <c r="K66" i="10"/>
  <c r="L66" i="10"/>
  <c r="J66" i="10"/>
  <c r="I66" i="10"/>
  <c r="E74" i="10"/>
  <c r="K74" i="10"/>
  <c r="L74" i="10"/>
  <c r="I74" i="10"/>
  <c r="J74" i="10"/>
  <c r="E86" i="10"/>
  <c r="M86" i="10"/>
  <c r="N86" i="10"/>
  <c r="I86" i="10"/>
  <c r="J86" i="10"/>
  <c r="O86" i="10"/>
  <c r="L86" i="10"/>
  <c r="E100" i="10"/>
  <c r="O100" i="10"/>
  <c r="P100" i="10"/>
  <c r="K100" i="10"/>
  <c r="L100" i="10"/>
  <c r="M100" i="10"/>
  <c r="J100" i="10"/>
  <c r="N100" i="10"/>
  <c r="K108" i="10"/>
  <c r="L108" i="10"/>
  <c r="O108" i="10"/>
  <c r="P108" i="10"/>
  <c r="E108" i="10"/>
  <c r="M108" i="10"/>
  <c r="J108" i="10"/>
  <c r="Q108" i="10"/>
  <c r="N108" i="10"/>
  <c r="E116" i="10"/>
  <c r="M116" i="10"/>
  <c r="N116" i="10"/>
  <c r="Q116" i="10"/>
  <c r="I116" i="10"/>
  <c r="R116" i="10"/>
  <c r="J116" i="10"/>
  <c r="K116" i="10"/>
  <c r="L116" i="10"/>
  <c r="O116" i="10"/>
  <c r="P116" i="10"/>
  <c r="E128" i="10"/>
  <c r="M128" i="10"/>
  <c r="N128" i="10"/>
  <c r="Q128" i="10"/>
  <c r="I128" i="10"/>
  <c r="R128" i="10"/>
  <c r="J128" i="10"/>
  <c r="K128" i="10"/>
  <c r="O128" i="10"/>
  <c r="S128" i="10"/>
  <c r="K140" i="10"/>
  <c r="S140" i="10"/>
  <c r="L140" i="10"/>
  <c r="T140" i="10"/>
  <c r="O140" i="10"/>
  <c r="E140" i="10"/>
  <c r="P140" i="10"/>
  <c r="I140" i="10"/>
  <c r="Q140" i="10"/>
  <c r="M140" i="10"/>
  <c r="J140" i="10"/>
  <c r="E150" i="10"/>
  <c r="O150" i="10"/>
  <c r="P150" i="10"/>
  <c r="S150" i="10"/>
  <c r="T150" i="10"/>
  <c r="K150" i="10"/>
  <c r="L150" i="10"/>
  <c r="I150" i="10"/>
  <c r="N150" i="10"/>
  <c r="M150" i="10"/>
  <c r="R150" i="10"/>
  <c r="Q150" i="10"/>
  <c r="E160" i="10"/>
  <c r="M160" i="10"/>
  <c r="U160" i="10"/>
  <c r="N160" i="10"/>
  <c r="V160" i="10"/>
  <c r="Q160" i="10"/>
  <c r="R160" i="10"/>
  <c r="I160" i="10"/>
  <c r="J160" i="10"/>
  <c r="O160" i="10"/>
  <c r="P160" i="10"/>
  <c r="S160" i="10"/>
  <c r="T160" i="10"/>
  <c r="E174" i="10"/>
  <c r="M174" i="10"/>
  <c r="U174" i="10"/>
  <c r="N174" i="10"/>
  <c r="V174" i="10"/>
  <c r="Q174" i="10"/>
  <c r="I174" i="10"/>
  <c r="R174" i="10"/>
  <c r="J174" i="10"/>
  <c r="W174" i="10"/>
  <c r="T174" i="10"/>
  <c r="O174" i="10"/>
  <c r="K174" i="10"/>
  <c r="K184" i="10"/>
  <c r="S184" i="10"/>
  <c r="L184" i="10"/>
  <c r="T184" i="10"/>
  <c r="E184" i="10"/>
  <c r="W184" i="10"/>
  <c r="O184" i="10"/>
  <c r="X184" i="10"/>
  <c r="P184" i="10"/>
  <c r="U184" i="10"/>
  <c r="R184" i="10"/>
  <c r="I184" i="10"/>
  <c r="V184" i="10"/>
  <c r="M184" i="10"/>
  <c r="K192" i="10"/>
  <c r="S192" i="10"/>
  <c r="L192" i="10"/>
  <c r="T192" i="10"/>
  <c r="E192" i="10"/>
  <c r="W192" i="10"/>
  <c r="O192" i="10"/>
  <c r="X192" i="10"/>
  <c r="P192" i="10"/>
  <c r="U192" i="10"/>
  <c r="R192" i="10"/>
  <c r="I192" i="10"/>
  <c r="Y192" i="10"/>
  <c r="V192" i="10"/>
  <c r="M192" i="10"/>
  <c r="K202" i="10"/>
  <c r="S202" i="10"/>
  <c r="L202" i="10"/>
  <c r="T202" i="10"/>
  <c r="O202" i="10"/>
  <c r="W202" i="10"/>
  <c r="P202" i="10"/>
  <c r="E202" i="10"/>
  <c r="X202" i="10"/>
  <c r="M202" i="10"/>
  <c r="R202" i="10"/>
  <c r="Q202" i="10"/>
  <c r="V202" i="10"/>
  <c r="U202" i="10"/>
  <c r="E216" i="10"/>
  <c r="O216" i="10"/>
  <c r="W216" i="10"/>
  <c r="P216" i="10"/>
  <c r="X216" i="10"/>
  <c r="K216" i="10"/>
  <c r="AA216" i="10"/>
  <c r="L216" i="10"/>
  <c r="AB216" i="10"/>
  <c r="S216" i="10"/>
  <c r="T216" i="10"/>
  <c r="Q216" i="10"/>
  <c r="N216" i="10"/>
  <c r="U216" i="10"/>
  <c r="R216" i="10"/>
  <c r="I216" i="10"/>
  <c r="Y216" i="10"/>
  <c r="E226" i="10"/>
  <c r="O226" i="10"/>
  <c r="W226" i="10"/>
  <c r="P226" i="10"/>
  <c r="X226" i="10"/>
  <c r="K226" i="10"/>
  <c r="AA226" i="10"/>
  <c r="L226" i="10"/>
  <c r="AB226" i="10"/>
  <c r="S226" i="10"/>
  <c r="T226" i="10"/>
  <c r="Q226" i="10"/>
  <c r="V226" i="10"/>
  <c r="U226" i="10"/>
  <c r="J226" i="10"/>
  <c r="Z226" i="10"/>
  <c r="I226" i="10"/>
  <c r="Y226" i="10"/>
  <c r="E234" i="10"/>
  <c r="O234" i="10"/>
  <c r="W234" i="10"/>
  <c r="P234" i="10"/>
  <c r="X234" i="10"/>
  <c r="K234" i="10"/>
  <c r="AA234" i="10"/>
  <c r="L234" i="10"/>
  <c r="AB234" i="10"/>
  <c r="S234" i="10"/>
  <c r="T234" i="10"/>
  <c r="Q234" i="10"/>
  <c r="V234" i="10"/>
  <c r="U234" i="10"/>
  <c r="J234" i="10"/>
  <c r="Z234" i="10"/>
  <c r="I234" i="10"/>
  <c r="Y234" i="10"/>
  <c r="F23" i="20"/>
  <c r="F11" i="17" s="1"/>
  <c r="G41" i="20"/>
  <c r="G29" i="17" s="1"/>
  <c r="F295" i="20"/>
  <c r="F283" i="17" s="1"/>
  <c r="F299" i="20"/>
  <c r="F287" i="17" s="1"/>
  <c r="F303" i="20"/>
  <c r="F291" i="17" s="1"/>
  <c r="AH456" i="16"/>
  <c r="K439" i="16"/>
  <c r="AF418" i="16"/>
  <c r="W388" i="16"/>
  <c r="AD347" i="16"/>
  <c r="Y321" i="16"/>
  <c r="AD313" i="16"/>
  <c r="AD307" i="16"/>
  <c r="O290" i="16"/>
  <c r="V257" i="16"/>
  <c r="AU458" i="16"/>
  <c r="AK456" i="16"/>
  <c r="N421" i="16"/>
  <c r="AG404" i="16"/>
  <c r="AH399" i="16"/>
  <c r="AL392" i="16"/>
  <c r="R381" i="16"/>
  <c r="X321" i="16"/>
  <c r="AJ317" i="16"/>
  <c r="AD290" i="16"/>
  <c r="K461" i="16"/>
  <c r="AV458" i="16"/>
  <c r="AL456" i="16"/>
  <c r="S450" i="16"/>
  <c r="S421" i="16"/>
  <c r="P418" i="16"/>
  <c r="S410" i="16"/>
  <c r="W368" i="16"/>
  <c r="M285" i="16"/>
  <c r="AC439" i="16"/>
  <c r="AO432" i="16"/>
  <c r="AS421" i="16"/>
  <c r="V418" i="16"/>
  <c r="AO381" i="16"/>
  <c r="Q365" i="16"/>
  <c r="AC321" i="16"/>
  <c r="Q293" i="16"/>
  <c r="S290" i="16"/>
  <c r="Q285" i="16"/>
  <c r="AC368" i="16"/>
  <c r="AK353" i="16"/>
  <c r="Q313" i="16"/>
  <c r="Q307" i="16"/>
  <c r="AI293" i="16"/>
  <c r="Q266" i="16"/>
  <c r="G139" i="16"/>
  <c r="G127" i="14" s="1"/>
  <c r="G151" i="16"/>
  <c r="G139" i="14" s="1"/>
  <c r="G157" i="16"/>
  <c r="G145" i="14" s="1"/>
  <c r="P313" i="16"/>
  <c r="J293" i="16"/>
  <c r="L257" i="16"/>
  <c r="G77" i="16"/>
  <c r="G65" i="14" s="1"/>
  <c r="F47" i="10"/>
  <c r="B35" i="17" s="1"/>
  <c r="F63" i="10"/>
  <c r="B51" i="17" s="1"/>
  <c r="F67" i="10"/>
  <c r="B55" i="17" s="1"/>
  <c r="F93" i="10"/>
  <c r="B81" i="17" s="1"/>
  <c r="F101" i="10"/>
  <c r="B89" i="17" s="1"/>
  <c r="F107" i="10"/>
  <c r="B95" i="17" s="1"/>
  <c r="G145" i="10"/>
  <c r="C133" i="17" s="1"/>
  <c r="F159" i="10"/>
  <c r="B147" i="17" s="1"/>
  <c r="F167" i="10"/>
  <c r="B155" i="17" s="1"/>
  <c r="F177" i="10"/>
  <c r="B165" i="17" s="1"/>
  <c r="F181" i="10"/>
  <c r="B169" i="17" s="1"/>
  <c r="G199" i="10"/>
  <c r="C187" i="17" s="1"/>
  <c r="F199" i="10"/>
  <c r="B187" i="17" s="1"/>
  <c r="G215" i="10"/>
  <c r="C203" i="17" s="1"/>
  <c r="F219" i="10"/>
  <c r="B207" i="17" s="1"/>
  <c r="G219" i="10"/>
  <c r="C207" i="17" s="1"/>
  <c r="E120" i="10"/>
  <c r="I120" i="10"/>
  <c r="Q120" i="10"/>
  <c r="J120" i="10"/>
  <c r="R120" i="10"/>
  <c r="M120" i="10"/>
  <c r="N120" i="10"/>
  <c r="K120" i="10"/>
  <c r="E172" i="10"/>
  <c r="I172" i="10"/>
  <c r="Q172" i="10"/>
  <c r="J172" i="10"/>
  <c r="R172" i="10"/>
  <c r="U172" i="10"/>
  <c r="V172" i="10"/>
  <c r="M172" i="10"/>
  <c r="N172" i="10"/>
  <c r="W172" i="10"/>
  <c r="K172" i="10"/>
  <c r="L172" i="10"/>
  <c r="O172" i="10"/>
  <c r="F243" i="20"/>
  <c r="F231" i="17" s="1"/>
  <c r="G316" i="10"/>
  <c r="C304" i="17" s="1"/>
  <c r="F316" i="10"/>
  <c r="B304" i="17" s="1"/>
  <c r="J325" i="15"/>
  <c r="L313" i="15"/>
  <c r="AU439" i="15"/>
  <c r="AT436" i="15"/>
  <c r="W429" i="15"/>
  <c r="W417" i="15"/>
  <c r="AA385" i="15"/>
  <c r="W359" i="15"/>
  <c r="AE337" i="15"/>
  <c r="AI313" i="15"/>
  <c r="S305" i="15"/>
  <c r="Q285" i="15"/>
  <c r="V240" i="15"/>
  <c r="U167" i="15"/>
  <c r="AB269" i="15"/>
  <c r="T257" i="15"/>
  <c r="T221" i="15"/>
  <c r="AD439" i="15"/>
  <c r="Y436" i="15"/>
  <c r="V429" i="15"/>
  <c r="V417" i="15"/>
  <c r="Z393" i="15"/>
  <c r="N337" i="15"/>
  <c r="AB325" i="15"/>
  <c r="F39" i="19"/>
  <c r="D27" i="17" s="1"/>
  <c r="G39" i="19"/>
  <c r="E27" i="17" s="1"/>
  <c r="F77" i="19"/>
  <c r="D65" i="17" s="1"/>
  <c r="G77" i="19"/>
  <c r="E65" i="17" s="1"/>
  <c r="F121" i="19"/>
  <c r="D109" i="17" s="1"/>
  <c r="G121" i="19"/>
  <c r="E109" i="17" s="1"/>
  <c r="I462" i="19"/>
  <c r="M462" i="19"/>
  <c r="Q462" i="19"/>
  <c r="U462" i="19"/>
  <c r="Y462" i="19"/>
  <c r="AC462" i="19"/>
  <c r="AG462" i="19"/>
  <c r="AK462" i="19"/>
  <c r="AO462" i="19"/>
  <c r="AS462" i="19"/>
  <c r="AW462" i="19"/>
  <c r="H462" i="19"/>
  <c r="N462" i="19"/>
  <c r="S462" i="19"/>
  <c r="X462" i="19"/>
  <c r="AD462" i="19"/>
  <c r="AI462" i="19"/>
  <c r="AN462" i="19"/>
  <c r="AT462" i="19"/>
  <c r="AY462" i="19"/>
  <c r="J462" i="19"/>
  <c r="O462" i="19"/>
  <c r="T462" i="19"/>
  <c r="Z462" i="19"/>
  <c r="AE462" i="19"/>
  <c r="AJ462" i="19"/>
  <c r="AP462" i="19"/>
  <c r="AU462" i="19"/>
  <c r="AZ462" i="19"/>
  <c r="P462" i="19"/>
  <c r="AA462" i="19"/>
  <c r="AL462" i="19"/>
  <c r="AV462" i="19"/>
  <c r="R462" i="19"/>
  <c r="AB462" i="19"/>
  <c r="AM462" i="19"/>
  <c r="AX462" i="19"/>
  <c r="W462" i="19"/>
  <c r="AR462" i="19"/>
  <c r="AH462" i="19"/>
  <c r="K462" i="19"/>
  <c r="AF462" i="19"/>
  <c r="L462" i="19"/>
  <c r="V462" i="19"/>
  <c r="AQ462" i="19"/>
  <c r="G270" i="19"/>
  <c r="E258" i="17" s="1"/>
  <c r="F270" i="19"/>
  <c r="D258" i="17" s="1"/>
  <c r="F87" i="20"/>
  <c r="F75" i="17" s="1"/>
  <c r="G36" i="19"/>
  <c r="E24" i="17" s="1"/>
  <c r="F36" i="19"/>
  <c r="D24" i="17" s="1"/>
  <c r="G42" i="19"/>
  <c r="E30" i="17" s="1"/>
  <c r="F42" i="19"/>
  <c r="D30" i="17" s="1"/>
  <c r="G44" i="19"/>
  <c r="E32" i="17" s="1"/>
  <c r="F44" i="19"/>
  <c r="D32" i="17" s="1"/>
  <c r="F174" i="19"/>
  <c r="D162" i="17" s="1"/>
  <c r="G174" i="19"/>
  <c r="E162" i="17" s="1"/>
  <c r="F256" i="19"/>
  <c r="D244" i="17" s="1"/>
  <c r="G256" i="19"/>
  <c r="E244" i="17" s="1"/>
  <c r="F296" i="19"/>
  <c r="D284" i="17" s="1"/>
  <c r="G296" i="19"/>
  <c r="E284" i="17" s="1"/>
  <c r="F302" i="19"/>
  <c r="D290" i="17" s="1"/>
  <c r="G302" i="19"/>
  <c r="E290" i="17" s="1"/>
  <c r="F348" i="19"/>
  <c r="D336" i="17" s="1"/>
  <c r="G348" i="19"/>
  <c r="E336" i="17" s="1"/>
  <c r="G412" i="19"/>
  <c r="E400" i="17" s="1"/>
  <c r="F412" i="19"/>
  <c r="D400" i="17" s="1"/>
  <c r="F438" i="19"/>
  <c r="D426" i="17" s="1"/>
  <c r="G438" i="19"/>
  <c r="E426" i="17" s="1"/>
  <c r="E462" i="19"/>
  <c r="F407" i="20"/>
  <c r="F395" i="17" s="1"/>
  <c r="G407" i="20"/>
  <c r="G395" i="17" s="1"/>
  <c r="F416" i="20"/>
  <c r="F404" i="17" s="1"/>
  <c r="G416" i="20"/>
  <c r="G404" i="17" s="1"/>
  <c r="F448" i="20"/>
  <c r="F436" i="17" s="1"/>
  <c r="G448" i="20"/>
  <c r="G436" i="17" s="1"/>
  <c r="G430" i="20"/>
  <c r="G418" i="17" s="1"/>
  <c r="F430" i="20"/>
  <c r="F418" i="17" s="1"/>
  <c r="G434" i="20"/>
  <c r="G422" i="17" s="1"/>
  <c r="F434" i="20"/>
  <c r="F422" i="17" s="1"/>
  <c r="F446" i="20"/>
  <c r="F434" i="17" s="1"/>
  <c r="G446" i="20"/>
  <c r="G434" i="17" s="1"/>
  <c r="G445" i="20"/>
  <c r="G433" i="17" s="1"/>
  <c r="F445" i="20"/>
  <c r="F433" i="17" s="1"/>
  <c r="F347" i="20"/>
  <c r="F335" i="17" s="1"/>
  <c r="F351" i="20"/>
  <c r="F339" i="17" s="1"/>
  <c r="G395" i="20"/>
  <c r="G383" i="17" s="1"/>
  <c r="F395" i="20"/>
  <c r="F383" i="17" s="1"/>
  <c r="G399" i="20"/>
  <c r="G387" i="17" s="1"/>
  <c r="F399" i="20"/>
  <c r="F387" i="17" s="1"/>
  <c r="I185" i="19"/>
  <c r="M185" i="19"/>
  <c r="Q185" i="19"/>
  <c r="U185" i="19"/>
  <c r="Y185" i="19"/>
  <c r="J185" i="19"/>
  <c r="N185" i="19"/>
  <c r="R185" i="19"/>
  <c r="V185" i="19"/>
  <c r="K185" i="19"/>
  <c r="S185" i="19"/>
  <c r="L185" i="19"/>
  <c r="T185" i="19"/>
  <c r="P185" i="19"/>
  <c r="E185" i="19"/>
  <c r="W185" i="19"/>
  <c r="H185" i="19"/>
  <c r="X185" i="19"/>
  <c r="O185" i="19"/>
  <c r="I193" i="19"/>
  <c r="M193" i="19"/>
  <c r="Q193" i="19"/>
  <c r="U193" i="19"/>
  <c r="Y193" i="19"/>
  <c r="J193" i="19"/>
  <c r="N193" i="19"/>
  <c r="R193" i="19"/>
  <c r="V193" i="19"/>
  <c r="K193" i="19"/>
  <c r="S193" i="19"/>
  <c r="L193" i="19"/>
  <c r="T193" i="19"/>
  <c r="P193" i="19"/>
  <c r="E193" i="19"/>
  <c r="W193" i="19"/>
  <c r="H193" i="19"/>
  <c r="X193" i="19"/>
  <c r="O193" i="19"/>
  <c r="I229" i="19"/>
  <c r="M229" i="19"/>
  <c r="Q229" i="19"/>
  <c r="U229" i="19"/>
  <c r="Y229" i="19"/>
  <c r="AC229" i="19"/>
  <c r="J229" i="19"/>
  <c r="N229" i="19"/>
  <c r="R229" i="19"/>
  <c r="V229" i="19"/>
  <c r="Z229" i="19"/>
  <c r="K229" i="19"/>
  <c r="S229" i="19"/>
  <c r="AA229" i="19"/>
  <c r="L229" i="19"/>
  <c r="T229" i="19"/>
  <c r="AB229" i="19"/>
  <c r="P229" i="19"/>
  <c r="E229" i="19"/>
  <c r="W229" i="19"/>
  <c r="O229" i="19"/>
  <c r="X229" i="19"/>
  <c r="H229" i="19"/>
  <c r="J237" i="19"/>
  <c r="N237" i="19"/>
  <c r="R237" i="19"/>
  <c r="V237" i="19"/>
  <c r="Z237" i="19"/>
  <c r="AD237" i="19"/>
  <c r="E237" i="19"/>
  <c r="K237" i="19"/>
  <c r="O237" i="19"/>
  <c r="S237" i="19"/>
  <c r="W237" i="19"/>
  <c r="AA237" i="19"/>
  <c r="L237" i="19"/>
  <c r="T237" i="19"/>
  <c r="AB237" i="19"/>
  <c r="M237" i="19"/>
  <c r="U237" i="19"/>
  <c r="AC237" i="19"/>
  <c r="I237" i="19"/>
  <c r="Y237" i="19"/>
  <c r="P237" i="19"/>
  <c r="H237" i="19"/>
  <c r="Q237" i="19"/>
  <c r="X237" i="19"/>
  <c r="I273" i="19"/>
  <c r="M273" i="19"/>
  <c r="Q273" i="19"/>
  <c r="U273" i="19"/>
  <c r="Y273" i="19"/>
  <c r="AC273" i="19"/>
  <c r="AG273" i="19"/>
  <c r="J273" i="19"/>
  <c r="N273" i="19"/>
  <c r="R273" i="19"/>
  <c r="V273" i="19"/>
  <c r="Z273" i="19"/>
  <c r="AD273" i="19"/>
  <c r="K273" i="19"/>
  <c r="S273" i="19"/>
  <c r="AA273" i="19"/>
  <c r="L273" i="19"/>
  <c r="T273" i="19"/>
  <c r="AB273" i="19"/>
  <c r="P273" i="19"/>
  <c r="AF273" i="19"/>
  <c r="E273" i="19"/>
  <c r="W273" i="19"/>
  <c r="AE273" i="19"/>
  <c r="H273" i="19"/>
  <c r="O273" i="19"/>
  <c r="X273" i="19"/>
  <c r="I309" i="19"/>
  <c r="M309" i="19"/>
  <c r="Q309" i="19"/>
  <c r="U309" i="19"/>
  <c r="Y309" i="19"/>
  <c r="AC309" i="19"/>
  <c r="AG309" i="19"/>
  <c r="AK309" i="19"/>
  <c r="J309" i="19"/>
  <c r="N309" i="19"/>
  <c r="R309" i="19"/>
  <c r="V309" i="19"/>
  <c r="Z309" i="19"/>
  <c r="AD309" i="19"/>
  <c r="AH309" i="19"/>
  <c r="K309" i="19"/>
  <c r="S309" i="19"/>
  <c r="AA309" i="19"/>
  <c r="AI309" i="19"/>
  <c r="L309" i="19"/>
  <c r="T309" i="19"/>
  <c r="AB309" i="19"/>
  <c r="AJ309" i="19"/>
  <c r="P309" i="19"/>
  <c r="AF309" i="19"/>
  <c r="E309" i="19"/>
  <c r="W309" i="19"/>
  <c r="X309" i="19"/>
  <c r="AE309" i="19"/>
  <c r="O309" i="19"/>
  <c r="H309" i="19"/>
  <c r="J317" i="19"/>
  <c r="N317" i="19"/>
  <c r="R317" i="19"/>
  <c r="V317" i="19"/>
  <c r="Z317" i="19"/>
  <c r="AD317" i="19"/>
  <c r="AH317" i="19"/>
  <c r="AL317" i="19"/>
  <c r="E317" i="19"/>
  <c r="K317" i="19"/>
  <c r="O317" i="19"/>
  <c r="S317" i="19"/>
  <c r="W317" i="19"/>
  <c r="AA317" i="19"/>
  <c r="AE317" i="19"/>
  <c r="AI317" i="19"/>
  <c r="L317" i="19"/>
  <c r="T317" i="19"/>
  <c r="AB317" i="19"/>
  <c r="AJ317" i="19"/>
  <c r="M317" i="19"/>
  <c r="U317" i="19"/>
  <c r="AC317" i="19"/>
  <c r="AK317" i="19"/>
  <c r="I317" i="19"/>
  <c r="Y317" i="19"/>
  <c r="P317" i="19"/>
  <c r="AF317" i="19"/>
  <c r="H317" i="19"/>
  <c r="Q317" i="19"/>
  <c r="AG317" i="19"/>
  <c r="X317" i="19"/>
  <c r="J333" i="19"/>
  <c r="N333" i="19"/>
  <c r="R333" i="19"/>
  <c r="V333" i="19"/>
  <c r="Z333" i="19"/>
  <c r="AD333" i="19"/>
  <c r="AH333" i="19"/>
  <c r="AL333" i="19"/>
  <c r="E333" i="19"/>
  <c r="K333" i="19"/>
  <c r="O333" i="19"/>
  <c r="S333" i="19"/>
  <c r="W333" i="19"/>
  <c r="AA333" i="19"/>
  <c r="AE333" i="19"/>
  <c r="AI333" i="19"/>
  <c r="AM333" i="19"/>
  <c r="H333" i="19"/>
  <c r="P333" i="19"/>
  <c r="X333" i="19"/>
  <c r="AF333" i="19"/>
  <c r="I333" i="19"/>
  <c r="Q333" i="19"/>
  <c r="Y333" i="19"/>
  <c r="AG333" i="19"/>
  <c r="L333" i="19"/>
  <c r="AB333" i="19"/>
  <c r="M333" i="19"/>
  <c r="AC333" i="19"/>
  <c r="U333" i="19"/>
  <c r="AJ333" i="19"/>
  <c r="AK333" i="19"/>
  <c r="T333" i="19"/>
  <c r="H349" i="19"/>
  <c r="L349" i="19"/>
  <c r="P349" i="19"/>
  <c r="T349" i="19"/>
  <c r="X349" i="19"/>
  <c r="AB349" i="19"/>
  <c r="AF349" i="19"/>
  <c r="AJ349" i="19"/>
  <c r="AN349" i="19"/>
  <c r="I349" i="19"/>
  <c r="M349" i="19"/>
  <c r="Q349" i="19"/>
  <c r="U349" i="19"/>
  <c r="Y349" i="19"/>
  <c r="AC349" i="19"/>
  <c r="AG349" i="19"/>
  <c r="AK349" i="19"/>
  <c r="AO349" i="19"/>
  <c r="N349" i="19"/>
  <c r="V349" i="19"/>
  <c r="AD349" i="19"/>
  <c r="AL349" i="19"/>
  <c r="E349" i="19"/>
  <c r="O349" i="19"/>
  <c r="W349" i="19"/>
  <c r="AE349" i="19"/>
  <c r="AM349" i="19"/>
  <c r="K349" i="19"/>
  <c r="AA349" i="19"/>
  <c r="R349" i="19"/>
  <c r="AH349" i="19"/>
  <c r="AI349" i="19"/>
  <c r="J349" i="19"/>
  <c r="S349" i="19"/>
  <c r="Z349" i="19"/>
  <c r="I357" i="19"/>
  <c r="M357" i="19"/>
  <c r="Q357" i="19"/>
  <c r="U357" i="19"/>
  <c r="Y357" i="19"/>
  <c r="AC357" i="19"/>
  <c r="AG357" i="19"/>
  <c r="AK357" i="19"/>
  <c r="AO357" i="19"/>
  <c r="J357" i="19"/>
  <c r="H357" i="19"/>
  <c r="O357" i="19"/>
  <c r="T357" i="19"/>
  <c r="Z357" i="19"/>
  <c r="AE357" i="19"/>
  <c r="AJ357" i="19"/>
  <c r="AP357" i="19"/>
  <c r="K357" i="19"/>
  <c r="P357" i="19"/>
  <c r="V357" i="19"/>
  <c r="AA357" i="19"/>
  <c r="AF357" i="19"/>
  <c r="AL357" i="19"/>
  <c r="R357" i="19"/>
  <c r="AB357" i="19"/>
  <c r="AM357" i="19"/>
  <c r="E357" i="19"/>
  <c r="S357" i="19"/>
  <c r="AD357" i="19"/>
  <c r="AN357" i="19"/>
  <c r="N357" i="19"/>
  <c r="AI357" i="19"/>
  <c r="W357" i="19"/>
  <c r="L357" i="19"/>
  <c r="X357" i="19"/>
  <c r="AH357" i="19"/>
  <c r="J373" i="19"/>
  <c r="N373" i="19"/>
  <c r="R373" i="19"/>
  <c r="V373" i="19"/>
  <c r="Z373" i="19"/>
  <c r="AD373" i="19"/>
  <c r="AH373" i="19"/>
  <c r="AL373" i="19"/>
  <c r="AP373" i="19"/>
  <c r="E373" i="19"/>
  <c r="K373" i="19"/>
  <c r="O373" i="19"/>
  <c r="S373" i="19"/>
  <c r="W373" i="19"/>
  <c r="AA373" i="19"/>
  <c r="AE373" i="19"/>
  <c r="AI373" i="19"/>
  <c r="AM373" i="19"/>
  <c r="AQ373" i="19"/>
  <c r="I373" i="19"/>
  <c r="Q373" i="19"/>
  <c r="Y373" i="19"/>
  <c r="AG373" i="19"/>
  <c r="AO373" i="19"/>
  <c r="L373" i="19"/>
  <c r="T373" i="19"/>
  <c r="AB373" i="19"/>
  <c r="AJ373" i="19"/>
  <c r="U373" i="19"/>
  <c r="AK373" i="19"/>
  <c r="H373" i="19"/>
  <c r="X373" i="19"/>
  <c r="AN373" i="19"/>
  <c r="AF373" i="19"/>
  <c r="M373" i="19"/>
  <c r="P373" i="19"/>
  <c r="AC373" i="19"/>
  <c r="E381" i="19"/>
  <c r="K381" i="19"/>
  <c r="O381" i="19"/>
  <c r="S381" i="19"/>
  <c r="W381" i="19"/>
  <c r="AA381" i="19"/>
  <c r="AE381" i="19"/>
  <c r="AI381" i="19"/>
  <c r="AM381" i="19"/>
  <c r="AQ381" i="19"/>
  <c r="H381" i="19"/>
  <c r="L381" i="19"/>
  <c r="P381" i="19"/>
  <c r="T381" i="19"/>
  <c r="X381" i="19"/>
  <c r="AB381" i="19"/>
  <c r="AF381" i="19"/>
  <c r="AJ381" i="19"/>
  <c r="AN381" i="19"/>
  <c r="AR381" i="19"/>
  <c r="N381" i="19"/>
  <c r="V381" i="19"/>
  <c r="AD381" i="19"/>
  <c r="AL381" i="19"/>
  <c r="I381" i="19"/>
  <c r="Q381" i="19"/>
  <c r="Y381" i="19"/>
  <c r="AG381" i="19"/>
  <c r="AO381" i="19"/>
  <c r="U381" i="19"/>
  <c r="AK381" i="19"/>
  <c r="J381" i="19"/>
  <c r="Z381" i="19"/>
  <c r="AP381" i="19"/>
  <c r="AH381" i="19"/>
  <c r="M381" i="19"/>
  <c r="AC381" i="19"/>
  <c r="R381" i="19"/>
  <c r="I401" i="19"/>
  <c r="M401" i="19"/>
  <c r="Q401" i="19"/>
  <c r="U401" i="19"/>
  <c r="Y401" i="19"/>
  <c r="AC401" i="19"/>
  <c r="AG401" i="19"/>
  <c r="AK401" i="19"/>
  <c r="AO401" i="19"/>
  <c r="AS401" i="19"/>
  <c r="J401" i="19"/>
  <c r="N401" i="19"/>
  <c r="R401" i="19"/>
  <c r="V401" i="19"/>
  <c r="Z401" i="19"/>
  <c r="AD401" i="19"/>
  <c r="AH401" i="19"/>
  <c r="AL401" i="19"/>
  <c r="AP401" i="19"/>
  <c r="AT401" i="19"/>
  <c r="H401" i="19"/>
  <c r="P401" i="19"/>
  <c r="X401" i="19"/>
  <c r="AF401" i="19"/>
  <c r="AN401" i="19"/>
  <c r="K401" i="19"/>
  <c r="S401" i="19"/>
  <c r="AA401" i="19"/>
  <c r="AI401" i="19"/>
  <c r="AQ401" i="19"/>
  <c r="O401" i="19"/>
  <c r="AE401" i="19"/>
  <c r="T401" i="19"/>
  <c r="AJ401" i="19"/>
  <c r="E401" i="19"/>
  <c r="AM401" i="19"/>
  <c r="L401" i="19"/>
  <c r="AR401" i="19"/>
  <c r="W401" i="19"/>
  <c r="AB401" i="19"/>
  <c r="I417" i="19"/>
  <c r="M417" i="19"/>
  <c r="Q417" i="19"/>
  <c r="U417" i="19"/>
  <c r="Y417" i="19"/>
  <c r="AC417" i="19"/>
  <c r="AG417" i="19"/>
  <c r="AK417" i="19"/>
  <c r="AO417" i="19"/>
  <c r="AS417" i="19"/>
  <c r="J417" i="19"/>
  <c r="N417" i="19"/>
  <c r="R417" i="19"/>
  <c r="V417" i="19"/>
  <c r="Z417" i="19"/>
  <c r="AD417" i="19"/>
  <c r="AH417" i="19"/>
  <c r="AL417" i="19"/>
  <c r="AP417" i="19"/>
  <c r="AT417" i="19"/>
  <c r="H417" i="19"/>
  <c r="P417" i="19"/>
  <c r="X417" i="19"/>
  <c r="AF417" i="19"/>
  <c r="AN417" i="19"/>
  <c r="AV417" i="19"/>
  <c r="K417" i="19"/>
  <c r="S417" i="19"/>
  <c r="AA417" i="19"/>
  <c r="AI417" i="19"/>
  <c r="AQ417" i="19"/>
  <c r="O417" i="19"/>
  <c r="AE417" i="19"/>
  <c r="AU417" i="19"/>
  <c r="T417" i="19"/>
  <c r="AJ417" i="19"/>
  <c r="AB417" i="19"/>
  <c r="E417" i="19"/>
  <c r="AM417" i="19"/>
  <c r="L417" i="19"/>
  <c r="W417" i="19"/>
  <c r="AR417" i="19"/>
  <c r="E425" i="19"/>
  <c r="H425" i="19"/>
  <c r="P425" i="19"/>
  <c r="X425" i="19"/>
  <c r="AF425" i="19"/>
  <c r="AN425" i="19"/>
  <c r="AV425" i="19"/>
  <c r="I425" i="19"/>
  <c r="Q425" i="19"/>
  <c r="Y425" i="19"/>
  <c r="AG425" i="19"/>
  <c r="AO425" i="19"/>
  <c r="AW425" i="19"/>
  <c r="L425" i="19"/>
  <c r="AB425" i="19"/>
  <c r="AR425" i="19"/>
  <c r="M425" i="19"/>
  <c r="AC425" i="19"/>
  <c r="AS425" i="19"/>
  <c r="AK425" i="19"/>
  <c r="T425" i="19"/>
  <c r="U425" i="19"/>
  <c r="AJ425" i="19"/>
  <c r="N425" i="19"/>
  <c r="AD425" i="19"/>
  <c r="AT425" i="19"/>
  <c r="K425" i="19"/>
  <c r="AA425" i="19"/>
  <c r="AQ425" i="19"/>
  <c r="R425" i="19"/>
  <c r="AH425" i="19"/>
  <c r="O425" i="19"/>
  <c r="AE425" i="19"/>
  <c r="AU425" i="19"/>
  <c r="E441" i="19"/>
  <c r="P441" i="19"/>
  <c r="AF441" i="19"/>
  <c r="AU441" i="19"/>
  <c r="I441" i="19"/>
  <c r="AO441" i="19"/>
  <c r="X441" i="19"/>
  <c r="AN441" i="19"/>
  <c r="H441" i="19"/>
  <c r="Y441" i="19"/>
  <c r="Q441" i="19"/>
  <c r="V441" i="19"/>
  <c r="AL441" i="19"/>
  <c r="K441" i="19"/>
  <c r="AA441" i="19"/>
  <c r="AQ441" i="19"/>
  <c r="T441" i="19"/>
  <c r="AW441" i="19"/>
  <c r="AK441" i="19"/>
  <c r="J441" i="19"/>
  <c r="Z441" i="19"/>
  <c r="AP441" i="19"/>
  <c r="O441" i="19"/>
  <c r="AE441" i="19"/>
  <c r="AB441" i="19"/>
  <c r="M441" i="19"/>
  <c r="AS441" i="19"/>
  <c r="F336" i="20"/>
  <c r="F324" i="17" s="1"/>
  <c r="F340" i="20"/>
  <c r="F328" i="17" s="1"/>
  <c r="F352" i="20"/>
  <c r="F340" i="17" s="1"/>
  <c r="X285" i="16"/>
  <c r="H285" i="16"/>
  <c r="AF285" i="16"/>
  <c r="P285" i="16"/>
  <c r="N285" i="16"/>
  <c r="AD285" i="16"/>
  <c r="W285" i="16"/>
  <c r="Y285" i="16"/>
  <c r="AC285" i="16"/>
  <c r="AB285" i="16"/>
  <c r="U285" i="16"/>
  <c r="V285" i="16"/>
  <c r="AE285" i="16"/>
  <c r="L285" i="16"/>
  <c r="R285" i="16"/>
  <c r="AH285" i="16"/>
  <c r="K285" i="16"/>
  <c r="AA285" i="16"/>
  <c r="AG285" i="16"/>
  <c r="E285" i="16"/>
  <c r="O285" i="16"/>
  <c r="I285" i="16"/>
  <c r="P317" i="16"/>
  <c r="X317" i="16"/>
  <c r="AF317" i="16"/>
  <c r="H317" i="16"/>
  <c r="R317" i="16"/>
  <c r="AH317" i="16"/>
  <c r="K317" i="16"/>
  <c r="AA317" i="16"/>
  <c r="Y317" i="16"/>
  <c r="AC317" i="16"/>
  <c r="L317" i="16"/>
  <c r="S317" i="16"/>
  <c r="AI317" i="16"/>
  <c r="AB317" i="16"/>
  <c r="U317" i="16"/>
  <c r="V317" i="16"/>
  <c r="AL317" i="16"/>
  <c r="O317" i="16"/>
  <c r="AE317" i="16"/>
  <c r="AG317" i="16"/>
  <c r="AK317" i="16"/>
  <c r="T317" i="16"/>
  <c r="E317" i="16"/>
  <c r="J317" i="16"/>
  <c r="Z317" i="16"/>
  <c r="I317" i="16"/>
  <c r="X335" i="16"/>
  <c r="AN335" i="16"/>
  <c r="AF335" i="16"/>
  <c r="H335" i="16"/>
  <c r="P335" i="16"/>
  <c r="V335" i="16"/>
  <c r="AL335" i="16"/>
  <c r="K335" i="16"/>
  <c r="AA335" i="16"/>
  <c r="AG335" i="16"/>
  <c r="AC335" i="16"/>
  <c r="AJ335" i="16"/>
  <c r="N335" i="16"/>
  <c r="S335" i="16"/>
  <c r="J335" i="16"/>
  <c r="Z335" i="16"/>
  <c r="O335" i="16"/>
  <c r="AE335" i="16"/>
  <c r="I335" i="16"/>
  <c r="AK335" i="16"/>
  <c r="L335" i="16"/>
  <c r="U335" i="16"/>
  <c r="AD335" i="16"/>
  <c r="AI335" i="16"/>
  <c r="Q335" i="16"/>
  <c r="T335" i="16"/>
  <c r="H361" i="16"/>
  <c r="T361" i="16"/>
  <c r="L361" i="16"/>
  <c r="AB361" i="16"/>
  <c r="AJ361" i="16"/>
  <c r="N361" i="16"/>
  <c r="AD361" i="16"/>
  <c r="W361" i="16"/>
  <c r="AM361" i="16"/>
  <c r="M361" i="16"/>
  <c r="AF361" i="16"/>
  <c r="AL361" i="16"/>
  <c r="O361" i="16"/>
  <c r="AC361" i="16"/>
  <c r="P361" i="16"/>
  <c r="R361" i="16"/>
  <c r="AH361" i="16"/>
  <c r="K361" i="16"/>
  <c r="AA361" i="16"/>
  <c r="U361" i="16"/>
  <c r="Q361" i="16"/>
  <c r="AN361" i="16"/>
  <c r="I361" i="16"/>
  <c r="E361" i="16"/>
  <c r="V361" i="16"/>
  <c r="AE361" i="16"/>
  <c r="Y361" i="16"/>
  <c r="AG361" i="16"/>
  <c r="F22" i="29"/>
  <c r="E22" i="29"/>
  <c r="D23" i="31"/>
  <c r="B24" i="31"/>
  <c r="C23" i="31"/>
  <c r="AM425" i="19"/>
  <c r="AM433" i="19"/>
  <c r="AL425" i="19"/>
  <c r="V433" i="19"/>
  <c r="AJ441" i="19"/>
  <c r="AM441" i="19"/>
  <c r="AX441" i="19"/>
  <c r="R441" i="19"/>
  <c r="F335" i="20"/>
  <c r="F323" i="17" s="1"/>
  <c r="F343" i="20"/>
  <c r="F331" i="17" s="1"/>
  <c r="F113" i="20"/>
  <c r="F101" i="17" s="1"/>
  <c r="F109" i="20"/>
  <c r="F97" i="17" s="1"/>
  <c r="F105" i="20"/>
  <c r="F93" i="17" s="1"/>
  <c r="F31" i="20"/>
  <c r="F19" i="17" s="1"/>
  <c r="G31" i="20"/>
  <c r="G19" i="17" s="1"/>
  <c r="F27" i="20"/>
  <c r="F15" i="17" s="1"/>
  <c r="G27" i="20"/>
  <c r="G15" i="17" s="1"/>
  <c r="F206" i="20"/>
  <c r="F194" i="17" s="1"/>
  <c r="F214" i="20"/>
  <c r="F202" i="17" s="1"/>
  <c r="G214" i="20"/>
  <c r="G202" i="17" s="1"/>
  <c r="F218" i="20"/>
  <c r="F206" i="17" s="1"/>
  <c r="F222" i="20"/>
  <c r="F210" i="17" s="1"/>
  <c r="F226" i="20"/>
  <c r="F214" i="17" s="1"/>
  <c r="F230" i="20"/>
  <c r="F218" i="17" s="1"/>
  <c r="F234" i="20"/>
  <c r="F222" i="17" s="1"/>
  <c r="F238" i="20"/>
  <c r="F226" i="17" s="1"/>
  <c r="F242" i="20"/>
  <c r="F230" i="17" s="1"/>
  <c r="F248" i="20"/>
  <c r="F236" i="17" s="1"/>
  <c r="F286" i="20"/>
  <c r="F274" i="17" s="1"/>
  <c r="F294" i="20"/>
  <c r="F282" i="17" s="1"/>
  <c r="F298" i="20"/>
  <c r="F286" i="17" s="1"/>
  <c r="F302" i="20"/>
  <c r="F290" i="17" s="1"/>
  <c r="F306" i="20"/>
  <c r="F294" i="17" s="1"/>
  <c r="F310" i="20"/>
  <c r="F298" i="17" s="1"/>
  <c r="F314" i="20"/>
  <c r="F302" i="17" s="1"/>
  <c r="F318" i="20"/>
  <c r="F306" i="17" s="1"/>
  <c r="G318" i="20"/>
  <c r="G306" i="17" s="1"/>
  <c r="P263" i="16"/>
  <c r="X263" i="16"/>
  <c r="AF263" i="16"/>
  <c r="H263" i="16"/>
  <c r="N263" i="16"/>
  <c r="AD263" i="16"/>
  <c r="S263" i="16"/>
  <c r="Q263" i="16"/>
  <c r="U263" i="16"/>
  <c r="T263" i="16"/>
  <c r="V263" i="16"/>
  <c r="AA263" i="16"/>
  <c r="M263" i="16"/>
  <c r="R263" i="16"/>
  <c r="W263" i="16"/>
  <c r="Y263" i="16"/>
  <c r="AB263" i="16"/>
  <c r="K263" i="16"/>
  <c r="X287" i="16"/>
  <c r="H287" i="16"/>
  <c r="P287" i="16"/>
  <c r="AF287" i="16"/>
  <c r="J287" i="16"/>
  <c r="Z287" i="16"/>
  <c r="O287" i="16"/>
  <c r="AE287" i="16"/>
  <c r="Y287" i="16"/>
  <c r="U287" i="16"/>
  <c r="L287" i="16"/>
  <c r="AH287" i="16"/>
  <c r="AB287" i="16"/>
  <c r="AC287" i="16"/>
  <c r="N287" i="16"/>
  <c r="AD287" i="16"/>
  <c r="S287" i="16"/>
  <c r="AI287" i="16"/>
  <c r="AG287" i="16"/>
  <c r="T287" i="16"/>
  <c r="M287" i="16"/>
  <c r="R287" i="16"/>
  <c r="W287" i="16"/>
  <c r="I287" i="16"/>
  <c r="X295" i="16"/>
  <c r="H295" i="16"/>
  <c r="AF295" i="16"/>
  <c r="P295" i="16"/>
  <c r="J295" i="16"/>
  <c r="Z295" i="16"/>
  <c r="O295" i="16"/>
  <c r="AE295" i="16"/>
  <c r="Y295" i="16"/>
  <c r="L295" i="16"/>
  <c r="U295" i="16"/>
  <c r="AH295" i="16"/>
  <c r="I295" i="16"/>
  <c r="AB295" i="16"/>
  <c r="N295" i="16"/>
  <c r="AD295" i="16"/>
  <c r="S295" i="16"/>
  <c r="AI295" i="16"/>
  <c r="AG295" i="16"/>
  <c r="M295" i="16"/>
  <c r="T295" i="16"/>
  <c r="R295" i="16"/>
  <c r="W295" i="16"/>
  <c r="AC295" i="16"/>
  <c r="H321" i="16"/>
  <c r="T321" i="16"/>
  <c r="L321" i="16"/>
  <c r="AB321" i="16"/>
  <c r="AJ321" i="16"/>
  <c r="J321" i="16"/>
  <c r="Z321" i="16"/>
  <c r="S321" i="16"/>
  <c r="AI321" i="16"/>
  <c r="AK321" i="16"/>
  <c r="AG321" i="16"/>
  <c r="AF321" i="16"/>
  <c r="R321" i="16"/>
  <c r="K321" i="16"/>
  <c r="AA321" i="16"/>
  <c r="P321" i="16"/>
  <c r="I321" i="16"/>
  <c r="N321" i="16"/>
  <c r="AD321" i="16"/>
  <c r="W321" i="16"/>
  <c r="M321" i="16"/>
  <c r="E321" i="16"/>
  <c r="AH321" i="16"/>
  <c r="U321" i="16"/>
  <c r="H339" i="16"/>
  <c r="T339" i="16"/>
  <c r="AB339" i="16"/>
  <c r="AJ339" i="16"/>
  <c r="L339" i="16"/>
  <c r="V339" i="16"/>
  <c r="AL339" i="16"/>
  <c r="K339" i="16"/>
  <c r="AA339" i="16"/>
  <c r="AK339" i="16"/>
  <c r="AN339" i="16"/>
  <c r="N339" i="16"/>
  <c r="AI339" i="16"/>
  <c r="X339" i="16"/>
  <c r="I339" i="16"/>
  <c r="J339" i="16"/>
  <c r="Z339" i="16"/>
  <c r="O339" i="16"/>
  <c r="AE339" i="16"/>
  <c r="M339" i="16"/>
  <c r="P339" i="16"/>
  <c r="AD339" i="16"/>
  <c r="S339" i="16"/>
  <c r="U339" i="16"/>
  <c r="Q339" i="16"/>
  <c r="H365" i="16"/>
  <c r="AN365" i="16"/>
  <c r="P365" i="16"/>
  <c r="X365" i="16"/>
  <c r="AF365" i="16"/>
  <c r="V365" i="16"/>
  <c r="AL365" i="16"/>
  <c r="O365" i="16"/>
  <c r="AE365" i="16"/>
  <c r="Y365" i="16"/>
  <c r="AB365" i="16"/>
  <c r="AD365" i="16"/>
  <c r="W365" i="16"/>
  <c r="AC365" i="16"/>
  <c r="J365" i="16"/>
  <c r="Z365" i="16"/>
  <c r="AP365" i="16"/>
  <c r="S365" i="16"/>
  <c r="AI365" i="16"/>
  <c r="AG365" i="16"/>
  <c r="M365" i="16"/>
  <c r="AJ365" i="16"/>
  <c r="E365" i="16"/>
  <c r="N365" i="16"/>
  <c r="AM365" i="16"/>
  <c r="I365" i="16"/>
  <c r="AO365" i="16"/>
  <c r="L365" i="16"/>
  <c r="U365" i="16"/>
  <c r="G64" i="19"/>
  <c r="E52" i="17" s="1"/>
  <c r="G100" i="19"/>
  <c r="E88" i="17" s="1"/>
  <c r="E287" i="16"/>
  <c r="F299" i="16"/>
  <c r="F287" i="14" s="1"/>
  <c r="G299" i="16"/>
  <c r="G287" i="14" s="1"/>
  <c r="F315" i="16"/>
  <c r="F303" i="14" s="1"/>
  <c r="G315" i="16"/>
  <c r="G303" i="14" s="1"/>
  <c r="F323" i="16"/>
  <c r="F311" i="14" s="1"/>
  <c r="G323" i="16"/>
  <c r="G311" i="14" s="1"/>
  <c r="F343" i="16"/>
  <c r="F331" i="14" s="1"/>
  <c r="G343" i="16"/>
  <c r="G331" i="14" s="1"/>
  <c r="E347" i="16"/>
  <c r="F351" i="16"/>
  <c r="F339" i="14" s="1"/>
  <c r="G351" i="16"/>
  <c r="G339" i="14" s="1"/>
  <c r="F387" i="16"/>
  <c r="F375" i="14" s="1"/>
  <c r="G387" i="16"/>
  <c r="G375" i="14" s="1"/>
  <c r="F395" i="16"/>
  <c r="F383" i="14" s="1"/>
  <c r="G395" i="16"/>
  <c r="G383" i="14" s="1"/>
  <c r="E399" i="16"/>
  <c r="F403" i="16"/>
  <c r="F391" i="14" s="1"/>
  <c r="G403" i="16"/>
  <c r="G391" i="14" s="1"/>
  <c r="F419" i="16"/>
  <c r="F407" i="14" s="1"/>
  <c r="G419" i="16"/>
  <c r="G407" i="14" s="1"/>
  <c r="F451" i="16"/>
  <c r="F439" i="14" s="1"/>
  <c r="G451" i="16"/>
  <c r="G439" i="14" s="1"/>
  <c r="F455" i="16"/>
  <c r="F443" i="14" s="1"/>
  <c r="G455" i="16"/>
  <c r="G443" i="14" s="1"/>
  <c r="F463" i="16"/>
  <c r="F451" i="14" s="1"/>
  <c r="G463" i="16"/>
  <c r="G451" i="14" s="1"/>
  <c r="H262" i="16"/>
  <c r="AE262" i="16"/>
  <c r="W262" i="16"/>
  <c r="O262" i="16"/>
  <c r="U262" i="16"/>
  <c r="J262" i="16"/>
  <c r="Z262" i="16"/>
  <c r="P262" i="16"/>
  <c r="K262" i="16"/>
  <c r="E262" i="16"/>
  <c r="M262" i="16"/>
  <c r="R262" i="16"/>
  <c r="AF262" i="16"/>
  <c r="L262" i="16"/>
  <c r="I262" i="16"/>
  <c r="Y262" i="16"/>
  <c r="N262" i="16"/>
  <c r="AD262" i="16"/>
  <c r="X262" i="16"/>
  <c r="S262" i="16"/>
  <c r="T262" i="16"/>
  <c r="AC262" i="16"/>
  <c r="AA262" i="16"/>
  <c r="H302" i="16"/>
  <c r="AI302" i="16"/>
  <c r="K302" i="16"/>
  <c r="S302" i="16"/>
  <c r="AA302" i="16"/>
  <c r="U302" i="16"/>
  <c r="J302" i="16"/>
  <c r="Z302" i="16"/>
  <c r="AB302" i="16"/>
  <c r="X302" i="16"/>
  <c r="E302" i="16"/>
  <c r="M302" i="16"/>
  <c r="AC302" i="16"/>
  <c r="I302" i="16"/>
  <c r="Y302" i="16"/>
  <c r="N302" i="16"/>
  <c r="AD302" i="16"/>
  <c r="AJ302" i="16"/>
  <c r="AF302" i="16"/>
  <c r="O302" i="16"/>
  <c r="R302" i="16"/>
  <c r="AH302" i="16"/>
  <c r="L302" i="16"/>
  <c r="W302" i="16"/>
  <c r="H342" i="16"/>
  <c r="AM342" i="16"/>
  <c r="W342" i="16"/>
  <c r="AE342" i="16"/>
  <c r="O342" i="16"/>
  <c r="U342" i="16"/>
  <c r="AK342" i="16"/>
  <c r="J342" i="16"/>
  <c r="Z342" i="16"/>
  <c r="AN342" i="16"/>
  <c r="AB342" i="16"/>
  <c r="AI342" i="16"/>
  <c r="E342" i="16"/>
  <c r="M342" i="16"/>
  <c r="AH342" i="16"/>
  <c r="S342" i="16"/>
  <c r="I342" i="16"/>
  <c r="Y342" i="16"/>
  <c r="N342" i="16"/>
  <c r="AD342" i="16"/>
  <c r="P342" i="16"/>
  <c r="AJ342" i="16"/>
  <c r="K342" i="16"/>
  <c r="T342" i="16"/>
  <c r="AC342" i="16"/>
  <c r="R342" i="16"/>
  <c r="X342" i="16"/>
  <c r="F104" i="20"/>
  <c r="F92" i="17" s="1"/>
  <c r="G118" i="15"/>
  <c r="E106" i="14" s="1"/>
  <c r="F118" i="15"/>
  <c r="D106" i="14" s="1"/>
  <c r="F135" i="15"/>
  <c r="D123" i="14" s="1"/>
  <c r="G341" i="15"/>
  <c r="E329" i="14" s="1"/>
  <c r="F341" i="15"/>
  <c r="D329" i="14" s="1"/>
  <c r="E349" i="15"/>
  <c r="G357" i="15"/>
  <c r="E345" i="14" s="1"/>
  <c r="F357" i="15"/>
  <c r="D345" i="14" s="1"/>
  <c r="G421" i="15"/>
  <c r="E409" i="14" s="1"/>
  <c r="F421" i="15"/>
  <c r="D409" i="14" s="1"/>
  <c r="G453" i="15"/>
  <c r="E441" i="14" s="1"/>
  <c r="F453" i="15"/>
  <c r="D441" i="14" s="1"/>
  <c r="G461" i="15"/>
  <c r="E449" i="14" s="1"/>
  <c r="F461" i="15"/>
  <c r="D449" i="14" s="1"/>
  <c r="F27" i="15"/>
  <c r="D15" i="14" s="1"/>
  <c r="F31" i="15"/>
  <c r="D19" i="14" s="1"/>
  <c r="F65" i="15"/>
  <c r="D53" i="14" s="1"/>
  <c r="F69" i="15"/>
  <c r="D57" i="14" s="1"/>
  <c r="F73" i="15"/>
  <c r="D61" i="14" s="1"/>
  <c r="F107" i="15"/>
  <c r="D95" i="14" s="1"/>
  <c r="F111" i="15"/>
  <c r="D99" i="14" s="1"/>
  <c r="F145" i="15"/>
  <c r="D133" i="14" s="1"/>
  <c r="F149" i="15"/>
  <c r="D137" i="14" s="1"/>
  <c r="F153" i="15"/>
  <c r="D141" i="14" s="1"/>
  <c r="F179" i="15"/>
  <c r="D167" i="14" s="1"/>
  <c r="G179" i="15"/>
  <c r="E167" i="14" s="1"/>
  <c r="G198" i="15"/>
  <c r="E186" i="14" s="1"/>
  <c r="F198" i="15"/>
  <c r="D186" i="14" s="1"/>
  <c r="G206" i="15"/>
  <c r="E194" i="14" s="1"/>
  <c r="F206" i="15"/>
  <c r="D194" i="14" s="1"/>
  <c r="G210" i="15"/>
  <c r="E198" i="14" s="1"/>
  <c r="F210" i="15"/>
  <c r="D198" i="14" s="1"/>
  <c r="G214" i="15"/>
  <c r="E202" i="14" s="1"/>
  <c r="F214" i="15"/>
  <c r="D202" i="14" s="1"/>
  <c r="G45" i="16"/>
  <c r="G33" i="14" s="1"/>
  <c r="G53" i="16"/>
  <c r="G41" i="14" s="1"/>
  <c r="G96" i="16"/>
  <c r="G84" i="14" s="1"/>
  <c r="G104" i="16"/>
  <c r="G92" i="14" s="1"/>
  <c r="G112" i="16"/>
  <c r="G100" i="14" s="1"/>
  <c r="G125" i="16"/>
  <c r="G113" i="14" s="1"/>
  <c r="G133" i="16"/>
  <c r="G121" i="14" s="1"/>
  <c r="G162" i="16"/>
  <c r="G150" i="14" s="1"/>
  <c r="H266" i="16"/>
  <c r="G170" i="16"/>
  <c r="G158" i="14" s="1"/>
  <c r="G174" i="16"/>
  <c r="G162" i="14" s="1"/>
  <c r="G182" i="16"/>
  <c r="G170" i="14" s="1"/>
  <c r="G196" i="16"/>
  <c r="G184" i="14" s="1"/>
  <c r="G181" i="16"/>
  <c r="G169" i="14" s="1"/>
  <c r="E458" i="10"/>
  <c r="AS458" i="10"/>
  <c r="AK458" i="10"/>
  <c r="AC458" i="10"/>
  <c r="AA458" i="10"/>
  <c r="S458" i="10"/>
  <c r="K458" i="10"/>
  <c r="AX458" i="10"/>
  <c r="AP458" i="10"/>
  <c r="AH458" i="10"/>
  <c r="Z458" i="10"/>
  <c r="R458" i="10"/>
  <c r="J458" i="10"/>
  <c r="N458" i="10"/>
  <c r="AW458" i="10"/>
  <c r="AL458" i="10"/>
  <c r="AG458" i="10"/>
  <c r="W458" i="10"/>
  <c r="V458" i="10"/>
  <c r="AZ458" i="10"/>
  <c r="AO458" i="10"/>
  <c r="AT458" i="10"/>
  <c r="AD458" i="10"/>
  <c r="O458" i="10"/>
  <c r="AU458" i="10"/>
  <c r="AE458" i="10"/>
  <c r="Y458" i="10"/>
  <c r="I458" i="10"/>
  <c r="AV458" i="10"/>
  <c r="AF458" i="10"/>
  <c r="T458" i="10"/>
  <c r="AM458" i="10"/>
  <c r="Q458" i="10"/>
  <c r="AY458" i="10"/>
  <c r="AI458" i="10"/>
  <c r="U458" i="10"/>
  <c r="AJ458" i="10"/>
  <c r="P458" i="10"/>
  <c r="E450" i="10"/>
  <c r="AS450" i="10"/>
  <c r="AK450" i="10"/>
  <c r="AC450" i="10"/>
  <c r="AA450" i="10"/>
  <c r="S450" i="10"/>
  <c r="K450" i="10"/>
  <c r="AX450" i="10"/>
  <c r="AP450" i="10"/>
  <c r="AH450" i="10"/>
  <c r="Z450" i="10"/>
  <c r="R450" i="10"/>
  <c r="J450" i="10"/>
  <c r="AL450" i="10"/>
  <c r="N450" i="10"/>
  <c r="AT450" i="10"/>
  <c r="AO450" i="10"/>
  <c r="W450" i="10"/>
  <c r="AD450" i="10"/>
  <c r="V450" i="10"/>
  <c r="AW450" i="10"/>
  <c r="AG450" i="10"/>
  <c r="O450" i="10"/>
  <c r="AM450" i="10"/>
  <c r="Y450" i="10"/>
  <c r="I450" i="10"/>
  <c r="AN450" i="10"/>
  <c r="T450" i="10"/>
  <c r="AQ450" i="10"/>
  <c r="U450" i="10"/>
  <c r="AR450" i="10"/>
  <c r="AB450" i="10"/>
  <c r="P450" i="10"/>
  <c r="AU450" i="10"/>
  <c r="AE450" i="10"/>
  <c r="Q450" i="10"/>
  <c r="L442" i="10"/>
  <c r="T442" i="10"/>
  <c r="AB442" i="10"/>
  <c r="AJ442" i="10"/>
  <c r="AR442" i="10"/>
  <c r="X442" i="10"/>
  <c r="AN442" i="10"/>
  <c r="O442" i="10"/>
  <c r="AE442" i="10"/>
  <c r="AU442" i="10"/>
  <c r="P442" i="10"/>
  <c r="AF442" i="10"/>
  <c r="AV442" i="10"/>
  <c r="AM442" i="10"/>
  <c r="W442" i="10"/>
  <c r="E442" i="10"/>
  <c r="U442" i="10"/>
  <c r="AK442" i="10"/>
  <c r="J442" i="10"/>
  <c r="Z442" i="10"/>
  <c r="AP442" i="10"/>
  <c r="S442" i="10"/>
  <c r="M442" i="10"/>
  <c r="AC442" i="10"/>
  <c r="AS442" i="10"/>
  <c r="I442" i="10"/>
  <c r="Y442" i="10"/>
  <c r="AO442" i="10"/>
  <c r="N442" i="10"/>
  <c r="AD442" i="10"/>
  <c r="AT442" i="10"/>
  <c r="AQ442" i="10"/>
  <c r="K442" i="10"/>
  <c r="R442" i="10"/>
  <c r="AH442" i="10"/>
  <c r="AX442" i="10"/>
  <c r="L432" i="10"/>
  <c r="T432" i="10"/>
  <c r="AB432" i="10"/>
  <c r="AJ432" i="10"/>
  <c r="AR432" i="10"/>
  <c r="E432" i="10"/>
  <c r="W432" i="10"/>
  <c r="AM432" i="10"/>
  <c r="O432" i="10"/>
  <c r="AE432" i="10"/>
  <c r="AU432" i="10"/>
  <c r="X432" i="10"/>
  <c r="AN432" i="10"/>
  <c r="AV432" i="10"/>
  <c r="P432" i="10"/>
  <c r="AF432" i="10"/>
  <c r="M432" i="10"/>
  <c r="AC432" i="10"/>
  <c r="AS432" i="10"/>
  <c r="J432" i="10"/>
  <c r="Z432" i="10"/>
  <c r="AP432" i="10"/>
  <c r="S432" i="10"/>
  <c r="AK432" i="10"/>
  <c r="R432" i="10"/>
  <c r="AH432" i="10"/>
  <c r="Q432" i="10"/>
  <c r="AG432" i="10"/>
  <c r="AW432" i="10"/>
  <c r="N432" i="10"/>
  <c r="AD432" i="10"/>
  <c r="AT432" i="10"/>
  <c r="AQ432" i="10"/>
  <c r="K432" i="10"/>
  <c r="U432" i="10"/>
  <c r="L424" i="10"/>
  <c r="T424" i="10"/>
  <c r="AB424" i="10"/>
  <c r="AJ424" i="10"/>
  <c r="AR424" i="10"/>
  <c r="E424" i="10"/>
  <c r="W424" i="10"/>
  <c r="AM424" i="10"/>
  <c r="O424" i="10"/>
  <c r="AE424" i="10"/>
  <c r="AU424" i="10"/>
  <c r="X424" i="10"/>
  <c r="AN424" i="10"/>
  <c r="AV424" i="10"/>
  <c r="P424" i="10"/>
  <c r="AF424" i="10"/>
  <c r="M424" i="10"/>
  <c r="AC424" i="10"/>
  <c r="AS424" i="10"/>
  <c r="J424" i="10"/>
  <c r="Z424" i="10"/>
  <c r="AP424" i="10"/>
  <c r="S424" i="10"/>
  <c r="U424" i="10"/>
  <c r="R424" i="10"/>
  <c r="AH424" i="10"/>
  <c r="Q424" i="10"/>
  <c r="AG424" i="10"/>
  <c r="N424" i="10"/>
  <c r="AD424" i="10"/>
  <c r="AT424" i="10"/>
  <c r="AQ424" i="10"/>
  <c r="K424" i="10"/>
  <c r="AK424" i="10"/>
  <c r="E414" i="10"/>
  <c r="N414" i="10"/>
  <c r="V414" i="10"/>
  <c r="AD414" i="10"/>
  <c r="AL414" i="10"/>
  <c r="AT414" i="10"/>
  <c r="R414" i="10"/>
  <c r="AH414" i="10"/>
  <c r="AP414" i="10"/>
  <c r="I414" i="10"/>
  <c r="Y414" i="10"/>
  <c r="AO414" i="10"/>
  <c r="J414" i="10"/>
  <c r="Z414" i="10"/>
  <c r="AG414" i="10"/>
  <c r="Q414" i="10"/>
  <c r="O414" i="10"/>
  <c r="AE414" i="10"/>
  <c r="AU414" i="10"/>
  <c r="L414" i="10"/>
  <c r="AB414" i="10"/>
  <c r="AR414" i="10"/>
  <c r="AK414" i="10"/>
  <c r="T414" i="10"/>
  <c r="AJ414" i="10"/>
  <c r="S414" i="10"/>
  <c r="AI414" i="10"/>
  <c r="P414" i="10"/>
  <c r="AF414" i="10"/>
  <c r="AC414" i="10"/>
  <c r="W414" i="10"/>
  <c r="AM414" i="10"/>
  <c r="E400" i="10"/>
  <c r="N400" i="10"/>
  <c r="V400" i="10"/>
  <c r="AD400" i="10"/>
  <c r="AL400" i="10"/>
  <c r="AT400" i="10"/>
  <c r="R400" i="10"/>
  <c r="AH400" i="10"/>
  <c r="AP400" i="10"/>
  <c r="I400" i="10"/>
  <c r="Y400" i="10"/>
  <c r="AO400" i="10"/>
  <c r="J400" i="10"/>
  <c r="Z400" i="10"/>
  <c r="Q400" i="10"/>
  <c r="AG400" i="10"/>
  <c r="W400" i="10"/>
  <c r="AM400" i="10"/>
  <c r="X400" i="10"/>
  <c r="AN400" i="10"/>
  <c r="AC400" i="10"/>
  <c r="O400" i="10"/>
  <c r="P400" i="10"/>
  <c r="AF400" i="10"/>
  <c r="K400" i="10"/>
  <c r="AA400" i="10"/>
  <c r="AQ400" i="10"/>
  <c r="L400" i="10"/>
  <c r="AB400" i="10"/>
  <c r="AR400" i="10"/>
  <c r="U400" i="10"/>
  <c r="AE400" i="10"/>
  <c r="E390" i="10"/>
  <c r="P390" i="10"/>
  <c r="X390" i="10"/>
  <c r="AF390" i="10"/>
  <c r="AN390" i="10"/>
  <c r="K390" i="10"/>
  <c r="AA390" i="10"/>
  <c r="AQ390" i="10"/>
  <c r="AI390" i="10"/>
  <c r="L390" i="10"/>
  <c r="AB390" i="10"/>
  <c r="AR390" i="10"/>
  <c r="S390" i="10"/>
  <c r="T390" i="10"/>
  <c r="AJ390" i="10"/>
  <c r="Q390" i="10"/>
  <c r="AG390" i="10"/>
  <c r="V390" i="10"/>
  <c r="AL390" i="10"/>
  <c r="AM390" i="10"/>
  <c r="Y390" i="10"/>
  <c r="U390" i="10"/>
  <c r="AK390" i="10"/>
  <c r="J390" i="10"/>
  <c r="Z390" i="10"/>
  <c r="AP390" i="10"/>
  <c r="AE390" i="10"/>
  <c r="I390" i="10"/>
  <c r="AO390" i="10"/>
  <c r="N390" i="10"/>
  <c r="AD390" i="10"/>
  <c r="L380" i="10"/>
  <c r="T380" i="10"/>
  <c r="AB380" i="10"/>
  <c r="AJ380" i="10"/>
  <c r="AR380" i="10"/>
  <c r="X380" i="10"/>
  <c r="AN380" i="10"/>
  <c r="AF380" i="10"/>
  <c r="O380" i="10"/>
  <c r="AE380" i="10"/>
  <c r="P380" i="10"/>
  <c r="E380" i="10"/>
  <c r="AM380" i="10"/>
  <c r="W380" i="10"/>
  <c r="Q380" i="10"/>
  <c r="AG380" i="10"/>
  <c r="N380" i="10"/>
  <c r="AD380" i="10"/>
  <c r="AA380" i="10"/>
  <c r="I380" i="10"/>
  <c r="Y380" i="10"/>
  <c r="AO380" i="10"/>
  <c r="V380" i="10"/>
  <c r="AL380" i="10"/>
  <c r="U380" i="10"/>
  <c r="AK380" i="10"/>
  <c r="R380" i="10"/>
  <c r="AH380" i="10"/>
  <c r="S380" i="10"/>
  <c r="E368" i="10"/>
  <c r="M368" i="10"/>
  <c r="U368" i="10"/>
  <c r="AC368" i="10"/>
  <c r="AK368" i="10"/>
  <c r="N368" i="10"/>
  <c r="V368" i="10"/>
  <c r="AD368" i="10"/>
  <c r="AL368" i="10"/>
  <c r="J368" i="10"/>
  <c r="Z368" i="10"/>
  <c r="AP368" i="10"/>
  <c r="R368" i="10"/>
  <c r="Q368" i="10"/>
  <c r="AG368" i="10"/>
  <c r="AH368" i="10"/>
  <c r="I368" i="10"/>
  <c r="AO368" i="10"/>
  <c r="Y368" i="10"/>
  <c r="S368" i="10"/>
  <c r="AI368" i="10"/>
  <c r="L368" i="10"/>
  <c r="AB368" i="10"/>
  <c r="K368" i="10"/>
  <c r="AQ368" i="10"/>
  <c r="T368" i="10"/>
  <c r="AJ368" i="10"/>
  <c r="W368" i="10"/>
  <c r="AM368" i="10"/>
  <c r="P368" i="10"/>
  <c r="AF368" i="10"/>
  <c r="AA368" i="10"/>
  <c r="E356" i="10"/>
  <c r="M356" i="10"/>
  <c r="U356" i="10"/>
  <c r="AC356" i="10"/>
  <c r="AK356" i="10"/>
  <c r="N356" i="10"/>
  <c r="V356" i="10"/>
  <c r="AD356" i="10"/>
  <c r="AL356" i="10"/>
  <c r="R356" i="10"/>
  <c r="AH356" i="10"/>
  <c r="Z356" i="10"/>
  <c r="I356" i="10"/>
  <c r="Y356" i="10"/>
  <c r="AO356" i="10"/>
  <c r="J356" i="10"/>
  <c r="AP356" i="10"/>
  <c r="AG356" i="10"/>
  <c r="Q356" i="10"/>
  <c r="S356" i="10"/>
  <c r="AI356" i="10"/>
  <c r="T356" i="10"/>
  <c r="AJ356" i="10"/>
  <c r="W356" i="10"/>
  <c r="AM356" i="10"/>
  <c r="X356" i="10"/>
  <c r="AN356" i="10"/>
  <c r="K356" i="10"/>
  <c r="AA356" i="10"/>
  <c r="L356" i="10"/>
  <c r="AB356" i="10"/>
  <c r="K348" i="10"/>
  <c r="S348" i="10"/>
  <c r="AA348" i="10"/>
  <c r="AI348" i="10"/>
  <c r="L348" i="10"/>
  <c r="T348" i="10"/>
  <c r="AB348" i="10"/>
  <c r="AJ348" i="10"/>
  <c r="P348" i="10"/>
  <c r="AF348" i="10"/>
  <c r="AN348" i="10"/>
  <c r="E348" i="10"/>
  <c r="W348" i="10"/>
  <c r="AM348" i="10"/>
  <c r="X348" i="10"/>
  <c r="O348" i="10"/>
  <c r="AE348" i="10"/>
  <c r="U348" i="10"/>
  <c r="AK348" i="10"/>
  <c r="R348" i="10"/>
  <c r="AH348" i="10"/>
  <c r="AC348" i="10"/>
  <c r="Z348" i="10"/>
  <c r="I348" i="10"/>
  <c r="Y348" i="10"/>
  <c r="AO348" i="10"/>
  <c r="V348" i="10"/>
  <c r="AL348" i="10"/>
  <c r="M348" i="10"/>
  <c r="J348" i="10"/>
  <c r="E340" i="10"/>
  <c r="O340" i="10"/>
  <c r="W340" i="10"/>
  <c r="AE340" i="10"/>
  <c r="AM340" i="10"/>
  <c r="P340" i="10"/>
  <c r="X340" i="10"/>
  <c r="AF340" i="10"/>
  <c r="AN340" i="10"/>
  <c r="L340" i="10"/>
  <c r="AB340" i="10"/>
  <c r="AJ340" i="10"/>
  <c r="S340" i="10"/>
  <c r="AI340" i="10"/>
  <c r="T340" i="10"/>
  <c r="AA340" i="10"/>
  <c r="K340" i="10"/>
  <c r="U340" i="10"/>
  <c r="AK340" i="10"/>
  <c r="R340" i="10"/>
  <c r="AH340" i="10"/>
  <c r="M340" i="10"/>
  <c r="AC340" i="10"/>
  <c r="Z340" i="10"/>
  <c r="I340" i="10"/>
  <c r="Y340" i="10"/>
  <c r="V340" i="10"/>
  <c r="AL340" i="10"/>
  <c r="J340" i="10"/>
  <c r="E326" i="10"/>
  <c r="M326" i="10"/>
  <c r="U326" i="10"/>
  <c r="AC326" i="10"/>
  <c r="AK326" i="10"/>
  <c r="N326" i="10"/>
  <c r="V326" i="10"/>
  <c r="AD326" i="10"/>
  <c r="AL326" i="10"/>
  <c r="R326" i="10"/>
  <c r="AH326" i="10"/>
  <c r="Z326" i="10"/>
  <c r="I326" i="10"/>
  <c r="Y326" i="10"/>
  <c r="J326" i="10"/>
  <c r="Q326" i="10"/>
  <c r="AG326" i="10"/>
  <c r="W326" i="10"/>
  <c r="AM326" i="10"/>
  <c r="T326" i="10"/>
  <c r="AJ326" i="10"/>
  <c r="O326" i="10"/>
  <c r="L326" i="10"/>
  <c r="AB326" i="10"/>
  <c r="K326" i="10"/>
  <c r="AA326" i="10"/>
  <c r="X326" i="10"/>
  <c r="AE326" i="10"/>
  <c r="E314" i="10"/>
  <c r="O314" i="10"/>
  <c r="W314" i="10"/>
  <c r="AE314" i="10"/>
  <c r="P314" i="10"/>
  <c r="X314" i="10"/>
  <c r="AF314" i="10"/>
  <c r="S314" i="10"/>
  <c r="AI314" i="10"/>
  <c r="AA314" i="10"/>
  <c r="T314" i="10"/>
  <c r="AJ314" i="10"/>
  <c r="K314" i="10"/>
  <c r="L314" i="10"/>
  <c r="AB314" i="10"/>
  <c r="I314" i="10"/>
  <c r="Y314" i="10"/>
  <c r="N314" i="10"/>
  <c r="AD314" i="10"/>
  <c r="Q314" i="10"/>
  <c r="AG314" i="10"/>
  <c r="M314" i="10"/>
  <c r="AC314" i="10"/>
  <c r="R314" i="10"/>
  <c r="AH314" i="10"/>
  <c r="V314" i="10"/>
  <c r="E306" i="10"/>
  <c r="O306" i="10"/>
  <c r="W306" i="10"/>
  <c r="AE306" i="10"/>
  <c r="P306" i="10"/>
  <c r="X306" i="10"/>
  <c r="AF306" i="10"/>
  <c r="S306" i="10"/>
  <c r="AI306" i="10"/>
  <c r="AA306" i="10"/>
  <c r="T306" i="10"/>
  <c r="AJ306" i="10"/>
  <c r="K306" i="10"/>
  <c r="L306" i="10"/>
  <c r="AB306" i="10"/>
  <c r="I306" i="10"/>
  <c r="Y306" i="10"/>
  <c r="N306" i="10"/>
  <c r="AD306" i="10"/>
  <c r="AG306" i="10"/>
  <c r="V306" i="10"/>
  <c r="M306" i="10"/>
  <c r="AC306" i="10"/>
  <c r="R306" i="10"/>
  <c r="AH306" i="10"/>
  <c r="Q306" i="10"/>
  <c r="E296" i="10"/>
  <c r="O296" i="10"/>
  <c r="W296" i="10"/>
  <c r="AE296" i="10"/>
  <c r="P296" i="10"/>
  <c r="X296" i="10"/>
  <c r="AF296" i="10"/>
  <c r="L296" i="10"/>
  <c r="AB296" i="10"/>
  <c r="T296" i="10"/>
  <c r="AJ296" i="10"/>
  <c r="S296" i="10"/>
  <c r="AI296" i="10"/>
  <c r="K296" i="10"/>
  <c r="AA296" i="10"/>
  <c r="I296" i="10"/>
  <c r="Y296" i="10"/>
  <c r="V296" i="10"/>
  <c r="Q296" i="10"/>
  <c r="N296" i="10"/>
  <c r="AD296" i="10"/>
  <c r="M296" i="10"/>
  <c r="AC296" i="10"/>
  <c r="J296" i="10"/>
  <c r="Z296" i="10"/>
  <c r="AG296" i="10"/>
  <c r="K282" i="10"/>
  <c r="S282" i="10"/>
  <c r="AA282" i="10"/>
  <c r="L282" i="10"/>
  <c r="T282" i="10"/>
  <c r="AB282" i="10"/>
  <c r="P282" i="10"/>
  <c r="AF282" i="10"/>
  <c r="E282" i="10"/>
  <c r="W282" i="10"/>
  <c r="X282" i="10"/>
  <c r="AE282" i="10"/>
  <c r="O282" i="10"/>
  <c r="U282" i="10"/>
  <c r="J282" i="10"/>
  <c r="Z282" i="10"/>
  <c r="AC282" i="10"/>
  <c r="R282" i="10"/>
  <c r="AH282" i="10"/>
  <c r="I282" i="10"/>
  <c r="Y282" i="10"/>
  <c r="N282" i="10"/>
  <c r="AD282" i="10"/>
  <c r="M282" i="10"/>
  <c r="K272" i="10"/>
  <c r="S272" i="10"/>
  <c r="AA272" i="10"/>
  <c r="L272" i="10"/>
  <c r="T272" i="10"/>
  <c r="AB272" i="10"/>
  <c r="X272" i="10"/>
  <c r="P272" i="10"/>
  <c r="O272" i="10"/>
  <c r="AE272" i="10"/>
  <c r="AF272" i="10"/>
  <c r="W272" i="10"/>
  <c r="E272" i="10"/>
  <c r="M272" i="10"/>
  <c r="AC272" i="10"/>
  <c r="J272" i="10"/>
  <c r="Z272" i="10"/>
  <c r="R272" i="10"/>
  <c r="Q272" i="10"/>
  <c r="AG272" i="10"/>
  <c r="N272" i="10"/>
  <c r="AD272" i="10"/>
  <c r="U272" i="10"/>
  <c r="K264" i="10"/>
  <c r="S264" i="10"/>
  <c r="AA264" i="10"/>
  <c r="L264" i="10"/>
  <c r="T264" i="10"/>
  <c r="AB264" i="10"/>
  <c r="X264" i="10"/>
  <c r="P264" i="10"/>
  <c r="O264" i="10"/>
  <c r="AE264" i="10"/>
  <c r="AF264" i="10"/>
  <c r="E264" i="10"/>
  <c r="W264" i="10"/>
  <c r="M264" i="10"/>
  <c r="AC264" i="10"/>
  <c r="J264" i="10"/>
  <c r="Z264" i="10"/>
  <c r="U264" i="10"/>
  <c r="Q264" i="10"/>
  <c r="N264" i="10"/>
  <c r="AD264" i="10"/>
  <c r="R264" i="10"/>
  <c r="E254" i="10"/>
  <c r="M254" i="10"/>
  <c r="U254" i="10"/>
  <c r="AC254" i="10"/>
  <c r="N254" i="10"/>
  <c r="V254" i="10"/>
  <c r="AD254" i="10"/>
  <c r="R254" i="10"/>
  <c r="Z254" i="10"/>
  <c r="I254" i="10"/>
  <c r="Y254" i="10"/>
  <c r="J254" i="10"/>
  <c r="Q254" i="10"/>
  <c r="O254" i="10"/>
  <c r="AE254" i="10"/>
  <c r="L254" i="10"/>
  <c r="AB254" i="10"/>
  <c r="S254" i="10"/>
  <c r="P254" i="10"/>
  <c r="W254" i="10"/>
  <c r="T254" i="10"/>
  <c r="E240" i="10"/>
  <c r="M240" i="10"/>
  <c r="U240" i="10"/>
  <c r="AC240" i="10"/>
  <c r="N240" i="10"/>
  <c r="V240" i="10"/>
  <c r="AD240" i="10"/>
  <c r="R240" i="10"/>
  <c r="J240" i="10"/>
  <c r="I240" i="10"/>
  <c r="Y240" i="10"/>
  <c r="Z240" i="10"/>
  <c r="Q240" i="10"/>
  <c r="W240" i="10"/>
  <c r="X240" i="10"/>
  <c r="K240" i="10"/>
  <c r="AA240" i="10"/>
  <c r="L240" i="10"/>
  <c r="AB240" i="10"/>
  <c r="O240" i="10"/>
  <c r="G159" i="16"/>
  <c r="G147" i="14" s="1"/>
  <c r="F17" i="15"/>
  <c r="D5" i="14" s="1"/>
  <c r="H210" i="16"/>
  <c r="W210" i="16"/>
  <c r="E210" i="16"/>
  <c r="O210" i="16"/>
  <c r="M210" i="16"/>
  <c r="N210" i="16"/>
  <c r="P210" i="16"/>
  <c r="T210" i="16"/>
  <c r="L210" i="16"/>
  <c r="U210" i="16"/>
  <c r="S210" i="16"/>
  <c r="Q210" i="16"/>
  <c r="R210" i="16"/>
  <c r="X210" i="16"/>
  <c r="K210" i="16"/>
  <c r="V210" i="16"/>
  <c r="AE297" i="16"/>
  <c r="O297" i="16"/>
  <c r="W297" i="16"/>
  <c r="T297" i="16"/>
  <c r="AJ297" i="16"/>
  <c r="U297" i="16"/>
  <c r="Z297" i="16"/>
  <c r="V297" i="16"/>
  <c r="K297" i="16"/>
  <c r="AD297" i="16"/>
  <c r="H297" i="16"/>
  <c r="L297" i="16"/>
  <c r="AB297" i="16"/>
  <c r="M297" i="16"/>
  <c r="AA297" i="16"/>
  <c r="X297" i="16"/>
  <c r="I297" i="16"/>
  <c r="Y297" i="16"/>
  <c r="AH297" i="16"/>
  <c r="S297" i="16"/>
  <c r="E297" i="16"/>
  <c r="AC297" i="16"/>
  <c r="J297" i="16"/>
  <c r="W314" i="16"/>
  <c r="O314" i="16"/>
  <c r="AE314" i="16"/>
  <c r="X314" i="16"/>
  <c r="U314" i="16"/>
  <c r="AK314" i="16"/>
  <c r="Z314" i="16"/>
  <c r="AD314" i="16"/>
  <c r="K314" i="16"/>
  <c r="E314" i="16"/>
  <c r="AF314" i="16"/>
  <c r="M314" i="16"/>
  <c r="J314" i="16"/>
  <c r="L314" i="16"/>
  <c r="AB314" i="16"/>
  <c r="I314" i="16"/>
  <c r="Y314" i="16"/>
  <c r="AH314" i="16"/>
  <c r="S314" i="16"/>
  <c r="P314" i="16"/>
  <c r="AC314" i="16"/>
  <c r="N314" i="16"/>
  <c r="AA314" i="16"/>
  <c r="O353" i="16"/>
  <c r="W353" i="16"/>
  <c r="AE353" i="16"/>
  <c r="AM353" i="16"/>
  <c r="X353" i="16"/>
  <c r="AN353" i="16"/>
  <c r="I353" i="16"/>
  <c r="Y353" i="16"/>
  <c r="AO353" i="16"/>
  <c r="AH353" i="16"/>
  <c r="AL353" i="16"/>
  <c r="AI353" i="16"/>
  <c r="AF353" i="16"/>
  <c r="V353" i="16"/>
  <c r="S353" i="16"/>
  <c r="H353" i="16"/>
  <c r="L353" i="16"/>
  <c r="AB353" i="16"/>
  <c r="M353" i="16"/>
  <c r="AC353" i="16"/>
  <c r="J353" i="16"/>
  <c r="N353" i="16"/>
  <c r="K353" i="16"/>
  <c r="E353" i="16"/>
  <c r="P353" i="16"/>
  <c r="Q353" i="16"/>
  <c r="AG353" i="16"/>
  <c r="R353" i="16"/>
  <c r="H416" i="16"/>
  <c r="O416" i="16"/>
  <c r="AE416" i="16"/>
  <c r="AU416" i="16"/>
  <c r="AQ416" i="16"/>
  <c r="S416" i="16"/>
  <c r="AI416" i="16"/>
  <c r="W416" i="16"/>
  <c r="AM416" i="16"/>
  <c r="K416" i="16"/>
  <c r="AA416" i="16"/>
  <c r="L416" i="16"/>
  <c r="AB416" i="16"/>
  <c r="AR416" i="16"/>
  <c r="V416" i="16"/>
  <c r="AT416" i="16"/>
  <c r="I416" i="16"/>
  <c r="Y416" i="16"/>
  <c r="AO416" i="16"/>
  <c r="AP416" i="16"/>
  <c r="AJ416" i="16"/>
  <c r="E416" i="16"/>
  <c r="P416" i="16"/>
  <c r="AF416" i="16"/>
  <c r="AV416" i="16"/>
  <c r="J416" i="16"/>
  <c r="Z416" i="16"/>
  <c r="M416" i="16"/>
  <c r="AC416" i="16"/>
  <c r="AS416" i="16"/>
  <c r="T416" i="16"/>
  <c r="N416" i="16"/>
  <c r="AD416" i="16"/>
  <c r="Q416" i="16"/>
  <c r="AG416" i="16"/>
  <c r="S237" i="15"/>
  <c r="K237" i="15"/>
  <c r="W237" i="15"/>
  <c r="AA237" i="15"/>
  <c r="O237" i="15"/>
  <c r="X237" i="15"/>
  <c r="V237" i="15"/>
  <c r="I237" i="15"/>
  <c r="Y237" i="15"/>
  <c r="L237" i="15"/>
  <c r="AB237" i="15"/>
  <c r="J237" i="15"/>
  <c r="Z237" i="15"/>
  <c r="M237" i="15"/>
  <c r="AC237" i="15"/>
  <c r="AD237" i="15"/>
  <c r="P237" i="15"/>
  <c r="N237" i="15"/>
  <c r="Q237" i="15"/>
  <c r="E237" i="15"/>
  <c r="T237" i="15"/>
  <c r="K251" i="15"/>
  <c r="AA251" i="15"/>
  <c r="W251" i="15"/>
  <c r="O251" i="15"/>
  <c r="AE251" i="15"/>
  <c r="S251" i="15"/>
  <c r="T251" i="15"/>
  <c r="V251" i="15"/>
  <c r="I251" i="15"/>
  <c r="Y251" i="15"/>
  <c r="E251" i="15"/>
  <c r="X251" i="15"/>
  <c r="J251" i="15"/>
  <c r="Z251" i="15"/>
  <c r="M251" i="15"/>
  <c r="AC251" i="15"/>
  <c r="L251" i="15"/>
  <c r="AB251" i="15"/>
  <c r="N251" i="15"/>
  <c r="Q251" i="15"/>
  <c r="AD251" i="15"/>
  <c r="P251" i="15"/>
  <c r="O277" i="15"/>
  <c r="AE277" i="15"/>
  <c r="AA277" i="15"/>
  <c r="S277" i="15"/>
  <c r="W277" i="15"/>
  <c r="K277" i="15"/>
  <c r="T277" i="15"/>
  <c r="R277" i="15"/>
  <c r="U277" i="15"/>
  <c r="AB277" i="15"/>
  <c r="J277" i="15"/>
  <c r="Z277" i="15"/>
  <c r="AC277" i="15"/>
  <c r="X277" i="15"/>
  <c r="V277" i="15"/>
  <c r="I277" i="15"/>
  <c r="Y277" i="15"/>
  <c r="L277" i="15"/>
  <c r="M277" i="15"/>
  <c r="P277" i="15"/>
  <c r="AF277" i="15"/>
  <c r="K299" i="15"/>
  <c r="AA299" i="15"/>
  <c r="W299" i="15"/>
  <c r="O299" i="15"/>
  <c r="AE299" i="15"/>
  <c r="S299" i="15"/>
  <c r="AI299" i="15"/>
  <c r="P299" i="15"/>
  <c r="AF299" i="15"/>
  <c r="J299" i="15"/>
  <c r="Z299" i="15"/>
  <c r="M299" i="15"/>
  <c r="AC299" i="15"/>
  <c r="E299" i="15"/>
  <c r="R299" i="15"/>
  <c r="AD299" i="15"/>
  <c r="T299" i="15"/>
  <c r="AJ299" i="15"/>
  <c r="N299" i="15"/>
  <c r="AH299" i="15"/>
  <c r="Q299" i="15"/>
  <c r="AG299" i="15"/>
  <c r="X299" i="15"/>
  <c r="U299" i="15"/>
  <c r="L299" i="15"/>
  <c r="AB299" i="15"/>
  <c r="G299" i="19"/>
  <c r="E287" i="17" s="1"/>
  <c r="F299" i="19"/>
  <c r="D287" i="17" s="1"/>
  <c r="F110" i="20"/>
  <c r="F98" i="17" s="1"/>
  <c r="G15" i="20"/>
  <c r="G3" i="17" s="1"/>
  <c r="G19" i="20"/>
  <c r="G7" i="17" s="1"/>
  <c r="F19" i="20"/>
  <c r="F7" i="17" s="1"/>
  <c r="N456" i="16"/>
  <c r="W432" i="16"/>
  <c r="AH416" i="16"/>
  <c r="AH404" i="16"/>
  <c r="AQ392" i="16"/>
  <c r="AA381" i="16"/>
  <c r="AK365" i="16"/>
  <c r="N271" i="16"/>
  <c r="AC263" i="16"/>
  <c r="AP461" i="16"/>
  <c r="AE458" i="16"/>
  <c r="U456" i="16"/>
  <c r="AL439" i="16"/>
  <c r="AL428" i="16"/>
  <c r="AM418" i="16"/>
  <c r="AK416" i="16"/>
  <c r="AT410" i="16"/>
  <c r="Q404" i="16"/>
  <c r="R399" i="16"/>
  <c r="V392" i="16"/>
  <c r="V368" i="16"/>
  <c r="AA347" i="16"/>
  <c r="AI307" i="16"/>
  <c r="AI297" i="16"/>
  <c r="T293" i="16"/>
  <c r="L263" i="16"/>
  <c r="G142" i="16"/>
  <c r="G130" i="14" s="1"/>
  <c r="G197" i="16"/>
  <c r="G185" i="14" s="1"/>
  <c r="P458" i="16"/>
  <c r="AI439" i="16"/>
  <c r="AL404" i="16"/>
  <c r="AM399" i="16"/>
  <c r="L342" i="16"/>
  <c r="AG339" i="16"/>
  <c r="M335" i="16"/>
  <c r="Q321" i="16"/>
  <c r="M317" i="16"/>
  <c r="V307" i="16"/>
  <c r="AW461" i="16"/>
  <c r="AL458" i="16"/>
  <c r="AV456" i="16"/>
  <c r="AK450" i="16"/>
  <c r="M439" i="16"/>
  <c r="Y432" i="16"/>
  <c r="AO428" i="16"/>
  <c r="AC421" i="16"/>
  <c r="AK410" i="16"/>
  <c r="AJ404" i="16"/>
  <c r="AG399" i="16"/>
  <c r="AG388" i="16"/>
  <c r="Y381" i="16"/>
  <c r="AK361" i="16"/>
  <c r="Z347" i="16"/>
  <c r="R313" i="16"/>
  <c r="T302" i="16"/>
  <c r="Q295" i="16"/>
  <c r="Q287" i="16"/>
  <c r="I263" i="16"/>
  <c r="G70" i="16"/>
  <c r="G58" i="14" s="1"/>
  <c r="G75" i="16"/>
  <c r="G63" i="14" s="1"/>
  <c r="G121" i="16"/>
  <c r="G109" i="14" s="1"/>
  <c r="G172" i="16"/>
  <c r="G160" i="14" s="1"/>
  <c r="G199" i="16"/>
  <c r="G187" i="14" s="1"/>
  <c r="M368" i="16"/>
  <c r="U353" i="16"/>
  <c r="AL342" i="16"/>
  <c r="O321" i="16"/>
  <c r="AG314" i="16"/>
  <c r="V302" i="16"/>
  <c r="S293" i="16"/>
  <c r="K287" i="16"/>
  <c r="AI285" i="16"/>
  <c r="U271" i="16"/>
  <c r="AE263" i="16"/>
  <c r="R208" i="16"/>
  <c r="AH365" i="16"/>
  <c r="AP361" i="16"/>
  <c r="T353" i="16"/>
  <c r="Q342" i="16"/>
  <c r="AL321" i="16"/>
  <c r="AJ314" i="16"/>
  <c r="X307" i="16"/>
  <c r="AF297" i="16"/>
  <c r="AB271" i="16"/>
  <c r="T266" i="16"/>
  <c r="G83" i="16"/>
  <c r="G71" i="14" s="1"/>
  <c r="G163" i="16"/>
  <c r="G151" i="14" s="1"/>
  <c r="Y210" i="16"/>
  <c r="F49" i="20"/>
  <c r="F37" i="17" s="1"/>
  <c r="AE439" i="15"/>
  <c r="AD436" i="15"/>
  <c r="AQ393" i="15"/>
  <c r="K385" i="15"/>
  <c r="O337" i="15"/>
  <c r="S313" i="15"/>
  <c r="Y299" i="15"/>
  <c r="AE279" i="15"/>
  <c r="AG277" i="15"/>
  <c r="W269" i="15"/>
  <c r="U251" i="15"/>
  <c r="U237" i="15"/>
  <c r="AA221" i="15"/>
  <c r="AF313" i="15"/>
  <c r="V299" i="15"/>
  <c r="AH285" i="15"/>
  <c r="X230" i="15"/>
  <c r="N439" i="15"/>
  <c r="I436" i="15"/>
  <c r="J393" i="15"/>
  <c r="AP385" i="15"/>
  <c r="AL359" i="15"/>
  <c r="AD349" i="15"/>
  <c r="F115" i="15"/>
  <c r="D103" i="14" s="1"/>
  <c r="G115" i="15"/>
  <c r="E103" i="14" s="1"/>
  <c r="K333" i="15"/>
  <c r="S333" i="15"/>
  <c r="AA333" i="15"/>
  <c r="AI333" i="15"/>
  <c r="O333" i="15"/>
  <c r="W333" i="15"/>
  <c r="AM333" i="15"/>
  <c r="J333" i="15"/>
  <c r="R333" i="15"/>
  <c r="AH333" i="15"/>
  <c r="N333" i="15"/>
  <c r="V333" i="15"/>
  <c r="AD333" i="15"/>
  <c r="AL333" i="15"/>
  <c r="AE333" i="15"/>
  <c r="Z333" i="15"/>
  <c r="E340" i="15"/>
  <c r="K340" i="15"/>
  <c r="S340" i="15"/>
  <c r="AA340" i="15"/>
  <c r="AI340" i="15"/>
  <c r="O340" i="15"/>
  <c r="W340" i="15"/>
  <c r="AM340" i="15"/>
  <c r="P340" i="15"/>
  <c r="AF340" i="15"/>
  <c r="AN340" i="15"/>
  <c r="L340" i="15"/>
  <c r="T340" i="15"/>
  <c r="AB340" i="15"/>
  <c r="AJ340" i="15"/>
  <c r="AE340" i="15"/>
  <c r="X340" i="15"/>
  <c r="K367" i="15"/>
  <c r="S367" i="15"/>
  <c r="AA367" i="15"/>
  <c r="AI367" i="15"/>
  <c r="AQ367" i="15"/>
  <c r="AE367" i="15"/>
  <c r="R367" i="15"/>
  <c r="AH367" i="15"/>
  <c r="N367" i="15"/>
  <c r="V367" i="15"/>
  <c r="AD367" i="15"/>
  <c r="AL367" i="15"/>
  <c r="O367" i="15"/>
  <c r="W367" i="15"/>
  <c r="AM367" i="15"/>
  <c r="J367" i="15"/>
  <c r="Z367" i="15"/>
  <c r="AP367" i="15"/>
  <c r="K371" i="15"/>
  <c r="S371" i="15"/>
  <c r="AA371" i="15"/>
  <c r="AI371" i="15"/>
  <c r="AQ371" i="15"/>
  <c r="W371" i="15"/>
  <c r="AM371" i="15"/>
  <c r="J371" i="15"/>
  <c r="Z371" i="15"/>
  <c r="AP371" i="15"/>
  <c r="N371" i="15"/>
  <c r="V371" i="15"/>
  <c r="AD371" i="15"/>
  <c r="AL371" i="15"/>
  <c r="O371" i="15"/>
  <c r="AE371" i="15"/>
  <c r="R371" i="15"/>
  <c r="AH371" i="15"/>
  <c r="K375" i="15"/>
  <c r="S375" i="15"/>
  <c r="AA375" i="15"/>
  <c r="AI375" i="15"/>
  <c r="AQ375" i="15"/>
  <c r="W375" i="15"/>
  <c r="AM375" i="15"/>
  <c r="R375" i="15"/>
  <c r="AH375" i="15"/>
  <c r="N375" i="15"/>
  <c r="V375" i="15"/>
  <c r="AD375" i="15"/>
  <c r="AL375" i="15"/>
  <c r="O375" i="15"/>
  <c r="AE375" i="15"/>
  <c r="J375" i="15"/>
  <c r="Z375" i="15"/>
  <c r="AP375" i="15"/>
  <c r="K383" i="15"/>
  <c r="S383" i="15"/>
  <c r="AA383" i="15"/>
  <c r="AI383" i="15"/>
  <c r="AQ383" i="15"/>
  <c r="O383" i="15"/>
  <c r="W383" i="15"/>
  <c r="AM383" i="15"/>
  <c r="J383" i="15"/>
  <c r="R383" i="15"/>
  <c r="Z383" i="15"/>
  <c r="AP383" i="15"/>
  <c r="N383" i="15"/>
  <c r="V383" i="15"/>
  <c r="AD383" i="15"/>
  <c r="AL383" i="15"/>
  <c r="AE383" i="15"/>
  <c r="AH383" i="15"/>
  <c r="K397" i="15"/>
  <c r="S397" i="15"/>
  <c r="AA397" i="15"/>
  <c r="AI397" i="15"/>
  <c r="AQ397" i="15"/>
  <c r="W397" i="15"/>
  <c r="AM397" i="15"/>
  <c r="J397" i="15"/>
  <c r="R397" i="15"/>
  <c r="Z397" i="15"/>
  <c r="AP397" i="15"/>
  <c r="N397" i="15"/>
  <c r="V397" i="15"/>
  <c r="AD397" i="15"/>
  <c r="AL397" i="15"/>
  <c r="AT397" i="15"/>
  <c r="O397" i="15"/>
  <c r="AE397" i="15"/>
  <c r="AH397" i="15"/>
  <c r="K405" i="15"/>
  <c r="S405" i="15"/>
  <c r="AA405" i="15"/>
  <c r="AI405" i="15"/>
  <c r="AQ405" i="15"/>
  <c r="AE405" i="15"/>
  <c r="AU405" i="15"/>
  <c r="AH405" i="15"/>
  <c r="N405" i="15"/>
  <c r="V405" i="15"/>
  <c r="AD405" i="15"/>
  <c r="AL405" i="15"/>
  <c r="AT405" i="15"/>
  <c r="O405" i="15"/>
  <c r="W405" i="15"/>
  <c r="AM405" i="15"/>
  <c r="J405" i="15"/>
  <c r="R405" i="15"/>
  <c r="Z405" i="15"/>
  <c r="AP405" i="15"/>
  <c r="K413" i="15"/>
  <c r="S413" i="15"/>
  <c r="AA413" i="15"/>
  <c r="AI413" i="15"/>
  <c r="AQ413" i="15"/>
  <c r="O413" i="15"/>
  <c r="W413" i="15"/>
  <c r="AM413" i="15"/>
  <c r="J413" i="15"/>
  <c r="R413" i="15"/>
  <c r="AH413" i="15"/>
  <c r="N413" i="15"/>
  <c r="V413" i="15"/>
  <c r="AD413" i="15"/>
  <c r="AL413" i="15"/>
  <c r="AT413" i="15"/>
  <c r="AE413" i="15"/>
  <c r="AU413" i="15"/>
  <c r="Z413" i="15"/>
  <c r="AP413" i="15"/>
  <c r="K423" i="15"/>
  <c r="S423" i="15"/>
  <c r="AA423" i="15"/>
  <c r="AI423" i="15"/>
  <c r="AQ423" i="15"/>
  <c r="AE423" i="15"/>
  <c r="AU423" i="15"/>
  <c r="AH423" i="15"/>
  <c r="N423" i="15"/>
  <c r="V423" i="15"/>
  <c r="AD423" i="15"/>
  <c r="AL423" i="15"/>
  <c r="AT423" i="15"/>
  <c r="O423" i="15"/>
  <c r="W423" i="15"/>
  <c r="AM423" i="15"/>
  <c r="J423" i="15"/>
  <c r="R423" i="15"/>
  <c r="Z423" i="15"/>
  <c r="AP423" i="15"/>
  <c r="K437" i="15"/>
  <c r="S437" i="15"/>
  <c r="AA437" i="15"/>
  <c r="AI437" i="15"/>
  <c r="AQ437" i="15"/>
  <c r="AE437" i="15"/>
  <c r="AU437" i="15"/>
  <c r="R437" i="15"/>
  <c r="Z437" i="15"/>
  <c r="AP437" i="15"/>
  <c r="N437" i="15"/>
  <c r="V437" i="15"/>
  <c r="AD437" i="15"/>
  <c r="AL437" i="15"/>
  <c r="AT437" i="15"/>
  <c r="O437" i="15"/>
  <c r="W437" i="15"/>
  <c r="AM437" i="15"/>
  <c r="J437" i="15"/>
  <c r="AH437" i="15"/>
  <c r="AX437" i="15"/>
  <c r="K449" i="15"/>
  <c r="S449" i="15"/>
  <c r="AA449" i="15"/>
  <c r="AI449" i="15"/>
  <c r="AQ449" i="15"/>
  <c r="AY449" i="15"/>
  <c r="O449" i="15"/>
  <c r="AE449" i="15"/>
  <c r="AU449" i="15"/>
  <c r="AH449" i="15"/>
  <c r="AX449" i="15"/>
  <c r="N449" i="15"/>
  <c r="V449" i="15"/>
  <c r="AD449" i="15"/>
  <c r="AL449" i="15"/>
  <c r="AT449" i="15"/>
  <c r="W449" i="15"/>
  <c r="AM449" i="15"/>
  <c r="J449" i="15"/>
  <c r="R449" i="15"/>
  <c r="Z449" i="15"/>
  <c r="AP449" i="15"/>
  <c r="E236" i="1"/>
  <c r="M236" i="1"/>
  <c r="AC236" i="1"/>
  <c r="U236" i="1"/>
  <c r="E228" i="1"/>
  <c r="K228" i="1"/>
  <c r="AA228" i="1"/>
  <c r="S228" i="1"/>
  <c r="E220" i="1"/>
  <c r="W220" i="1"/>
  <c r="O220" i="1"/>
  <c r="E212" i="1"/>
  <c r="Q212" i="1"/>
  <c r="I212" i="1"/>
  <c r="Y212" i="1"/>
  <c r="E204" i="1"/>
  <c r="Q204" i="1"/>
  <c r="I204" i="1"/>
  <c r="Y204" i="1"/>
  <c r="E196" i="1"/>
  <c r="Q196" i="1"/>
  <c r="I196" i="1"/>
  <c r="Y196" i="1"/>
  <c r="E188" i="1"/>
  <c r="W188" i="1"/>
  <c r="O188" i="1"/>
  <c r="E180" i="1"/>
  <c r="S180" i="1"/>
  <c r="K180" i="1"/>
  <c r="E172" i="1"/>
  <c r="M172" i="1"/>
  <c r="U172" i="1"/>
  <c r="E164" i="1"/>
  <c r="U164" i="1"/>
  <c r="M164" i="1"/>
  <c r="E156" i="1"/>
  <c r="M156" i="1"/>
  <c r="U156" i="1"/>
  <c r="E148" i="1"/>
  <c r="S148" i="1"/>
  <c r="K148" i="1"/>
  <c r="E140" i="1"/>
  <c r="O140" i="1"/>
  <c r="E132" i="1"/>
  <c r="Q132" i="1"/>
  <c r="I132" i="1"/>
  <c r="E124" i="1"/>
  <c r="Q124" i="1"/>
  <c r="I124" i="1"/>
  <c r="E116" i="1"/>
  <c r="Q116" i="1"/>
  <c r="I116" i="1"/>
  <c r="E108" i="1"/>
  <c r="O108" i="1"/>
  <c r="E100" i="1"/>
  <c r="K100" i="1"/>
  <c r="E92" i="1"/>
  <c r="M92" i="1"/>
  <c r="E84" i="1"/>
  <c r="M84" i="1"/>
  <c r="E76" i="1"/>
  <c r="M76" i="1"/>
  <c r="E68" i="1"/>
  <c r="K68" i="1"/>
  <c r="F60" i="1"/>
  <c r="B48" i="14" s="1"/>
  <c r="E52" i="1"/>
  <c r="I52" i="1"/>
  <c r="E44" i="1"/>
  <c r="I44" i="1"/>
  <c r="E36" i="1"/>
  <c r="I36" i="1"/>
  <c r="F28" i="1"/>
  <c r="B16" i="14" s="1"/>
  <c r="F20" i="1"/>
  <c r="B8" i="14" s="1"/>
  <c r="G462" i="10"/>
  <c r="C450" i="17" s="1"/>
  <c r="F462" i="10"/>
  <c r="B450" i="17" s="1"/>
  <c r="E356" i="15"/>
  <c r="P356" i="15"/>
  <c r="X356" i="15"/>
  <c r="AF356" i="15"/>
  <c r="AN356" i="15"/>
  <c r="L356" i="15"/>
  <c r="AB356" i="15"/>
  <c r="AE356" i="15"/>
  <c r="K356" i="15"/>
  <c r="S356" i="15"/>
  <c r="AA356" i="15"/>
  <c r="AI356" i="15"/>
  <c r="T356" i="15"/>
  <c r="AJ356" i="15"/>
  <c r="O356" i="15"/>
  <c r="W356" i="15"/>
  <c r="AM356" i="15"/>
  <c r="T236" i="1"/>
  <c r="J148" i="1"/>
  <c r="E98" i="10"/>
  <c r="I98" i="10"/>
  <c r="J98" i="10"/>
  <c r="M98" i="10"/>
  <c r="N98" i="10"/>
  <c r="F74" i="19"/>
  <c r="D62" i="17" s="1"/>
  <c r="G74" i="19"/>
  <c r="E62" i="17" s="1"/>
  <c r="G215" i="19"/>
  <c r="E203" i="17" s="1"/>
  <c r="F215" i="19"/>
  <c r="D203" i="17" s="1"/>
  <c r="G303" i="19"/>
  <c r="E291" i="17" s="1"/>
  <c r="F303" i="19"/>
  <c r="D291" i="17" s="1"/>
  <c r="F321" i="10"/>
  <c r="B309" i="17" s="1"/>
  <c r="G321" i="10"/>
  <c r="C309" i="17" s="1"/>
  <c r="F222" i="10"/>
  <c r="B210" i="17" s="1"/>
  <c r="G222" i="10"/>
  <c r="C210" i="17" s="1"/>
  <c r="F235" i="1"/>
  <c r="B223" i="14" s="1"/>
  <c r="G235" i="1"/>
  <c r="C223" i="14" s="1"/>
  <c r="F225" i="1"/>
  <c r="B213" i="14" s="1"/>
  <c r="G225" i="1"/>
  <c r="C213" i="14" s="1"/>
  <c r="F219" i="1"/>
  <c r="B207" i="14" s="1"/>
  <c r="G219" i="1"/>
  <c r="C207" i="14" s="1"/>
  <c r="F199" i="1"/>
  <c r="B187" i="14" s="1"/>
  <c r="F193" i="1"/>
  <c r="B181" i="14" s="1"/>
  <c r="F185" i="1"/>
  <c r="B173" i="14" s="1"/>
  <c r="F177" i="1"/>
  <c r="B165" i="14" s="1"/>
  <c r="F169" i="1"/>
  <c r="B157" i="14" s="1"/>
  <c r="F151" i="1"/>
  <c r="B139" i="14" s="1"/>
  <c r="F129" i="1"/>
  <c r="B117" i="14" s="1"/>
  <c r="F125" i="1"/>
  <c r="B113" i="14" s="1"/>
  <c r="F121" i="1"/>
  <c r="B109" i="14" s="1"/>
  <c r="F117" i="1"/>
  <c r="B105" i="14" s="1"/>
  <c r="F113" i="1"/>
  <c r="B101" i="14" s="1"/>
  <c r="F109" i="1"/>
  <c r="B97" i="14" s="1"/>
  <c r="F105" i="1"/>
  <c r="B93" i="14" s="1"/>
  <c r="F97" i="1"/>
  <c r="B85" i="14" s="1"/>
  <c r="F85" i="1"/>
  <c r="B73" i="14" s="1"/>
  <c r="F81" i="1"/>
  <c r="B69" i="14" s="1"/>
  <c r="F69" i="1"/>
  <c r="B57" i="14" s="1"/>
  <c r="F49" i="1"/>
  <c r="B37" i="14" s="1"/>
  <c r="G384" i="15"/>
  <c r="E372" i="14" s="1"/>
  <c r="F384" i="15"/>
  <c r="D372" i="14" s="1"/>
  <c r="G122" i="16"/>
  <c r="G110" i="14" s="1"/>
  <c r="F122" i="16"/>
  <c r="F110" i="14" s="1"/>
  <c r="F40" i="10"/>
  <c r="B28" i="17" s="1"/>
  <c r="F252" i="16"/>
  <c r="F240" i="14" s="1"/>
  <c r="G252" i="16"/>
  <c r="G240" i="14" s="1"/>
  <c r="F260" i="16"/>
  <c r="F248" i="14" s="1"/>
  <c r="G260" i="16"/>
  <c r="G248" i="14" s="1"/>
  <c r="F268" i="16"/>
  <c r="F256" i="14" s="1"/>
  <c r="G268" i="16"/>
  <c r="G256" i="14" s="1"/>
  <c r="F276" i="16"/>
  <c r="F264" i="14" s="1"/>
  <c r="G276" i="16"/>
  <c r="G264" i="14" s="1"/>
  <c r="F280" i="16"/>
  <c r="F268" i="14" s="1"/>
  <c r="G280" i="16"/>
  <c r="G268" i="14" s="1"/>
  <c r="F288" i="16"/>
  <c r="F276" i="14" s="1"/>
  <c r="G288" i="16"/>
  <c r="G276" i="14" s="1"/>
  <c r="F296" i="16"/>
  <c r="F284" i="14" s="1"/>
  <c r="G296" i="16"/>
  <c r="G284" i="14" s="1"/>
  <c r="F304" i="16"/>
  <c r="F292" i="14" s="1"/>
  <c r="G304" i="16"/>
  <c r="G292" i="14" s="1"/>
  <c r="F312" i="16"/>
  <c r="F300" i="14" s="1"/>
  <c r="G312" i="16"/>
  <c r="G300" i="14" s="1"/>
  <c r="F320" i="16"/>
  <c r="F308" i="14" s="1"/>
  <c r="G320" i="16"/>
  <c r="G308" i="14" s="1"/>
  <c r="F328" i="16"/>
  <c r="F316" i="14" s="1"/>
  <c r="G328" i="16"/>
  <c r="G316" i="14" s="1"/>
  <c r="F336" i="16"/>
  <c r="F324" i="14" s="1"/>
  <c r="G336" i="16"/>
  <c r="G324" i="14" s="1"/>
  <c r="F344" i="16"/>
  <c r="F332" i="14" s="1"/>
  <c r="G344" i="16"/>
  <c r="G332" i="14" s="1"/>
  <c r="F352" i="16"/>
  <c r="F340" i="14" s="1"/>
  <c r="G352" i="16"/>
  <c r="G340" i="14" s="1"/>
  <c r="F360" i="16"/>
  <c r="F348" i="14" s="1"/>
  <c r="G360" i="16"/>
  <c r="G348" i="14" s="1"/>
  <c r="F376" i="16"/>
  <c r="F364" i="14" s="1"/>
  <c r="G376" i="16"/>
  <c r="G364" i="14" s="1"/>
  <c r="F384" i="16"/>
  <c r="F372" i="14" s="1"/>
  <c r="G384" i="16"/>
  <c r="G372" i="14" s="1"/>
  <c r="F396" i="16"/>
  <c r="F384" i="14" s="1"/>
  <c r="G396" i="16"/>
  <c r="G384" i="14" s="1"/>
  <c r="F412" i="16"/>
  <c r="F400" i="14" s="1"/>
  <c r="G412" i="16"/>
  <c r="G400" i="14" s="1"/>
  <c r="F420" i="16"/>
  <c r="F408" i="14" s="1"/>
  <c r="G420" i="16"/>
  <c r="G408" i="14" s="1"/>
  <c r="F436" i="16"/>
  <c r="F424" i="14" s="1"/>
  <c r="G436" i="16"/>
  <c r="G424" i="14" s="1"/>
  <c r="F440" i="16"/>
  <c r="F428" i="14" s="1"/>
  <c r="G440" i="16"/>
  <c r="G428" i="14" s="1"/>
  <c r="F448" i="16"/>
  <c r="F436" i="14" s="1"/>
  <c r="G448" i="16"/>
  <c r="G436" i="14" s="1"/>
  <c r="F460" i="16"/>
  <c r="F448" i="14" s="1"/>
  <c r="G460" i="16"/>
  <c r="G448" i="14" s="1"/>
  <c r="AF278" i="16"/>
  <c r="X278" i="16"/>
  <c r="H278" i="16"/>
  <c r="P278" i="16"/>
  <c r="H358" i="16"/>
  <c r="AN358" i="16"/>
  <c r="X358" i="16"/>
  <c r="AF358" i="16"/>
  <c r="P358" i="16"/>
  <c r="G328" i="20"/>
  <c r="G316" i="17" s="1"/>
  <c r="F328" i="20"/>
  <c r="F316" i="17" s="1"/>
  <c r="F244" i="19"/>
  <c r="D232" i="17" s="1"/>
  <c r="G244" i="19"/>
  <c r="E232" i="17" s="1"/>
  <c r="F276" i="19"/>
  <c r="D264" i="17" s="1"/>
  <c r="G276" i="19"/>
  <c r="E264" i="17" s="1"/>
  <c r="F284" i="19"/>
  <c r="D272" i="17" s="1"/>
  <c r="G284" i="19"/>
  <c r="E272" i="17" s="1"/>
  <c r="G84" i="15"/>
  <c r="E72" i="14" s="1"/>
  <c r="F84" i="15"/>
  <c r="D72" i="14" s="1"/>
  <c r="G120" i="15"/>
  <c r="E108" i="14" s="1"/>
  <c r="F120" i="15"/>
  <c r="D108" i="14" s="1"/>
  <c r="G156" i="15"/>
  <c r="E144" i="14" s="1"/>
  <c r="F156" i="15"/>
  <c r="D144" i="14" s="1"/>
  <c r="F173" i="15"/>
  <c r="D161" i="14" s="1"/>
  <c r="G247" i="15"/>
  <c r="E235" i="14" s="1"/>
  <c r="F247" i="15"/>
  <c r="D235" i="14" s="1"/>
  <c r="G263" i="15"/>
  <c r="E251" i="14" s="1"/>
  <c r="F263" i="15"/>
  <c r="D251" i="14" s="1"/>
  <c r="G295" i="15"/>
  <c r="E283" i="14" s="1"/>
  <c r="F295" i="15"/>
  <c r="D283" i="14" s="1"/>
  <c r="G311" i="15"/>
  <c r="E299" i="14" s="1"/>
  <c r="F311" i="15"/>
  <c r="D299" i="14" s="1"/>
  <c r="G327" i="15"/>
  <c r="E315" i="14" s="1"/>
  <c r="F327" i="15"/>
  <c r="D315" i="14" s="1"/>
  <c r="G343" i="15"/>
  <c r="E331" i="14" s="1"/>
  <c r="F343" i="15"/>
  <c r="D331" i="14" s="1"/>
  <c r="E375" i="15"/>
  <c r="G391" i="15"/>
  <c r="E379" i="14" s="1"/>
  <c r="F391" i="15"/>
  <c r="D379" i="14" s="1"/>
  <c r="G407" i="15"/>
  <c r="E395" i="14" s="1"/>
  <c r="F407" i="15"/>
  <c r="D395" i="14" s="1"/>
  <c r="E423" i="15"/>
  <c r="G455" i="15"/>
  <c r="E443" i="14" s="1"/>
  <c r="F455" i="15"/>
  <c r="D443" i="14" s="1"/>
  <c r="F28" i="15"/>
  <c r="D16" i="14" s="1"/>
  <c r="F66" i="15"/>
  <c r="D54" i="14" s="1"/>
  <c r="G66" i="15"/>
  <c r="E54" i="14" s="1"/>
  <c r="F74" i="15"/>
  <c r="D62" i="14" s="1"/>
  <c r="F112" i="15"/>
  <c r="D100" i="14" s="1"/>
  <c r="G112" i="15"/>
  <c r="E100" i="14" s="1"/>
  <c r="F150" i="15"/>
  <c r="D138" i="14" s="1"/>
  <c r="F181" i="15"/>
  <c r="D169" i="14" s="1"/>
  <c r="G181" i="15"/>
  <c r="E169" i="14" s="1"/>
  <c r="G207" i="15"/>
  <c r="E195" i="14" s="1"/>
  <c r="F207" i="15"/>
  <c r="D195" i="14" s="1"/>
  <c r="G215" i="15"/>
  <c r="E203" i="14" s="1"/>
  <c r="F215" i="15"/>
  <c r="D203" i="14" s="1"/>
  <c r="G187" i="16"/>
  <c r="G175" i="14" s="1"/>
  <c r="S268" i="16"/>
  <c r="K268" i="16"/>
  <c r="AA268" i="16"/>
  <c r="H422" i="16"/>
  <c r="U422" i="16"/>
  <c r="AK422" i="16"/>
  <c r="M422" i="16"/>
  <c r="AS422" i="16"/>
  <c r="Q422" i="16"/>
  <c r="I422" i="16"/>
  <c r="Y422" i="16"/>
  <c r="AO422" i="16"/>
  <c r="AC422" i="16"/>
  <c r="AG422" i="16"/>
  <c r="E225" i="15"/>
  <c r="Q225" i="15"/>
  <c r="AC225" i="15"/>
  <c r="U225" i="15"/>
  <c r="I225" i="15"/>
  <c r="Y225" i="15"/>
  <c r="M225" i="15"/>
  <c r="Q235" i="15"/>
  <c r="Y235" i="15"/>
  <c r="M235" i="15"/>
  <c r="U235" i="15"/>
  <c r="I235" i="15"/>
  <c r="AC235" i="15"/>
  <c r="U271" i="15"/>
  <c r="AC271" i="15"/>
  <c r="I271" i="15"/>
  <c r="Y271" i="15"/>
  <c r="M271" i="15"/>
  <c r="Q271" i="15"/>
  <c r="AG271" i="15"/>
  <c r="I307" i="15"/>
  <c r="Y307" i="15"/>
  <c r="Q307" i="15"/>
  <c r="AK307" i="15"/>
  <c r="M307" i="15"/>
  <c r="AC307" i="15"/>
  <c r="AG307" i="15"/>
  <c r="U307" i="15"/>
  <c r="L341" i="15"/>
  <c r="T341" i="15"/>
  <c r="AB341" i="15"/>
  <c r="AJ341" i="15"/>
  <c r="P341" i="15"/>
  <c r="AF341" i="15"/>
  <c r="Q341" i="15"/>
  <c r="AG341" i="15"/>
  <c r="M341" i="15"/>
  <c r="U341" i="15"/>
  <c r="AC341" i="15"/>
  <c r="AK341" i="15"/>
  <c r="X341" i="15"/>
  <c r="AN341" i="15"/>
  <c r="I341" i="15"/>
  <c r="Y341" i="15"/>
  <c r="P363" i="15"/>
  <c r="X363" i="15"/>
  <c r="AF363" i="15"/>
  <c r="AN363" i="15"/>
  <c r="T363" i="15"/>
  <c r="U363" i="15"/>
  <c r="AK363" i="15"/>
  <c r="I363" i="15"/>
  <c r="Q363" i="15"/>
  <c r="Y363" i="15"/>
  <c r="AG363" i="15"/>
  <c r="AO363" i="15"/>
  <c r="L363" i="15"/>
  <c r="AB363" i="15"/>
  <c r="AJ363" i="15"/>
  <c r="M363" i="15"/>
  <c r="AC363" i="15"/>
  <c r="P395" i="15"/>
  <c r="X395" i="15"/>
  <c r="AF395" i="15"/>
  <c r="AN395" i="15"/>
  <c r="L395" i="15"/>
  <c r="AJ395" i="15"/>
  <c r="AC395" i="15"/>
  <c r="AS395" i="15"/>
  <c r="I395" i="15"/>
  <c r="Q395" i="15"/>
  <c r="Y395" i="15"/>
  <c r="AG395" i="15"/>
  <c r="AO395" i="15"/>
  <c r="T395" i="15"/>
  <c r="AB395" i="15"/>
  <c r="AR395" i="15"/>
  <c r="M395" i="15"/>
  <c r="U395" i="15"/>
  <c r="AK395" i="15"/>
  <c r="P431" i="15"/>
  <c r="X431" i="15"/>
  <c r="AF431" i="15"/>
  <c r="AN431" i="15"/>
  <c r="AV431" i="15"/>
  <c r="L431" i="15"/>
  <c r="AB431" i="15"/>
  <c r="AJ431" i="15"/>
  <c r="M431" i="15"/>
  <c r="U431" i="15"/>
  <c r="AK431" i="15"/>
  <c r="I431" i="15"/>
  <c r="Q431" i="15"/>
  <c r="Y431" i="15"/>
  <c r="AG431" i="15"/>
  <c r="AO431" i="15"/>
  <c r="AW431" i="15"/>
  <c r="T431" i="15"/>
  <c r="AR431" i="15"/>
  <c r="AC431" i="15"/>
  <c r="AS431" i="15"/>
  <c r="F239" i="20"/>
  <c r="F227" i="17" s="1"/>
  <c r="F106" i="19"/>
  <c r="D94" i="17" s="1"/>
  <c r="G106" i="19"/>
  <c r="E94" i="17" s="1"/>
  <c r="F26" i="20"/>
  <c r="F14" i="17" s="1"/>
  <c r="G26" i="20"/>
  <c r="G14" i="17" s="1"/>
  <c r="E212" i="16"/>
  <c r="H212" i="16"/>
  <c r="S212" i="16"/>
  <c r="K212" i="16"/>
  <c r="AE273" i="16"/>
  <c r="O273" i="16"/>
  <c r="W273" i="16"/>
  <c r="O315" i="16"/>
  <c r="AE315" i="16"/>
  <c r="W315" i="16"/>
  <c r="H420" i="16"/>
  <c r="K420" i="16"/>
  <c r="AA420" i="16"/>
  <c r="AQ420" i="16"/>
  <c r="W420" i="16"/>
  <c r="AM420" i="16"/>
  <c r="O420" i="16"/>
  <c r="AE420" i="16"/>
  <c r="AU420" i="16"/>
  <c r="S420" i="16"/>
  <c r="AI420" i="16"/>
  <c r="O287" i="15"/>
  <c r="AE287" i="15"/>
  <c r="W287" i="15"/>
  <c r="K287" i="15"/>
  <c r="S287" i="15"/>
  <c r="AI287" i="15"/>
  <c r="AA287" i="15"/>
  <c r="F72" i="19"/>
  <c r="D60" i="17" s="1"/>
  <c r="G72" i="19"/>
  <c r="E60" i="17" s="1"/>
  <c r="F26" i="19"/>
  <c r="D14" i="17" s="1"/>
  <c r="G26" i="19"/>
  <c r="E14" i="17" s="1"/>
  <c r="AY448" i="10"/>
  <c r="AQ448" i="10"/>
  <c r="AI448" i="10"/>
  <c r="AA448" i="10"/>
  <c r="S448" i="10"/>
  <c r="K448" i="10"/>
  <c r="AV448" i="10"/>
  <c r="AN448" i="10"/>
  <c r="AF448" i="10"/>
  <c r="Z448" i="10"/>
  <c r="R448" i="10"/>
  <c r="J448" i="10"/>
  <c r="AJ448" i="10"/>
  <c r="V448" i="10"/>
  <c r="AR448" i="10"/>
  <c r="N448" i="10"/>
  <c r="AM448" i="10"/>
  <c r="O448" i="10"/>
  <c r="E448" i="10"/>
  <c r="AB448" i="10"/>
  <c r="AU448" i="10"/>
  <c r="AE448" i="10"/>
  <c r="W448" i="10"/>
  <c r="L430" i="10"/>
  <c r="T430" i="10"/>
  <c r="AB430" i="10"/>
  <c r="AJ430" i="10"/>
  <c r="AR430" i="10"/>
  <c r="E430" i="10"/>
  <c r="W430" i="10"/>
  <c r="AM430" i="10"/>
  <c r="X430" i="10"/>
  <c r="AN430" i="10"/>
  <c r="O430" i="10"/>
  <c r="AE430" i="10"/>
  <c r="AU430" i="10"/>
  <c r="P430" i="10"/>
  <c r="AV430" i="10"/>
  <c r="AF430" i="10"/>
  <c r="E410" i="10"/>
  <c r="N410" i="10"/>
  <c r="V410" i="10"/>
  <c r="AD410" i="10"/>
  <c r="AL410" i="10"/>
  <c r="AT410" i="10"/>
  <c r="J410" i="10"/>
  <c r="Z410" i="10"/>
  <c r="AP410" i="10"/>
  <c r="AH410" i="10"/>
  <c r="Q410" i="10"/>
  <c r="AG410" i="10"/>
  <c r="R410" i="10"/>
  <c r="Y410" i="10"/>
  <c r="I410" i="10"/>
  <c r="AO410" i="10"/>
  <c r="E388" i="10"/>
  <c r="P388" i="10"/>
  <c r="X388" i="10"/>
  <c r="AF388" i="10"/>
  <c r="AN388" i="10"/>
  <c r="S388" i="10"/>
  <c r="AI388" i="10"/>
  <c r="K388" i="10"/>
  <c r="AA388" i="10"/>
  <c r="AQ388" i="10"/>
  <c r="T388" i="10"/>
  <c r="AJ388" i="10"/>
  <c r="AR388" i="10"/>
  <c r="L388" i="10"/>
  <c r="AB388" i="10"/>
  <c r="E364" i="10"/>
  <c r="M364" i="10"/>
  <c r="U364" i="10"/>
  <c r="AC364" i="10"/>
  <c r="AK364" i="10"/>
  <c r="N364" i="10"/>
  <c r="V364" i="10"/>
  <c r="AD364" i="10"/>
  <c r="AL364" i="10"/>
  <c r="R364" i="10"/>
  <c r="AH364" i="10"/>
  <c r="J364" i="10"/>
  <c r="AP364" i="10"/>
  <c r="I364" i="10"/>
  <c r="Y364" i="10"/>
  <c r="AO364" i="10"/>
  <c r="Z364" i="10"/>
  <c r="Q364" i="10"/>
  <c r="AG364" i="10"/>
  <c r="K346" i="10"/>
  <c r="S346" i="10"/>
  <c r="AA346" i="10"/>
  <c r="AI346" i="10"/>
  <c r="L346" i="10"/>
  <c r="T346" i="10"/>
  <c r="AB346" i="10"/>
  <c r="AJ346" i="10"/>
  <c r="P346" i="10"/>
  <c r="AF346" i="10"/>
  <c r="X346" i="10"/>
  <c r="E346" i="10"/>
  <c r="W346" i="10"/>
  <c r="AM346" i="10"/>
  <c r="AN346" i="10"/>
  <c r="AE346" i="10"/>
  <c r="O346" i="10"/>
  <c r="E322" i="10"/>
  <c r="O322" i="10"/>
  <c r="W322" i="10"/>
  <c r="AE322" i="10"/>
  <c r="P322" i="10"/>
  <c r="X322" i="10"/>
  <c r="AF322" i="10"/>
  <c r="L322" i="10"/>
  <c r="AB322" i="10"/>
  <c r="S322" i="10"/>
  <c r="AI322" i="10"/>
  <c r="T322" i="10"/>
  <c r="AJ322" i="10"/>
  <c r="AA322" i="10"/>
  <c r="K322" i="10"/>
  <c r="E304" i="10"/>
  <c r="O304" i="10"/>
  <c r="W304" i="10"/>
  <c r="AE304" i="10"/>
  <c r="P304" i="10"/>
  <c r="X304" i="10"/>
  <c r="AF304" i="10"/>
  <c r="K304" i="10"/>
  <c r="AA304" i="10"/>
  <c r="AI304" i="10"/>
  <c r="L304" i="10"/>
  <c r="AB304" i="10"/>
  <c r="S304" i="10"/>
  <c r="AJ304" i="10"/>
  <c r="T304" i="10"/>
  <c r="E278" i="10"/>
  <c r="O278" i="10"/>
  <c r="W278" i="10"/>
  <c r="AE278" i="10"/>
  <c r="P278" i="10"/>
  <c r="X278" i="10"/>
  <c r="AF278" i="10"/>
  <c r="L278" i="10"/>
  <c r="AB278" i="10"/>
  <c r="S278" i="10"/>
  <c r="T278" i="10"/>
  <c r="K278" i="10"/>
  <c r="AA278" i="10"/>
  <c r="E262" i="10"/>
  <c r="M262" i="10"/>
  <c r="U262" i="10"/>
  <c r="AC262" i="10"/>
  <c r="N262" i="10"/>
  <c r="V262" i="10"/>
  <c r="AD262" i="10"/>
  <c r="J262" i="10"/>
  <c r="Z262" i="10"/>
  <c r="Q262" i="10"/>
  <c r="R262" i="10"/>
  <c r="Y262" i="10"/>
  <c r="I262" i="10"/>
  <c r="K238" i="10"/>
  <c r="S238" i="10"/>
  <c r="AA238" i="10"/>
  <c r="L238" i="10"/>
  <c r="T238" i="10"/>
  <c r="AB238" i="10"/>
  <c r="X238" i="10"/>
  <c r="P238" i="10"/>
  <c r="O238" i="10"/>
  <c r="E238" i="10"/>
  <c r="W238" i="10"/>
  <c r="G183" i="16"/>
  <c r="G171" i="14" s="1"/>
  <c r="H462" i="1"/>
  <c r="H460" i="1"/>
  <c r="H458" i="1"/>
  <c r="H456" i="1"/>
  <c r="H454" i="1"/>
  <c r="H450" i="1"/>
  <c r="H446" i="1"/>
  <c r="H432" i="1"/>
  <c r="H428" i="1"/>
  <c r="H424" i="1"/>
  <c r="H422" i="1"/>
  <c r="H420" i="1"/>
  <c r="H418" i="1"/>
  <c r="H416" i="1"/>
  <c r="H414" i="1"/>
  <c r="H410" i="1"/>
  <c r="H406" i="1"/>
  <c r="H392" i="1"/>
  <c r="H388" i="1"/>
  <c r="H384" i="1"/>
  <c r="H382" i="1"/>
  <c r="H380" i="1"/>
  <c r="H378" i="1"/>
  <c r="H376" i="1"/>
  <c r="H374" i="1"/>
  <c r="H370" i="1"/>
  <c r="H366" i="1"/>
  <c r="H352" i="1"/>
  <c r="H348" i="1"/>
  <c r="H344" i="1"/>
  <c r="H342" i="1"/>
  <c r="H340" i="1"/>
  <c r="H338" i="1"/>
  <c r="H336" i="1"/>
  <c r="H334" i="1"/>
  <c r="H330" i="1"/>
  <c r="H326" i="1"/>
  <c r="H312" i="1"/>
  <c r="H308" i="1"/>
  <c r="H304" i="1"/>
  <c r="H302" i="1"/>
  <c r="H300" i="1"/>
  <c r="H298" i="1"/>
  <c r="H296" i="1"/>
  <c r="H294" i="1"/>
  <c r="H290" i="1"/>
  <c r="H286" i="1"/>
  <c r="H272" i="1"/>
  <c r="H268" i="1"/>
  <c r="H264" i="1"/>
  <c r="H262" i="1"/>
  <c r="H260" i="1"/>
  <c r="H258" i="1"/>
  <c r="H256" i="1"/>
  <c r="H254" i="1"/>
  <c r="H250" i="1"/>
  <c r="H246" i="1"/>
  <c r="H232" i="1"/>
  <c r="H228" i="1"/>
  <c r="H224" i="1"/>
  <c r="H222" i="1"/>
  <c r="H220" i="1"/>
  <c r="H218" i="1"/>
  <c r="H216" i="1"/>
  <c r="H214" i="1"/>
  <c r="H210" i="1"/>
  <c r="H206" i="1"/>
  <c r="H192" i="1"/>
  <c r="H188" i="1"/>
  <c r="H184" i="1"/>
  <c r="H182" i="1"/>
  <c r="H180" i="1"/>
  <c r="H178" i="1"/>
  <c r="H176" i="1"/>
  <c r="H174" i="1"/>
  <c r="H170" i="1"/>
  <c r="H166" i="1"/>
  <c r="H152" i="1"/>
  <c r="H148" i="1"/>
  <c r="H144" i="1"/>
  <c r="H142" i="1"/>
  <c r="H140" i="1"/>
  <c r="H138" i="1"/>
  <c r="H136" i="1"/>
  <c r="H134" i="1"/>
  <c r="H130" i="1"/>
  <c r="H126" i="1"/>
  <c r="H112" i="1"/>
  <c r="H108" i="1"/>
  <c r="H104" i="1"/>
  <c r="H102" i="1"/>
  <c r="H100" i="1"/>
  <c r="H98" i="1"/>
  <c r="H96" i="1"/>
  <c r="H94" i="1"/>
  <c r="H90" i="1"/>
  <c r="H86" i="1"/>
  <c r="H72" i="1"/>
  <c r="H68" i="1"/>
  <c r="H64" i="1"/>
  <c r="H62" i="1"/>
  <c r="H60" i="1"/>
  <c r="H58" i="1"/>
  <c r="H56" i="1"/>
  <c r="H54" i="1"/>
  <c r="H50" i="1"/>
  <c r="H46" i="1"/>
  <c r="H32" i="1"/>
  <c r="H28" i="1"/>
  <c r="H24" i="1"/>
  <c r="H22" i="1"/>
  <c r="H20" i="1"/>
  <c r="G20" i="1" s="1"/>
  <c r="C8" i="14" s="1"/>
  <c r="H18" i="1"/>
  <c r="G18" i="1" s="1"/>
  <c r="C6" i="14" s="1"/>
  <c r="H16" i="1"/>
  <c r="H15" i="1"/>
  <c r="G15" i="1" s="1"/>
  <c r="C3" i="14" s="1"/>
  <c r="H453" i="1"/>
  <c r="H449" i="1"/>
  <c r="H445" i="1"/>
  <c r="H433" i="1"/>
  <c r="H429" i="1"/>
  <c r="H425" i="1"/>
  <c r="H413" i="1"/>
  <c r="H409" i="1"/>
  <c r="H405" i="1"/>
  <c r="H393" i="1"/>
  <c r="H389" i="1"/>
  <c r="H385" i="1"/>
  <c r="H373" i="1"/>
  <c r="H369" i="1"/>
  <c r="H365" i="1"/>
  <c r="H353" i="1"/>
  <c r="H349" i="1"/>
  <c r="H345" i="1"/>
  <c r="H333" i="1"/>
  <c r="H329" i="1"/>
  <c r="H325" i="1"/>
  <c r="H313" i="1"/>
  <c r="H309" i="1"/>
  <c r="H305" i="1"/>
  <c r="H293" i="1"/>
  <c r="H289" i="1"/>
  <c r="H285" i="1"/>
  <c r="H273" i="1"/>
  <c r="H269" i="1"/>
  <c r="H265" i="1"/>
  <c r="H253" i="1"/>
  <c r="H249" i="1"/>
  <c r="H245" i="1"/>
  <c r="H233" i="1"/>
  <c r="H229" i="1"/>
  <c r="H225" i="1"/>
  <c r="H213" i="1"/>
  <c r="H209" i="1"/>
  <c r="H205" i="1"/>
  <c r="H193" i="1"/>
  <c r="G193" i="1" s="1"/>
  <c r="C181" i="14" s="1"/>
  <c r="H189" i="1"/>
  <c r="H185" i="1"/>
  <c r="G185" i="1" s="1"/>
  <c r="C173" i="14" s="1"/>
  <c r="H173" i="1"/>
  <c r="H169" i="1"/>
  <c r="G169" i="1" s="1"/>
  <c r="C157" i="14" s="1"/>
  <c r="H165" i="1"/>
  <c r="H153" i="1"/>
  <c r="G153" i="1" s="1"/>
  <c r="C141" i="14" s="1"/>
  <c r="H149" i="1"/>
  <c r="H145" i="1"/>
  <c r="H133" i="1"/>
  <c r="H129" i="1"/>
  <c r="G129" i="1" s="1"/>
  <c r="C117" i="14" s="1"/>
  <c r="H125" i="1"/>
  <c r="G125" i="1" s="1"/>
  <c r="C113" i="14" s="1"/>
  <c r="H113" i="1"/>
  <c r="G113" i="1" s="1"/>
  <c r="C101" i="14" s="1"/>
  <c r="H109" i="1"/>
  <c r="G109" i="1" s="1"/>
  <c r="C97" i="14" s="1"/>
  <c r="H105" i="1"/>
  <c r="G105" i="1" s="1"/>
  <c r="C93" i="14" s="1"/>
  <c r="H93" i="1"/>
  <c r="H89" i="1"/>
  <c r="G89" i="1" s="1"/>
  <c r="C77" i="14" s="1"/>
  <c r="H85" i="1"/>
  <c r="G85" i="1" s="1"/>
  <c r="C73" i="14" s="1"/>
  <c r="H73" i="1"/>
  <c r="G73" i="1" s="1"/>
  <c r="C61" i="14" s="1"/>
  <c r="H69" i="1"/>
  <c r="G69" i="1" s="1"/>
  <c r="C57" i="14" s="1"/>
  <c r="H65" i="1"/>
  <c r="G65" i="1" s="1"/>
  <c r="C53" i="14" s="1"/>
  <c r="H53" i="1"/>
  <c r="G53" i="1" s="1"/>
  <c r="C41" i="14" s="1"/>
  <c r="H49" i="1"/>
  <c r="G49" i="1" s="1"/>
  <c r="C37" i="14" s="1"/>
  <c r="H45" i="1"/>
  <c r="G45" i="1" s="1"/>
  <c r="C33" i="14" s="1"/>
  <c r="H33" i="1"/>
  <c r="G33" i="1" s="1"/>
  <c r="C21" i="14" s="1"/>
  <c r="H29" i="1"/>
  <c r="G29" i="1" s="1"/>
  <c r="C17" i="14" s="1"/>
  <c r="H25" i="1"/>
  <c r="G25" i="1" s="1"/>
  <c r="C13" i="14" s="1"/>
  <c r="H461" i="1"/>
  <c r="H457" i="1"/>
  <c r="H448" i="1"/>
  <c r="H443" i="1"/>
  <c r="H441" i="1"/>
  <c r="H439" i="1"/>
  <c r="H437" i="1"/>
  <c r="H435" i="1"/>
  <c r="H430" i="1"/>
  <c r="H421" i="1"/>
  <c r="H417" i="1"/>
  <c r="H412" i="1"/>
  <c r="H404" i="1"/>
  <c r="H403" i="1"/>
  <c r="H402" i="1"/>
  <c r="H401" i="1"/>
  <c r="H400" i="1"/>
  <c r="H399" i="1"/>
  <c r="H398" i="1"/>
  <c r="H397" i="1"/>
  <c r="H396" i="1"/>
  <c r="H395" i="1"/>
  <c r="H394" i="1"/>
  <c r="H386" i="1"/>
  <c r="H381" i="1"/>
  <c r="H377" i="1"/>
  <c r="H368" i="1"/>
  <c r="H363" i="1"/>
  <c r="H361" i="1"/>
  <c r="H359" i="1"/>
  <c r="H357" i="1"/>
  <c r="H355" i="1"/>
  <c r="H350" i="1"/>
  <c r="H341" i="1"/>
  <c r="H337" i="1"/>
  <c r="H332" i="1"/>
  <c r="H324" i="1"/>
  <c r="H323" i="1"/>
  <c r="H322" i="1"/>
  <c r="H321" i="1"/>
  <c r="H320" i="1"/>
  <c r="H319" i="1"/>
  <c r="H318" i="1"/>
  <c r="H317" i="1"/>
  <c r="H316" i="1"/>
  <c r="H315" i="1"/>
  <c r="H314" i="1"/>
  <c r="H306" i="1"/>
  <c r="H301" i="1"/>
  <c r="H297" i="1"/>
  <c r="H288" i="1"/>
  <c r="H283" i="1"/>
  <c r="H281" i="1"/>
  <c r="H279" i="1"/>
  <c r="H277" i="1"/>
  <c r="H275" i="1"/>
  <c r="H270" i="1"/>
  <c r="H261" i="1"/>
  <c r="H257" i="1"/>
  <c r="H252" i="1"/>
  <c r="H244" i="1"/>
  <c r="H243" i="1"/>
  <c r="H242" i="1"/>
  <c r="H241" i="1"/>
  <c r="H240" i="1"/>
  <c r="H239" i="1"/>
  <c r="H238" i="1"/>
  <c r="H237" i="1"/>
  <c r="H236" i="1"/>
  <c r="H235" i="1"/>
  <c r="H234" i="1"/>
  <c r="H226" i="1"/>
  <c r="H221" i="1"/>
  <c r="H217" i="1"/>
  <c r="H208" i="1"/>
  <c r="H203" i="1"/>
  <c r="H201" i="1"/>
  <c r="H199" i="1"/>
  <c r="G199" i="1" s="1"/>
  <c r="C187" i="14" s="1"/>
  <c r="H197" i="1"/>
  <c r="H195" i="1"/>
  <c r="G195" i="1" s="1"/>
  <c r="C183" i="14" s="1"/>
  <c r="H190" i="1"/>
  <c r="H181" i="1"/>
  <c r="H177" i="1"/>
  <c r="G177" i="1" s="1"/>
  <c r="C165" i="14" s="1"/>
  <c r="H172" i="1"/>
  <c r="H164" i="1"/>
  <c r="H163" i="1"/>
  <c r="H162" i="1"/>
  <c r="H161" i="1"/>
  <c r="G161" i="1" s="1"/>
  <c r="C149" i="14" s="1"/>
  <c r="H160" i="1"/>
  <c r="H159" i="1"/>
  <c r="H158" i="1"/>
  <c r="H157" i="1"/>
  <c r="G157" i="1" s="1"/>
  <c r="C145" i="14" s="1"/>
  <c r="H156" i="1"/>
  <c r="H155" i="1"/>
  <c r="H154" i="1"/>
  <c r="H146" i="1"/>
  <c r="H141" i="1"/>
  <c r="H137" i="1"/>
  <c r="H128" i="1"/>
  <c r="H123" i="1"/>
  <c r="G123" i="1" s="1"/>
  <c r="C111" i="14" s="1"/>
  <c r="H121" i="1"/>
  <c r="G121" i="1" s="1"/>
  <c r="C109" i="14" s="1"/>
  <c r="H119" i="1"/>
  <c r="H117" i="1"/>
  <c r="G117" i="1" s="1"/>
  <c r="C105" i="14" s="1"/>
  <c r="H115" i="1"/>
  <c r="G115" i="1" s="1"/>
  <c r="C103" i="14" s="1"/>
  <c r="H110" i="1"/>
  <c r="H101" i="1"/>
  <c r="G101" i="1" s="1"/>
  <c r="C89" i="14" s="1"/>
  <c r="H97" i="1"/>
  <c r="G97" i="1" s="1"/>
  <c r="C85" i="14" s="1"/>
  <c r="H92" i="1"/>
  <c r="H84" i="1"/>
  <c r="H83" i="1"/>
  <c r="G83" i="1" s="1"/>
  <c r="C71" i="14" s="1"/>
  <c r="H82" i="1"/>
  <c r="H81" i="1"/>
  <c r="G81" i="1" s="1"/>
  <c r="C69" i="14" s="1"/>
  <c r="H80" i="1"/>
  <c r="H79" i="1"/>
  <c r="H78" i="1"/>
  <c r="H77" i="1"/>
  <c r="H76" i="1"/>
  <c r="H75" i="1"/>
  <c r="H74" i="1"/>
  <c r="H66" i="1"/>
  <c r="H61" i="1"/>
  <c r="G61" i="1" s="1"/>
  <c r="C49" i="14" s="1"/>
  <c r="H57" i="1"/>
  <c r="G57" i="1" s="1"/>
  <c r="C45" i="14" s="1"/>
  <c r="H48" i="1"/>
  <c r="H43" i="1"/>
  <c r="G43" i="1" s="1"/>
  <c r="C31" i="14" s="1"/>
  <c r="H41" i="1"/>
  <c r="G41" i="1" s="1"/>
  <c r="C29" i="14" s="1"/>
  <c r="H39" i="1"/>
  <c r="G39" i="1" s="1"/>
  <c r="C27" i="14" s="1"/>
  <c r="H37" i="1"/>
  <c r="G37" i="1" s="1"/>
  <c r="C25" i="14" s="1"/>
  <c r="H35" i="1"/>
  <c r="G35" i="1" s="1"/>
  <c r="C23" i="14" s="1"/>
  <c r="H30" i="1"/>
  <c r="H21" i="1"/>
  <c r="G21" i="1" s="1"/>
  <c r="C9" i="14" s="1"/>
  <c r="H17" i="1"/>
  <c r="G17" i="1" s="1"/>
  <c r="C5" i="14" s="1"/>
  <c r="H459" i="1"/>
  <c r="H455" i="1"/>
  <c r="H452" i="1"/>
  <c r="H440" i="1"/>
  <c r="H434" i="1"/>
  <c r="H379" i="1"/>
  <c r="H375" i="1"/>
  <c r="H362" i="1"/>
  <c r="H360" i="1"/>
  <c r="H356" i="1"/>
  <c r="H346" i="1"/>
  <c r="H343" i="1"/>
  <c r="H339" i="1"/>
  <c r="H335" i="1"/>
  <c r="H310" i="1"/>
  <c r="H303" i="1"/>
  <c r="H295" i="1"/>
  <c r="H282" i="1"/>
  <c r="H278" i="1"/>
  <c r="H276" i="1"/>
  <c r="H274" i="1"/>
  <c r="H263" i="1"/>
  <c r="H255" i="1"/>
  <c r="H248" i="1"/>
  <c r="H223" i="1"/>
  <c r="H215" i="1"/>
  <c r="H212" i="1"/>
  <c r="H204" i="1"/>
  <c r="H200" i="1"/>
  <c r="H198" i="1"/>
  <c r="H183" i="1"/>
  <c r="H179" i="1"/>
  <c r="G179" i="1" s="1"/>
  <c r="C167" i="14" s="1"/>
  <c r="H150" i="1"/>
  <c r="H135" i="1"/>
  <c r="H122" i="1"/>
  <c r="H118" i="1"/>
  <c r="H114" i="1"/>
  <c r="H103" i="1"/>
  <c r="H95" i="1"/>
  <c r="H88" i="1"/>
  <c r="H63" i="1"/>
  <c r="H44" i="1"/>
  <c r="H40" i="1"/>
  <c r="H36" i="1"/>
  <c r="H26" i="1"/>
  <c r="H19" i="1"/>
  <c r="G19" i="1" s="1"/>
  <c r="C7" i="14" s="1"/>
  <c r="H447" i="1"/>
  <c r="H407" i="1"/>
  <c r="H391" i="1"/>
  <c r="H367" i="1"/>
  <c r="H327" i="1"/>
  <c r="H311" i="1"/>
  <c r="H287" i="1"/>
  <c r="H271" i="1"/>
  <c r="H247" i="1"/>
  <c r="H231" i="1"/>
  <c r="H191" i="1"/>
  <c r="H167" i="1"/>
  <c r="H127" i="1"/>
  <c r="H111" i="1"/>
  <c r="H71" i="1"/>
  <c r="G71" i="1" s="1"/>
  <c r="C59" i="14" s="1"/>
  <c r="H451" i="1"/>
  <c r="H427" i="1"/>
  <c r="H411" i="1"/>
  <c r="H387" i="1"/>
  <c r="H371" i="1"/>
  <c r="H347" i="1"/>
  <c r="H331" i="1"/>
  <c r="H307" i="1"/>
  <c r="H291" i="1"/>
  <c r="H267" i="1"/>
  <c r="H251" i="1"/>
  <c r="H227" i="1"/>
  <c r="H211" i="1"/>
  <c r="H187" i="1"/>
  <c r="G187" i="1" s="1"/>
  <c r="C175" i="14" s="1"/>
  <c r="H171" i="1"/>
  <c r="G171" i="1" s="1"/>
  <c r="C159" i="14" s="1"/>
  <c r="H147" i="1"/>
  <c r="H131" i="1"/>
  <c r="H107" i="1"/>
  <c r="H91" i="1"/>
  <c r="H67" i="1"/>
  <c r="G67" i="1" s="1"/>
  <c r="C55" i="14" s="1"/>
  <c r="H51" i="1"/>
  <c r="G51" i="1" s="1"/>
  <c r="C39" i="14" s="1"/>
  <c r="H27" i="1"/>
  <c r="G27" i="1" s="1"/>
  <c r="C15" i="14" s="1"/>
  <c r="H464" i="1"/>
  <c r="H463" i="1"/>
  <c r="H444" i="1"/>
  <c r="H442" i="1"/>
  <c r="H438" i="1"/>
  <c r="H436" i="1"/>
  <c r="H426" i="1"/>
  <c r="H423" i="1"/>
  <c r="H419" i="1"/>
  <c r="H415" i="1"/>
  <c r="H408" i="1"/>
  <c r="H390" i="1"/>
  <c r="H383" i="1"/>
  <c r="H372" i="1"/>
  <c r="H364" i="1"/>
  <c r="H358" i="1"/>
  <c r="H354" i="1"/>
  <c r="H328" i="1"/>
  <c r="H299" i="1"/>
  <c r="H292" i="1"/>
  <c r="H284" i="1"/>
  <c r="H280" i="1"/>
  <c r="H266" i="1"/>
  <c r="H259" i="1"/>
  <c r="H230" i="1"/>
  <c r="H219" i="1"/>
  <c r="H202" i="1"/>
  <c r="H196" i="1"/>
  <c r="H194" i="1"/>
  <c r="H186" i="1"/>
  <c r="H175" i="1"/>
  <c r="H168" i="1"/>
  <c r="H143" i="1"/>
  <c r="H139" i="1"/>
  <c r="G139" i="1" s="1"/>
  <c r="C127" i="14" s="1"/>
  <c r="H132" i="1"/>
  <c r="H124" i="1"/>
  <c r="H120" i="1"/>
  <c r="H116" i="1"/>
  <c r="H106" i="1"/>
  <c r="H99" i="1"/>
  <c r="H70" i="1"/>
  <c r="H59" i="1"/>
  <c r="G59" i="1" s="1"/>
  <c r="C47" i="14" s="1"/>
  <c r="H55" i="1"/>
  <c r="H52" i="1"/>
  <c r="H42" i="1"/>
  <c r="H38" i="1"/>
  <c r="H34" i="1"/>
  <c r="H23" i="1"/>
  <c r="G23" i="1" s="1"/>
  <c r="C11" i="14" s="1"/>
  <c r="H431" i="1"/>
  <c r="H351" i="1"/>
  <c r="H207" i="1"/>
  <c r="H151" i="1"/>
  <c r="G151" i="1" s="1"/>
  <c r="C139" i="14" s="1"/>
  <c r="H87" i="1"/>
  <c r="G87" i="1" s="1"/>
  <c r="C75" i="14" s="1"/>
  <c r="H47" i="1"/>
  <c r="G47" i="1" s="1"/>
  <c r="C35" i="14" s="1"/>
  <c r="H31" i="1"/>
  <c r="G31" i="1" s="1"/>
  <c r="C19" i="14" s="1"/>
  <c r="R370" i="16"/>
  <c r="J370" i="16"/>
  <c r="Z370" i="16"/>
  <c r="AH370" i="16"/>
  <c r="AP370" i="16"/>
  <c r="P389" i="16"/>
  <c r="AF389" i="16"/>
  <c r="H389" i="16"/>
  <c r="AN389" i="16"/>
  <c r="L389" i="16"/>
  <c r="AR389" i="16"/>
  <c r="T389" i="16"/>
  <c r="AJ389" i="16"/>
  <c r="X389" i="16"/>
  <c r="AB389" i="16"/>
  <c r="H403" i="16"/>
  <c r="X403" i="16"/>
  <c r="AN403" i="16"/>
  <c r="AF403" i="16"/>
  <c r="AJ403" i="16"/>
  <c r="L403" i="16"/>
  <c r="AB403" i="16"/>
  <c r="AR403" i="16"/>
  <c r="P403" i="16"/>
  <c r="T403" i="16"/>
  <c r="T425" i="16"/>
  <c r="AJ425" i="16"/>
  <c r="L425" i="16"/>
  <c r="AR425" i="16"/>
  <c r="AV425" i="16"/>
  <c r="H425" i="16"/>
  <c r="X425" i="16"/>
  <c r="AN425" i="16"/>
  <c r="AB425" i="16"/>
  <c r="P425" i="16"/>
  <c r="AF425" i="16"/>
  <c r="T433" i="16"/>
  <c r="AJ433" i="16"/>
  <c r="L433" i="16"/>
  <c r="AR433" i="16"/>
  <c r="AF433" i="16"/>
  <c r="H433" i="16"/>
  <c r="X433" i="16"/>
  <c r="AN433" i="16"/>
  <c r="AB433" i="16"/>
  <c r="P433" i="16"/>
  <c r="AV433" i="16"/>
  <c r="T452" i="16"/>
  <c r="AJ452" i="16"/>
  <c r="L452" i="16"/>
  <c r="AB452" i="16"/>
  <c r="AR452" i="16"/>
  <c r="AV452" i="16"/>
  <c r="H452" i="16"/>
  <c r="X452" i="16"/>
  <c r="AN452" i="16"/>
  <c r="P452" i="16"/>
  <c r="AF452" i="16"/>
  <c r="E89" i="15"/>
  <c r="K89" i="15"/>
  <c r="O125" i="15"/>
  <c r="E125" i="15"/>
  <c r="Q141" i="15"/>
  <c r="I141" i="15"/>
  <c r="E197" i="15"/>
  <c r="P197" i="15"/>
  <c r="F26" i="10"/>
  <c r="B14" i="17" s="1"/>
  <c r="E44" i="10"/>
  <c r="I44" i="10"/>
  <c r="J44" i="10"/>
  <c r="E68" i="10"/>
  <c r="K68" i="10"/>
  <c r="L68" i="10"/>
  <c r="E90" i="10"/>
  <c r="M90" i="10"/>
  <c r="N90" i="10"/>
  <c r="I90" i="10"/>
  <c r="J90" i="10"/>
  <c r="K110" i="10"/>
  <c r="L110" i="10"/>
  <c r="O110" i="10"/>
  <c r="P110" i="10"/>
  <c r="E110" i="10"/>
  <c r="E132" i="10"/>
  <c r="M132" i="10"/>
  <c r="N132" i="10"/>
  <c r="I132" i="10"/>
  <c r="Q132" i="10"/>
  <c r="J132" i="10"/>
  <c r="R132" i="10"/>
  <c r="E152" i="10"/>
  <c r="O152" i="10"/>
  <c r="P152" i="10"/>
  <c r="K152" i="10"/>
  <c r="L152" i="10"/>
  <c r="S152" i="10"/>
  <c r="T152" i="10"/>
  <c r="K176" i="10"/>
  <c r="S176" i="10"/>
  <c r="L176" i="10"/>
  <c r="T176" i="10"/>
  <c r="O176" i="10"/>
  <c r="W176" i="10"/>
  <c r="P176" i="10"/>
  <c r="E176" i="10"/>
  <c r="X176" i="10"/>
  <c r="K194" i="10"/>
  <c r="S194" i="10"/>
  <c r="L194" i="10"/>
  <c r="T194" i="10"/>
  <c r="E194" i="10"/>
  <c r="W194" i="10"/>
  <c r="O194" i="10"/>
  <c r="X194" i="10"/>
  <c r="P194" i="10"/>
  <c r="E218" i="10"/>
  <c r="M218" i="10"/>
  <c r="U218" i="10"/>
  <c r="N218" i="10"/>
  <c r="V218" i="10"/>
  <c r="Q218" i="10"/>
  <c r="Y218" i="10"/>
  <c r="R218" i="10"/>
  <c r="I218" i="10"/>
  <c r="Z218" i="10"/>
  <c r="J218" i="10"/>
  <c r="E228" i="10"/>
  <c r="O228" i="10"/>
  <c r="W228" i="10"/>
  <c r="P228" i="10"/>
  <c r="X228" i="10"/>
  <c r="S228" i="10"/>
  <c r="K228" i="10"/>
  <c r="T228" i="10"/>
  <c r="AA228" i="10"/>
  <c r="L228" i="10"/>
  <c r="AB228" i="10"/>
  <c r="H214" i="16"/>
  <c r="O214" i="16"/>
  <c r="E214" i="16"/>
  <c r="W214" i="16"/>
  <c r="W337" i="16"/>
  <c r="O337" i="16"/>
  <c r="AE337" i="16"/>
  <c r="AM337" i="16"/>
  <c r="H424" i="16"/>
  <c r="W424" i="16"/>
  <c r="AM424" i="16"/>
  <c r="O424" i="16"/>
  <c r="AU424" i="16"/>
  <c r="K424" i="16"/>
  <c r="AA424" i="16"/>
  <c r="AQ424" i="16"/>
  <c r="AE424" i="16"/>
  <c r="S424" i="16"/>
  <c r="AI424" i="16"/>
  <c r="K255" i="15"/>
  <c r="AA255" i="15"/>
  <c r="O255" i="15"/>
  <c r="AE255" i="15"/>
  <c r="S255" i="15"/>
  <c r="W255" i="15"/>
  <c r="F139" i="20"/>
  <c r="F127" i="17" s="1"/>
  <c r="AZ462" i="16"/>
  <c r="AI452" i="16"/>
  <c r="K452" i="16"/>
  <c r="W443" i="16"/>
  <c r="W425" i="16"/>
  <c r="AF422" i="16"/>
  <c r="Z420" i="16"/>
  <c r="J420" i="16"/>
  <c r="AA389" i="16"/>
  <c r="AE385" i="16"/>
  <c r="AR382" i="16"/>
  <c r="N355" i="16"/>
  <c r="AD273" i="16"/>
  <c r="AA462" i="16"/>
  <c r="AT452" i="16"/>
  <c r="N452" i="16"/>
  <c r="AP443" i="16"/>
  <c r="Z443" i="16"/>
  <c r="J443" i="16"/>
  <c r="Z433" i="16"/>
  <c r="Z429" i="16"/>
  <c r="AP425" i="16"/>
  <c r="J425" i="16"/>
  <c r="AG424" i="16"/>
  <c r="Q424" i="16"/>
  <c r="AI422" i="16"/>
  <c r="AG420" i="16"/>
  <c r="Q420" i="16"/>
  <c r="AT412" i="16"/>
  <c r="AD393" i="16"/>
  <c r="AD389" i="16"/>
  <c r="N385" i="16"/>
  <c r="AA382" i="16"/>
  <c r="T358" i="16"/>
  <c r="S355" i="16"/>
  <c r="S337" i="16"/>
  <c r="AA308" i="16"/>
  <c r="AA306" i="16"/>
  <c r="AB278" i="16"/>
  <c r="S273" i="16"/>
  <c r="O268" i="16"/>
  <c r="W212" i="16"/>
  <c r="AA214" i="16"/>
  <c r="O429" i="16"/>
  <c r="S425" i="16"/>
  <c r="AL424" i="16"/>
  <c r="R424" i="16"/>
  <c r="AB422" i="16"/>
  <c r="AD420" i="16"/>
  <c r="AE412" i="16"/>
  <c r="K412" i="16"/>
  <c r="AE393" i="16"/>
  <c r="W389" i="16"/>
  <c r="AJ382" i="16"/>
  <c r="AD337" i="16"/>
  <c r="W292" i="16"/>
  <c r="AX462" i="16"/>
  <c r="R462" i="16"/>
  <c r="Y452" i="16"/>
  <c r="AG443" i="16"/>
  <c r="Q443" i="16"/>
  <c r="AO433" i="16"/>
  <c r="I433" i="16"/>
  <c r="I429" i="16"/>
  <c r="Y425" i="16"/>
  <c r="AJ424" i="16"/>
  <c r="R422" i="16"/>
  <c r="AJ420" i="16"/>
  <c r="AK393" i="16"/>
  <c r="AK389" i="16"/>
  <c r="AK385" i="16"/>
  <c r="U385" i="16"/>
  <c r="AH382" i="16"/>
  <c r="AI370" i="16"/>
  <c r="AA358" i="16"/>
  <c r="O318" i="16"/>
  <c r="J315" i="16"/>
  <c r="J308" i="16"/>
  <c r="R273" i="16"/>
  <c r="Q370" i="16"/>
  <c r="AO363" i="16"/>
  <c r="AO355" i="16"/>
  <c r="I355" i="16"/>
  <c r="V318" i="16"/>
  <c r="AC315" i="16"/>
  <c r="AC308" i="16"/>
  <c r="M308" i="16"/>
  <c r="AC306" i="16"/>
  <c r="M306" i="16"/>
  <c r="Y292" i="16"/>
  <c r="I292" i="16"/>
  <c r="V278" i="16"/>
  <c r="N212" i="16"/>
  <c r="V214" i="16"/>
  <c r="AJ370" i="16"/>
  <c r="P363" i="16"/>
  <c r="I358" i="16"/>
  <c r="P355" i="16"/>
  <c r="AF337" i="16"/>
  <c r="I318" i="16"/>
  <c r="T315" i="16"/>
  <c r="X308" i="16"/>
  <c r="AF292" i="16"/>
  <c r="I278" i="16"/>
  <c r="X273" i="16"/>
  <c r="AF268" i="16"/>
  <c r="P268" i="16"/>
  <c r="X265" i="16"/>
  <c r="U214" i="16"/>
  <c r="V180" i="1"/>
  <c r="N100" i="1"/>
  <c r="F91" i="10"/>
  <c r="B79" i="17" s="1"/>
  <c r="F119" i="10"/>
  <c r="B107" i="17" s="1"/>
  <c r="F153" i="10"/>
  <c r="B141" i="17" s="1"/>
  <c r="F161" i="10"/>
  <c r="B149" i="17" s="1"/>
  <c r="G189" i="10"/>
  <c r="C177" i="17" s="1"/>
  <c r="G247" i="19"/>
  <c r="E235" i="17" s="1"/>
  <c r="F247" i="19"/>
  <c r="D235" i="17" s="1"/>
  <c r="R180" i="1"/>
  <c r="J100" i="1"/>
  <c r="E130" i="10"/>
  <c r="I130" i="10"/>
  <c r="Q130" i="10"/>
  <c r="J130" i="10"/>
  <c r="R130" i="10"/>
  <c r="M130" i="10"/>
  <c r="N130" i="10"/>
  <c r="G295" i="19"/>
  <c r="E283" i="17" s="1"/>
  <c r="F295" i="19"/>
  <c r="D283" i="17" s="1"/>
  <c r="K76" i="1"/>
  <c r="M148" i="1"/>
  <c r="S156" i="1"/>
  <c r="I188" i="1"/>
  <c r="Q220" i="1"/>
  <c r="U228" i="1"/>
  <c r="AA236" i="1"/>
  <c r="J36" i="1"/>
  <c r="N84" i="1"/>
  <c r="J132" i="1"/>
  <c r="L148" i="1"/>
  <c r="V164" i="1"/>
  <c r="P188" i="1"/>
  <c r="J196" i="1"/>
  <c r="J204" i="1"/>
  <c r="R212" i="1"/>
  <c r="T228" i="1"/>
  <c r="AD236" i="1"/>
  <c r="F238" i="19"/>
  <c r="D226" i="17" s="1"/>
  <c r="G238" i="19"/>
  <c r="E226" i="17" s="1"/>
  <c r="AD317" i="15"/>
  <c r="X315" i="15"/>
  <c r="V287" i="15"/>
  <c r="X271" i="15"/>
  <c r="L261" i="15"/>
  <c r="L235" i="15"/>
  <c r="AB231" i="15"/>
  <c r="T225" i="15"/>
  <c r="L125" i="15"/>
  <c r="L169" i="15"/>
  <c r="O197" i="15"/>
  <c r="AS449" i="15"/>
  <c r="M449" i="15"/>
  <c r="S443" i="15"/>
  <c r="AC437" i="15"/>
  <c r="AG423" i="15"/>
  <c r="Q423" i="15"/>
  <c r="AI421" i="15"/>
  <c r="S421" i="15"/>
  <c r="Q413" i="15"/>
  <c r="AG405" i="15"/>
  <c r="Q405" i="15"/>
  <c r="AG397" i="15"/>
  <c r="Q397" i="15"/>
  <c r="AE395" i="15"/>
  <c r="AE387" i="15"/>
  <c r="AC383" i="15"/>
  <c r="AC371" i="15"/>
  <c r="M371" i="15"/>
  <c r="AP356" i="15"/>
  <c r="J356" i="15"/>
  <c r="K351" i="15"/>
  <c r="Z340" i="15"/>
  <c r="Y333" i="15"/>
  <c r="Y327" i="15"/>
  <c r="Y317" i="15"/>
  <c r="W315" i="15"/>
  <c r="U291" i="15"/>
  <c r="S283" i="15"/>
  <c r="Q255" i="15"/>
  <c r="Y241" i="15"/>
  <c r="I241" i="15"/>
  <c r="O235" i="15"/>
  <c r="O89" i="15"/>
  <c r="J317" i="15"/>
  <c r="X307" i="15"/>
  <c r="N291" i="15"/>
  <c r="AB271" i="15"/>
  <c r="P141" i="15"/>
  <c r="AH443" i="15"/>
  <c r="L437" i="15"/>
  <c r="AH431" i="15"/>
  <c r="R431" i="15"/>
  <c r="R421" i="15"/>
  <c r="AF413" i="15"/>
  <c r="P413" i="15"/>
  <c r="AF405" i="15"/>
  <c r="P397" i="15"/>
  <c r="AD395" i="15"/>
  <c r="AD387" i="15"/>
  <c r="AF383" i="15"/>
  <c r="AF375" i="15"/>
  <c r="P367" i="15"/>
  <c r="Z363" i="15"/>
  <c r="Z351" i="15"/>
  <c r="J341" i="15"/>
  <c r="I340" i="15"/>
  <c r="L327" i="15"/>
  <c r="AL315" i="15"/>
  <c r="V315" i="15"/>
  <c r="V307" i="15"/>
  <c r="R261" i="15"/>
  <c r="X241" i="15"/>
  <c r="AD235" i="15"/>
  <c r="N231" i="15"/>
  <c r="V225" i="15"/>
  <c r="N133" i="15"/>
  <c r="O141" i="15"/>
  <c r="V197" i="15"/>
  <c r="N97" i="15"/>
  <c r="N169" i="15"/>
  <c r="U197" i="15"/>
  <c r="K369" i="15"/>
  <c r="S369" i="15"/>
  <c r="AA369" i="15"/>
  <c r="AI369" i="15"/>
  <c r="AQ369" i="15"/>
  <c r="AE369" i="15"/>
  <c r="R369" i="15"/>
  <c r="AH369" i="15"/>
  <c r="N369" i="15"/>
  <c r="V369" i="15"/>
  <c r="AD369" i="15"/>
  <c r="AL369" i="15"/>
  <c r="O369" i="15"/>
  <c r="W369" i="15"/>
  <c r="AM369" i="15"/>
  <c r="J369" i="15"/>
  <c r="Z369" i="15"/>
  <c r="AP369" i="15"/>
  <c r="K415" i="15"/>
  <c r="S415" i="15"/>
  <c r="AA415" i="15"/>
  <c r="AI415" i="15"/>
  <c r="AQ415" i="15"/>
  <c r="W415" i="15"/>
  <c r="AM415" i="15"/>
  <c r="Z415" i="15"/>
  <c r="N415" i="15"/>
  <c r="V415" i="15"/>
  <c r="AD415" i="15"/>
  <c r="AL415" i="15"/>
  <c r="AT415" i="15"/>
  <c r="O415" i="15"/>
  <c r="AE415" i="15"/>
  <c r="AU415" i="15"/>
  <c r="J415" i="15"/>
  <c r="R415" i="15"/>
  <c r="AH415" i="15"/>
  <c r="AP415" i="15"/>
  <c r="O228" i="1"/>
  <c r="K220" i="1"/>
  <c r="U204" i="1"/>
  <c r="U196" i="1"/>
  <c r="I164" i="1"/>
  <c r="I156" i="1"/>
  <c r="K108" i="1"/>
  <c r="I92" i="1"/>
  <c r="E226" i="1"/>
  <c r="M226" i="1"/>
  <c r="AC226" i="1"/>
  <c r="U226" i="1"/>
  <c r="E210" i="1"/>
  <c r="W210" i="1"/>
  <c r="O210" i="1"/>
  <c r="E194" i="1"/>
  <c r="Q194" i="1"/>
  <c r="I194" i="1"/>
  <c r="Y194" i="1"/>
  <c r="E178" i="1"/>
  <c r="W178" i="1"/>
  <c r="O178" i="1"/>
  <c r="E162" i="1"/>
  <c r="U162" i="1"/>
  <c r="M162" i="1"/>
  <c r="E146" i="1"/>
  <c r="U146" i="1"/>
  <c r="M146" i="1"/>
  <c r="E130" i="1"/>
  <c r="O130" i="1"/>
  <c r="E106" i="1"/>
  <c r="I106" i="1"/>
  <c r="Q106" i="1"/>
  <c r="E90" i="1"/>
  <c r="K90" i="1"/>
  <c r="E74" i="1"/>
  <c r="M74" i="1"/>
  <c r="F50" i="1"/>
  <c r="B38" i="14" s="1"/>
  <c r="E34" i="1"/>
  <c r="I34" i="1"/>
  <c r="F18" i="1"/>
  <c r="B6" i="14" s="1"/>
  <c r="F244" i="10"/>
  <c r="B232" i="17" s="1"/>
  <c r="J180" i="1"/>
  <c r="T172" i="1"/>
  <c r="E236" i="10"/>
  <c r="I236" i="10"/>
  <c r="Q236" i="10"/>
  <c r="Y236" i="10"/>
  <c r="J236" i="10"/>
  <c r="R236" i="10"/>
  <c r="Z236" i="10"/>
  <c r="U236" i="10"/>
  <c r="M236" i="10"/>
  <c r="AC236" i="10"/>
  <c r="V236" i="10"/>
  <c r="N236" i="10"/>
  <c r="AD236" i="10"/>
  <c r="F156" i="10"/>
  <c r="B144" i="17" s="1"/>
  <c r="G213" i="1"/>
  <c r="C201" i="14" s="1"/>
  <c r="F213" i="1"/>
  <c r="B201" i="14" s="1"/>
  <c r="F211" i="1"/>
  <c r="B199" i="14" s="1"/>
  <c r="G211" i="1"/>
  <c r="C199" i="14" s="1"/>
  <c r="F155" i="1"/>
  <c r="B143" i="14" s="1"/>
  <c r="G155" i="1"/>
  <c r="C143" i="14" s="1"/>
  <c r="F145" i="1"/>
  <c r="B133" i="14" s="1"/>
  <c r="G145" i="1"/>
  <c r="C133" i="14" s="1"/>
  <c r="F139" i="1"/>
  <c r="B127" i="14" s="1"/>
  <c r="F131" i="1"/>
  <c r="B119" i="14" s="1"/>
  <c r="G131" i="1"/>
  <c r="C119" i="14" s="1"/>
  <c r="F89" i="1"/>
  <c r="B77" i="14" s="1"/>
  <c r="F140" i="16"/>
  <c r="F128" i="14" s="1"/>
  <c r="G140" i="16"/>
  <c r="G128" i="14" s="1"/>
  <c r="G232" i="16"/>
  <c r="G220" i="14" s="1"/>
  <c r="F232" i="16"/>
  <c r="F220" i="14" s="1"/>
  <c r="G15" i="25"/>
  <c r="F15" i="25"/>
  <c r="H15" i="25"/>
  <c r="E15" i="25"/>
  <c r="C15" i="25"/>
  <c r="D15" i="25"/>
  <c r="B17" i="27"/>
  <c r="G459" i="19"/>
  <c r="E447" i="17" s="1"/>
  <c r="F459" i="19"/>
  <c r="D447" i="17" s="1"/>
  <c r="F404" i="20"/>
  <c r="F392" i="17" s="1"/>
  <c r="G408" i="20"/>
  <c r="G396" i="17" s="1"/>
  <c r="G412" i="20"/>
  <c r="G400" i="17" s="1"/>
  <c r="F419" i="20"/>
  <c r="F407" i="17" s="1"/>
  <c r="F451" i="20"/>
  <c r="F439" i="17" s="1"/>
  <c r="F427" i="20"/>
  <c r="F415" i="17" s="1"/>
  <c r="F431" i="20"/>
  <c r="F419" i="17" s="1"/>
  <c r="F436" i="20"/>
  <c r="F424" i="17" s="1"/>
  <c r="F450" i="20"/>
  <c r="F438" i="17" s="1"/>
  <c r="G449" i="20"/>
  <c r="G437" i="17" s="1"/>
  <c r="G456" i="20"/>
  <c r="G444" i="17" s="1"/>
  <c r="F456" i="20"/>
  <c r="F444" i="17" s="1"/>
  <c r="D8" i="30"/>
  <c r="M3" i="30"/>
  <c r="D6" i="30"/>
  <c r="D7" i="30" s="1"/>
  <c r="E16" i="27"/>
  <c r="B18" i="22"/>
  <c r="E17" i="22"/>
  <c r="E185" i="20"/>
  <c r="H185" i="20"/>
  <c r="E193" i="20"/>
  <c r="H193" i="20"/>
  <c r="E211" i="20"/>
  <c r="H211" i="20"/>
  <c r="F345" i="20"/>
  <c r="F333" i="17" s="1"/>
  <c r="G345" i="20"/>
  <c r="G333" i="17" s="1"/>
  <c r="F349" i="20"/>
  <c r="F337" i="17" s="1"/>
  <c r="F353" i="20"/>
  <c r="F341" i="17" s="1"/>
  <c r="F327" i="20"/>
  <c r="F315" i="17" s="1"/>
  <c r="I187" i="19"/>
  <c r="M187" i="19"/>
  <c r="Q187" i="19"/>
  <c r="U187" i="19"/>
  <c r="Y187" i="19"/>
  <c r="J187" i="19"/>
  <c r="N187" i="19"/>
  <c r="R187" i="19"/>
  <c r="V187" i="19"/>
  <c r="K187" i="19"/>
  <c r="S187" i="19"/>
  <c r="L187" i="19"/>
  <c r="T187" i="19"/>
  <c r="P187" i="19"/>
  <c r="E187" i="19"/>
  <c r="W187" i="19"/>
  <c r="H187" i="19"/>
  <c r="O187" i="19"/>
  <c r="X187" i="19"/>
  <c r="J195" i="19"/>
  <c r="N195" i="19"/>
  <c r="R195" i="19"/>
  <c r="V195" i="19"/>
  <c r="Z195" i="19"/>
  <c r="E195" i="19"/>
  <c r="K195" i="19"/>
  <c r="O195" i="19"/>
  <c r="S195" i="19"/>
  <c r="W195" i="19"/>
  <c r="L195" i="19"/>
  <c r="T195" i="19"/>
  <c r="M195" i="19"/>
  <c r="U195" i="19"/>
  <c r="Q195" i="19"/>
  <c r="H195" i="19"/>
  <c r="X195" i="19"/>
  <c r="I195" i="19"/>
  <c r="Y195" i="19"/>
  <c r="P195" i="19"/>
  <c r="J203" i="19"/>
  <c r="N203" i="19"/>
  <c r="R203" i="19"/>
  <c r="V203" i="19"/>
  <c r="Z203" i="19"/>
  <c r="E203" i="19"/>
  <c r="K203" i="19"/>
  <c r="O203" i="19"/>
  <c r="S203" i="19"/>
  <c r="W203" i="19"/>
  <c r="L203" i="19"/>
  <c r="T203" i="19"/>
  <c r="M203" i="19"/>
  <c r="U203" i="19"/>
  <c r="Q203" i="19"/>
  <c r="H203" i="19"/>
  <c r="X203" i="19"/>
  <c r="I203" i="19"/>
  <c r="Y203" i="19"/>
  <c r="P203" i="19"/>
  <c r="I231" i="19"/>
  <c r="M231" i="19"/>
  <c r="Q231" i="19"/>
  <c r="U231" i="19"/>
  <c r="Y231" i="19"/>
  <c r="AC231" i="19"/>
  <c r="J231" i="19"/>
  <c r="N231" i="19"/>
  <c r="R231" i="19"/>
  <c r="V231" i="19"/>
  <c r="Z231" i="19"/>
  <c r="K231" i="19"/>
  <c r="S231" i="19"/>
  <c r="AA231" i="19"/>
  <c r="L231" i="19"/>
  <c r="T231" i="19"/>
  <c r="AB231" i="19"/>
  <c r="H231" i="19"/>
  <c r="X231" i="19"/>
  <c r="O231" i="19"/>
  <c r="E231" i="19"/>
  <c r="P231" i="19"/>
  <c r="W231" i="19"/>
  <c r="J239" i="19"/>
  <c r="N239" i="19"/>
  <c r="R239" i="19"/>
  <c r="V239" i="19"/>
  <c r="Z239" i="19"/>
  <c r="AD239" i="19"/>
  <c r="E239" i="19"/>
  <c r="K239" i="19"/>
  <c r="O239" i="19"/>
  <c r="S239" i="19"/>
  <c r="W239" i="19"/>
  <c r="AA239" i="19"/>
  <c r="L239" i="19"/>
  <c r="T239" i="19"/>
  <c r="AB239" i="19"/>
  <c r="M239" i="19"/>
  <c r="U239" i="19"/>
  <c r="AC239" i="19"/>
  <c r="I239" i="19"/>
  <c r="Y239" i="19"/>
  <c r="P239" i="19"/>
  <c r="X239" i="19"/>
  <c r="H239" i="19"/>
  <c r="Q239" i="19"/>
  <c r="I267" i="19"/>
  <c r="M267" i="19"/>
  <c r="Q267" i="19"/>
  <c r="U267" i="19"/>
  <c r="Y267" i="19"/>
  <c r="AC267" i="19"/>
  <c r="AG267" i="19"/>
  <c r="J267" i="19"/>
  <c r="N267" i="19"/>
  <c r="R267" i="19"/>
  <c r="V267" i="19"/>
  <c r="Z267" i="19"/>
  <c r="AD267" i="19"/>
  <c r="K267" i="19"/>
  <c r="S267" i="19"/>
  <c r="AA267" i="19"/>
  <c r="L267" i="19"/>
  <c r="T267" i="19"/>
  <c r="AB267" i="19"/>
  <c r="P267" i="19"/>
  <c r="AF267" i="19"/>
  <c r="E267" i="19"/>
  <c r="W267" i="19"/>
  <c r="O267" i="19"/>
  <c r="X267" i="19"/>
  <c r="H267" i="19"/>
  <c r="AE267" i="19"/>
  <c r="J275" i="19"/>
  <c r="N275" i="19"/>
  <c r="R275" i="19"/>
  <c r="V275" i="19"/>
  <c r="Z275" i="19"/>
  <c r="AD275" i="19"/>
  <c r="AH275" i="19"/>
  <c r="E275" i="19"/>
  <c r="K275" i="19"/>
  <c r="O275" i="19"/>
  <c r="S275" i="19"/>
  <c r="W275" i="19"/>
  <c r="AA275" i="19"/>
  <c r="AE275" i="19"/>
  <c r="L275" i="19"/>
  <c r="T275" i="19"/>
  <c r="AB275" i="19"/>
  <c r="M275" i="19"/>
  <c r="U275" i="19"/>
  <c r="AC275" i="19"/>
  <c r="Q275" i="19"/>
  <c r="AG275" i="19"/>
  <c r="H275" i="19"/>
  <c r="X275" i="19"/>
  <c r="P275" i="19"/>
  <c r="Y275" i="19"/>
  <c r="I275" i="19"/>
  <c r="AF275" i="19"/>
  <c r="J283" i="19"/>
  <c r="N283" i="19"/>
  <c r="R283" i="19"/>
  <c r="V283" i="19"/>
  <c r="Z283" i="19"/>
  <c r="AD283" i="19"/>
  <c r="AH283" i="19"/>
  <c r="E283" i="19"/>
  <c r="K283" i="19"/>
  <c r="O283" i="19"/>
  <c r="S283" i="19"/>
  <c r="W283" i="19"/>
  <c r="AA283" i="19"/>
  <c r="AE283" i="19"/>
  <c r="L283" i="19"/>
  <c r="T283" i="19"/>
  <c r="AB283" i="19"/>
  <c r="M283" i="19"/>
  <c r="U283" i="19"/>
  <c r="AC283" i="19"/>
  <c r="Q283" i="19"/>
  <c r="AG283" i="19"/>
  <c r="H283" i="19"/>
  <c r="X283" i="19"/>
  <c r="P283" i="19"/>
  <c r="Y283" i="19"/>
  <c r="I283" i="19"/>
  <c r="AF283" i="19"/>
  <c r="I311" i="19"/>
  <c r="M311" i="19"/>
  <c r="Q311" i="19"/>
  <c r="U311" i="19"/>
  <c r="Y311" i="19"/>
  <c r="AC311" i="19"/>
  <c r="AG311" i="19"/>
  <c r="AK311" i="19"/>
  <c r="J311" i="19"/>
  <c r="N311" i="19"/>
  <c r="R311" i="19"/>
  <c r="V311" i="19"/>
  <c r="Z311" i="19"/>
  <c r="AD311" i="19"/>
  <c r="AH311" i="19"/>
  <c r="K311" i="19"/>
  <c r="S311" i="19"/>
  <c r="AA311" i="19"/>
  <c r="AI311" i="19"/>
  <c r="L311" i="19"/>
  <c r="T311" i="19"/>
  <c r="AB311" i="19"/>
  <c r="AJ311" i="19"/>
  <c r="H311" i="19"/>
  <c r="X311" i="19"/>
  <c r="O311" i="19"/>
  <c r="AE311" i="19"/>
  <c r="AF311" i="19"/>
  <c r="E311" i="19"/>
  <c r="W311" i="19"/>
  <c r="P311" i="19"/>
  <c r="J319" i="19"/>
  <c r="N319" i="19"/>
  <c r="R319" i="19"/>
  <c r="V319" i="19"/>
  <c r="Z319" i="19"/>
  <c r="AD319" i="19"/>
  <c r="AH319" i="19"/>
  <c r="AL319" i="19"/>
  <c r="E319" i="19"/>
  <c r="K319" i="19"/>
  <c r="O319" i="19"/>
  <c r="S319" i="19"/>
  <c r="W319" i="19"/>
  <c r="AA319" i="19"/>
  <c r="AE319" i="19"/>
  <c r="AI319" i="19"/>
  <c r="L319" i="19"/>
  <c r="T319" i="19"/>
  <c r="AB319" i="19"/>
  <c r="AJ319" i="19"/>
  <c r="M319" i="19"/>
  <c r="U319" i="19"/>
  <c r="AC319" i="19"/>
  <c r="AK319" i="19"/>
  <c r="I319" i="19"/>
  <c r="Y319" i="19"/>
  <c r="P319" i="19"/>
  <c r="AF319" i="19"/>
  <c r="AG319" i="19"/>
  <c r="H319" i="19"/>
  <c r="Q319" i="19"/>
  <c r="X319" i="19"/>
  <c r="J327" i="19"/>
  <c r="N327" i="19"/>
  <c r="R327" i="19"/>
  <c r="V327" i="19"/>
  <c r="Z327" i="19"/>
  <c r="AD327" i="19"/>
  <c r="AH327" i="19"/>
  <c r="AL327" i="19"/>
  <c r="E327" i="19"/>
  <c r="K327" i="19"/>
  <c r="O327" i="19"/>
  <c r="S327" i="19"/>
  <c r="W327" i="19"/>
  <c r="AA327" i="19"/>
  <c r="AE327" i="19"/>
  <c r="AI327" i="19"/>
  <c r="AM327" i="19"/>
  <c r="L327" i="19"/>
  <c r="T327" i="19"/>
  <c r="AB327" i="19"/>
  <c r="AJ327" i="19"/>
  <c r="M327" i="19"/>
  <c r="U327" i="19"/>
  <c r="AC327" i="19"/>
  <c r="AK327" i="19"/>
  <c r="I327" i="19"/>
  <c r="Y327" i="19"/>
  <c r="P327" i="19"/>
  <c r="AF327" i="19"/>
  <c r="AG327" i="19"/>
  <c r="H327" i="19"/>
  <c r="Q327" i="19"/>
  <c r="X327" i="19"/>
  <c r="E335" i="19"/>
  <c r="K335" i="19"/>
  <c r="O335" i="19"/>
  <c r="S335" i="19"/>
  <c r="W335" i="19"/>
  <c r="AA335" i="19"/>
  <c r="AE335" i="19"/>
  <c r="AI335" i="19"/>
  <c r="AM335" i="19"/>
  <c r="H335" i="19"/>
  <c r="L335" i="19"/>
  <c r="P335" i="19"/>
  <c r="T335" i="19"/>
  <c r="X335" i="19"/>
  <c r="AB335" i="19"/>
  <c r="AF335" i="19"/>
  <c r="AJ335" i="19"/>
  <c r="AN335" i="19"/>
  <c r="M335" i="19"/>
  <c r="U335" i="19"/>
  <c r="AC335" i="19"/>
  <c r="AK335" i="19"/>
  <c r="N335" i="19"/>
  <c r="V335" i="19"/>
  <c r="AD335" i="19"/>
  <c r="AL335" i="19"/>
  <c r="J335" i="19"/>
  <c r="Z335" i="19"/>
  <c r="Q335" i="19"/>
  <c r="AG335" i="19"/>
  <c r="R335" i="19"/>
  <c r="Y335" i="19"/>
  <c r="AH335" i="19"/>
  <c r="I335" i="19"/>
  <c r="E343" i="19"/>
  <c r="K343" i="19"/>
  <c r="O343" i="19"/>
  <c r="S343" i="19"/>
  <c r="W343" i="19"/>
  <c r="AA343" i="19"/>
  <c r="AE343" i="19"/>
  <c r="AI343" i="19"/>
  <c r="AM343" i="19"/>
  <c r="H343" i="19"/>
  <c r="L343" i="19"/>
  <c r="P343" i="19"/>
  <c r="T343" i="19"/>
  <c r="X343" i="19"/>
  <c r="AB343" i="19"/>
  <c r="AF343" i="19"/>
  <c r="AJ343" i="19"/>
  <c r="AN343" i="19"/>
  <c r="M343" i="19"/>
  <c r="U343" i="19"/>
  <c r="AC343" i="19"/>
  <c r="AK343" i="19"/>
  <c r="N343" i="19"/>
  <c r="V343" i="19"/>
  <c r="AD343" i="19"/>
  <c r="AL343" i="19"/>
  <c r="J343" i="19"/>
  <c r="Z343" i="19"/>
  <c r="Q343" i="19"/>
  <c r="AG343" i="19"/>
  <c r="R343" i="19"/>
  <c r="Y343" i="19"/>
  <c r="AH343" i="19"/>
  <c r="I343" i="19"/>
  <c r="H351" i="19"/>
  <c r="L351" i="19"/>
  <c r="P351" i="19"/>
  <c r="T351" i="19"/>
  <c r="X351" i="19"/>
  <c r="AB351" i="19"/>
  <c r="AF351" i="19"/>
  <c r="AJ351" i="19"/>
  <c r="AN351" i="19"/>
  <c r="I351" i="19"/>
  <c r="M351" i="19"/>
  <c r="Q351" i="19"/>
  <c r="U351" i="19"/>
  <c r="Y351" i="19"/>
  <c r="AC351" i="19"/>
  <c r="AG351" i="19"/>
  <c r="AK351" i="19"/>
  <c r="AO351" i="19"/>
  <c r="N351" i="19"/>
  <c r="V351" i="19"/>
  <c r="AD351" i="19"/>
  <c r="AL351" i="19"/>
  <c r="E351" i="19"/>
  <c r="O351" i="19"/>
  <c r="W351" i="19"/>
  <c r="AE351" i="19"/>
  <c r="AM351" i="19"/>
  <c r="K351" i="19"/>
  <c r="AA351" i="19"/>
  <c r="R351" i="19"/>
  <c r="AH351" i="19"/>
  <c r="S351" i="19"/>
  <c r="Z351" i="19"/>
  <c r="AI351" i="19"/>
  <c r="J351" i="19"/>
  <c r="I359" i="19"/>
  <c r="M359" i="19"/>
  <c r="Q359" i="19"/>
  <c r="U359" i="19"/>
  <c r="Y359" i="19"/>
  <c r="AC359" i="19"/>
  <c r="AG359" i="19"/>
  <c r="AK359" i="19"/>
  <c r="AO359" i="19"/>
  <c r="J359" i="19"/>
  <c r="N359" i="19"/>
  <c r="R359" i="19"/>
  <c r="V359" i="19"/>
  <c r="Z359" i="19"/>
  <c r="AD359" i="19"/>
  <c r="AH359" i="19"/>
  <c r="AL359" i="19"/>
  <c r="AP359" i="19"/>
  <c r="H359" i="19"/>
  <c r="P359" i="19"/>
  <c r="X359" i="19"/>
  <c r="AF359" i="19"/>
  <c r="AN359" i="19"/>
  <c r="K359" i="19"/>
  <c r="S359" i="19"/>
  <c r="AA359" i="19"/>
  <c r="AI359" i="19"/>
  <c r="T359" i="19"/>
  <c r="AJ359" i="19"/>
  <c r="E359" i="19"/>
  <c r="W359" i="19"/>
  <c r="AM359" i="19"/>
  <c r="O359" i="19"/>
  <c r="AB359" i="19"/>
  <c r="AE359" i="19"/>
  <c r="L359" i="19"/>
  <c r="J367" i="19"/>
  <c r="N367" i="19"/>
  <c r="R367" i="19"/>
  <c r="V367" i="19"/>
  <c r="Z367" i="19"/>
  <c r="AD367" i="19"/>
  <c r="AH367" i="19"/>
  <c r="AL367" i="19"/>
  <c r="AP367" i="19"/>
  <c r="E367" i="19"/>
  <c r="K367" i="19"/>
  <c r="O367" i="19"/>
  <c r="S367" i="19"/>
  <c r="W367" i="19"/>
  <c r="AA367" i="19"/>
  <c r="AE367" i="19"/>
  <c r="AI367" i="19"/>
  <c r="AM367" i="19"/>
  <c r="AQ367" i="19"/>
  <c r="M367" i="19"/>
  <c r="U367" i="19"/>
  <c r="AC367" i="19"/>
  <c r="AK367" i="19"/>
  <c r="H367" i="19"/>
  <c r="P367" i="19"/>
  <c r="X367" i="19"/>
  <c r="AF367" i="19"/>
  <c r="AN367" i="19"/>
  <c r="L367" i="19"/>
  <c r="AB367" i="19"/>
  <c r="Q367" i="19"/>
  <c r="AG367" i="19"/>
  <c r="AJ367" i="19"/>
  <c r="I367" i="19"/>
  <c r="AO367" i="19"/>
  <c r="T367" i="19"/>
  <c r="Y367" i="19"/>
  <c r="E375" i="19"/>
  <c r="K375" i="19"/>
  <c r="O375" i="19"/>
  <c r="S375" i="19"/>
  <c r="W375" i="19"/>
  <c r="AA375" i="19"/>
  <c r="AE375" i="19"/>
  <c r="AI375" i="19"/>
  <c r="AM375" i="19"/>
  <c r="AQ375" i="19"/>
  <c r="H375" i="19"/>
  <c r="L375" i="19"/>
  <c r="P375" i="19"/>
  <c r="T375" i="19"/>
  <c r="X375" i="19"/>
  <c r="AB375" i="19"/>
  <c r="AF375" i="19"/>
  <c r="AJ375" i="19"/>
  <c r="AN375" i="19"/>
  <c r="AR375" i="19"/>
  <c r="N375" i="19"/>
  <c r="V375" i="19"/>
  <c r="AD375" i="19"/>
  <c r="AL375" i="19"/>
  <c r="I375" i="19"/>
  <c r="Q375" i="19"/>
  <c r="Y375" i="19"/>
  <c r="AG375" i="19"/>
  <c r="AO375" i="19"/>
  <c r="M375" i="19"/>
  <c r="AC375" i="19"/>
  <c r="R375" i="19"/>
  <c r="AH375" i="19"/>
  <c r="U375" i="19"/>
  <c r="Z375" i="19"/>
  <c r="AP375" i="19"/>
  <c r="J375" i="19"/>
  <c r="AK375" i="19"/>
  <c r="E383" i="19"/>
  <c r="K383" i="19"/>
  <c r="O383" i="19"/>
  <c r="S383" i="19"/>
  <c r="W383" i="19"/>
  <c r="AA383" i="19"/>
  <c r="AE383" i="19"/>
  <c r="AI383" i="19"/>
  <c r="AM383" i="19"/>
  <c r="AQ383" i="19"/>
  <c r="H383" i="19"/>
  <c r="L383" i="19"/>
  <c r="P383" i="19"/>
  <c r="T383" i="19"/>
  <c r="X383" i="19"/>
  <c r="AB383" i="19"/>
  <c r="AF383" i="19"/>
  <c r="AJ383" i="19"/>
  <c r="AN383" i="19"/>
  <c r="AR383" i="19"/>
  <c r="N383" i="19"/>
  <c r="V383" i="19"/>
  <c r="AD383" i="19"/>
  <c r="AL383" i="19"/>
  <c r="I383" i="19"/>
  <c r="Q383" i="19"/>
  <c r="Y383" i="19"/>
  <c r="AG383" i="19"/>
  <c r="AO383" i="19"/>
  <c r="M383" i="19"/>
  <c r="AC383" i="19"/>
  <c r="R383" i="19"/>
  <c r="AH383" i="19"/>
  <c r="U383" i="19"/>
  <c r="Z383" i="19"/>
  <c r="J383" i="19"/>
  <c r="AK383" i="19"/>
  <c r="AP383" i="19"/>
  <c r="I395" i="19"/>
  <c r="M395" i="19"/>
  <c r="Q395" i="19"/>
  <c r="U395" i="19"/>
  <c r="Y395" i="19"/>
  <c r="AC395" i="19"/>
  <c r="AG395" i="19"/>
  <c r="AK395" i="19"/>
  <c r="AO395" i="19"/>
  <c r="AS395" i="19"/>
  <c r="J395" i="19"/>
  <c r="N395" i="19"/>
  <c r="R395" i="19"/>
  <c r="V395" i="19"/>
  <c r="Z395" i="19"/>
  <c r="AD395" i="19"/>
  <c r="AH395" i="19"/>
  <c r="AL395" i="19"/>
  <c r="AP395" i="19"/>
  <c r="AT395" i="19"/>
  <c r="H395" i="19"/>
  <c r="P395" i="19"/>
  <c r="X395" i="19"/>
  <c r="AF395" i="19"/>
  <c r="AN395" i="19"/>
  <c r="K395" i="19"/>
  <c r="S395" i="19"/>
  <c r="AA395" i="19"/>
  <c r="AI395" i="19"/>
  <c r="AQ395" i="19"/>
  <c r="O395" i="19"/>
  <c r="AE395" i="19"/>
  <c r="T395" i="19"/>
  <c r="AJ395" i="19"/>
  <c r="E395" i="19"/>
  <c r="AM395" i="19"/>
  <c r="L395" i="19"/>
  <c r="AR395" i="19"/>
  <c r="W395" i="19"/>
  <c r="AB395" i="19"/>
  <c r="I403" i="19"/>
  <c r="M403" i="19"/>
  <c r="Q403" i="19"/>
  <c r="U403" i="19"/>
  <c r="Y403" i="19"/>
  <c r="AC403" i="19"/>
  <c r="AG403" i="19"/>
  <c r="AK403" i="19"/>
  <c r="AO403" i="19"/>
  <c r="AS403" i="19"/>
  <c r="J403" i="19"/>
  <c r="N403" i="19"/>
  <c r="R403" i="19"/>
  <c r="V403" i="19"/>
  <c r="Z403" i="19"/>
  <c r="AD403" i="19"/>
  <c r="AH403" i="19"/>
  <c r="AL403" i="19"/>
  <c r="AP403" i="19"/>
  <c r="AT403" i="19"/>
  <c r="H403" i="19"/>
  <c r="P403" i="19"/>
  <c r="X403" i="19"/>
  <c r="AF403" i="19"/>
  <c r="AN403" i="19"/>
  <c r="K403" i="19"/>
  <c r="S403" i="19"/>
  <c r="AA403" i="19"/>
  <c r="AI403" i="19"/>
  <c r="AQ403" i="19"/>
  <c r="O403" i="19"/>
  <c r="AE403" i="19"/>
  <c r="T403" i="19"/>
  <c r="AJ403" i="19"/>
  <c r="E403" i="19"/>
  <c r="AM403" i="19"/>
  <c r="L403" i="19"/>
  <c r="AR403" i="19"/>
  <c r="W403" i="19"/>
  <c r="AB403" i="19"/>
  <c r="H411" i="19"/>
  <c r="L411" i="19"/>
  <c r="P411" i="19"/>
  <c r="T411" i="19"/>
  <c r="X411" i="19"/>
  <c r="AB411" i="19"/>
  <c r="AF411" i="19"/>
  <c r="AJ411" i="19"/>
  <c r="AN411" i="19"/>
  <c r="AR411" i="19"/>
  <c r="I411" i="19"/>
  <c r="M411" i="19"/>
  <c r="Q411" i="19"/>
  <c r="U411" i="19"/>
  <c r="Y411" i="19"/>
  <c r="AC411" i="19"/>
  <c r="AG411" i="19"/>
  <c r="AK411" i="19"/>
  <c r="AO411" i="19"/>
  <c r="AS411" i="19"/>
  <c r="E411" i="19"/>
  <c r="O411" i="19"/>
  <c r="W411" i="19"/>
  <c r="AE411" i="19"/>
  <c r="AM411" i="19"/>
  <c r="AU411" i="19"/>
  <c r="J411" i="19"/>
  <c r="R411" i="19"/>
  <c r="Z411" i="19"/>
  <c r="AH411" i="19"/>
  <c r="AP411" i="19"/>
  <c r="N411" i="19"/>
  <c r="AD411" i="19"/>
  <c r="AT411" i="19"/>
  <c r="S411" i="19"/>
  <c r="AI411" i="19"/>
  <c r="AL411" i="19"/>
  <c r="K411" i="19"/>
  <c r="AQ411" i="19"/>
  <c r="V411" i="19"/>
  <c r="AA411" i="19"/>
  <c r="E419" i="19"/>
  <c r="L419" i="19"/>
  <c r="R419" i="19"/>
  <c r="W419" i="19"/>
  <c r="AB419" i="19"/>
  <c r="AH419" i="19"/>
  <c r="AM419" i="19"/>
  <c r="AR419" i="19"/>
  <c r="H419" i="19"/>
  <c r="N419" i="19"/>
  <c r="S419" i="19"/>
  <c r="X419" i="19"/>
  <c r="AD419" i="19"/>
  <c r="AI419" i="19"/>
  <c r="AN419" i="19"/>
  <c r="AT419" i="19"/>
  <c r="P419" i="19"/>
  <c r="AA419" i="19"/>
  <c r="AL419" i="19"/>
  <c r="AV419" i="19"/>
  <c r="J419" i="19"/>
  <c r="T419" i="19"/>
  <c r="AE419" i="19"/>
  <c r="AP419" i="19"/>
  <c r="Z419" i="19"/>
  <c r="AU419" i="19"/>
  <c r="K419" i="19"/>
  <c r="AF419" i="19"/>
  <c r="V419" i="19"/>
  <c r="AJ419" i="19"/>
  <c r="O419" i="19"/>
  <c r="AQ419" i="19"/>
  <c r="E427" i="19"/>
  <c r="H427" i="19"/>
  <c r="P427" i="19"/>
  <c r="X427" i="19"/>
  <c r="AF427" i="19"/>
  <c r="AN427" i="19"/>
  <c r="AV427" i="19"/>
  <c r="I427" i="19"/>
  <c r="Q427" i="19"/>
  <c r="Y427" i="19"/>
  <c r="AG427" i="19"/>
  <c r="AO427" i="19"/>
  <c r="AW427" i="19"/>
  <c r="L427" i="19"/>
  <c r="AB427" i="19"/>
  <c r="AR427" i="19"/>
  <c r="M427" i="19"/>
  <c r="AC427" i="19"/>
  <c r="AS427" i="19"/>
  <c r="AK427" i="19"/>
  <c r="T427" i="19"/>
  <c r="U427" i="19"/>
  <c r="AJ427" i="19"/>
  <c r="E435" i="19"/>
  <c r="I435" i="19"/>
  <c r="Q435" i="19"/>
  <c r="Y435" i="19"/>
  <c r="AG435" i="19"/>
  <c r="AO435" i="19"/>
  <c r="AW435" i="19"/>
  <c r="J435" i="19"/>
  <c r="R435" i="19"/>
  <c r="Z435" i="19"/>
  <c r="AH435" i="19"/>
  <c r="AP435" i="19"/>
  <c r="AX435" i="19"/>
  <c r="M435" i="19"/>
  <c r="AC435" i="19"/>
  <c r="AS435" i="19"/>
  <c r="N435" i="19"/>
  <c r="AD435" i="19"/>
  <c r="AT435" i="19"/>
  <c r="AL435" i="19"/>
  <c r="U435" i="19"/>
  <c r="V435" i="19"/>
  <c r="AK435" i="19"/>
  <c r="E443" i="19"/>
  <c r="P443" i="19"/>
  <c r="AF443" i="19"/>
  <c r="AV443" i="19"/>
  <c r="I443" i="19"/>
  <c r="AO443" i="19"/>
  <c r="X443" i="19"/>
  <c r="AN443" i="19"/>
  <c r="H443" i="19"/>
  <c r="Y443" i="19"/>
  <c r="E451" i="19"/>
  <c r="I451" i="19"/>
  <c r="M451" i="19"/>
  <c r="Q451" i="19"/>
  <c r="U451" i="19"/>
  <c r="Y451" i="19"/>
  <c r="AC451" i="19"/>
  <c r="AG451" i="19"/>
  <c r="AK451" i="19"/>
  <c r="AO451" i="19"/>
  <c r="AS451" i="19"/>
  <c r="AW451" i="19"/>
  <c r="J451" i="19"/>
  <c r="N451" i="19"/>
  <c r="R451" i="19"/>
  <c r="V451" i="19"/>
  <c r="Z451" i="19"/>
  <c r="AD451" i="19"/>
  <c r="AH451" i="19"/>
  <c r="AL451" i="19"/>
  <c r="AP451" i="19"/>
  <c r="AT451" i="19"/>
  <c r="AX451" i="19"/>
  <c r="O451" i="19"/>
  <c r="W451" i="19"/>
  <c r="AE451" i="19"/>
  <c r="AM451" i="19"/>
  <c r="AU451" i="19"/>
  <c r="H451" i="19"/>
  <c r="P451" i="19"/>
  <c r="X451" i="19"/>
  <c r="AF451" i="19"/>
  <c r="AN451" i="19"/>
  <c r="AV451" i="19"/>
  <c r="K451" i="19"/>
  <c r="AA451" i="19"/>
  <c r="AQ451" i="19"/>
  <c r="L451" i="19"/>
  <c r="AB451" i="19"/>
  <c r="AR451" i="19"/>
  <c r="AJ451" i="19"/>
  <c r="T451" i="19"/>
  <c r="S451" i="19"/>
  <c r="AY451" i="19"/>
  <c r="AI451" i="19"/>
  <c r="F326" i="20"/>
  <c r="F314" i="17" s="1"/>
  <c r="G338" i="20"/>
  <c r="G326" i="17" s="1"/>
  <c r="F350" i="20"/>
  <c r="F338" i="17" s="1"/>
  <c r="F263" i="20"/>
  <c r="F251" i="17" s="1"/>
  <c r="F259" i="20"/>
  <c r="F247" i="17" s="1"/>
  <c r="F255" i="20"/>
  <c r="F243" i="17" s="1"/>
  <c r="F169" i="20"/>
  <c r="F157" i="17" s="1"/>
  <c r="F131" i="20"/>
  <c r="F119" i="17" s="1"/>
  <c r="G93" i="20"/>
  <c r="G81" i="17" s="1"/>
  <c r="F85" i="20"/>
  <c r="F73" i="17" s="1"/>
  <c r="F47" i="20"/>
  <c r="F35" i="17" s="1"/>
  <c r="E21" i="19"/>
  <c r="H21" i="19"/>
  <c r="I49" i="19"/>
  <c r="J49" i="19"/>
  <c r="E49" i="19"/>
  <c r="H49" i="19"/>
  <c r="K49" i="19"/>
  <c r="J57" i="19"/>
  <c r="E57" i="19"/>
  <c r="K57" i="19"/>
  <c r="L57" i="19"/>
  <c r="I57" i="19"/>
  <c r="H57" i="19"/>
  <c r="I85" i="19"/>
  <c r="M85" i="19"/>
  <c r="J85" i="19"/>
  <c r="N85" i="19"/>
  <c r="E85" i="19"/>
  <c r="O85" i="19"/>
  <c r="H85" i="19"/>
  <c r="L85" i="19"/>
  <c r="K85" i="19"/>
  <c r="I93" i="19"/>
  <c r="M93" i="19"/>
  <c r="J93" i="19"/>
  <c r="N93" i="19"/>
  <c r="E93" i="19"/>
  <c r="O93" i="19"/>
  <c r="H93" i="19"/>
  <c r="K93" i="19"/>
  <c r="L93" i="19"/>
  <c r="J101" i="19"/>
  <c r="N101" i="19"/>
  <c r="E101" i="19"/>
  <c r="K101" i="19"/>
  <c r="O101" i="19"/>
  <c r="L101" i="19"/>
  <c r="M101" i="19"/>
  <c r="H101" i="19"/>
  <c r="I101" i="19"/>
  <c r="P101" i="19"/>
  <c r="I129" i="19"/>
  <c r="M129" i="19"/>
  <c r="Q129" i="19"/>
  <c r="J129" i="19"/>
  <c r="N129" i="19"/>
  <c r="R129" i="19"/>
  <c r="E129" i="19"/>
  <c r="O129" i="19"/>
  <c r="H129" i="19"/>
  <c r="P129" i="19"/>
  <c r="K129" i="19"/>
  <c r="L129" i="19"/>
  <c r="S129" i="19"/>
  <c r="J137" i="19"/>
  <c r="N137" i="19"/>
  <c r="R137" i="19"/>
  <c r="E137" i="19"/>
  <c r="K137" i="19"/>
  <c r="O137" i="19"/>
  <c r="S137" i="19"/>
  <c r="L137" i="19"/>
  <c r="T137" i="19"/>
  <c r="M137" i="19"/>
  <c r="I137" i="19"/>
  <c r="P137" i="19"/>
  <c r="H137" i="19"/>
  <c r="Q137" i="19"/>
  <c r="I165" i="19"/>
  <c r="M165" i="19"/>
  <c r="Q165" i="19"/>
  <c r="U165" i="19"/>
  <c r="J165" i="19"/>
  <c r="N165" i="19"/>
  <c r="R165" i="19"/>
  <c r="V165" i="19"/>
  <c r="E165" i="19"/>
  <c r="O165" i="19"/>
  <c r="W165" i="19"/>
  <c r="H165" i="19"/>
  <c r="P165" i="19"/>
  <c r="L165" i="19"/>
  <c r="S165" i="19"/>
  <c r="T165" i="19"/>
  <c r="K165" i="19"/>
  <c r="I173" i="19"/>
  <c r="M173" i="19"/>
  <c r="Q173" i="19"/>
  <c r="U173" i="19"/>
  <c r="J173" i="19"/>
  <c r="N173" i="19"/>
  <c r="R173" i="19"/>
  <c r="V173" i="19"/>
  <c r="E173" i="19"/>
  <c r="O173" i="19"/>
  <c r="W173" i="19"/>
  <c r="H173" i="19"/>
  <c r="P173" i="19"/>
  <c r="T173" i="19"/>
  <c r="K173" i="19"/>
  <c r="L173" i="19"/>
  <c r="S173" i="19"/>
  <c r="J181" i="19"/>
  <c r="N181" i="19"/>
  <c r="R181" i="19"/>
  <c r="V181" i="19"/>
  <c r="E181" i="19"/>
  <c r="K181" i="19"/>
  <c r="O181" i="19"/>
  <c r="S181" i="19"/>
  <c r="W181" i="19"/>
  <c r="L181" i="19"/>
  <c r="T181" i="19"/>
  <c r="M181" i="19"/>
  <c r="U181" i="19"/>
  <c r="Q181" i="19"/>
  <c r="H181" i="19"/>
  <c r="X181" i="19"/>
  <c r="I181" i="19"/>
  <c r="P181" i="19"/>
  <c r="E245" i="19"/>
  <c r="K245" i="19"/>
  <c r="O245" i="19"/>
  <c r="S245" i="19"/>
  <c r="W245" i="19"/>
  <c r="AA245" i="19"/>
  <c r="AE245" i="19"/>
  <c r="H245" i="19"/>
  <c r="L245" i="19"/>
  <c r="P245" i="19"/>
  <c r="T245" i="19"/>
  <c r="X245" i="19"/>
  <c r="AB245" i="19"/>
  <c r="M245" i="19"/>
  <c r="U245" i="19"/>
  <c r="AC245" i="19"/>
  <c r="N245" i="19"/>
  <c r="V245" i="19"/>
  <c r="AD245" i="19"/>
  <c r="J245" i="19"/>
  <c r="Z245" i="19"/>
  <c r="Q245" i="19"/>
  <c r="I245" i="19"/>
  <c r="R245" i="19"/>
  <c r="Y245" i="19"/>
  <c r="E289" i="19"/>
  <c r="K289" i="19"/>
  <c r="O289" i="19"/>
  <c r="S289" i="19"/>
  <c r="W289" i="19"/>
  <c r="AA289" i="19"/>
  <c r="AE289" i="19"/>
  <c r="AI289" i="19"/>
  <c r="H289" i="19"/>
  <c r="L289" i="19"/>
  <c r="P289" i="19"/>
  <c r="T289" i="19"/>
  <c r="X289" i="19"/>
  <c r="AB289" i="19"/>
  <c r="AF289" i="19"/>
  <c r="M289" i="19"/>
  <c r="U289" i="19"/>
  <c r="AC289" i="19"/>
  <c r="N289" i="19"/>
  <c r="V289" i="19"/>
  <c r="AD289" i="19"/>
  <c r="J289" i="19"/>
  <c r="Z289" i="19"/>
  <c r="Q289" i="19"/>
  <c r="AG289" i="19"/>
  <c r="AH289" i="19"/>
  <c r="I289" i="19"/>
  <c r="R289" i="19"/>
  <c r="Y289" i="19"/>
  <c r="G259" i="19"/>
  <c r="E247" i="17" s="1"/>
  <c r="F259" i="19"/>
  <c r="D247" i="17" s="1"/>
  <c r="G188" i="19"/>
  <c r="E176" i="17" s="1"/>
  <c r="F188" i="19"/>
  <c r="D176" i="17" s="1"/>
  <c r="G58" i="19"/>
  <c r="E46" i="17" s="1"/>
  <c r="F58" i="19"/>
  <c r="D46" i="17" s="1"/>
  <c r="F48" i="19"/>
  <c r="D36" i="17" s="1"/>
  <c r="G48" i="19"/>
  <c r="E36" i="17" s="1"/>
  <c r="F20" i="20"/>
  <c r="F8" i="17" s="1"/>
  <c r="F25" i="19"/>
  <c r="D13" i="17" s="1"/>
  <c r="F29" i="19"/>
  <c r="D17" i="17" s="1"/>
  <c r="G29" i="19"/>
  <c r="E17" i="17" s="1"/>
  <c r="F33" i="19"/>
  <c r="D21" i="17" s="1"/>
  <c r="F37" i="19"/>
  <c r="D25" i="17" s="1"/>
  <c r="G37" i="19"/>
  <c r="E25" i="17" s="1"/>
  <c r="F65" i="19"/>
  <c r="D53" i="17" s="1"/>
  <c r="F73" i="19"/>
  <c r="D61" i="17" s="1"/>
  <c r="F115" i="19"/>
  <c r="D103" i="17" s="1"/>
  <c r="G115" i="19"/>
  <c r="E103" i="17" s="1"/>
  <c r="F123" i="19"/>
  <c r="D111" i="17" s="1"/>
  <c r="G123" i="19"/>
  <c r="E111" i="17" s="1"/>
  <c r="F149" i="19"/>
  <c r="D137" i="17" s="1"/>
  <c r="G149" i="19"/>
  <c r="E137" i="17" s="1"/>
  <c r="F155" i="19"/>
  <c r="D143" i="17" s="1"/>
  <c r="G155" i="19"/>
  <c r="E143" i="17" s="1"/>
  <c r="F157" i="19"/>
  <c r="D145" i="17" s="1"/>
  <c r="G157" i="19"/>
  <c r="E145" i="17" s="1"/>
  <c r="F159" i="19"/>
  <c r="D147" i="17" s="1"/>
  <c r="G159" i="19"/>
  <c r="E147" i="17" s="1"/>
  <c r="F161" i="19"/>
  <c r="D149" i="17" s="1"/>
  <c r="G161" i="19"/>
  <c r="E149" i="17" s="1"/>
  <c r="F163" i="19"/>
  <c r="D151" i="17" s="1"/>
  <c r="G163" i="19"/>
  <c r="E151" i="17" s="1"/>
  <c r="G207" i="19"/>
  <c r="E195" i="17" s="1"/>
  <c r="F207" i="19"/>
  <c r="D195" i="17" s="1"/>
  <c r="G251" i="19"/>
  <c r="E239" i="17" s="1"/>
  <c r="F251" i="19"/>
  <c r="D239" i="17" s="1"/>
  <c r="G287" i="19"/>
  <c r="E275" i="17" s="1"/>
  <c r="F287" i="19"/>
  <c r="D275" i="17" s="1"/>
  <c r="AE438" i="10"/>
  <c r="AA430" i="10"/>
  <c r="AC422" i="10"/>
  <c r="AC410" i="10"/>
  <c r="K398" i="10"/>
  <c r="AQ398" i="10"/>
  <c r="W388" i="10"/>
  <c r="M378" i="10"/>
  <c r="P277" i="16"/>
  <c r="H277" i="16"/>
  <c r="X277" i="16"/>
  <c r="AF277" i="16"/>
  <c r="X289" i="16"/>
  <c r="H289" i="16"/>
  <c r="AF289" i="16"/>
  <c r="P289" i="16"/>
  <c r="H299" i="16"/>
  <c r="T299" i="16"/>
  <c r="AJ299" i="16"/>
  <c r="L299" i="16"/>
  <c r="AB299" i="16"/>
  <c r="X325" i="16"/>
  <c r="AF325" i="16"/>
  <c r="H325" i="16"/>
  <c r="P325" i="16"/>
  <c r="P343" i="16"/>
  <c r="AF343" i="16"/>
  <c r="AN343" i="16"/>
  <c r="X343" i="16"/>
  <c r="H343" i="16"/>
  <c r="X367" i="16"/>
  <c r="H367" i="16"/>
  <c r="P367" i="16"/>
  <c r="AF367" i="16"/>
  <c r="AN367" i="16"/>
  <c r="G274" i="19"/>
  <c r="E262" i="17" s="1"/>
  <c r="F274" i="19"/>
  <c r="D262" i="17" s="1"/>
  <c r="G266" i="19"/>
  <c r="E254" i="17" s="1"/>
  <c r="F266" i="19"/>
  <c r="D254" i="17" s="1"/>
  <c r="G170" i="20"/>
  <c r="G158" i="17" s="1"/>
  <c r="G147" i="20"/>
  <c r="G135" i="17" s="1"/>
  <c r="F116" i="20"/>
  <c r="F104" i="17" s="1"/>
  <c r="F92" i="19"/>
  <c r="D80" i="17" s="1"/>
  <c r="G92" i="19"/>
  <c r="E80" i="17" s="1"/>
  <c r="F45" i="20"/>
  <c r="F33" i="17" s="1"/>
  <c r="G18" i="19"/>
  <c r="E6" i="17" s="1"/>
  <c r="F18" i="19"/>
  <c r="D6" i="17" s="1"/>
  <c r="F50" i="20"/>
  <c r="F38" i="17" s="1"/>
  <c r="F68" i="20"/>
  <c r="F56" i="17" s="1"/>
  <c r="G72" i="20"/>
  <c r="G60" i="17" s="1"/>
  <c r="F76" i="20"/>
  <c r="F64" i="17" s="1"/>
  <c r="F80" i="20"/>
  <c r="F68" i="17" s="1"/>
  <c r="F84" i="20"/>
  <c r="F72" i="17" s="1"/>
  <c r="F92" i="20"/>
  <c r="F80" i="17" s="1"/>
  <c r="F130" i="20"/>
  <c r="F118" i="17" s="1"/>
  <c r="F136" i="20"/>
  <c r="F124" i="17" s="1"/>
  <c r="F140" i="20"/>
  <c r="F128" i="17" s="1"/>
  <c r="F144" i="20"/>
  <c r="F132" i="17" s="1"/>
  <c r="F148" i="20"/>
  <c r="F136" i="17" s="1"/>
  <c r="F164" i="20"/>
  <c r="F152" i="17" s="1"/>
  <c r="F172" i="20"/>
  <c r="F160" i="17" s="1"/>
  <c r="F50" i="19"/>
  <c r="D38" i="17" s="1"/>
  <c r="G50" i="19"/>
  <c r="E38" i="17" s="1"/>
  <c r="G118" i="19"/>
  <c r="E106" i="17" s="1"/>
  <c r="F118" i="19"/>
  <c r="D106" i="17" s="1"/>
  <c r="G122" i="19"/>
  <c r="E110" i="17" s="1"/>
  <c r="F122" i="19"/>
  <c r="D110" i="17" s="1"/>
  <c r="F182" i="19"/>
  <c r="D170" i="17" s="1"/>
  <c r="G182" i="19"/>
  <c r="E170" i="17" s="1"/>
  <c r="F184" i="19"/>
  <c r="D172" i="17" s="1"/>
  <c r="G184" i="19"/>
  <c r="E172" i="17" s="1"/>
  <c r="G212" i="19"/>
  <c r="E200" i="17" s="1"/>
  <c r="F212" i="19"/>
  <c r="D200" i="17" s="1"/>
  <c r="G250" i="19"/>
  <c r="E238" i="17" s="1"/>
  <c r="F250" i="19"/>
  <c r="D238" i="17" s="1"/>
  <c r="F262" i="19"/>
  <c r="D250" i="17" s="1"/>
  <c r="G262" i="19"/>
  <c r="E250" i="17" s="1"/>
  <c r="G292" i="19"/>
  <c r="E280" i="17" s="1"/>
  <c r="F292" i="19"/>
  <c r="D280" i="17" s="1"/>
  <c r="F300" i="19"/>
  <c r="D288" i="17" s="1"/>
  <c r="G300" i="19"/>
  <c r="E288" i="17" s="1"/>
  <c r="F320" i="19"/>
  <c r="D308" i="17" s="1"/>
  <c r="G320" i="19"/>
  <c r="E308" i="17" s="1"/>
  <c r="G324" i="19"/>
  <c r="E312" i="17" s="1"/>
  <c r="F324" i="19"/>
  <c r="D312" i="17" s="1"/>
  <c r="F332" i="19"/>
  <c r="D320" i="17" s="1"/>
  <c r="G332" i="19"/>
  <c r="E320" i="17" s="1"/>
  <c r="F350" i="19"/>
  <c r="D338" i="17" s="1"/>
  <c r="G350" i="19"/>
  <c r="E338" i="17" s="1"/>
  <c r="G358" i="19"/>
  <c r="E346" i="17" s="1"/>
  <c r="F358" i="19"/>
  <c r="D346" i="17" s="1"/>
  <c r="G362" i="19"/>
  <c r="E350" i="17" s="1"/>
  <c r="F362" i="19"/>
  <c r="D350" i="17" s="1"/>
  <c r="F366" i="19"/>
  <c r="D354" i="17" s="1"/>
  <c r="G366" i="19"/>
  <c r="E354" i="17" s="1"/>
  <c r="F368" i="19"/>
  <c r="D356" i="17" s="1"/>
  <c r="G368" i="19"/>
  <c r="E356" i="17" s="1"/>
  <c r="F370" i="19"/>
  <c r="D358" i="17" s="1"/>
  <c r="G370" i="19"/>
  <c r="E358" i="17" s="1"/>
  <c r="F374" i="19"/>
  <c r="D362" i="17" s="1"/>
  <c r="G374" i="19"/>
  <c r="E362" i="17" s="1"/>
  <c r="F394" i="19"/>
  <c r="D382" i="17" s="1"/>
  <c r="G394" i="19"/>
  <c r="E382" i="17" s="1"/>
  <c r="G398" i="19"/>
  <c r="E386" i="17" s="1"/>
  <c r="F398" i="19"/>
  <c r="D386" i="17" s="1"/>
  <c r="G402" i="19"/>
  <c r="E390" i="17" s="1"/>
  <c r="F402" i="19"/>
  <c r="D390" i="17" s="1"/>
  <c r="G406" i="19"/>
  <c r="E394" i="17" s="1"/>
  <c r="F406" i="19"/>
  <c r="D394" i="17" s="1"/>
  <c r="G414" i="19"/>
  <c r="E402" i="17" s="1"/>
  <c r="F414" i="19"/>
  <c r="D402" i="17" s="1"/>
  <c r="F418" i="19"/>
  <c r="D406" i="17" s="1"/>
  <c r="G418" i="19"/>
  <c r="E406" i="17" s="1"/>
  <c r="F420" i="19"/>
  <c r="D408" i="17" s="1"/>
  <c r="G420" i="19"/>
  <c r="E408" i="17" s="1"/>
  <c r="F422" i="19"/>
  <c r="D410" i="17" s="1"/>
  <c r="G422" i="19"/>
  <c r="E410" i="17" s="1"/>
  <c r="G426" i="19"/>
  <c r="E414" i="17" s="1"/>
  <c r="F426" i="19"/>
  <c r="D414" i="17" s="1"/>
  <c r="G434" i="19"/>
  <c r="E422" i="17" s="1"/>
  <c r="F434" i="19"/>
  <c r="D422" i="17" s="1"/>
  <c r="F442" i="19"/>
  <c r="D430" i="17" s="1"/>
  <c r="G442" i="19"/>
  <c r="E430" i="17" s="1"/>
  <c r="F444" i="19"/>
  <c r="D432" i="17" s="1"/>
  <c r="G444" i="19"/>
  <c r="E432" i="17" s="1"/>
  <c r="G446" i="19"/>
  <c r="E434" i="17" s="1"/>
  <c r="F446" i="19"/>
  <c r="D434" i="17" s="1"/>
  <c r="G454" i="19"/>
  <c r="E442" i="17" s="1"/>
  <c r="F454" i="19"/>
  <c r="D442" i="17" s="1"/>
  <c r="P448" i="10"/>
  <c r="P456" i="10"/>
  <c r="AH448" i="10"/>
  <c r="AP456" i="10"/>
  <c r="AX448" i="10"/>
  <c r="P98" i="10"/>
  <c r="N110" i="10"/>
  <c r="L130" i="10"/>
  <c r="P132" i="10"/>
  <c r="J144" i="10"/>
  <c r="J152" i="10"/>
  <c r="R162" i="10"/>
  <c r="V176" i="10"/>
  <c r="V186" i="10"/>
  <c r="V194" i="10"/>
  <c r="X204" i="10"/>
  <c r="L206" i="10"/>
  <c r="AB218" i="10"/>
  <c r="L218" i="10"/>
  <c r="R228" i="10"/>
  <c r="T236" i="10"/>
  <c r="R238" i="10"/>
  <c r="X250" i="10"/>
  <c r="AF262" i="10"/>
  <c r="P262" i="10"/>
  <c r="AD270" i="10"/>
  <c r="N270" i="10"/>
  <c r="V278" i="10"/>
  <c r="AF292" i="10"/>
  <c r="P292" i="10"/>
  <c r="Z304" i="10"/>
  <c r="J304" i="10"/>
  <c r="Z312" i="10"/>
  <c r="J312" i="10"/>
  <c r="AH322" i="10"/>
  <c r="R322" i="10"/>
  <c r="AL336" i="10"/>
  <c r="V336" i="10"/>
  <c r="AL346" i="10"/>
  <c r="V346" i="10"/>
  <c r="AL354" i="10"/>
  <c r="V354" i="10"/>
  <c r="AN364" i="10"/>
  <c r="X364" i="10"/>
  <c r="AR378" i="10"/>
  <c r="AB378" i="10"/>
  <c r="L378" i="10"/>
  <c r="AH388" i="10"/>
  <c r="R388" i="10"/>
  <c r="AH398" i="10"/>
  <c r="R398" i="10"/>
  <c r="AN410" i="10"/>
  <c r="X410" i="10"/>
  <c r="AV422" i="10"/>
  <c r="AF422" i="10"/>
  <c r="P422" i="10"/>
  <c r="AT430" i="10"/>
  <c r="AD430" i="10"/>
  <c r="N430" i="10"/>
  <c r="AL438" i="10"/>
  <c r="V438" i="10"/>
  <c r="M448" i="10"/>
  <c r="M456" i="10"/>
  <c r="AG448" i="10"/>
  <c r="AW448" i="10"/>
  <c r="I110" i="10"/>
  <c r="O132" i="10"/>
  <c r="M152" i="10"/>
  <c r="I176" i="10"/>
  <c r="Q194" i="10"/>
  <c r="O218" i="10"/>
  <c r="U228" i="10"/>
  <c r="S236" i="10"/>
  <c r="AC238" i="10"/>
  <c r="M238" i="10"/>
  <c r="S262" i="10"/>
  <c r="Y270" i="10"/>
  <c r="AG278" i="10"/>
  <c r="Q278" i="10"/>
  <c r="AE292" i="10"/>
  <c r="AC304" i="10"/>
  <c r="M304" i="10"/>
  <c r="AC312" i="10"/>
  <c r="AC322" i="10"/>
  <c r="M322" i="10"/>
  <c r="Y336" i="10"/>
  <c r="AG346" i="10"/>
  <c r="Q346" i="10"/>
  <c r="AG354" i="10"/>
  <c r="AM364" i="10"/>
  <c r="W364" i="10"/>
  <c r="AE378" i="10"/>
  <c r="AK388" i="10"/>
  <c r="U388" i="10"/>
  <c r="AS398" i="10"/>
  <c r="AC398" i="10"/>
  <c r="AI410" i="10"/>
  <c r="S410" i="10"/>
  <c r="AI422" i="10"/>
  <c r="AO430" i="10"/>
  <c r="Y430" i="10"/>
  <c r="I430" i="10"/>
  <c r="AW438" i="10"/>
  <c r="AG438" i="10"/>
  <c r="F245" i="16"/>
  <c r="F233" i="14" s="1"/>
  <c r="G245" i="16"/>
  <c r="G233" i="14" s="1"/>
  <c r="F249" i="16"/>
  <c r="F237" i="14" s="1"/>
  <c r="G249" i="16"/>
  <c r="G237" i="14" s="1"/>
  <c r="F253" i="16"/>
  <c r="F241" i="14" s="1"/>
  <c r="G253" i="16"/>
  <c r="G241" i="14" s="1"/>
  <c r="F261" i="16"/>
  <c r="F249" i="14" s="1"/>
  <c r="G261" i="16"/>
  <c r="G249" i="14" s="1"/>
  <c r="E265" i="16"/>
  <c r="F269" i="16"/>
  <c r="F257" i="14" s="1"/>
  <c r="G269" i="16"/>
  <c r="G257" i="14" s="1"/>
  <c r="E273" i="16"/>
  <c r="E277" i="16"/>
  <c r="E281" i="16"/>
  <c r="E289" i="16"/>
  <c r="F301" i="16"/>
  <c r="F289" i="14" s="1"/>
  <c r="G301" i="16"/>
  <c r="G289" i="14" s="1"/>
  <c r="F305" i="16"/>
  <c r="F293" i="14" s="1"/>
  <c r="G305" i="16"/>
  <c r="G293" i="14" s="1"/>
  <c r="F309" i="16"/>
  <c r="F297" i="14" s="1"/>
  <c r="G309" i="16"/>
  <c r="G297" i="14" s="1"/>
  <c r="E325" i="16"/>
  <c r="F329" i="16"/>
  <c r="F317" i="14" s="1"/>
  <c r="G329" i="16"/>
  <c r="G317" i="14" s="1"/>
  <c r="E333" i="16"/>
  <c r="E337" i="16"/>
  <c r="F341" i="16"/>
  <c r="F329" i="14" s="1"/>
  <c r="G341" i="16"/>
  <c r="G329" i="14" s="1"/>
  <c r="F345" i="16"/>
  <c r="F333" i="14" s="1"/>
  <c r="G345" i="16"/>
  <c r="G333" i="14" s="1"/>
  <c r="F349" i="16"/>
  <c r="F337" i="14" s="1"/>
  <c r="G349" i="16"/>
  <c r="G337" i="14" s="1"/>
  <c r="E357" i="16"/>
  <c r="E369" i="16"/>
  <c r="F373" i="16"/>
  <c r="F361" i="14" s="1"/>
  <c r="G373" i="16"/>
  <c r="G361" i="14" s="1"/>
  <c r="F377" i="16"/>
  <c r="F365" i="14" s="1"/>
  <c r="G377" i="16"/>
  <c r="G365" i="14" s="1"/>
  <c r="E385" i="16"/>
  <c r="E389" i="16"/>
  <c r="E393" i="16"/>
  <c r="F397" i="16"/>
  <c r="F385" i="14" s="1"/>
  <c r="G397" i="16"/>
  <c r="G385" i="14" s="1"/>
  <c r="F401" i="16"/>
  <c r="F389" i="14" s="1"/>
  <c r="G401" i="16"/>
  <c r="G389" i="14" s="1"/>
  <c r="F405" i="16"/>
  <c r="F393" i="14" s="1"/>
  <c r="G405" i="16"/>
  <c r="G393" i="14" s="1"/>
  <c r="F409" i="16"/>
  <c r="F397" i="14" s="1"/>
  <c r="G409" i="16"/>
  <c r="G397" i="14" s="1"/>
  <c r="F413" i="16"/>
  <c r="F401" i="14" s="1"/>
  <c r="G413" i="16"/>
  <c r="G401" i="14" s="1"/>
  <c r="F417" i="16"/>
  <c r="F405" i="14" s="1"/>
  <c r="G417" i="16"/>
  <c r="G405" i="14" s="1"/>
  <c r="E425" i="16"/>
  <c r="E429" i="16"/>
  <c r="E433" i="16"/>
  <c r="F437" i="16"/>
  <c r="F425" i="14" s="1"/>
  <c r="G437" i="16"/>
  <c r="G425" i="14" s="1"/>
  <c r="F441" i="16"/>
  <c r="F429" i="14" s="1"/>
  <c r="G441" i="16"/>
  <c r="G429" i="14" s="1"/>
  <c r="F445" i="16"/>
  <c r="F433" i="14" s="1"/>
  <c r="G445" i="16"/>
  <c r="G433" i="14" s="1"/>
  <c r="F449" i="16"/>
  <c r="F437" i="14" s="1"/>
  <c r="G449" i="16"/>
  <c r="G437" i="14" s="1"/>
  <c r="F453" i="16"/>
  <c r="F441" i="14" s="1"/>
  <c r="G453" i="16"/>
  <c r="G441" i="14" s="1"/>
  <c r="F457" i="16"/>
  <c r="F445" i="14" s="1"/>
  <c r="G457" i="16"/>
  <c r="G445" i="14" s="1"/>
  <c r="P242" i="16"/>
  <c r="X242" i="16"/>
  <c r="H242" i="16"/>
  <c r="H282" i="16"/>
  <c r="AB282" i="16"/>
  <c r="T282" i="16"/>
  <c r="L282" i="16"/>
  <c r="AF322" i="16"/>
  <c r="P322" i="16"/>
  <c r="X322" i="16"/>
  <c r="H322" i="16"/>
  <c r="H362" i="16"/>
  <c r="AJ362" i="16"/>
  <c r="T362" i="16"/>
  <c r="AB362" i="16"/>
  <c r="L362" i="16"/>
  <c r="F392" i="19"/>
  <c r="D380" i="17" s="1"/>
  <c r="G392" i="19"/>
  <c r="E380" i="17" s="1"/>
  <c r="F114" i="19"/>
  <c r="D102" i="17" s="1"/>
  <c r="G114" i="19"/>
  <c r="E102" i="17" s="1"/>
  <c r="F53" i="20"/>
  <c r="F41" i="17" s="1"/>
  <c r="F42" i="20"/>
  <c r="F30" i="17" s="1"/>
  <c r="G38" i="20"/>
  <c r="G26" i="17" s="1"/>
  <c r="F38" i="20"/>
  <c r="F26" i="17" s="1"/>
  <c r="F34" i="20"/>
  <c r="F22" i="17" s="1"/>
  <c r="G34" i="20"/>
  <c r="G22" i="17" s="1"/>
  <c r="F30" i="19"/>
  <c r="D18" i="17" s="1"/>
  <c r="G30" i="19"/>
  <c r="E18" i="17" s="1"/>
  <c r="F110" i="19"/>
  <c r="D98" i="17" s="1"/>
  <c r="G110" i="19"/>
  <c r="E98" i="17" s="1"/>
  <c r="F200" i="19"/>
  <c r="D188" i="17" s="1"/>
  <c r="G200" i="19"/>
  <c r="E188" i="17" s="1"/>
  <c r="G214" i="19"/>
  <c r="E202" i="17" s="1"/>
  <c r="F214" i="19"/>
  <c r="D202" i="17" s="1"/>
  <c r="G42" i="15"/>
  <c r="E30" i="14" s="1"/>
  <c r="F42" i="15"/>
  <c r="D30" i="14" s="1"/>
  <c r="G78" i="15"/>
  <c r="E66" i="14" s="1"/>
  <c r="F78" i="15"/>
  <c r="D66" i="14" s="1"/>
  <c r="G122" i="15"/>
  <c r="E110" i="14" s="1"/>
  <c r="F122" i="15"/>
  <c r="D110" i="14" s="1"/>
  <c r="F158" i="15"/>
  <c r="D146" i="14" s="1"/>
  <c r="F166" i="15"/>
  <c r="D154" i="14" s="1"/>
  <c r="G166" i="15"/>
  <c r="E154" i="14" s="1"/>
  <c r="F170" i="15"/>
  <c r="D158" i="14" s="1"/>
  <c r="G170" i="15"/>
  <c r="E158" i="14" s="1"/>
  <c r="F174" i="15"/>
  <c r="D162" i="14" s="1"/>
  <c r="G174" i="15"/>
  <c r="E162" i="14" s="1"/>
  <c r="F238" i="15"/>
  <c r="D226" i="14" s="1"/>
  <c r="G238" i="15"/>
  <c r="E226" i="14" s="1"/>
  <c r="F242" i="15"/>
  <c r="D230" i="14" s="1"/>
  <c r="G242" i="15"/>
  <c r="E230" i="14" s="1"/>
  <c r="G249" i="15"/>
  <c r="E237" i="14" s="1"/>
  <c r="F249" i="15"/>
  <c r="D237" i="14" s="1"/>
  <c r="G265" i="15"/>
  <c r="E253" i="14" s="1"/>
  <c r="F265" i="15"/>
  <c r="D253" i="14" s="1"/>
  <c r="G273" i="15"/>
  <c r="E261" i="14" s="1"/>
  <c r="F273" i="15"/>
  <c r="D261" i="14" s="1"/>
  <c r="G281" i="15"/>
  <c r="E269" i="14" s="1"/>
  <c r="F281" i="15"/>
  <c r="D269" i="14" s="1"/>
  <c r="G289" i="15"/>
  <c r="E277" i="14" s="1"/>
  <c r="F289" i="15"/>
  <c r="D277" i="14" s="1"/>
  <c r="G297" i="15"/>
  <c r="E285" i="14" s="1"/>
  <c r="F297" i="15"/>
  <c r="D285" i="14" s="1"/>
  <c r="G321" i="15"/>
  <c r="E309" i="14" s="1"/>
  <c r="F321" i="15"/>
  <c r="D309" i="14" s="1"/>
  <c r="G329" i="15"/>
  <c r="E317" i="14" s="1"/>
  <c r="F329" i="15"/>
  <c r="D317" i="14" s="1"/>
  <c r="G345" i="15"/>
  <c r="E333" i="14" s="1"/>
  <c r="F345" i="15"/>
  <c r="D333" i="14" s="1"/>
  <c r="G353" i="15"/>
  <c r="E341" i="14" s="1"/>
  <c r="F353" i="15"/>
  <c r="D341" i="14" s="1"/>
  <c r="G361" i="15"/>
  <c r="E349" i="14" s="1"/>
  <c r="F361" i="15"/>
  <c r="D349" i="14" s="1"/>
  <c r="E369" i="15"/>
  <c r="G377" i="15"/>
  <c r="E365" i="14" s="1"/>
  <c r="F377" i="15"/>
  <c r="D365" i="14" s="1"/>
  <c r="G401" i="15"/>
  <c r="E389" i="14" s="1"/>
  <c r="F401" i="15"/>
  <c r="D389" i="14" s="1"/>
  <c r="G409" i="15"/>
  <c r="E397" i="14" s="1"/>
  <c r="F409" i="15"/>
  <c r="D397" i="14" s="1"/>
  <c r="G425" i="15"/>
  <c r="E413" i="14" s="1"/>
  <c r="F425" i="15"/>
  <c r="D413" i="14" s="1"/>
  <c r="G433" i="15"/>
  <c r="E421" i="14" s="1"/>
  <c r="F433" i="15"/>
  <c r="D421" i="14" s="1"/>
  <c r="G441" i="15"/>
  <c r="E429" i="14" s="1"/>
  <c r="F441" i="15"/>
  <c r="D429" i="14" s="1"/>
  <c r="E449" i="15"/>
  <c r="G457" i="15"/>
  <c r="E445" i="14" s="1"/>
  <c r="F457" i="15"/>
  <c r="D445" i="14" s="1"/>
  <c r="F25" i="15"/>
  <c r="D13" i="14" s="1"/>
  <c r="G25" i="15"/>
  <c r="E13" i="14" s="1"/>
  <c r="F29" i="15"/>
  <c r="D17" i="14" s="1"/>
  <c r="G29" i="15"/>
  <c r="E17" i="14" s="1"/>
  <c r="F33" i="15"/>
  <c r="D21" i="14" s="1"/>
  <c r="G33" i="15"/>
  <c r="E21" i="14" s="1"/>
  <c r="F67" i="15"/>
  <c r="D55" i="14" s="1"/>
  <c r="G67" i="15"/>
  <c r="E55" i="14" s="1"/>
  <c r="F71" i="15"/>
  <c r="D59" i="14" s="1"/>
  <c r="G71" i="15"/>
  <c r="E59" i="14" s="1"/>
  <c r="F105" i="15"/>
  <c r="D93" i="14" s="1"/>
  <c r="G105" i="15"/>
  <c r="E93" i="14" s="1"/>
  <c r="F109" i="15"/>
  <c r="D97" i="14" s="1"/>
  <c r="G109" i="15"/>
  <c r="E97" i="14" s="1"/>
  <c r="F113" i="15"/>
  <c r="D101" i="14" s="1"/>
  <c r="G113" i="15"/>
  <c r="E101" i="14" s="1"/>
  <c r="F147" i="15"/>
  <c r="D135" i="14" s="1"/>
  <c r="G147" i="15"/>
  <c r="E135" i="14" s="1"/>
  <c r="F151" i="15"/>
  <c r="D139" i="14" s="1"/>
  <c r="G151" i="15"/>
  <c r="E139" i="14" s="1"/>
  <c r="F175" i="15"/>
  <c r="D163" i="14" s="1"/>
  <c r="G175" i="15"/>
  <c r="E163" i="14" s="1"/>
  <c r="F183" i="15"/>
  <c r="D171" i="14" s="1"/>
  <c r="G183" i="15"/>
  <c r="E171" i="14" s="1"/>
  <c r="F201" i="15"/>
  <c r="D189" i="14" s="1"/>
  <c r="G208" i="15"/>
  <c r="E196" i="14" s="1"/>
  <c r="F208" i="15"/>
  <c r="D196" i="14" s="1"/>
  <c r="G212" i="15"/>
  <c r="E200" i="14" s="1"/>
  <c r="F212" i="15"/>
  <c r="D200" i="14" s="1"/>
  <c r="G219" i="15"/>
  <c r="E207" i="14" s="1"/>
  <c r="F219" i="15"/>
  <c r="D207" i="14" s="1"/>
  <c r="G25" i="16"/>
  <c r="G13" i="14" s="1"/>
  <c r="G62" i="16"/>
  <c r="G50" i="14" s="1"/>
  <c r="G98" i="16"/>
  <c r="G86" i="14" s="1"/>
  <c r="G105" i="16"/>
  <c r="G93" i="14" s="1"/>
  <c r="G109" i="16"/>
  <c r="G97" i="14" s="1"/>
  <c r="G113" i="16"/>
  <c r="G101" i="14" s="1"/>
  <c r="H370" i="16"/>
  <c r="H308" i="16"/>
  <c r="H268" i="16"/>
  <c r="G188" i="16"/>
  <c r="G176" i="14" s="1"/>
  <c r="G192" i="16"/>
  <c r="G180" i="14" s="1"/>
  <c r="S270" i="16"/>
  <c r="AA270" i="16"/>
  <c r="K270" i="16"/>
  <c r="H398" i="16"/>
  <c r="U398" i="16"/>
  <c r="AK398" i="16"/>
  <c r="M398" i="16"/>
  <c r="I398" i="16"/>
  <c r="Y398" i="16"/>
  <c r="AO398" i="16"/>
  <c r="AC398" i="16"/>
  <c r="AS398" i="16"/>
  <c r="Q398" i="16"/>
  <c r="AG398" i="16"/>
  <c r="H438" i="16"/>
  <c r="U438" i="16"/>
  <c r="AK438" i="16"/>
  <c r="M438" i="16"/>
  <c r="AC438" i="16"/>
  <c r="AS438" i="16"/>
  <c r="Q438" i="16"/>
  <c r="AW438" i="16"/>
  <c r="I438" i="16"/>
  <c r="Y438" i="16"/>
  <c r="AO438" i="16"/>
  <c r="AG438" i="16"/>
  <c r="E203" i="15"/>
  <c r="U203" i="15"/>
  <c r="Q203" i="15"/>
  <c r="I203" i="15"/>
  <c r="Y203" i="15"/>
  <c r="M203" i="15"/>
  <c r="Q227" i="15"/>
  <c r="Y227" i="15"/>
  <c r="AC227" i="15"/>
  <c r="E227" i="15"/>
  <c r="U227" i="15"/>
  <c r="I227" i="15"/>
  <c r="M227" i="15"/>
  <c r="Q232" i="15"/>
  <c r="Y232" i="15"/>
  <c r="M232" i="15"/>
  <c r="U232" i="15"/>
  <c r="I232" i="15"/>
  <c r="AC232" i="15"/>
  <c r="U239" i="15"/>
  <c r="M239" i="15"/>
  <c r="I239" i="15"/>
  <c r="Y239" i="15"/>
  <c r="AC239" i="15"/>
  <c r="Q239" i="15"/>
  <c r="M265" i="15"/>
  <c r="AC265" i="15"/>
  <c r="U265" i="15"/>
  <c r="Y265" i="15"/>
  <c r="Q265" i="15"/>
  <c r="AG265" i="15"/>
  <c r="I265" i="15"/>
  <c r="M273" i="15"/>
  <c r="AC273" i="15"/>
  <c r="Q273" i="15"/>
  <c r="AG273" i="15"/>
  <c r="U273" i="15"/>
  <c r="I273" i="15"/>
  <c r="Y273" i="15"/>
  <c r="Q297" i="15"/>
  <c r="AG297" i="15"/>
  <c r="Y297" i="15"/>
  <c r="U297" i="15"/>
  <c r="I297" i="15"/>
  <c r="M297" i="15"/>
  <c r="AC297" i="15"/>
  <c r="I309" i="15"/>
  <c r="Y309" i="15"/>
  <c r="Q309" i="15"/>
  <c r="AK309" i="15"/>
  <c r="M309" i="15"/>
  <c r="AC309" i="15"/>
  <c r="AG309" i="15"/>
  <c r="U309" i="15"/>
  <c r="M319" i="15"/>
  <c r="AC319" i="15"/>
  <c r="AK319" i="15"/>
  <c r="Y319" i="15"/>
  <c r="Q319" i="15"/>
  <c r="AG319" i="15"/>
  <c r="U319" i="15"/>
  <c r="I319" i="15"/>
  <c r="P345" i="15"/>
  <c r="X345" i="15"/>
  <c r="AF345" i="15"/>
  <c r="AN345" i="15"/>
  <c r="L345" i="15"/>
  <c r="AB345" i="15"/>
  <c r="M345" i="15"/>
  <c r="AC345" i="15"/>
  <c r="I345" i="15"/>
  <c r="Q345" i="15"/>
  <c r="Y345" i="15"/>
  <c r="AG345" i="15"/>
  <c r="AO345" i="15"/>
  <c r="T345" i="15"/>
  <c r="AJ345" i="15"/>
  <c r="U345" i="15"/>
  <c r="AK345" i="15"/>
  <c r="P353" i="15"/>
  <c r="X353" i="15"/>
  <c r="AF353" i="15"/>
  <c r="AN353" i="15"/>
  <c r="L353" i="15"/>
  <c r="AB353" i="15"/>
  <c r="AJ353" i="15"/>
  <c r="U353" i="15"/>
  <c r="AC353" i="15"/>
  <c r="I353" i="15"/>
  <c r="Q353" i="15"/>
  <c r="Y353" i="15"/>
  <c r="AG353" i="15"/>
  <c r="AO353" i="15"/>
  <c r="T353" i="15"/>
  <c r="M353" i="15"/>
  <c r="AK353" i="15"/>
  <c r="P377" i="15"/>
  <c r="X377" i="15"/>
  <c r="AF377" i="15"/>
  <c r="AN377" i="15"/>
  <c r="T377" i="15"/>
  <c r="AJ377" i="15"/>
  <c r="M377" i="15"/>
  <c r="AC377" i="15"/>
  <c r="I377" i="15"/>
  <c r="Q377" i="15"/>
  <c r="Y377" i="15"/>
  <c r="AG377" i="15"/>
  <c r="AO377" i="15"/>
  <c r="L377" i="15"/>
  <c r="AB377" i="15"/>
  <c r="AR377" i="15"/>
  <c r="U377" i="15"/>
  <c r="AK377" i="15"/>
  <c r="P389" i="15"/>
  <c r="X389" i="15"/>
  <c r="AF389" i="15"/>
  <c r="AN389" i="15"/>
  <c r="T389" i="15"/>
  <c r="AJ389" i="15"/>
  <c r="AC389" i="15"/>
  <c r="I389" i="15"/>
  <c r="Q389" i="15"/>
  <c r="Y389" i="15"/>
  <c r="AG389" i="15"/>
  <c r="AO389" i="15"/>
  <c r="L389" i="15"/>
  <c r="AB389" i="15"/>
  <c r="AR389" i="15"/>
  <c r="M389" i="15"/>
  <c r="U389" i="15"/>
  <c r="AK389" i="15"/>
  <c r="AS389" i="15"/>
  <c r="L399" i="15"/>
  <c r="T399" i="15"/>
  <c r="AB399" i="15"/>
  <c r="AJ399" i="15"/>
  <c r="AR399" i="15"/>
  <c r="X399" i="15"/>
  <c r="AN399" i="15"/>
  <c r="I399" i="15"/>
  <c r="Q399" i="15"/>
  <c r="AG399" i="15"/>
  <c r="M399" i="15"/>
  <c r="U399" i="15"/>
  <c r="AC399" i="15"/>
  <c r="AK399" i="15"/>
  <c r="AS399" i="15"/>
  <c r="P399" i="15"/>
  <c r="AF399" i="15"/>
  <c r="Y399" i="15"/>
  <c r="AO399" i="15"/>
  <c r="P425" i="15"/>
  <c r="X425" i="15"/>
  <c r="AF425" i="15"/>
  <c r="AN425" i="15"/>
  <c r="AV425" i="15"/>
  <c r="L425" i="15"/>
  <c r="T425" i="15"/>
  <c r="AB425" i="15"/>
  <c r="AR425" i="15"/>
  <c r="AC425" i="15"/>
  <c r="I425" i="15"/>
  <c r="Q425" i="15"/>
  <c r="Y425" i="15"/>
  <c r="AG425" i="15"/>
  <c r="AO425" i="15"/>
  <c r="AW425" i="15"/>
  <c r="AJ425" i="15"/>
  <c r="M425" i="15"/>
  <c r="U425" i="15"/>
  <c r="AK425" i="15"/>
  <c r="AS425" i="15"/>
  <c r="P433" i="15"/>
  <c r="X433" i="15"/>
  <c r="AF433" i="15"/>
  <c r="AN433" i="15"/>
  <c r="AV433" i="15"/>
  <c r="L433" i="15"/>
  <c r="T433" i="15"/>
  <c r="AB433" i="15"/>
  <c r="AR433" i="15"/>
  <c r="AK433" i="15"/>
  <c r="I433" i="15"/>
  <c r="Q433" i="15"/>
  <c r="Y433" i="15"/>
  <c r="AG433" i="15"/>
  <c r="AO433" i="15"/>
  <c r="AW433" i="15"/>
  <c r="AJ433" i="15"/>
  <c r="M433" i="15"/>
  <c r="U433" i="15"/>
  <c r="AC433" i="15"/>
  <c r="AS433" i="15"/>
  <c r="P457" i="15"/>
  <c r="X457" i="15"/>
  <c r="AF457" i="15"/>
  <c r="AN457" i="15"/>
  <c r="AV457" i="15"/>
  <c r="L457" i="15"/>
  <c r="AB457" i="15"/>
  <c r="AR457" i="15"/>
  <c r="AK457" i="15"/>
  <c r="I457" i="15"/>
  <c r="Q457" i="15"/>
  <c r="Y457" i="15"/>
  <c r="AG457" i="15"/>
  <c r="AO457" i="15"/>
  <c r="AW457" i="15"/>
  <c r="T457" i="15"/>
  <c r="AJ457" i="15"/>
  <c r="AZ457" i="15"/>
  <c r="M457" i="15"/>
  <c r="U457" i="15"/>
  <c r="AC457" i="15"/>
  <c r="AS457" i="15"/>
  <c r="F112" i="20"/>
  <c r="F100" i="17" s="1"/>
  <c r="H218" i="16"/>
  <c r="O218" i="16"/>
  <c r="E218" i="16"/>
  <c r="O267" i="16"/>
  <c r="W267" i="16"/>
  <c r="AE267" i="16"/>
  <c r="W283" i="16"/>
  <c r="O283" i="16"/>
  <c r="AE283" i="16"/>
  <c r="W310" i="16"/>
  <c r="O310" i="16"/>
  <c r="AE310" i="16"/>
  <c r="W323" i="16"/>
  <c r="O323" i="16"/>
  <c r="AE323" i="16"/>
  <c r="H384" i="16"/>
  <c r="O384" i="16"/>
  <c r="AE384" i="16"/>
  <c r="W384" i="16"/>
  <c r="AM384" i="16"/>
  <c r="AA384" i="16"/>
  <c r="S384" i="16"/>
  <c r="AI384" i="16"/>
  <c r="K384" i="16"/>
  <c r="AQ384" i="16"/>
  <c r="H440" i="16"/>
  <c r="O440" i="16"/>
  <c r="AE440" i="16"/>
  <c r="AU440" i="16"/>
  <c r="W440" i="16"/>
  <c r="AM440" i="16"/>
  <c r="K440" i="16"/>
  <c r="AQ440" i="16"/>
  <c r="S440" i="16"/>
  <c r="AI440" i="16"/>
  <c r="AA440" i="16"/>
  <c r="K253" i="15"/>
  <c r="AA253" i="15"/>
  <c r="S253" i="15"/>
  <c r="W253" i="15"/>
  <c r="O253" i="15"/>
  <c r="AE253" i="15"/>
  <c r="W289" i="15"/>
  <c r="AE289" i="15"/>
  <c r="S289" i="15"/>
  <c r="AI289" i="15"/>
  <c r="K289" i="15"/>
  <c r="AA289" i="15"/>
  <c r="O289" i="15"/>
  <c r="S329" i="15"/>
  <c r="AI329" i="15"/>
  <c r="K329" i="15"/>
  <c r="AE329" i="15"/>
  <c r="W329" i="15"/>
  <c r="AM329" i="15"/>
  <c r="AA329" i="15"/>
  <c r="O329" i="15"/>
  <c r="F90" i="20"/>
  <c r="F78" i="17" s="1"/>
  <c r="F73" i="20"/>
  <c r="F61" i="17" s="1"/>
  <c r="F68" i="19"/>
  <c r="D56" i="17" s="1"/>
  <c r="G68" i="19"/>
  <c r="E56" i="17" s="1"/>
  <c r="F28" i="20"/>
  <c r="F16" i="17" s="1"/>
  <c r="G28" i="20"/>
  <c r="G16" i="17" s="1"/>
  <c r="G448" i="19"/>
  <c r="E436" i="17" s="1"/>
  <c r="F448" i="19"/>
  <c r="D436" i="17" s="1"/>
  <c r="E454" i="10"/>
  <c r="AW454" i="10"/>
  <c r="AO454" i="10"/>
  <c r="AG454" i="10"/>
  <c r="AA454" i="10"/>
  <c r="S454" i="10"/>
  <c r="K454" i="10"/>
  <c r="AT454" i="10"/>
  <c r="AL454" i="10"/>
  <c r="AD454" i="10"/>
  <c r="Z454" i="10"/>
  <c r="R454" i="10"/>
  <c r="J454" i="10"/>
  <c r="AX454" i="10"/>
  <c r="AK454" i="10"/>
  <c r="AH454" i="10"/>
  <c r="N454" i="10"/>
  <c r="AC454" i="10"/>
  <c r="W454" i="10"/>
  <c r="AS454" i="10"/>
  <c r="AP454" i="10"/>
  <c r="V454" i="10"/>
  <c r="O454" i="10"/>
  <c r="E446" i="10"/>
  <c r="AW446" i="10"/>
  <c r="AO446" i="10"/>
  <c r="AG446" i="10"/>
  <c r="AA446" i="10"/>
  <c r="S446" i="10"/>
  <c r="K446" i="10"/>
  <c r="AT446" i="10"/>
  <c r="AL446" i="10"/>
  <c r="AD446" i="10"/>
  <c r="Z446" i="10"/>
  <c r="R446" i="10"/>
  <c r="J446" i="10"/>
  <c r="AS446" i="10"/>
  <c r="AC446" i="10"/>
  <c r="N446" i="10"/>
  <c r="AK446" i="10"/>
  <c r="AP446" i="10"/>
  <c r="W446" i="10"/>
  <c r="V446" i="10"/>
  <c r="AX446" i="10"/>
  <c r="AH446" i="10"/>
  <c r="O446" i="10"/>
  <c r="E436" i="10"/>
  <c r="N436" i="10"/>
  <c r="V436" i="10"/>
  <c r="AD436" i="10"/>
  <c r="AL436" i="10"/>
  <c r="AT436" i="10"/>
  <c r="I436" i="10"/>
  <c r="Y436" i="10"/>
  <c r="AO436" i="10"/>
  <c r="J436" i="10"/>
  <c r="Z436" i="10"/>
  <c r="AP436" i="10"/>
  <c r="Q436" i="10"/>
  <c r="AG436" i="10"/>
  <c r="AW436" i="10"/>
  <c r="AX436" i="10"/>
  <c r="AH436" i="10"/>
  <c r="R436" i="10"/>
  <c r="L428" i="10"/>
  <c r="T428" i="10"/>
  <c r="AB428" i="10"/>
  <c r="AJ428" i="10"/>
  <c r="AR428" i="10"/>
  <c r="E428" i="10"/>
  <c r="W428" i="10"/>
  <c r="AM428" i="10"/>
  <c r="O428" i="10"/>
  <c r="AE428" i="10"/>
  <c r="AU428" i="10"/>
  <c r="X428" i="10"/>
  <c r="AN428" i="10"/>
  <c r="AV428" i="10"/>
  <c r="AF428" i="10"/>
  <c r="P428" i="10"/>
  <c r="E420" i="10"/>
  <c r="P420" i="10"/>
  <c r="X420" i="10"/>
  <c r="AF420" i="10"/>
  <c r="AN420" i="10"/>
  <c r="AV420" i="10"/>
  <c r="L420" i="10"/>
  <c r="AB420" i="10"/>
  <c r="AR420" i="10"/>
  <c r="AJ420" i="10"/>
  <c r="S420" i="10"/>
  <c r="AI420" i="10"/>
  <c r="T420" i="10"/>
  <c r="AQ420" i="10"/>
  <c r="K420" i="10"/>
  <c r="AA420" i="10"/>
  <c r="E406" i="10"/>
  <c r="N406" i="10"/>
  <c r="V406" i="10"/>
  <c r="AD406" i="10"/>
  <c r="AL406" i="10"/>
  <c r="AT406" i="10"/>
  <c r="R406" i="10"/>
  <c r="AH406" i="10"/>
  <c r="Z406" i="10"/>
  <c r="I406" i="10"/>
  <c r="Y406" i="10"/>
  <c r="AO406" i="10"/>
  <c r="J406" i="10"/>
  <c r="AP406" i="10"/>
  <c r="AG406" i="10"/>
  <c r="Q406" i="10"/>
  <c r="E394" i="10"/>
  <c r="P394" i="10"/>
  <c r="X394" i="10"/>
  <c r="AF394" i="10"/>
  <c r="AN394" i="10"/>
  <c r="K394" i="10"/>
  <c r="AA394" i="10"/>
  <c r="AQ394" i="10"/>
  <c r="AI394" i="10"/>
  <c r="L394" i="10"/>
  <c r="AB394" i="10"/>
  <c r="AR394" i="10"/>
  <c r="S394" i="10"/>
  <c r="T394" i="10"/>
  <c r="AJ394" i="10"/>
  <c r="E386" i="10"/>
  <c r="P386" i="10"/>
  <c r="X386" i="10"/>
  <c r="AF386" i="10"/>
  <c r="AN386" i="10"/>
  <c r="K386" i="10"/>
  <c r="AA386" i="10"/>
  <c r="AQ386" i="10"/>
  <c r="S386" i="10"/>
  <c r="L386" i="10"/>
  <c r="AB386" i="10"/>
  <c r="AR386" i="10"/>
  <c r="AI386" i="10"/>
  <c r="AJ386" i="10"/>
  <c r="T386" i="10"/>
  <c r="E376" i="10"/>
  <c r="P376" i="10"/>
  <c r="X376" i="10"/>
  <c r="AF376" i="10"/>
  <c r="AN376" i="10"/>
  <c r="L376" i="10"/>
  <c r="AB376" i="10"/>
  <c r="AR376" i="10"/>
  <c r="T376" i="10"/>
  <c r="S376" i="10"/>
  <c r="AI376" i="10"/>
  <c r="AJ376" i="10"/>
  <c r="AA376" i="10"/>
  <c r="AQ376" i="10"/>
  <c r="K376" i="10"/>
  <c r="K362" i="10"/>
  <c r="S362" i="10"/>
  <c r="AA362" i="10"/>
  <c r="AI362" i="10"/>
  <c r="L362" i="10"/>
  <c r="T362" i="10"/>
  <c r="AB362" i="10"/>
  <c r="AJ362" i="10"/>
  <c r="P362" i="10"/>
  <c r="AF362" i="10"/>
  <c r="X362" i="10"/>
  <c r="E362" i="10"/>
  <c r="W362" i="10"/>
  <c r="AM362" i="10"/>
  <c r="AN362" i="10"/>
  <c r="O362" i="10"/>
  <c r="AE362" i="10"/>
  <c r="K352" i="10"/>
  <c r="S352" i="10"/>
  <c r="AA352" i="10"/>
  <c r="AI352" i="10"/>
  <c r="L352" i="10"/>
  <c r="T352" i="10"/>
  <c r="AB352" i="10"/>
  <c r="AJ352" i="10"/>
  <c r="P352" i="10"/>
  <c r="AF352" i="10"/>
  <c r="AN352" i="10"/>
  <c r="E352" i="10"/>
  <c r="W352" i="10"/>
  <c r="AM352" i="10"/>
  <c r="X352" i="10"/>
  <c r="O352" i="10"/>
  <c r="AE352" i="10"/>
  <c r="K344" i="10"/>
  <c r="S344" i="10"/>
  <c r="AA344" i="10"/>
  <c r="AI344" i="10"/>
  <c r="L344" i="10"/>
  <c r="T344" i="10"/>
  <c r="AB344" i="10"/>
  <c r="AJ344" i="10"/>
  <c r="P344" i="10"/>
  <c r="AF344" i="10"/>
  <c r="AN344" i="10"/>
  <c r="E344" i="10"/>
  <c r="W344" i="10"/>
  <c r="AM344" i="10"/>
  <c r="X344" i="10"/>
  <c r="O344" i="10"/>
  <c r="AE344" i="10"/>
  <c r="E334" i="10"/>
  <c r="M334" i="10"/>
  <c r="U334" i="10"/>
  <c r="AC334" i="10"/>
  <c r="AK334" i="10"/>
  <c r="N334" i="10"/>
  <c r="V334" i="10"/>
  <c r="AD334" i="10"/>
  <c r="AL334" i="10"/>
  <c r="R334" i="10"/>
  <c r="AH334" i="10"/>
  <c r="Z334" i="10"/>
  <c r="I334" i="10"/>
  <c r="Y334" i="10"/>
  <c r="J334" i="10"/>
  <c r="Q334" i="10"/>
  <c r="AG334" i="10"/>
  <c r="E320" i="10"/>
  <c r="M320" i="10"/>
  <c r="U320" i="10"/>
  <c r="AC320" i="10"/>
  <c r="AK320" i="10"/>
  <c r="N320" i="10"/>
  <c r="V320" i="10"/>
  <c r="AD320" i="10"/>
  <c r="AL320" i="10"/>
  <c r="R320" i="10"/>
  <c r="AH320" i="10"/>
  <c r="J320" i="10"/>
  <c r="I320" i="10"/>
  <c r="Y320" i="10"/>
  <c r="Z320" i="10"/>
  <c r="Q320" i="10"/>
  <c r="AG320" i="10"/>
  <c r="E310" i="10"/>
  <c r="O310" i="10"/>
  <c r="W310" i="10"/>
  <c r="AE310" i="10"/>
  <c r="P310" i="10"/>
  <c r="X310" i="10"/>
  <c r="AF310" i="10"/>
  <c r="S310" i="10"/>
  <c r="AI310" i="10"/>
  <c r="K310" i="10"/>
  <c r="T310" i="10"/>
  <c r="AJ310" i="10"/>
  <c r="AA310" i="10"/>
  <c r="L310" i="10"/>
  <c r="AB310" i="10"/>
  <c r="K300" i="10"/>
  <c r="S300" i="10"/>
  <c r="AA300" i="10"/>
  <c r="AI300" i="10"/>
  <c r="L300" i="10"/>
  <c r="T300" i="10"/>
  <c r="AB300" i="10"/>
  <c r="AJ300" i="10"/>
  <c r="X300" i="10"/>
  <c r="P300" i="10"/>
  <c r="O300" i="10"/>
  <c r="AE300" i="10"/>
  <c r="AF300" i="10"/>
  <c r="E300" i="10"/>
  <c r="W300" i="10"/>
  <c r="E288" i="10"/>
  <c r="M288" i="10"/>
  <c r="U288" i="10"/>
  <c r="AC288" i="10"/>
  <c r="N288" i="10"/>
  <c r="V288" i="10"/>
  <c r="AD288" i="10"/>
  <c r="J288" i="10"/>
  <c r="Z288" i="10"/>
  <c r="Q288" i="10"/>
  <c r="AG288" i="10"/>
  <c r="R288" i="10"/>
  <c r="AH288" i="10"/>
  <c r="Y288" i="10"/>
  <c r="I288" i="10"/>
  <c r="E276" i="10"/>
  <c r="M276" i="10"/>
  <c r="U276" i="10"/>
  <c r="AC276" i="10"/>
  <c r="N276" i="10"/>
  <c r="V276" i="10"/>
  <c r="AD276" i="10"/>
  <c r="J276" i="10"/>
  <c r="Z276" i="10"/>
  <c r="R276" i="10"/>
  <c r="AH276" i="10"/>
  <c r="Q276" i="10"/>
  <c r="AG276" i="10"/>
  <c r="Y276" i="10"/>
  <c r="I276" i="10"/>
  <c r="K268" i="10"/>
  <c r="S268" i="10"/>
  <c r="AA268" i="10"/>
  <c r="L268" i="10"/>
  <c r="T268" i="10"/>
  <c r="AB268" i="10"/>
  <c r="X268" i="10"/>
  <c r="P268" i="10"/>
  <c r="O268" i="10"/>
  <c r="AE268" i="10"/>
  <c r="AF268" i="10"/>
  <c r="E268" i="10"/>
  <c r="W268" i="10"/>
  <c r="E260" i="10"/>
  <c r="O260" i="10"/>
  <c r="W260" i="10"/>
  <c r="AE260" i="10"/>
  <c r="P260" i="10"/>
  <c r="X260" i="10"/>
  <c r="AF260" i="10"/>
  <c r="L260" i="10"/>
  <c r="AB260" i="10"/>
  <c r="T260" i="10"/>
  <c r="S260" i="10"/>
  <c r="K260" i="10"/>
  <c r="AA260" i="10"/>
  <c r="E246" i="10"/>
  <c r="M246" i="10"/>
  <c r="U246" i="10"/>
  <c r="AC246" i="10"/>
  <c r="N246" i="10"/>
  <c r="V246" i="10"/>
  <c r="AD246" i="10"/>
  <c r="R246" i="10"/>
  <c r="J246" i="10"/>
  <c r="Z246" i="10"/>
  <c r="I246" i="10"/>
  <c r="Y246" i="10"/>
  <c r="Q246" i="10"/>
  <c r="J286" i="16"/>
  <c r="R286" i="16"/>
  <c r="Z286" i="16"/>
  <c r="AH286" i="16"/>
  <c r="J294" i="16"/>
  <c r="AH294" i="16"/>
  <c r="R294" i="16"/>
  <c r="Z294" i="16"/>
  <c r="AH372" i="16"/>
  <c r="R372" i="16"/>
  <c r="J372" i="16"/>
  <c r="AP372" i="16"/>
  <c r="Z372" i="16"/>
  <c r="P386" i="16"/>
  <c r="AF386" i="16"/>
  <c r="X386" i="16"/>
  <c r="AB386" i="16"/>
  <c r="T386" i="16"/>
  <c r="AJ386" i="16"/>
  <c r="H386" i="16"/>
  <c r="AN386" i="16"/>
  <c r="L386" i="16"/>
  <c r="AR386" i="16"/>
  <c r="P390" i="16"/>
  <c r="AF390" i="16"/>
  <c r="X390" i="16"/>
  <c r="L390" i="16"/>
  <c r="AR390" i="16"/>
  <c r="T390" i="16"/>
  <c r="AJ390" i="16"/>
  <c r="H390" i="16"/>
  <c r="AN390" i="16"/>
  <c r="AB390" i="16"/>
  <c r="P394" i="16"/>
  <c r="AF394" i="16"/>
  <c r="X394" i="16"/>
  <c r="AB394" i="16"/>
  <c r="AR394" i="16"/>
  <c r="T394" i="16"/>
  <c r="AJ394" i="16"/>
  <c r="H394" i="16"/>
  <c r="AN394" i="16"/>
  <c r="L394" i="16"/>
  <c r="L406" i="16"/>
  <c r="AB406" i="16"/>
  <c r="AR406" i="16"/>
  <c r="T406" i="16"/>
  <c r="H406" i="16"/>
  <c r="X406" i="16"/>
  <c r="AN406" i="16"/>
  <c r="P406" i="16"/>
  <c r="AF406" i="16"/>
  <c r="AJ406" i="16"/>
  <c r="L414" i="16"/>
  <c r="AB414" i="16"/>
  <c r="AR414" i="16"/>
  <c r="T414" i="16"/>
  <c r="P414" i="16"/>
  <c r="AF414" i="16"/>
  <c r="AJ414" i="16"/>
  <c r="H414" i="16"/>
  <c r="X414" i="16"/>
  <c r="AN414" i="16"/>
  <c r="P426" i="16"/>
  <c r="AF426" i="16"/>
  <c r="AV426" i="16"/>
  <c r="X426" i="16"/>
  <c r="AR426" i="16"/>
  <c r="T426" i="16"/>
  <c r="AJ426" i="16"/>
  <c r="H426" i="16"/>
  <c r="AN426" i="16"/>
  <c r="L426" i="16"/>
  <c r="AB426" i="16"/>
  <c r="P430" i="16"/>
  <c r="AF430" i="16"/>
  <c r="AV430" i="16"/>
  <c r="H430" i="16"/>
  <c r="AN430" i="16"/>
  <c r="AB430" i="16"/>
  <c r="T430" i="16"/>
  <c r="AJ430" i="16"/>
  <c r="X430" i="16"/>
  <c r="L430" i="16"/>
  <c r="AR430" i="16"/>
  <c r="P434" i="16"/>
  <c r="AF434" i="16"/>
  <c r="AV434" i="16"/>
  <c r="X434" i="16"/>
  <c r="L434" i="16"/>
  <c r="AR434" i="16"/>
  <c r="T434" i="16"/>
  <c r="AJ434" i="16"/>
  <c r="H434" i="16"/>
  <c r="AN434" i="16"/>
  <c r="AB434" i="16"/>
  <c r="L446" i="16"/>
  <c r="AB446" i="16"/>
  <c r="AR446" i="16"/>
  <c r="T446" i="16"/>
  <c r="AJ446" i="16"/>
  <c r="AN446" i="16"/>
  <c r="P446" i="16"/>
  <c r="AF446" i="16"/>
  <c r="AV446" i="16"/>
  <c r="H446" i="16"/>
  <c r="X446" i="16"/>
  <c r="L454" i="16"/>
  <c r="AB454" i="16"/>
  <c r="AR454" i="16"/>
  <c r="H454" i="16"/>
  <c r="X454" i="16"/>
  <c r="AN454" i="16"/>
  <c r="P454" i="16"/>
  <c r="AF454" i="16"/>
  <c r="AV454" i="16"/>
  <c r="T454" i="16"/>
  <c r="AJ454" i="16"/>
  <c r="F47" i="15"/>
  <c r="D35" i="14" s="1"/>
  <c r="E91" i="15"/>
  <c r="K91" i="15"/>
  <c r="E127" i="15"/>
  <c r="O127" i="15"/>
  <c r="E199" i="15"/>
  <c r="W199" i="15"/>
  <c r="F28" i="10"/>
  <c r="B16" i="17" s="1"/>
  <c r="E36" i="10"/>
  <c r="I36" i="10"/>
  <c r="J36" i="10"/>
  <c r="E48" i="10"/>
  <c r="I48" i="10"/>
  <c r="J48" i="10"/>
  <c r="K60" i="10"/>
  <c r="L60" i="10"/>
  <c r="E60" i="10"/>
  <c r="E70" i="10"/>
  <c r="K70" i="10"/>
  <c r="L70" i="10"/>
  <c r="E80" i="10"/>
  <c r="M80" i="10"/>
  <c r="N80" i="10"/>
  <c r="I80" i="10"/>
  <c r="J80" i="10"/>
  <c r="E94" i="10"/>
  <c r="M94" i="10"/>
  <c r="N94" i="10"/>
  <c r="I94" i="10"/>
  <c r="J94" i="10"/>
  <c r="K104" i="10"/>
  <c r="L104" i="10"/>
  <c r="O104" i="10"/>
  <c r="E104" i="10"/>
  <c r="P104" i="10"/>
  <c r="K112" i="10"/>
  <c r="L112" i="10"/>
  <c r="O112" i="10"/>
  <c r="P112" i="10"/>
  <c r="E112" i="10"/>
  <c r="K122" i="10"/>
  <c r="L122" i="10"/>
  <c r="E122" i="10"/>
  <c r="O122" i="10"/>
  <c r="P122" i="10"/>
  <c r="E136" i="10"/>
  <c r="O136" i="10"/>
  <c r="P136" i="10"/>
  <c r="S136" i="10"/>
  <c r="T136" i="10"/>
  <c r="K136" i="10"/>
  <c r="L136" i="10"/>
  <c r="E146" i="10"/>
  <c r="O146" i="10"/>
  <c r="P146" i="10"/>
  <c r="S146" i="10"/>
  <c r="K146" i="10"/>
  <c r="T146" i="10"/>
  <c r="L146" i="10"/>
  <c r="E154" i="10"/>
  <c r="O154" i="10"/>
  <c r="P154" i="10"/>
  <c r="S154" i="10"/>
  <c r="T154" i="10"/>
  <c r="K154" i="10"/>
  <c r="L154" i="10"/>
  <c r="E166" i="10"/>
  <c r="M166" i="10"/>
  <c r="U166" i="10"/>
  <c r="N166" i="10"/>
  <c r="V166" i="10"/>
  <c r="Q166" i="10"/>
  <c r="I166" i="10"/>
  <c r="R166" i="10"/>
  <c r="J166" i="10"/>
  <c r="E180" i="10"/>
  <c r="O180" i="10"/>
  <c r="W180" i="10"/>
  <c r="P180" i="10"/>
  <c r="X180" i="10"/>
  <c r="K180" i="10"/>
  <c r="S180" i="10"/>
  <c r="L180" i="10"/>
  <c r="T180" i="10"/>
  <c r="K188" i="10"/>
  <c r="S188" i="10"/>
  <c r="L188" i="10"/>
  <c r="T188" i="10"/>
  <c r="E188" i="10"/>
  <c r="W188" i="10"/>
  <c r="O188" i="10"/>
  <c r="X188" i="10"/>
  <c r="P188" i="10"/>
  <c r="E196" i="10"/>
  <c r="M196" i="10"/>
  <c r="U196" i="10"/>
  <c r="N196" i="10"/>
  <c r="V196" i="10"/>
  <c r="I196" i="10"/>
  <c r="Y196" i="10"/>
  <c r="Q196" i="10"/>
  <c r="J196" i="10"/>
  <c r="Z196" i="10"/>
  <c r="R196" i="10"/>
  <c r="E208" i="10"/>
  <c r="M208" i="10"/>
  <c r="U208" i="10"/>
  <c r="N208" i="10"/>
  <c r="V208" i="10"/>
  <c r="I208" i="10"/>
  <c r="Y208" i="10"/>
  <c r="Q208" i="10"/>
  <c r="J208" i="10"/>
  <c r="Z208" i="10"/>
  <c r="R208" i="10"/>
  <c r="K220" i="10"/>
  <c r="S220" i="10"/>
  <c r="AA220" i="10"/>
  <c r="L220" i="10"/>
  <c r="T220" i="10"/>
  <c r="AB220" i="10"/>
  <c r="E220" i="10"/>
  <c r="W220" i="10"/>
  <c r="X220" i="10"/>
  <c r="O220" i="10"/>
  <c r="P220" i="10"/>
  <c r="E230" i="10"/>
  <c r="O230" i="10"/>
  <c r="W230" i="10"/>
  <c r="P230" i="10"/>
  <c r="X230" i="10"/>
  <c r="K230" i="10"/>
  <c r="AA230" i="10"/>
  <c r="S230" i="10"/>
  <c r="L230" i="10"/>
  <c r="AB230" i="10"/>
  <c r="T230" i="10"/>
  <c r="F96" i="20"/>
  <c r="F84" i="17" s="1"/>
  <c r="O243" i="16"/>
  <c r="W243" i="16"/>
  <c r="AE309" i="16"/>
  <c r="O309" i="16"/>
  <c r="W309" i="16"/>
  <c r="O349" i="16"/>
  <c r="AE349" i="16"/>
  <c r="W349" i="16"/>
  <c r="AM349" i="16"/>
  <c r="W377" i="16"/>
  <c r="AE377" i="16"/>
  <c r="AM377" i="16"/>
  <c r="O377" i="16"/>
  <c r="H436" i="16"/>
  <c r="K436" i="16"/>
  <c r="AA436" i="16"/>
  <c r="AQ436" i="16"/>
  <c r="AI436" i="16"/>
  <c r="O436" i="16"/>
  <c r="AE436" i="16"/>
  <c r="AU436" i="16"/>
  <c r="S436" i="16"/>
  <c r="W436" i="16"/>
  <c r="AM436" i="16"/>
  <c r="K247" i="15"/>
  <c r="AA247" i="15"/>
  <c r="S247" i="15"/>
  <c r="W247" i="15"/>
  <c r="O247" i="15"/>
  <c r="AE247" i="15"/>
  <c r="W259" i="15"/>
  <c r="AE259" i="15"/>
  <c r="K259" i="15"/>
  <c r="AA259" i="15"/>
  <c r="O259" i="15"/>
  <c r="S259" i="15"/>
  <c r="W293" i="15"/>
  <c r="AE293" i="15"/>
  <c r="K293" i="15"/>
  <c r="AA293" i="15"/>
  <c r="O293" i="15"/>
  <c r="S293" i="15"/>
  <c r="AI293" i="15"/>
  <c r="O321" i="15"/>
  <c r="AE321" i="15"/>
  <c r="W321" i="15"/>
  <c r="AA321" i="15"/>
  <c r="S321" i="15"/>
  <c r="AI321" i="15"/>
  <c r="K321" i="15"/>
  <c r="F152" i="19"/>
  <c r="D140" i="17" s="1"/>
  <c r="G152" i="19"/>
  <c r="E140" i="17" s="1"/>
  <c r="F17" i="20"/>
  <c r="F5" i="17" s="1"/>
  <c r="F39" i="20"/>
  <c r="F27" i="17" s="1"/>
  <c r="G99" i="20"/>
  <c r="G87" i="17" s="1"/>
  <c r="G117" i="20"/>
  <c r="G105" i="17" s="1"/>
  <c r="F155" i="20"/>
  <c r="F143" i="17" s="1"/>
  <c r="G163" i="20"/>
  <c r="G151" i="17" s="1"/>
  <c r="F195" i="20"/>
  <c r="F183" i="17" s="1"/>
  <c r="F203" i="20"/>
  <c r="F191" i="17" s="1"/>
  <c r="G217" i="20"/>
  <c r="G205" i="17" s="1"/>
  <c r="F277" i="20"/>
  <c r="F265" i="17" s="1"/>
  <c r="G281" i="20"/>
  <c r="G269" i="17" s="1"/>
  <c r="F281" i="20"/>
  <c r="F269" i="17" s="1"/>
  <c r="F297" i="20"/>
  <c r="F285" i="17" s="1"/>
  <c r="F301" i="20"/>
  <c r="F289" i="17" s="1"/>
  <c r="G382" i="10"/>
  <c r="C370" i="17" s="1"/>
  <c r="AT464" i="16"/>
  <c r="AR462" i="16"/>
  <c r="P462" i="16"/>
  <c r="W454" i="16"/>
  <c r="AA452" i="16"/>
  <c r="W446" i="16"/>
  <c r="Z444" i="16"/>
  <c r="J444" i="16"/>
  <c r="S443" i="16"/>
  <c r="AN442" i="16"/>
  <c r="L442" i="16"/>
  <c r="Z440" i="16"/>
  <c r="J440" i="16"/>
  <c r="AN438" i="16"/>
  <c r="AT436" i="16"/>
  <c r="AQ433" i="16"/>
  <c r="AM429" i="16"/>
  <c r="AA426" i="16"/>
  <c r="AP424" i="16"/>
  <c r="X422" i="16"/>
  <c r="V420" i="16"/>
  <c r="AE414" i="16"/>
  <c r="K414" i="16"/>
  <c r="AA406" i="16"/>
  <c r="AQ403" i="16"/>
  <c r="O403" i="16"/>
  <c r="X402" i="16"/>
  <c r="V400" i="16"/>
  <c r="AB398" i="16"/>
  <c r="S394" i="16"/>
  <c r="O393" i="16"/>
  <c r="W390" i="16"/>
  <c r="AI386" i="16"/>
  <c r="W385" i="16"/>
  <c r="AP384" i="16"/>
  <c r="R384" i="16"/>
  <c r="AF382" i="16"/>
  <c r="O374" i="16"/>
  <c r="AE372" i="16"/>
  <c r="W366" i="16"/>
  <c r="AK357" i="16"/>
  <c r="AL355" i="16"/>
  <c r="AL345" i="16"/>
  <c r="AF338" i="16"/>
  <c r="M325" i="16"/>
  <c r="V323" i="16"/>
  <c r="V315" i="16"/>
  <c r="AD310" i="16"/>
  <c r="V308" i="16"/>
  <c r="V305" i="16"/>
  <c r="AB298" i="16"/>
  <c r="AE288" i="16"/>
  <c r="AD283" i="16"/>
  <c r="K282" i="16"/>
  <c r="V273" i="16"/>
  <c r="J270" i="16"/>
  <c r="R268" i="16"/>
  <c r="N265" i="16"/>
  <c r="AF258" i="16"/>
  <c r="AB218" i="16"/>
  <c r="T222" i="16"/>
  <c r="AS464" i="16"/>
  <c r="AC464" i="16"/>
  <c r="M464" i="16"/>
  <c r="AM462" i="16"/>
  <c r="W462" i="16"/>
  <c r="AS460" i="16"/>
  <c r="AC460" i="16"/>
  <c r="M460" i="16"/>
  <c r="AX457" i="16"/>
  <c r="AH457" i="16"/>
  <c r="R457" i="16"/>
  <c r="AL454" i="16"/>
  <c r="V454" i="16"/>
  <c r="AP452" i="16"/>
  <c r="Z452" i="16"/>
  <c r="J452" i="16"/>
  <c r="AX448" i="16"/>
  <c r="AH448" i="16"/>
  <c r="R448" i="16"/>
  <c r="AL446" i="16"/>
  <c r="V446" i="16"/>
  <c r="AO444" i="16"/>
  <c r="Y444" i="16"/>
  <c r="I444" i="16"/>
  <c r="AL443" i="16"/>
  <c r="V443" i="16"/>
  <c r="AU442" i="16"/>
  <c r="AE442" i="16"/>
  <c r="O442" i="16"/>
  <c r="AW440" i="16"/>
  <c r="AG440" i="16"/>
  <c r="Q440" i="16"/>
  <c r="AM438" i="16"/>
  <c r="W438" i="16"/>
  <c r="AO436" i="16"/>
  <c r="Y436" i="16"/>
  <c r="I436" i="16"/>
  <c r="AL435" i="16"/>
  <c r="V435" i="16"/>
  <c r="AT434" i="16"/>
  <c r="AD434" i="16"/>
  <c r="N434" i="16"/>
  <c r="AL433" i="16"/>
  <c r="V433" i="16"/>
  <c r="AL431" i="16"/>
  <c r="V431" i="16"/>
  <c r="AT430" i="16"/>
  <c r="AD430" i="16"/>
  <c r="N430" i="16"/>
  <c r="AL429" i="16"/>
  <c r="V429" i="16"/>
  <c r="AL427" i="16"/>
  <c r="V427" i="16"/>
  <c r="AT426" i="16"/>
  <c r="AD426" i="16"/>
  <c r="N426" i="16"/>
  <c r="AL425" i="16"/>
  <c r="V425" i="16"/>
  <c r="AS424" i="16"/>
  <c r="AC424" i="16"/>
  <c r="M424" i="16"/>
  <c r="AU422" i="16"/>
  <c r="AE422" i="16"/>
  <c r="O422" i="16"/>
  <c r="AS420" i="16"/>
  <c r="AC420" i="16"/>
  <c r="M420" i="16"/>
  <c r="AL417" i="16"/>
  <c r="V417" i="16"/>
  <c r="AT414" i="16"/>
  <c r="AD414" i="16"/>
  <c r="N414" i="16"/>
  <c r="AP412" i="16"/>
  <c r="Z412" i="16"/>
  <c r="J412" i="16"/>
  <c r="AH408" i="16"/>
  <c r="R408" i="16"/>
  <c r="AT406" i="16"/>
  <c r="AD406" i="16"/>
  <c r="N406" i="16"/>
  <c r="AH403" i="16"/>
  <c r="R403" i="16"/>
  <c r="AM402" i="16"/>
  <c r="W402" i="16"/>
  <c r="AG400" i="16"/>
  <c r="Q400" i="16"/>
  <c r="AE398" i="16"/>
  <c r="O398" i="16"/>
  <c r="AO396" i="16"/>
  <c r="Y396" i="16"/>
  <c r="I396" i="16"/>
  <c r="AH395" i="16"/>
  <c r="R395" i="16"/>
  <c r="AL394" i="16"/>
  <c r="V394" i="16"/>
  <c r="AP393" i="16"/>
  <c r="Z393" i="16"/>
  <c r="J393" i="16"/>
  <c r="AH391" i="16"/>
  <c r="R391" i="16"/>
  <c r="AL390" i="16"/>
  <c r="V390" i="16"/>
  <c r="AP389" i="16"/>
  <c r="Z389" i="16"/>
  <c r="J389" i="16"/>
  <c r="AH387" i="16"/>
  <c r="R387" i="16"/>
  <c r="AL386" i="16"/>
  <c r="V386" i="16"/>
  <c r="AP385" i="16"/>
  <c r="Z385" i="16"/>
  <c r="J385" i="16"/>
  <c r="AC384" i="16"/>
  <c r="M384" i="16"/>
  <c r="AM382" i="16"/>
  <c r="W382" i="16"/>
  <c r="AQ378" i="16"/>
  <c r="K378" i="16"/>
  <c r="S377" i="16"/>
  <c r="AL374" i="16"/>
  <c r="AL372" i="16"/>
  <c r="AL370" i="16"/>
  <c r="AJ369" i="16"/>
  <c r="AJ367" i="16"/>
  <c r="AL366" i="16"/>
  <c r="AI363" i="16"/>
  <c r="AN362" i="16"/>
  <c r="L358" i="16"/>
  <c r="L357" i="16"/>
  <c r="K355" i="16"/>
  <c r="K351" i="16"/>
  <c r="K349" i="16"/>
  <c r="K345" i="16"/>
  <c r="L343" i="16"/>
  <c r="O338" i="16"/>
  <c r="K337" i="16"/>
  <c r="L333" i="16"/>
  <c r="L325" i="16"/>
  <c r="K323" i="16"/>
  <c r="L322" i="16"/>
  <c r="X318" i="16"/>
  <c r="S315" i="16"/>
  <c r="S312" i="16"/>
  <c r="S311" i="16"/>
  <c r="S310" i="16"/>
  <c r="S309" i="16"/>
  <c r="S308" i="16"/>
  <c r="S306" i="16"/>
  <c r="S305" i="16"/>
  <c r="T303" i="16"/>
  <c r="X299" i="16"/>
  <c r="S298" i="16"/>
  <c r="N294" i="16"/>
  <c r="AD292" i="16"/>
  <c r="T291" i="16"/>
  <c r="AD288" i="16"/>
  <c r="N286" i="16"/>
  <c r="S283" i="16"/>
  <c r="P282" i="16"/>
  <c r="T278" i="16"/>
  <c r="L277" i="16"/>
  <c r="AA275" i="16"/>
  <c r="K273" i="16"/>
  <c r="W270" i="16"/>
  <c r="K269" i="16"/>
  <c r="AA267" i="16"/>
  <c r="K265" i="16"/>
  <c r="O261" i="16"/>
  <c r="W258" i="16"/>
  <c r="AA243" i="16"/>
  <c r="T242" i="16"/>
  <c r="O212" i="16"/>
  <c r="S214" i="16"/>
  <c r="AA218" i="16"/>
  <c r="Z464" i="16"/>
  <c r="J464" i="16"/>
  <c r="AV462" i="16"/>
  <c r="AT460" i="16"/>
  <c r="R460" i="16"/>
  <c r="AY457" i="16"/>
  <c r="W457" i="16"/>
  <c r="AI454" i="16"/>
  <c r="K454" i="16"/>
  <c r="AU452" i="16"/>
  <c r="AU448" i="16"/>
  <c r="S448" i="16"/>
  <c r="AI446" i="16"/>
  <c r="K446" i="16"/>
  <c r="AT444" i="16"/>
  <c r="AM443" i="16"/>
  <c r="AJ442" i="16"/>
  <c r="AD440" i="16"/>
  <c r="X438" i="16"/>
  <c r="Z436" i="16"/>
  <c r="J436" i="16"/>
  <c r="AU434" i="16"/>
  <c r="W434" i="16"/>
  <c r="AU433" i="16"/>
  <c r="S433" i="16"/>
  <c r="W431" i="16"/>
  <c r="AA430" i="16"/>
  <c r="AU429" i="16"/>
  <c r="AA429" i="16"/>
  <c r="AQ427" i="16"/>
  <c r="AQ426" i="16"/>
  <c r="S426" i="16"/>
  <c r="AQ425" i="16"/>
  <c r="O425" i="16"/>
  <c r="AD424" i="16"/>
  <c r="N424" i="16"/>
  <c r="AV422" i="16"/>
  <c r="T422" i="16"/>
  <c r="AU417" i="16"/>
  <c r="W417" i="16"/>
  <c r="AQ414" i="16"/>
  <c r="W412" i="16"/>
  <c r="AI408" i="16"/>
  <c r="AQ406" i="16"/>
  <c r="AM403" i="16"/>
  <c r="AJ402" i="16"/>
  <c r="L402" i="16"/>
  <c r="AL400" i="16"/>
  <c r="AR398" i="16"/>
  <c r="Z396" i="16"/>
  <c r="AQ395" i="16"/>
  <c r="S395" i="16"/>
  <c r="AI394" i="16"/>
  <c r="K394" i="16"/>
  <c r="W393" i="16"/>
  <c r="AI391" i="16"/>
  <c r="AE390" i="16"/>
  <c r="K390" i="16"/>
  <c r="S389" i="16"/>
  <c r="AE387" i="16"/>
  <c r="K387" i="16"/>
  <c r="W386" i="16"/>
  <c r="AQ385" i="16"/>
  <c r="AD384" i="16"/>
  <c r="AB382" i="16"/>
  <c r="AB378" i="16"/>
  <c r="V377" i="16"/>
  <c r="AM370" i="16"/>
  <c r="U369" i="16"/>
  <c r="AK367" i="16"/>
  <c r="AL363" i="16"/>
  <c r="AI362" i="16"/>
  <c r="AC357" i="16"/>
  <c r="V351" i="16"/>
  <c r="N349" i="16"/>
  <c r="AN338" i="16"/>
  <c r="V337" i="16"/>
  <c r="O322" i="16"/>
  <c r="AD315" i="16"/>
  <c r="AD311" i="16"/>
  <c r="V309" i="16"/>
  <c r="V306" i="16"/>
  <c r="Y299" i="16"/>
  <c r="L298" i="16"/>
  <c r="O292" i="16"/>
  <c r="M289" i="16"/>
  <c r="O286" i="16"/>
  <c r="S282" i="16"/>
  <c r="W278" i="16"/>
  <c r="N275" i="16"/>
  <c r="Z268" i="16"/>
  <c r="L206" i="16"/>
  <c r="P212" i="16"/>
  <c r="AB222" i="16"/>
  <c r="AN464" i="16"/>
  <c r="AT462" i="16"/>
  <c r="AD462" i="16"/>
  <c r="AN460" i="16"/>
  <c r="AO457" i="16"/>
  <c r="Y457" i="16"/>
  <c r="AS454" i="16"/>
  <c r="AC454" i="16"/>
  <c r="M454" i="16"/>
  <c r="AK452" i="16"/>
  <c r="U452" i="16"/>
  <c r="AK448" i="16"/>
  <c r="AS446" i="16"/>
  <c r="AC446" i="16"/>
  <c r="M446" i="16"/>
  <c r="AJ444" i="16"/>
  <c r="AS443" i="16"/>
  <c r="AC443" i="16"/>
  <c r="AP442" i="16"/>
  <c r="Z442" i="16"/>
  <c r="AR440" i="16"/>
  <c r="AB440" i="16"/>
  <c r="L440" i="16"/>
  <c r="AX438" i="16"/>
  <c r="AH438" i="16"/>
  <c r="R438" i="16"/>
  <c r="AJ436" i="16"/>
  <c r="T436" i="16"/>
  <c r="AS435" i="16"/>
  <c r="AC435" i="16"/>
  <c r="AO434" i="16"/>
  <c r="Y434" i="16"/>
  <c r="I434" i="16"/>
  <c r="AK433" i="16"/>
  <c r="U433" i="16"/>
  <c r="AS431" i="16"/>
  <c r="AC431" i="16"/>
  <c r="AO430" i="16"/>
  <c r="Y430" i="16"/>
  <c r="I430" i="16"/>
  <c r="AK429" i="16"/>
  <c r="AS427" i="16"/>
  <c r="AC427" i="16"/>
  <c r="AO426" i="16"/>
  <c r="Y426" i="16"/>
  <c r="I426" i="16"/>
  <c r="AK425" i="16"/>
  <c r="U425" i="16"/>
  <c r="AV424" i="16"/>
  <c r="AF424" i="16"/>
  <c r="P424" i="16"/>
  <c r="AT422" i="16"/>
  <c r="AD422" i="16"/>
  <c r="N422" i="16"/>
  <c r="AV420" i="16"/>
  <c r="AF420" i="16"/>
  <c r="P420" i="16"/>
  <c r="AK417" i="16"/>
  <c r="AS414" i="16"/>
  <c r="AC414" i="16"/>
  <c r="M414" i="16"/>
  <c r="AS412" i="16"/>
  <c r="AC412" i="16"/>
  <c r="AS408" i="16"/>
  <c r="AC408" i="16"/>
  <c r="AS406" i="16"/>
  <c r="AC406" i="16"/>
  <c r="M406" i="16"/>
  <c r="AG403" i="16"/>
  <c r="Q403" i="16"/>
  <c r="AP402" i="16"/>
  <c r="Z402" i="16"/>
  <c r="AJ400" i="16"/>
  <c r="AH398" i="16"/>
  <c r="R398" i="16"/>
  <c r="AR396" i="16"/>
  <c r="AB396" i="16"/>
  <c r="AG395" i="16"/>
  <c r="AO394" i="16"/>
  <c r="Y394" i="16"/>
  <c r="I394" i="16"/>
  <c r="AG393" i="16"/>
  <c r="AG391" i="16"/>
  <c r="AO390" i="16"/>
  <c r="Y390" i="16"/>
  <c r="I390" i="16"/>
  <c r="AG389" i="16"/>
  <c r="Q389" i="16"/>
  <c r="AG387" i="16"/>
  <c r="AO386" i="16"/>
  <c r="Y386" i="16"/>
  <c r="I386" i="16"/>
  <c r="AG385" i="16"/>
  <c r="AN384" i="16"/>
  <c r="X384" i="16"/>
  <c r="AD382" i="16"/>
  <c r="AF378" i="16"/>
  <c r="AH377" i="16"/>
  <c r="AA374" i="16"/>
  <c r="AQ372" i="16"/>
  <c r="K372" i="16"/>
  <c r="AA370" i="16"/>
  <c r="AG369" i="16"/>
  <c r="Q367" i="16"/>
  <c r="AA366" i="16"/>
  <c r="R363" i="16"/>
  <c r="W362" i="16"/>
  <c r="S358" i="16"/>
  <c r="Y357" i="16"/>
  <c r="AP355" i="16"/>
  <c r="J355" i="16"/>
  <c r="J351" i="16"/>
  <c r="J349" i="16"/>
  <c r="J345" i="16"/>
  <c r="I343" i="16"/>
  <c r="L338" i="16"/>
  <c r="J337" i="16"/>
  <c r="I333" i="16"/>
  <c r="I325" i="16"/>
  <c r="J323" i="16"/>
  <c r="K322" i="16"/>
  <c r="AH315" i="16"/>
  <c r="AH312" i="16"/>
  <c r="AH311" i="16"/>
  <c r="AH310" i="16"/>
  <c r="AH309" i="16"/>
  <c r="AH308" i="16"/>
  <c r="AH306" i="16"/>
  <c r="AH305" i="16"/>
  <c r="AG303" i="16"/>
  <c r="M299" i="16"/>
  <c r="AI294" i="16"/>
  <c r="AI292" i="16"/>
  <c r="AG291" i="16"/>
  <c r="AG289" i="16"/>
  <c r="AI288" i="16"/>
  <c r="AI286" i="16"/>
  <c r="AH283" i="16"/>
  <c r="AE282" i="16"/>
  <c r="U281" i="16"/>
  <c r="AA278" i="16"/>
  <c r="Y277" i="16"/>
  <c r="Z275" i="16"/>
  <c r="J273" i="16"/>
  <c r="V270" i="16"/>
  <c r="J269" i="16"/>
  <c r="Z267" i="16"/>
  <c r="J265" i="16"/>
  <c r="N261" i="16"/>
  <c r="T258" i="16"/>
  <c r="Z243" i="16"/>
  <c r="S242" i="16"/>
  <c r="L204" i="16"/>
  <c r="P206" i="16"/>
  <c r="P222" i="16"/>
  <c r="AD378" i="16"/>
  <c r="N378" i="16"/>
  <c r="AG377" i="16"/>
  <c r="Q377" i="16"/>
  <c r="AC374" i="16"/>
  <c r="M374" i="16"/>
  <c r="AK372" i="16"/>
  <c r="U372" i="16"/>
  <c r="AC370" i="16"/>
  <c r="M370" i="16"/>
  <c r="AI369" i="16"/>
  <c r="S369" i="16"/>
  <c r="AQ367" i="16"/>
  <c r="AA367" i="16"/>
  <c r="K367" i="16"/>
  <c r="AC366" i="16"/>
  <c r="M366" i="16"/>
  <c r="AK363" i="16"/>
  <c r="U363" i="16"/>
  <c r="AP362" i="16"/>
  <c r="Z362" i="16"/>
  <c r="J362" i="16"/>
  <c r="AH358" i="16"/>
  <c r="R358" i="16"/>
  <c r="AI357" i="16"/>
  <c r="S357" i="16"/>
  <c r="AK355" i="16"/>
  <c r="U355" i="16"/>
  <c r="AK351" i="16"/>
  <c r="U351" i="16"/>
  <c r="AC349" i="16"/>
  <c r="M349" i="16"/>
  <c r="AC345" i="16"/>
  <c r="M345" i="16"/>
  <c r="AE343" i="16"/>
  <c r="O343" i="16"/>
  <c r="AD338" i="16"/>
  <c r="N338" i="16"/>
  <c r="AC337" i="16"/>
  <c r="M337" i="16"/>
  <c r="AE333" i="16"/>
  <c r="O333" i="16"/>
  <c r="AE325" i="16"/>
  <c r="O325" i="16"/>
  <c r="Y323" i="16"/>
  <c r="I323" i="16"/>
  <c r="Z322" i="16"/>
  <c r="J322" i="16"/>
  <c r="AH318" i="16"/>
  <c r="R318" i="16"/>
  <c r="Y315" i="16"/>
  <c r="I315" i="16"/>
  <c r="Y312" i="16"/>
  <c r="I312" i="16"/>
  <c r="Y311" i="16"/>
  <c r="I311" i="16"/>
  <c r="Y310" i="16"/>
  <c r="I310" i="16"/>
  <c r="Y309" i="16"/>
  <c r="I309" i="16"/>
  <c r="Y308" i="16"/>
  <c r="I308" i="16"/>
  <c r="Y306" i="16"/>
  <c r="I306" i="16"/>
  <c r="Y305" i="16"/>
  <c r="I305" i="16"/>
  <c r="AI303" i="16"/>
  <c r="S303" i="16"/>
  <c r="AI299" i="16"/>
  <c r="S299" i="16"/>
  <c r="AD298" i="16"/>
  <c r="N298" i="16"/>
  <c r="AC294" i="16"/>
  <c r="M294" i="16"/>
  <c r="U292" i="16"/>
  <c r="AI291" i="16"/>
  <c r="S291" i="16"/>
  <c r="AA289" i="16"/>
  <c r="K289" i="16"/>
  <c r="U288" i="16"/>
  <c r="AC286" i="16"/>
  <c r="M286" i="16"/>
  <c r="AC283" i="16"/>
  <c r="M283" i="16"/>
  <c r="Z282" i="16"/>
  <c r="J282" i="16"/>
  <c r="S281" i="16"/>
  <c r="AH278" i="16"/>
  <c r="R278" i="16"/>
  <c r="AA277" i="16"/>
  <c r="K277" i="16"/>
  <c r="AC275" i="16"/>
  <c r="M275" i="16"/>
  <c r="U273" i="16"/>
  <c r="AG272" i="16"/>
  <c r="Q272" i="16"/>
  <c r="Y270" i="16"/>
  <c r="I270" i="16"/>
  <c r="U269" i="16"/>
  <c r="AG268" i="16"/>
  <c r="Q268" i="16"/>
  <c r="AC267" i="16"/>
  <c r="M267" i="16"/>
  <c r="U265" i="16"/>
  <c r="U261" i="16"/>
  <c r="AD258" i="16"/>
  <c r="N258" i="16"/>
  <c r="Q243" i="16"/>
  <c r="Z242" i="16"/>
  <c r="J242" i="16"/>
  <c r="Z204" i="16"/>
  <c r="J204" i="16"/>
  <c r="R206" i="16"/>
  <c r="Z212" i="16"/>
  <c r="J212" i="16"/>
  <c r="R214" i="16"/>
  <c r="R218" i="16"/>
  <c r="R222" i="16"/>
  <c r="AO378" i="16"/>
  <c r="Y378" i="16"/>
  <c r="AF377" i="16"/>
  <c r="P377" i="16"/>
  <c r="AN374" i="16"/>
  <c r="AB372" i="16"/>
  <c r="L372" i="16"/>
  <c r="AF370" i="16"/>
  <c r="P370" i="16"/>
  <c r="AH369" i="16"/>
  <c r="AL367" i="16"/>
  <c r="V367" i="16"/>
  <c r="AN366" i="16"/>
  <c r="AB363" i="16"/>
  <c r="AC362" i="16"/>
  <c r="M362" i="16"/>
  <c r="AK358" i="16"/>
  <c r="U358" i="16"/>
  <c r="AP357" i="16"/>
  <c r="Z357" i="16"/>
  <c r="AB355" i="16"/>
  <c r="AB351" i="16"/>
  <c r="AB349" i="16"/>
  <c r="L349" i="16"/>
  <c r="AB345" i="16"/>
  <c r="Z343" i="16"/>
  <c r="J343" i="16"/>
  <c r="Y338" i="16"/>
  <c r="AB337" i="16"/>
  <c r="L337" i="16"/>
  <c r="AL333" i="16"/>
  <c r="AL325" i="16"/>
  <c r="V325" i="16"/>
  <c r="AF323" i="16"/>
  <c r="P323" i="16"/>
  <c r="AC322" i="16"/>
  <c r="M322" i="16"/>
  <c r="AK318" i="16"/>
  <c r="AF315" i="16"/>
  <c r="P315" i="16"/>
  <c r="AJ312" i="16"/>
  <c r="AF311" i="16"/>
  <c r="AB310" i="16"/>
  <c r="L310" i="16"/>
  <c r="X309" i="16"/>
  <c r="AJ308" i="16"/>
  <c r="AB306" i="16"/>
  <c r="AD303" i="16"/>
  <c r="AD299" i="16"/>
  <c r="N299" i="16"/>
  <c r="Y298" i="16"/>
  <c r="X294" i="16"/>
  <c r="AB292" i="16"/>
  <c r="Z289" i="16"/>
  <c r="J289" i="16"/>
  <c r="X286" i="16"/>
  <c r="T283" i="16"/>
  <c r="AC282" i="16"/>
  <c r="M282" i="16"/>
  <c r="Z281" i="16"/>
  <c r="U278" i="16"/>
  <c r="AH277" i="16"/>
  <c r="R277" i="16"/>
  <c r="T273" i="16"/>
  <c r="AB272" i="16"/>
  <c r="AB270" i="16"/>
  <c r="L270" i="16"/>
  <c r="AB268" i="16"/>
  <c r="L268" i="16"/>
  <c r="T267" i="16"/>
  <c r="Y258" i="16"/>
  <c r="X243" i="16"/>
  <c r="AC242" i="16"/>
  <c r="M242" i="16"/>
  <c r="G41" i="16"/>
  <c r="G29" i="14" s="1"/>
  <c r="Y204" i="16"/>
  <c r="Q206" i="16"/>
  <c r="Y212" i="16"/>
  <c r="I212" i="16"/>
  <c r="Q214" i="16"/>
  <c r="Q218" i="16"/>
  <c r="Q222" i="16"/>
  <c r="P236" i="1"/>
  <c r="P234" i="1"/>
  <c r="J220" i="1"/>
  <c r="L204" i="1"/>
  <c r="L202" i="1"/>
  <c r="L196" i="1"/>
  <c r="L194" i="1"/>
  <c r="P146" i="1"/>
  <c r="J130" i="1"/>
  <c r="L106" i="1"/>
  <c r="N90" i="1"/>
  <c r="F57" i="10"/>
  <c r="B45" i="17" s="1"/>
  <c r="F131" i="10"/>
  <c r="B119" i="17" s="1"/>
  <c r="F155" i="10"/>
  <c r="B143" i="17" s="1"/>
  <c r="F163" i="10"/>
  <c r="B151" i="17" s="1"/>
  <c r="G179" i="10"/>
  <c r="C167" i="17" s="1"/>
  <c r="G203" i="10"/>
  <c r="C191" i="17" s="1"/>
  <c r="G225" i="10"/>
  <c r="C213" i="17" s="1"/>
  <c r="F318" i="19"/>
  <c r="D306" i="17" s="1"/>
  <c r="G318" i="19"/>
  <c r="E306" i="17" s="1"/>
  <c r="G422" i="15"/>
  <c r="E410" i="14" s="1"/>
  <c r="F422" i="15"/>
  <c r="D410" i="14" s="1"/>
  <c r="G216" i="15"/>
  <c r="E204" i="14" s="1"/>
  <c r="F216" i="15"/>
  <c r="D204" i="14" s="1"/>
  <c r="T226" i="1"/>
  <c r="V220" i="1"/>
  <c r="V210" i="1"/>
  <c r="X204" i="1"/>
  <c r="P196" i="1"/>
  <c r="T164" i="1"/>
  <c r="L156" i="1"/>
  <c r="R148" i="1"/>
  <c r="N140" i="1"/>
  <c r="N130" i="1"/>
  <c r="P106" i="1"/>
  <c r="J90" i="1"/>
  <c r="L82" i="1"/>
  <c r="L74" i="1"/>
  <c r="E142" i="10"/>
  <c r="I142" i="10"/>
  <c r="Q142" i="10"/>
  <c r="J142" i="10"/>
  <c r="R142" i="10"/>
  <c r="M142" i="10"/>
  <c r="N142" i="10"/>
  <c r="E214" i="10"/>
  <c r="I214" i="10"/>
  <c r="Q214" i="10"/>
  <c r="Y214" i="10"/>
  <c r="J214" i="10"/>
  <c r="R214" i="10"/>
  <c r="Z214" i="10"/>
  <c r="U214" i="10"/>
  <c r="M214" i="10"/>
  <c r="V214" i="10"/>
  <c r="N214" i="10"/>
  <c r="F360" i="10"/>
  <c r="B348" i="17" s="1"/>
  <c r="I50" i="1"/>
  <c r="M90" i="1"/>
  <c r="O92" i="1"/>
  <c r="I98" i="1"/>
  <c r="I100" i="1"/>
  <c r="K106" i="1"/>
  <c r="M108" i="1"/>
  <c r="Q130" i="1"/>
  <c r="K132" i="1"/>
  <c r="M138" i="1"/>
  <c r="O146" i="1"/>
  <c r="I148" i="1"/>
  <c r="O156" i="1"/>
  <c r="O164" i="1"/>
  <c r="U170" i="1"/>
  <c r="W172" i="1"/>
  <c r="Q178" i="1"/>
  <c r="Q180" i="1"/>
  <c r="S186" i="1"/>
  <c r="U188" i="1"/>
  <c r="K194" i="1"/>
  <c r="K196" i="1"/>
  <c r="K202" i="1"/>
  <c r="K204" i="1"/>
  <c r="Y210" i="1"/>
  <c r="I210" i="1"/>
  <c r="S212" i="1"/>
  <c r="U218" i="1"/>
  <c r="M220" i="1"/>
  <c r="W226" i="1"/>
  <c r="Q228" i="1"/>
  <c r="O234" i="1"/>
  <c r="W236" i="1"/>
  <c r="L60" i="1"/>
  <c r="J74" i="1"/>
  <c r="J76" i="1"/>
  <c r="J82" i="1"/>
  <c r="J84" i="1"/>
  <c r="P98" i="1"/>
  <c r="P100" i="1"/>
  <c r="N106" i="1"/>
  <c r="N116" i="1"/>
  <c r="N124" i="1"/>
  <c r="P130" i="1"/>
  <c r="L138" i="1"/>
  <c r="T140" i="1"/>
  <c r="J146" i="1"/>
  <c r="R154" i="1"/>
  <c r="R156" i="1"/>
  <c r="R162" i="1"/>
  <c r="R164" i="1"/>
  <c r="L170" i="1"/>
  <c r="J172" i="1"/>
  <c r="X178" i="1"/>
  <c r="X180" i="1"/>
  <c r="V186" i="1"/>
  <c r="L188" i="1"/>
  <c r="N194" i="1"/>
  <c r="V196" i="1"/>
  <c r="N202" i="1"/>
  <c r="V204" i="1"/>
  <c r="X210" i="1"/>
  <c r="N212" i="1"/>
  <c r="T218" i="1"/>
  <c r="AB220" i="1"/>
  <c r="L220" i="1"/>
  <c r="R226" i="1"/>
  <c r="P228" i="1"/>
  <c r="Z234" i="1"/>
  <c r="J234" i="1"/>
  <c r="Z236" i="1"/>
  <c r="J236" i="1"/>
  <c r="F66" i="19"/>
  <c r="D54" i="17" s="1"/>
  <c r="G66" i="19"/>
  <c r="E54" i="17" s="1"/>
  <c r="AD329" i="15"/>
  <c r="J329" i="15"/>
  <c r="AH327" i="15"/>
  <c r="N327" i="15"/>
  <c r="AJ319" i="15"/>
  <c r="L315" i="15"/>
  <c r="L311" i="15"/>
  <c r="AJ309" i="15"/>
  <c r="L307" i="15"/>
  <c r="R303" i="15"/>
  <c r="P301" i="15"/>
  <c r="X297" i="15"/>
  <c r="R289" i="15"/>
  <c r="R287" i="15"/>
  <c r="T283" i="15"/>
  <c r="N281" i="15"/>
  <c r="L275" i="15"/>
  <c r="AF273" i="15"/>
  <c r="P271" i="15"/>
  <c r="L265" i="15"/>
  <c r="AD255" i="15"/>
  <c r="V253" i="15"/>
  <c r="Z241" i="15"/>
  <c r="J241" i="15"/>
  <c r="P239" i="15"/>
  <c r="K236" i="15"/>
  <c r="P233" i="15"/>
  <c r="T231" i="15"/>
  <c r="L225" i="15"/>
  <c r="T203" i="15"/>
  <c r="AQ461" i="15"/>
  <c r="AA461" i="15"/>
  <c r="K461" i="15"/>
  <c r="AQ457" i="15"/>
  <c r="AA457" i="15"/>
  <c r="K457" i="15"/>
  <c r="AO449" i="15"/>
  <c r="Y449" i="15"/>
  <c r="I449" i="15"/>
  <c r="AU443" i="15"/>
  <c r="AE443" i="15"/>
  <c r="O443" i="15"/>
  <c r="AO437" i="15"/>
  <c r="Y437" i="15"/>
  <c r="I437" i="15"/>
  <c r="AU435" i="15"/>
  <c r="AE435" i="15"/>
  <c r="O435" i="15"/>
  <c r="AU433" i="15"/>
  <c r="AE433" i="15"/>
  <c r="O433" i="15"/>
  <c r="AU431" i="15"/>
  <c r="AE431" i="15"/>
  <c r="O431" i="15"/>
  <c r="AU427" i="15"/>
  <c r="AE427" i="15"/>
  <c r="O427" i="15"/>
  <c r="AU425" i="15"/>
  <c r="AE425" i="15"/>
  <c r="O425" i="15"/>
  <c r="AS423" i="15"/>
  <c r="AC423" i="15"/>
  <c r="M423" i="15"/>
  <c r="AU421" i="15"/>
  <c r="AE421" i="15"/>
  <c r="O421" i="15"/>
  <c r="AS415" i="15"/>
  <c r="AC415" i="15"/>
  <c r="M415" i="15"/>
  <c r="AS413" i="15"/>
  <c r="AC413" i="15"/>
  <c r="M413" i="15"/>
  <c r="AS407" i="15"/>
  <c r="AC407" i="15"/>
  <c r="M407" i="15"/>
  <c r="AS405" i="15"/>
  <c r="AC405" i="15"/>
  <c r="M405" i="15"/>
  <c r="AQ403" i="15"/>
  <c r="AA403" i="15"/>
  <c r="K403" i="15"/>
  <c r="AI399" i="15"/>
  <c r="S399" i="15"/>
  <c r="AS397" i="15"/>
  <c r="AC397" i="15"/>
  <c r="M397" i="15"/>
  <c r="AQ395" i="15"/>
  <c r="AA395" i="15"/>
  <c r="K395" i="15"/>
  <c r="AQ391" i="15"/>
  <c r="AA391" i="15"/>
  <c r="K391" i="15"/>
  <c r="AI389" i="15"/>
  <c r="S389" i="15"/>
  <c r="AQ387" i="15"/>
  <c r="AA387" i="15"/>
  <c r="K387" i="15"/>
  <c r="AO383" i="15"/>
  <c r="Y383" i="15"/>
  <c r="I383" i="15"/>
  <c r="AI381" i="15"/>
  <c r="S381" i="15"/>
  <c r="AI377" i="15"/>
  <c r="S377" i="15"/>
  <c r="AO375" i="15"/>
  <c r="Y375" i="15"/>
  <c r="I375" i="15"/>
  <c r="AO371" i="15"/>
  <c r="Y371" i="15"/>
  <c r="I371" i="15"/>
  <c r="AG369" i="15"/>
  <c r="Q369" i="15"/>
  <c r="AO367" i="15"/>
  <c r="Y367" i="15"/>
  <c r="I367" i="15"/>
  <c r="AL364" i="15"/>
  <c r="V364" i="15"/>
  <c r="AM363" i="15"/>
  <c r="W363" i="15"/>
  <c r="AG357" i="15"/>
  <c r="Q357" i="15"/>
  <c r="AL356" i="15"/>
  <c r="V356" i="15"/>
  <c r="AM355" i="15"/>
  <c r="W355" i="15"/>
  <c r="AM353" i="15"/>
  <c r="W353" i="15"/>
  <c r="AM351" i="15"/>
  <c r="W351" i="15"/>
  <c r="AM347" i="15"/>
  <c r="W347" i="15"/>
  <c r="AM345" i="15"/>
  <c r="W345" i="15"/>
  <c r="AK343" i="15"/>
  <c r="U343" i="15"/>
  <c r="AM341" i="15"/>
  <c r="W341" i="15"/>
  <c r="AL340" i="15"/>
  <c r="V340" i="15"/>
  <c r="AK335" i="15"/>
  <c r="U335" i="15"/>
  <c r="AK333" i="15"/>
  <c r="U333" i="15"/>
  <c r="AK331" i="15"/>
  <c r="U331" i="15"/>
  <c r="AK329" i="15"/>
  <c r="U329" i="15"/>
  <c r="AK327" i="15"/>
  <c r="U327" i="15"/>
  <c r="AI323" i="15"/>
  <c r="S323" i="15"/>
  <c r="AC321" i="15"/>
  <c r="M321" i="15"/>
  <c r="AA319" i="15"/>
  <c r="K319" i="15"/>
  <c r="AK317" i="15"/>
  <c r="U317" i="15"/>
  <c r="AI315" i="15"/>
  <c r="S315" i="15"/>
  <c r="AI311" i="15"/>
  <c r="S311" i="15"/>
  <c r="AA309" i="15"/>
  <c r="K309" i="15"/>
  <c r="AI307" i="15"/>
  <c r="S307" i="15"/>
  <c r="AG303" i="15"/>
  <c r="Q303" i="15"/>
  <c r="AA301" i="15"/>
  <c r="K301" i="15"/>
  <c r="AA297" i="15"/>
  <c r="K297" i="15"/>
  <c r="AG295" i="15"/>
  <c r="Q295" i="15"/>
  <c r="Y293" i="15"/>
  <c r="I293" i="15"/>
  <c r="AG291" i="15"/>
  <c r="Q291" i="15"/>
  <c r="Y289" i="15"/>
  <c r="I289" i="15"/>
  <c r="AG287" i="15"/>
  <c r="Q287" i="15"/>
  <c r="AE283" i="15"/>
  <c r="O283" i="15"/>
  <c r="AG281" i="15"/>
  <c r="Q281" i="15"/>
  <c r="AE275" i="15"/>
  <c r="O275" i="15"/>
  <c r="AE273" i="15"/>
  <c r="O273" i="15"/>
  <c r="AE271" i="15"/>
  <c r="O271" i="15"/>
  <c r="AE267" i="15"/>
  <c r="O267" i="15"/>
  <c r="AE265" i="15"/>
  <c r="O265" i="15"/>
  <c r="AC263" i="15"/>
  <c r="M263" i="15"/>
  <c r="AE261" i="15"/>
  <c r="O261" i="15"/>
  <c r="AC259" i="15"/>
  <c r="M259" i="15"/>
  <c r="AC255" i="15"/>
  <c r="M255" i="15"/>
  <c r="AC253" i="15"/>
  <c r="M253" i="15"/>
  <c r="AC249" i="15"/>
  <c r="M249" i="15"/>
  <c r="AC247" i="15"/>
  <c r="M247" i="15"/>
  <c r="AC245" i="15"/>
  <c r="M245" i="15"/>
  <c r="AA243" i="15"/>
  <c r="K243" i="15"/>
  <c r="U241" i="15"/>
  <c r="S239" i="15"/>
  <c r="V236" i="15"/>
  <c r="AA235" i="15"/>
  <c r="K235" i="15"/>
  <c r="S233" i="15"/>
  <c r="W232" i="15"/>
  <c r="AA231" i="15"/>
  <c r="K231" i="15"/>
  <c r="S229" i="15"/>
  <c r="AA227" i="15"/>
  <c r="K227" i="15"/>
  <c r="S225" i="15"/>
  <c r="Y223" i="15"/>
  <c r="I223" i="15"/>
  <c r="S217" i="15"/>
  <c r="W203" i="15"/>
  <c r="I57" i="15"/>
  <c r="S125" i="15"/>
  <c r="K127" i="15"/>
  <c r="S133" i="15"/>
  <c r="L135" i="15"/>
  <c r="I137" i="15"/>
  <c r="L143" i="15"/>
  <c r="N331" i="15"/>
  <c r="Z329" i="15"/>
  <c r="T323" i="15"/>
  <c r="AD321" i="15"/>
  <c r="N321" i="15"/>
  <c r="L319" i="15"/>
  <c r="V317" i="15"/>
  <c r="P315" i="15"/>
  <c r="P311" i="15"/>
  <c r="L309" i="15"/>
  <c r="P307" i="15"/>
  <c r="AB301" i="15"/>
  <c r="T297" i="15"/>
  <c r="AD295" i="15"/>
  <c r="N295" i="15"/>
  <c r="V293" i="15"/>
  <c r="AD291" i="15"/>
  <c r="J291" i="15"/>
  <c r="P283" i="15"/>
  <c r="X275" i="15"/>
  <c r="T271" i="15"/>
  <c r="AF267" i="15"/>
  <c r="L267" i="15"/>
  <c r="X265" i="15"/>
  <c r="V263" i="15"/>
  <c r="AB261" i="15"/>
  <c r="Z259" i="15"/>
  <c r="J259" i="15"/>
  <c r="N255" i="15"/>
  <c r="Z249" i="15"/>
  <c r="R247" i="15"/>
  <c r="V245" i="15"/>
  <c r="L239" i="15"/>
  <c r="L233" i="15"/>
  <c r="X231" i="15"/>
  <c r="AB229" i="15"/>
  <c r="P227" i="15"/>
  <c r="P225" i="15"/>
  <c r="N223" i="15"/>
  <c r="T217" i="15"/>
  <c r="L137" i="15"/>
  <c r="T169" i="15"/>
  <c r="AP461" i="15"/>
  <c r="Z461" i="15"/>
  <c r="AP457" i="15"/>
  <c r="Z457" i="15"/>
  <c r="J457" i="15"/>
  <c r="AV449" i="15"/>
  <c r="AF449" i="15"/>
  <c r="P449" i="15"/>
  <c r="AT443" i="15"/>
  <c r="AD443" i="15"/>
  <c r="AN437" i="15"/>
  <c r="X437" i="15"/>
  <c r="AT435" i="15"/>
  <c r="AD435" i="15"/>
  <c r="AT433" i="15"/>
  <c r="AD433" i="15"/>
  <c r="N433" i="15"/>
  <c r="AT431" i="15"/>
  <c r="AD431" i="15"/>
  <c r="N431" i="15"/>
  <c r="AT427" i="15"/>
  <c r="AD427" i="15"/>
  <c r="AT425" i="15"/>
  <c r="AD425" i="15"/>
  <c r="N425" i="15"/>
  <c r="AV423" i="15"/>
  <c r="AF423" i="15"/>
  <c r="P423" i="15"/>
  <c r="AT421" i="15"/>
  <c r="AD421" i="15"/>
  <c r="AV415" i="15"/>
  <c r="AF415" i="15"/>
  <c r="P415" i="15"/>
  <c r="AR413" i="15"/>
  <c r="AB413" i="15"/>
  <c r="L413" i="15"/>
  <c r="AF407" i="15"/>
  <c r="AR405" i="15"/>
  <c r="AB405" i="15"/>
  <c r="L405" i="15"/>
  <c r="AP403" i="15"/>
  <c r="Z403" i="15"/>
  <c r="AH399" i="15"/>
  <c r="R399" i="15"/>
  <c r="AR397" i="15"/>
  <c r="AB397" i="15"/>
  <c r="L397" i="15"/>
  <c r="AP395" i="15"/>
  <c r="Z395" i="15"/>
  <c r="J395" i="15"/>
  <c r="AP391" i="15"/>
  <c r="Z391" i="15"/>
  <c r="AH389" i="15"/>
  <c r="R389" i="15"/>
  <c r="AP387" i="15"/>
  <c r="Z387" i="15"/>
  <c r="AR383" i="15"/>
  <c r="AB383" i="15"/>
  <c r="L383" i="15"/>
  <c r="AH381" i="15"/>
  <c r="AH377" i="15"/>
  <c r="R377" i="15"/>
  <c r="AR375" i="15"/>
  <c r="AB375" i="15"/>
  <c r="L375" i="15"/>
  <c r="AJ371" i="15"/>
  <c r="T371" i="15"/>
  <c r="AN369" i="15"/>
  <c r="X369" i="15"/>
  <c r="AB367" i="15"/>
  <c r="L367" i="15"/>
  <c r="AG364" i="15"/>
  <c r="AL363" i="15"/>
  <c r="V363" i="15"/>
  <c r="AF357" i="15"/>
  <c r="AG356" i="15"/>
  <c r="Q356" i="15"/>
  <c r="AL355" i="15"/>
  <c r="AL353" i="15"/>
  <c r="V353" i="15"/>
  <c r="AL351" i="15"/>
  <c r="AL347" i="15"/>
  <c r="AL345" i="15"/>
  <c r="V345" i="15"/>
  <c r="AN343" i="15"/>
  <c r="AL341" i="15"/>
  <c r="V341" i="15"/>
  <c r="AK340" i="15"/>
  <c r="U340" i="15"/>
  <c r="AN335" i="15"/>
  <c r="AJ333" i="15"/>
  <c r="T333" i="15"/>
  <c r="AF331" i="15"/>
  <c r="AB329" i="15"/>
  <c r="L329" i="15"/>
  <c r="AH323" i="15"/>
  <c r="AB321" i="15"/>
  <c r="L321" i="15"/>
  <c r="Z319" i="15"/>
  <c r="J319" i="15"/>
  <c r="AJ317" i="15"/>
  <c r="AH315" i="15"/>
  <c r="AH311" i="15"/>
  <c r="Z309" i="15"/>
  <c r="J309" i="15"/>
  <c r="AH307" i="15"/>
  <c r="R307" i="15"/>
  <c r="AJ303" i="15"/>
  <c r="Z301" i="15"/>
  <c r="Z297" i="15"/>
  <c r="J297" i="15"/>
  <c r="AJ295" i="15"/>
  <c r="X293" i="15"/>
  <c r="AB291" i="15"/>
  <c r="AF289" i="15"/>
  <c r="P289" i="15"/>
  <c r="T287" i="15"/>
  <c r="AD283" i="15"/>
  <c r="AF281" i="15"/>
  <c r="AD275" i="15"/>
  <c r="AD273" i="15"/>
  <c r="N273" i="15"/>
  <c r="AD271" i="15"/>
  <c r="N271" i="15"/>
  <c r="AD267" i="15"/>
  <c r="AD265" i="15"/>
  <c r="N265" i="15"/>
  <c r="AF263" i="15"/>
  <c r="AD261" i="15"/>
  <c r="AF259" i="15"/>
  <c r="P259" i="15"/>
  <c r="AF255" i="15"/>
  <c r="P255" i="15"/>
  <c r="AB253" i="15"/>
  <c r="L253" i="15"/>
  <c r="P247" i="15"/>
  <c r="AB245" i="15"/>
  <c r="Z243" i="15"/>
  <c r="R239" i="15"/>
  <c r="Z235" i="15"/>
  <c r="J235" i="15"/>
  <c r="V232" i="15"/>
  <c r="Z231" i="15"/>
  <c r="Z227" i="15"/>
  <c r="J227" i="15"/>
  <c r="R225" i="15"/>
  <c r="AB223" i="15"/>
  <c r="V203" i="15"/>
  <c r="L89" i="15"/>
  <c r="P127" i="15"/>
  <c r="Q135" i="15"/>
  <c r="P137" i="15"/>
  <c r="T141" i="15"/>
  <c r="Q143" i="15"/>
  <c r="L165" i="15"/>
  <c r="S197" i="15"/>
  <c r="X199" i="15"/>
  <c r="J45" i="15"/>
  <c r="J49" i="15"/>
  <c r="J53" i="15"/>
  <c r="K61" i="15"/>
  <c r="J125" i="15"/>
  <c r="R127" i="15"/>
  <c r="J129" i="15"/>
  <c r="J133" i="15"/>
  <c r="S135" i="15"/>
  <c r="K137" i="15"/>
  <c r="K141" i="15"/>
  <c r="S143" i="15"/>
  <c r="R165" i="15"/>
  <c r="S169" i="15"/>
  <c r="S171" i="15"/>
  <c r="S173" i="15"/>
  <c r="R197" i="15"/>
  <c r="V199" i="15"/>
  <c r="I47" i="15"/>
  <c r="G47" i="15" s="1"/>
  <c r="E35" i="14" s="1"/>
  <c r="J55" i="15"/>
  <c r="J63" i="15"/>
  <c r="I89" i="15"/>
  <c r="I91" i="15"/>
  <c r="J97" i="15"/>
  <c r="J99" i="15"/>
  <c r="J101" i="15"/>
  <c r="Q125" i="15"/>
  <c r="I127" i="15"/>
  <c r="J135" i="15"/>
  <c r="R137" i="15"/>
  <c r="R141" i="15"/>
  <c r="J143" i="15"/>
  <c r="J171" i="15"/>
  <c r="Q197" i="15"/>
  <c r="U199" i="15"/>
  <c r="O209" i="15"/>
  <c r="W209" i="15"/>
  <c r="AA209" i="15"/>
  <c r="S209" i="15"/>
  <c r="K209" i="15"/>
  <c r="O213" i="15"/>
  <c r="W213" i="15"/>
  <c r="K213" i="15"/>
  <c r="S213" i="15"/>
  <c r="AA213" i="15"/>
  <c r="K409" i="15"/>
  <c r="S409" i="15"/>
  <c r="AA409" i="15"/>
  <c r="AI409" i="15"/>
  <c r="AQ409" i="15"/>
  <c r="O409" i="15"/>
  <c r="AE409" i="15"/>
  <c r="AU409" i="15"/>
  <c r="AH409" i="15"/>
  <c r="N409" i="15"/>
  <c r="V409" i="15"/>
  <c r="AD409" i="15"/>
  <c r="AL409" i="15"/>
  <c r="AT409" i="15"/>
  <c r="W409" i="15"/>
  <c r="AM409" i="15"/>
  <c r="J409" i="15"/>
  <c r="R409" i="15"/>
  <c r="Z409" i="15"/>
  <c r="AP409" i="15"/>
  <c r="E420" i="15"/>
  <c r="K420" i="15"/>
  <c r="S420" i="15"/>
  <c r="AA420" i="15"/>
  <c r="AI420" i="15"/>
  <c r="AQ420" i="15"/>
  <c r="O420" i="15"/>
  <c r="W420" i="15"/>
  <c r="AM420" i="15"/>
  <c r="X420" i="15"/>
  <c r="AN420" i="15"/>
  <c r="L420" i="15"/>
  <c r="T420" i="15"/>
  <c r="AB420" i="15"/>
  <c r="AJ420" i="15"/>
  <c r="AR420" i="15"/>
  <c r="AE420" i="15"/>
  <c r="AU420" i="15"/>
  <c r="P420" i="15"/>
  <c r="AF420" i="15"/>
  <c r="AV420" i="15"/>
  <c r="K445" i="15"/>
  <c r="S445" i="15"/>
  <c r="AA445" i="15"/>
  <c r="AI445" i="15"/>
  <c r="AQ445" i="15"/>
  <c r="AY445" i="15"/>
  <c r="O445" i="15"/>
  <c r="W445" i="15"/>
  <c r="AM445" i="15"/>
  <c r="J445" i="15"/>
  <c r="R445" i="15"/>
  <c r="AH445" i="15"/>
  <c r="AX445" i="15"/>
  <c r="N445" i="15"/>
  <c r="V445" i="15"/>
  <c r="AD445" i="15"/>
  <c r="AL445" i="15"/>
  <c r="AT445" i="15"/>
  <c r="AE445" i="15"/>
  <c r="AU445" i="15"/>
  <c r="Z445" i="15"/>
  <c r="AP445" i="15"/>
  <c r="K453" i="15"/>
  <c r="S453" i="15"/>
  <c r="AA453" i="15"/>
  <c r="AI453" i="15"/>
  <c r="AQ453" i="15"/>
  <c r="AY453" i="15"/>
  <c r="W453" i="15"/>
  <c r="AE453" i="15"/>
  <c r="AU453" i="15"/>
  <c r="J453" i="15"/>
  <c r="R453" i="15"/>
  <c r="Z453" i="15"/>
  <c r="AH453" i="15"/>
  <c r="AX453" i="15"/>
  <c r="N453" i="15"/>
  <c r="V453" i="15"/>
  <c r="AD453" i="15"/>
  <c r="AL453" i="15"/>
  <c r="AT453" i="15"/>
  <c r="O453" i="15"/>
  <c r="AM453" i="15"/>
  <c r="AP453" i="15"/>
  <c r="I236" i="1"/>
  <c r="W228" i="1"/>
  <c r="Q226" i="1"/>
  <c r="S220" i="1"/>
  <c r="U212" i="1"/>
  <c r="S210" i="1"/>
  <c r="U194" i="1"/>
  <c r="K188" i="1"/>
  <c r="O180" i="1"/>
  <c r="K178" i="1"/>
  <c r="I172" i="1"/>
  <c r="Q164" i="1"/>
  <c r="Q162" i="1"/>
  <c r="Q156" i="1"/>
  <c r="I146" i="1"/>
  <c r="K130" i="1"/>
  <c r="O90" i="1"/>
  <c r="I74" i="1"/>
  <c r="E232" i="1"/>
  <c r="O232" i="1"/>
  <c r="W232" i="1"/>
  <c r="E224" i="1"/>
  <c r="O224" i="1"/>
  <c r="W224" i="1"/>
  <c r="E216" i="1"/>
  <c r="O216" i="1"/>
  <c r="W216" i="1"/>
  <c r="E208" i="1"/>
  <c r="U208" i="1"/>
  <c r="M208" i="1"/>
  <c r="E200" i="1"/>
  <c r="Y200" i="1"/>
  <c r="I200" i="1"/>
  <c r="Q200" i="1"/>
  <c r="E192" i="1"/>
  <c r="K192" i="1"/>
  <c r="S192" i="1"/>
  <c r="E184" i="1"/>
  <c r="K184" i="1"/>
  <c r="S184" i="1"/>
  <c r="E176" i="1"/>
  <c r="S176" i="1"/>
  <c r="K176" i="1"/>
  <c r="E168" i="1"/>
  <c r="I168" i="1"/>
  <c r="Q168" i="1"/>
  <c r="E160" i="1"/>
  <c r="U160" i="1"/>
  <c r="M160" i="1"/>
  <c r="E152" i="1"/>
  <c r="O152" i="1"/>
  <c r="E144" i="1"/>
  <c r="O144" i="1"/>
  <c r="E136" i="1"/>
  <c r="O136" i="1"/>
  <c r="E128" i="1"/>
  <c r="M128" i="1"/>
  <c r="E120" i="1"/>
  <c r="Q120" i="1"/>
  <c r="I120" i="1"/>
  <c r="E112" i="1"/>
  <c r="K112" i="1"/>
  <c r="E104" i="1"/>
  <c r="K104" i="1"/>
  <c r="E96" i="1"/>
  <c r="K96" i="1"/>
  <c r="E88" i="1"/>
  <c r="I88" i="1"/>
  <c r="E80" i="1"/>
  <c r="M80" i="1"/>
  <c r="G72" i="1"/>
  <c r="C60" i="14" s="1"/>
  <c r="F72" i="1"/>
  <c r="B60" i="14" s="1"/>
  <c r="G64" i="1"/>
  <c r="C52" i="14" s="1"/>
  <c r="F64" i="1"/>
  <c r="B52" i="14" s="1"/>
  <c r="G56" i="1"/>
  <c r="C44" i="14" s="1"/>
  <c r="F56" i="1"/>
  <c r="B44" i="14" s="1"/>
  <c r="G48" i="1"/>
  <c r="C36" i="14" s="1"/>
  <c r="F48" i="1"/>
  <c r="B36" i="14" s="1"/>
  <c r="E40" i="1"/>
  <c r="I40" i="1"/>
  <c r="G32" i="1"/>
  <c r="C20" i="14" s="1"/>
  <c r="F32" i="1"/>
  <c r="B20" i="14" s="1"/>
  <c r="G24" i="1"/>
  <c r="C12" i="14" s="1"/>
  <c r="F24" i="1"/>
  <c r="B12" i="14" s="1"/>
  <c r="G16" i="1"/>
  <c r="C4" i="14" s="1"/>
  <c r="F16" i="1"/>
  <c r="B4" i="14" s="1"/>
  <c r="F404" i="10"/>
  <c r="B392" i="17" s="1"/>
  <c r="E444" i="15"/>
  <c r="P444" i="15"/>
  <c r="X444" i="15"/>
  <c r="AF444" i="15"/>
  <c r="AN444" i="15"/>
  <c r="AV444" i="15"/>
  <c r="L444" i="15"/>
  <c r="AB444" i="15"/>
  <c r="AR444" i="15"/>
  <c r="AE444" i="15"/>
  <c r="K444" i="15"/>
  <c r="S444" i="15"/>
  <c r="AA444" i="15"/>
  <c r="AI444" i="15"/>
  <c r="AQ444" i="15"/>
  <c r="T444" i="15"/>
  <c r="AJ444" i="15"/>
  <c r="O444" i="15"/>
  <c r="W444" i="15"/>
  <c r="AM444" i="15"/>
  <c r="AU444" i="15"/>
  <c r="V232" i="1"/>
  <c r="J228" i="1"/>
  <c r="AB226" i="1"/>
  <c r="V216" i="1"/>
  <c r="L146" i="1"/>
  <c r="N108" i="1"/>
  <c r="E54" i="10"/>
  <c r="I54" i="10"/>
  <c r="J54" i="10"/>
  <c r="G67" i="20"/>
  <c r="G55" i="17" s="1"/>
  <c r="F233" i="1"/>
  <c r="B221" i="14" s="1"/>
  <c r="G233" i="1"/>
  <c r="C221" i="14" s="1"/>
  <c r="F227" i="1"/>
  <c r="B215" i="14" s="1"/>
  <c r="G227" i="1"/>
  <c r="C215" i="14" s="1"/>
  <c r="F217" i="1"/>
  <c r="B205" i="14" s="1"/>
  <c r="G217" i="1"/>
  <c r="C205" i="14" s="1"/>
  <c r="F215" i="1"/>
  <c r="B203" i="14" s="1"/>
  <c r="G215" i="1"/>
  <c r="C203" i="14" s="1"/>
  <c r="G205" i="1"/>
  <c r="C193" i="14" s="1"/>
  <c r="F205" i="1"/>
  <c r="B193" i="14" s="1"/>
  <c r="F203" i="1"/>
  <c r="B191" i="14" s="1"/>
  <c r="G203" i="1"/>
  <c r="C191" i="14" s="1"/>
  <c r="G197" i="1"/>
  <c r="C185" i="14" s="1"/>
  <c r="F197" i="1"/>
  <c r="B185" i="14" s="1"/>
  <c r="F195" i="1"/>
  <c r="B183" i="14" s="1"/>
  <c r="F189" i="1"/>
  <c r="B177" i="14" s="1"/>
  <c r="G189" i="1"/>
  <c r="C177" i="14" s="1"/>
  <c r="F187" i="1"/>
  <c r="B175" i="14" s="1"/>
  <c r="F181" i="1"/>
  <c r="B169" i="14" s="1"/>
  <c r="G181" i="1"/>
  <c r="C169" i="14" s="1"/>
  <c r="F179" i="1"/>
  <c r="B167" i="14" s="1"/>
  <c r="G173" i="1"/>
  <c r="C161" i="14" s="1"/>
  <c r="F173" i="1"/>
  <c r="B161" i="14" s="1"/>
  <c r="F171" i="1"/>
  <c r="B159" i="14" s="1"/>
  <c r="F159" i="1"/>
  <c r="B147" i="14" s="1"/>
  <c r="G159" i="1"/>
  <c r="C147" i="14" s="1"/>
  <c r="F153" i="1"/>
  <c r="B141" i="14" s="1"/>
  <c r="G141" i="1"/>
  <c r="C129" i="14" s="1"/>
  <c r="F141" i="1"/>
  <c r="B129" i="14" s="1"/>
  <c r="F83" i="1"/>
  <c r="B71" i="14" s="1"/>
  <c r="F67" i="1"/>
  <c r="B55" i="14" s="1"/>
  <c r="F59" i="1"/>
  <c r="B47" i="14" s="1"/>
  <c r="G464" i="15"/>
  <c r="E452" i="14" s="1"/>
  <c r="F464" i="15"/>
  <c r="D452" i="14" s="1"/>
  <c r="F146" i="16"/>
  <c r="F134" i="14" s="1"/>
  <c r="G146" i="16"/>
  <c r="G134" i="14" s="1"/>
  <c r="G180" i="16"/>
  <c r="G168" i="14" s="1"/>
  <c r="F180" i="16"/>
  <c r="F168" i="14" s="1"/>
  <c r="F244" i="16"/>
  <c r="F232" i="14" s="1"/>
  <c r="G244" i="16"/>
  <c r="G232" i="14" s="1"/>
  <c r="F248" i="16"/>
  <c r="F236" i="14" s="1"/>
  <c r="G248" i="16"/>
  <c r="G236" i="14" s="1"/>
  <c r="F256" i="16"/>
  <c r="F244" i="14" s="1"/>
  <c r="G256" i="16"/>
  <c r="G244" i="14" s="1"/>
  <c r="F264" i="16"/>
  <c r="F252" i="14" s="1"/>
  <c r="G264" i="16"/>
  <c r="G252" i="14" s="1"/>
  <c r="F272" i="16"/>
  <c r="F260" i="14" s="1"/>
  <c r="G272" i="16"/>
  <c r="G260" i="14" s="1"/>
  <c r="F284" i="16"/>
  <c r="F272" i="14" s="1"/>
  <c r="G284" i="16"/>
  <c r="G272" i="14" s="1"/>
  <c r="F292" i="16"/>
  <c r="F280" i="14" s="1"/>
  <c r="G292" i="16"/>
  <c r="G280" i="14" s="1"/>
  <c r="F300" i="16"/>
  <c r="F288" i="14" s="1"/>
  <c r="G300" i="16"/>
  <c r="G288" i="14" s="1"/>
  <c r="F308" i="16"/>
  <c r="F296" i="14" s="1"/>
  <c r="G308" i="16"/>
  <c r="G296" i="14" s="1"/>
  <c r="F316" i="16"/>
  <c r="F304" i="14" s="1"/>
  <c r="G316" i="16"/>
  <c r="G304" i="14" s="1"/>
  <c r="F324" i="16"/>
  <c r="F312" i="14" s="1"/>
  <c r="G324" i="16"/>
  <c r="G312" i="14" s="1"/>
  <c r="F332" i="16"/>
  <c r="F320" i="14" s="1"/>
  <c r="G332" i="16"/>
  <c r="G320" i="14" s="1"/>
  <c r="F340" i="16"/>
  <c r="F328" i="14" s="1"/>
  <c r="G340" i="16"/>
  <c r="G328" i="14" s="1"/>
  <c r="F348" i="16"/>
  <c r="F336" i="14" s="1"/>
  <c r="G348" i="16"/>
  <c r="G336" i="14" s="1"/>
  <c r="F356" i="16"/>
  <c r="F344" i="14" s="1"/>
  <c r="G356" i="16"/>
  <c r="G344" i="14" s="1"/>
  <c r="F364" i="16"/>
  <c r="F352" i="14" s="1"/>
  <c r="G364" i="16"/>
  <c r="G352" i="14" s="1"/>
  <c r="F372" i="16"/>
  <c r="F360" i="14" s="1"/>
  <c r="G372" i="16"/>
  <c r="G360" i="14" s="1"/>
  <c r="F380" i="16"/>
  <c r="F368" i="14" s="1"/>
  <c r="G380" i="16"/>
  <c r="G368" i="14" s="1"/>
  <c r="F400" i="16"/>
  <c r="F388" i="14" s="1"/>
  <c r="G400" i="16"/>
  <c r="G388" i="14" s="1"/>
  <c r="F408" i="16"/>
  <c r="F396" i="14" s="1"/>
  <c r="G408" i="16"/>
  <c r="G396" i="14" s="1"/>
  <c r="F424" i="16"/>
  <c r="F412" i="14" s="1"/>
  <c r="G424" i="16"/>
  <c r="G412" i="14" s="1"/>
  <c r="F444" i="16"/>
  <c r="F432" i="14" s="1"/>
  <c r="G444" i="16"/>
  <c r="G432" i="14" s="1"/>
  <c r="F452" i="16"/>
  <c r="F440" i="14" s="1"/>
  <c r="G452" i="16"/>
  <c r="G440" i="14" s="1"/>
  <c r="G464" i="16"/>
  <c r="G452" i="14" s="1"/>
  <c r="F464" i="16"/>
  <c r="F452" i="14" s="1"/>
  <c r="H318" i="16"/>
  <c r="AJ318" i="16"/>
  <c r="T318" i="16"/>
  <c r="L318" i="16"/>
  <c r="AB318" i="16"/>
  <c r="G219" i="19"/>
  <c r="E207" i="17" s="1"/>
  <c r="F219" i="19"/>
  <c r="D207" i="17" s="1"/>
  <c r="F146" i="19"/>
  <c r="D134" i="17" s="1"/>
  <c r="G146" i="19"/>
  <c r="E134" i="17" s="1"/>
  <c r="F28" i="19"/>
  <c r="D16" i="17" s="1"/>
  <c r="G28" i="19"/>
  <c r="E16" i="17" s="1"/>
  <c r="F32" i="19"/>
  <c r="D20" i="17" s="1"/>
  <c r="G32" i="19"/>
  <c r="E20" i="17" s="1"/>
  <c r="F202" i="19"/>
  <c r="D190" i="17" s="1"/>
  <c r="G202" i="19"/>
  <c r="E190" i="17" s="1"/>
  <c r="F280" i="19"/>
  <c r="D268" i="17" s="1"/>
  <c r="G280" i="19"/>
  <c r="E268" i="17" s="1"/>
  <c r="F21" i="15"/>
  <c r="D9" i="14" s="1"/>
  <c r="G21" i="15"/>
  <c r="E9" i="14" s="1"/>
  <c r="G40" i="15"/>
  <c r="E28" i="14" s="1"/>
  <c r="F40" i="15"/>
  <c r="D28" i="14" s="1"/>
  <c r="F57" i="15"/>
  <c r="D45" i="14" s="1"/>
  <c r="G76" i="15"/>
  <c r="E64" i="14" s="1"/>
  <c r="F76" i="15"/>
  <c r="D64" i="14" s="1"/>
  <c r="F101" i="15"/>
  <c r="D89" i="14" s="1"/>
  <c r="F137" i="15"/>
  <c r="D125" i="14" s="1"/>
  <c r="G164" i="15"/>
  <c r="E152" i="14" s="1"/>
  <c r="F164" i="15"/>
  <c r="D152" i="14" s="1"/>
  <c r="F169" i="15"/>
  <c r="D157" i="14" s="1"/>
  <c r="F222" i="15"/>
  <c r="D210" i="14" s="1"/>
  <c r="G222" i="15"/>
  <c r="E210" i="14" s="1"/>
  <c r="F233" i="15"/>
  <c r="D221" i="14" s="1"/>
  <c r="G233" i="15"/>
  <c r="E221" i="14" s="1"/>
  <c r="F241" i="15"/>
  <c r="D229" i="14" s="1"/>
  <c r="G241" i="15"/>
  <c r="E229" i="14" s="1"/>
  <c r="G255" i="15"/>
  <c r="E243" i="14" s="1"/>
  <c r="F255" i="15"/>
  <c r="D243" i="14" s="1"/>
  <c r="G271" i="15"/>
  <c r="E259" i="14" s="1"/>
  <c r="F271" i="15"/>
  <c r="D259" i="14" s="1"/>
  <c r="G287" i="15"/>
  <c r="E275" i="14" s="1"/>
  <c r="F287" i="15"/>
  <c r="D275" i="14" s="1"/>
  <c r="G303" i="15"/>
  <c r="E291" i="14" s="1"/>
  <c r="F303" i="15"/>
  <c r="D291" i="14" s="1"/>
  <c r="G319" i="15"/>
  <c r="E307" i="14" s="1"/>
  <c r="F319" i="15"/>
  <c r="D307" i="14" s="1"/>
  <c r="G335" i="15"/>
  <c r="E323" i="14" s="1"/>
  <c r="F335" i="15"/>
  <c r="D323" i="14" s="1"/>
  <c r="G351" i="15"/>
  <c r="E339" i="14" s="1"/>
  <c r="F351" i="15"/>
  <c r="D339" i="14" s="1"/>
  <c r="E367" i="15"/>
  <c r="E383" i="15"/>
  <c r="G399" i="15"/>
  <c r="E387" i="14" s="1"/>
  <c r="F399" i="15"/>
  <c r="D387" i="14" s="1"/>
  <c r="G415" i="15"/>
  <c r="E403" i="14" s="1"/>
  <c r="F415" i="15"/>
  <c r="D403" i="14" s="1"/>
  <c r="G431" i="15"/>
  <c r="E419" i="14" s="1"/>
  <c r="F431" i="15"/>
  <c r="D419" i="14" s="1"/>
  <c r="G447" i="15"/>
  <c r="E435" i="14" s="1"/>
  <c r="F447" i="15"/>
  <c r="D435" i="14" s="1"/>
  <c r="G463" i="15"/>
  <c r="E451" i="14" s="1"/>
  <c r="F463" i="15"/>
  <c r="D451" i="14" s="1"/>
  <c r="F32" i="15"/>
  <c r="D20" i="14" s="1"/>
  <c r="G32" i="15"/>
  <c r="E20" i="14" s="1"/>
  <c r="F70" i="15"/>
  <c r="D58" i="14" s="1"/>
  <c r="G70" i="15"/>
  <c r="E58" i="14" s="1"/>
  <c r="F108" i="15"/>
  <c r="D96" i="14" s="1"/>
  <c r="G108" i="15"/>
  <c r="E96" i="14" s="1"/>
  <c r="F146" i="15"/>
  <c r="D134" i="14" s="1"/>
  <c r="G146" i="15"/>
  <c r="E134" i="14" s="1"/>
  <c r="F154" i="15"/>
  <c r="D142" i="14" s="1"/>
  <c r="G154" i="15"/>
  <c r="E142" i="14" s="1"/>
  <c r="G200" i="15"/>
  <c r="E188" i="14" s="1"/>
  <c r="F200" i="15"/>
  <c r="D188" i="14" s="1"/>
  <c r="G211" i="15"/>
  <c r="E199" i="14" s="1"/>
  <c r="F211" i="15"/>
  <c r="D199" i="14" s="1"/>
  <c r="G228" i="15"/>
  <c r="E216" i="14" s="1"/>
  <c r="F228" i="15"/>
  <c r="D216" i="14" s="1"/>
  <c r="G32" i="16"/>
  <c r="G20" i="14" s="1"/>
  <c r="G108" i="16"/>
  <c r="G96" i="14" s="1"/>
  <c r="G191" i="16"/>
  <c r="G179" i="14" s="1"/>
  <c r="H382" i="16"/>
  <c r="U382" i="16"/>
  <c r="AK382" i="16"/>
  <c r="AC382" i="16"/>
  <c r="AG382" i="16"/>
  <c r="I382" i="16"/>
  <c r="Y382" i="16"/>
  <c r="AO382" i="16"/>
  <c r="M382" i="16"/>
  <c r="Q382" i="16"/>
  <c r="H462" i="16"/>
  <c r="U462" i="16"/>
  <c r="AK462" i="16"/>
  <c r="AC462" i="16"/>
  <c r="I462" i="16"/>
  <c r="Y462" i="16"/>
  <c r="AO462" i="16"/>
  <c r="M462" i="16"/>
  <c r="AS462" i="16"/>
  <c r="Q462" i="16"/>
  <c r="AG462" i="16"/>
  <c r="AW462" i="16"/>
  <c r="Q231" i="15"/>
  <c r="Y231" i="15"/>
  <c r="M231" i="15"/>
  <c r="U231" i="15"/>
  <c r="I231" i="15"/>
  <c r="AC231" i="15"/>
  <c r="Q261" i="15"/>
  <c r="Y261" i="15"/>
  <c r="AC261" i="15"/>
  <c r="U261" i="15"/>
  <c r="I261" i="15"/>
  <c r="M261" i="15"/>
  <c r="M283" i="15"/>
  <c r="AC283" i="15"/>
  <c r="U283" i="15"/>
  <c r="I283" i="15"/>
  <c r="Q283" i="15"/>
  <c r="AG283" i="15"/>
  <c r="Y283" i="15"/>
  <c r="I315" i="15"/>
  <c r="Y315" i="15"/>
  <c r="AG315" i="15"/>
  <c r="AK315" i="15"/>
  <c r="M315" i="15"/>
  <c r="AC315" i="15"/>
  <c r="Q315" i="15"/>
  <c r="U315" i="15"/>
  <c r="P351" i="15"/>
  <c r="X351" i="15"/>
  <c r="AF351" i="15"/>
  <c r="AN351" i="15"/>
  <c r="T351" i="15"/>
  <c r="AJ351" i="15"/>
  <c r="M351" i="15"/>
  <c r="AK351" i="15"/>
  <c r="I351" i="15"/>
  <c r="Q351" i="15"/>
  <c r="Y351" i="15"/>
  <c r="AG351" i="15"/>
  <c r="AO351" i="15"/>
  <c r="L351" i="15"/>
  <c r="AB351" i="15"/>
  <c r="U351" i="15"/>
  <c r="AC351" i="15"/>
  <c r="P387" i="15"/>
  <c r="X387" i="15"/>
  <c r="AF387" i="15"/>
  <c r="AN387" i="15"/>
  <c r="L387" i="15"/>
  <c r="AB387" i="15"/>
  <c r="AR387" i="15"/>
  <c r="M387" i="15"/>
  <c r="U387" i="15"/>
  <c r="AC387" i="15"/>
  <c r="AS387" i="15"/>
  <c r="I387" i="15"/>
  <c r="Q387" i="15"/>
  <c r="Y387" i="15"/>
  <c r="AG387" i="15"/>
  <c r="AO387" i="15"/>
  <c r="T387" i="15"/>
  <c r="AJ387" i="15"/>
  <c r="AK387" i="15"/>
  <c r="L421" i="15"/>
  <c r="T421" i="15"/>
  <c r="AB421" i="15"/>
  <c r="AJ421" i="15"/>
  <c r="AR421" i="15"/>
  <c r="X421" i="15"/>
  <c r="AN421" i="15"/>
  <c r="AV421" i="15"/>
  <c r="I421" i="15"/>
  <c r="Y421" i="15"/>
  <c r="AO421" i="15"/>
  <c r="M421" i="15"/>
  <c r="U421" i="15"/>
  <c r="AC421" i="15"/>
  <c r="AK421" i="15"/>
  <c r="AS421" i="15"/>
  <c r="P421" i="15"/>
  <c r="AF421" i="15"/>
  <c r="Q421" i="15"/>
  <c r="AG421" i="15"/>
  <c r="P443" i="15"/>
  <c r="X443" i="15"/>
  <c r="AF443" i="15"/>
  <c r="AN443" i="15"/>
  <c r="AV443" i="15"/>
  <c r="AB443" i="15"/>
  <c r="AR443" i="15"/>
  <c r="U443" i="15"/>
  <c r="AK443" i="15"/>
  <c r="I443" i="15"/>
  <c r="Q443" i="15"/>
  <c r="Y443" i="15"/>
  <c r="AG443" i="15"/>
  <c r="AO443" i="15"/>
  <c r="AW443" i="15"/>
  <c r="L443" i="15"/>
  <c r="T443" i="15"/>
  <c r="AJ443" i="15"/>
  <c r="M443" i="15"/>
  <c r="AC443" i="15"/>
  <c r="AS443" i="15"/>
  <c r="F167" i="20"/>
  <c r="F155" i="17" s="1"/>
  <c r="AE265" i="16"/>
  <c r="W265" i="16"/>
  <c r="O265" i="16"/>
  <c r="W308" i="16"/>
  <c r="AE308" i="16"/>
  <c r="O308" i="16"/>
  <c r="O355" i="16"/>
  <c r="AE355" i="16"/>
  <c r="AM355" i="16"/>
  <c r="W355" i="16"/>
  <c r="W241" i="15"/>
  <c r="O241" i="15"/>
  <c r="K241" i="15"/>
  <c r="AA241" i="15"/>
  <c r="S241" i="15"/>
  <c r="S327" i="15"/>
  <c r="AI327" i="15"/>
  <c r="AA327" i="15"/>
  <c r="AE327" i="15"/>
  <c r="W327" i="15"/>
  <c r="AM327" i="15"/>
  <c r="K327" i="15"/>
  <c r="O327" i="15"/>
  <c r="AY456" i="10"/>
  <c r="AQ456" i="10"/>
  <c r="AI456" i="10"/>
  <c r="AA456" i="10"/>
  <c r="S456" i="10"/>
  <c r="K456" i="10"/>
  <c r="AV456" i="10"/>
  <c r="AN456" i="10"/>
  <c r="AF456" i="10"/>
  <c r="Z456" i="10"/>
  <c r="R456" i="10"/>
  <c r="J456" i="10"/>
  <c r="E456" i="10"/>
  <c r="AU456" i="10"/>
  <c r="AR456" i="10"/>
  <c r="AE456" i="10"/>
  <c r="AB456" i="10"/>
  <c r="V456" i="10"/>
  <c r="AM456" i="10"/>
  <c r="N456" i="10"/>
  <c r="O456" i="10"/>
  <c r="AJ456" i="10"/>
  <c r="W456" i="10"/>
  <c r="E438" i="10"/>
  <c r="P438" i="10"/>
  <c r="X438" i="10"/>
  <c r="AF438" i="10"/>
  <c r="AN438" i="10"/>
  <c r="AV438" i="10"/>
  <c r="T438" i="10"/>
  <c r="AJ438" i="10"/>
  <c r="AR438" i="10"/>
  <c r="K438" i="10"/>
  <c r="AA438" i="10"/>
  <c r="AQ438" i="10"/>
  <c r="L438" i="10"/>
  <c r="AB438" i="10"/>
  <c r="S438" i="10"/>
  <c r="AI438" i="10"/>
  <c r="E422" i="10"/>
  <c r="N422" i="10"/>
  <c r="V422" i="10"/>
  <c r="AD422" i="10"/>
  <c r="AL422" i="10"/>
  <c r="AT422" i="10"/>
  <c r="I422" i="10"/>
  <c r="Y422" i="10"/>
  <c r="AO422" i="10"/>
  <c r="J422" i="10"/>
  <c r="Z422" i="10"/>
  <c r="AP422" i="10"/>
  <c r="Q422" i="10"/>
  <c r="AG422" i="10"/>
  <c r="R422" i="10"/>
  <c r="AH422" i="10"/>
  <c r="L398" i="10"/>
  <c r="T398" i="10"/>
  <c r="AB398" i="10"/>
  <c r="AJ398" i="10"/>
  <c r="AR398" i="10"/>
  <c r="X398" i="10"/>
  <c r="AN398" i="10"/>
  <c r="P398" i="10"/>
  <c r="AF398" i="10"/>
  <c r="O398" i="10"/>
  <c r="AE398" i="10"/>
  <c r="W398" i="10"/>
  <c r="E398" i="10"/>
  <c r="AM398" i="10"/>
  <c r="E378" i="10"/>
  <c r="N378" i="10"/>
  <c r="V378" i="10"/>
  <c r="AD378" i="10"/>
  <c r="AL378" i="10"/>
  <c r="R378" i="10"/>
  <c r="AH378" i="10"/>
  <c r="J378" i="10"/>
  <c r="AP378" i="10"/>
  <c r="I378" i="10"/>
  <c r="Y378" i="10"/>
  <c r="AO378" i="10"/>
  <c r="Z378" i="10"/>
  <c r="Q378" i="10"/>
  <c r="AG378" i="10"/>
  <c r="K354" i="10"/>
  <c r="S354" i="10"/>
  <c r="AA354" i="10"/>
  <c r="AI354" i="10"/>
  <c r="L354" i="10"/>
  <c r="T354" i="10"/>
  <c r="AB354" i="10"/>
  <c r="AJ354" i="10"/>
  <c r="P354" i="10"/>
  <c r="AF354" i="10"/>
  <c r="AN354" i="10"/>
  <c r="E354" i="10"/>
  <c r="W354" i="10"/>
  <c r="AM354" i="10"/>
  <c r="X354" i="10"/>
  <c r="AE354" i="10"/>
  <c r="O354" i="10"/>
  <c r="K336" i="10"/>
  <c r="S336" i="10"/>
  <c r="AA336" i="10"/>
  <c r="AI336" i="10"/>
  <c r="L336" i="10"/>
  <c r="T336" i="10"/>
  <c r="AB336" i="10"/>
  <c r="AJ336" i="10"/>
  <c r="P336" i="10"/>
  <c r="AF336" i="10"/>
  <c r="AN336" i="10"/>
  <c r="E336" i="10"/>
  <c r="W336" i="10"/>
  <c r="AM336" i="10"/>
  <c r="X336" i="10"/>
  <c r="AE336" i="10"/>
  <c r="O336" i="10"/>
  <c r="E312" i="10"/>
  <c r="O312" i="10"/>
  <c r="W312" i="10"/>
  <c r="AE312" i="10"/>
  <c r="P312" i="10"/>
  <c r="X312" i="10"/>
  <c r="AF312" i="10"/>
  <c r="K312" i="10"/>
  <c r="AA312" i="10"/>
  <c r="AI312" i="10"/>
  <c r="L312" i="10"/>
  <c r="AB312" i="10"/>
  <c r="S312" i="10"/>
  <c r="AJ312" i="10"/>
  <c r="T312" i="10"/>
  <c r="E292" i="10"/>
  <c r="M292" i="10"/>
  <c r="U292" i="10"/>
  <c r="AC292" i="10"/>
  <c r="N292" i="10"/>
  <c r="V292" i="10"/>
  <c r="AD292" i="10"/>
  <c r="R292" i="10"/>
  <c r="AH292" i="10"/>
  <c r="J292" i="10"/>
  <c r="I292" i="10"/>
  <c r="Y292" i="10"/>
  <c r="Z292" i="10"/>
  <c r="Q292" i="10"/>
  <c r="AG292" i="10"/>
  <c r="K270" i="10"/>
  <c r="S270" i="10"/>
  <c r="AA270" i="10"/>
  <c r="L270" i="10"/>
  <c r="T270" i="10"/>
  <c r="AB270" i="10"/>
  <c r="X270" i="10"/>
  <c r="P270" i="10"/>
  <c r="O270" i="10"/>
  <c r="AE270" i="10"/>
  <c r="AF270" i="10"/>
  <c r="W270" i="10"/>
  <c r="E270" i="10"/>
  <c r="E250" i="10"/>
  <c r="M250" i="10"/>
  <c r="U250" i="10"/>
  <c r="AC250" i="10"/>
  <c r="N250" i="10"/>
  <c r="V250" i="10"/>
  <c r="AD250" i="10"/>
  <c r="J250" i="10"/>
  <c r="Z250" i="10"/>
  <c r="Q250" i="10"/>
  <c r="R250" i="10"/>
  <c r="I250" i="10"/>
  <c r="Y250" i="10"/>
  <c r="J292" i="16"/>
  <c r="AH292" i="16"/>
  <c r="R292" i="16"/>
  <c r="Z292" i="16"/>
  <c r="P385" i="16"/>
  <c r="AF385" i="16"/>
  <c r="X385" i="16"/>
  <c r="AN385" i="16"/>
  <c r="L385" i="16"/>
  <c r="AR385" i="16"/>
  <c r="T385" i="16"/>
  <c r="AJ385" i="16"/>
  <c r="H385" i="16"/>
  <c r="AB385" i="16"/>
  <c r="P393" i="16"/>
  <c r="AF393" i="16"/>
  <c r="H393" i="16"/>
  <c r="AN393" i="16"/>
  <c r="L393" i="16"/>
  <c r="AR393" i="16"/>
  <c r="T393" i="16"/>
  <c r="AJ393" i="16"/>
  <c r="X393" i="16"/>
  <c r="AB393" i="16"/>
  <c r="L412" i="16"/>
  <c r="AB412" i="16"/>
  <c r="AR412" i="16"/>
  <c r="T412" i="16"/>
  <c r="P412" i="16"/>
  <c r="AF412" i="16"/>
  <c r="AJ412" i="16"/>
  <c r="H412" i="16"/>
  <c r="X412" i="16"/>
  <c r="AN412" i="16"/>
  <c r="T429" i="16"/>
  <c r="AJ429" i="16"/>
  <c r="AB429" i="16"/>
  <c r="P429" i="16"/>
  <c r="AV429" i="16"/>
  <c r="H429" i="16"/>
  <c r="X429" i="16"/>
  <c r="AN429" i="16"/>
  <c r="L429" i="16"/>
  <c r="AR429" i="16"/>
  <c r="AF429" i="16"/>
  <c r="T443" i="16"/>
  <c r="AJ443" i="16"/>
  <c r="AB443" i="16"/>
  <c r="P443" i="16"/>
  <c r="AV443" i="16"/>
  <c r="H443" i="16"/>
  <c r="X443" i="16"/>
  <c r="AN443" i="16"/>
  <c r="L443" i="16"/>
  <c r="AR443" i="16"/>
  <c r="AF443" i="16"/>
  <c r="F45" i="15"/>
  <c r="D33" i="14" s="1"/>
  <c r="F53" i="15"/>
  <c r="D41" i="14" s="1"/>
  <c r="E133" i="15"/>
  <c r="O133" i="15"/>
  <c r="M169" i="15"/>
  <c r="U169" i="15"/>
  <c r="F16" i="10"/>
  <c r="B4" i="17" s="1"/>
  <c r="E58" i="10"/>
  <c r="I58" i="10"/>
  <c r="J58" i="10"/>
  <c r="K78" i="10"/>
  <c r="L78" i="10"/>
  <c r="E78" i="10"/>
  <c r="E102" i="10"/>
  <c r="M102" i="10"/>
  <c r="N102" i="10"/>
  <c r="I102" i="10"/>
  <c r="J102" i="10"/>
  <c r="E118" i="10"/>
  <c r="O118" i="10"/>
  <c r="P118" i="10"/>
  <c r="K118" i="10"/>
  <c r="L118" i="10"/>
  <c r="E144" i="10"/>
  <c r="O144" i="10"/>
  <c r="P144" i="10"/>
  <c r="K144" i="10"/>
  <c r="L144" i="10"/>
  <c r="S144" i="10"/>
  <c r="T144" i="10"/>
  <c r="E162" i="10"/>
  <c r="O162" i="10"/>
  <c r="P162" i="10"/>
  <c r="K162" i="10"/>
  <c r="L162" i="10"/>
  <c r="S162" i="10"/>
  <c r="T162" i="10"/>
  <c r="K186" i="10"/>
  <c r="S186" i="10"/>
  <c r="L186" i="10"/>
  <c r="T186" i="10"/>
  <c r="E186" i="10"/>
  <c r="W186" i="10"/>
  <c r="X186" i="10"/>
  <c r="O186" i="10"/>
  <c r="P186" i="10"/>
  <c r="E204" i="10"/>
  <c r="M204" i="10"/>
  <c r="U204" i="10"/>
  <c r="N204" i="10"/>
  <c r="V204" i="10"/>
  <c r="Q204" i="10"/>
  <c r="I204" i="10"/>
  <c r="R204" i="10"/>
  <c r="Y204" i="10"/>
  <c r="J204" i="10"/>
  <c r="Z204" i="10"/>
  <c r="W306" i="16"/>
  <c r="O306" i="16"/>
  <c r="AE306" i="16"/>
  <c r="W363" i="16"/>
  <c r="AE363" i="16"/>
  <c r="AM363" i="16"/>
  <c r="O363" i="16"/>
  <c r="K245" i="15"/>
  <c r="AA245" i="15"/>
  <c r="O245" i="15"/>
  <c r="AE245" i="15"/>
  <c r="S245" i="15"/>
  <c r="W245" i="15"/>
  <c r="O291" i="15"/>
  <c r="AE291" i="15"/>
  <c r="W291" i="15"/>
  <c r="S291" i="15"/>
  <c r="AI291" i="15"/>
  <c r="K291" i="15"/>
  <c r="AA291" i="15"/>
  <c r="K317" i="15"/>
  <c r="AA317" i="15"/>
  <c r="S317" i="15"/>
  <c r="AI317" i="15"/>
  <c r="W317" i="15"/>
  <c r="O317" i="15"/>
  <c r="AE317" i="15"/>
  <c r="F71" i="20"/>
  <c r="F59" i="17" s="1"/>
  <c r="G71" i="20"/>
  <c r="G59" i="17" s="1"/>
  <c r="F59" i="20"/>
  <c r="F47" i="17" s="1"/>
  <c r="F77" i="20"/>
  <c r="F65" i="17" s="1"/>
  <c r="G77" i="20"/>
  <c r="G65" i="17" s="1"/>
  <c r="F135" i="20"/>
  <c r="F123" i="17" s="1"/>
  <c r="F333" i="20"/>
  <c r="F321" i="17" s="1"/>
  <c r="T462" i="16"/>
  <c r="AA412" i="16"/>
  <c r="S403" i="16"/>
  <c r="S393" i="16"/>
  <c r="K385" i="16"/>
  <c r="L382" i="16"/>
  <c r="O358" i="16"/>
  <c r="AD308" i="16"/>
  <c r="V265" i="16"/>
  <c r="AQ462" i="16"/>
  <c r="K462" i="16"/>
  <c r="AD452" i="16"/>
  <c r="AP433" i="16"/>
  <c r="J433" i="16"/>
  <c r="AP429" i="16"/>
  <c r="J429" i="16"/>
  <c r="Z425" i="16"/>
  <c r="S422" i="16"/>
  <c r="AD412" i="16"/>
  <c r="N412" i="16"/>
  <c r="AL403" i="16"/>
  <c r="V403" i="16"/>
  <c r="N393" i="16"/>
  <c r="N389" i="16"/>
  <c r="AD385" i="16"/>
  <c r="AQ382" i="16"/>
  <c r="K382" i="16"/>
  <c r="N370" i="16"/>
  <c r="K363" i="16"/>
  <c r="AF318" i="16"/>
  <c r="AA315" i="16"/>
  <c r="S265" i="16"/>
  <c r="X462" i="16"/>
  <c r="AY452" i="16"/>
  <c r="W452" i="16"/>
  <c r="AQ443" i="16"/>
  <c r="AA433" i="16"/>
  <c r="AE429" i="16"/>
  <c r="AU425" i="16"/>
  <c r="N363" i="16"/>
  <c r="AM358" i="16"/>
  <c r="K318" i="16"/>
  <c r="AL315" i="16"/>
  <c r="AD306" i="16"/>
  <c r="AE278" i="16"/>
  <c r="AH462" i="16"/>
  <c r="AO452" i="16"/>
  <c r="I452" i="16"/>
  <c r="AW443" i="16"/>
  <c r="Y433" i="16"/>
  <c r="AO429" i="16"/>
  <c r="Y429" i="16"/>
  <c r="AO425" i="16"/>
  <c r="I425" i="16"/>
  <c r="T424" i="16"/>
  <c r="AH422" i="16"/>
  <c r="T420" i="16"/>
  <c r="AG412" i="16"/>
  <c r="Q412" i="16"/>
  <c r="AK403" i="16"/>
  <c r="U403" i="16"/>
  <c r="U393" i="16"/>
  <c r="U389" i="16"/>
  <c r="R382" i="16"/>
  <c r="Z363" i="16"/>
  <c r="R355" i="16"/>
  <c r="R337" i="16"/>
  <c r="J306" i="16"/>
  <c r="K292" i="16"/>
  <c r="N268" i="16"/>
  <c r="R265" i="16"/>
  <c r="AG370" i="16"/>
  <c r="Y363" i="16"/>
  <c r="I363" i="16"/>
  <c r="AL358" i="16"/>
  <c r="V358" i="16"/>
  <c r="Y355" i="16"/>
  <c r="AG337" i="16"/>
  <c r="Q337" i="16"/>
  <c r="AL318" i="16"/>
  <c r="M315" i="16"/>
  <c r="Y273" i="16"/>
  <c r="I273" i="16"/>
  <c r="U268" i="16"/>
  <c r="Y265" i="16"/>
  <c r="I265" i="16"/>
  <c r="T370" i="16"/>
  <c r="AF363" i="16"/>
  <c r="AO358" i="16"/>
  <c r="Y358" i="16"/>
  <c r="AF355" i="16"/>
  <c r="P337" i="16"/>
  <c r="Y318" i="16"/>
  <c r="AJ315" i="16"/>
  <c r="AF306" i="16"/>
  <c r="P306" i="16"/>
  <c r="P292" i="16"/>
  <c r="Y278" i="16"/>
  <c r="G177" i="16"/>
  <c r="G165" i="14" s="1"/>
  <c r="M212" i="16"/>
  <c r="F43" i="10"/>
  <c r="B31" i="17" s="1"/>
  <c r="F55" i="10"/>
  <c r="B43" i="17" s="1"/>
  <c r="F185" i="10"/>
  <c r="B173" i="17" s="1"/>
  <c r="G209" i="10"/>
  <c r="C197" i="17" s="1"/>
  <c r="F211" i="10"/>
  <c r="B199" i="17" s="1"/>
  <c r="G412" i="10"/>
  <c r="C400" i="17" s="1"/>
  <c r="F374" i="10"/>
  <c r="B362" i="17" s="1"/>
  <c r="G342" i="15"/>
  <c r="E330" i="14" s="1"/>
  <c r="F342" i="15"/>
  <c r="D330" i="14" s="1"/>
  <c r="AB236" i="1"/>
  <c r="V188" i="1"/>
  <c r="L172" i="1"/>
  <c r="L92" i="1"/>
  <c r="L84" i="1"/>
  <c r="L76" i="1"/>
  <c r="E206" i="10"/>
  <c r="I206" i="10"/>
  <c r="Q206" i="10"/>
  <c r="Y206" i="10"/>
  <c r="J206" i="10"/>
  <c r="R206" i="10"/>
  <c r="Z206" i="10"/>
  <c r="U206" i="10"/>
  <c r="V206" i="10"/>
  <c r="M206" i="10"/>
  <c r="N206" i="10"/>
  <c r="G328" i="10"/>
  <c r="C316" i="17" s="1"/>
  <c r="F328" i="10"/>
  <c r="B316" i="17" s="1"/>
  <c r="G248" i="10"/>
  <c r="C236" i="17" s="1"/>
  <c r="I28" i="1"/>
  <c r="K84" i="1"/>
  <c r="M100" i="1"/>
  <c r="Q108" i="1"/>
  <c r="O132" i="1"/>
  <c r="I140" i="1"/>
  <c r="S164" i="1"/>
  <c r="K172" i="1"/>
  <c r="U180" i="1"/>
  <c r="Y188" i="1"/>
  <c r="O196" i="1"/>
  <c r="O204" i="1"/>
  <c r="W212" i="1"/>
  <c r="K236" i="1"/>
  <c r="J44" i="1"/>
  <c r="N76" i="1"/>
  <c r="R116" i="1"/>
  <c r="R124" i="1"/>
  <c r="V156" i="1"/>
  <c r="N172" i="1"/>
  <c r="L180" i="1"/>
  <c r="Z196" i="1"/>
  <c r="Z204" i="1"/>
  <c r="P220" i="1"/>
  <c r="N236" i="1"/>
  <c r="G286" i="19"/>
  <c r="E274" i="17" s="1"/>
  <c r="F286" i="19"/>
  <c r="D274" i="17" s="1"/>
  <c r="F22" i="20"/>
  <c r="F10" i="17" s="1"/>
  <c r="G22" i="20"/>
  <c r="G10" i="17" s="1"/>
  <c r="R327" i="15"/>
  <c r="T307" i="15"/>
  <c r="AF283" i="15"/>
  <c r="AD241" i="15"/>
  <c r="N241" i="15"/>
  <c r="AC449" i="15"/>
  <c r="AI443" i="15"/>
  <c r="AS437" i="15"/>
  <c r="M437" i="15"/>
  <c r="AI431" i="15"/>
  <c r="S431" i="15"/>
  <c r="AG413" i="15"/>
  <c r="O395" i="15"/>
  <c r="O387" i="15"/>
  <c r="M383" i="15"/>
  <c r="AC375" i="15"/>
  <c r="M375" i="15"/>
  <c r="AC367" i="15"/>
  <c r="M367" i="15"/>
  <c r="AA363" i="15"/>
  <c r="K363" i="15"/>
  <c r="Z356" i="15"/>
  <c r="AA351" i="15"/>
  <c r="AA341" i="15"/>
  <c r="K341" i="15"/>
  <c r="J340" i="15"/>
  <c r="I333" i="15"/>
  <c r="I327" i="15"/>
  <c r="I317" i="15"/>
  <c r="W307" i="15"/>
  <c r="U287" i="15"/>
  <c r="S271" i="15"/>
  <c r="S261" i="15"/>
  <c r="Q245" i="15"/>
  <c r="O231" i="15"/>
  <c r="W225" i="15"/>
  <c r="M97" i="15"/>
  <c r="I169" i="15"/>
  <c r="Z317" i="15"/>
  <c r="T315" i="15"/>
  <c r="X283" i="15"/>
  <c r="R255" i="15"/>
  <c r="Z245" i="15"/>
  <c r="J245" i="15"/>
  <c r="P235" i="15"/>
  <c r="X225" i="15"/>
  <c r="L133" i="15"/>
  <c r="AJ449" i="15"/>
  <c r="T449" i="15"/>
  <c r="AX443" i="15"/>
  <c r="R443" i="15"/>
  <c r="AR437" i="15"/>
  <c r="AB437" i="15"/>
  <c r="AJ423" i="15"/>
  <c r="T423" i="15"/>
  <c r="AH421" i="15"/>
  <c r="P405" i="15"/>
  <c r="AF397" i="15"/>
  <c r="AT395" i="15"/>
  <c r="N395" i="15"/>
  <c r="N387" i="15"/>
  <c r="P383" i="15"/>
  <c r="P375" i="15"/>
  <c r="AN371" i="15"/>
  <c r="X371" i="15"/>
  <c r="AF367" i="15"/>
  <c r="AP363" i="15"/>
  <c r="J363" i="15"/>
  <c r="AK356" i="15"/>
  <c r="U356" i="15"/>
  <c r="J351" i="15"/>
  <c r="Z341" i="15"/>
  <c r="Y340" i="15"/>
  <c r="X333" i="15"/>
  <c r="AB327" i="15"/>
  <c r="X317" i="15"/>
  <c r="AF291" i="15"/>
  <c r="P291" i="15"/>
  <c r="X287" i="15"/>
  <c r="AH283" i="15"/>
  <c r="R283" i="15"/>
  <c r="R271" i="15"/>
  <c r="T255" i="15"/>
  <c r="P245" i="15"/>
  <c r="N235" i="15"/>
  <c r="L61" i="15"/>
  <c r="N125" i="15"/>
  <c r="W169" i="15"/>
  <c r="M89" i="15"/>
  <c r="H464" i="16"/>
  <c r="O464" i="16"/>
  <c r="AE464" i="16"/>
  <c r="AU464" i="16"/>
  <c r="AM464" i="16"/>
  <c r="K464" i="16"/>
  <c r="AQ464" i="16"/>
  <c r="S464" i="16"/>
  <c r="AI464" i="16"/>
  <c r="AY464" i="16"/>
  <c r="W464" i="16"/>
  <c r="AA464" i="16"/>
  <c r="O223" i="15"/>
  <c r="W223" i="15"/>
  <c r="S223" i="15"/>
  <c r="K223" i="15"/>
  <c r="AA223" i="15"/>
  <c r="K335" i="15"/>
  <c r="S335" i="15"/>
  <c r="AA335" i="15"/>
  <c r="AI335" i="15"/>
  <c r="AE335" i="15"/>
  <c r="R335" i="15"/>
  <c r="AH335" i="15"/>
  <c r="N335" i="15"/>
  <c r="V335" i="15"/>
  <c r="AD335" i="15"/>
  <c r="AL335" i="15"/>
  <c r="O335" i="15"/>
  <c r="W335" i="15"/>
  <c r="AM335" i="15"/>
  <c r="J335" i="15"/>
  <c r="Z335" i="15"/>
  <c r="K343" i="15"/>
  <c r="S343" i="15"/>
  <c r="AA343" i="15"/>
  <c r="AI343" i="15"/>
  <c r="AE343" i="15"/>
  <c r="AM343" i="15"/>
  <c r="R343" i="15"/>
  <c r="Z343" i="15"/>
  <c r="N343" i="15"/>
  <c r="V343" i="15"/>
  <c r="AD343" i="15"/>
  <c r="AL343" i="15"/>
  <c r="O343" i="15"/>
  <c r="W343" i="15"/>
  <c r="J343" i="15"/>
  <c r="AH343" i="15"/>
  <c r="K357" i="15"/>
  <c r="S357" i="15"/>
  <c r="AA357" i="15"/>
  <c r="AI357" i="15"/>
  <c r="AE357" i="15"/>
  <c r="J357" i="15"/>
  <c r="Z357" i="15"/>
  <c r="AP357" i="15"/>
  <c r="N357" i="15"/>
  <c r="V357" i="15"/>
  <c r="AD357" i="15"/>
  <c r="AL357" i="15"/>
  <c r="O357" i="15"/>
  <c r="W357" i="15"/>
  <c r="AM357" i="15"/>
  <c r="R357" i="15"/>
  <c r="AH357" i="15"/>
  <c r="K407" i="15"/>
  <c r="S407" i="15"/>
  <c r="AA407" i="15"/>
  <c r="AI407" i="15"/>
  <c r="AQ407" i="15"/>
  <c r="O407" i="15"/>
  <c r="W407" i="15"/>
  <c r="AM407" i="15"/>
  <c r="AU407" i="15"/>
  <c r="Z407" i="15"/>
  <c r="N407" i="15"/>
  <c r="V407" i="15"/>
  <c r="AD407" i="15"/>
  <c r="AL407" i="15"/>
  <c r="AT407" i="15"/>
  <c r="AE407" i="15"/>
  <c r="J407" i="15"/>
  <c r="R407" i="15"/>
  <c r="AH407" i="15"/>
  <c r="AP407" i="15"/>
  <c r="M212" i="1"/>
  <c r="S140" i="1"/>
  <c r="O100" i="1"/>
  <c r="E234" i="1"/>
  <c r="M234" i="1"/>
  <c r="AC234" i="1"/>
  <c r="U234" i="1"/>
  <c r="E218" i="1"/>
  <c r="K218" i="1"/>
  <c r="AA218" i="1"/>
  <c r="S218" i="1"/>
  <c r="E202" i="1"/>
  <c r="I202" i="1"/>
  <c r="Y202" i="1"/>
  <c r="Q202" i="1"/>
  <c r="E186" i="1"/>
  <c r="Q186" i="1"/>
  <c r="I186" i="1"/>
  <c r="Y186" i="1"/>
  <c r="E170" i="1"/>
  <c r="K170" i="1"/>
  <c r="S170" i="1"/>
  <c r="E154" i="1"/>
  <c r="M154" i="1"/>
  <c r="U154" i="1"/>
  <c r="E138" i="1"/>
  <c r="K138" i="1"/>
  <c r="S138" i="1"/>
  <c r="E122" i="1"/>
  <c r="I122" i="1"/>
  <c r="Q122" i="1"/>
  <c r="E114" i="1"/>
  <c r="I114" i="1"/>
  <c r="Q114" i="1"/>
  <c r="E98" i="1"/>
  <c r="O98" i="1"/>
  <c r="E82" i="1"/>
  <c r="M82" i="1"/>
  <c r="E66" i="1"/>
  <c r="M66" i="1"/>
  <c r="E58" i="1"/>
  <c r="K58" i="1"/>
  <c r="E42" i="1"/>
  <c r="I42" i="1"/>
  <c r="E26" i="1"/>
  <c r="I26" i="1"/>
  <c r="F464" i="10"/>
  <c r="B452" i="17" s="1"/>
  <c r="L226" i="1"/>
  <c r="N220" i="1"/>
  <c r="N210" i="1"/>
  <c r="X202" i="1"/>
  <c r="N188" i="1"/>
  <c r="L162" i="1"/>
  <c r="E46" i="10"/>
  <c r="I46" i="10"/>
  <c r="J46" i="10"/>
  <c r="F128" i="20"/>
  <c r="F116" i="17" s="1"/>
  <c r="F231" i="1"/>
  <c r="B219" i="14" s="1"/>
  <c r="G231" i="1"/>
  <c r="C219" i="14" s="1"/>
  <c r="F229" i="1"/>
  <c r="B217" i="14" s="1"/>
  <c r="G229" i="1"/>
  <c r="C217" i="14" s="1"/>
  <c r="G201" i="1"/>
  <c r="C189" i="14" s="1"/>
  <c r="F201" i="1"/>
  <c r="B189" i="14" s="1"/>
  <c r="G165" i="1"/>
  <c r="C153" i="14" s="1"/>
  <c r="F165" i="1"/>
  <c r="B153" i="14" s="1"/>
  <c r="F163" i="1"/>
  <c r="B151" i="14" s="1"/>
  <c r="G163" i="1"/>
  <c r="C151" i="14" s="1"/>
  <c r="F157" i="1"/>
  <c r="B145" i="14" s="1"/>
  <c r="F135" i="1"/>
  <c r="B123" i="14" s="1"/>
  <c r="G135" i="1"/>
  <c r="C123" i="14" s="1"/>
  <c r="F101" i="1"/>
  <c r="B89" i="14" s="1"/>
  <c r="G93" i="1"/>
  <c r="C81" i="14" s="1"/>
  <c r="F93" i="1"/>
  <c r="B81" i="14" s="1"/>
  <c r="G77" i="1"/>
  <c r="C65" i="14" s="1"/>
  <c r="F77" i="1"/>
  <c r="B65" i="14" s="1"/>
  <c r="F228" i="16"/>
  <c r="F216" i="14" s="1"/>
  <c r="G228" i="16"/>
  <c r="G216" i="14" s="1"/>
  <c r="C6" i="29"/>
  <c r="C7" i="29"/>
  <c r="G3" i="29" s="1"/>
  <c r="C8" i="29"/>
  <c r="F456" i="19"/>
  <c r="D444" i="17" s="1"/>
  <c r="G456" i="19"/>
  <c r="E444" i="17" s="1"/>
  <c r="G460" i="19"/>
  <c r="E448" i="17" s="1"/>
  <c r="F460" i="19"/>
  <c r="D448" i="17" s="1"/>
  <c r="G464" i="19"/>
  <c r="E452" i="17" s="1"/>
  <c r="F464" i="19"/>
  <c r="D452" i="17" s="1"/>
  <c r="F405" i="20"/>
  <c r="F393" i="17" s="1"/>
  <c r="G405" i="20"/>
  <c r="G393" i="17" s="1"/>
  <c r="F409" i="20"/>
  <c r="F397" i="17" s="1"/>
  <c r="G409" i="20"/>
  <c r="G397" i="17" s="1"/>
  <c r="F413" i="20"/>
  <c r="F401" i="17" s="1"/>
  <c r="G413" i="20"/>
  <c r="G401" i="17" s="1"/>
  <c r="G420" i="20"/>
  <c r="G408" i="17" s="1"/>
  <c r="F420" i="20"/>
  <c r="F408" i="17" s="1"/>
  <c r="F424" i="20"/>
  <c r="F412" i="17" s="1"/>
  <c r="G424" i="20"/>
  <c r="G412" i="17" s="1"/>
  <c r="G428" i="20"/>
  <c r="G416" i="17" s="1"/>
  <c r="F428" i="20"/>
  <c r="F416" i="17" s="1"/>
  <c r="G432" i="20"/>
  <c r="G420" i="17" s="1"/>
  <c r="F432" i="20"/>
  <c r="F420" i="17" s="1"/>
  <c r="G438" i="20"/>
  <c r="G426" i="17" s="1"/>
  <c r="F438" i="20"/>
  <c r="F426" i="17" s="1"/>
  <c r="F454" i="20"/>
  <c r="F442" i="17" s="1"/>
  <c r="G454" i="20"/>
  <c r="G442" i="17" s="1"/>
  <c r="F453" i="20"/>
  <c r="F441" i="17" s="1"/>
  <c r="G453" i="20"/>
  <c r="G441" i="17" s="1"/>
  <c r="F439" i="20"/>
  <c r="F427" i="17" s="1"/>
  <c r="G461" i="20"/>
  <c r="G449" i="17" s="1"/>
  <c r="E187" i="20"/>
  <c r="H187" i="20"/>
  <c r="H205" i="20"/>
  <c r="E205" i="20"/>
  <c r="H213" i="20"/>
  <c r="E213" i="20"/>
  <c r="G337" i="20"/>
  <c r="G325" i="17" s="1"/>
  <c r="G377" i="20"/>
  <c r="G365" i="17" s="1"/>
  <c r="F381" i="20"/>
  <c r="F369" i="17" s="1"/>
  <c r="G397" i="20"/>
  <c r="G385" i="17" s="1"/>
  <c r="F397" i="20"/>
  <c r="F385" i="17" s="1"/>
  <c r="G401" i="20"/>
  <c r="G389" i="17" s="1"/>
  <c r="F401" i="20"/>
  <c r="F389" i="17" s="1"/>
  <c r="I189" i="19"/>
  <c r="M189" i="19"/>
  <c r="Q189" i="19"/>
  <c r="U189" i="19"/>
  <c r="Y189" i="19"/>
  <c r="J189" i="19"/>
  <c r="N189" i="19"/>
  <c r="R189" i="19"/>
  <c r="V189" i="19"/>
  <c r="K189" i="19"/>
  <c r="S189" i="19"/>
  <c r="L189" i="19"/>
  <c r="T189" i="19"/>
  <c r="P189" i="19"/>
  <c r="E189" i="19"/>
  <c r="W189" i="19"/>
  <c r="H189" i="19"/>
  <c r="X189" i="19"/>
  <c r="O189" i="19"/>
  <c r="J197" i="19"/>
  <c r="N197" i="19"/>
  <c r="R197" i="19"/>
  <c r="V197" i="19"/>
  <c r="Z197" i="19"/>
  <c r="E197" i="19"/>
  <c r="K197" i="19"/>
  <c r="O197" i="19"/>
  <c r="S197" i="19"/>
  <c r="W197" i="19"/>
  <c r="L197" i="19"/>
  <c r="T197" i="19"/>
  <c r="M197" i="19"/>
  <c r="U197" i="19"/>
  <c r="Q197" i="19"/>
  <c r="H197" i="19"/>
  <c r="X197" i="19"/>
  <c r="I197" i="19"/>
  <c r="Y197" i="19"/>
  <c r="P197" i="19"/>
  <c r="I225" i="19"/>
  <c r="M225" i="19"/>
  <c r="Q225" i="19"/>
  <c r="U225" i="19"/>
  <c r="Y225" i="19"/>
  <c r="AC225" i="19"/>
  <c r="J225" i="19"/>
  <c r="N225" i="19"/>
  <c r="R225" i="19"/>
  <c r="V225" i="19"/>
  <c r="Z225" i="19"/>
  <c r="K225" i="19"/>
  <c r="S225" i="19"/>
  <c r="AA225" i="19"/>
  <c r="L225" i="19"/>
  <c r="T225" i="19"/>
  <c r="AB225" i="19"/>
  <c r="P225" i="19"/>
  <c r="E225" i="19"/>
  <c r="W225" i="19"/>
  <c r="H225" i="19"/>
  <c r="O225" i="19"/>
  <c r="X225" i="19"/>
  <c r="I233" i="19"/>
  <c r="M233" i="19"/>
  <c r="Q233" i="19"/>
  <c r="U233" i="19"/>
  <c r="Y233" i="19"/>
  <c r="AC233" i="19"/>
  <c r="J233" i="19"/>
  <c r="N233" i="19"/>
  <c r="R233" i="19"/>
  <c r="V233" i="19"/>
  <c r="Z233" i="19"/>
  <c r="K233" i="19"/>
  <c r="S233" i="19"/>
  <c r="AA233" i="19"/>
  <c r="L233" i="19"/>
  <c r="T233" i="19"/>
  <c r="AB233" i="19"/>
  <c r="P233" i="19"/>
  <c r="E233" i="19"/>
  <c r="W233" i="19"/>
  <c r="H233" i="19"/>
  <c r="O233" i="19"/>
  <c r="X233" i="19"/>
  <c r="J241" i="19"/>
  <c r="N241" i="19"/>
  <c r="R241" i="19"/>
  <c r="V241" i="19"/>
  <c r="Z241" i="19"/>
  <c r="AD241" i="19"/>
  <c r="E241" i="19"/>
  <c r="K241" i="19"/>
  <c r="O241" i="19"/>
  <c r="S241" i="19"/>
  <c r="W241" i="19"/>
  <c r="AA241" i="19"/>
  <c r="L241" i="19"/>
  <c r="T241" i="19"/>
  <c r="AB241" i="19"/>
  <c r="M241" i="19"/>
  <c r="U241" i="19"/>
  <c r="AC241" i="19"/>
  <c r="I241" i="19"/>
  <c r="Y241" i="19"/>
  <c r="P241" i="19"/>
  <c r="H241" i="19"/>
  <c r="Q241" i="19"/>
  <c r="X241" i="19"/>
  <c r="I269" i="19"/>
  <c r="M269" i="19"/>
  <c r="Q269" i="19"/>
  <c r="U269" i="19"/>
  <c r="Y269" i="19"/>
  <c r="AC269" i="19"/>
  <c r="AG269" i="19"/>
  <c r="J269" i="19"/>
  <c r="N269" i="19"/>
  <c r="R269" i="19"/>
  <c r="V269" i="19"/>
  <c r="Z269" i="19"/>
  <c r="AD269" i="19"/>
  <c r="K269" i="19"/>
  <c r="S269" i="19"/>
  <c r="AA269" i="19"/>
  <c r="L269" i="19"/>
  <c r="T269" i="19"/>
  <c r="AB269" i="19"/>
  <c r="P269" i="19"/>
  <c r="AF269" i="19"/>
  <c r="E269" i="19"/>
  <c r="W269" i="19"/>
  <c r="AE269" i="19"/>
  <c r="H269" i="19"/>
  <c r="O269" i="19"/>
  <c r="X269" i="19"/>
  <c r="J277" i="19"/>
  <c r="N277" i="19"/>
  <c r="R277" i="19"/>
  <c r="V277" i="19"/>
  <c r="Z277" i="19"/>
  <c r="AD277" i="19"/>
  <c r="AH277" i="19"/>
  <c r="E277" i="19"/>
  <c r="K277" i="19"/>
  <c r="O277" i="19"/>
  <c r="S277" i="19"/>
  <c r="W277" i="19"/>
  <c r="AA277" i="19"/>
  <c r="AE277" i="19"/>
  <c r="L277" i="19"/>
  <c r="T277" i="19"/>
  <c r="AB277" i="19"/>
  <c r="M277" i="19"/>
  <c r="U277" i="19"/>
  <c r="AC277" i="19"/>
  <c r="Q277" i="19"/>
  <c r="AG277" i="19"/>
  <c r="H277" i="19"/>
  <c r="X277" i="19"/>
  <c r="P277" i="19"/>
  <c r="Y277" i="19"/>
  <c r="I277" i="19"/>
  <c r="AF277" i="19"/>
  <c r="I305" i="19"/>
  <c r="M305" i="19"/>
  <c r="Q305" i="19"/>
  <c r="U305" i="19"/>
  <c r="Y305" i="19"/>
  <c r="AC305" i="19"/>
  <c r="AG305" i="19"/>
  <c r="AK305" i="19"/>
  <c r="J305" i="19"/>
  <c r="N305" i="19"/>
  <c r="R305" i="19"/>
  <c r="V305" i="19"/>
  <c r="Z305" i="19"/>
  <c r="AD305" i="19"/>
  <c r="AH305" i="19"/>
  <c r="K305" i="19"/>
  <c r="S305" i="19"/>
  <c r="AA305" i="19"/>
  <c r="AI305" i="19"/>
  <c r="L305" i="19"/>
  <c r="T305" i="19"/>
  <c r="AB305" i="19"/>
  <c r="AJ305" i="19"/>
  <c r="P305" i="19"/>
  <c r="AF305" i="19"/>
  <c r="E305" i="19"/>
  <c r="W305" i="19"/>
  <c r="H305" i="19"/>
  <c r="O305" i="19"/>
  <c r="X305" i="19"/>
  <c r="AE305" i="19"/>
  <c r="I313" i="19"/>
  <c r="M313" i="19"/>
  <c r="Q313" i="19"/>
  <c r="U313" i="19"/>
  <c r="Y313" i="19"/>
  <c r="AC313" i="19"/>
  <c r="AG313" i="19"/>
  <c r="AK313" i="19"/>
  <c r="J313" i="19"/>
  <c r="N313" i="19"/>
  <c r="R313" i="19"/>
  <c r="V313" i="19"/>
  <c r="Z313" i="19"/>
  <c r="AD313" i="19"/>
  <c r="AH313" i="19"/>
  <c r="K313" i="19"/>
  <c r="S313" i="19"/>
  <c r="AA313" i="19"/>
  <c r="AI313" i="19"/>
  <c r="L313" i="19"/>
  <c r="T313" i="19"/>
  <c r="AB313" i="19"/>
  <c r="AJ313" i="19"/>
  <c r="P313" i="19"/>
  <c r="AF313" i="19"/>
  <c r="E313" i="19"/>
  <c r="W313" i="19"/>
  <c r="H313" i="19"/>
  <c r="O313" i="19"/>
  <c r="AE313" i="19"/>
  <c r="X313" i="19"/>
  <c r="I321" i="19"/>
  <c r="M321" i="19"/>
  <c r="Q321" i="19"/>
  <c r="U321" i="19"/>
  <c r="Y321" i="19"/>
  <c r="AC321" i="19"/>
  <c r="AG321" i="19"/>
  <c r="AK321" i="19"/>
  <c r="J321" i="19"/>
  <c r="N321" i="19"/>
  <c r="R321" i="19"/>
  <c r="V321" i="19"/>
  <c r="Z321" i="19"/>
  <c r="AD321" i="19"/>
  <c r="AH321" i="19"/>
  <c r="AL321" i="19"/>
  <c r="E321" i="19"/>
  <c r="O321" i="19"/>
  <c r="W321" i="19"/>
  <c r="AE321" i="19"/>
  <c r="H321" i="19"/>
  <c r="P321" i="19"/>
  <c r="X321" i="19"/>
  <c r="AF321" i="19"/>
  <c r="K321" i="19"/>
  <c r="AA321" i="19"/>
  <c r="L321" i="19"/>
  <c r="AB321" i="19"/>
  <c r="AJ321" i="19"/>
  <c r="S321" i="19"/>
  <c r="AI321" i="19"/>
  <c r="T321" i="19"/>
  <c r="J329" i="19"/>
  <c r="N329" i="19"/>
  <c r="R329" i="19"/>
  <c r="V329" i="19"/>
  <c r="Z329" i="19"/>
  <c r="AD329" i="19"/>
  <c r="AH329" i="19"/>
  <c r="AL329" i="19"/>
  <c r="E329" i="19"/>
  <c r="K329" i="19"/>
  <c r="O329" i="19"/>
  <c r="S329" i="19"/>
  <c r="W329" i="19"/>
  <c r="AA329" i="19"/>
  <c r="AE329" i="19"/>
  <c r="AI329" i="19"/>
  <c r="AM329" i="19"/>
  <c r="H329" i="19"/>
  <c r="P329" i="19"/>
  <c r="X329" i="19"/>
  <c r="AF329" i="19"/>
  <c r="I329" i="19"/>
  <c r="Q329" i="19"/>
  <c r="Y329" i="19"/>
  <c r="AG329" i="19"/>
  <c r="T329" i="19"/>
  <c r="AJ329" i="19"/>
  <c r="U329" i="19"/>
  <c r="AK329" i="19"/>
  <c r="AB329" i="19"/>
  <c r="AC329" i="19"/>
  <c r="L329" i="19"/>
  <c r="M329" i="19"/>
  <c r="E337" i="19"/>
  <c r="K337" i="19"/>
  <c r="O337" i="19"/>
  <c r="S337" i="19"/>
  <c r="W337" i="19"/>
  <c r="AA337" i="19"/>
  <c r="AE337" i="19"/>
  <c r="AI337" i="19"/>
  <c r="AM337" i="19"/>
  <c r="H337" i="19"/>
  <c r="L337" i="19"/>
  <c r="P337" i="19"/>
  <c r="T337" i="19"/>
  <c r="X337" i="19"/>
  <c r="AB337" i="19"/>
  <c r="AF337" i="19"/>
  <c r="AJ337" i="19"/>
  <c r="AN337" i="19"/>
  <c r="M337" i="19"/>
  <c r="U337" i="19"/>
  <c r="AC337" i="19"/>
  <c r="AK337" i="19"/>
  <c r="N337" i="19"/>
  <c r="V337" i="19"/>
  <c r="AD337" i="19"/>
  <c r="AL337" i="19"/>
  <c r="J337" i="19"/>
  <c r="Z337" i="19"/>
  <c r="Q337" i="19"/>
  <c r="AG337" i="19"/>
  <c r="AH337" i="19"/>
  <c r="I337" i="19"/>
  <c r="Y337" i="19"/>
  <c r="R337" i="19"/>
  <c r="H345" i="19"/>
  <c r="L345" i="19"/>
  <c r="P345" i="19"/>
  <c r="T345" i="19"/>
  <c r="X345" i="19"/>
  <c r="AB345" i="19"/>
  <c r="AF345" i="19"/>
  <c r="AJ345" i="19"/>
  <c r="AN345" i="19"/>
  <c r="I345" i="19"/>
  <c r="M345" i="19"/>
  <c r="Q345" i="19"/>
  <c r="U345" i="19"/>
  <c r="Y345" i="19"/>
  <c r="AC345" i="19"/>
  <c r="AG345" i="19"/>
  <c r="AK345" i="19"/>
  <c r="AO345" i="19"/>
  <c r="N345" i="19"/>
  <c r="V345" i="19"/>
  <c r="AD345" i="19"/>
  <c r="AL345" i="19"/>
  <c r="E345" i="19"/>
  <c r="O345" i="19"/>
  <c r="W345" i="19"/>
  <c r="AE345" i="19"/>
  <c r="AM345" i="19"/>
  <c r="K345" i="19"/>
  <c r="AA345" i="19"/>
  <c r="R345" i="19"/>
  <c r="AH345" i="19"/>
  <c r="AI345" i="19"/>
  <c r="J345" i="19"/>
  <c r="Z345" i="19"/>
  <c r="S345" i="19"/>
  <c r="H353" i="19"/>
  <c r="L353" i="19"/>
  <c r="P353" i="19"/>
  <c r="T353" i="19"/>
  <c r="X353" i="19"/>
  <c r="AB353" i="19"/>
  <c r="AF353" i="19"/>
  <c r="AJ353" i="19"/>
  <c r="AN353" i="19"/>
  <c r="I353" i="19"/>
  <c r="M353" i="19"/>
  <c r="Q353" i="19"/>
  <c r="U353" i="19"/>
  <c r="Y353" i="19"/>
  <c r="AC353" i="19"/>
  <c r="AG353" i="19"/>
  <c r="AK353" i="19"/>
  <c r="AO353" i="19"/>
  <c r="N353" i="19"/>
  <c r="V353" i="19"/>
  <c r="AD353" i="19"/>
  <c r="AL353" i="19"/>
  <c r="E353" i="19"/>
  <c r="O353" i="19"/>
  <c r="W353" i="19"/>
  <c r="AE353" i="19"/>
  <c r="AM353" i="19"/>
  <c r="K353" i="19"/>
  <c r="AA353" i="19"/>
  <c r="R353" i="19"/>
  <c r="AH353" i="19"/>
  <c r="AI353" i="19"/>
  <c r="J353" i="19"/>
  <c r="Z353" i="19"/>
  <c r="S353" i="19"/>
  <c r="I361" i="19"/>
  <c r="M361" i="19"/>
  <c r="Q361" i="19"/>
  <c r="U361" i="19"/>
  <c r="Y361" i="19"/>
  <c r="AC361" i="19"/>
  <c r="AG361" i="19"/>
  <c r="AK361" i="19"/>
  <c r="AO361" i="19"/>
  <c r="J361" i="19"/>
  <c r="N361" i="19"/>
  <c r="R361" i="19"/>
  <c r="V361" i="19"/>
  <c r="Z361" i="19"/>
  <c r="AD361" i="19"/>
  <c r="AH361" i="19"/>
  <c r="AL361" i="19"/>
  <c r="AP361" i="19"/>
  <c r="H361" i="19"/>
  <c r="P361" i="19"/>
  <c r="X361" i="19"/>
  <c r="AF361" i="19"/>
  <c r="AN361" i="19"/>
  <c r="K361" i="19"/>
  <c r="S361" i="19"/>
  <c r="AA361" i="19"/>
  <c r="AI361" i="19"/>
  <c r="T361" i="19"/>
  <c r="AJ361" i="19"/>
  <c r="E361" i="19"/>
  <c r="W361" i="19"/>
  <c r="AM361" i="19"/>
  <c r="O361" i="19"/>
  <c r="AB361" i="19"/>
  <c r="L361" i="19"/>
  <c r="AE361" i="19"/>
  <c r="J369" i="19"/>
  <c r="N369" i="19"/>
  <c r="R369" i="19"/>
  <c r="V369" i="19"/>
  <c r="Z369" i="19"/>
  <c r="AD369" i="19"/>
  <c r="AH369" i="19"/>
  <c r="AL369" i="19"/>
  <c r="AP369" i="19"/>
  <c r="E369" i="19"/>
  <c r="K369" i="19"/>
  <c r="O369" i="19"/>
  <c r="S369" i="19"/>
  <c r="W369" i="19"/>
  <c r="AA369" i="19"/>
  <c r="AE369" i="19"/>
  <c r="AI369" i="19"/>
  <c r="AM369" i="19"/>
  <c r="AQ369" i="19"/>
  <c r="I369" i="19"/>
  <c r="Q369" i="19"/>
  <c r="Y369" i="19"/>
  <c r="AG369" i="19"/>
  <c r="AO369" i="19"/>
  <c r="L369" i="19"/>
  <c r="T369" i="19"/>
  <c r="AB369" i="19"/>
  <c r="AJ369" i="19"/>
  <c r="M369" i="19"/>
  <c r="AC369" i="19"/>
  <c r="P369" i="19"/>
  <c r="AF369" i="19"/>
  <c r="AK369" i="19"/>
  <c r="H369" i="19"/>
  <c r="AN369" i="19"/>
  <c r="U369" i="19"/>
  <c r="X369" i="19"/>
  <c r="E377" i="19"/>
  <c r="K377" i="19"/>
  <c r="O377" i="19"/>
  <c r="S377" i="19"/>
  <c r="W377" i="19"/>
  <c r="AA377" i="19"/>
  <c r="AE377" i="19"/>
  <c r="AI377" i="19"/>
  <c r="AM377" i="19"/>
  <c r="AQ377" i="19"/>
  <c r="H377" i="19"/>
  <c r="L377" i="19"/>
  <c r="P377" i="19"/>
  <c r="T377" i="19"/>
  <c r="X377" i="19"/>
  <c r="AB377" i="19"/>
  <c r="AF377" i="19"/>
  <c r="AJ377" i="19"/>
  <c r="AN377" i="19"/>
  <c r="AR377" i="19"/>
  <c r="N377" i="19"/>
  <c r="V377" i="19"/>
  <c r="AD377" i="19"/>
  <c r="AL377" i="19"/>
  <c r="I377" i="19"/>
  <c r="Q377" i="19"/>
  <c r="Y377" i="19"/>
  <c r="AG377" i="19"/>
  <c r="AO377" i="19"/>
  <c r="U377" i="19"/>
  <c r="AK377" i="19"/>
  <c r="J377" i="19"/>
  <c r="Z377" i="19"/>
  <c r="AP377" i="19"/>
  <c r="R377" i="19"/>
  <c r="AC377" i="19"/>
  <c r="AH377" i="19"/>
  <c r="M377" i="19"/>
  <c r="H385" i="19"/>
  <c r="L385" i="19"/>
  <c r="P385" i="19"/>
  <c r="T385" i="19"/>
  <c r="X385" i="19"/>
  <c r="AB385" i="19"/>
  <c r="AF385" i="19"/>
  <c r="AJ385" i="19"/>
  <c r="AN385" i="19"/>
  <c r="AR385" i="19"/>
  <c r="I385" i="19"/>
  <c r="M385" i="19"/>
  <c r="Q385" i="19"/>
  <c r="U385" i="19"/>
  <c r="Y385" i="19"/>
  <c r="AC385" i="19"/>
  <c r="AG385" i="19"/>
  <c r="AK385" i="19"/>
  <c r="AO385" i="19"/>
  <c r="AS385" i="19"/>
  <c r="E385" i="19"/>
  <c r="O385" i="19"/>
  <c r="W385" i="19"/>
  <c r="AE385" i="19"/>
  <c r="AM385" i="19"/>
  <c r="J385" i="19"/>
  <c r="R385" i="19"/>
  <c r="Z385" i="19"/>
  <c r="AH385" i="19"/>
  <c r="AP385" i="19"/>
  <c r="V385" i="19"/>
  <c r="AL385" i="19"/>
  <c r="K385" i="19"/>
  <c r="AA385" i="19"/>
  <c r="AQ385" i="19"/>
  <c r="S385" i="19"/>
  <c r="AD385" i="19"/>
  <c r="N385" i="19"/>
  <c r="AI385" i="19"/>
  <c r="I397" i="19"/>
  <c r="M397" i="19"/>
  <c r="Q397" i="19"/>
  <c r="U397" i="19"/>
  <c r="Y397" i="19"/>
  <c r="AC397" i="19"/>
  <c r="AG397" i="19"/>
  <c r="AK397" i="19"/>
  <c r="AO397" i="19"/>
  <c r="AS397" i="19"/>
  <c r="J397" i="19"/>
  <c r="N397" i="19"/>
  <c r="R397" i="19"/>
  <c r="V397" i="19"/>
  <c r="Z397" i="19"/>
  <c r="AD397" i="19"/>
  <c r="AH397" i="19"/>
  <c r="AL397" i="19"/>
  <c r="AP397" i="19"/>
  <c r="AT397" i="19"/>
  <c r="H397" i="19"/>
  <c r="P397" i="19"/>
  <c r="X397" i="19"/>
  <c r="AF397" i="19"/>
  <c r="AN397" i="19"/>
  <c r="K397" i="19"/>
  <c r="S397" i="19"/>
  <c r="AA397" i="19"/>
  <c r="AI397" i="19"/>
  <c r="AQ397" i="19"/>
  <c r="O397" i="19"/>
  <c r="AE397" i="19"/>
  <c r="T397" i="19"/>
  <c r="AJ397" i="19"/>
  <c r="E397" i="19"/>
  <c r="AM397" i="19"/>
  <c r="L397" i="19"/>
  <c r="AR397" i="19"/>
  <c r="W397" i="19"/>
  <c r="AB397" i="19"/>
  <c r="H405" i="19"/>
  <c r="L405" i="19"/>
  <c r="P405" i="19"/>
  <c r="T405" i="19"/>
  <c r="X405" i="19"/>
  <c r="AB405" i="19"/>
  <c r="AF405" i="19"/>
  <c r="AJ405" i="19"/>
  <c r="AN405" i="19"/>
  <c r="AR405" i="19"/>
  <c r="I405" i="19"/>
  <c r="M405" i="19"/>
  <c r="Q405" i="19"/>
  <c r="U405" i="19"/>
  <c r="Y405" i="19"/>
  <c r="AC405" i="19"/>
  <c r="AG405" i="19"/>
  <c r="AK405" i="19"/>
  <c r="AO405" i="19"/>
  <c r="AS405" i="19"/>
  <c r="K405" i="19"/>
  <c r="S405" i="19"/>
  <c r="AA405" i="19"/>
  <c r="AI405" i="19"/>
  <c r="AQ405" i="19"/>
  <c r="N405" i="19"/>
  <c r="V405" i="19"/>
  <c r="AD405" i="19"/>
  <c r="AL405" i="19"/>
  <c r="AT405" i="19"/>
  <c r="J405" i="19"/>
  <c r="Z405" i="19"/>
  <c r="AP405" i="19"/>
  <c r="O405" i="19"/>
  <c r="AE405" i="19"/>
  <c r="AU405" i="19"/>
  <c r="AH405" i="19"/>
  <c r="E405" i="19"/>
  <c r="AM405" i="19"/>
  <c r="W405" i="19"/>
  <c r="R405" i="19"/>
  <c r="H413" i="19"/>
  <c r="L413" i="19"/>
  <c r="P413" i="19"/>
  <c r="T413" i="19"/>
  <c r="X413" i="19"/>
  <c r="AB413" i="19"/>
  <c r="AF413" i="19"/>
  <c r="AJ413" i="19"/>
  <c r="AN413" i="19"/>
  <c r="AR413" i="19"/>
  <c r="I413" i="19"/>
  <c r="M413" i="19"/>
  <c r="Q413" i="19"/>
  <c r="U413" i="19"/>
  <c r="Y413" i="19"/>
  <c r="AC413" i="19"/>
  <c r="AG413" i="19"/>
  <c r="AK413" i="19"/>
  <c r="AO413" i="19"/>
  <c r="AS413" i="19"/>
  <c r="K413" i="19"/>
  <c r="S413" i="19"/>
  <c r="AA413" i="19"/>
  <c r="AI413" i="19"/>
  <c r="AQ413" i="19"/>
  <c r="N413" i="19"/>
  <c r="V413" i="19"/>
  <c r="AD413" i="19"/>
  <c r="AL413" i="19"/>
  <c r="AT413" i="19"/>
  <c r="J413" i="19"/>
  <c r="Z413" i="19"/>
  <c r="AP413" i="19"/>
  <c r="O413" i="19"/>
  <c r="AE413" i="19"/>
  <c r="AU413" i="19"/>
  <c r="R413" i="19"/>
  <c r="W413" i="19"/>
  <c r="AM413" i="19"/>
  <c r="AH413" i="19"/>
  <c r="E413" i="19"/>
  <c r="J421" i="19"/>
  <c r="O421" i="19"/>
  <c r="T421" i="19"/>
  <c r="Z421" i="19"/>
  <c r="AE421" i="19"/>
  <c r="AJ421" i="19"/>
  <c r="AP421" i="19"/>
  <c r="AU421" i="19"/>
  <c r="K421" i="19"/>
  <c r="P421" i="19"/>
  <c r="V421" i="19"/>
  <c r="AA421" i="19"/>
  <c r="AF421" i="19"/>
  <c r="AL421" i="19"/>
  <c r="AQ421" i="19"/>
  <c r="AV421" i="19"/>
  <c r="E421" i="19"/>
  <c r="R421" i="19"/>
  <c r="AB421" i="19"/>
  <c r="AM421" i="19"/>
  <c r="H421" i="19"/>
  <c r="S421" i="19"/>
  <c r="AD421" i="19"/>
  <c r="AN421" i="19"/>
  <c r="N421" i="19"/>
  <c r="AI421" i="19"/>
  <c r="W421" i="19"/>
  <c r="AR421" i="19"/>
  <c r="X421" i="19"/>
  <c r="AH421" i="19"/>
  <c r="L421" i="19"/>
  <c r="AT421" i="19"/>
  <c r="E429" i="19"/>
  <c r="H429" i="19"/>
  <c r="P429" i="19"/>
  <c r="X429" i="19"/>
  <c r="AF429" i="19"/>
  <c r="AN429" i="19"/>
  <c r="AV429" i="19"/>
  <c r="I429" i="19"/>
  <c r="Q429" i="19"/>
  <c r="Y429" i="19"/>
  <c r="AG429" i="19"/>
  <c r="AO429" i="19"/>
  <c r="AW429" i="19"/>
  <c r="L429" i="19"/>
  <c r="AB429" i="19"/>
  <c r="AR429" i="19"/>
  <c r="M429" i="19"/>
  <c r="AC429" i="19"/>
  <c r="AS429" i="19"/>
  <c r="AK429" i="19"/>
  <c r="T429" i="19"/>
  <c r="U429" i="19"/>
  <c r="AJ429" i="19"/>
  <c r="E437" i="19"/>
  <c r="I437" i="19"/>
  <c r="Q437" i="19"/>
  <c r="Y437" i="19"/>
  <c r="AG437" i="19"/>
  <c r="AO437" i="19"/>
  <c r="AW437" i="19"/>
  <c r="J437" i="19"/>
  <c r="R437" i="19"/>
  <c r="Z437" i="19"/>
  <c r="AH437" i="19"/>
  <c r="AP437" i="19"/>
  <c r="AX437" i="19"/>
  <c r="M437" i="19"/>
  <c r="AC437" i="19"/>
  <c r="AS437" i="19"/>
  <c r="N437" i="19"/>
  <c r="AD437" i="19"/>
  <c r="AT437" i="19"/>
  <c r="AL437" i="19"/>
  <c r="U437" i="19"/>
  <c r="V437" i="19"/>
  <c r="AK437" i="19"/>
  <c r="E445" i="19"/>
  <c r="Q445" i="19"/>
  <c r="AG445" i="19"/>
  <c r="AW445" i="19"/>
  <c r="J445" i="19"/>
  <c r="AP445" i="19"/>
  <c r="Y445" i="19"/>
  <c r="AO445" i="19"/>
  <c r="I445" i="19"/>
  <c r="Z445" i="19"/>
  <c r="E453" i="19"/>
  <c r="I453" i="19"/>
  <c r="M453" i="19"/>
  <c r="Q453" i="19"/>
  <c r="U453" i="19"/>
  <c r="Y453" i="19"/>
  <c r="AC453" i="19"/>
  <c r="AG453" i="19"/>
  <c r="AK453" i="19"/>
  <c r="AO453" i="19"/>
  <c r="AS453" i="19"/>
  <c r="AW453" i="19"/>
  <c r="J453" i="19"/>
  <c r="N453" i="19"/>
  <c r="R453" i="19"/>
  <c r="V453" i="19"/>
  <c r="Z453" i="19"/>
  <c r="AD453" i="19"/>
  <c r="AH453" i="19"/>
  <c r="AL453" i="19"/>
  <c r="AP453" i="19"/>
  <c r="AT453" i="19"/>
  <c r="AX453" i="19"/>
  <c r="O453" i="19"/>
  <c r="W453" i="19"/>
  <c r="AE453" i="19"/>
  <c r="AM453" i="19"/>
  <c r="AU453" i="19"/>
  <c r="H453" i="19"/>
  <c r="P453" i="19"/>
  <c r="X453" i="19"/>
  <c r="AF453" i="19"/>
  <c r="AN453" i="19"/>
  <c r="AV453" i="19"/>
  <c r="S453" i="19"/>
  <c r="AI453" i="19"/>
  <c r="AY453" i="19"/>
  <c r="T453" i="19"/>
  <c r="AJ453" i="19"/>
  <c r="K453" i="19"/>
  <c r="AQ453" i="19"/>
  <c r="L453" i="19"/>
  <c r="AR453" i="19"/>
  <c r="AA453" i="19"/>
  <c r="AB453" i="19"/>
  <c r="J459" i="19"/>
  <c r="N459" i="19"/>
  <c r="R459" i="19"/>
  <c r="V459" i="19"/>
  <c r="Z459" i="19"/>
  <c r="AD459" i="19"/>
  <c r="AH459" i="19"/>
  <c r="AL459" i="19"/>
  <c r="AP459" i="19"/>
  <c r="AT459" i="19"/>
  <c r="AX459" i="19"/>
  <c r="L459" i="19"/>
  <c r="Q459" i="19"/>
  <c r="W459" i="19"/>
  <c r="AB459" i="19"/>
  <c r="AG459" i="19"/>
  <c r="AM459" i="19"/>
  <c r="AR459" i="19"/>
  <c r="AW459" i="19"/>
  <c r="H459" i="19"/>
  <c r="M459" i="19"/>
  <c r="S459" i="19"/>
  <c r="X459" i="19"/>
  <c r="AC459" i="19"/>
  <c r="AI459" i="19"/>
  <c r="AN459" i="19"/>
  <c r="AS459" i="19"/>
  <c r="AY459" i="19"/>
  <c r="O459" i="19"/>
  <c r="Y459" i="19"/>
  <c r="AJ459" i="19"/>
  <c r="AU459" i="19"/>
  <c r="P459" i="19"/>
  <c r="AA459" i="19"/>
  <c r="AK459" i="19"/>
  <c r="AV459" i="19"/>
  <c r="T459" i="19"/>
  <c r="AO459" i="19"/>
  <c r="I459" i="19"/>
  <c r="AE459" i="19"/>
  <c r="AZ459" i="19"/>
  <c r="U459" i="19"/>
  <c r="AQ459" i="19"/>
  <c r="K459" i="19"/>
  <c r="AF459" i="19"/>
  <c r="G329" i="20"/>
  <c r="G317" i="17" s="1"/>
  <c r="F329" i="20"/>
  <c r="F317" i="17" s="1"/>
  <c r="F111" i="20"/>
  <c r="F99" i="17" s="1"/>
  <c r="F107" i="20"/>
  <c r="F95" i="17" s="1"/>
  <c r="F33" i="20"/>
  <c r="F21" i="17" s="1"/>
  <c r="G33" i="20"/>
  <c r="G21" i="17" s="1"/>
  <c r="F29" i="20"/>
  <c r="F17" i="17" s="1"/>
  <c r="F25" i="20"/>
  <c r="F13" i="17" s="1"/>
  <c r="G25" i="20"/>
  <c r="G13" i="17" s="1"/>
  <c r="F210" i="20"/>
  <c r="F198" i="17" s="1"/>
  <c r="F216" i="20"/>
  <c r="F204" i="17" s="1"/>
  <c r="F220" i="20"/>
  <c r="F208" i="17" s="1"/>
  <c r="F224" i="20"/>
  <c r="F212" i="17" s="1"/>
  <c r="F228" i="20"/>
  <c r="F216" i="17" s="1"/>
  <c r="F232" i="20"/>
  <c r="F220" i="17" s="1"/>
  <c r="F236" i="20"/>
  <c r="F224" i="17" s="1"/>
  <c r="F240" i="20"/>
  <c r="F228" i="17" s="1"/>
  <c r="F244" i="20"/>
  <c r="F232" i="17" s="1"/>
  <c r="F252" i="20"/>
  <c r="F240" i="17" s="1"/>
  <c r="F290" i="20"/>
  <c r="F278" i="17" s="1"/>
  <c r="G296" i="20"/>
  <c r="G284" i="17" s="1"/>
  <c r="F296" i="20"/>
  <c r="F284" i="17" s="1"/>
  <c r="F300" i="20"/>
  <c r="F288" i="17" s="1"/>
  <c r="G304" i="20"/>
  <c r="G292" i="17" s="1"/>
  <c r="F304" i="20"/>
  <c r="F292" i="17" s="1"/>
  <c r="F308" i="20"/>
  <c r="F296" i="17" s="1"/>
  <c r="G312" i="20"/>
  <c r="G300" i="17" s="1"/>
  <c r="F312" i="20"/>
  <c r="F300" i="17" s="1"/>
  <c r="F316" i="20"/>
  <c r="F304" i="17" s="1"/>
  <c r="F319" i="20"/>
  <c r="F307" i="17" s="1"/>
  <c r="F315" i="20"/>
  <c r="F303" i="17" s="1"/>
  <c r="E457" i="20"/>
  <c r="H457" i="20"/>
  <c r="E23" i="19"/>
  <c r="H23" i="19"/>
  <c r="I51" i="19"/>
  <c r="J51" i="19"/>
  <c r="K51" i="19"/>
  <c r="E51" i="19"/>
  <c r="H51" i="19"/>
  <c r="J59" i="19"/>
  <c r="E59" i="19"/>
  <c r="K59" i="19"/>
  <c r="L59" i="19"/>
  <c r="H59" i="19"/>
  <c r="I59" i="19"/>
  <c r="I87" i="19"/>
  <c r="M87" i="19"/>
  <c r="J87" i="19"/>
  <c r="N87" i="19"/>
  <c r="K87" i="19"/>
  <c r="L87" i="19"/>
  <c r="E87" i="19"/>
  <c r="H87" i="19"/>
  <c r="O87" i="19"/>
  <c r="J95" i="19"/>
  <c r="N95" i="19"/>
  <c r="E95" i="19"/>
  <c r="K95" i="19"/>
  <c r="O95" i="19"/>
  <c r="L95" i="19"/>
  <c r="M95" i="19"/>
  <c r="I95" i="19"/>
  <c r="P95" i="19"/>
  <c r="H95" i="19"/>
  <c r="J103" i="19"/>
  <c r="N103" i="19"/>
  <c r="E103" i="19"/>
  <c r="K103" i="19"/>
  <c r="O103" i="19"/>
  <c r="L103" i="19"/>
  <c r="M103" i="19"/>
  <c r="I103" i="19"/>
  <c r="P103" i="19"/>
  <c r="H103" i="19"/>
  <c r="I131" i="19"/>
  <c r="M131" i="19"/>
  <c r="Q131" i="19"/>
  <c r="J131" i="19"/>
  <c r="N131" i="19"/>
  <c r="R131" i="19"/>
  <c r="K131" i="19"/>
  <c r="S131" i="19"/>
  <c r="L131" i="19"/>
  <c r="E131" i="19"/>
  <c r="H131" i="19"/>
  <c r="P131" i="19"/>
  <c r="O131" i="19"/>
  <c r="J139" i="19"/>
  <c r="N139" i="19"/>
  <c r="R139" i="19"/>
  <c r="E139" i="19"/>
  <c r="K139" i="19"/>
  <c r="O139" i="19"/>
  <c r="S139" i="19"/>
  <c r="L139" i="19"/>
  <c r="T139" i="19"/>
  <c r="M139" i="19"/>
  <c r="Q139" i="19"/>
  <c r="H139" i="19"/>
  <c r="P139" i="19"/>
  <c r="I139" i="19"/>
  <c r="I167" i="19"/>
  <c r="M167" i="19"/>
  <c r="Q167" i="19"/>
  <c r="U167" i="19"/>
  <c r="J167" i="19"/>
  <c r="N167" i="19"/>
  <c r="R167" i="19"/>
  <c r="V167" i="19"/>
  <c r="K167" i="19"/>
  <c r="S167" i="19"/>
  <c r="L167" i="19"/>
  <c r="T167" i="19"/>
  <c r="P167" i="19"/>
  <c r="E167" i="19"/>
  <c r="W167" i="19"/>
  <c r="H167" i="19"/>
  <c r="O167" i="19"/>
  <c r="J175" i="19"/>
  <c r="N175" i="19"/>
  <c r="R175" i="19"/>
  <c r="V175" i="19"/>
  <c r="E175" i="19"/>
  <c r="K175" i="19"/>
  <c r="O175" i="19"/>
  <c r="S175" i="19"/>
  <c r="W175" i="19"/>
  <c r="L175" i="19"/>
  <c r="T175" i="19"/>
  <c r="M175" i="19"/>
  <c r="U175" i="19"/>
  <c r="I175" i="19"/>
  <c r="P175" i="19"/>
  <c r="Q175" i="19"/>
  <c r="X175" i="19"/>
  <c r="H175" i="19"/>
  <c r="E205" i="19"/>
  <c r="K205" i="19"/>
  <c r="O205" i="19"/>
  <c r="S205" i="19"/>
  <c r="W205" i="19"/>
  <c r="AA205" i="19"/>
  <c r="H205" i="19"/>
  <c r="L205" i="19"/>
  <c r="P205" i="19"/>
  <c r="T205" i="19"/>
  <c r="X205" i="19"/>
  <c r="M205" i="19"/>
  <c r="U205" i="19"/>
  <c r="N205" i="19"/>
  <c r="V205" i="19"/>
  <c r="R205" i="19"/>
  <c r="I205" i="19"/>
  <c r="Y205" i="19"/>
  <c r="J205" i="19"/>
  <c r="Z205" i="19"/>
  <c r="Q205" i="19"/>
  <c r="E249" i="19"/>
  <c r="K249" i="19"/>
  <c r="O249" i="19"/>
  <c r="S249" i="19"/>
  <c r="W249" i="19"/>
  <c r="AA249" i="19"/>
  <c r="AE249" i="19"/>
  <c r="H249" i="19"/>
  <c r="L249" i="19"/>
  <c r="P249" i="19"/>
  <c r="T249" i="19"/>
  <c r="X249" i="19"/>
  <c r="AB249" i="19"/>
  <c r="M249" i="19"/>
  <c r="U249" i="19"/>
  <c r="AC249" i="19"/>
  <c r="N249" i="19"/>
  <c r="V249" i="19"/>
  <c r="AD249" i="19"/>
  <c r="R249" i="19"/>
  <c r="I249" i="19"/>
  <c r="Y249" i="19"/>
  <c r="J249" i="19"/>
  <c r="Q249" i="19"/>
  <c r="Z249" i="19"/>
  <c r="E293" i="19"/>
  <c r="K293" i="19"/>
  <c r="O293" i="19"/>
  <c r="S293" i="19"/>
  <c r="W293" i="19"/>
  <c r="AA293" i="19"/>
  <c r="AE293" i="19"/>
  <c r="AI293" i="19"/>
  <c r="H293" i="19"/>
  <c r="L293" i="19"/>
  <c r="P293" i="19"/>
  <c r="T293" i="19"/>
  <c r="X293" i="19"/>
  <c r="AB293" i="19"/>
  <c r="AF293" i="19"/>
  <c r="M293" i="19"/>
  <c r="U293" i="19"/>
  <c r="AC293" i="19"/>
  <c r="N293" i="19"/>
  <c r="V293" i="19"/>
  <c r="AD293" i="19"/>
  <c r="R293" i="19"/>
  <c r="AH293" i="19"/>
  <c r="I293" i="19"/>
  <c r="Y293" i="19"/>
  <c r="Q293" i="19"/>
  <c r="Z293" i="19"/>
  <c r="J293" i="19"/>
  <c r="AG293" i="19"/>
  <c r="G194" i="19"/>
  <c r="E182" i="17" s="1"/>
  <c r="F194" i="19"/>
  <c r="D182" i="17" s="1"/>
  <c r="G186" i="19"/>
  <c r="E174" i="17" s="1"/>
  <c r="F186" i="19"/>
  <c r="D174" i="17" s="1"/>
  <c r="F166" i="20"/>
  <c r="F154" i="17" s="1"/>
  <c r="F138" i="19"/>
  <c r="D126" i="17" s="1"/>
  <c r="F98" i="20"/>
  <c r="F86" i="17" s="1"/>
  <c r="F35" i="19"/>
  <c r="D23" i="17" s="1"/>
  <c r="G35" i="19"/>
  <c r="E23" i="17" s="1"/>
  <c r="F43" i="19"/>
  <c r="D31" i="17" s="1"/>
  <c r="G43" i="19"/>
  <c r="E31" i="17" s="1"/>
  <c r="F67" i="19"/>
  <c r="D55" i="17" s="1"/>
  <c r="G67" i="19"/>
  <c r="E55" i="17" s="1"/>
  <c r="F75" i="19"/>
  <c r="D63" i="17" s="1"/>
  <c r="F79" i="19"/>
  <c r="D67" i="17" s="1"/>
  <c r="F83" i="19"/>
  <c r="D71" i="17" s="1"/>
  <c r="G83" i="19"/>
  <c r="E71" i="17" s="1"/>
  <c r="F117" i="19"/>
  <c r="D105" i="17" s="1"/>
  <c r="F147" i="19"/>
  <c r="D135" i="17" s="1"/>
  <c r="G147" i="19"/>
  <c r="E135" i="17" s="1"/>
  <c r="F391" i="19"/>
  <c r="D379" i="17" s="1"/>
  <c r="G391" i="19"/>
  <c r="E379" i="17" s="1"/>
  <c r="AM438" i="10"/>
  <c r="AI430" i="10"/>
  <c r="AK422" i="10"/>
  <c r="AK410" i="10"/>
  <c r="S398" i="10"/>
  <c r="AE388" i="10"/>
  <c r="U378" i="10"/>
  <c r="H281" i="16"/>
  <c r="T281" i="16"/>
  <c r="AB281" i="16"/>
  <c r="L281" i="16"/>
  <c r="X291" i="16"/>
  <c r="H291" i="16"/>
  <c r="AF291" i="16"/>
  <c r="P291" i="16"/>
  <c r="P303" i="16"/>
  <c r="X303" i="16"/>
  <c r="AF303" i="16"/>
  <c r="H303" i="16"/>
  <c r="X333" i="16"/>
  <c r="H333" i="16"/>
  <c r="P333" i="16"/>
  <c r="AF333" i="16"/>
  <c r="AF357" i="16"/>
  <c r="X357" i="16"/>
  <c r="H357" i="16"/>
  <c r="AN357" i="16"/>
  <c r="P357" i="16"/>
  <c r="H369" i="16"/>
  <c r="AN369" i="16"/>
  <c r="P369" i="16"/>
  <c r="X369" i="16"/>
  <c r="AF369" i="16"/>
  <c r="G314" i="19"/>
  <c r="E302" i="17" s="1"/>
  <c r="F314" i="19"/>
  <c r="D302" i="17" s="1"/>
  <c r="G306" i="19"/>
  <c r="E294" i="17" s="1"/>
  <c r="F306" i="19"/>
  <c r="D294" i="17" s="1"/>
  <c r="G178" i="19"/>
  <c r="E166" i="17" s="1"/>
  <c r="F178" i="19"/>
  <c r="D166" i="17" s="1"/>
  <c r="F172" i="19"/>
  <c r="D160" i="17" s="1"/>
  <c r="G172" i="19"/>
  <c r="E160" i="17" s="1"/>
  <c r="F118" i="20"/>
  <c r="F106" i="17" s="1"/>
  <c r="F106" i="20"/>
  <c r="F94" i="17" s="1"/>
  <c r="F98" i="19"/>
  <c r="D86" i="17" s="1"/>
  <c r="F52" i="19"/>
  <c r="D40" i="17" s="1"/>
  <c r="G52" i="19"/>
  <c r="E40" i="17" s="1"/>
  <c r="F46" i="19"/>
  <c r="D34" i="17" s="1"/>
  <c r="G46" i="19"/>
  <c r="E34" i="17" s="1"/>
  <c r="G76" i="19"/>
  <c r="E64" i="17" s="1"/>
  <c r="F76" i="19"/>
  <c r="D64" i="17" s="1"/>
  <c r="G80" i="19"/>
  <c r="E68" i="17" s="1"/>
  <c r="F80" i="19"/>
  <c r="D68" i="17" s="1"/>
  <c r="G84" i="19"/>
  <c r="E72" i="17" s="1"/>
  <c r="F84" i="19"/>
  <c r="D72" i="17" s="1"/>
  <c r="F86" i="19"/>
  <c r="D74" i="17" s="1"/>
  <c r="G86" i="19"/>
  <c r="E74" i="17" s="1"/>
  <c r="F134" i="19"/>
  <c r="D122" i="17" s="1"/>
  <c r="G134" i="19"/>
  <c r="E122" i="17" s="1"/>
  <c r="F166" i="19"/>
  <c r="D154" i="17" s="1"/>
  <c r="G166" i="19"/>
  <c r="E154" i="17" s="1"/>
  <c r="G210" i="19"/>
  <c r="E198" i="17" s="1"/>
  <c r="F210" i="19"/>
  <c r="D198" i="17" s="1"/>
  <c r="F222" i="19"/>
  <c r="D210" i="17" s="1"/>
  <c r="G222" i="19"/>
  <c r="E210" i="17" s="1"/>
  <c r="F224" i="19"/>
  <c r="D212" i="17" s="1"/>
  <c r="G224" i="19"/>
  <c r="E212" i="17" s="1"/>
  <c r="G228" i="19"/>
  <c r="E216" i="17" s="1"/>
  <c r="F228" i="19"/>
  <c r="D216" i="17" s="1"/>
  <c r="G232" i="19"/>
  <c r="E220" i="17" s="1"/>
  <c r="F232" i="19"/>
  <c r="D220" i="17" s="1"/>
  <c r="F260" i="19"/>
  <c r="D248" i="17" s="1"/>
  <c r="G260" i="19"/>
  <c r="E248" i="17" s="1"/>
  <c r="G288" i="19"/>
  <c r="E276" i="17" s="1"/>
  <c r="F288" i="19"/>
  <c r="D276" i="17" s="1"/>
  <c r="F304" i="19"/>
  <c r="D292" i="17" s="1"/>
  <c r="G304" i="19"/>
  <c r="E292" i="17" s="1"/>
  <c r="G312" i="19"/>
  <c r="E300" i="17" s="1"/>
  <c r="F312" i="19"/>
  <c r="D300" i="17" s="1"/>
  <c r="F330" i="19"/>
  <c r="D318" i="17" s="1"/>
  <c r="G330" i="19"/>
  <c r="E318" i="17" s="1"/>
  <c r="F352" i="19"/>
  <c r="D340" i="17" s="1"/>
  <c r="G352" i="19"/>
  <c r="E340" i="17" s="1"/>
  <c r="F372" i="19"/>
  <c r="D360" i="17" s="1"/>
  <c r="G372" i="19"/>
  <c r="E360" i="17" s="1"/>
  <c r="G382" i="19"/>
  <c r="E370" i="17" s="1"/>
  <c r="F382" i="19"/>
  <c r="D370" i="17" s="1"/>
  <c r="F388" i="19"/>
  <c r="D376" i="17" s="1"/>
  <c r="G388" i="19"/>
  <c r="E376" i="17" s="1"/>
  <c r="F424" i="19"/>
  <c r="D412" i="17" s="1"/>
  <c r="G424" i="19"/>
  <c r="E412" i="17" s="1"/>
  <c r="G432" i="19"/>
  <c r="E420" i="17" s="1"/>
  <c r="F432" i="19"/>
  <c r="D420" i="17" s="1"/>
  <c r="F436" i="19"/>
  <c r="D424" i="17" s="1"/>
  <c r="G436" i="19"/>
  <c r="E424" i="17" s="1"/>
  <c r="F440" i="19"/>
  <c r="D428" i="17" s="1"/>
  <c r="G440" i="19"/>
  <c r="E428" i="17" s="1"/>
  <c r="T448" i="10"/>
  <c r="T456" i="10"/>
  <c r="AD448" i="10"/>
  <c r="AL456" i="10"/>
  <c r="AT448" i="10"/>
  <c r="N78" i="10"/>
  <c r="L98" i="10"/>
  <c r="L102" i="10"/>
  <c r="J110" i="10"/>
  <c r="R118" i="10"/>
  <c r="L132" i="10"/>
  <c r="N162" i="10"/>
  <c r="R176" i="10"/>
  <c r="R186" i="10"/>
  <c r="R194" i="10"/>
  <c r="T204" i="10"/>
  <c r="X206" i="10"/>
  <c r="X218" i="10"/>
  <c r="N228" i="10"/>
  <c r="P236" i="10"/>
  <c r="AD238" i="10"/>
  <c r="N238" i="10"/>
  <c r="T250" i="10"/>
  <c r="AB262" i="10"/>
  <c r="L262" i="10"/>
  <c r="Z270" i="10"/>
  <c r="J270" i="10"/>
  <c r="AH278" i="10"/>
  <c r="R278" i="10"/>
  <c r="AB292" i="10"/>
  <c r="L292" i="10"/>
  <c r="V304" i="10"/>
  <c r="V312" i="10"/>
  <c r="AD322" i="10"/>
  <c r="N322" i="10"/>
  <c r="AH336" i="10"/>
  <c r="R336" i="10"/>
  <c r="AH346" i="10"/>
  <c r="R346" i="10"/>
  <c r="AH354" i="10"/>
  <c r="R354" i="10"/>
  <c r="AJ364" i="10"/>
  <c r="T364" i="10"/>
  <c r="AN378" i="10"/>
  <c r="X378" i="10"/>
  <c r="AD388" i="10"/>
  <c r="N388" i="10"/>
  <c r="AT398" i="10"/>
  <c r="AD398" i="10"/>
  <c r="N398" i="10"/>
  <c r="AJ410" i="10"/>
  <c r="T410" i="10"/>
  <c r="AR422" i="10"/>
  <c r="AB422" i="10"/>
  <c r="L422" i="10"/>
  <c r="AP430" i="10"/>
  <c r="Z430" i="10"/>
  <c r="J430" i="10"/>
  <c r="AX438" i="10"/>
  <c r="AH438" i="10"/>
  <c r="R438" i="10"/>
  <c r="Q448" i="10"/>
  <c r="Q456" i="10"/>
  <c r="AC448" i="10"/>
  <c r="AK456" i="10"/>
  <c r="AS448" i="10"/>
  <c r="K46" i="10"/>
  <c r="K58" i="10"/>
  <c r="I78" i="10"/>
  <c r="O90" i="10"/>
  <c r="O98" i="10"/>
  <c r="O102" i="10"/>
  <c r="M118" i="10"/>
  <c r="S130" i="10"/>
  <c r="K132" i="10"/>
  <c r="I144" i="10"/>
  <c r="I152" i="10"/>
  <c r="I162" i="10"/>
  <c r="U176" i="10"/>
  <c r="M186" i="10"/>
  <c r="M194" i="10"/>
  <c r="S204" i="10"/>
  <c r="AA206" i="10"/>
  <c r="K206" i="10"/>
  <c r="AA218" i="10"/>
  <c r="K218" i="10"/>
  <c r="Q228" i="10"/>
  <c r="O236" i="10"/>
  <c r="Y238" i="10"/>
  <c r="I238" i="10"/>
  <c r="AE250" i="10"/>
  <c r="O250" i="10"/>
  <c r="AE262" i="10"/>
  <c r="O262" i="10"/>
  <c r="U270" i="10"/>
  <c r="AC278" i="10"/>
  <c r="M278" i="10"/>
  <c r="AA292" i="10"/>
  <c r="K292" i="10"/>
  <c r="Y304" i="10"/>
  <c r="I304" i="10"/>
  <c r="Y312" i="10"/>
  <c r="I312" i="10"/>
  <c r="Y322" i="10"/>
  <c r="I322" i="10"/>
  <c r="AK336" i="10"/>
  <c r="U336" i="10"/>
  <c r="AC346" i="10"/>
  <c r="M346" i="10"/>
  <c r="AC354" i="10"/>
  <c r="M354" i="10"/>
  <c r="AI364" i="10"/>
  <c r="S364" i="10"/>
  <c r="AQ378" i="10"/>
  <c r="AA378" i="10"/>
  <c r="K378" i="10"/>
  <c r="AG388" i="10"/>
  <c r="Q388" i="10"/>
  <c r="AO398" i="10"/>
  <c r="Y398" i="10"/>
  <c r="I398" i="10"/>
  <c r="AU410" i="10"/>
  <c r="AE410" i="10"/>
  <c r="O410" i="10"/>
  <c r="AU422" i="10"/>
  <c r="AE422" i="10"/>
  <c r="O422" i="10"/>
  <c r="AK430" i="10"/>
  <c r="U430" i="10"/>
  <c r="AS438" i="10"/>
  <c r="AC438" i="10"/>
  <c r="M438" i="10"/>
  <c r="E242" i="16"/>
  <c r="F246" i="16"/>
  <c r="F234" i="14" s="1"/>
  <c r="G246" i="16"/>
  <c r="G234" i="14" s="1"/>
  <c r="F250" i="16"/>
  <c r="F238" i="14" s="1"/>
  <c r="G250" i="16"/>
  <c r="G238" i="14" s="1"/>
  <c r="F254" i="16"/>
  <c r="F242" i="14" s="1"/>
  <c r="G254" i="16"/>
  <c r="G242" i="14" s="1"/>
  <c r="F258" i="16"/>
  <c r="F246" i="14" s="1"/>
  <c r="G258" i="16"/>
  <c r="G246" i="14" s="1"/>
  <c r="F270" i="16"/>
  <c r="F258" i="14" s="1"/>
  <c r="G270" i="16"/>
  <c r="G258" i="14" s="1"/>
  <c r="E278" i="16"/>
  <c r="E282" i="16"/>
  <c r="F286" i="16"/>
  <c r="F274" i="14" s="1"/>
  <c r="G286" i="16"/>
  <c r="G274" i="14" s="1"/>
  <c r="F294" i="16"/>
  <c r="F282" i="14" s="1"/>
  <c r="G294" i="16"/>
  <c r="G282" i="14" s="1"/>
  <c r="F298" i="16"/>
  <c r="F286" i="14" s="1"/>
  <c r="G298" i="16"/>
  <c r="G286" i="14" s="1"/>
  <c r="E306" i="16"/>
  <c r="F310" i="16"/>
  <c r="F298" i="14" s="1"/>
  <c r="G310" i="16"/>
  <c r="G298" i="14" s="1"/>
  <c r="E318" i="16"/>
  <c r="E322" i="16"/>
  <c r="F326" i="16"/>
  <c r="F314" i="14" s="1"/>
  <c r="G326" i="16"/>
  <c r="G314" i="14" s="1"/>
  <c r="F330" i="16"/>
  <c r="F318" i="14" s="1"/>
  <c r="G330" i="16"/>
  <c r="G318" i="14" s="1"/>
  <c r="F334" i="16"/>
  <c r="F322" i="14" s="1"/>
  <c r="G334" i="16"/>
  <c r="G322" i="14" s="1"/>
  <c r="F338" i="16"/>
  <c r="F326" i="14" s="1"/>
  <c r="G338" i="16"/>
  <c r="G326" i="14" s="1"/>
  <c r="F346" i="16"/>
  <c r="F334" i="14" s="1"/>
  <c r="G346" i="16"/>
  <c r="G334" i="14" s="1"/>
  <c r="F350" i="16"/>
  <c r="F338" i="14" s="1"/>
  <c r="G350" i="16"/>
  <c r="G338" i="14" s="1"/>
  <c r="F354" i="16"/>
  <c r="F342" i="14" s="1"/>
  <c r="G354" i="16"/>
  <c r="G342" i="14" s="1"/>
  <c r="E358" i="16"/>
  <c r="E362" i="16"/>
  <c r="F366" i="16"/>
  <c r="F354" i="14" s="1"/>
  <c r="G366" i="16"/>
  <c r="G354" i="14" s="1"/>
  <c r="E370" i="16"/>
  <c r="F374" i="16"/>
  <c r="F362" i="14" s="1"/>
  <c r="G374" i="16"/>
  <c r="G362" i="14" s="1"/>
  <c r="F378" i="16"/>
  <c r="F366" i="14" s="1"/>
  <c r="G378" i="16"/>
  <c r="G366" i="14" s="1"/>
  <c r="E382" i="16"/>
  <c r="F386" i="16"/>
  <c r="F374" i="14" s="1"/>
  <c r="G386" i="16"/>
  <c r="G374" i="14" s="1"/>
  <c r="F390" i="16"/>
  <c r="F378" i="14" s="1"/>
  <c r="G390" i="16"/>
  <c r="G378" i="14" s="1"/>
  <c r="F394" i="16"/>
  <c r="F382" i="14" s="1"/>
  <c r="G394" i="16"/>
  <c r="G382" i="14" s="1"/>
  <c r="F398" i="16"/>
  <c r="F386" i="14" s="1"/>
  <c r="G398" i="16"/>
  <c r="G386" i="14" s="1"/>
  <c r="F402" i="16"/>
  <c r="F390" i="14" s="1"/>
  <c r="G402" i="16"/>
  <c r="G390" i="14" s="1"/>
  <c r="F406" i="16"/>
  <c r="F394" i="14" s="1"/>
  <c r="G406" i="16"/>
  <c r="G394" i="14" s="1"/>
  <c r="F414" i="16"/>
  <c r="F402" i="14" s="1"/>
  <c r="G414" i="16"/>
  <c r="G402" i="14" s="1"/>
  <c r="E422" i="16"/>
  <c r="F426" i="16"/>
  <c r="F414" i="14" s="1"/>
  <c r="G426" i="16"/>
  <c r="G414" i="14" s="1"/>
  <c r="F430" i="16"/>
  <c r="F418" i="14" s="1"/>
  <c r="G430" i="16"/>
  <c r="G418" i="14" s="1"/>
  <c r="F434" i="16"/>
  <c r="F422" i="14" s="1"/>
  <c r="G434" i="16"/>
  <c r="G422" i="14" s="1"/>
  <c r="F438" i="16"/>
  <c r="F426" i="14" s="1"/>
  <c r="G438" i="16"/>
  <c r="G426" i="14" s="1"/>
  <c r="F442" i="16"/>
  <c r="F430" i="14" s="1"/>
  <c r="G442" i="16"/>
  <c r="G430" i="14" s="1"/>
  <c r="F446" i="16"/>
  <c r="F434" i="14" s="1"/>
  <c r="G446" i="16"/>
  <c r="G434" i="14" s="1"/>
  <c r="F454" i="16"/>
  <c r="F442" i="14" s="1"/>
  <c r="G454" i="16"/>
  <c r="G442" i="14" s="1"/>
  <c r="E462" i="16"/>
  <c r="H258" i="16"/>
  <c r="S258" i="16"/>
  <c r="K258" i="16"/>
  <c r="AA258" i="16"/>
  <c r="H298" i="16"/>
  <c r="AE298" i="16"/>
  <c r="O298" i="16"/>
  <c r="W298" i="16"/>
  <c r="H338" i="16"/>
  <c r="AI338" i="16"/>
  <c r="S338" i="16"/>
  <c r="AA338" i="16"/>
  <c r="K338" i="16"/>
  <c r="H378" i="16"/>
  <c r="AM378" i="16"/>
  <c r="AE378" i="16"/>
  <c r="O378" i="16"/>
  <c r="W378" i="16"/>
  <c r="F242" i="19"/>
  <c r="D230" i="17" s="1"/>
  <c r="G242" i="19"/>
  <c r="E230" i="17" s="1"/>
  <c r="F154" i="19"/>
  <c r="D142" i="17" s="1"/>
  <c r="G154" i="19"/>
  <c r="E142" i="17" s="1"/>
  <c r="F125" i="20"/>
  <c r="F113" i="17" s="1"/>
  <c r="F198" i="19"/>
  <c r="D186" i="17" s="1"/>
  <c r="G198" i="19"/>
  <c r="E186" i="17" s="1"/>
  <c r="F278" i="19"/>
  <c r="D266" i="17" s="1"/>
  <c r="G278" i="19"/>
  <c r="E266" i="17" s="1"/>
  <c r="F282" i="19"/>
  <c r="D270" i="17" s="1"/>
  <c r="G282" i="19"/>
  <c r="E270" i="17" s="1"/>
  <c r="G36" i="15"/>
  <c r="E24" i="14" s="1"/>
  <c r="F36" i="15"/>
  <c r="D24" i="14" s="1"/>
  <c r="G44" i="15"/>
  <c r="E32" i="14" s="1"/>
  <c r="F44" i="15"/>
  <c r="D32" i="14" s="1"/>
  <c r="E61" i="15"/>
  <c r="G80" i="15"/>
  <c r="E68" i="14" s="1"/>
  <c r="F80" i="15"/>
  <c r="D68" i="14" s="1"/>
  <c r="E97" i="15"/>
  <c r="G116" i="15"/>
  <c r="E104" i="14" s="1"/>
  <c r="F116" i="15"/>
  <c r="D104" i="14" s="1"/>
  <c r="G124" i="15"/>
  <c r="E112" i="14" s="1"/>
  <c r="F124" i="15"/>
  <c r="D112" i="14" s="1"/>
  <c r="E141" i="15"/>
  <c r="G160" i="15"/>
  <c r="E148" i="14" s="1"/>
  <c r="F160" i="15"/>
  <c r="D148" i="14" s="1"/>
  <c r="F171" i="15"/>
  <c r="D159" i="14" s="1"/>
  <c r="F202" i="15"/>
  <c r="D190" i="14" s="1"/>
  <c r="G202" i="15"/>
  <c r="E190" i="14" s="1"/>
  <c r="E231" i="15"/>
  <c r="E235" i="15"/>
  <c r="E239" i="15"/>
  <c r="G243" i="15"/>
  <c r="E231" i="14" s="1"/>
  <c r="F243" i="15"/>
  <c r="D231" i="14" s="1"/>
  <c r="G259" i="15"/>
  <c r="E247" i="14" s="1"/>
  <c r="F259" i="15"/>
  <c r="D247" i="14" s="1"/>
  <c r="G267" i="15"/>
  <c r="E255" i="14" s="1"/>
  <c r="F267" i="15"/>
  <c r="D255" i="14" s="1"/>
  <c r="G275" i="15"/>
  <c r="E263" i="14" s="1"/>
  <c r="F275" i="15"/>
  <c r="D263" i="14" s="1"/>
  <c r="E283" i="15"/>
  <c r="E291" i="15"/>
  <c r="E307" i="15"/>
  <c r="E315" i="15"/>
  <c r="G323" i="15"/>
  <c r="E311" i="14" s="1"/>
  <c r="F323" i="15"/>
  <c r="D311" i="14" s="1"/>
  <c r="G331" i="15"/>
  <c r="E319" i="14" s="1"/>
  <c r="F331" i="15"/>
  <c r="D319" i="14" s="1"/>
  <c r="G339" i="15"/>
  <c r="E327" i="14" s="1"/>
  <c r="F339" i="15"/>
  <c r="D327" i="14" s="1"/>
  <c r="G347" i="15"/>
  <c r="E335" i="14" s="1"/>
  <c r="F347" i="15"/>
  <c r="D335" i="14" s="1"/>
  <c r="G355" i="15"/>
  <c r="E343" i="14" s="1"/>
  <c r="F355" i="15"/>
  <c r="D343" i="14" s="1"/>
  <c r="E363" i="15"/>
  <c r="E371" i="15"/>
  <c r="G379" i="15"/>
  <c r="E367" i="14" s="1"/>
  <c r="F379" i="15"/>
  <c r="D367" i="14" s="1"/>
  <c r="E387" i="15"/>
  <c r="E395" i="15"/>
  <c r="G403" i="15"/>
  <c r="E391" i="14" s="1"/>
  <c r="F403" i="15"/>
  <c r="D391" i="14" s="1"/>
  <c r="G411" i="15"/>
  <c r="E399" i="14" s="1"/>
  <c r="F411" i="15"/>
  <c r="D399" i="14" s="1"/>
  <c r="G419" i="15"/>
  <c r="E407" i="14" s="1"/>
  <c r="F419" i="15"/>
  <c r="D407" i="14" s="1"/>
  <c r="G427" i="15"/>
  <c r="E415" i="14" s="1"/>
  <c r="F427" i="15"/>
  <c r="D415" i="14" s="1"/>
  <c r="G435" i="15"/>
  <c r="E423" i="14" s="1"/>
  <c r="F435" i="15"/>
  <c r="D423" i="14" s="1"/>
  <c r="E443" i="15"/>
  <c r="G451" i="15"/>
  <c r="E439" i="14" s="1"/>
  <c r="F451" i="15"/>
  <c r="D439" i="14" s="1"/>
  <c r="G459" i="15"/>
  <c r="E447" i="14" s="1"/>
  <c r="F459" i="15"/>
  <c r="D447" i="14" s="1"/>
  <c r="F26" i="15"/>
  <c r="D14" i="14" s="1"/>
  <c r="G26" i="15"/>
  <c r="E14" i="14" s="1"/>
  <c r="F30" i="15"/>
  <c r="D18" i="14" s="1"/>
  <c r="G30" i="15"/>
  <c r="E18" i="14" s="1"/>
  <c r="F34" i="15"/>
  <c r="D22" i="14" s="1"/>
  <c r="G34" i="15"/>
  <c r="E22" i="14" s="1"/>
  <c r="F68" i="15"/>
  <c r="D56" i="14" s="1"/>
  <c r="G68" i="15"/>
  <c r="E56" i="14" s="1"/>
  <c r="F72" i="15"/>
  <c r="D60" i="14" s="1"/>
  <c r="G72" i="15"/>
  <c r="E60" i="14" s="1"/>
  <c r="F106" i="15"/>
  <c r="D94" i="14" s="1"/>
  <c r="G106" i="15"/>
  <c r="E94" i="14" s="1"/>
  <c r="F110" i="15"/>
  <c r="D98" i="14" s="1"/>
  <c r="G110" i="15"/>
  <c r="E98" i="14" s="1"/>
  <c r="F114" i="15"/>
  <c r="D102" i="14" s="1"/>
  <c r="G114" i="15"/>
  <c r="E102" i="14" s="1"/>
  <c r="F148" i="15"/>
  <c r="D136" i="14" s="1"/>
  <c r="G148" i="15"/>
  <c r="E136" i="14" s="1"/>
  <c r="F152" i="15"/>
  <c r="D140" i="14" s="1"/>
  <c r="G152" i="15"/>
  <c r="E140" i="14" s="1"/>
  <c r="F177" i="15"/>
  <c r="D165" i="14" s="1"/>
  <c r="G177" i="15"/>
  <c r="E165" i="14" s="1"/>
  <c r="F196" i="15"/>
  <c r="D184" i="14" s="1"/>
  <c r="G205" i="15"/>
  <c r="E193" i="14" s="1"/>
  <c r="F205" i="15"/>
  <c r="D193" i="14" s="1"/>
  <c r="G209" i="15"/>
  <c r="E197" i="14" s="1"/>
  <c r="F209" i="15"/>
  <c r="D197" i="14" s="1"/>
  <c r="G213" i="15"/>
  <c r="E201" i="14" s="1"/>
  <c r="F213" i="15"/>
  <c r="D201" i="14" s="1"/>
  <c r="E223" i="15"/>
  <c r="H355" i="16"/>
  <c r="H337" i="16"/>
  <c r="H315" i="16"/>
  <c r="H267" i="16"/>
  <c r="G185" i="16"/>
  <c r="G173" i="14" s="1"/>
  <c r="G189" i="16"/>
  <c r="G177" i="14" s="1"/>
  <c r="G193" i="16"/>
  <c r="G181" i="14" s="1"/>
  <c r="G200" i="16"/>
  <c r="G188" i="14" s="1"/>
  <c r="K261" i="16"/>
  <c r="S261" i="16"/>
  <c r="AA261" i="16"/>
  <c r="K272" i="16"/>
  <c r="S272" i="16"/>
  <c r="AA272" i="16"/>
  <c r="H402" i="16"/>
  <c r="I402" i="16"/>
  <c r="Y402" i="16"/>
  <c r="AO402" i="16"/>
  <c r="Q402" i="16"/>
  <c r="AG402" i="16"/>
  <c r="U402" i="16"/>
  <c r="M402" i="16"/>
  <c r="AC402" i="16"/>
  <c r="AS402" i="16"/>
  <c r="AK402" i="16"/>
  <c r="H442" i="16"/>
  <c r="I442" i="16"/>
  <c r="Y442" i="16"/>
  <c r="AO442" i="16"/>
  <c r="AG442" i="16"/>
  <c r="AW442" i="16"/>
  <c r="U442" i="16"/>
  <c r="AK442" i="16"/>
  <c r="M442" i="16"/>
  <c r="AC442" i="16"/>
  <c r="AS442" i="16"/>
  <c r="Q442" i="16"/>
  <c r="E217" i="15"/>
  <c r="I217" i="15"/>
  <c r="Y217" i="15"/>
  <c r="U217" i="15"/>
  <c r="M217" i="15"/>
  <c r="Q217" i="15"/>
  <c r="E229" i="15"/>
  <c r="Q229" i="15"/>
  <c r="Y229" i="15"/>
  <c r="M229" i="15"/>
  <c r="U229" i="15"/>
  <c r="I229" i="15"/>
  <c r="AC229" i="15"/>
  <c r="Q233" i="15"/>
  <c r="Y233" i="15"/>
  <c r="M233" i="15"/>
  <c r="U233" i="15"/>
  <c r="I233" i="15"/>
  <c r="AC233" i="15"/>
  <c r="I243" i="15"/>
  <c r="Y243" i="15"/>
  <c r="Q243" i="15"/>
  <c r="M243" i="15"/>
  <c r="AC243" i="15"/>
  <c r="U243" i="15"/>
  <c r="U267" i="15"/>
  <c r="M267" i="15"/>
  <c r="AC267" i="15"/>
  <c r="Q267" i="15"/>
  <c r="AG267" i="15"/>
  <c r="I267" i="15"/>
  <c r="Y267" i="15"/>
  <c r="U275" i="15"/>
  <c r="M275" i="15"/>
  <c r="AC275" i="15"/>
  <c r="Q275" i="15"/>
  <c r="AG275" i="15"/>
  <c r="I275" i="15"/>
  <c r="Y275" i="15"/>
  <c r="M301" i="15"/>
  <c r="AC301" i="15"/>
  <c r="U301" i="15"/>
  <c r="I301" i="15"/>
  <c r="Q301" i="15"/>
  <c r="AG301" i="15"/>
  <c r="Y301" i="15"/>
  <c r="I311" i="15"/>
  <c r="Y311" i="15"/>
  <c r="Q311" i="15"/>
  <c r="U311" i="15"/>
  <c r="M311" i="15"/>
  <c r="AC311" i="15"/>
  <c r="AG311" i="15"/>
  <c r="AK311" i="15"/>
  <c r="Q323" i="15"/>
  <c r="AG323" i="15"/>
  <c r="M323" i="15"/>
  <c r="U323" i="15"/>
  <c r="AK323" i="15"/>
  <c r="I323" i="15"/>
  <c r="Y323" i="15"/>
  <c r="AC323" i="15"/>
  <c r="P347" i="15"/>
  <c r="X347" i="15"/>
  <c r="AF347" i="15"/>
  <c r="AN347" i="15"/>
  <c r="L347" i="15"/>
  <c r="T347" i="15"/>
  <c r="AJ347" i="15"/>
  <c r="M347" i="15"/>
  <c r="AC347" i="15"/>
  <c r="I347" i="15"/>
  <c r="Q347" i="15"/>
  <c r="Y347" i="15"/>
  <c r="AG347" i="15"/>
  <c r="AO347" i="15"/>
  <c r="AB347" i="15"/>
  <c r="U347" i="15"/>
  <c r="AK347" i="15"/>
  <c r="P355" i="15"/>
  <c r="X355" i="15"/>
  <c r="AF355" i="15"/>
  <c r="AN355" i="15"/>
  <c r="T355" i="15"/>
  <c r="AJ355" i="15"/>
  <c r="M355" i="15"/>
  <c r="AC355" i="15"/>
  <c r="I355" i="15"/>
  <c r="Q355" i="15"/>
  <c r="Y355" i="15"/>
  <c r="AG355" i="15"/>
  <c r="AO355" i="15"/>
  <c r="L355" i="15"/>
  <c r="AB355" i="15"/>
  <c r="U355" i="15"/>
  <c r="AK355" i="15"/>
  <c r="L381" i="15"/>
  <c r="T381" i="15"/>
  <c r="AB381" i="15"/>
  <c r="AJ381" i="15"/>
  <c r="AR381" i="15"/>
  <c r="X381" i="15"/>
  <c r="AN381" i="15"/>
  <c r="Y381" i="15"/>
  <c r="AO381" i="15"/>
  <c r="M381" i="15"/>
  <c r="U381" i="15"/>
  <c r="AC381" i="15"/>
  <c r="AK381" i="15"/>
  <c r="P381" i="15"/>
  <c r="AF381" i="15"/>
  <c r="I381" i="15"/>
  <c r="Q381" i="15"/>
  <c r="AG381" i="15"/>
  <c r="P391" i="15"/>
  <c r="X391" i="15"/>
  <c r="AF391" i="15"/>
  <c r="AN391" i="15"/>
  <c r="L391" i="15"/>
  <c r="AB391" i="15"/>
  <c r="AR391" i="15"/>
  <c r="AC391" i="15"/>
  <c r="AS391" i="15"/>
  <c r="I391" i="15"/>
  <c r="Q391" i="15"/>
  <c r="Y391" i="15"/>
  <c r="AG391" i="15"/>
  <c r="AO391" i="15"/>
  <c r="T391" i="15"/>
  <c r="AJ391" i="15"/>
  <c r="M391" i="15"/>
  <c r="U391" i="15"/>
  <c r="AK391" i="15"/>
  <c r="P403" i="15"/>
  <c r="X403" i="15"/>
  <c r="AF403" i="15"/>
  <c r="AN403" i="15"/>
  <c r="L403" i="15"/>
  <c r="T403" i="15"/>
  <c r="AJ403" i="15"/>
  <c r="M403" i="15"/>
  <c r="U403" i="15"/>
  <c r="AC403" i="15"/>
  <c r="AS403" i="15"/>
  <c r="I403" i="15"/>
  <c r="Q403" i="15"/>
  <c r="Y403" i="15"/>
  <c r="AG403" i="15"/>
  <c r="AO403" i="15"/>
  <c r="AB403" i="15"/>
  <c r="AR403" i="15"/>
  <c r="AK403" i="15"/>
  <c r="P427" i="15"/>
  <c r="X427" i="15"/>
  <c r="AF427" i="15"/>
  <c r="AN427" i="15"/>
  <c r="AV427" i="15"/>
  <c r="T427" i="15"/>
  <c r="AJ427" i="15"/>
  <c r="AK427" i="15"/>
  <c r="I427" i="15"/>
  <c r="Q427" i="15"/>
  <c r="Y427" i="15"/>
  <c r="AG427" i="15"/>
  <c r="AO427" i="15"/>
  <c r="AW427" i="15"/>
  <c r="L427" i="15"/>
  <c r="AB427" i="15"/>
  <c r="AR427" i="15"/>
  <c r="M427" i="15"/>
  <c r="U427" i="15"/>
  <c r="AC427" i="15"/>
  <c r="AS427" i="15"/>
  <c r="P435" i="15"/>
  <c r="X435" i="15"/>
  <c r="AF435" i="15"/>
  <c r="AN435" i="15"/>
  <c r="AV435" i="15"/>
  <c r="T435" i="15"/>
  <c r="AJ435" i="15"/>
  <c r="AC435" i="15"/>
  <c r="I435" i="15"/>
  <c r="Q435" i="15"/>
  <c r="Y435" i="15"/>
  <c r="AG435" i="15"/>
  <c r="AO435" i="15"/>
  <c r="AW435" i="15"/>
  <c r="L435" i="15"/>
  <c r="AB435" i="15"/>
  <c r="AR435" i="15"/>
  <c r="M435" i="15"/>
  <c r="U435" i="15"/>
  <c r="AK435" i="15"/>
  <c r="AS435" i="15"/>
  <c r="L461" i="15"/>
  <c r="T461" i="15"/>
  <c r="AB461" i="15"/>
  <c r="AJ461" i="15"/>
  <c r="AR461" i="15"/>
  <c r="AZ461" i="15"/>
  <c r="X461" i="15"/>
  <c r="AN461" i="15"/>
  <c r="Q461" i="15"/>
  <c r="AG461" i="15"/>
  <c r="AW461" i="15"/>
  <c r="M461" i="15"/>
  <c r="U461" i="15"/>
  <c r="AC461" i="15"/>
  <c r="AK461" i="15"/>
  <c r="AS461" i="15"/>
  <c r="P461" i="15"/>
  <c r="AF461" i="15"/>
  <c r="AV461" i="15"/>
  <c r="I461" i="15"/>
  <c r="Y461" i="15"/>
  <c r="AO461" i="15"/>
  <c r="F150" i="19"/>
  <c r="D138" i="17" s="1"/>
  <c r="G150" i="19"/>
  <c r="E138" i="17" s="1"/>
  <c r="H204" i="16"/>
  <c r="E204" i="16"/>
  <c r="S204" i="16"/>
  <c r="O222" i="16"/>
  <c r="E222" i="16"/>
  <c r="AE269" i="16"/>
  <c r="W269" i="16"/>
  <c r="O269" i="16"/>
  <c r="AE305" i="16"/>
  <c r="W305" i="16"/>
  <c r="O305" i="16"/>
  <c r="W312" i="16"/>
  <c r="AE312" i="16"/>
  <c r="O312" i="16"/>
  <c r="O345" i="16"/>
  <c r="AE345" i="16"/>
  <c r="W345" i="16"/>
  <c r="AM345" i="16"/>
  <c r="H400" i="16"/>
  <c r="W400" i="16"/>
  <c r="AM400" i="16"/>
  <c r="AE400" i="16"/>
  <c r="AI400" i="16"/>
  <c r="K400" i="16"/>
  <c r="AA400" i="16"/>
  <c r="AQ400" i="16"/>
  <c r="O400" i="16"/>
  <c r="S400" i="16"/>
  <c r="H444" i="16"/>
  <c r="S444" i="16"/>
  <c r="AI444" i="16"/>
  <c r="K444" i="16"/>
  <c r="AQ444" i="16"/>
  <c r="AE444" i="16"/>
  <c r="W444" i="16"/>
  <c r="AM444" i="16"/>
  <c r="AA444" i="16"/>
  <c r="O444" i="16"/>
  <c r="AU444" i="16"/>
  <c r="S281" i="15"/>
  <c r="O281" i="15"/>
  <c r="W281" i="15"/>
  <c r="K281" i="15"/>
  <c r="AA281" i="15"/>
  <c r="AE281" i="15"/>
  <c r="W303" i="15"/>
  <c r="O303" i="15"/>
  <c r="K303" i="15"/>
  <c r="AA303" i="15"/>
  <c r="AE303" i="15"/>
  <c r="S303" i="15"/>
  <c r="AI303" i="15"/>
  <c r="G294" i="19"/>
  <c r="E282" i="17" s="1"/>
  <c r="F294" i="19"/>
  <c r="D282" i="17" s="1"/>
  <c r="F235" i="20"/>
  <c r="F223" i="17" s="1"/>
  <c r="G206" i="19"/>
  <c r="E194" i="17" s="1"/>
  <c r="F206" i="19"/>
  <c r="D194" i="17" s="1"/>
  <c r="F148" i="19"/>
  <c r="D136" i="17" s="1"/>
  <c r="G148" i="19"/>
  <c r="E136" i="17" s="1"/>
  <c r="G449" i="10"/>
  <c r="C437" i="17" s="1"/>
  <c r="F449" i="10"/>
  <c r="B437" i="17" s="1"/>
  <c r="E460" i="10"/>
  <c r="AU460" i="10"/>
  <c r="AM460" i="10"/>
  <c r="AE460" i="10"/>
  <c r="AA460" i="10"/>
  <c r="S460" i="10"/>
  <c r="K460" i="10"/>
  <c r="AR460" i="10"/>
  <c r="AJ460" i="10"/>
  <c r="AB460" i="10"/>
  <c r="Z460" i="10"/>
  <c r="R460" i="10"/>
  <c r="J460" i="10"/>
  <c r="AQ460" i="10"/>
  <c r="AN460" i="10"/>
  <c r="V460" i="10"/>
  <c r="AI460" i="10"/>
  <c r="AF460" i="10"/>
  <c r="N460" i="10"/>
  <c r="O460" i="10"/>
  <c r="AY460" i="10"/>
  <c r="AV460" i="10"/>
  <c r="W460" i="10"/>
  <c r="AU452" i="10"/>
  <c r="AM452" i="10"/>
  <c r="AE452" i="10"/>
  <c r="AA452" i="10"/>
  <c r="S452" i="10"/>
  <c r="K452" i="10"/>
  <c r="AR452" i="10"/>
  <c r="AJ452" i="10"/>
  <c r="AB452" i="10"/>
  <c r="Z452" i="10"/>
  <c r="R452" i="10"/>
  <c r="J452" i="10"/>
  <c r="AV452" i="10"/>
  <c r="AF452" i="10"/>
  <c r="V452" i="10"/>
  <c r="AN452" i="10"/>
  <c r="N452" i="10"/>
  <c r="AY452" i="10"/>
  <c r="AI452" i="10"/>
  <c r="O452" i="10"/>
  <c r="W452" i="10"/>
  <c r="E452" i="10"/>
  <c r="AQ452" i="10"/>
  <c r="E444" i="10"/>
  <c r="N444" i="10"/>
  <c r="V444" i="10"/>
  <c r="AD444" i="10"/>
  <c r="AL444" i="10"/>
  <c r="AT444" i="10"/>
  <c r="J444" i="10"/>
  <c r="Z444" i="10"/>
  <c r="AP444" i="10"/>
  <c r="AH444" i="10"/>
  <c r="Q444" i="10"/>
  <c r="AG444" i="10"/>
  <c r="AW444" i="10"/>
  <c r="R444" i="10"/>
  <c r="AX444" i="10"/>
  <c r="Y444" i="10"/>
  <c r="AO444" i="10"/>
  <c r="I444" i="10"/>
  <c r="L434" i="10"/>
  <c r="T434" i="10"/>
  <c r="AB434" i="10"/>
  <c r="AJ434" i="10"/>
  <c r="AR434" i="10"/>
  <c r="E434" i="10"/>
  <c r="W434" i="10"/>
  <c r="AM434" i="10"/>
  <c r="X434" i="10"/>
  <c r="AN434" i="10"/>
  <c r="O434" i="10"/>
  <c r="AE434" i="10"/>
  <c r="AU434" i="10"/>
  <c r="P434" i="10"/>
  <c r="AV434" i="10"/>
  <c r="AF434" i="10"/>
  <c r="L426" i="10"/>
  <c r="T426" i="10"/>
  <c r="AB426" i="10"/>
  <c r="AJ426" i="10"/>
  <c r="AR426" i="10"/>
  <c r="E426" i="10"/>
  <c r="W426" i="10"/>
  <c r="AM426" i="10"/>
  <c r="X426" i="10"/>
  <c r="AN426" i="10"/>
  <c r="O426" i="10"/>
  <c r="AE426" i="10"/>
  <c r="AU426" i="10"/>
  <c r="P426" i="10"/>
  <c r="AF426" i="10"/>
  <c r="AV426" i="10"/>
  <c r="L416" i="10"/>
  <c r="T416" i="10"/>
  <c r="AB416" i="10"/>
  <c r="AJ416" i="10"/>
  <c r="AR416" i="10"/>
  <c r="P416" i="10"/>
  <c r="AF416" i="10"/>
  <c r="AV416" i="10"/>
  <c r="X416" i="10"/>
  <c r="E416" i="10"/>
  <c r="W416" i="10"/>
  <c r="AM416" i="10"/>
  <c r="AN416" i="10"/>
  <c r="AE416" i="10"/>
  <c r="O416" i="10"/>
  <c r="AU416" i="10"/>
  <c r="E402" i="10"/>
  <c r="P402" i="10"/>
  <c r="X402" i="10"/>
  <c r="AF402" i="10"/>
  <c r="AN402" i="10"/>
  <c r="L402" i="10"/>
  <c r="AB402" i="10"/>
  <c r="AR402" i="10"/>
  <c r="T402" i="10"/>
  <c r="S402" i="10"/>
  <c r="AI402" i="10"/>
  <c r="AJ402" i="10"/>
  <c r="AQ402" i="10"/>
  <c r="K402" i="10"/>
  <c r="AA402" i="10"/>
  <c r="E392" i="10"/>
  <c r="P392" i="10"/>
  <c r="X392" i="10"/>
  <c r="AF392" i="10"/>
  <c r="AN392" i="10"/>
  <c r="S392" i="10"/>
  <c r="AI392" i="10"/>
  <c r="K392" i="10"/>
  <c r="AA392" i="10"/>
  <c r="T392" i="10"/>
  <c r="AJ392" i="10"/>
  <c r="AQ392" i="10"/>
  <c r="L392" i="10"/>
  <c r="AB392" i="10"/>
  <c r="AR392" i="10"/>
  <c r="E384" i="10"/>
  <c r="P384" i="10"/>
  <c r="X384" i="10"/>
  <c r="AF384" i="10"/>
  <c r="AN384" i="10"/>
  <c r="S384" i="10"/>
  <c r="AI384" i="10"/>
  <c r="T384" i="10"/>
  <c r="AJ384" i="10"/>
  <c r="K384" i="10"/>
  <c r="AA384" i="10"/>
  <c r="AQ384" i="10"/>
  <c r="AB384" i="10"/>
  <c r="AR384" i="10"/>
  <c r="L384" i="10"/>
  <c r="E372" i="10"/>
  <c r="M372" i="10"/>
  <c r="U372" i="10"/>
  <c r="AC372" i="10"/>
  <c r="AK372" i="10"/>
  <c r="N372" i="10"/>
  <c r="V372" i="10"/>
  <c r="AD372" i="10"/>
  <c r="AL372" i="10"/>
  <c r="R372" i="10"/>
  <c r="AH372" i="10"/>
  <c r="Z372" i="10"/>
  <c r="I372" i="10"/>
  <c r="Y372" i="10"/>
  <c r="AO372" i="10"/>
  <c r="J372" i="10"/>
  <c r="AP372" i="10"/>
  <c r="Q372" i="10"/>
  <c r="AG372" i="10"/>
  <c r="E358" i="10"/>
  <c r="O358" i="10"/>
  <c r="W358" i="10"/>
  <c r="AE358" i="10"/>
  <c r="AM358" i="10"/>
  <c r="P358" i="10"/>
  <c r="X358" i="10"/>
  <c r="AF358" i="10"/>
  <c r="AN358" i="10"/>
  <c r="L358" i="10"/>
  <c r="AB358" i="10"/>
  <c r="S358" i="10"/>
  <c r="AI358" i="10"/>
  <c r="T358" i="10"/>
  <c r="AJ358" i="10"/>
  <c r="AA358" i="10"/>
  <c r="K358" i="10"/>
  <c r="K350" i="10"/>
  <c r="S350" i="10"/>
  <c r="AA350" i="10"/>
  <c r="AI350" i="10"/>
  <c r="L350" i="10"/>
  <c r="T350" i="10"/>
  <c r="AB350" i="10"/>
  <c r="AJ350" i="10"/>
  <c r="P350" i="10"/>
  <c r="AF350" i="10"/>
  <c r="X350" i="10"/>
  <c r="E350" i="10"/>
  <c r="W350" i="10"/>
  <c r="AM350" i="10"/>
  <c r="AN350" i="10"/>
  <c r="AE350" i="10"/>
  <c r="O350" i="10"/>
  <c r="E342" i="10"/>
  <c r="M342" i="10"/>
  <c r="U342" i="10"/>
  <c r="AC342" i="10"/>
  <c r="AK342" i="10"/>
  <c r="N342" i="10"/>
  <c r="V342" i="10"/>
  <c r="AD342" i="10"/>
  <c r="AL342" i="10"/>
  <c r="R342" i="10"/>
  <c r="AH342" i="10"/>
  <c r="J342" i="10"/>
  <c r="I342" i="10"/>
  <c r="Y342" i="10"/>
  <c r="Z342" i="10"/>
  <c r="Q342" i="10"/>
  <c r="AG342" i="10"/>
  <c r="E330" i="10"/>
  <c r="M330" i="10"/>
  <c r="U330" i="10"/>
  <c r="AC330" i="10"/>
  <c r="AK330" i="10"/>
  <c r="N330" i="10"/>
  <c r="V330" i="10"/>
  <c r="AD330" i="10"/>
  <c r="AL330" i="10"/>
  <c r="J330" i="10"/>
  <c r="Z330" i="10"/>
  <c r="R330" i="10"/>
  <c r="Q330" i="10"/>
  <c r="AG330" i="10"/>
  <c r="AH330" i="10"/>
  <c r="Y330" i="10"/>
  <c r="I330" i="10"/>
  <c r="K318" i="10"/>
  <c r="S318" i="10"/>
  <c r="AA318" i="10"/>
  <c r="AI318" i="10"/>
  <c r="L318" i="10"/>
  <c r="T318" i="10"/>
  <c r="AB318" i="10"/>
  <c r="AJ318" i="10"/>
  <c r="X318" i="10"/>
  <c r="P318" i="10"/>
  <c r="O318" i="10"/>
  <c r="AE318" i="10"/>
  <c r="AF318" i="10"/>
  <c r="E318" i="10"/>
  <c r="W318" i="10"/>
  <c r="E308" i="10"/>
  <c r="O308" i="10"/>
  <c r="W308" i="10"/>
  <c r="AE308" i="10"/>
  <c r="P308" i="10"/>
  <c r="X308" i="10"/>
  <c r="AF308" i="10"/>
  <c r="K308" i="10"/>
  <c r="AA308" i="10"/>
  <c r="S308" i="10"/>
  <c r="L308" i="10"/>
  <c r="AB308" i="10"/>
  <c r="AI308" i="10"/>
  <c r="AJ308" i="10"/>
  <c r="T308" i="10"/>
  <c r="E298" i="10"/>
  <c r="M298" i="10"/>
  <c r="U298" i="10"/>
  <c r="AC298" i="10"/>
  <c r="N298" i="10"/>
  <c r="V298" i="10"/>
  <c r="AD298" i="10"/>
  <c r="R298" i="10"/>
  <c r="AH298" i="10"/>
  <c r="Z298" i="10"/>
  <c r="I298" i="10"/>
  <c r="Y298" i="10"/>
  <c r="J298" i="10"/>
  <c r="Q298" i="10"/>
  <c r="AG298" i="10"/>
  <c r="E284" i="10"/>
  <c r="M284" i="10"/>
  <c r="U284" i="10"/>
  <c r="AC284" i="10"/>
  <c r="N284" i="10"/>
  <c r="V284" i="10"/>
  <c r="AD284" i="10"/>
  <c r="R284" i="10"/>
  <c r="AH284" i="10"/>
  <c r="Z284" i="10"/>
  <c r="I284" i="10"/>
  <c r="Y284" i="10"/>
  <c r="J284" i="10"/>
  <c r="Q284" i="10"/>
  <c r="AG284" i="10"/>
  <c r="K274" i="10"/>
  <c r="S274" i="10"/>
  <c r="AA274" i="10"/>
  <c r="L274" i="10"/>
  <c r="T274" i="10"/>
  <c r="AB274" i="10"/>
  <c r="X274" i="10"/>
  <c r="P274" i="10"/>
  <c r="O274" i="10"/>
  <c r="AE274" i="10"/>
  <c r="AF274" i="10"/>
  <c r="E274" i="10"/>
  <c r="W274" i="10"/>
  <c r="K266" i="10"/>
  <c r="S266" i="10"/>
  <c r="AA266" i="10"/>
  <c r="L266" i="10"/>
  <c r="T266" i="10"/>
  <c r="AB266" i="10"/>
  <c r="X266" i="10"/>
  <c r="P266" i="10"/>
  <c r="O266" i="10"/>
  <c r="AE266" i="10"/>
  <c r="AF266" i="10"/>
  <c r="W266" i="10"/>
  <c r="E266" i="10"/>
  <c r="K256" i="10"/>
  <c r="S256" i="10"/>
  <c r="AA256" i="10"/>
  <c r="L256" i="10"/>
  <c r="T256" i="10"/>
  <c r="AB256" i="10"/>
  <c r="P256" i="10"/>
  <c r="AF256" i="10"/>
  <c r="X256" i="10"/>
  <c r="E256" i="10"/>
  <c r="W256" i="10"/>
  <c r="AE256" i="10"/>
  <c r="O256" i="10"/>
  <c r="E242" i="10"/>
  <c r="O242" i="10"/>
  <c r="W242" i="10"/>
  <c r="P242" i="10"/>
  <c r="X242" i="10"/>
  <c r="L242" i="10"/>
  <c r="AB242" i="10"/>
  <c r="S242" i="10"/>
  <c r="T242" i="10"/>
  <c r="K242" i="10"/>
  <c r="AA242" i="10"/>
  <c r="G175" i="16"/>
  <c r="G163" i="14" s="1"/>
  <c r="J288" i="16"/>
  <c r="R288" i="16"/>
  <c r="Z288" i="16"/>
  <c r="AH288" i="16"/>
  <c r="R366" i="16"/>
  <c r="J366" i="16"/>
  <c r="Z366" i="16"/>
  <c r="AH366" i="16"/>
  <c r="AP366" i="16"/>
  <c r="R374" i="16"/>
  <c r="J374" i="16"/>
  <c r="AP374" i="16"/>
  <c r="Z374" i="16"/>
  <c r="AH374" i="16"/>
  <c r="P387" i="16"/>
  <c r="AF387" i="16"/>
  <c r="H387" i="16"/>
  <c r="AN387" i="16"/>
  <c r="L387" i="16"/>
  <c r="AR387" i="16"/>
  <c r="T387" i="16"/>
  <c r="AJ387" i="16"/>
  <c r="X387" i="16"/>
  <c r="AB387" i="16"/>
  <c r="P391" i="16"/>
  <c r="AF391" i="16"/>
  <c r="H391" i="16"/>
  <c r="AN391" i="16"/>
  <c r="AB391" i="16"/>
  <c r="AR391" i="16"/>
  <c r="T391" i="16"/>
  <c r="AJ391" i="16"/>
  <c r="X391" i="16"/>
  <c r="L391" i="16"/>
  <c r="P395" i="16"/>
  <c r="AF395" i="16"/>
  <c r="H395" i="16"/>
  <c r="AN395" i="16"/>
  <c r="AB395" i="16"/>
  <c r="T395" i="16"/>
  <c r="AJ395" i="16"/>
  <c r="X395" i="16"/>
  <c r="L395" i="16"/>
  <c r="AR395" i="16"/>
  <c r="L408" i="16"/>
  <c r="AB408" i="16"/>
  <c r="AR408" i="16"/>
  <c r="T408" i="16"/>
  <c r="H408" i="16"/>
  <c r="X408" i="16"/>
  <c r="AN408" i="16"/>
  <c r="P408" i="16"/>
  <c r="AF408" i="16"/>
  <c r="AJ408" i="16"/>
  <c r="L417" i="16"/>
  <c r="AB417" i="16"/>
  <c r="AR417" i="16"/>
  <c r="T417" i="16"/>
  <c r="X417" i="16"/>
  <c r="P417" i="16"/>
  <c r="AF417" i="16"/>
  <c r="AV417" i="16"/>
  <c r="AJ417" i="16"/>
  <c r="H417" i="16"/>
  <c r="AN417" i="16"/>
  <c r="L427" i="16"/>
  <c r="AB427" i="16"/>
  <c r="AR427" i="16"/>
  <c r="T427" i="16"/>
  <c r="X427" i="16"/>
  <c r="P427" i="16"/>
  <c r="AF427" i="16"/>
  <c r="AV427" i="16"/>
  <c r="AJ427" i="16"/>
  <c r="H427" i="16"/>
  <c r="AN427" i="16"/>
  <c r="L431" i="16"/>
  <c r="AB431" i="16"/>
  <c r="AR431" i="16"/>
  <c r="AJ431" i="16"/>
  <c r="H431" i="16"/>
  <c r="AN431" i="16"/>
  <c r="P431" i="16"/>
  <c r="AF431" i="16"/>
  <c r="AV431" i="16"/>
  <c r="T431" i="16"/>
  <c r="X431" i="16"/>
  <c r="L435" i="16"/>
  <c r="AB435" i="16"/>
  <c r="AR435" i="16"/>
  <c r="T435" i="16"/>
  <c r="X435" i="16"/>
  <c r="P435" i="16"/>
  <c r="AF435" i="16"/>
  <c r="AV435" i="16"/>
  <c r="AJ435" i="16"/>
  <c r="H435" i="16"/>
  <c r="AN435" i="16"/>
  <c r="T448" i="16"/>
  <c r="AJ448" i="16"/>
  <c r="L448" i="16"/>
  <c r="AB448" i="16"/>
  <c r="AF448" i="16"/>
  <c r="H448" i="16"/>
  <c r="X448" i="16"/>
  <c r="AN448" i="16"/>
  <c r="AR448" i="16"/>
  <c r="P448" i="16"/>
  <c r="AV448" i="16"/>
  <c r="P457" i="16"/>
  <c r="AF457" i="16"/>
  <c r="AV457" i="16"/>
  <c r="AN457" i="16"/>
  <c r="L457" i="16"/>
  <c r="AR457" i="16"/>
  <c r="T457" i="16"/>
  <c r="AJ457" i="16"/>
  <c r="AZ457" i="16"/>
  <c r="H457" i="16"/>
  <c r="X457" i="16"/>
  <c r="AB457" i="16"/>
  <c r="F49" i="15"/>
  <c r="D37" i="14" s="1"/>
  <c r="G49" i="15"/>
  <c r="E37" i="14" s="1"/>
  <c r="E85" i="15"/>
  <c r="K85" i="15"/>
  <c r="E93" i="15"/>
  <c r="K93" i="15"/>
  <c r="O129" i="15"/>
  <c r="E129" i="15"/>
  <c r="E165" i="15"/>
  <c r="K165" i="15"/>
  <c r="S165" i="15"/>
  <c r="M173" i="15"/>
  <c r="U173" i="15"/>
  <c r="P236" i="15"/>
  <c r="L236" i="15"/>
  <c r="T236" i="15"/>
  <c r="X236" i="15"/>
  <c r="AB236" i="15"/>
  <c r="F38" i="10"/>
  <c r="B26" i="17" s="1"/>
  <c r="E52" i="10"/>
  <c r="I52" i="10"/>
  <c r="J52" i="10"/>
  <c r="E64" i="10"/>
  <c r="K64" i="10"/>
  <c r="L64" i="10"/>
  <c r="E72" i="10"/>
  <c r="K72" i="10"/>
  <c r="L72" i="10"/>
  <c r="E82" i="10"/>
  <c r="K82" i="10"/>
  <c r="L82" i="10"/>
  <c r="K96" i="10"/>
  <c r="L96" i="10"/>
  <c r="E96" i="10"/>
  <c r="O96" i="10"/>
  <c r="P96" i="10"/>
  <c r="K106" i="10"/>
  <c r="L106" i="10"/>
  <c r="O106" i="10"/>
  <c r="E106" i="10"/>
  <c r="P106" i="10"/>
  <c r="K114" i="10"/>
  <c r="L114" i="10"/>
  <c r="O114" i="10"/>
  <c r="P114" i="10"/>
  <c r="E114" i="10"/>
  <c r="E124" i="10"/>
  <c r="M124" i="10"/>
  <c r="N124" i="10"/>
  <c r="I124" i="10"/>
  <c r="Q124" i="10"/>
  <c r="J124" i="10"/>
  <c r="R124" i="10"/>
  <c r="E138" i="10"/>
  <c r="M138" i="10"/>
  <c r="N138" i="10"/>
  <c r="I138" i="10"/>
  <c r="J138" i="10"/>
  <c r="Q138" i="10"/>
  <c r="R138" i="10"/>
  <c r="E148" i="10"/>
  <c r="O148" i="10"/>
  <c r="P148" i="10"/>
  <c r="K148" i="10"/>
  <c r="S148" i="10"/>
  <c r="L148" i="10"/>
  <c r="T148" i="10"/>
  <c r="K158" i="10"/>
  <c r="S158" i="10"/>
  <c r="L158" i="10"/>
  <c r="T158" i="10"/>
  <c r="E158" i="10"/>
  <c r="O158" i="10"/>
  <c r="P158" i="10"/>
  <c r="E170" i="10"/>
  <c r="M170" i="10"/>
  <c r="U170" i="10"/>
  <c r="N170" i="10"/>
  <c r="V170" i="10"/>
  <c r="I170" i="10"/>
  <c r="J170" i="10"/>
  <c r="Q170" i="10"/>
  <c r="R170" i="10"/>
  <c r="E182" i="10"/>
  <c r="M182" i="10"/>
  <c r="U182" i="10"/>
  <c r="N182" i="10"/>
  <c r="V182" i="10"/>
  <c r="I182" i="10"/>
  <c r="J182" i="10"/>
  <c r="Q182" i="10"/>
  <c r="R182" i="10"/>
  <c r="K190" i="10"/>
  <c r="S190" i="10"/>
  <c r="L190" i="10"/>
  <c r="T190" i="10"/>
  <c r="E190" i="10"/>
  <c r="W190" i="10"/>
  <c r="O190" i="10"/>
  <c r="X190" i="10"/>
  <c r="P190" i="10"/>
  <c r="E198" i="10"/>
  <c r="O198" i="10"/>
  <c r="W198" i="10"/>
  <c r="P198" i="10"/>
  <c r="X198" i="10"/>
  <c r="K198" i="10"/>
  <c r="S198" i="10"/>
  <c r="L198" i="10"/>
  <c r="T198" i="10"/>
  <c r="E212" i="10"/>
  <c r="M212" i="10"/>
  <c r="U212" i="10"/>
  <c r="N212" i="10"/>
  <c r="V212" i="10"/>
  <c r="Q212" i="10"/>
  <c r="I212" i="10"/>
  <c r="R212" i="10"/>
  <c r="Y212" i="10"/>
  <c r="Z212" i="10"/>
  <c r="J212" i="10"/>
  <c r="E224" i="10"/>
  <c r="O224" i="10"/>
  <c r="W224" i="10"/>
  <c r="P224" i="10"/>
  <c r="X224" i="10"/>
  <c r="S224" i="10"/>
  <c r="K224" i="10"/>
  <c r="T224" i="10"/>
  <c r="AA224" i="10"/>
  <c r="AB224" i="10"/>
  <c r="L224" i="10"/>
  <c r="E232" i="10"/>
  <c r="O232" i="10"/>
  <c r="W232" i="10"/>
  <c r="P232" i="10"/>
  <c r="X232" i="10"/>
  <c r="S232" i="10"/>
  <c r="K232" i="10"/>
  <c r="T232" i="10"/>
  <c r="AA232" i="10"/>
  <c r="AB232" i="10"/>
  <c r="L232" i="10"/>
  <c r="H206" i="16"/>
  <c r="O206" i="16"/>
  <c r="E206" i="16"/>
  <c r="O275" i="16"/>
  <c r="W275" i="16"/>
  <c r="AE275" i="16"/>
  <c r="O311" i="16"/>
  <c r="W311" i="16"/>
  <c r="AE311" i="16"/>
  <c r="O351" i="16"/>
  <c r="W351" i="16"/>
  <c r="AE351" i="16"/>
  <c r="AM351" i="16"/>
  <c r="H396" i="16"/>
  <c r="S396" i="16"/>
  <c r="AI396" i="16"/>
  <c r="K396" i="16"/>
  <c r="AQ396" i="16"/>
  <c r="O396" i="16"/>
  <c r="W396" i="16"/>
  <c r="AM396" i="16"/>
  <c r="AA396" i="16"/>
  <c r="AE396" i="16"/>
  <c r="H460" i="16"/>
  <c r="S460" i="16"/>
  <c r="AI460" i="16"/>
  <c r="AY460" i="16"/>
  <c r="AA460" i="16"/>
  <c r="O460" i="16"/>
  <c r="AE460" i="16"/>
  <c r="AU460" i="16"/>
  <c r="W460" i="16"/>
  <c r="AM460" i="16"/>
  <c r="K460" i="16"/>
  <c r="AQ460" i="16"/>
  <c r="K249" i="15"/>
  <c r="AA249" i="15"/>
  <c r="W249" i="15"/>
  <c r="O249" i="15"/>
  <c r="AE249" i="15"/>
  <c r="S249" i="15"/>
  <c r="S263" i="15"/>
  <c r="K263" i="15"/>
  <c r="AE263" i="15"/>
  <c r="W263" i="15"/>
  <c r="AA263" i="15"/>
  <c r="O263" i="15"/>
  <c r="O295" i="15"/>
  <c r="AE295" i="15"/>
  <c r="W295" i="15"/>
  <c r="S295" i="15"/>
  <c r="AI295" i="15"/>
  <c r="K295" i="15"/>
  <c r="AA295" i="15"/>
  <c r="S331" i="15"/>
  <c r="AA331" i="15"/>
  <c r="AI331" i="15"/>
  <c r="W331" i="15"/>
  <c r="AM331" i="15"/>
  <c r="Z331" i="15"/>
  <c r="V331" i="15"/>
  <c r="AD331" i="15"/>
  <c r="AL331" i="15"/>
  <c r="K331" i="15"/>
  <c r="AE331" i="15"/>
  <c r="O331" i="15"/>
  <c r="AH331" i="15"/>
  <c r="F79" i="20"/>
  <c r="F67" i="17" s="1"/>
  <c r="G79" i="20"/>
  <c r="G67" i="17" s="1"/>
  <c r="F57" i="20"/>
  <c r="F45" i="17" s="1"/>
  <c r="F61" i="20"/>
  <c r="F49" i="17" s="1"/>
  <c r="F81" i="20"/>
  <c r="F69" i="17" s="1"/>
  <c r="F137" i="20"/>
  <c r="F125" i="17" s="1"/>
  <c r="F143" i="20"/>
  <c r="F131" i="17" s="1"/>
  <c r="AL464" i="16"/>
  <c r="AN462" i="16"/>
  <c r="L462" i="16"/>
  <c r="S457" i="16"/>
  <c r="AY454" i="16"/>
  <c r="S452" i="16"/>
  <c r="AY446" i="16"/>
  <c r="AX444" i="16"/>
  <c r="V444" i="16"/>
  <c r="AU443" i="16"/>
  <c r="O443" i="16"/>
  <c r="AF442" i="16"/>
  <c r="V440" i="16"/>
  <c r="AF438" i="16"/>
  <c r="AL436" i="16"/>
  <c r="AE435" i="16"/>
  <c r="K435" i="16"/>
  <c r="AE433" i="16"/>
  <c r="AA431" i="16"/>
  <c r="AM430" i="16"/>
  <c r="K429" i="16"/>
  <c r="AM427" i="16"/>
  <c r="K427" i="16"/>
  <c r="AM425" i="16"/>
  <c r="AH424" i="16"/>
  <c r="P422" i="16"/>
  <c r="AP420" i="16"/>
  <c r="R420" i="16"/>
  <c r="AE417" i="16"/>
  <c r="W414" i="16"/>
  <c r="AU412" i="16"/>
  <c r="AE408" i="16"/>
  <c r="K408" i="16"/>
  <c r="S406" i="16"/>
  <c r="AE403" i="16"/>
  <c r="K403" i="16"/>
  <c r="AP400" i="16"/>
  <c r="R400" i="16"/>
  <c r="T398" i="16"/>
  <c r="AL396" i="16"/>
  <c r="AA395" i="16"/>
  <c r="AI393" i="16"/>
  <c r="K393" i="16"/>
  <c r="AM391" i="16"/>
  <c r="K391" i="16"/>
  <c r="AQ389" i="16"/>
  <c r="AQ387" i="16"/>
  <c r="AA386" i="16"/>
  <c r="S385" i="16"/>
  <c r="AH384" i="16"/>
  <c r="N384" i="16"/>
  <c r="X382" i="16"/>
  <c r="AJ378" i="16"/>
  <c r="W372" i="16"/>
  <c r="AE370" i="16"/>
  <c r="AC367" i="16"/>
  <c r="O366" i="16"/>
  <c r="AA362" i="16"/>
  <c r="AE358" i="16"/>
  <c r="M357" i="16"/>
  <c r="AD355" i="16"/>
  <c r="AD351" i="16"/>
  <c r="AD345" i="16"/>
  <c r="P338" i="16"/>
  <c r="N323" i="16"/>
  <c r="N315" i="16"/>
  <c r="AD312" i="16"/>
  <c r="V310" i="16"/>
  <c r="N308" i="16"/>
  <c r="N305" i="16"/>
  <c r="W288" i="16"/>
  <c r="V283" i="16"/>
  <c r="Y281" i="16"/>
  <c r="N273" i="16"/>
  <c r="AD269" i="16"/>
  <c r="AD267" i="16"/>
  <c r="Z261" i="16"/>
  <c r="AD243" i="16"/>
  <c r="X204" i="16"/>
  <c r="T206" i="16"/>
  <c r="L218" i="16"/>
  <c r="L222" i="16"/>
  <c r="AO464" i="16"/>
  <c r="Y464" i="16"/>
  <c r="I464" i="16"/>
  <c r="AY462" i="16"/>
  <c r="AI462" i="16"/>
  <c r="S462" i="16"/>
  <c r="AO460" i="16"/>
  <c r="Y460" i="16"/>
  <c r="I460" i="16"/>
  <c r="AT457" i="16"/>
  <c r="AD457" i="16"/>
  <c r="N457" i="16"/>
  <c r="AX454" i="16"/>
  <c r="AH454" i="16"/>
  <c r="R454" i="16"/>
  <c r="AL452" i="16"/>
  <c r="V452" i="16"/>
  <c r="AT448" i="16"/>
  <c r="AD448" i="16"/>
  <c r="N448" i="16"/>
  <c r="AX446" i="16"/>
  <c r="AH446" i="16"/>
  <c r="R446" i="16"/>
  <c r="AK444" i="16"/>
  <c r="U444" i="16"/>
  <c r="AX443" i="16"/>
  <c r="AH443" i="16"/>
  <c r="R443" i="16"/>
  <c r="AQ442" i="16"/>
  <c r="AA442" i="16"/>
  <c r="K442" i="16"/>
  <c r="AS440" i="16"/>
  <c r="AC440" i="16"/>
  <c r="M440" i="16"/>
  <c r="AI438" i="16"/>
  <c r="S438" i="16"/>
  <c r="AK436" i="16"/>
  <c r="U436" i="16"/>
  <c r="AX435" i="16"/>
  <c r="AH435" i="16"/>
  <c r="R435" i="16"/>
  <c r="AP434" i="16"/>
  <c r="Z434" i="16"/>
  <c r="J434" i="16"/>
  <c r="AH433" i="16"/>
  <c r="R433" i="16"/>
  <c r="AH431" i="16"/>
  <c r="R431" i="16"/>
  <c r="AP430" i="16"/>
  <c r="Z430" i="16"/>
  <c r="J430" i="16"/>
  <c r="AH429" i="16"/>
  <c r="R429" i="16"/>
  <c r="AH427" i="16"/>
  <c r="R427" i="16"/>
  <c r="AP426" i="16"/>
  <c r="Z426" i="16"/>
  <c r="J426" i="16"/>
  <c r="AH425" i="16"/>
  <c r="R425" i="16"/>
  <c r="AO424" i="16"/>
  <c r="Y424" i="16"/>
  <c r="I424" i="16"/>
  <c r="AQ422" i="16"/>
  <c r="AA422" i="16"/>
  <c r="K422" i="16"/>
  <c r="AO420" i="16"/>
  <c r="Y420" i="16"/>
  <c r="I420" i="16"/>
  <c r="AH417" i="16"/>
  <c r="R417" i="16"/>
  <c r="AP414" i="16"/>
  <c r="Z414" i="16"/>
  <c r="J414" i="16"/>
  <c r="AL412" i="16"/>
  <c r="V412" i="16"/>
  <c r="AT408" i="16"/>
  <c r="AD408" i="16"/>
  <c r="N408" i="16"/>
  <c r="AP406" i="16"/>
  <c r="Z406" i="16"/>
  <c r="J406" i="16"/>
  <c r="AT403" i="16"/>
  <c r="AD403" i="16"/>
  <c r="N403" i="16"/>
  <c r="AI402" i="16"/>
  <c r="S402" i="16"/>
  <c r="AS400" i="16"/>
  <c r="AC400" i="16"/>
  <c r="M400" i="16"/>
  <c r="AQ398" i="16"/>
  <c r="AA398" i="16"/>
  <c r="K398" i="16"/>
  <c r="AK396" i="16"/>
  <c r="U396" i="16"/>
  <c r="AT395" i="16"/>
  <c r="AD395" i="16"/>
  <c r="N395" i="16"/>
  <c r="AH394" i="16"/>
  <c r="R394" i="16"/>
  <c r="AL393" i="16"/>
  <c r="V393" i="16"/>
  <c r="AD391" i="16"/>
  <c r="N391" i="16"/>
  <c r="AH390" i="16"/>
  <c r="R390" i="16"/>
  <c r="AL389" i="16"/>
  <c r="V389" i="16"/>
  <c r="AD387" i="16"/>
  <c r="N387" i="16"/>
  <c r="AH386" i="16"/>
  <c r="R386" i="16"/>
  <c r="AL385" i="16"/>
  <c r="V385" i="16"/>
  <c r="AO384" i="16"/>
  <c r="Y384" i="16"/>
  <c r="I384" i="16"/>
  <c r="AI382" i="16"/>
  <c r="S382" i="16"/>
  <c r="AI378" i="16"/>
  <c r="AQ377" i="16"/>
  <c r="K377" i="16"/>
  <c r="AD374" i="16"/>
  <c r="AD372" i="16"/>
  <c r="AD370" i="16"/>
  <c r="AB369" i="16"/>
  <c r="AB367" i="16"/>
  <c r="AD366" i="16"/>
  <c r="AA363" i="16"/>
  <c r="AF362" i="16"/>
  <c r="AJ358" i="16"/>
  <c r="AJ357" i="16"/>
  <c r="AI355" i="16"/>
  <c r="AI351" i="16"/>
  <c r="AI349" i="16"/>
  <c r="AI345" i="16"/>
  <c r="AJ343" i="16"/>
  <c r="AM338" i="16"/>
  <c r="AI337" i="16"/>
  <c r="AJ333" i="16"/>
  <c r="AJ325" i="16"/>
  <c r="AI323" i="16"/>
  <c r="AJ322" i="16"/>
  <c r="P318" i="16"/>
  <c r="K315" i="16"/>
  <c r="K312" i="16"/>
  <c r="K311" i="16"/>
  <c r="K310" i="16"/>
  <c r="K309" i="16"/>
  <c r="K308" i="16"/>
  <c r="K306" i="16"/>
  <c r="K305" i="16"/>
  <c r="L303" i="16"/>
  <c r="P299" i="16"/>
  <c r="K298" i="16"/>
  <c r="V292" i="16"/>
  <c r="L291" i="16"/>
  <c r="AB289" i="16"/>
  <c r="V288" i="16"/>
  <c r="K283" i="16"/>
  <c r="AF281" i="16"/>
  <c r="L278" i="16"/>
  <c r="S275" i="16"/>
  <c r="AE272" i="16"/>
  <c r="O270" i="16"/>
  <c r="AE268" i="16"/>
  <c r="S267" i="16"/>
  <c r="O258" i="16"/>
  <c r="S243" i="16"/>
  <c r="L242" i="16"/>
  <c r="W204" i="16"/>
  <c r="AA206" i="16"/>
  <c r="K214" i="16"/>
  <c r="S218" i="16"/>
  <c r="AA222" i="16"/>
  <c r="AX464" i="16"/>
  <c r="V464" i="16"/>
  <c r="AJ462" i="16"/>
  <c r="AL460" i="16"/>
  <c r="N460" i="16"/>
  <c r="AU457" i="16"/>
  <c r="AA454" i="16"/>
  <c r="AM452" i="16"/>
  <c r="AM448" i="16"/>
  <c r="O448" i="16"/>
  <c r="AA446" i="16"/>
  <c r="AL444" i="16"/>
  <c r="AE443" i="16"/>
  <c r="AB442" i="16"/>
  <c r="AX440" i="16"/>
  <c r="AR438" i="16"/>
  <c r="P438" i="16"/>
  <c r="AX436" i="16"/>
  <c r="V436" i="16"/>
  <c r="AU435" i="16"/>
  <c r="AQ434" i="16"/>
  <c r="S434" i="16"/>
  <c r="AM433" i="16"/>
  <c r="O433" i="16"/>
  <c r="AU430" i="16"/>
  <c r="S430" i="16"/>
  <c r="AQ429" i="16"/>
  <c r="W429" i="16"/>
  <c r="AI427" i="16"/>
  <c r="AM426" i="16"/>
  <c r="O426" i="16"/>
  <c r="AI425" i="16"/>
  <c r="K425" i="16"/>
  <c r="Z424" i="16"/>
  <c r="J424" i="16"/>
  <c r="AN422" i="16"/>
  <c r="AT420" i="16"/>
  <c r="AQ417" i="16"/>
  <c r="AI414" i="16"/>
  <c r="AQ412" i="16"/>
  <c r="S412" i="16"/>
  <c r="AA408" i="16"/>
  <c r="AI406" i="16"/>
  <c r="AI403" i="16"/>
  <c r="AB402" i="16"/>
  <c r="AD400" i="16"/>
  <c r="AN398" i="16"/>
  <c r="V396" i="16"/>
  <c r="AM395" i="16"/>
  <c r="O395" i="16"/>
  <c r="AA394" i="16"/>
  <c r="AQ393" i="16"/>
  <c r="AA391" i="16"/>
  <c r="AA390" i="16"/>
  <c r="AM389" i="16"/>
  <c r="O389" i="16"/>
  <c r="W387" i="16"/>
  <c r="AQ386" i="16"/>
  <c r="S386" i="16"/>
  <c r="AI385" i="16"/>
  <c r="T382" i="16"/>
  <c r="L378" i="16"/>
  <c r="N377" i="16"/>
  <c r="AM372" i="16"/>
  <c r="W370" i="16"/>
  <c r="U367" i="16"/>
  <c r="AD363" i="16"/>
  <c r="S362" i="16"/>
  <c r="U357" i="16"/>
  <c r="N351" i="16"/>
  <c r="X338" i="16"/>
  <c r="N337" i="16"/>
  <c r="AK325" i="16"/>
  <c r="AL323" i="16"/>
  <c r="AA318" i="16"/>
  <c r="V311" i="16"/>
  <c r="N309" i="16"/>
  <c r="N306" i="16"/>
  <c r="I299" i="16"/>
  <c r="AE294" i="16"/>
  <c r="AC291" i="16"/>
  <c r="AG281" i="16"/>
  <c r="O278" i="16"/>
  <c r="J268" i="16"/>
  <c r="T214" i="16"/>
  <c r="T218" i="16"/>
  <c r="AZ464" i="16"/>
  <c r="AJ464" i="16"/>
  <c r="T464" i="16"/>
  <c r="AP462" i="16"/>
  <c r="Z462" i="16"/>
  <c r="J462" i="16"/>
  <c r="AZ460" i="16"/>
  <c r="AJ460" i="16"/>
  <c r="T460" i="16"/>
  <c r="AK457" i="16"/>
  <c r="U457" i="16"/>
  <c r="AO454" i="16"/>
  <c r="Y454" i="16"/>
  <c r="I454" i="16"/>
  <c r="AW452" i="16"/>
  <c r="AG452" i="16"/>
  <c r="Q452" i="16"/>
  <c r="AW448" i="16"/>
  <c r="AG448" i="16"/>
  <c r="Q448" i="16"/>
  <c r="AO446" i="16"/>
  <c r="Y446" i="16"/>
  <c r="I446" i="16"/>
  <c r="AV444" i="16"/>
  <c r="AF444" i="16"/>
  <c r="P444" i="16"/>
  <c r="AO443" i="16"/>
  <c r="Y443" i="16"/>
  <c r="I443" i="16"/>
  <c r="AL442" i="16"/>
  <c r="V442" i="16"/>
  <c r="AN440" i="16"/>
  <c r="X440" i="16"/>
  <c r="AT438" i="16"/>
  <c r="AD438" i="16"/>
  <c r="N438" i="16"/>
  <c r="AV436" i="16"/>
  <c r="AF436" i="16"/>
  <c r="P436" i="16"/>
  <c r="AO435" i="16"/>
  <c r="Y435" i="16"/>
  <c r="I435" i="16"/>
  <c r="AK434" i="16"/>
  <c r="U434" i="16"/>
  <c r="AW433" i="16"/>
  <c r="AG433" i="16"/>
  <c r="Q433" i="16"/>
  <c r="AO431" i="16"/>
  <c r="Y431" i="16"/>
  <c r="I431" i="16"/>
  <c r="AK430" i="16"/>
  <c r="U430" i="16"/>
  <c r="AW429" i="16"/>
  <c r="AG429" i="16"/>
  <c r="Q429" i="16"/>
  <c r="AO427" i="16"/>
  <c r="Y427" i="16"/>
  <c r="I427" i="16"/>
  <c r="AK426" i="16"/>
  <c r="U426" i="16"/>
  <c r="AW425" i="16"/>
  <c r="AG425" i="16"/>
  <c r="Q425" i="16"/>
  <c r="AR424" i="16"/>
  <c r="AB424" i="16"/>
  <c r="L424" i="16"/>
  <c r="AP422" i="16"/>
  <c r="Z422" i="16"/>
  <c r="J422" i="16"/>
  <c r="AR420" i="16"/>
  <c r="AB420" i="16"/>
  <c r="L420" i="16"/>
  <c r="AG417" i="16"/>
  <c r="Q417" i="16"/>
  <c r="AO414" i="16"/>
  <c r="Y414" i="16"/>
  <c r="I414" i="16"/>
  <c r="AO412" i="16"/>
  <c r="Y412" i="16"/>
  <c r="I412" i="16"/>
  <c r="AO408" i="16"/>
  <c r="Y408" i="16"/>
  <c r="I408" i="16"/>
  <c r="AO406" i="16"/>
  <c r="Y406" i="16"/>
  <c r="I406" i="16"/>
  <c r="AS403" i="16"/>
  <c r="AC403" i="16"/>
  <c r="M403" i="16"/>
  <c r="AL402" i="16"/>
  <c r="V402" i="16"/>
  <c r="AF400" i="16"/>
  <c r="P400" i="16"/>
  <c r="AT398" i="16"/>
  <c r="AD398" i="16"/>
  <c r="N398" i="16"/>
  <c r="AN396" i="16"/>
  <c r="X396" i="16"/>
  <c r="AS395" i="16"/>
  <c r="AC395" i="16"/>
  <c r="M395" i="16"/>
  <c r="AK394" i="16"/>
  <c r="U394" i="16"/>
  <c r="AS393" i="16"/>
  <c r="AC393" i="16"/>
  <c r="M393" i="16"/>
  <c r="AS391" i="16"/>
  <c r="AC391" i="16"/>
  <c r="M391" i="16"/>
  <c r="AK390" i="16"/>
  <c r="U390" i="16"/>
  <c r="AS389" i="16"/>
  <c r="AC389" i="16"/>
  <c r="M389" i="16"/>
  <c r="AS387" i="16"/>
  <c r="AC387" i="16"/>
  <c r="M387" i="16"/>
  <c r="AK386" i="16"/>
  <c r="U386" i="16"/>
  <c r="AS385" i="16"/>
  <c r="AC385" i="16"/>
  <c r="M385" i="16"/>
  <c r="AJ384" i="16"/>
  <c r="T384" i="16"/>
  <c r="AP382" i="16"/>
  <c r="Z382" i="16"/>
  <c r="J382" i="16"/>
  <c r="X378" i="16"/>
  <c r="Z377" i="16"/>
  <c r="S374" i="16"/>
  <c r="AI372" i="16"/>
  <c r="S370" i="16"/>
  <c r="Y369" i="16"/>
  <c r="AO367" i="16"/>
  <c r="I367" i="16"/>
  <c r="S366" i="16"/>
  <c r="AP363" i="16"/>
  <c r="J363" i="16"/>
  <c r="O362" i="16"/>
  <c r="K358" i="16"/>
  <c r="Q357" i="16"/>
  <c r="AH355" i="16"/>
  <c r="AH351" i="16"/>
  <c r="AH349" i="16"/>
  <c r="AH345" i="16"/>
  <c r="AG343" i="16"/>
  <c r="AJ338" i="16"/>
  <c r="AH337" i="16"/>
  <c r="AG333" i="16"/>
  <c r="AG325" i="16"/>
  <c r="AH323" i="16"/>
  <c r="AI322" i="16"/>
  <c r="AE318" i="16"/>
  <c r="Z315" i="16"/>
  <c r="Z312" i="16"/>
  <c r="Z311" i="16"/>
  <c r="Z310" i="16"/>
  <c r="Z309" i="16"/>
  <c r="Z308" i="16"/>
  <c r="Z306" i="16"/>
  <c r="Z305" i="16"/>
  <c r="Y303" i="16"/>
  <c r="AF298" i="16"/>
  <c r="AA294" i="16"/>
  <c r="AA292" i="16"/>
  <c r="Y291" i="16"/>
  <c r="Y289" i="16"/>
  <c r="AA288" i="16"/>
  <c r="AA286" i="16"/>
  <c r="Z283" i="16"/>
  <c r="W282" i="16"/>
  <c r="M281" i="16"/>
  <c r="S278" i="16"/>
  <c r="Q277" i="16"/>
  <c r="R275" i="16"/>
  <c r="AD272" i="16"/>
  <c r="N270" i="16"/>
  <c r="AD268" i="16"/>
  <c r="R267" i="16"/>
  <c r="L258" i="16"/>
  <c r="R243" i="16"/>
  <c r="K242" i="16"/>
  <c r="T212" i="16"/>
  <c r="X214" i="16"/>
  <c r="AP378" i="16"/>
  <c r="Z378" i="16"/>
  <c r="J378" i="16"/>
  <c r="AC377" i="16"/>
  <c r="M377" i="16"/>
  <c r="AO374" i="16"/>
  <c r="Y374" i="16"/>
  <c r="I374" i="16"/>
  <c r="AG372" i="16"/>
  <c r="Q372" i="16"/>
  <c r="AO370" i="16"/>
  <c r="Y370" i="16"/>
  <c r="I370" i="16"/>
  <c r="AE369" i="16"/>
  <c r="O369" i="16"/>
  <c r="AM367" i="16"/>
  <c r="W367" i="16"/>
  <c r="AO366" i="16"/>
  <c r="Y366" i="16"/>
  <c r="I366" i="16"/>
  <c r="AG363" i="16"/>
  <c r="Q363" i="16"/>
  <c r="AL362" i="16"/>
  <c r="V362" i="16"/>
  <c r="AD358" i="16"/>
  <c r="N358" i="16"/>
  <c r="AE357" i="16"/>
  <c r="O357" i="16"/>
  <c r="AG355" i="16"/>
  <c r="Q355" i="16"/>
  <c r="AG351" i="16"/>
  <c r="Q351" i="16"/>
  <c r="AO349" i="16"/>
  <c r="Y349" i="16"/>
  <c r="I349" i="16"/>
  <c r="AO345" i="16"/>
  <c r="Y345" i="16"/>
  <c r="I345" i="16"/>
  <c r="AA343" i="16"/>
  <c r="K343" i="16"/>
  <c r="Z338" i="16"/>
  <c r="J338" i="16"/>
  <c r="Y337" i="16"/>
  <c r="I337" i="16"/>
  <c r="AA333" i="16"/>
  <c r="K333" i="16"/>
  <c r="AA325" i="16"/>
  <c r="K325" i="16"/>
  <c r="AK323" i="16"/>
  <c r="U323" i="16"/>
  <c r="AL322" i="16"/>
  <c r="V322" i="16"/>
  <c r="AD318" i="16"/>
  <c r="N318" i="16"/>
  <c r="AK315" i="16"/>
  <c r="U315" i="16"/>
  <c r="AK312" i="16"/>
  <c r="U312" i="16"/>
  <c r="AK311" i="16"/>
  <c r="U311" i="16"/>
  <c r="AK310" i="16"/>
  <c r="U310" i="16"/>
  <c r="AK309" i="16"/>
  <c r="U309" i="16"/>
  <c r="AK308" i="16"/>
  <c r="U308" i="16"/>
  <c r="AK306" i="16"/>
  <c r="U306" i="16"/>
  <c r="AK305" i="16"/>
  <c r="U305" i="16"/>
  <c r="AE303" i="16"/>
  <c r="O303" i="16"/>
  <c r="AE299" i="16"/>
  <c r="O299" i="16"/>
  <c r="Z298" i="16"/>
  <c r="J298" i="16"/>
  <c r="Y294" i="16"/>
  <c r="I294" i="16"/>
  <c r="AG292" i="16"/>
  <c r="Q292" i="16"/>
  <c r="AE291" i="16"/>
  <c r="O291" i="16"/>
  <c r="W289" i="16"/>
  <c r="AG288" i="16"/>
  <c r="Q288" i="16"/>
  <c r="Y286" i="16"/>
  <c r="I286" i="16"/>
  <c r="Y283" i="16"/>
  <c r="I283" i="16"/>
  <c r="V282" i="16"/>
  <c r="AE281" i="16"/>
  <c r="O281" i="16"/>
  <c r="AD278" i="16"/>
  <c r="N278" i="16"/>
  <c r="W277" i="16"/>
  <c r="Y275" i="16"/>
  <c r="I275" i="16"/>
  <c r="AG273" i="16"/>
  <c r="Q273" i="16"/>
  <c r="AC272" i="16"/>
  <c r="M272" i="16"/>
  <c r="U270" i="16"/>
  <c r="AG269" i="16"/>
  <c r="Q269" i="16"/>
  <c r="AC268" i="16"/>
  <c r="M268" i="16"/>
  <c r="Y267" i="16"/>
  <c r="I267" i="16"/>
  <c r="AG265" i="16"/>
  <c r="Q265" i="16"/>
  <c r="Q261" i="16"/>
  <c r="Z258" i="16"/>
  <c r="J258" i="16"/>
  <c r="AC243" i="16"/>
  <c r="M243" i="16"/>
  <c r="V242" i="16"/>
  <c r="V204" i="16"/>
  <c r="N206" i="16"/>
  <c r="V212" i="16"/>
  <c r="N214" i="16"/>
  <c r="N218" i="16"/>
  <c r="N222" i="16"/>
  <c r="AK378" i="16"/>
  <c r="U378" i="16"/>
  <c r="AR377" i="16"/>
  <c r="AB377" i="16"/>
  <c r="L377" i="16"/>
  <c r="AJ374" i="16"/>
  <c r="T374" i="16"/>
  <c r="AN372" i="16"/>
  <c r="X372" i="16"/>
  <c r="AB370" i="16"/>
  <c r="L370" i="16"/>
  <c r="AD369" i="16"/>
  <c r="N369" i="16"/>
  <c r="AH367" i="16"/>
  <c r="R367" i="16"/>
  <c r="AJ366" i="16"/>
  <c r="T366" i="16"/>
  <c r="AN363" i="16"/>
  <c r="X363" i="16"/>
  <c r="AO362" i="16"/>
  <c r="Y362" i="16"/>
  <c r="I362" i="16"/>
  <c r="AG358" i="16"/>
  <c r="Q358" i="16"/>
  <c r="AL357" i="16"/>
  <c r="V357" i="16"/>
  <c r="AN355" i="16"/>
  <c r="X355" i="16"/>
  <c r="AN351" i="16"/>
  <c r="X351" i="16"/>
  <c r="AN349" i="16"/>
  <c r="X349" i="16"/>
  <c r="AN345" i="16"/>
  <c r="X345" i="16"/>
  <c r="AL343" i="16"/>
  <c r="V343" i="16"/>
  <c r="AK338" i="16"/>
  <c r="U338" i="16"/>
  <c r="AN337" i="16"/>
  <c r="X337" i="16"/>
  <c r="AH333" i="16"/>
  <c r="R333" i="16"/>
  <c r="AH325" i="16"/>
  <c r="R325" i="16"/>
  <c r="AB323" i="16"/>
  <c r="L323" i="16"/>
  <c r="Y322" i="16"/>
  <c r="I322" i="16"/>
  <c r="AG318" i="16"/>
  <c r="Q318" i="16"/>
  <c r="AB315" i="16"/>
  <c r="L315" i="16"/>
  <c r="AF312" i="16"/>
  <c r="P312" i="16"/>
  <c r="AB311" i="16"/>
  <c r="L311" i="16"/>
  <c r="X310" i="16"/>
  <c r="AJ309" i="16"/>
  <c r="T309" i="16"/>
  <c r="AF308" i="16"/>
  <c r="P308" i="16"/>
  <c r="X306" i="16"/>
  <c r="AJ305" i="16"/>
  <c r="T305" i="16"/>
  <c r="Z303" i="16"/>
  <c r="J303" i="16"/>
  <c r="Z299" i="16"/>
  <c r="J299" i="16"/>
  <c r="U298" i="16"/>
  <c r="T294" i="16"/>
  <c r="X292" i="16"/>
  <c r="AH291" i="16"/>
  <c r="R291" i="16"/>
  <c r="V289" i="16"/>
  <c r="AF288" i="16"/>
  <c r="P288" i="16"/>
  <c r="T286" i="16"/>
  <c r="AF283" i="16"/>
  <c r="P283" i="16"/>
  <c r="Y282" i="16"/>
  <c r="I282" i="16"/>
  <c r="V281" i="16"/>
  <c r="AG278" i="16"/>
  <c r="Q278" i="16"/>
  <c r="AD277" i="16"/>
  <c r="N277" i="16"/>
  <c r="AF275" i="16"/>
  <c r="P275" i="16"/>
  <c r="AF273" i="16"/>
  <c r="P273" i="16"/>
  <c r="X272" i="16"/>
  <c r="X270" i="16"/>
  <c r="AF269" i="16"/>
  <c r="P269" i="16"/>
  <c r="X268" i="16"/>
  <c r="AF267" i="16"/>
  <c r="P267" i="16"/>
  <c r="AF265" i="16"/>
  <c r="P265" i="16"/>
  <c r="AF261" i="16"/>
  <c r="P261" i="16"/>
  <c r="U258" i="16"/>
  <c r="T243" i="16"/>
  <c r="Y242" i="16"/>
  <c r="I242" i="16"/>
  <c r="U204" i="16"/>
  <c r="M206" i="16"/>
  <c r="U212" i="16"/>
  <c r="M214" i="16"/>
  <c r="M218" i="16"/>
  <c r="M222" i="16"/>
  <c r="X236" i="1"/>
  <c r="X234" i="1"/>
  <c r="N228" i="1"/>
  <c r="P226" i="1"/>
  <c r="R220" i="1"/>
  <c r="L212" i="1"/>
  <c r="J210" i="1"/>
  <c r="T204" i="1"/>
  <c r="T202" i="1"/>
  <c r="T196" i="1"/>
  <c r="T194" i="1"/>
  <c r="J188" i="1"/>
  <c r="L186" i="1"/>
  <c r="N170" i="1"/>
  <c r="P164" i="1"/>
  <c r="P156" i="1"/>
  <c r="J140" i="1"/>
  <c r="N138" i="1"/>
  <c r="R130" i="1"/>
  <c r="L124" i="1"/>
  <c r="L116" i="1"/>
  <c r="J98" i="1"/>
  <c r="F37" i="10"/>
  <c r="B25" i="17" s="1"/>
  <c r="F45" i="10"/>
  <c r="B33" i="17" s="1"/>
  <c r="F49" i="10"/>
  <c r="B37" i="17" s="1"/>
  <c r="F53" i="10"/>
  <c r="B41" i="17" s="1"/>
  <c r="F69" i="10"/>
  <c r="B57" i="17" s="1"/>
  <c r="F81" i="10"/>
  <c r="B69" i="17" s="1"/>
  <c r="F117" i="10"/>
  <c r="B105" i="17" s="1"/>
  <c r="F141" i="10"/>
  <c r="B129" i="17" s="1"/>
  <c r="G147" i="10"/>
  <c r="C135" i="17" s="1"/>
  <c r="F169" i="10"/>
  <c r="B157" i="17" s="1"/>
  <c r="G193" i="10"/>
  <c r="C181" i="17" s="1"/>
  <c r="F193" i="10"/>
  <c r="B181" i="17" s="1"/>
  <c r="F205" i="10"/>
  <c r="B193" i="17" s="1"/>
  <c r="F217" i="10"/>
  <c r="B205" i="17" s="1"/>
  <c r="F223" i="10"/>
  <c r="B211" i="17" s="1"/>
  <c r="G223" i="10"/>
  <c r="C211" i="17" s="1"/>
  <c r="F294" i="10"/>
  <c r="B282" i="17" s="1"/>
  <c r="E364" i="15"/>
  <c r="P364" i="15"/>
  <c r="X364" i="15"/>
  <c r="AF364" i="15"/>
  <c r="AN364" i="15"/>
  <c r="T364" i="15"/>
  <c r="AJ364" i="15"/>
  <c r="AE364" i="15"/>
  <c r="K364" i="15"/>
  <c r="S364" i="15"/>
  <c r="AA364" i="15"/>
  <c r="AI364" i="15"/>
  <c r="L364" i="15"/>
  <c r="AB364" i="15"/>
  <c r="O364" i="15"/>
  <c r="W364" i="15"/>
  <c r="AM364" i="15"/>
  <c r="L234" i="1"/>
  <c r="R228" i="1"/>
  <c r="X212" i="1"/>
  <c r="X196" i="1"/>
  <c r="P186" i="1"/>
  <c r="V178" i="1"/>
  <c r="J170" i="1"/>
  <c r="T156" i="1"/>
  <c r="J58" i="1"/>
  <c r="E76" i="10"/>
  <c r="I76" i="10"/>
  <c r="J76" i="10"/>
  <c r="M76" i="10"/>
  <c r="N76" i="10"/>
  <c r="E164" i="10"/>
  <c r="I164" i="10"/>
  <c r="Q164" i="10"/>
  <c r="J164" i="10"/>
  <c r="R164" i="10"/>
  <c r="U164" i="10"/>
  <c r="V164" i="10"/>
  <c r="M164" i="10"/>
  <c r="N164" i="10"/>
  <c r="F108" i="19"/>
  <c r="D96" i="17" s="1"/>
  <c r="G291" i="19"/>
  <c r="E279" i="17" s="1"/>
  <c r="F291" i="19"/>
  <c r="D279" i="17" s="1"/>
  <c r="I60" i="1"/>
  <c r="M68" i="1"/>
  <c r="K74" i="1"/>
  <c r="K82" i="1"/>
  <c r="I90" i="1"/>
  <c r="K92" i="1"/>
  <c r="I108" i="1"/>
  <c r="O114" i="1"/>
  <c r="O116" i="1"/>
  <c r="O122" i="1"/>
  <c r="O124" i="1"/>
  <c r="M130" i="1"/>
  <c r="I138" i="1"/>
  <c r="Q140" i="1"/>
  <c r="K146" i="1"/>
  <c r="U148" i="1"/>
  <c r="S154" i="1"/>
  <c r="K156" i="1"/>
  <c r="S162" i="1"/>
  <c r="K164" i="1"/>
  <c r="Q170" i="1"/>
  <c r="S172" i="1"/>
  <c r="M178" i="1"/>
  <c r="M180" i="1"/>
  <c r="O186" i="1"/>
  <c r="Q188" i="1"/>
  <c r="W194" i="1"/>
  <c r="W196" i="1"/>
  <c r="W202" i="1"/>
  <c r="W204" i="1"/>
  <c r="U210" i="1"/>
  <c r="O212" i="1"/>
  <c r="Q218" i="1"/>
  <c r="Y220" i="1"/>
  <c r="I220" i="1"/>
  <c r="S226" i="1"/>
  <c r="AC228" i="1"/>
  <c r="M228" i="1"/>
  <c r="AA234" i="1"/>
  <c r="K234" i="1"/>
  <c r="S236" i="1"/>
  <c r="J42" i="1"/>
  <c r="J52" i="1"/>
  <c r="L68" i="1"/>
  <c r="N92" i="1"/>
  <c r="L98" i="1"/>
  <c r="L100" i="1"/>
  <c r="J106" i="1"/>
  <c r="P108" i="1"/>
  <c r="J116" i="1"/>
  <c r="R122" i="1"/>
  <c r="J124" i="1"/>
  <c r="L130" i="1"/>
  <c r="R132" i="1"/>
  <c r="P140" i="1"/>
  <c r="T148" i="1"/>
  <c r="N154" i="1"/>
  <c r="N156" i="1"/>
  <c r="N162" i="1"/>
  <c r="N164" i="1"/>
  <c r="V172" i="1"/>
  <c r="T178" i="1"/>
  <c r="T180" i="1"/>
  <c r="R186" i="1"/>
  <c r="X188" i="1"/>
  <c r="J194" i="1"/>
  <c r="R196" i="1"/>
  <c r="Z202" i="1"/>
  <c r="J202" i="1"/>
  <c r="R204" i="1"/>
  <c r="T210" i="1"/>
  <c r="Z212" i="1"/>
  <c r="J212" i="1"/>
  <c r="P218" i="1"/>
  <c r="X220" i="1"/>
  <c r="N226" i="1"/>
  <c r="AB228" i="1"/>
  <c r="L228" i="1"/>
  <c r="V234" i="1"/>
  <c r="V236" i="1"/>
  <c r="F34" i="19"/>
  <c r="D22" i="17" s="1"/>
  <c r="AA212" i="16"/>
  <c r="O199" i="15"/>
  <c r="X197" i="15"/>
  <c r="V329" i="15"/>
  <c r="Z327" i="15"/>
  <c r="J327" i="15"/>
  <c r="AF323" i="15"/>
  <c r="AB319" i="15"/>
  <c r="AB309" i="15"/>
  <c r="AH303" i="15"/>
  <c r="N303" i="15"/>
  <c r="L297" i="15"/>
  <c r="AH291" i="15"/>
  <c r="AH289" i="15"/>
  <c r="N289" i="15"/>
  <c r="AD287" i="15"/>
  <c r="N287" i="15"/>
  <c r="L283" i="15"/>
  <c r="AH281" i="15"/>
  <c r="J281" i="15"/>
  <c r="X273" i="15"/>
  <c r="T267" i="15"/>
  <c r="AF261" i="15"/>
  <c r="R253" i="15"/>
  <c r="AB243" i="15"/>
  <c r="V241" i="15"/>
  <c r="W236" i="15"/>
  <c r="AB235" i="15"/>
  <c r="T232" i="15"/>
  <c r="L231" i="15"/>
  <c r="X229" i="15"/>
  <c r="X227" i="15"/>
  <c r="Z223" i="15"/>
  <c r="L101" i="15"/>
  <c r="P171" i="15"/>
  <c r="T199" i="15"/>
  <c r="AM461" i="15"/>
  <c r="W461" i="15"/>
  <c r="AM457" i="15"/>
  <c r="W457" i="15"/>
  <c r="AK449" i="15"/>
  <c r="U449" i="15"/>
  <c r="AQ443" i="15"/>
  <c r="AA443" i="15"/>
  <c r="K443" i="15"/>
  <c r="AK437" i="15"/>
  <c r="U437" i="15"/>
  <c r="AQ435" i="15"/>
  <c r="AA435" i="15"/>
  <c r="K435" i="15"/>
  <c r="AQ433" i="15"/>
  <c r="AA433" i="15"/>
  <c r="K433" i="15"/>
  <c r="AQ431" i="15"/>
  <c r="AA431" i="15"/>
  <c r="K431" i="15"/>
  <c r="AQ427" i="15"/>
  <c r="AA427" i="15"/>
  <c r="K427" i="15"/>
  <c r="AQ425" i="15"/>
  <c r="AA425" i="15"/>
  <c r="K425" i="15"/>
  <c r="AO423" i="15"/>
  <c r="Y423" i="15"/>
  <c r="I423" i="15"/>
  <c r="AQ421" i="15"/>
  <c r="AA421" i="15"/>
  <c r="K421" i="15"/>
  <c r="AO415" i="15"/>
  <c r="Y415" i="15"/>
  <c r="I415" i="15"/>
  <c r="AO413" i="15"/>
  <c r="Y413" i="15"/>
  <c r="I413" i="15"/>
  <c r="AO407" i="15"/>
  <c r="Y407" i="15"/>
  <c r="I407" i="15"/>
  <c r="AO405" i="15"/>
  <c r="Y405" i="15"/>
  <c r="I405" i="15"/>
  <c r="AM403" i="15"/>
  <c r="W403" i="15"/>
  <c r="AE399" i="15"/>
  <c r="O399" i="15"/>
  <c r="AO397" i="15"/>
  <c r="Y397" i="15"/>
  <c r="I397" i="15"/>
  <c r="AM395" i="15"/>
  <c r="W395" i="15"/>
  <c r="AM391" i="15"/>
  <c r="W391" i="15"/>
  <c r="AE389" i="15"/>
  <c r="O389" i="15"/>
  <c r="AM387" i="15"/>
  <c r="W387" i="15"/>
  <c r="AK383" i="15"/>
  <c r="U383" i="15"/>
  <c r="AE381" i="15"/>
  <c r="O381" i="15"/>
  <c r="AE377" i="15"/>
  <c r="O377" i="15"/>
  <c r="AK375" i="15"/>
  <c r="U375" i="15"/>
  <c r="AK371" i="15"/>
  <c r="U371" i="15"/>
  <c r="AC369" i="15"/>
  <c r="M369" i="15"/>
  <c r="AK367" i="15"/>
  <c r="U367" i="15"/>
  <c r="AH364" i="15"/>
  <c r="R364" i="15"/>
  <c r="AI363" i="15"/>
  <c r="S363" i="15"/>
  <c r="AC357" i="15"/>
  <c r="M357" i="15"/>
  <c r="AH356" i="15"/>
  <c r="R356" i="15"/>
  <c r="AI355" i="15"/>
  <c r="S355" i="15"/>
  <c r="AI353" i="15"/>
  <c r="S353" i="15"/>
  <c r="AI351" i="15"/>
  <c r="S351" i="15"/>
  <c r="AI347" i="15"/>
  <c r="S347" i="15"/>
  <c r="AI345" i="15"/>
  <c r="S345" i="15"/>
  <c r="AG343" i="15"/>
  <c r="Q343" i="15"/>
  <c r="AI341" i="15"/>
  <c r="S341" i="15"/>
  <c r="AH340" i="15"/>
  <c r="R340" i="15"/>
  <c r="AG335" i="15"/>
  <c r="Q335" i="15"/>
  <c r="AG333" i="15"/>
  <c r="Q333" i="15"/>
  <c r="AG331" i="15"/>
  <c r="Q331" i="15"/>
  <c r="AG329" i="15"/>
  <c r="Q329" i="15"/>
  <c r="AG327" i="15"/>
  <c r="Q327" i="15"/>
  <c r="AE323" i="15"/>
  <c r="O323" i="15"/>
  <c r="Y321" i="15"/>
  <c r="I321" i="15"/>
  <c r="W319" i="15"/>
  <c r="AG317" i="15"/>
  <c r="Q317" i="15"/>
  <c r="AE315" i="15"/>
  <c r="O315" i="15"/>
  <c r="AE311" i="15"/>
  <c r="O311" i="15"/>
  <c r="W309" i="15"/>
  <c r="AE307" i="15"/>
  <c r="O307" i="15"/>
  <c r="AC303" i="15"/>
  <c r="M303" i="15"/>
  <c r="W301" i="15"/>
  <c r="W297" i="15"/>
  <c r="AC295" i="15"/>
  <c r="M295" i="15"/>
  <c r="U293" i="15"/>
  <c r="AC291" i="15"/>
  <c r="M291" i="15"/>
  <c r="U289" i="15"/>
  <c r="AC287" i="15"/>
  <c r="M287" i="15"/>
  <c r="AA283" i="15"/>
  <c r="K283" i="15"/>
  <c r="AC281" i="15"/>
  <c r="M281" i="15"/>
  <c r="AA275" i="15"/>
  <c r="K275" i="15"/>
  <c r="AA273" i="15"/>
  <c r="K273" i="15"/>
  <c r="AA271" i="15"/>
  <c r="K271" i="15"/>
  <c r="AA267" i="15"/>
  <c r="K267" i="15"/>
  <c r="AA265" i="15"/>
  <c r="K265" i="15"/>
  <c r="Y263" i="15"/>
  <c r="I263" i="15"/>
  <c r="AA261" i="15"/>
  <c r="K261" i="15"/>
  <c r="Y259" i="15"/>
  <c r="I259" i="15"/>
  <c r="Y255" i="15"/>
  <c r="I255" i="15"/>
  <c r="Y253" i="15"/>
  <c r="I253" i="15"/>
  <c r="Y249" i="15"/>
  <c r="I249" i="15"/>
  <c r="Y247" i="15"/>
  <c r="I247" i="15"/>
  <c r="Y245" i="15"/>
  <c r="I245" i="15"/>
  <c r="W243" i="15"/>
  <c r="Q241" i="15"/>
  <c r="O239" i="15"/>
  <c r="R236" i="15"/>
  <c r="W235" i="15"/>
  <c r="O233" i="15"/>
  <c r="S232" i="15"/>
  <c r="W231" i="15"/>
  <c r="O229" i="15"/>
  <c r="W227" i="15"/>
  <c r="O225" i="15"/>
  <c r="U223" i="15"/>
  <c r="O217" i="15"/>
  <c r="S203" i="15"/>
  <c r="K45" i="15"/>
  <c r="K53" i="15"/>
  <c r="G53" i="15" s="1"/>
  <c r="E41" i="14" s="1"/>
  <c r="O91" i="15"/>
  <c r="L99" i="15"/>
  <c r="K125" i="15"/>
  <c r="K133" i="15"/>
  <c r="M141" i="15"/>
  <c r="U171" i="15"/>
  <c r="Q173" i="15"/>
  <c r="T197" i="15"/>
  <c r="S199" i="15"/>
  <c r="J331" i="15"/>
  <c r="AL327" i="15"/>
  <c r="P323" i="15"/>
  <c r="Z321" i="15"/>
  <c r="J321" i="15"/>
  <c r="AF319" i="15"/>
  <c r="AL317" i="15"/>
  <c r="R317" i="15"/>
  <c r="AJ315" i="15"/>
  <c r="AJ311" i="15"/>
  <c r="AF309" i="15"/>
  <c r="AJ307" i="15"/>
  <c r="T301" i="15"/>
  <c r="P297" i="15"/>
  <c r="Z295" i="15"/>
  <c r="J295" i="15"/>
  <c r="R293" i="15"/>
  <c r="Z291" i="15"/>
  <c r="AD289" i="15"/>
  <c r="AD281" i="15"/>
  <c r="P275" i="15"/>
  <c r="AB273" i="15"/>
  <c r="L271" i="15"/>
  <c r="AB267" i="15"/>
  <c r="P265" i="15"/>
  <c r="R263" i="15"/>
  <c r="T261" i="15"/>
  <c r="V259" i="15"/>
  <c r="Z255" i="15"/>
  <c r="J255" i="15"/>
  <c r="Z253" i="15"/>
  <c r="R249" i="15"/>
  <c r="AD247" i="15"/>
  <c r="N247" i="15"/>
  <c r="R245" i="15"/>
  <c r="AA236" i="15"/>
  <c r="AB232" i="15"/>
  <c r="P231" i="15"/>
  <c r="T229" i="15"/>
  <c r="J223" i="15"/>
  <c r="L217" i="15"/>
  <c r="X203" i="15"/>
  <c r="M135" i="15"/>
  <c r="AL461" i="15"/>
  <c r="V461" i="15"/>
  <c r="AL457" i="15"/>
  <c r="V457" i="15"/>
  <c r="AR449" i="15"/>
  <c r="AB449" i="15"/>
  <c r="L449" i="15"/>
  <c r="AP443" i="15"/>
  <c r="Z443" i="15"/>
  <c r="J443" i="15"/>
  <c r="AJ437" i="15"/>
  <c r="T437" i="15"/>
  <c r="AP435" i="15"/>
  <c r="Z435" i="15"/>
  <c r="J435" i="15"/>
  <c r="AP433" i="15"/>
  <c r="Z433" i="15"/>
  <c r="J433" i="15"/>
  <c r="AP431" i="15"/>
  <c r="Z431" i="15"/>
  <c r="J431" i="15"/>
  <c r="AP427" i="15"/>
  <c r="Z427" i="15"/>
  <c r="J427" i="15"/>
  <c r="AP425" i="15"/>
  <c r="Z425" i="15"/>
  <c r="J425" i="15"/>
  <c r="AR423" i="15"/>
  <c r="AB423" i="15"/>
  <c r="L423" i="15"/>
  <c r="AP421" i="15"/>
  <c r="Z421" i="15"/>
  <c r="J421" i="15"/>
  <c r="AR415" i="15"/>
  <c r="AB415" i="15"/>
  <c r="L415" i="15"/>
  <c r="AN413" i="15"/>
  <c r="X413" i="15"/>
  <c r="AR407" i="15"/>
  <c r="AB407" i="15"/>
  <c r="L407" i="15"/>
  <c r="AN405" i="15"/>
  <c r="X405" i="15"/>
  <c r="AL403" i="15"/>
  <c r="V403" i="15"/>
  <c r="AT399" i="15"/>
  <c r="AD399" i="15"/>
  <c r="N399" i="15"/>
  <c r="AN397" i="15"/>
  <c r="X397" i="15"/>
  <c r="AL395" i="15"/>
  <c r="V395" i="15"/>
  <c r="AL391" i="15"/>
  <c r="V391" i="15"/>
  <c r="AD389" i="15"/>
  <c r="N389" i="15"/>
  <c r="AL387" i="15"/>
  <c r="V387" i="15"/>
  <c r="AN383" i="15"/>
  <c r="X383" i="15"/>
  <c r="AD381" i="15"/>
  <c r="N381" i="15"/>
  <c r="AD377" i="15"/>
  <c r="N377" i="15"/>
  <c r="AN375" i="15"/>
  <c r="X375" i="15"/>
  <c r="AF371" i="15"/>
  <c r="P371" i="15"/>
  <c r="AJ369" i="15"/>
  <c r="T369" i="15"/>
  <c r="AN367" i="15"/>
  <c r="X367" i="15"/>
  <c r="AC364" i="15"/>
  <c r="M364" i="15"/>
  <c r="AH363" i="15"/>
  <c r="R363" i="15"/>
  <c r="AB357" i="15"/>
  <c r="L357" i="15"/>
  <c r="AC356" i="15"/>
  <c r="M356" i="15"/>
  <c r="AH355" i="15"/>
  <c r="R355" i="15"/>
  <c r="AH353" i="15"/>
  <c r="R353" i="15"/>
  <c r="AH351" i="15"/>
  <c r="R351" i="15"/>
  <c r="AH347" i="15"/>
  <c r="R347" i="15"/>
  <c r="AH345" i="15"/>
  <c r="R345" i="15"/>
  <c r="AJ343" i="15"/>
  <c r="T343" i="15"/>
  <c r="AH341" i="15"/>
  <c r="R341" i="15"/>
  <c r="AG340" i="15"/>
  <c r="Q340" i="15"/>
  <c r="AJ335" i="15"/>
  <c r="T335" i="15"/>
  <c r="AF333" i="15"/>
  <c r="P333" i="15"/>
  <c r="AB331" i="15"/>
  <c r="L331" i="15"/>
  <c r="X329" i="15"/>
  <c r="AJ327" i="15"/>
  <c r="T327" i="15"/>
  <c r="AD323" i="15"/>
  <c r="N323" i="15"/>
  <c r="X321" i="15"/>
  <c r="AL319" i="15"/>
  <c r="V319" i="15"/>
  <c r="AF317" i="15"/>
  <c r="P317" i="15"/>
  <c r="AD315" i="15"/>
  <c r="N315" i="15"/>
  <c r="AD311" i="15"/>
  <c r="N311" i="15"/>
  <c r="V309" i="15"/>
  <c r="AD307" i="15"/>
  <c r="N307" i="15"/>
  <c r="AF303" i="15"/>
  <c r="P303" i="15"/>
  <c r="V301" i="15"/>
  <c r="V297" i="15"/>
  <c r="AF295" i="15"/>
  <c r="P295" i="15"/>
  <c r="T293" i="15"/>
  <c r="X291" i="15"/>
  <c r="AB289" i="15"/>
  <c r="L289" i="15"/>
  <c r="AF287" i="15"/>
  <c r="P287" i="15"/>
  <c r="Z283" i="15"/>
  <c r="J283" i="15"/>
  <c r="AB281" i="15"/>
  <c r="L281" i="15"/>
  <c r="Z275" i="15"/>
  <c r="J275" i="15"/>
  <c r="Z273" i="15"/>
  <c r="J273" i="15"/>
  <c r="Z271" i="15"/>
  <c r="J271" i="15"/>
  <c r="Z267" i="15"/>
  <c r="J267" i="15"/>
  <c r="Z265" i="15"/>
  <c r="J265" i="15"/>
  <c r="AB263" i="15"/>
  <c r="L263" i="15"/>
  <c r="Z261" i="15"/>
  <c r="J261" i="15"/>
  <c r="AB259" i="15"/>
  <c r="L259" i="15"/>
  <c r="AB255" i="15"/>
  <c r="L255" i="15"/>
  <c r="X253" i="15"/>
  <c r="P249" i="15"/>
  <c r="AB247" i="15"/>
  <c r="L247" i="15"/>
  <c r="X245" i="15"/>
  <c r="V243" i="15"/>
  <c r="P241" i="15"/>
  <c r="AD239" i="15"/>
  <c r="N239" i="15"/>
  <c r="AC236" i="15"/>
  <c r="M236" i="15"/>
  <c r="V235" i="15"/>
  <c r="N233" i="15"/>
  <c r="R232" i="15"/>
  <c r="V231" i="15"/>
  <c r="N229" i="15"/>
  <c r="V227" i="15"/>
  <c r="N225" i="15"/>
  <c r="X223" i="15"/>
  <c r="N217" i="15"/>
  <c r="R203" i="15"/>
  <c r="L91" i="15"/>
  <c r="L97" i="15"/>
  <c r="P101" i="15"/>
  <c r="I135" i="15"/>
  <c r="L141" i="15"/>
  <c r="I143" i="15"/>
  <c r="T171" i="15"/>
  <c r="P173" i="15"/>
  <c r="K197" i="15"/>
  <c r="P199" i="15"/>
  <c r="N85" i="15"/>
  <c r="N89" i="15"/>
  <c r="N91" i="15"/>
  <c r="N93" i="15"/>
  <c r="O97" i="15"/>
  <c r="O99" i="15"/>
  <c r="O101" i="15"/>
  <c r="N127" i="15"/>
  <c r="O135" i="15"/>
  <c r="O143" i="15"/>
  <c r="N165" i="15"/>
  <c r="O169" i="15"/>
  <c r="O171" i="15"/>
  <c r="O173" i="15"/>
  <c r="N197" i="15"/>
  <c r="R199" i="15"/>
  <c r="M125" i="15"/>
  <c r="M129" i="15"/>
  <c r="M133" i="15"/>
  <c r="N137" i="15"/>
  <c r="G137" i="15" s="1"/>
  <c r="E125" i="14" s="1"/>
  <c r="N141" i="15"/>
  <c r="U165" i="15"/>
  <c r="V169" i="15"/>
  <c r="V171" i="15"/>
  <c r="V173" i="15"/>
  <c r="M197" i="15"/>
  <c r="Q199" i="15"/>
  <c r="O205" i="15"/>
  <c r="W205" i="15"/>
  <c r="S205" i="15"/>
  <c r="K205" i="15"/>
  <c r="AA205" i="15"/>
  <c r="K365" i="15"/>
  <c r="S365" i="15"/>
  <c r="AA365" i="15"/>
  <c r="AI365" i="15"/>
  <c r="AQ365" i="15"/>
  <c r="O365" i="15"/>
  <c r="W365" i="15"/>
  <c r="AM365" i="15"/>
  <c r="J365" i="15"/>
  <c r="Z365" i="15"/>
  <c r="AH365" i="15"/>
  <c r="N365" i="15"/>
  <c r="V365" i="15"/>
  <c r="AD365" i="15"/>
  <c r="AL365" i="15"/>
  <c r="AE365" i="15"/>
  <c r="R365" i="15"/>
  <c r="AP365" i="15"/>
  <c r="K373" i="15"/>
  <c r="S373" i="15"/>
  <c r="AA373" i="15"/>
  <c r="AI373" i="15"/>
  <c r="AQ373" i="15"/>
  <c r="O373" i="15"/>
  <c r="AE373" i="15"/>
  <c r="AM373" i="15"/>
  <c r="J373" i="15"/>
  <c r="Z373" i="15"/>
  <c r="AP373" i="15"/>
  <c r="N373" i="15"/>
  <c r="V373" i="15"/>
  <c r="AD373" i="15"/>
  <c r="AL373" i="15"/>
  <c r="W373" i="15"/>
  <c r="R373" i="15"/>
  <c r="AH373" i="15"/>
  <c r="K411" i="15"/>
  <c r="S411" i="15"/>
  <c r="AA411" i="15"/>
  <c r="AI411" i="15"/>
  <c r="AQ411" i="15"/>
  <c r="AE411" i="15"/>
  <c r="AU411" i="15"/>
  <c r="R411" i="15"/>
  <c r="AH411" i="15"/>
  <c r="N411" i="15"/>
  <c r="V411" i="15"/>
  <c r="AD411" i="15"/>
  <c r="AL411" i="15"/>
  <c r="AT411" i="15"/>
  <c r="O411" i="15"/>
  <c r="W411" i="15"/>
  <c r="AM411" i="15"/>
  <c r="J411" i="15"/>
  <c r="Z411" i="15"/>
  <c r="AP411" i="15"/>
  <c r="K447" i="15"/>
  <c r="S447" i="15"/>
  <c r="AA447" i="15"/>
  <c r="AI447" i="15"/>
  <c r="AQ447" i="15"/>
  <c r="AY447" i="15"/>
  <c r="W447" i="15"/>
  <c r="AM447" i="15"/>
  <c r="Z447" i="15"/>
  <c r="AX447" i="15"/>
  <c r="N447" i="15"/>
  <c r="V447" i="15"/>
  <c r="AD447" i="15"/>
  <c r="AL447" i="15"/>
  <c r="AT447" i="15"/>
  <c r="O447" i="15"/>
  <c r="AE447" i="15"/>
  <c r="AU447" i="15"/>
  <c r="J447" i="15"/>
  <c r="R447" i="15"/>
  <c r="AH447" i="15"/>
  <c r="AP447" i="15"/>
  <c r="K451" i="15"/>
  <c r="S451" i="15"/>
  <c r="AA451" i="15"/>
  <c r="AI451" i="15"/>
  <c r="AQ451" i="15"/>
  <c r="AY451" i="15"/>
  <c r="O451" i="15"/>
  <c r="W451" i="15"/>
  <c r="AM451" i="15"/>
  <c r="AU451" i="15"/>
  <c r="J451" i="15"/>
  <c r="R451" i="15"/>
  <c r="AH451" i="15"/>
  <c r="AP451" i="15"/>
  <c r="N451" i="15"/>
  <c r="V451" i="15"/>
  <c r="AD451" i="15"/>
  <c r="AL451" i="15"/>
  <c r="AT451" i="15"/>
  <c r="AE451" i="15"/>
  <c r="Z451" i="15"/>
  <c r="AX451" i="15"/>
  <c r="K455" i="15"/>
  <c r="S455" i="15"/>
  <c r="AA455" i="15"/>
  <c r="AI455" i="15"/>
  <c r="AQ455" i="15"/>
  <c r="AY455" i="15"/>
  <c r="W455" i="15"/>
  <c r="AM455" i="15"/>
  <c r="J455" i="15"/>
  <c r="R455" i="15"/>
  <c r="Z455" i="15"/>
  <c r="AP455" i="15"/>
  <c r="N455" i="15"/>
  <c r="V455" i="15"/>
  <c r="AD455" i="15"/>
  <c r="AL455" i="15"/>
  <c r="AT455" i="15"/>
  <c r="O455" i="15"/>
  <c r="AE455" i="15"/>
  <c r="AU455" i="15"/>
  <c r="AH455" i="15"/>
  <c r="AX455" i="15"/>
  <c r="K463" i="15"/>
  <c r="S463" i="15"/>
  <c r="AA463" i="15"/>
  <c r="AI463" i="15"/>
  <c r="AQ463" i="15"/>
  <c r="AY463" i="15"/>
  <c r="O463" i="15"/>
  <c r="AE463" i="15"/>
  <c r="AU463" i="15"/>
  <c r="R463" i="15"/>
  <c r="AH463" i="15"/>
  <c r="AX463" i="15"/>
  <c r="N463" i="15"/>
  <c r="V463" i="15"/>
  <c r="AD463" i="15"/>
  <c r="AL463" i="15"/>
  <c r="AT463" i="15"/>
  <c r="W463" i="15"/>
  <c r="AM463" i="15"/>
  <c r="J463" i="15"/>
  <c r="Z463" i="15"/>
  <c r="AP463" i="15"/>
  <c r="Q236" i="1"/>
  <c r="Y226" i="1"/>
  <c r="AA220" i="1"/>
  <c r="W218" i="1"/>
  <c r="AA210" i="1"/>
  <c r="S188" i="1"/>
  <c r="U186" i="1"/>
  <c r="W180" i="1"/>
  <c r="S178" i="1"/>
  <c r="Q172" i="1"/>
  <c r="Q146" i="1"/>
  <c r="O138" i="1"/>
  <c r="S130" i="1"/>
  <c r="M124" i="1"/>
  <c r="M116" i="1"/>
  <c r="M106" i="1"/>
  <c r="K98" i="1"/>
  <c r="I66" i="1"/>
  <c r="K60" i="1"/>
  <c r="K50" i="1"/>
  <c r="E230" i="1"/>
  <c r="I230" i="1"/>
  <c r="Y230" i="1"/>
  <c r="Q230" i="1"/>
  <c r="E222" i="1"/>
  <c r="S222" i="1"/>
  <c r="K222" i="1"/>
  <c r="AA222" i="1"/>
  <c r="E214" i="1"/>
  <c r="K214" i="1"/>
  <c r="AA214" i="1"/>
  <c r="S214" i="1"/>
  <c r="E206" i="1"/>
  <c r="K206" i="1"/>
  <c r="AA206" i="1"/>
  <c r="S206" i="1"/>
  <c r="E198" i="1"/>
  <c r="I198" i="1"/>
  <c r="Y198" i="1"/>
  <c r="Q198" i="1"/>
  <c r="E190" i="1"/>
  <c r="U190" i="1"/>
  <c r="M190" i="1"/>
  <c r="E182" i="1"/>
  <c r="W182" i="1"/>
  <c r="O182" i="1"/>
  <c r="E174" i="1"/>
  <c r="O174" i="1"/>
  <c r="W174" i="1"/>
  <c r="E166" i="1"/>
  <c r="W166" i="1"/>
  <c r="O166" i="1"/>
  <c r="E158" i="1"/>
  <c r="M158" i="1"/>
  <c r="U158" i="1"/>
  <c r="E150" i="1"/>
  <c r="Q150" i="1"/>
  <c r="I150" i="1"/>
  <c r="E142" i="1"/>
  <c r="S142" i="1"/>
  <c r="K142" i="1"/>
  <c r="E134" i="1"/>
  <c r="K134" i="1"/>
  <c r="S134" i="1"/>
  <c r="E126" i="1"/>
  <c r="K126" i="1"/>
  <c r="S126" i="1"/>
  <c r="E118" i="1"/>
  <c r="I118" i="1"/>
  <c r="Q118" i="1"/>
  <c r="E110" i="1"/>
  <c r="M110" i="1"/>
  <c r="E102" i="1"/>
  <c r="O102" i="1"/>
  <c r="E94" i="1"/>
  <c r="O94" i="1"/>
  <c r="E86" i="1"/>
  <c r="O86" i="1"/>
  <c r="E78" i="1"/>
  <c r="M78" i="1"/>
  <c r="E70" i="1"/>
  <c r="I70" i="1"/>
  <c r="E62" i="1"/>
  <c r="K62" i="1"/>
  <c r="E54" i="1"/>
  <c r="K54" i="1"/>
  <c r="E46" i="1"/>
  <c r="K46" i="1"/>
  <c r="E38" i="1"/>
  <c r="I38" i="1"/>
  <c r="G30" i="1"/>
  <c r="C18" i="14" s="1"/>
  <c r="F30" i="1"/>
  <c r="B18" i="14" s="1"/>
  <c r="G22" i="1"/>
  <c r="C10" i="14" s="1"/>
  <c r="F22" i="1"/>
  <c r="B10" i="14" s="1"/>
  <c r="G396" i="10"/>
  <c r="C384" i="17" s="1"/>
  <c r="F396" i="10"/>
  <c r="B384" i="17" s="1"/>
  <c r="T234" i="1"/>
  <c r="Z228" i="1"/>
  <c r="Z222" i="1"/>
  <c r="R218" i="1"/>
  <c r="P212" i="1"/>
  <c r="L208" i="1"/>
  <c r="P204" i="1"/>
  <c r="P200" i="1"/>
  <c r="T190" i="1"/>
  <c r="X186" i="1"/>
  <c r="N182" i="1"/>
  <c r="N178" i="1"/>
  <c r="V174" i="1"/>
  <c r="R170" i="1"/>
  <c r="L164" i="1"/>
  <c r="L160" i="1"/>
  <c r="P122" i="1"/>
  <c r="P114" i="1"/>
  <c r="J96" i="1"/>
  <c r="J68" i="1"/>
  <c r="J46" i="1"/>
  <c r="E88" i="10"/>
  <c r="I88" i="10"/>
  <c r="J88" i="10"/>
  <c r="M88" i="10"/>
  <c r="N88" i="10"/>
  <c r="F91" i="20"/>
  <c r="F79" i="17" s="1"/>
  <c r="G338" i="10"/>
  <c r="C326" i="17" s="1"/>
  <c r="G238" i="16"/>
  <c r="G226" i="14" s="1"/>
  <c r="F238" i="16"/>
  <c r="F226" i="14" s="1"/>
  <c r="F223" i="1"/>
  <c r="B211" i="14" s="1"/>
  <c r="G223" i="1"/>
  <c r="C211" i="14" s="1"/>
  <c r="F221" i="1"/>
  <c r="B209" i="14" s="1"/>
  <c r="G221" i="1"/>
  <c r="C209" i="14" s="1"/>
  <c r="G209" i="1"/>
  <c r="C197" i="14" s="1"/>
  <c r="F209" i="1"/>
  <c r="B197" i="14" s="1"/>
  <c r="F207" i="1"/>
  <c r="B195" i="14" s="1"/>
  <c r="G207" i="1"/>
  <c r="C195" i="14" s="1"/>
  <c r="F191" i="1"/>
  <c r="B179" i="14" s="1"/>
  <c r="G191" i="1"/>
  <c r="C179" i="14" s="1"/>
  <c r="F183" i="1"/>
  <c r="B171" i="14" s="1"/>
  <c r="G183" i="1"/>
  <c r="C171" i="14" s="1"/>
  <c r="F175" i="1"/>
  <c r="B163" i="14" s="1"/>
  <c r="G175" i="1"/>
  <c r="C163" i="14" s="1"/>
  <c r="F167" i="1"/>
  <c r="B155" i="14" s="1"/>
  <c r="G167" i="1"/>
  <c r="C155" i="14" s="1"/>
  <c r="F161" i="1"/>
  <c r="B149" i="14" s="1"/>
  <c r="G149" i="1"/>
  <c r="C137" i="14" s="1"/>
  <c r="F149" i="1"/>
  <c r="B137" i="14" s="1"/>
  <c r="F147" i="1"/>
  <c r="B135" i="14" s="1"/>
  <c r="G147" i="1"/>
  <c r="C135" i="14" s="1"/>
  <c r="F143" i="1"/>
  <c r="B131" i="14" s="1"/>
  <c r="G143" i="1"/>
  <c r="C131" i="14" s="1"/>
  <c r="F137" i="1"/>
  <c r="B125" i="14" s="1"/>
  <c r="G137" i="1"/>
  <c r="C125" i="14" s="1"/>
  <c r="G133" i="1"/>
  <c r="C121" i="14" s="1"/>
  <c r="F133" i="1"/>
  <c r="B121" i="14" s="1"/>
  <c r="F127" i="1"/>
  <c r="B115" i="14" s="1"/>
  <c r="G127" i="1"/>
  <c r="C115" i="14" s="1"/>
  <c r="F123" i="1"/>
  <c r="B111" i="14" s="1"/>
  <c r="F119" i="1"/>
  <c r="B107" i="14" s="1"/>
  <c r="G119" i="1"/>
  <c r="C107" i="14" s="1"/>
  <c r="F115" i="1"/>
  <c r="B103" i="14" s="1"/>
  <c r="F111" i="1"/>
  <c r="B99" i="14" s="1"/>
  <c r="G111" i="1"/>
  <c r="C99" i="14" s="1"/>
  <c r="F107" i="1"/>
  <c r="B95" i="14" s="1"/>
  <c r="G107" i="1"/>
  <c r="C95" i="14" s="1"/>
  <c r="F103" i="1"/>
  <c r="B91" i="14" s="1"/>
  <c r="G103" i="1"/>
  <c r="C91" i="14" s="1"/>
  <c r="F99" i="1"/>
  <c r="B87" i="14" s="1"/>
  <c r="G99" i="1"/>
  <c r="C87" i="14" s="1"/>
  <c r="F95" i="1"/>
  <c r="B83" i="14" s="1"/>
  <c r="G95" i="1"/>
  <c r="C83" i="14" s="1"/>
  <c r="F91" i="1"/>
  <c r="B79" i="14" s="1"/>
  <c r="G91" i="1"/>
  <c r="C79" i="14" s="1"/>
  <c r="F79" i="1"/>
  <c r="B67" i="14" s="1"/>
  <c r="G79" i="1"/>
  <c r="C67" i="14" s="1"/>
  <c r="F75" i="1"/>
  <c r="B63" i="14" s="1"/>
  <c r="G75" i="1"/>
  <c r="C63" i="14" s="1"/>
  <c r="F63" i="1"/>
  <c r="B51" i="14" s="1"/>
  <c r="G63" i="1"/>
  <c r="C51" i="14" s="1"/>
  <c r="F55" i="1"/>
  <c r="B43" i="14" s="1"/>
  <c r="G55" i="1"/>
  <c r="C43" i="14" s="1"/>
  <c r="G400" i="15"/>
  <c r="E388" i="14" s="1"/>
  <c r="F400" i="15"/>
  <c r="D388" i="14" s="1"/>
  <c r="G102" i="15"/>
  <c r="E90" i="14" s="1"/>
  <c r="F102" i="15"/>
  <c r="D90" i="14" s="1"/>
  <c r="G138" i="15"/>
  <c r="E126" i="14" s="1"/>
  <c r="F138" i="15"/>
  <c r="D126" i="14" s="1"/>
  <c r="F50" i="10"/>
  <c r="B38" i="17" s="1"/>
  <c r="F84" i="10"/>
  <c r="B72" i="17" s="1"/>
  <c r="F106" i="16"/>
  <c r="F94" i="14" s="1"/>
  <c r="G106" i="16"/>
  <c r="G94" i="14" s="1"/>
  <c r="F150" i="16"/>
  <c r="F138" i="14" s="1"/>
  <c r="G150" i="16"/>
  <c r="G138" i="14" s="1"/>
  <c r="G112" i="20" l="1"/>
  <c r="G100" i="17" s="1"/>
  <c r="G136" i="20"/>
  <c r="G124" i="17" s="1"/>
  <c r="G106" i="20"/>
  <c r="G94" i="17" s="1"/>
  <c r="G89" i="20"/>
  <c r="G77" i="17" s="1"/>
  <c r="G73" i="20"/>
  <c r="G61" i="17" s="1"/>
  <c r="F456" i="15"/>
  <c r="D444" i="14" s="1"/>
  <c r="F341" i="1"/>
  <c r="B329" i="14" s="1"/>
  <c r="F425" i="1"/>
  <c r="B413" i="14" s="1"/>
  <c r="G425" i="1"/>
  <c r="C413" i="14" s="1"/>
  <c r="G381" i="1"/>
  <c r="C369" i="14" s="1"/>
  <c r="F381" i="1"/>
  <c r="B369" i="14" s="1"/>
  <c r="F433" i="1"/>
  <c r="B421" i="14" s="1"/>
  <c r="G433" i="1"/>
  <c r="C421" i="14" s="1"/>
  <c r="F435" i="1"/>
  <c r="B423" i="14" s="1"/>
  <c r="G435" i="1"/>
  <c r="C423" i="14" s="1"/>
  <c r="F411" i="1"/>
  <c r="B399" i="14" s="1"/>
  <c r="G411" i="1"/>
  <c r="C399" i="14" s="1"/>
  <c r="G176" i="16"/>
  <c r="G164" i="14" s="1"/>
  <c r="G81" i="16"/>
  <c r="G69" i="14" s="1"/>
  <c r="F399" i="1"/>
  <c r="B387" i="14" s="1"/>
  <c r="G399" i="1"/>
  <c r="C387" i="14" s="1"/>
  <c r="G395" i="1"/>
  <c r="C383" i="14" s="1"/>
  <c r="F395" i="1"/>
  <c r="B383" i="14" s="1"/>
  <c r="F427" i="1"/>
  <c r="B415" i="14" s="1"/>
  <c r="G427" i="1"/>
  <c r="C415" i="14" s="1"/>
  <c r="G309" i="1"/>
  <c r="C297" i="14" s="1"/>
  <c r="F288" i="1"/>
  <c r="B276" i="14" s="1"/>
  <c r="G409" i="1"/>
  <c r="C397" i="14" s="1"/>
  <c r="F409" i="1"/>
  <c r="B397" i="14" s="1"/>
  <c r="F431" i="1"/>
  <c r="B419" i="14" s="1"/>
  <c r="G431" i="1"/>
  <c r="C419" i="14" s="1"/>
  <c r="F441" i="1"/>
  <c r="B429" i="14" s="1"/>
  <c r="G441" i="1"/>
  <c r="C429" i="14" s="1"/>
  <c r="F277" i="1"/>
  <c r="B265" i="14" s="1"/>
  <c r="G277" i="1"/>
  <c r="C265" i="14" s="1"/>
  <c r="F417" i="1"/>
  <c r="B405" i="14" s="1"/>
  <c r="G417" i="1"/>
  <c r="C405" i="14" s="1"/>
  <c r="F247" i="1"/>
  <c r="B235" i="14" s="1"/>
  <c r="G247" i="1"/>
  <c r="C235" i="14" s="1"/>
  <c r="G296" i="1"/>
  <c r="C284" i="14" s="1"/>
  <c r="F296" i="1"/>
  <c r="B284" i="14" s="1"/>
  <c r="G248" i="1"/>
  <c r="C236" i="14" s="1"/>
  <c r="F248" i="1"/>
  <c r="B236" i="14" s="1"/>
  <c r="G314" i="1"/>
  <c r="C302" i="14" s="1"/>
  <c r="F314" i="1"/>
  <c r="B302" i="14" s="1"/>
  <c r="G270" i="1"/>
  <c r="C258" i="14" s="1"/>
  <c r="F270" i="1"/>
  <c r="B258" i="14" s="1"/>
  <c r="G328" i="15"/>
  <c r="E316" i="14" s="1"/>
  <c r="F328" i="15"/>
  <c r="D316" i="14" s="1"/>
  <c r="G306" i="15"/>
  <c r="E294" i="14" s="1"/>
  <c r="F306" i="15"/>
  <c r="D294" i="14" s="1"/>
  <c r="G266" i="1"/>
  <c r="C254" i="14" s="1"/>
  <c r="F266" i="1"/>
  <c r="B254" i="14" s="1"/>
  <c r="G352" i="1"/>
  <c r="C340" i="14" s="1"/>
  <c r="F352" i="1"/>
  <c r="B340" i="14" s="1"/>
  <c r="G376" i="15"/>
  <c r="E364" i="14" s="1"/>
  <c r="F376" i="15"/>
  <c r="D364" i="14" s="1"/>
  <c r="G318" i="1"/>
  <c r="C306" i="14" s="1"/>
  <c r="F318" i="1"/>
  <c r="B306" i="14" s="1"/>
  <c r="G378" i="15"/>
  <c r="E366" i="14" s="1"/>
  <c r="F378" i="15"/>
  <c r="D366" i="14" s="1"/>
  <c r="F379" i="1"/>
  <c r="B367" i="14" s="1"/>
  <c r="G379" i="1"/>
  <c r="C367" i="14" s="1"/>
  <c r="F279" i="1"/>
  <c r="B267" i="14" s="1"/>
  <c r="G279" i="1"/>
  <c r="C267" i="14" s="1"/>
  <c r="F311" i="1"/>
  <c r="B299" i="14" s="1"/>
  <c r="G311" i="1"/>
  <c r="C299" i="14" s="1"/>
  <c r="G124" i="16"/>
  <c r="G112" i="14" s="1"/>
  <c r="G276" i="15"/>
  <c r="E264" i="14" s="1"/>
  <c r="F276" i="15"/>
  <c r="D264" i="14" s="1"/>
  <c r="F343" i="1"/>
  <c r="B331" i="14" s="1"/>
  <c r="G343" i="1"/>
  <c r="C331" i="14" s="1"/>
  <c r="G97" i="20"/>
  <c r="G85" i="17" s="1"/>
  <c r="G199" i="20"/>
  <c r="G187" i="17" s="1"/>
  <c r="G70" i="20"/>
  <c r="G58" i="17" s="1"/>
  <c r="G372" i="1"/>
  <c r="C360" i="14" s="1"/>
  <c r="F372" i="1"/>
  <c r="B360" i="14" s="1"/>
  <c r="G249" i="1"/>
  <c r="C237" i="14" s="1"/>
  <c r="F249" i="1"/>
  <c r="B237" i="14" s="1"/>
  <c r="F35" i="16"/>
  <c r="F23" i="14" s="1"/>
  <c r="G35" i="16"/>
  <c r="G23" i="14" s="1"/>
  <c r="F255" i="1"/>
  <c r="B243" i="14" s="1"/>
  <c r="G255" i="1"/>
  <c r="C243" i="14" s="1"/>
  <c r="G368" i="15"/>
  <c r="E356" i="14" s="1"/>
  <c r="F368" i="15"/>
  <c r="D356" i="14" s="1"/>
  <c r="G285" i="1"/>
  <c r="C273" i="14" s="1"/>
  <c r="F285" i="1"/>
  <c r="B273" i="14" s="1"/>
  <c r="F355" i="1"/>
  <c r="B343" i="14" s="1"/>
  <c r="G355" i="1"/>
  <c r="C343" i="14" s="1"/>
  <c r="G248" i="15"/>
  <c r="E236" i="14" s="1"/>
  <c r="F248" i="15"/>
  <c r="D236" i="14" s="1"/>
  <c r="F353" i="1"/>
  <c r="B341" i="14" s="1"/>
  <c r="G353" i="1"/>
  <c r="C341" i="14" s="1"/>
  <c r="G23" i="16"/>
  <c r="G11" i="14" s="1"/>
  <c r="F23" i="16"/>
  <c r="F11" i="14" s="1"/>
  <c r="F327" i="1"/>
  <c r="B315" i="14" s="1"/>
  <c r="G327" i="1"/>
  <c r="C315" i="14" s="1"/>
  <c r="G204" i="15"/>
  <c r="E192" i="14" s="1"/>
  <c r="F204" i="15"/>
  <c r="D192" i="14" s="1"/>
  <c r="G325" i="1"/>
  <c r="C313" i="14" s="1"/>
  <c r="F325" i="1"/>
  <c r="B313" i="14" s="1"/>
  <c r="F267" i="1"/>
  <c r="B255" i="14" s="1"/>
  <c r="G267" i="1"/>
  <c r="C255" i="14" s="1"/>
  <c r="G348" i="15"/>
  <c r="E336" i="14" s="1"/>
  <c r="F348" i="15"/>
  <c r="D336" i="14" s="1"/>
  <c r="F265" i="1"/>
  <c r="B253" i="14" s="1"/>
  <c r="G265" i="1"/>
  <c r="C253" i="14" s="1"/>
  <c r="G266" i="15"/>
  <c r="E254" i="14" s="1"/>
  <c r="F266" i="15"/>
  <c r="D254" i="14" s="1"/>
  <c r="G15" i="16"/>
  <c r="G3" i="14" s="1"/>
  <c r="F15" i="16"/>
  <c r="F3" i="14" s="1"/>
  <c r="F278" i="1"/>
  <c r="B266" i="14" s="1"/>
  <c r="G278" i="1"/>
  <c r="C266" i="14" s="1"/>
  <c r="G274" i="1"/>
  <c r="C262" i="14" s="1"/>
  <c r="F274" i="1"/>
  <c r="B262" i="14" s="1"/>
  <c r="G364" i="1"/>
  <c r="C352" i="14" s="1"/>
  <c r="F364" i="1"/>
  <c r="B352" i="14" s="1"/>
  <c r="F275" i="1"/>
  <c r="B263" i="14" s="1"/>
  <c r="G275" i="1"/>
  <c r="C263" i="14" s="1"/>
  <c r="G336" i="15"/>
  <c r="E324" i="14" s="1"/>
  <c r="F336" i="15"/>
  <c r="D324" i="14" s="1"/>
  <c r="F273" i="1"/>
  <c r="B261" i="14" s="1"/>
  <c r="G273" i="1"/>
  <c r="C261" i="14" s="1"/>
  <c r="F310" i="15"/>
  <c r="D298" i="14" s="1"/>
  <c r="G310" i="15"/>
  <c r="E298" i="14" s="1"/>
  <c r="F43" i="16"/>
  <c r="F31" i="14" s="1"/>
  <c r="G43" i="16"/>
  <c r="G31" i="14" s="1"/>
  <c r="F17" i="16"/>
  <c r="F5" i="14" s="1"/>
  <c r="G17" i="16"/>
  <c r="G5" i="14" s="1"/>
  <c r="G26" i="16"/>
  <c r="G14" i="14" s="1"/>
  <c r="G290" i="1"/>
  <c r="C278" i="14" s="1"/>
  <c r="F290" i="1"/>
  <c r="B278" i="14" s="1"/>
  <c r="G372" i="15"/>
  <c r="E360" i="14" s="1"/>
  <c r="F372" i="15"/>
  <c r="D360" i="14" s="1"/>
  <c r="G281" i="1"/>
  <c r="C269" i="14" s="1"/>
  <c r="F281" i="1"/>
  <c r="B269" i="14" s="1"/>
  <c r="G220" i="15"/>
  <c r="E208" i="14" s="1"/>
  <c r="F220" i="15"/>
  <c r="D208" i="14" s="1"/>
  <c r="F287" i="1"/>
  <c r="B275" i="14" s="1"/>
  <c r="G287" i="1"/>
  <c r="C275" i="14" s="1"/>
  <c r="G312" i="15"/>
  <c r="E300" i="14" s="1"/>
  <c r="F312" i="15"/>
  <c r="D300" i="14" s="1"/>
  <c r="G317" i="1"/>
  <c r="C305" i="14" s="1"/>
  <c r="F317" i="1"/>
  <c r="B305" i="14" s="1"/>
  <c r="F326" i="1"/>
  <c r="B314" i="14" s="1"/>
  <c r="G326" i="1"/>
  <c r="C314" i="14" s="1"/>
  <c r="F359" i="1"/>
  <c r="B347" i="14" s="1"/>
  <c r="G359" i="1"/>
  <c r="C347" i="14" s="1"/>
  <c r="F357" i="1"/>
  <c r="B345" i="14" s="1"/>
  <c r="G357" i="1"/>
  <c r="C345" i="14" s="1"/>
  <c r="F299" i="1"/>
  <c r="B287" i="14" s="1"/>
  <c r="G299" i="1"/>
  <c r="C287" i="14" s="1"/>
  <c r="G288" i="15"/>
  <c r="E276" i="14" s="1"/>
  <c r="F288" i="15"/>
  <c r="D276" i="14" s="1"/>
  <c r="F297" i="1"/>
  <c r="B285" i="14" s="1"/>
  <c r="G297" i="1"/>
  <c r="C285" i="14" s="1"/>
  <c r="G366" i="1"/>
  <c r="C354" i="14" s="1"/>
  <c r="F366" i="1"/>
  <c r="B354" i="14" s="1"/>
  <c r="G300" i="1"/>
  <c r="C288" i="14" s="1"/>
  <c r="F300" i="1"/>
  <c r="B288" i="14" s="1"/>
  <c r="G268" i="1"/>
  <c r="C256" i="14" s="1"/>
  <c r="F268" i="1"/>
  <c r="B256" i="14" s="1"/>
  <c r="G394" i="15"/>
  <c r="E382" i="14" s="1"/>
  <c r="F394" i="15"/>
  <c r="D382" i="14" s="1"/>
  <c r="F307" i="1"/>
  <c r="B295" i="14" s="1"/>
  <c r="G307" i="1"/>
  <c r="C295" i="14" s="1"/>
  <c r="G280" i="15"/>
  <c r="E268" i="14" s="1"/>
  <c r="F280" i="15"/>
  <c r="D268" i="14" s="1"/>
  <c r="F305" i="1"/>
  <c r="B293" i="14" s="1"/>
  <c r="G305" i="1"/>
  <c r="C293" i="14" s="1"/>
  <c r="G246" i="15"/>
  <c r="E234" i="14" s="1"/>
  <c r="F246" i="15"/>
  <c r="D234" i="14" s="1"/>
  <c r="F19" i="16"/>
  <c r="F7" i="14" s="1"/>
  <c r="G19" i="16"/>
  <c r="G7" i="14" s="1"/>
  <c r="G42" i="16"/>
  <c r="G30" i="14" s="1"/>
  <c r="F251" i="1"/>
  <c r="B239" i="14" s="1"/>
  <c r="G251" i="1"/>
  <c r="C239" i="14" s="1"/>
  <c r="G316" i="15"/>
  <c r="E304" i="14" s="1"/>
  <c r="F316" i="15"/>
  <c r="D304" i="14" s="1"/>
  <c r="F313" i="1"/>
  <c r="B301" i="14" s="1"/>
  <c r="G313" i="1"/>
  <c r="C301" i="14" s="1"/>
  <c r="G236" i="16"/>
  <c r="G224" i="14" s="1"/>
  <c r="F236" i="16"/>
  <c r="F224" i="14" s="1"/>
  <c r="F319" i="1"/>
  <c r="B307" i="14" s="1"/>
  <c r="G319" i="1"/>
  <c r="C307" i="14" s="1"/>
  <c r="G256" i="15"/>
  <c r="E244" i="14" s="1"/>
  <c r="F256" i="15"/>
  <c r="D244" i="14" s="1"/>
  <c r="F349" i="1"/>
  <c r="B337" i="14" s="1"/>
  <c r="G349" i="1"/>
  <c r="C337" i="14" s="1"/>
  <c r="G292" i="1"/>
  <c r="C280" i="14" s="1"/>
  <c r="F292" i="1"/>
  <c r="B280" i="14" s="1"/>
  <c r="G332" i="1"/>
  <c r="C320" i="14" s="1"/>
  <c r="F332" i="1"/>
  <c r="B320" i="14" s="1"/>
  <c r="G308" i="1"/>
  <c r="C296" i="14" s="1"/>
  <c r="F308" i="1"/>
  <c r="B296" i="14" s="1"/>
  <c r="G362" i="1"/>
  <c r="C350" i="14" s="1"/>
  <c r="F362" i="1"/>
  <c r="B350" i="14" s="1"/>
  <c r="F331" i="1"/>
  <c r="B319" i="14" s="1"/>
  <c r="G331" i="1"/>
  <c r="C319" i="14" s="1"/>
  <c r="G329" i="1"/>
  <c r="C317" i="14" s="1"/>
  <c r="F329" i="1"/>
  <c r="B317" i="14" s="1"/>
  <c r="F239" i="1"/>
  <c r="B227" i="14" s="1"/>
  <c r="G239" i="1"/>
  <c r="C227" i="14" s="1"/>
  <c r="G396" i="15"/>
  <c r="E384" i="14" s="1"/>
  <c r="F396" i="15"/>
  <c r="D384" i="14" s="1"/>
  <c r="G237" i="1"/>
  <c r="C225" i="14" s="1"/>
  <c r="F237" i="1"/>
  <c r="B225" i="14" s="1"/>
  <c r="G314" i="15"/>
  <c r="E302" i="14" s="1"/>
  <c r="F314" i="15"/>
  <c r="D302" i="14" s="1"/>
  <c r="F339" i="1"/>
  <c r="B327" i="14" s="1"/>
  <c r="G339" i="1"/>
  <c r="C327" i="14" s="1"/>
  <c r="F337" i="1"/>
  <c r="B325" i="14" s="1"/>
  <c r="G337" i="1"/>
  <c r="C325" i="14" s="1"/>
  <c r="G233" i="16"/>
  <c r="G221" i="14" s="1"/>
  <c r="F233" i="16"/>
  <c r="F221" i="14" s="1"/>
  <c r="G123" i="16"/>
  <c r="G111" i="14" s="1"/>
  <c r="G20" i="16"/>
  <c r="G8" i="14" s="1"/>
  <c r="F283" i="1"/>
  <c r="B271" i="14" s="1"/>
  <c r="G283" i="1"/>
  <c r="C271" i="14" s="1"/>
  <c r="G268" i="15"/>
  <c r="E256" i="14" s="1"/>
  <c r="F268" i="15"/>
  <c r="D256" i="14" s="1"/>
  <c r="F345" i="1"/>
  <c r="B333" i="14" s="1"/>
  <c r="G345" i="1"/>
  <c r="C333" i="14" s="1"/>
  <c r="F351" i="1"/>
  <c r="B339" i="14" s="1"/>
  <c r="G351" i="1"/>
  <c r="C339" i="14" s="1"/>
  <c r="G306" i="1"/>
  <c r="C294" i="14" s="1"/>
  <c r="F306" i="1"/>
  <c r="B294" i="14" s="1"/>
  <c r="G302" i="1"/>
  <c r="C290" i="14" s="1"/>
  <c r="F302" i="1"/>
  <c r="B290" i="14" s="1"/>
  <c r="G370" i="1"/>
  <c r="C358" i="14" s="1"/>
  <c r="F370" i="1"/>
  <c r="B358" i="14" s="1"/>
  <c r="F374" i="1"/>
  <c r="B362" i="14" s="1"/>
  <c r="G374" i="1"/>
  <c r="C362" i="14" s="1"/>
  <c r="G442" i="15"/>
  <c r="E430" i="14" s="1"/>
  <c r="F442" i="15"/>
  <c r="D430" i="14" s="1"/>
  <c r="G238" i="1"/>
  <c r="C226" i="14" s="1"/>
  <c r="F238" i="1"/>
  <c r="B226" i="14" s="1"/>
  <c r="G242" i="1"/>
  <c r="C230" i="14" s="1"/>
  <c r="F242" i="1"/>
  <c r="B230" i="14" s="1"/>
  <c r="G344" i="1"/>
  <c r="C332" i="14" s="1"/>
  <c r="F344" i="1"/>
  <c r="B332" i="14" s="1"/>
  <c r="F363" i="1"/>
  <c r="B351" i="14" s="1"/>
  <c r="G363" i="1"/>
  <c r="C351" i="14" s="1"/>
  <c r="G361" i="1"/>
  <c r="C349" i="14" s="1"/>
  <c r="F361" i="1"/>
  <c r="B349" i="14" s="1"/>
  <c r="G405" i="1"/>
  <c r="C393" i="14" s="1"/>
  <c r="F405" i="1"/>
  <c r="B393" i="14" s="1"/>
  <c r="F271" i="1"/>
  <c r="B259" i="14" s="1"/>
  <c r="G271" i="1"/>
  <c r="C259" i="14" s="1"/>
  <c r="G344" i="15"/>
  <c r="E332" i="14" s="1"/>
  <c r="F344" i="15"/>
  <c r="D332" i="14" s="1"/>
  <c r="G269" i="1"/>
  <c r="C257" i="14" s="1"/>
  <c r="F269" i="1"/>
  <c r="B257" i="14" s="1"/>
  <c r="G250" i="15"/>
  <c r="E238" i="14" s="1"/>
  <c r="F250" i="15"/>
  <c r="D238" i="14" s="1"/>
  <c r="F371" i="1"/>
  <c r="B359" i="14" s="1"/>
  <c r="G371" i="1"/>
  <c r="C359" i="14" s="1"/>
  <c r="G330" i="1"/>
  <c r="C318" i="14" s="1"/>
  <c r="F330" i="1"/>
  <c r="B318" i="14" s="1"/>
  <c r="G369" i="1"/>
  <c r="C357" i="14" s="1"/>
  <c r="F369" i="1"/>
  <c r="B357" i="14" s="1"/>
  <c r="G74" i="16"/>
  <c r="G62" i="14" s="1"/>
  <c r="G336" i="20"/>
  <c r="G324" i="17" s="1"/>
  <c r="G102" i="20"/>
  <c r="G90" i="17" s="1"/>
  <c r="G148" i="20"/>
  <c r="G136" i="17" s="1"/>
  <c r="G180" i="20"/>
  <c r="G168" i="17" s="1"/>
  <c r="G65" i="20"/>
  <c r="G53" i="17" s="1"/>
  <c r="G132" i="20"/>
  <c r="G120" i="17" s="1"/>
  <c r="G241" i="20"/>
  <c r="G229" i="17" s="1"/>
  <c r="F403" i="10"/>
  <c r="B391" i="17" s="1"/>
  <c r="F315" i="1"/>
  <c r="B303" i="14" s="1"/>
  <c r="G315" i="1"/>
  <c r="C303" i="14" s="1"/>
  <c r="G286" i="1"/>
  <c r="C274" i="14" s="1"/>
  <c r="F286" i="1"/>
  <c r="B274" i="14" s="1"/>
  <c r="G276" i="1"/>
  <c r="C264" i="14" s="1"/>
  <c r="F276" i="1"/>
  <c r="B264" i="14" s="1"/>
  <c r="G316" i="1"/>
  <c r="C304" i="14" s="1"/>
  <c r="F316" i="1"/>
  <c r="B304" i="14" s="1"/>
  <c r="F393" i="1"/>
  <c r="B381" i="14" s="1"/>
  <c r="G393" i="1"/>
  <c r="C381" i="14" s="1"/>
  <c r="F393" i="20"/>
  <c r="F381" i="17" s="1"/>
  <c r="G393" i="20"/>
  <c r="G381" i="17" s="1"/>
  <c r="G334" i="1"/>
  <c r="C322" i="14" s="1"/>
  <c r="F334" i="1"/>
  <c r="B322" i="14" s="1"/>
  <c r="G336" i="1"/>
  <c r="C324" i="14" s="1"/>
  <c r="F336" i="1"/>
  <c r="B324" i="14" s="1"/>
  <c r="G330" i="15"/>
  <c r="E318" i="14" s="1"/>
  <c r="F330" i="15"/>
  <c r="D318" i="14" s="1"/>
  <c r="G322" i="1"/>
  <c r="C310" i="14" s="1"/>
  <c r="F322" i="1"/>
  <c r="B310" i="14" s="1"/>
  <c r="G244" i="1"/>
  <c r="C232" i="14" s="1"/>
  <c r="F244" i="1"/>
  <c r="B232" i="14" s="1"/>
  <c r="G240" i="1"/>
  <c r="C228" i="14" s="1"/>
  <c r="F240" i="1"/>
  <c r="B228" i="14" s="1"/>
  <c r="G418" i="15"/>
  <c r="E406" i="14" s="1"/>
  <c r="F418" i="15"/>
  <c r="D406" i="14" s="1"/>
  <c r="G320" i="1"/>
  <c r="C308" i="14" s="1"/>
  <c r="F320" i="1"/>
  <c r="B308" i="14" s="1"/>
  <c r="G252" i="1"/>
  <c r="C240" i="14" s="1"/>
  <c r="F252" i="1"/>
  <c r="B240" i="14" s="1"/>
  <c r="F303" i="1"/>
  <c r="B291" i="14" s="1"/>
  <c r="G303" i="1"/>
  <c r="C291" i="14" s="1"/>
  <c r="G284" i="15"/>
  <c r="E272" i="14" s="1"/>
  <c r="F284" i="15"/>
  <c r="D272" i="14" s="1"/>
  <c r="F301" i="1"/>
  <c r="B289" i="14" s="1"/>
  <c r="G301" i="1"/>
  <c r="C289" i="14" s="1"/>
  <c r="G360" i="1"/>
  <c r="C348" i="14" s="1"/>
  <c r="F360" i="1"/>
  <c r="B348" i="14" s="1"/>
  <c r="F246" i="1"/>
  <c r="B234" i="14" s="1"/>
  <c r="G246" i="1"/>
  <c r="C234" i="14" s="1"/>
  <c r="G66" i="16"/>
  <c r="G54" i="14" s="1"/>
  <c r="G31" i="16"/>
  <c r="G19" i="14" s="1"/>
  <c r="F347" i="1"/>
  <c r="B335" i="14" s="1"/>
  <c r="G347" i="1"/>
  <c r="C335" i="14" s="1"/>
  <c r="G260" i="1"/>
  <c r="C248" i="14" s="1"/>
  <c r="F260" i="1"/>
  <c r="B248" i="14" s="1"/>
  <c r="G304" i="1"/>
  <c r="C292" i="14" s="1"/>
  <c r="F304" i="1"/>
  <c r="B292" i="14" s="1"/>
  <c r="F358" i="1"/>
  <c r="B346" i="14" s="1"/>
  <c r="G358" i="1"/>
  <c r="C346" i="14" s="1"/>
  <c r="G338" i="15"/>
  <c r="E326" i="14" s="1"/>
  <c r="F338" i="15"/>
  <c r="D326" i="14" s="1"/>
  <c r="F259" i="1"/>
  <c r="B247" i="14" s="1"/>
  <c r="G259" i="1"/>
  <c r="C247" i="14" s="1"/>
  <c r="G448" i="15"/>
  <c r="E436" i="14" s="1"/>
  <c r="F448" i="15"/>
  <c r="D436" i="14" s="1"/>
  <c r="F257" i="1"/>
  <c r="B245" i="14" s="1"/>
  <c r="G257" i="1"/>
  <c r="C245" i="14" s="1"/>
  <c r="G274" i="15"/>
  <c r="E262" i="14" s="1"/>
  <c r="F274" i="15"/>
  <c r="D262" i="14" s="1"/>
  <c r="G350" i="1"/>
  <c r="C338" i="14" s="1"/>
  <c r="F350" i="1"/>
  <c r="B338" i="14" s="1"/>
  <c r="G440" i="15"/>
  <c r="E428" i="14" s="1"/>
  <c r="F440" i="15"/>
  <c r="D428" i="14" s="1"/>
  <c r="G348" i="1"/>
  <c r="C336" i="14" s="1"/>
  <c r="F348" i="1"/>
  <c r="B336" i="14" s="1"/>
  <c r="G326" i="15"/>
  <c r="E314" i="14" s="1"/>
  <c r="F326" i="15"/>
  <c r="D314" i="14" s="1"/>
  <c r="G258" i="1"/>
  <c r="C246" i="14" s="1"/>
  <c r="F258" i="1"/>
  <c r="B246" i="14" s="1"/>
  <c r="F262" i="1"/>
  <c r="B250" i="14" s="1"/>
  <c r="G262" i="1"/>
  <c r="C250" i="14" s="1"/>
  <c r="G356" i="1"/>
  <c r="C344" i="14" s="1"/>
  <c r="F356" i="1"/>
  <c r="B344" i="14" s="1"/>
  <c r="F335" i="1"/>
  <c r="B323" i="14" s="1"/>
  <c r="G335" i="1"/>
  <c r="C323" i="14" s="1"/>
  <c r="F333" i="1"/>
  <c r="B321" i="14" s="1"/>
  <c r="G333" i="1"/>
  <c r="C321" i="14" s="1"/>
  <c r="F294" i="1"/>
  <c r="B282" i="14" s="1"/>
  <c r="G294" i="1"/>
  <c r="C282" i="14" s="1"/>
  <c r="G298" i="1"/>
  <c r="C286" i="14" s="1"/>
  <c r="F298" i="1"/>
  <c r="B286" i="14" s="1"/>
  <c r="G280" i="1"/>
  <c r="C268" i="14" s="1"/>
  <c r="F280" i="1"/>
  <c r="B268" i="14" s="1"/>
  <c r="G55" i="16"/>
  <c r="G43" i="14" s="1"/>
  <c r="F342" i="1"/>
  <c r="B330" i="14" s="1"/>
  <c r="G342" i="1"/>
  <c r="C330" i="14" s="1"/>
  <c r="G346" i="15"/>
  <c r="E334" i="14" s="1"/>
  <c r="F346" i="15"/>
  <c r="D334" i="14" s="1"/>
  <c r="G282" i="1"/>
  <c r="C270" i="14" s="1"/>
  <c r="F282" i="1"/>
  <c r="B270" i="14" s="1"/>
  <c r="G354" i="1"/>
  <c r="C342" i="14" s="1"/>
  <c r="F354" i="1"/>
  <c r="B342" i="14" s="1"/>
  <c r="G324" i="1"/>
  <c r="C312" i="14" s="1"/>
  <c r="F324" i="1"/>
  <c r="B312" i="14" s="1"/>
  <c r="G282" i="15"/>
  <c r="E270" i="14" s="1"/>
  <c r="F282" i="15"/>
  <c r="D270" i="14" s="1"/>
  <c r="G234" i="16"/>
  <c r="G222" i="14" s="1"/>
  <c r="F234" i="16"/>
  <c r="F222" i="14" s="1"/>
  <c r="F291" i="1"/>
  <c r="B279" i="14" s="1"/>
  <c r="G291" i="1"/>
  <c r="C279" i="14" s="1"/>
  <c r="G360" i="15"/>
  <c r="E348" i="14" s="1"/>
  <c r="F360" i="15"/>
  <c r="D348" i="14" s="1"/>
  <c r="G289" i="1"/>
  <c r="C277" i="14" s="1"/>
  <c r="F289" i="1"/>
  <c r="B277" i="14" s="1"/>
  <c r="F263" i="1"/>
  <c r="B251" i="14" s="1"/>
  <c r="G263" i="1"/>
  <c r="C251" i="14" s="1"/>
  <c r="F352" i="15"/>
  <c r="D340" i="14" s="1"/>
  <c r="G352" i="15"/>
  <c r="E340" i="14" s="1"/>
  <c r="G261" i="1"/>
  <c r="C249" i="14" s="1"/>
  <c r="F261" i="1"/>
  <c r="B249" i="14" s="1"/>
  <c r="G270" i="15"/>
  <c r="E258" i="14" s="1"/>
  <c r="F270" i="15"/>
  <c r="D258" i="14" s="1"/>
  <c r="G346" i="1"/>
  <c r="C334" i="14" s="1"/>
  <c r="F346" i="1"/>
  <c r="B334" i="14" s="1"/>
  <c r="G272" i="1"/>
  <c r="C260" i="14" s="1"/>
  <c r="F272" i="1"/>
  <c r="B260" i="14" s="1"/>
  <c r="G256" i="1"/>
  <c r="C244" i="14" s="1"/>
  <c r="F256" i="1"/>
  <c r="B244" i="14" s="1"/>
  <c r="F402" i="15"/>
  <c r="D390" i="14" s="1"/>
  <c r="G402" i="15"/>
  <c r="E390" i="14" s="1"/>
  <c r="F367" i="1"/>
  <c r="B355" i="14" s="1"/>
  <c r="G367" i="1"/>
  <c r="C355" i="14" s="1"/>
  <c r="G365" i="1"/>
  <c r="C353" i="14" s="1"/>
  <c r="F365" i="1"/>
  <c r="B353" i="14" s="1"/>
  <c r="G250" i="1"/>
  <c r="C238" i="14" s="1"/>
  <c r="F250" i="1"/>
  <c r="B238" i="14" s="1"/>
  <c r="G328" i="1"/>
  <c r="C316" i="14" s="1"/>
  <c r="F328" i="1"/>
  <c r="B316" i="14" s="1"/>
  <c r="G284" i="1"/>
  <c r="C272" i="14" s="1"/>
  <c r="F284" i="1"/>
  <c r="B272" i="14" s="1"/>
  <c r="G376" i="1"/>
  <c r="C364" i="14" s="1"/>
  <c r="F376" i="1"/>
  <c r="B364" i="14" s="1"/>
  <c r="F235" i="16"/>
  <c r="F223" i="14" s="1"/>
  <c r="G235" i="16"/>
  <c r="G223" i="14" s="1"/>
  <c r="G103" i="16"/>
  <c r="G91" i="14" s="1"/>
  <c r="G338" i="1"/>
  <c r="C326" i="14" s="1"/>
  <c r="F338" i="1"/>
  <c r="B326" i="14" s="1"/>
  <c r="G312" i="1"/>
  <c r="C300" i="14" s="1"/>
  <c r="F312" i="1"/>
  <c r="B300" i="14" s="1"/>
  <c r="G294" i="15"/>
  <c r="E282" i="14" s="1"/>
  <c r="F294" i="15"/>
  <c r="D282" i="14" s="1"/>
  <c r="G99" i="16"/>
  <c r="G87" i="14" s="1"/>
  <c r="F99" i="16"/>
  <c r="F87" i="14" s="1"/>
  <c r="F310" i="1"/>
  <c r="B298" i="14" s="1"/>
  <c r="G310" i="1"/>
  <c r="C298" i="14" s="1"/>
  <c r="G452" i="15"/>
  <c r="E440" i="14" s="1"/>
  <c r="F452" i="15"/>
  <c r="D440" i="14" s="1"/>
  <c r="G253" i="1"/>
  <c r="C241" i="14" s="1"/>
  <c r="F253" i="1"/>
  <c r="B241" i="14" s="1"/>
  <c r="F323" i="1"/>
  <c r="B311" i="14" s="1"/>
  <c r="G323" i="1"/>
  <c r="C311" i="14" s="1"/>
  <c r="G308" i="15"/>
  <c r="E296" i="14" s="1"/>
  <c r="F308" i="15"/>
  <c r="D296" i="14" s="1"/>
  <c r="G321" i="1"/>
  <c r="C309" i="14" s="1"/>
  <c r="F321" i="1"/>
  <c r="B309" i="14" s="1"/>
  <c r="F295" i="1"/>
  <c r="B283" i="14" s="1"/>
  <c r="G295" i="1"/>
  <c r="C283" i="14" s="1"/>
  <c r="G300" i="15"/>
  <c r="E288" i="14" s="1"/>
  <c r="F300" i="15"/>
  <c r="D288" i="14" s="1"/>
  <c r="G293" i="1"/>
  <c r="C281" i="14" s="1"/>
  <c r="F293" i="1"/>
  <c r="B281" i="14" s="1"/>
  <c r="G450" i="15"/>
  <c r="E438" i="14" s="1"/>
  <c r="F450" i="15"/>
  <c r="D438" i="14" s="1"/>
  <c r="G408" i="15"/>
  <c r="E396" i="14" s="1"/>
  <c r="F408" i="15"/>
  <c r="D396" i="14" s="1"/>
  <c r="F368" i="1"/>
  <c r="B356" i="14" s="1"/>
  <c r="G368" i="1"/>
  <c r="C356" i="14" s="1"/>
  <c r="G322" i="15"/>
  <c r="E310" i="14" s="1"/>
  <c r="F322" i="15"/>
  <c r="D310" i="14" s="1"/>
  <c r="G340" i="1"/>
  <c r="C328" i="14" s="1"/>
  <c r="F340" i="1"/>
  <c r="B328" i="14" s="1"/>
  <c r="G264" i="1"/>
  <c r="C252" i="14" s="1"/>
  <c r="F264" i="1"/>
  <c r="B252" i="14" s="1"/>
  <c r="F243" i="1"/>
  <c r="B231" i="14" s="1"/>
  <c r="G243" i="1"/>
  <c r="C231" i="14" s="1"/>
  <c r="G388" i="15"/>
  <c r="E376" i="14" s="1"/>
  <c r="F388" i="15"/>
  <c r="D376" i="14" s="1"/>
  <c r="G241" i="1"/>
  <c r="C229" i="14" s="1"/>
  <c r="F241" i="1"/>
  <c r="B229" i="14" s="1"/>
  <c r="G386" i="15"/>
  <c r="E374" i="14" s="1"/>
  <c r="F386" i="15"/>
  <c r="D374" i="14" s="1"/>
  <c r="G34" i="16"/>
  <c r="G22" i="14" s="1"/>
  <c r="G33" i="16"/>
  <c r="G21" i="14" s="1"/>
  <c r="G29" i="16"/>
  <c r="G17" i="14" s="1"/>
  <c r="G169" i="15"/>
  <c r="E157" i="14" s="1"/>
  <c r="G45" i="15"/>
  <c r="E33" i="14" s="1"/>
  <c r="G50" i="20"/>
  <c r="G38" i="17" s="1"/>
  <c r="G84" i="16"/>
  <c r="G72" i="14" s="1"/>
  <c r="G449" i="1"/>
  <c r="C437" i="14" s="1"/>
  <c r="F449" i="1"/>
  <c r="B437" i="14" s="1"/>
  <c r="G241" i="16"/>
  <c r="G229" i="14" s="1"/>
  <c r="F241" i="16"/>
  <c r="F229" i="14" s="1"/>
  <c r="G64" i="16"/>
  <c r="G52" i="14" s="1"/>
  <c r="F64" i="16"/>
  <c r="F52" i="14" s="1"/>
  <c r="F459" i="1"/>
  <c r="B447" i="14" s="1"/>
  <c r="G459" i="1"/>
  <c r="C447" i="14" s="1"/>
  <c r="G126" i="16"/>
  <c r="G114" i="14" s="1"/>
  <c r="G38" i="16"/>
  <c r="G26" i="14" s="1"/>
  <c r="G399" i="10"/>
  <c r="C387" i="17" s="1"/>
  <c r="G108" i="19"/>
  <c r="E96" i="17" s="1"/>
  <c r="G132" i="19"/>
  <c r="E120" i="17" s="1"/>
  <c r="G126" i="19"/>
  <c r="E114" i="17" s="1"/>
  <c r="G172" i="20"/>
  <c r="G160" i="17" s="1"/>
  <c r="G70" i="19"/>
  <c r="E58" i="17" s="1"/>
  <c r="G105" i="19"/>
  <c r="E93" i="17" s="1"/>
  <c r="F453" i="1"/>
  <c r="B441" i="14" s="1"/>
  <c r="G453" i="1"/>
  <c r="C441" i="14" s="1"/>
  <c r="G224" i="16"/>
  <c r="G212" i="14" s="1"/>
  <c r="F224" i="16"/>
  <c r="F212" i="14" s="1"/>
  <c r="F166" i="16"/>
  <c r="F154" i="14" s="1"/>
  <c r="G166" i="16"/>
  <c r="G154" i="14" s="1"/>
  <c r="F447" i="1"/>
  <c r="B435" i="14" s="1"/>
  <c r="G447" i="1"/>
  <c r="C435" i="14" s="1"/>
  <c r="F455" i="1"/>
  <c r="B443" i="14" s="1"/>
  <c r="G455" i="1"/>
  <c r="C443" i="14" s="1"/>
  <c r="F231" i="16"/>
  <c r="F219" i="14" s="1"/>
  <c r="G231" i="16"/>
  <c r="G219" i="14" s="1"/>
  <c r="G216" i="16"/>
  <c r="G204" i="14" s="1"/>
  <c r="F216" i="16"/>
  <c r="F204" i="14" s="1"/>
  <c r="F240" i="16"/>
  <c r="F228" i="14" s="1"/>
  <c r="G240" i="16"/>
  <c r="G228" i="14" s="1"/>
  <c r="G164" i="16"/>
  <c r="G152" i="14" s="1"/>
  <c r="G40" i="16"/>
  <c r="G28" i="14" s="1"/>
  <c r="G50" i="1"/>
  <c r="C38" i="14" s="1"/>
  <c r="G28" i="1"/>
  <c r="C16" i="14" s="1"/>
  <c r="G55" i="15"/>
  <c r="E43" i="14" s="1"/>
  <c r="G57" i="15"/>
  <c r="E45" i="14" s="1"/>
  <c r="G101" i="15"/>
  <c r="E89" i="14" s="1"/>
  <c r="G94" i="20"/>
  <c r="G82" i="17" s="1"/>
  <c r="G295" i="20"/>
  <c r="G283" i="17" s="1"/>
  <c r="G303" i="20"/>
  <c r="G291" i="17" s="1"/>
  <c r="G151" i="20"/>
  <c r="G139" i="17" s="1"/>
  <c r="G233" i="20"/>
  <c r="G221" i="17" s="1"/>
  <c r="G248" i="20"/>
  <c r="G236" i="17" s="1"/>
  <c r="G300" i="20"/>
  <c r="G288" i="17" s="1"/>
  <c r="G308" i="20"/>
  <c r="G296" i="17" s="1"/>
  <c r="G46" i="20"/>
  <c r="G34" i="17" s="1"/>
  <c r="G54" i="20"/>
  <c r="G42" i="17" s="1"/>
  <c r="G62" i="20"/>
  <c r="G50" i="17" s="1"/>
  <c r="G74" i="20"/>
  <c r="G62" i="17" s="1"/>
  <c r="G82" i="20"/>
  <c r="G70" i="17" s="1"/>
  <c r="G105" i="20"/>
  <c r="G93" i="17" s="1"/>
  <c r="G113" i="20"/>
  <c r="G101" i="17" s="1"/>
  <c r="G283" i="20"/>
  <c r="G271" i="17" s="1"/>
  <c r="G306" i="20"/>
  <c r="G294" i="17" s="1"/>
  <c r="G310" i="20"/>
  <c r="G298" i="17" s="1"/>
  <c r="G334" i="20"/>
  <c r="G322" i="17" s="1"/>
  <c r="G342" i="20"/>
  <c r="G330" i="17" s="1"/>
  <c r="G350" i="20"/>
  <c r="G338" i="17" s="1"/>
  <c r="G86" i="20"/>
  <c r="G74" i="17" s="1"/>
  <c r="G110" i="20"/>
  <c r="G98" i="17" s="1"/>
  <c r="G114" i="20"/>
  <c r="G102" i="17" s="1"/>
  <c r="G140" i="20"/>
  <c r="G128" i="17" s="1"/>
  <c r="G152" i="20"/>
  <c r="G140" i="17" s="1"/>
  <c r="G297" i="20"/>
  <c r="G285" i="17" s="1"/>
  <c r="G301" i="20"/>
  <c r="G289" i="17" s="1"/>
  <c r="G309" i="20"/>
  <c r="G297" i="17" s="1"/>
  <c r="G344" i="20"/>
  <c r="G332" i="17" s="1"/>
  <c r="G56" i="20"/>
  <c r="G44" i="17" s="1"/>
  <c r="G60" i="20"/>
  <c r="G48" i="17" s="1"/>
  <c r="G64" i="20"/>
  <c r="G52" i="17" s="1"/>
  <c r="G68" i="20"/>
  <c r="G56" i="17" s="1"/>
  <c r="G75" i="20"/>
  <c r="G63" i="17" s="1"/>
  <c r="G87" i="20"/>
  <c r="G75" i="17" s="1"/>
  <c r="G91" i="20"/>
  <c r="G79" i="17" s="1"/>
  <c r="G103" i="20"/>
  <c r="G91" i="17" s="1"/>
  <c r="G109" i="20"/>
  <c r="G97" i="17" s="1"/>
  <c r="G111" i="20"/>
  <c r="G99" i="17" s="1"/>
  <c r="G116" i="20"/>
  <c r="G104" i="17" s="1"/>
  <c r="G119" i="20"/>
  <c r="G107" i="17" s="1"/>
  <c r="G121" i="20"/>
  <c r="G109" i="17" s="1"/>
  <c r="G126" i="20"/>
  <c r="G114" i="17" s="1"/>
  <c r="G128" i="20"/>
  <c r="G116" i="17" s="1"/>
  <c r="G150" i="20"/>
  <c r="G138" i="17" s="1"/>
  <c r="G162" i="20"/>
  <c r="G150" i="17" s="1"/>
  <c r="G166" i="20"/>
  <c r="G154" i="17" s="1"/>
  <c r="G167" i="20"/>
  <c r="G155" i="17" s="1"/>
  <c r="G174" i="20"/>
  <c r="G162" i="17" s="1"/>
  <c r="G178" i="20"/>
  <c r="G166" i="17" s="1"/>
  <c r="G195" i="20"/>
  <c r="G183" i="17" s="1"/>
  <c r="G203" i="20"/>
  <c r="G191" i="17" s="1"/>
  <c r="G319" i="20"/>
  <c r="G307" i="17" s="1"/>
  <c r="G325" i="20"/>
  <c r="G313" i="17" s="1"/>
  <c r="G333" i="20"/>
  <c r="G321" i="17" s="1"/>
  <c r="G335" i="20"/>
  <c r="G323" i="17" s="1"/>
  <c r="G339" i="20"/>
  <c r="G327" i="17" s="1"/>
  <c r="G341" i="20"/>
  <c r="G329" i="17" s="1"/>
  <c r="G343" i="20"/>
  <c r="G331" i="17" s="1"/>
  <c r="G347" i="20"/>
  <c r="G335" i="17" s="1"/>
  <c r="G351" i="20"/>
  <c r="G339" i="17" s="1"/>
  <c r="G355" i="20"/>
  <c r="G343" i="17" s="1"/>
  <c r="G37" i="20"/>
  <c r="G25" i="17" s="1"/>
  <c r="G45" i="20"/>
  <c r="G33" i="17" s="1"/>
  <c r="G49" i="20"/>
  <c r="G37" i="17" s="1"/>
  <c r="G53" i="20"/>
  <c r="G41" i="17" s="1"/>
  <c r="G57" i="20"/>
  <c r="G45" i="17" s="1"/>
  <c r="G61" i="20"/>
  <c r="G49" i="17" s="1"/>
  <c r="G76" i="20"/>
  <c r="G64" i="17" s="1"/>
  <c r="G81" i="20"/>
  <c r="G69" i="17" s="1"/>
  <c r="G88" i="20"/>
  <c r="G76" i="17" s="1"/>
  <c r="G92" i="20"/>
  <c r="G80" i="17" s="1"/>
  <c r="G96" i="20"/>
  <c r="G84" i="17" s="1"/>
  <c r="G100" i="20"/>
  <c r="G88" i="17" s="1"/>
  <c r="G104" i="20"/>
  <c r="G92" i="17" s="1"/>
  <c r="G131" i="20"/>
  <c r="G119" i="17" s="1"/>
  <c r="G135" i="20"/>
  <c r="G123" i="17" s="1"/>
  <c r="G137" i="20"/>
  <c r="G125" i="17" s="1"/>
  <c r="G159" i="20"/>
  <c r="G147" i="17" s="1"/>
  <c r="G160" i="20"/>
  <c r="G148" i="17" s="1"/>
  <c r="G235" i="20"/>
  <c r="G223" i="17" s="1"/>
  <c r="G252" i="20"/>
  <c r="G240" i="17" s="1"/>
  <c r="G315" i="20"/>
  <c r="G303" i="17" s="1"/>
  <c r="G326" i="20"/>
  <c r="G314" i="17" s="1"/>
  <c r="G192" i="20"/>
  <c r="G180" i="17" s="1"/>
  <c r="G194" i="20"/>
  <c r="G182" i="17" s="1"/>
  <c r="G219" i="20"/>
  <c r="G207" i="17" s="1"/>
  <c r="G238" i="20"/>
  <c r="G226" i="17" s="1"/>
  <c r="G240" i="20"/>
  <c r="G228" i="17" s="1"/>
  <c r="G250" i="20"/>
  <c r="G238" i="17" s="1"/>
  <c r="G261" i="20"/>
  <c r="G249" i="17" s="1"/>
  <c r="G311" i="20"/>
  <c r="G299" i="17" s="1"/>
  <c r="G373" i="20"/>
  <c r="G361" i="17" s="1"/>
  <c r="G216" i="20"/>
  <c r="G204" i="17" s="1"/>
  <c r="G220" i="20"/>
  <c r="G208" i="17" s="1"/>
  <c r="G221" i="20"/>
  <c r="G209" i="17" s="1"/>
  <c r="G224" i="20"/>
  <c r="G212" i="17" s="1"/>
  <c r="G228" i="20"/>
  <c r="G216" i="17" s="1"/>
  <c r="G232" i="20"/>
  <c r="G220" i="17" s="1"/>
  <c r="G294" i="20"/>
  <c r="G282" i="17" s="1"/>
  <c r="G353" i="20"/>
  <c r="G341" i="17" s="1"/>
  <c r="G372" i="20"/>
  <c r="G360" i="17" s="1"/>
  <c r="G384" i="20"/>
  <c r="G372" i="17" s="1"/>
  <c r="G367" i="20"/>
  <c r="G355" i="17" s="1"/>
  <c r="G382" i="20"/>
  <c r="G370" i="17" s="1"/>
  <c r="G43" i="20"/>
  <c r="G31" i="17" s="1"/>
  <c r="G47" i="20"/>
  <c r="G35" i="17" s="1"/>
  <c r="G237" i="16"/>
  <c r="G225" i="14" s="1"/>
  <c r="F237" i="16"/>
  <c r="F225" i="14" s="1"/>
  <c r="G239" i="16"/>
  <c r="G227" i="14" s="1"/>
  <c r="F239" i="16"/>
  <c r="F227" i="14" s="1"/>
  <c r="F463" i="1"/>
  <c r="B451" i="14" s="1"/>
  <c r="G463" i="1"/>
  <c r="C451" i="14" s="1"/>
  <c r="G457" i="1"/>
  <c r="C445" i="14" s="1"/>
  <c r="F457" i="1"/>
  <c r="B445" i="14" s="1"/>
  <c r="F230" i="16"/>
  <c r="F218" i="14" s="1"/>
  <c r="G230" i="16"/>
  <c r="G218" i="14" s="1"/>
  <c r="G202" i="16"/>
  <c r="G190" i="14" s="1"/>
  <c r="F202" i="16"/>
  <c r="F190" i="14" s="1"/>
  <c r="G118" i="16"/>
  <c r="G106" i="14" s="1"/>
  <c r="F118" i="16"/>
  <c r="F106" i="14" s="1"/>
  <c r="G156" i="16"/>
  <c r="G144" i="14" s="1"/>
  <c r="G138" i="16"/>
  <c r="G126" i="14" s="1"/>
  <c r="F457" i="10"/>
  <c r="B445" i="17" s="1"/>
  <c r="G98" i="19"/>
  <c r="E86" i="17" s="1"/>
  <c r="G119" i="19"/>
  <c r="E107" i="17" s="1"/>
  <c r="G85" i="20"/>
  <c r="G73" i="17" s="1"/>
  <c r="G155" i="20"/>
  <c r="G143" i="17" s="1"/>
  <c r="G239" i="20"/>
  <c r="G227" i="17" s="1"/>
  <c r="G144" i="20"/>
  <c r="G132" i="17" s="1"/>
  <c r="G340" i="20"/>
  <c r="G328" i="17" s="1"/>
  <c r="F445" i="1"/>
  <c r="B433" i="14" s="1"/>
  <c r="G445" i="1"/>
  <c r="C433" i="14" s="1"/>
  <c r="F461" i="1"/>
  <c r="B449" i="14" s="1"/>
  <c r="G461" i="1"/>
  <c r="C449" i="14" s="1"/>
  <c r="F220" i="16"/>
  <c r="F208" i="14" s="1"/>
  <c r="G220" i="16"/>
  <c r="G208" i="14" s="1"/>
  <c r="G92" i="16"/>
  <c r="G80" i="14" s="1"/>
  <c r="G443" i="1"/>
  <c r="C431" i="14" s="1"/>
  <c r="F443" i="1"/>
  <c r="B431" i="14" s="1"/>
  <c r="F451" i="1"/>
  <c r="B439" i="14" s="1"/>
  <c r="G451" i="1"/>
  <c r="C439" i="14" s="1"/>
  <c r="F226" i="16"/>
  <c r="F214" i="14" s="1"/>
  <c r="G226" i="16"/>
  <c r="G214" i="14" s="1"/>
  <c r="G68" i="16"/>
  <c r="G56" i="14" s="1"/>
  <c r="G168" i="16"/>
  <c r="G156" i="14" s="1"/>
  <c r="G134" i="16"/>
  <c r="G122" i="14" s="1"/>
  <c r="G34" i="10"/>
  <c r="C22" i="17" s="1"/>
  <c r="G178" i="10"/>
  <c r="C166" i="17" s="1"/>
  <c r="G440" i="10"/>
  <c r="C428" i="17" s="1"/>
  <c r="F213" i="10"/>
  <c r="B201" i="17" s="1"/>
  <c r="F187" i="10"/>
  <c r="B175" i="17" s="1"/>
  <c r="G35" i="20"/>
  <c r="G23" i="17" s="1"/>
  <c r="F366" i="10"/>
  <c r="B354" i="17" s="1"/>
  <c r="G387" i="10"/>
  <c r="C375" i="17" s="1"/>
  <c r="G327" i="10"/>
  <c r="C315" i="17" s="1"/>
  <c r="G241" i="10"/>
  <c r="C229" i="17" s="1"/>
  <c r="G281" i="10"/>
  <c r="C269" i="17" s="1"/>
  <c r="G21" i="20"/>
  <c r="G9" i="17" s="1"/>
  <c r="G435" i="20"/>
  <c r="G423" i="17" s="1"/>
  <c r="F43" i="20"/>
  <c r="F31" i="17" s="1"/>
  <c r="G305" i="10"/>
  <c r="C293" i="17" s="1"/>
  <c r="G389" i="10"/>
  <c r="C377" i="17" s="1"/>
  <c r="G295" i="10"/>
  <c r="C283" i="17" s="1"/>
  <c r="G347" i="10"/>
  <c r="C335" i="17" s="1"/>
  <c r="G371" i="10"/>
  <c r="C359" i="17" s="1"/>
  <c r="G289" i="10"/>
  <c r="C277" i="17" s="1"/>
  <c r="G259" i="10"/>
  <c r="C247" i="17" s="1"/>
  <c r="G21" i="10"/>
  <c r="C9" i="17" s="1"/>
  <c r="G341" i="10"/>
  <c r="C329" i="17" s="1"/>
  <c r="G425" i="20"/>
  <c r="G413" i="17" s="1"/>
  <c r="G422" i="20"/>
  <c r="G410" i="17" s="1"/>
  <c r="G53" i="10"/>
  <c r="C41" i="17" s="1"/>
  <c r="G69" i="10"/>
  <c r="C57" i="17" s="1"/>
  <c r="G49" i="10"/>
  <c r="C37" i="17" s="1"/>
  <c r="G111" i="10"/>
  <c r="C99" i="17" s="1"/>
  <c r="G63" i="10"/>
  <c r="C51" i="17" s="1"/>
  <c r="G134" i="10"/>
  <c r="C122" i="17" s="1"/>
  <c r="G81" i="10"/>
  <c r="C69" i="17" s="1"/>
  <c r="G113" i="10"/>
  <c r="C101" i="17" s="1"/>
  <c r="G37" i="10"/>
  <c r="C25" i="17" s="1"/>
  <c r="G75" i="10"/>
  <c r="C63" i="17" s="1"/>
  <c r="G45" i="10"/>
  <c r="C33" i="17" s="1"/>
  <c r="G89" i="10"/>
  <c r="C77" i="17" s="1"/>
  <c r="G92" i="10"/>
  <c r="C80" i="17" s="1"/>
  <c r="G97" i="10"/>
  <c r="C85" i="17" s="1"/>
  <c r="G38" i="10"/>
  <c r="C26" i="17" s="1"/>
  <c r="G107" i="10"/>
  <c r="C95" i="17" s="1"/>
  <c r="G71" i="10"/>
  <c r="C59" i="17" s="1"/>
  <c r="G131" i="10"/>
  <c r="C119" i="17" s="1"/>
  <c r="G43" i="10"/>
  <c r="C31" i="17" s="1"/>
  <c r="G123" i="10"/>
  <c r="C111" i="17" s="1"/>
  <c r="G133" i="10"/>
  <c r="C121" i="17" s="1"/>
  <c r="G119" i="10"/>
  <c r="C107" i="17" s="1"/>
  <c r="G77" i="10"/>
  <c r="C65" i="17" s="1"/>
  <c r="G117" i="10"/>
  <c r="C105" i="17" s="1"/>
  <c r="G84" i="10"/>
  <c r="C72" i="17" s="1"/>
  <c r="G57" i="10"/>
  <c r="C45" i="17" s="1"/>
  <c r="G137" i="10"/>
  <c r="C125" i="17" s="1"/>
  <c r="G59" i="10"/>
  <c r="C47" i="17" s="1"/>
  <c r="G31" i="10"/>
  <c r="C19" i="17" s="1"/>
  <c r="G65" i="10"/>
  <c r="C53" i="17" s="1"/>
  <c r="G55" i="10"/>
  <c r="C43" i="17" s="1"/>
  <c r="G67" i="10"/>
  <c r="C55" i="17" s="1"/>
  <c r="G95" i="10"/>
  <c r="C83" i="17" s="1"/>
  <c r="G129" i="10"/>
  <c r="C117" i="17" s="1"/>
  <c r="G40" i="10"/>
  <c r="C28" i="17" s="1"/>
  <c r="G50" i="10"/>
  <c r="C38" i="17" s="1"/>
  <c r="G62" i="10"/>
  <c r="C50" i="17" s="1"/>
  <c r="G101" i="10"/>
  <c r="C89" i="17" s="1"/>
  <c r="G28" i="10"/>
  <c r="C16" i="17" s="1"/>
  <c r="G138" i="19"/>
  <c r="E126" i="17" s="1"/>
  <c r="G117" i="19"/>
  <c r="E105" i="17" s="1"/>
  <c r="G113" i="19"/>
  <c r="E101" i="17" s="1"/>
  <c r="G111" i="19"/>
  <c r="E99" i="17" s="1"/>
  <c r="G102" i="19"/>
  <c r="E90" i="17" s="1"/>
  <c r="F258" i="10"/>
  <c r="B246" i="17" s="1"/>
  <c r="F59" i="10"/>
  <c r="B47" i="17" s="1"/>
  <c r="G227" i="10"/>
  <c r="C215" i="17" s="1"/>
  <c r="G191" i="10"/>
  <c r="C179" i="17" s="1"/>
  <c r="F233" i="10"/>
  <c r="B221" i="17" s="1"/>
  <c r="F302" i="10"/>
  <c r="B290" i="17" s="1"/>
  <c r="F149" i="10"/>
  <c r="B137" i="17" s="1"/>
  <c r="F290" i="10"/>
  <c r="B278" i="17" s="1"/>
  <c r="G207" i="10"/>
  <c r="C195" i="17" s="1"/>
  <c r="G126" i="10"/>
  <c r="C114" i="17" s="1"/>
  <c r="G121" i="10"/>
  <c r="C109" i="17" s="1"/>
  <c r="G423" i="10"/>
  <c r="C411" i="17" s="1"/>
  <c r="G390" i="20"/>
  <c r="G378" i="17" s="1"/>
  <c r="F390" i="20"/>
  <c r="F378" i="17" s="1"/>
  <c r="G442" i="20"/>
  <c r="G430" i="17" s="1"/>
  <c r="F442" i="20"/>
  <c r="F430" i="17" s="1"/>
  <c r="G392" i="20"/>
  <c r="G380" i="17" s="1"/>
  <c r="F392" i="20"/>
  <c r="F380" i="17" s="1"/>
  <c r="G221" i="10"/>
  <c r="C209" i="17" s="1"/>
  <c r="F175" i="10"/>
  <c r="B163" i="17" s="1"/>
  <c r="F337" i="10"/>
  <c r="B325" i="17" s="1"/>
  <c r="G385" i="10"/>
  <c r="C373" i="17" s="1"/>
  <c r="G105" i="10"/>
  <c r="C93" i="17" s="1"/>
  <c r="G255" i="10"/>
  <c r="C243" i="17" s="1"/>
  <c r="G323" i="10"/>
  <c r="C311" i="17" s="1"/>
  <c r="G291" i="10"/>
  <c r="C279" i="17" s="1"/>
  <c r="G19" i="10"/>
  <c r="C7" i="17" s="1"/>
  <c r="G315" i="10"/>
  <c r="C303" i="17" s="1"/>
  <c r="G93" i="10"/>
  <c r="C81" i="17" s="1"/>
  <c r="G253" i="10"/>
  <c r="C241" i="17" s="1"/>
  <c r="G333" i="10"/>
  <c r="C321" i="17" s="1"/>
  <c r="G23" i="10"/>
  <c r="C11" i="17" s="1"/>
  <c r="G339" i="10"/>
  <c r="C327" i="17" s="1"/>
  <c r="G261" i="10"/>
  <c r="C249" i="17" s="1"/>
  <c r="G301" i="10"/>
  <c r="C289" i="17" s="1"/>
  <c r="G381" i="10"/>
  <c r="C369" i="17" s="1"/>
  <c r="G417" i="20"/>
  <c r="G405" i="17" s="1"/>
  <c r="F417" i="20"/>
  <c r="F405" i="17" s="1"/>
  <c r="F444" i="20"/>
  <c r="F432" i="17" s="1"/>
  <c r="G444" i="20"/>
  <c r="G432" i="17" s="1"/>
  <c r="F370" i="10"/>
  <c r="B358" i="17" s="1"/>
  <c r="G165" i="10"/>
  <c r="C153" i="17" s="1"/>
  <c r="G287" i="10"/>
  <c r="C275" i="17" s="1"/>
  <c r="G293" i="10"/>
  <c r="C281" i="17" s="1"/>
  <c r="G39" i="10"/>
  <c r="C27" i="17" s="1"/>
  <c r="G201" i="10"/>
  <c r="C189" i="17" s="1"/>
  <c r="F157" i="10"/>
  <c r="B145" i="17" s="1"/>
  <c r="F200" i="10"/>
  <c r="B188" i="17" s="1"/>
  <c r="G441" i="10"/>
  <c r="C429" i="17" s="1"/>
  <c r="F280" i="10"/>
  <c r="B268" i="17" s="1"/>
  <c r="F173" i="10"/>
  <c r="B161" i="17" s="1"/>
  <c r="F143" i="10"/>
  <c r="B131" i="17" s="1"/>
  <c r="G85" i="10"/>
  <c r="C73" i="17" s="1"/>
  <c r="F408" i="10"/>
  <c r="B396" i="17" s="1"/>
  <c r="G42" i="10"/>
  <c r="C30" i="17" s="1"/>
  <c r="G29" i="10"/>
  <c r="C17" i="17" s="1"/>
  <c r="G73" i="10"/>
  <c r="C61" i="17" s="1"/>
  <c r="G363" i="10"/>
  <c r="C351" i="17" s="1"/>
  <c r="G115" i="10"/>
  <c r="C103" i="17" s="1"/>
  <c r="G51" i="10"/>
  <c r="C39" i="17" s="1"/>
  <c r="G87" i="10"/>
  <c r="C75" i="17" s="1"/>
  <c r="G325" i="10"/>
  <c r="C313" i="17" s="1"/>
  <c r="G299" i="10"/>
  <c r="C287" i="17" s="1"/>
  <c r="G22" i="10"/>
  <c r="C10" i="17" s="1"/>
  <c r="G41" i="10"/>
  <c r="C29" i="17" s="1"/>
  <c r="F395" i="10"/>
  <c r="B383" i="17" s="1"/>
  <c r="F455" i="10"/>
  <c r="B443" i="17" s="1"/>
  <c r="F405" i="10"/>
  <c r="B393" i="17" s="1"/>
  <c r="G405" i="10"/>
  <c r="C393" i="17" s="1"/>
  <c r="G271" i="10"/>
  <c r="C259" i="17" s="1"/>
  <c r="G197" i="10"/>
  <c r="C185" i="17" s="1"/>
  <c r="G361" i="10"/>
  <c r="C349" i="17" s="1"/>
  <c r="G109" i="10"/>
  <c r="C97" i="17" s="1"/>
  <c r="G47" i="10"/>
  <c r="C35" i="17" s="1"/>
  <c r="G91" i="10"/>
  <c r="C79" i="17" s="1"/>
  <c r="G35" i="10"/>
  <c r="C23" i="17" s="1"/>
  <c r="G367" i="10"/>
  <c r="C355" i="17" s="1"/>
  <c r="G30" i="10"/>
  <c r="C18" i="17" s="1"/>
  <c r="G151" i="10"/>
  <c r="C139" i="17" s="1"/>
  <c r="G231" i="10"/>
  <c r="C219" i="17" s="1"/>
  <c r="G155" i="10"/>
  <c r="C143" i="17" s="1"/>
  <c r="G273" i="10"/>
  <c r="C261" i="17" s="1"/>
  <c r="G345" i="10"/>
  <c r="C333" i="17" s="1"/>
  <c r="G239" i="10"/>
  <c r="C227" i="17" s="1"/>
  <c r="G244" i="10"/>
  <c r="C232" i="17" s="1"/>
  <c r="G24" i="10"/>
  <c r="C12" i="17" s="1"/>
  <c r="G461" i="10"/>
  <c r="C449" i="17" s="1"/>
  <c r="F461" i="10"/>
  <c r="B449" i="17" s="1"/>
  <c r="G103" i="10"/>
  <c r="C91" i="17" s="1"/>
  <c r="G135" i="10"/>
  <c r="C123" i="17" s="1"/>
  <c r="G61" i="10"/>
  <c r="C49" i="17" s="1"/>
  <c r="G83" i="10"/>
  <c r="C71" i="17" s="1"/>
  <c r="G99" i="10"/>
  <c r="C87" i="17" s="1"/>
  <c r="G26" i="10"/>
  <c r="C14" i="17" s="1"/>
  <c r="F402" i="20"/>
  <c r="F390" i="17" s="1"/>
  <c r="G402" i="20"/>
  <c r="G390" i="17" s="1"/>
  <c r="F415" i="10"/>
  <c r="B403" i="17" s="1"/>
  <c r="G415" i="10"/>
  <c r="C403" i="17" s="1"/>
  <c r="F459" i="10"/>
  <c r="B447" i="17" s="1"/>
  <c r="G459" i="10"/>
  <c r="C447" i="17" s="1"/>
  <c r="F413" i="10"/>
  <c r="B401" i="17" s="1"/>
  <c r="G413" i="10"/>
  <c r="C401" i="17" s="1"/>
  <c r="G393" i="10"/>
  <c r="C381" i="17" s="1"/>
  <c r="F393" i="10"/>
  <c r="B381" i="17" s="1"/>
  <c r="F429" i="10"/>
  <c r="B417" i="17" s="1"/>
  <c r="G429" i="10"/>
  <c r="C417" i="17" s="1"/>
  <c r="G125" i="10"/>
  <c r="C113" i="17" s="1"/>
  <c r="G139" i="10"/>
  <c r="C127" i="17" s="1"/>
  <c r="G25" i="10"/>
  <c r="C13" i="17" s="1"/>
  <c r="G27" i="10"/>
  <c r="C15" i="17" s="1"/>
  <c r="G317" i="10"/>
  <c r="C305" i="17" s="1"/>
  <c r="G396" i="20"/>
  <c r="G384" i="17" s="1"/>
  <c r="F396" i="20"/>
  <c r="F384" i="17" s="1"/>
  <c r="G451" i="10"/>
  <c r="C439" i="17" s="1"/>
  <c r="F451" i="10"/>
  <c r="B439" i="17" s="1"/>
  <c r="G439" i="10"/>
  <c r="C427" i="17" s="1"/>
  <c r="F439" i="10"/>
  <c r="B427" i="17" s="1"/>
  <c r="G417" i="10"/>
  <c r="C405" i="17" s="1"/>
  <c r="F417" i="10"/>
  <c r="B405" i="17" s="1"/>
  <c r="F286" i="10"/>
  <c r="B274" i="17" s="1"/>
  <c r="F61" i="10"/>
  <c r="B49" i="17" s="1"/>
  <c r="F168" i="10"/>
  <c r="B156" i="17" s="1"/>
  <c r="G171" i="10"/>
  <c r="C159" i="17" s="1"/>
  <c r="G127" i="10"/>
  <c r="C115" i="17" s="1"/>
  <c r="F445" i="10"/>
  <c r="B433" i="17" s="1"/>
  <c r="F210" i="10"/>
  <c r="B198" i="17" s="1"/>
  <c r="F99" i="10"/>
  <c r="B87" i="17" s="1"/>
  <c r="F83" i="10"/>
  <c r="B71" i="17" s="1"/>
  <c r="G313" i="10"/>
  <c r="C301" i="17" s="1"/>
  <c r="G33" i="10"/>
  <c r="C21" i="17" s="1"/>
  <c r="G335" i="10"/>
  <c r="C323" i="17" s="1"/>
  <c r="G343" i="10"/>
  <c r="C331" i="17" s="1"/>
  <c r="G307" i="10"/>
  <c r="C295" i="17" s="1"/>
  <c r="G351" i="10"/>
  <c r="C339" i="17" s="1"/>
  <c r="G383" i="10"/>
  <c r="C371" i="17" s="1"/>
  <c r="G379" i="10"/>
  <c r="C367" i="17" s="1"/>
  <c r="G400" i="20"/>
  <c r="G388" i="17" s="1"/>
  <c r="F400" i="20"/>
  <c r="F388" i="17" s="1"/>
  <c r="G421" i="20"/>
  <c r="G409" i="17" s="1"/>
  <c r="F421" i="20"/>
  <c r="F409" i="17" s="1"/>
  <c r="G447" i="10"/>
  <c r="C435" i="17" s="1"/>
  <c r="F447" i="10"/>
  <c r="B435" i="17" s="1"/>
  <c r="F419" i="10"/>
  <c r="B407" i="17" s="1"/>
  <c r="G419" i="10"/>
  <c r="C407" i="17" s="1"/>
  <c r="F425" i="10"/>
  <c r="B413" i="17" s="1"/>
  <c r="G425" i="10"/>
  <c r="C413" i="17" s="1"/>
  <c r="F397" i="10"/>
  <c r="B385" i="17" s="1"/>
  <c r="G397" i="10"/>
  <c r="C385" i="17" s="1"/>
  <c r="F433" i="10"/>
  <c r="B421" i="17" s="1"/>
  <c r="G433" i="10"/>
  <c r="C421" i="17" s="1"/>
  <c r="F463" i="20"/>
  <c r="F451" i="17" s="1"/>
  <c r="G463" i="20"/>
  <c r="G451" i="17" s="1"/>
  <c r="F394" i="20"/>
  <c r="F382" i="17" s="1"/>
  <c r="G394" i="20"/>
  <c r="G382" i="17" s="1"/>
  <c r="F401" i="10"/>
  <c r="B389" i="17" s="1"/>
  <c r="G401" i="10"/>
  <c r="C389" i="17" s="1"/>
  <c r="F407" i="10"/>
  <c r="B395" i="17" s="1"/>
  <c r="G407" i="10"/>
  <c r="C395" i="17" s="1"/>
  <c r="F437" i="10"/>
  <c r="B425" i="17" s="1"/>
  <c r="G437" i="10"/>
  <c r="C425" i="17" s="1"/>
  <c r="G263" i="10"/>
  <c r="C251" i="17" s="1"/>
  <c r="G331" i="10"/>
  <c r="C319" i="17" s="1"/>
  <c r="G267" i="10"/>
  <c r="C255" i="17" s="1"/>
  <c r="G398" i="20"/>
  <c r="G386" i="17" s="1"/>
  <c r="F398" i="20"/>
  <c r="F386" i="17" s="1"/>
  <c r="G391" i="10"/>
  <c r="C379" i="17" s="1"/>
  <c r="F391" i="10"/>
  <c r="B379" i="17" s="1"/>
  <c r="G431" i="10"/>
  <c r="C419" i="17" s="1"/>
  <c r="F431" i="10"/>
  <c r="B419" i="17" s="1"/>
  <c r="F411" i="10"/>
  <c r="B399" i="17" s="1"/>
  <c r="G411" i="10"/>
  <c r="C399" i="17" s="1"/>
  <c r="G427" i="10"/>
  <c r="C415" i="17" s="1"/>
  <c r="F427" i="10"/>
  <c r="B415" i="17" s="1"/>
  <c r="G243" i="10"/>
  <c r="C231" i="17" s="1"/>
  <c r="G229" i="10"/>
  <c r="C217" i="17" s="1"/>
  <c r="G355" i="10"/>
  <c r="C343" i="17" s="1"/>
  <c r="G183" i="10"/>
  <c r="C171" i="17" s="1"/>
  <c r="G195" i="10"/>
  <c r="C183" i="17" s="1"/>
  <c r="G265" i="10"/>
  <c r="C253" i="17" s="1"/>
  <c r="G269" i="10"/>
  <c r="C257" i="17" s="1"/>
  <c r="G303" i="10"/>
  <c r="C291" i="17" s="1"/>
  <c r="G285" i="10"/>
  <c r="C273" i="17" s="1"/>
  <c r="G365" i="10"/>
  <c r="C353" i="17" s="1"/>
  <c r="G79" i="10"/>
  <c r="C67" i="17" s="1"/>
  <c r="G252" i="10"/>
  <c r="C240" i="17" s="1"/>
  <c r="G332" i="10"/>
  <c r="C320" i="17" s="1"/>
  <c r="G257" i="10"/>
  <c r="C245" i="17" s="1"/>
  <c r="G297" i="10"/>
  <c r="C285" i="17" s="1"/>
  <c r="G377" i="10"/>
  <c r="C365" i="17" s="1"/>
  <c r="G435" i="10"/>
  <c r="C423" i="17" s="1"/>
  <c r="F435" i="10"/>
  <c r="B423" i="17" s="1"/>
  <c r="G443" i="10"/>
  <c r="C431" i="17" s="1"/>
  <c r="F443" i="10"/>
  <c r="B431" i="17" s="1"/>
  <c r="G421" i="10"/>
  <c r="C409" i="17" s="1"/>
  <c r="F421" i="10"/>
  <c r="B409" i="17" s="1"/>
  <c r="G463" i="10"/>
  <c r="C451" i="17" s="1"/>
  <c r="F463" i="10"/>
  <c r="B451" i="17" s="1"/>
  <c r="G182" i="1"/>
  <c r="C170" i="14" s="1"/>
  <c r="F182" i="1"/>
  <c r="B170" i="14" s="1"/>
  <c r="F182" i="10"/>
  <c r="B170" i="17" s="1"/>
  <c r="G182" i="10"/>
  <c r="C170" i="17" s="1"/>
  <c r="G52" i="10"/>
  <c r="C40" i="17" s="1"/>
  <c r="F52" i="10"/>
  <c r="B40" i="17" s="1"/>
  <c r="F93" i="15"/>
  <c r="D81" i="14" s="1"/>
  <c r="G93" i="15"/>
  <c r="E81" i="14" s="1"/>
  <c r="F402" i="10"/>
  <c r="B390" i="17" s="1"/>
  <c r="G402" i="10"/>
  <c r="C390" i="17" s="1"/>
  <c r="F452" i="10"/>
  <c r="B440" i="17" s="1"/>
  <c r="G452" i="10"/>
  <c r="C440" i="17" s="1"/>
  <c r="F175" i="19"/>
  <c r="D163" i="17" s="1"/>
  <c r="G175" i="19"/>
  <c r="E163" i="17" s="1"/>
  <c r="F167" i="19"/>
  <c r="D155" i="17" s="1"/>
  <c r="G167" i="19"/>
  <c r="E155" i="17" s="1"/>
  <c r="F139" i="19"/>
  <c r="D127" i="17" s="1"/>
  <c r="G139" i="19"/>
  <c r="E127" i="17" s="1"/>
  <c r="F457" i="20"/>
  <c r="F445" i="17" s="1"/>
  <c r="G457" i="20"/>
  <c r="G445" i="17" s="1"/>
  <c r="G305" i="19"/>
  <c r="E293" i="17" s="1"/>
  <c r="F305" i="19"/>
  <c r="D293" i="17" s="1"/>
  <c r="G14" i="29"/>
  <c r="H14" i="29" s="1"/>
  <c r="G18" i="29"/>
  <c r="H18" i="29" s="1"/>
  <c r="G22" i="29"/>
  <c r="H22" i="29" s="1"/>
  <c r="G13" i="29"/>
  <c r="H13" i="29" s="1"/>
  <c r="G17" i="29"/>
  <c r="H17" i="29" s="1"/>
  <c r="G21" i="29"/>
  <c r="H21" i="29" s="1"/>
  <c r="G15" i="29"/>
  <c r="H15" i="29" s="1"/>
  <c r="G23" i="29"/>
  <c r="H23" i="29" s="1"/>
  <c r="G11" i="29"/>
  <c r="H11" i="29" s="1"/>
  <c r="G12" i="29"/>
  <c r="H12" i="29" s="1"/>
  <c r="G16" i="29"/>
  <c r="H16" i="29" s="1"/>
  <c r="D6" i="29"/>
  <c r="D8" i="29" s="1"/>
  <c r="G19" i="29"/>
  <c r="H19" i="29" s="1"/>
  <c r="G20" i="29"/>
  <c r="H20" i="29" s="1"/>
  <c r="G144" i="10"/>
  <c r="C132" i="17" s="1"/>
  <c r="F144" i="10"/>
  <c r="B132" i="17" s="1"/>
  <c r="F58" i="10"/>
  <c r="B46" i="17" s="1"/>
  <c r="G58" i="10"/>
  <c r="C46" i="17" s="1"/>
  <c r="F133" i="15"/>
  <c r="D121" i="14" s="1"/>
  <c r="G133" i="15"/>
  <c r="E121" i="14" s="1"/>
  <c r="G104" i="1"/>
  <c r="C92" i="14" s="1"/>
  <c r="F104" i="1"/>
  <c r="B92" i="14" s="1"/>
  <c r="G160" i="1"/>
  <c r="C148" i="14" s="1"/>
  <c r="F160" i="1"/>
  <c r="B148" i="14" s="1"/>
  <c r="F192" i="1"/>
  <c r="B180" i="14" s="1"/>
  <c r="G192" i="1"/>
  <c r="C180" i="14" s="1"/>
  <c r="G220" i="10"/>
  <c r="C208" i="17" s="1"/>
  <c r="F220" i="10"/>
  <c r="B208" i="17" s="1"/>
  <c r="G196" i="10"/>
  <c r="C184" i="17" s="1"/>
  <c r="F196" i="10"/>
  <c r="B184" i="17" s="1"/>
  <c r="G246" i="10"/>
  <c r="C234" i="17" s="1"/>
  <c r="F246" i="10"/>
  <c r="B234" i="17" s="1"/>
  <c r="G288" i="10"/>
  <c r="C276" i="17" s="1"/>
  <c r="F288" i="10"/>
  <c r="B276" i="17" s="1"/>
  <c r="G334" i="10"/>
  <c r="C322" i="17" s="1"/>
  <c r="F334" i="10"/>
  <c r="B322" i="17" s="1"/>
  <c r="F362" i="10"/>
  <c r="B350" i="17" s="1"/>
  <c r="G362" i="10"/>
  <c r="C350" i="17" s="1"/>
  <c r="G394" i="10"/>
  <c r="C382" i="17" s="1"/>
  <c r="F394" i="10"/>
  <c r="B382" i="17" s="1"/>
  <c r="G420" i="10"/>
  <c r="C408" i="17" s="1"/>
  <c r="F420" i="10"/>
  <c r="B408" i="17" s="1"/>
  <c r="F93" i="19"/>
  <c r="D81" i="17" s="1"/>
  <c r="G93" i="19"/>
  <c r="E81" i="17" s="1"/>
  <c r="G146" i="1"/>
  <c r="C134" i="14" s="1"/>
  <c r="F146" i="1"/>
  <c r="B134" i="14" s="1"/>
  <c r="G90" i="10"/>
  <c r="C78" i="17" s="1"/>
  <c r="F90" i="10"/>
  <c r="B78" i="17" s="1"/>
  <c r="F322" i="10"/>
  <c r="B310" i="17" s="1"/>
  <c r="G322" i="10"/>
  <c r="C310" i="17" s="1"/>
  <c r="F368" i="16"/>
  <c r="F356" i="14" s="1"/>
  <c r="G368" i="16"/>
  <c r="G356" i="14" s="1"/>
  <c r="G63" i="15"/>
  <c r="E51" i="14" s="1"/>
  <c r="F456" i="16"/>
  <c r="F444" i="14" s="1"/>
  <c r="G456" i="16"/>
  <c r="G444" i="14" s="1"/>
  <c r="G393" i="15"/>
  <c r="E381" i="14" s="1"/>
  <c r="F393" i="15"/>
  <c r="D381" i="14" s="1"/>
  <c r="F230" i="15"/>
  <c r="D218" i="14" s="1"/>
  <c r="G230" i="15"/>
  <c r="E218" i="14" s="1"/>
  <c r="G449" i="19"/>
  <c r="E437" i="17" s="1"/>
  <c r="F449" i="19"/>
  <c r="D437" i="17" s="1"/>
  <c r="G265" i="19"/>
  <c r="E253" i="17" s="1"/>
  <c r="F265" i="19"/>
  <c r="D253" i="17" s="1"/>
  <c r="G201" i="19"/>
  <c r="E189" i="17" s="1"/>
  <c r="F201" i="19"/>
  <c r="D189" i="17" s="1"/>
  <c r="G164" i="20"/>
  <c r="G152" i="17" s="1"/>
  <c r="G58" i="20"/>
  <c r="G46" i="17" s="1"/>
  <c r="G66" i="20"/>
  <c r="G54" i="17" s="1"/>
  <c r="G277" i="20"/>
  <c r="G265" i="17" s="1"/>
  <c r="G354" i="20"/>
  <c r="G342" i="17" s="1"/>
  <c r="G124" i="20"/>
  <c r="G112" i="17" s="1"/>
  <c r="G142" i="20"/>
  <c r="G130" i="17" s="1"/>
  <c r="G146" i="20"/>
  <c r="G134" i="17" s="1"/>
  <c r="G179" i="20"/>
  <c r="G167" i="17" s="1"/>
  <c r="G141" i="20"/>
  <c r="G129" i="17" s="1"/>
  <c r="G158" i="20"/>
  <c r="G146" i="17" s="1"/>
  <c r="G188" i="20"/>
  <c r="G176" i="17" s="1"/>
  <c r="G215" i="20"/>
  <c r="G203" i="17" s="1"/>
  <c r="G236" i="20"/>
  <c r="G224" i="17" s="1"/>
  <c r="G244" i="20"/>
  <c r="G232" i="17" s="1"/>
  <c r="G255" i="20"/>
  <c r="G243" i="17" s="1"/>
  <c r="G316" i="20"/>
  <c r="G304" i="17" s="1"/>
  <c r="G198" i="20"/>
  <c r="G186" i="17" s="1"/>
  <c r="G204" i="20"/>
  <c r="G192" i="17" s="1"/>
  <c r="G230" i="20"/>
  <c r="G218" i="17" s="1"/>
  <c r="G237" i="20"/>
  <c r="G225" i="17" s="1"/>
  <c r="G267" i="20"/>
  <c r="G255" i="17" s="1"/>
  <c r="G280" i="20"/>
  <c r="G268" i="17" s="1"/>
  <c r="G290" i="20"/>
  <c r="G278" i="17" s="1"/>
  <c r="G298" i="20"/>
  <c r="G286" i="17" s="1"/>
  <c r="G302" i="20"/>
  <c r="G290" i="17" s="1"/>
  <c r="G322" i="20"/>
  <c r="G310" i="17" s="1"/>
  <c r="G357" i="20"/>
  <c r="G345" i="17" s="1"/>
  <c r="G332" i="20"/>
  <c r="G320" i="17" s="1"/>
  <c r="G359" i="20"/>
  <c r="G347" i="17" s="1"/>
  <c r="G383" i="20"/>
  <c r="G371" i="17" s="1"/>
  <c r="G46" i="1"/>
  <c r="C34" i="14" s="1"/>
  <c r="F46" i="1"/>
  <c r="B34" i="14" s="1"/>
  <c r="G94" i="1"/>
  <c r="C82" i="14" s="1"/>
  <c r="F94" i="1"/>
  <c r="B82" i="14" s="1"/>
  <c r="G174" i="1"/>
  <c r="C162" i="14" s="1"/>
  <c r="F174" i="1"/>
  <c r="B162" i="14" s="1"/>
  <c r="G274" i="10"/>
  <c r="C262" i="17" s="1"/>
  <c r="F274" i="10"/>
  <c r="B262" i="17" s="1"/>
  <c r="G308" i="10"/>
  <c r="C296" i="17" s="1"/>
  <c r="F308" i="10"/>
  <c r="B296" i="17" s="1"/>
  <c r="G330" i="10"/>
  <c r="C318" i="17" s="1"/>
  <c r="F330" i="10"/>
  <c r="B318" i="17" s="1"/>
  <c r="G392" i="10"/>
  <c r="C380" i="17" s="1"/>
  <c r="F392" i="10"/>
  <c r="B380" i="17" s="1"/>
  <c r="G371" i="15"/>
  <c r="E359" i="14" s="1"/>
  <c r="F371" i="15"/>
  <c r="D359" i="14" s="1"/>
  <c r="G315" i="15"/>
  <c r="E303" i="14" s="1"/>
  <c r="F315" i="15"/>
  <c r="D303" i="14" s="1"/>
  <c r="F462" i="16"/>
  <c r="F450" i="14" s="1"/>
  <c r="G462" i="16"/>
  <c r="G450" i="14" s="1"/>
  <c r="G249" i="19"/>
  <c r="E237" i="17" s="1"/>
  <c r="F249" i="19"/>
  <c r="D237" i="17" s="1"/>
  <c r="F51" i="19"/>
  <c r="D39" i="17" s="1"/>
  <c r="G51" i="19"/>
  <c r="E39" i="17" s="1"/>
  <c r="G134" i="1"/>
  <c r="C122" i="14" s="1"/>
  <c r="F134" i="1"/>
  <c r="B122" i="14" s="1"/>
  <c r="G364" i="15"/>
  <c r="E352" i="14" s="1"/>
  <c r="F364" i="15"/>
  <c r="D352" i="14" s="1"/>
  <c r="F206" i="16"/>
  <c r="F194" i="14" s="1"/>
  <c r="G206" i="16"/>
  <c r="G194" i="14" s="1"/>
  <c r="G224" i="10"/>
  <c r="C212" i="17" s="1"/>
  <c r="F224" i="10"/>
  <c r="B212" i="17" s="1"/>
  <c r="F85" i="15"/>
  <c r="D73" i="14" s="1"/>
  <c r="G85" i="15"/>
  <c r="E73" i="14" s="1"/>
  <c r="G38" i="1"/>
  <c r="C26" i="14" s="1"/>
  <c r="F38" i="1"/>
  <c r="B26" i="14" s="1"/>
  <c r="G54" i="1"/>
  <c r="C42" i="14" s="1"/>
  <c r="F54" i="1"/>
  <c r="B42" i="14" s="1"/>
  <c r="G70" i="1"/>
  <c r="C58" i="14" s="1"/>
  <c r="F70" i="1"/>
  <c r="B58" i="14" s="1"/>
  <c r="G86" i="1"/>
  <c r="C74" i="14" s="1"/>
  <c r="F86" i="1"/>
  <c r="B74" i="14" s="1"/>
  <c r="G102" i="1"/>
  <c r="C90" i="14" s="1"/>
  <c r="F102" i="1"/>
  <c r="B90" i="14" s="1"/>
  <c r="G126" i="1"/>
  <c r="C114" i="14" s="1"/>
  <c r="F126" i="1"/>
  <c r="B114" i="14" s="1"/>
  <c r="G158" i="1"/>
  <c r="C146" i="14" s="1"/>
  <c r="F158" i="1"/>
  <c r="B146" i="14" s="1"/>
  <c r="G190" i="1"/>
  <c r="C178" i="14" s="1"/>
  <c r="F190" i="1"/>
  <c r="B178" i="14" s="1"/>
  <c r="G198" i="1"/>
  <c r="C186" i="14" s="1"/>
  <c r="F198" i="1"/>
  <c r="B186" i="14" s="1"/>
  <c r="G206" i="1"/>
  <c r="C194" i="14" s="1"/>
  <c r="F206" i="1"/>
  <c r="B194" i="14" s="1"/>
  <c r="G214" i="1"/>
  <c r="C202" i="14" s="1"/>
  <c r="F214" i="1"/>
  <c r="B202" i="14" s="1"/>
  <c r="G222" i="1"/>
  <c r="C210" i="14" s="1"/>
  <c r="F222" i="1"/>
  <c r="B210" i="14" s="1"/>
  <c r="G230" i="1"/>
  <c r="C218" i="14" s="1"/>
  <c r="F230" i="1"/>
  <c r="B218" i="14" s="1"/>
  <c r="G164" i="10"/>
  <c r="C152" i="17" s="1"/>
  <c r="F164" i="10"/>
  <c r="B152" i="17" s="1"/>
  <c r="G222" i="16"/>
  <c r="G210" i="14" s="1"/>
  <c r="F222" i="16"/>
  <c r="F210" i="14" s="1"/>
  <c r="F229" i="15"/>
  <c r="D217" i="14" s="1"/>
  <c r="G229" i="15"/>
  <c r="E217" i="14" s="1"/>
  <c r="G223" i="15"/>
  <c r="E211" i="14" s="1"/>
  <c r="F223" i="15"/>
  <c r="D211" i="14" s="1"/>
  <c r="G291" i="15"/>
  <c r="E279" i="14" s="1"/>
  <c r="F291" i="15"/>
  <c r="D279" i="14" s="1"/>
  <c r="F231" i="15"/>
  <c r="D219" i="14" s="1"/>
  <c r="G231" i="15"/>
  <c r="E219" i="14" s="1"/>
  <c r="F382" i="16"/>
  <c r="F370" i="14" s="1"/>
  <c r="G382" i="16"/>
  <c r="G370" i="14" s="1"/>
  <c r="F362" i="16"/>
  <c r="F350" i="14" s="1"/>
  <c r="G362" i="16"/>
  <c r="G350" i="14" s="1"/>
  <c r="F322" i="16"/>
  <c r="F310" i="14" s="1"/>
  <c r="G322" i="16"/>
  <c r="G310" i="14" s="1"/>
  <c r="F306" i="16"/>
  <c r="F294" i="14" s="1"/>
  <c r="G306" i="16"/>
  <c r="G294" i="14" s="1"/>
  <c r="F278" i="16"/>
  <c r="F266" i="14" s="1"/>
  <c r="G278" i="16"/>
  <c r="G266" i="14" s="1"/>
  <c r="F131" i="19"/>
  <c r="D119" i="17" s="1"/>
  <c r="G131" i="19"/>
  <c r="E119" i="17" s="1"/>
  <c r="F87" i="19"/>
  <c r="D75" i="17" s="1"/>
  <c r="G87" i="19"/>
  <c r="E75" i="17" s="1"/>
  <c r="G114" i="1"/>
  <c r="C102" i="14" s="1"/>
  <c r="F114" i="1"/>
  <c r="B102" i="14" s="1"/>
  <c r="G170" i="1"/>
  <c r="C158" i="14" s="1"/>
  <c r="F170" i="1"/>
  <c r="B158" i="14" s="1"/>
  <c r="G186" i="1"/>
  <c r="C174" i="14" s="1"/>
  <c r="F186" i="1"/>
  <c r="B174" i="14" s="1"/>
  <c r="G202" i="1"/>
  <c r="C190" i="14" s="1"/>
  <c r="F202" i="1"/>
  <c r="B190" i="14" s="1"/>
  <c r="G218" i="1"/>
  <c r="C206" i="14" s="1"/>
  <c r="F218" i="1"/>
  <c r="B206" i="14" s="1"/>
  <c r="G234" i="1"/>
  <c r="C222" i="14" s="1"/>
  <c r="F234" i="1"/>
  <c r="B222" i="14" s="1"/>
  <c r="F78" i="10"/>
  <c r="B66" i="17" s="1"/>
  <c r="G78" i="10"/>
  <c r="C66" i="17" s="1"/>
  <c r="G354" i="10"/>
  <c r="C342" i="17" s="1"/>
  <c r="F354" i="10"/>
  <c r="B342" i="17" s="1"/>
  <c r="F398" i="10"/>
  <c r="B386" i="17" s="1"/>
  <c r="G398" i="10"/>
  <c r="C386" i="17" s="1"/>
  <c r="F422" i="10"/>
  <c r="B410" i="17" s="1"/>
  <c r="G422" i="10"/>
  <c r="C410" i="17" s="1"/>
  <c r="F438" i="10"/>
  <c r="B426" i="17" s="1"/>
  <c r="G438" i="10"/>
  <c r="C426" i="17" s="1"/>
  <c r="G383" i="15"/>
  <c r="E371" i="14" s="1"/>
  <c r="F383" i="15"/>
  <c r="D371" i="14" s="1"/>
  <c r="G230" i="10"/>
  <c r="C218" i="17" s="1"/>
  <c r="F230" i="10"/>
  <c r="B218" i="17" s="1"/>
  <c r="G166" i="10"/>
  <c r="C154" i="17" s="1"/>
  <c r="F166" i="10"/>
  <c r="B154" i="17" s="1"/>
  <c r="F122" i="10"/>
  <c r="B110" i="17" s="1"/>
  <c r="G122" i="10"/>
  <c r="C110" i="17" s="1"/>
  <c r="F199" i="15"/>
  <c r="D187" i="14" s="1"/>
  <c r="G199" i="15"/>
  <c r="E187" i="14" s="1"/>
  <c r="F91" i="15"/>
  <c r="D79" i="14" s="1"/>
  <c r="G91" i="15"/>
  <c r="E79" i="14" s="1"/>
  <c r="G268" i="10"/>
  <c r="C256" i="17" s="1"/>
  <c r="F268" i="10"/>
  <c r="B256" i="17" s="1"/>
  <c r="G320" i="10"/>
  <c r="C308" i="17" s="1"/>
  <c r="F320" i="10"/>
  <c r="B308" i="17" s="1"/>
  <c r="G352" i="10"/>
  <c r="C340" i="17" s="1"/>
  <c r="F352" i="10"/>
  <c r="B340" i="17" s="1"/>
  <c r="G428" i="10"/>
  <c r="C416" i="17" s="1"/>
  <c r="F428" i="10"/>
  <c r="B416" i="17" s="1"/>
  <c r="F433" i="16"/>
  <c r="F421" i="14" s="1"/>
  <c r="G433" i="16"/>
  <c r="G421" i="14" s="1"/>
  <c r="F389" i="16"/>
  <c r="F377" i="14" s="1"/>
  <c r="G389" i="16"/>
  <c r="G377" i="14" s="1"/>
  <c r="F273" i="16"/>
  <c r="F261" i="14" s="1"/>
  <c r="G273" i="16"/>
  <c r="G261" i="14" s="1"/>
  <c r="D3" i="30"/>
  <c r="D5" i="30"/>
  <c r="F98" i="10"/>
  <c r="B86" i="17" s="1"/>
  <c r="G98" i="10"/>
  <c r="C86" i="17" s="1"/>
  <c r="G116" i="1"/>
  <c r="C104" i="14" s="1"/>
  <c r="F116" i="1"/>
  <c r="B104" i="14" s="1"/>
  <c r="G140" i="1"/>
  <c r="C128" i="14" s="1"/>
  <c r="F140" i="1"/>
  <c r="B128" i="14" s="1"/>
  <c r="G172" i="1"/>
  <c r="C160" i="14" s="1"/>
  <c r="F172" i="1"/>
  <c r="B160" i="14" s="1"/>
  <c r="G340" i="15"/>
  <c r="E328" i="14" s="1"/>
  <c r="F340" i="15"/>
  <c r="D328" i="14" s="1"/>
  <c r="B25" i="31"/>
  <c r="D24" i="31"/>
  <c r="C24" i="31"/>
  <c r="F361" i="16"/>
  <c r="F349" i="14" s="1"/>
  <c r="G361" i="16"/>
  <c r="G349" i="14" s="1"/>
  <c r="F357" i="19"/>
  <c r="D345" i="17" s="1"/>
  <c r="G357" i="19"/>
  <c r="E345" i="17" s="1"/>
  <c r="G309" i="19"/>
  <c r="E297" i="17" s="1"/>
  <c r="F309" i="19"/>
  <c r="D297" i="17" s="1"/>
  <c r="G193" i="19"/>
  <c r="E181" i="17" s="1"/>
  <c r="F193" i="19"/>
  <c r="D181" i="17" s="1"/>
  <c r="G127" i="20"/>
  <c r="G115" i="17" s="1"/>
  <c r="G129" i="20"/>
  <c r="G117" i="17" s="1"/>
  <c r="G257" i="20"/>
  <c r="G245" i="17" s="1"/>
  <c r="G186" i="20"/>
  <c r="G174" i="17" s="1"/>
  <c r="G202" i="20"/>
  <c r="G190" i="17" s="1"/>
  <c r="G213" i="19"/>
  <c r="E201" i="17" s="1"/>
  <c r="F213" i="19"/>
  <c r="D201" i="17" s="1"/>
  <c r="F135" i="19"/>
  <c r="D123" i="17" s="1"/>
  <c r="G135" i="19"/>
  <c r="E123" i="17" s="1"/>
  <c r="F99" i="19"/>
  <c r="D87" i="17" s="1"/>
  <c r="G99" i="19"/>
  <c r="E87" i="17" s="1"/>
  <c r="F91" i="19"/>
  <c r="D79" i="17" s="1"/>
  <c r="G91" i="19"/>
  <c r="E79" i="17" s="1"/>
  <c r="F63" i="19"/>
  <c r="D51" i="17" s="1"/>
  <c r="G63" i="19"/>
  <c r="E51" i="17" s="1"/>
  <c r="F47" i="19"/>
  <c r="D35" i="17" s="1"/>
  <c r="G47" i="19"/>
  <c r="E35" i="17" s="1"/>
  <c r="G191" i="20"/>
  <c r="G179" i="17" s="1"/>
  <c r="F191" i="20"/>
  <c r="F179" i="17" s="1"/>
  <c r="G88" i="10"/>
  <c r="C76" i="17" s="1"/>
  <c r="F88" i="10"/>
  <c r="B76" i="17" s="1"/>
  <c r="G150" i="1"/>
  <c r="C138" i="14" s="1"/>
  <c r="F150" i="1"/>
  <c r="B138" i="14" s="1"/>
  <c r="G106" i="10"/>
  <c r="C94" i="17" s="1"/>
  <c r="F106" i="10"/>
  <c r="B94" i="17" s="1"/>
  <c r="G350" i="10"/>
  <c r="C338" i="17" s="1"/>
  <c r="F350" i="10"/>
  <c r="B338" i="17" s="1"/>
  <c r="G460" i="10"/>
  <c r="C448" i="17" s="1"/>
  <c r="F460" i="10"/>
  <c r="B448" i="17" s="1"/>
  <c r="F103" i="19"/>
  <c r="D91" i="17" s="1"/>
  <c r="G103" i="19"/>
  <c r="E91" i="17" s="1"/>
  <c r="G445" i="19"/>
  <c r="E433" i="17" s="1"/>
  <c r="F445" i="19"/>
  <c r="D433" i="17" s="1"/>
  <c r="G225" i="19"/>
  <c r="E213" i="17" s="1"/>
  <c r="F225" i="19"/>
  <c r="D213" i="17" s="1"/>
  <c r="G66" i="1"/>
  <c r="C54" i="14" s="1"/>
  <c r="F66" i="1"/>
  <c r="B54" i="14" s="1"/>
  <c r="G154" i="1"/>
  <c r="C142" i="14" s="1"/>
  <c r="F154" i="1"/>
  <c r="B142" i="14" s="1"/>
  <c r="G312" i="10"/>
  <c r="C300" i="17" s="1"/>
  <c r="F312" i="10"/>
  <c r="B300" i="17" s="1"/>
  <c r="G104" i="10"/>
  <c r="C92" i="17" s="1"/>
  <c r="F104" i="10"/>
  <c r="B92" i="17" s="1"/>
  <c r="G94" i="10"/>
  <c r="C82" i="17" s="1"/>
  <c r="F94" i="10"/>
  <c r="B82" i="17" s="1"/>
  <c r="G70" i="10"/>
  <c r="C58" i="17" s="1"/>
  <c r="F70" i="10"/>
  <c r="B58" i="17" s="1"/>
  <c r="F429" i="16"/>
  <c r="F417" i="14" s="1"/>
  <c r="G429" i="16"/>
  <c r="G417" i="14" s="1"/>
  <c r="F289" i="16"/>
  <c r="F277" i="14" s="1"/>
  <c r="G289" i="16"/>
  <c r="G277" i="14" s="1"/>
  <c r="G90" i="1"/>
  <c r="C78" i="14" s="1"/>
  <c r="F90" i="1"/>
  <c r="B78" i="14" s="1"/>
  <c r="F89" i="15"/>
  <c r="D77" i="14" s="1"/>
  <c r="G89" i="15"/>
  <c r="E77" i="14" s="1"/>
  <c r="F404" i="16"/>
  <c r="F392" i="14" s="1"/>
  <c r="G404" i="16"/>
  <c r="G392" i="14" s="1"/>
  <c r="G275" i="20"/>
  <c r="G263" i="17" s="1"/>
  <c r="G90" i="20"/>
  <c r="G78" i="17" s="1"/>
  <c r="G149" i="20"/>
  <c r="G137" i="17" s="1"/>
  <c r="G118" i="20"/>
  <c r="G106" i="17" s="1"/>
  <c r="G134" i="20"/>
  <c r="G122" i="17" s="1"/>
  <c r="G154" i="20"/>
  <c r="G142" i="17" s="1"/>
  <c r="G171" i="20"/>
  <c r="G159" i="17" s="1"/>
  <c r="G279" i="20"/>
  <c r="G267" i="17" s="1"/>
  <c r="G133" i="20"/>
  <c r="G121" i="17" s="1"/>
  <c r="G139" i="20"/>
  <c r="G127" i="17" s="1"/>
  <c r="G210" i="20"/>
  <c r="G198" i="17" s="1"/>
  <c r="G183" i="20"/>
  <c r="G171" i="17" s="1"/>
  <c r="G263" i="20"/>
  <c r="G251" i="17" s="1"/>
  <c r="G299" i="20"/>
  <c r="G287" i="17" s="1"/>
  <c r="G208" i="20"/>
  <c r="G196" i="17" s="1"/>
  <c r="G226" i="20"/>
  <c r="G214" i="17" s="1"/>
  <c r="G375" i="20"/>
  <c r="G363" i="17" s="1"/>
  <c r="G327" i="20"/>
  <c r="G315" i="17" s="1"/>
  <c r="G360" i="20"/>
  <c r="G348" i="17" s="1"/>
  <c r="G370" i="20"/>
  <c r="G358" i="17" s="1"/>
  <c r="G378" i="20"/>
  <c r="G366" i="17" s="1"/>
  <c r="G387" i="20"/>
  <c r="G375" i="17" s="1"/>
  <c r="G389" i="20"/>
  <c r="G377" i="17" s="1"/>
  <c r="G386" i="20"/>
  <c r="G374" i="17" s="1"/>
  <c r="G455" i="19"/>
  <c r="E443" i="17" s="1"/>
  <c r="F455" i="19"/>
  <c r="D443" i="17" s="1"/>
  <c r="G431" i="19"/>
  <c r="E419" i="17" s="1"/>
  <c r="F431" i="19"/>
  <c r="D419" i="17" s="1"/>
  <c r="F331" i="19"/>
  <c r="D319" i="17" s="1"/>
  <c r="G331" i="19"/>
  <c r="E319" i="17" s="1"/>
  <c r="G62" i="1"/>
  <c r="C50" i="14" s="1"/>
  <c r="F62" i="1"/>
  <c r="B50" i="14" s="1"/>
  <c r="G110" i="1"/>
  <c r="C98" i="14" s="1"/>
  <c r="F110" i="1"/>
  <c r="B98" i="14" s="1"/>
  <c r="G142" i="1"/>
  <c r="C130" i="14" s="1"/>
  <c r="F142" i="1"/>
  <c r="B130" i="14" s="1"/>
  <c r="G170" i="10"/>
  <c r="C158" i="17" s="1"/>
  <c r="F170" i="10"/>
  <c r="B158" i="17" s="1"/>
  <c r="G173" i="15"/>
  <c r="E161" i="14" s="1"/>
  <c r="F242" i="10"/>
  <c r="B230" i="17" s="1"/>
  <c r="G242" i="10"/>
  <c r="C230" i="17" s="1"/>
  <c r="G395" i="15"/>
  <c r="E383" i="14" s="1"/>
  <c r="F395" i="15"/>
  <c r="D383" i="14" s="1"/>
  <c r="F239" i="15"/>
  <c r="D227" i="14" s="1"/>
  <c r="G239" i="15"/>
  <c r="E227" i="14" s="1"/>
  <c r="F377" i="19"/>
  <c r="D365" i="17" s="1"/>
  <c r="G377" i="19"/>
  <c r="E365" i="17" s="1"/>
  <c r="F369" i="19"/>
  <c r="D357" i="17" s="1"/>
  <c r="G369" i="19"/>
  <c r="E357" i="17" s="1"/>
  <c r="F361" i="19"/>
  <c r="D349" i="17" s="1"/>
  <c r="G361" i="19"/>
  <c r="E349" i="17" s="1"/>
  <c r="G313" i="19"/>
  <c r="E301" i="17" s="1"/>
  <c r="F313" i="19"/>
  <c r="D301" i="17" s="1"/>
  <c r="G233" i="19"/>
  <c r="E221" i="17" s="1"/>
  <c r="F233" i="19"/>
  <c r="D221" i="17" s="1"/>
  <c r="G197" i="19"/>
  <c r="E185" i="17" s="1"/>
  <c r="F197" i="19"/>
  <c r="D185" i="17" s="1"/>
  <c r="G138" i="1"/>
  <c r="C126" i="14" s="1"/>
  <c r="F138" i="1"/>
  <c r="B126" i="14" s="1"/>
  <c r="G206" i="10"/>
  <c r="C194" i="17" s="1"/>
  <c r="F206" i="10"/>
  <c r="B194" i="17" s="1"/>
  <c r="G204" i="10"/>
  <c r="C192" i="17" s="1"/>
  <c r="F204" i="10"/>
  <c r="B192" i="17" s="1"/>
  <c r="F162" i="10"/>
  <c r="B150" i="17" s="1"/>
  <c r="G162" i="10"/>
  <c r="C150" i="17" s="1"/>
  <c r="F118" i="10"/>
  <c r="B106" i="17" s="1"/>
  <c r="G118" i="10"/>
  <c r="C106" i="17" s="1"/>
  <c r="G250" i="10"/>
  <c r="C238" i="17" s="1"/>
  <c r="F250" i="10"/>
  <c r="B238" i="17" s="1"/>
  <c r="G292" i="10"/>
  <c r="C280" i="17" s="1"/>
  <c r="F292" i="10"/>
  <c r="B280" i="17" s="1"/>
  <c r="F378" i="10"/>
  <c r="B366" i="17" s="1"/>
  <c r="G378" i="10"/>
  <c r="C366" i="17" s="1"/>
  <c r="G120" i="1"/>
  <c r="C108" i="14" s="1"/>
  <c r="F120" i="1"/>
  <c r="B108" i="14" s="1"/>
  <c r="G136" i="1"/>
  <c r="C124" i="14" s="1"/>
  <c r="F136" i="1"/>
  <c r="B124" i="14" s="1"/>
  <c r="G152" i="1"/>
  <c r="C140" i="14" s="1"/>
  <c r="F152" i="1"/>
  <c r="B140" i="14" s="1"/>
  <c r="G184" i="1"/>
  <c r="C172" i="14" s="1"/>
  <c r="F184" i="1"/>
  <c r="B172" i="14" s="1"/>
  <c r="G224" i="1"/>
  <c r="C212" i="14" s="1"/>
  <c r="F224" i="1"/>
  <c r="B212" i="14" s="1"/>
  <c r="G208" i="10"/>
  <c r="C196" i="17" s="1"/>
  <c r="F208" i="10"/>
  <c r="B196" i="17" s="1"/>
  <c r="G188" i="10"/>
  <c r="C176" i="17" s="1"/>
  <c r="F188" i="10"/>
  <c r="B176" i="17" s="1"/>
  <c r="G146" i="10"/>
  <c r="C134" i="17" s="1"/>
  <c r="F146" i="10"/>
  <c r="B134" i="17" s="1"/>
  <c r="G80" i="10"/>
  <c r="C68" i="17" s="1"/>
  <c r="F80" i="10"/>
  <c r="B68" i="17" s="1"/>
  <c r="G60" i="10"/>
  <c r="C48" i="17" s="1"/>
  <c r="F60" i="10"/>
  <c r="B48" i="17" s="1"/>
  <c r="G36" i="10"/>
  <c r="C24" i="17" s="1"/>
  <c r="F36" i="10"/>
  <c r="B24" i="17" s="1"/>
  <c r="F127" i="15"/>
  <c r="D115" i="14" s="1"/>
  <c r="G127" i="15"/>
  <c r="E115" i="14" s="1"/>
  <c r="G260" i="10"/>
  <c r="C248" i="17" s="1"/>
  <c r="F260" i="10"/>
  <c r="B248" i="17" s="1"/>
  <c r="G276" i="10"/>
  <c r="C264" i="17" s="1"/>
  <c r="F276" i="10"/>
  <c r="B264" i="17" s="1"/>
  <c r="G386" i="10"/>
  <c r="C374" i="17" s="1"/>
  <c r="F386" i="10"/>
  <c r="B374" i="17" s="1"/>
  <c r="F446" i="10"/>
  <c r="B434" i="17" s="1"/>
  <c r="G446" i="10"/>
  <c r="C434" i="17" s="1"/>
  <c r="F203" i="15"/>
  <c r="D191" i="14" s="1"/>
  <c r="G203" i="15"/>
  <c r="E191" i="14" s="1"/>
  <c r="G449" i="15"/>
  <c r="E437" i="14" s="1"/>
  <c r="F449" i="15"/>
  <c r="D437" i="14" s="1"/>
  <c r="G236" i="10"/>
  <c r="C224" i="17" s="1"/>
  <c r="F236" i="10"/>
  <c r="B224" i="17" s="1"/>
  <c r="G375" i="15"/>
  <c r="E363" i="14" s="1"/>
  <c r="F375" i="15"/>
  <c r="D363" i="14" s="1"/>
  <c r="G424" i="10"/>
  <c r="C412" i="17" s="1"/>
  <c r="F424" i="10"/>
  <c r="B412" i="17" s="1"/>
  <c r="F450" i="10"/>
  <c r="B438" i="17" s="1"/>
  <c r="G450" i="10"/>
  <c r="C438" i="17" s="1"/>
  <c r="F302" i="16"/>
  <c r="F290" i="14" s="1"/>
  <c r="G302" i="16"/>
  <c r="G290" i="14" s="1"/>
  <c r="F262" i="16"/>
  <c r="F250" i="14" s="1"/>
  <c r="G262" i="16"/>
  <c r="G250" i="14" s="1"/>
  <c r="F399" i="16"/>
  <c r="F387" i="14" s="1"/>
  <c r="G399" i="16"/>
  <c r="G387" i="14" s="1"/>
  <c r="F287" i="16"/>
  <c r="F275" i="14" s="1"/>
  <c r="G287" i="16"/>
  <c r="G275" i="14" s="1"/>
  <c r="F139" i="15"/>
  <c r="D127" i="14" s="1"/>
  <c r="G139" i="15"/>
  <c r="E127" i="14" s="1"/>
  <c r="F51" i="15"/>
  <c r="D39" i="14" s="1"/>
  <c r="G51" i="15"/>
  <c r="E39" i="14" s="1"/>
  <c r="G99" i="15"/>
  <c r="E87" i="14" s="1"/>
  <c r="G225" i="20"/>
  <c r="G213" i="17" s="1"/>
  <c r="F225" i="20"/>
  <c r="F213" i="17" s="1"/>
  <c r="G189" i="20"/>
  <c r="G177" i="17" s="1"/>
  <c r="F189" i="20"/>
  <c r="F177" i="17" s="1"/>
  <c r="G138" i="20"/>
  <c r="G126" i="17" s="1"/>
  <c r="G168" i="20"/>
  <c r="G156" i="17" s="1"/>
  <c r="G317" i="20"/>
  <c r="G305" i="17" s="1"/>
  <c r="G51" i="20"/>
  <c r="G39" i="17" s="1"/>
  <c r="G101" i="20"/>
  <c r="G89" i="17" s="1"/>
  <c r="G175" i="20"/>
  <c r="G163" i="17" s="1"/>
  <c r="G197" i="20"/>
  <c r="G185" i="17" s="1"/>
  <c r="G184" i="20"/>
  <c r="G172" i="17" s="1"/>
  <c r="G362" i="20"/>
  <c r="G350" i="17" s="1"/>
  <c r="G371" i="20"/>
  <c r="G359" i="17" s="1"/>
  <c r="G209" i="19"/>
  <c r="E197" i="17" s="1"/>
  <c r="F209" i="19"/>
  <c r="D197" i="17" s="1"/>
  <c r="F133" i="19"/>
  <c r="D121" i="17" s="1"/>
  <c r="G133" i="19"/>
  <c r="E121" i="17" s="1"/>
  <c r="F45" i="19"/>
  <c r="D33" i="17" s="1"/>
  <c r="G45" i="19"/>
  <c r="E33" i="17" s="1"/>
  <c r="F17" i="19"/>
  <c r="D5" i="17" s="1"/>
  <c r="G17" i="19"/>
  <c r="E5" i="17" s="1"/>
  <c r="G118" i="1"/>
  <c r="C106" i="14" s="1"/>
  <c r="F118" i="1"/>
  <c r="B106" i="14" s="1"/>
  <c r="G76" i="10"/>
  <c r="C64" i="17" s="1"/>
  <c r="F76" i="10"/>
  <c r="B64" i="17" s="1"/>
  <c r="F158" i="10"/>
  <c r="B146" i="17" s="1"/>
  <c r="G158" i="10"/>
  <c r="C146" i="17" s="1"/>
  <c r="F165" i="15"/>
  <c r="D153" i="14" s="1"/>
  <c r="G165" i="15"/>
  <c r="E153" i="14" s="1"/>
  <c r="F358" i="10"/>
  <c r="B346" i="17" s="1"/>
  <c r="G358" i="10"/>
  <c r="C346" i="17" s="1"/>
  <c r="G283" i="15"/>
  <c r="E271" i="14" s="1"/>
  <c r="F283" i="15"/>
  <c r="D271" i="14" s="1"/>
  <c r="G293" i="19"/>
  <c r="E281" i="17" s="1"/>
  <c r="F293" i="19"/>
  <c r="D281" i="17" s="1"/>
  <c r="F205" i="20"/>
  <c r="F193" i="17" s="1"/>
  <c r="G205" i="20"/>
  <c r="G193" i="17" s="1"/>
  <c r="G42" i="1"/>
  <c r="C30" i="14" s="1"/>
  <c r="F42" i="1"/>
  <c r="B30" i="14" s="1"/>
  <c r="G98" i="1"/>
  <c r="C86" i="14" s="1"/>
  <c r="F98" i="1"/>
  <c r="B86" i="14" s="1"/>
  <c r="G367" i="15"/>
  <c r="E355" i="14" s="1"/>
  <c r="F367" i="15"/>
  <c r="D355" i="14" s="1"/>
  <c r="G40" i="1"/>
  <c r="C28" i="14" s="1"/>
  <c r="F40" i="1"/>
  <c r="B28" i="14" s="1"/>
  <c r="F88" i="1"/>
  <c r="B76" i="14" s="1"/>
  <c r="G88" i="1"/>
  <c r="C76" i="14" s="1"/>
  <c r="G200" i="1"/>
  <c r="C188" i="14" s="1"/>
  <c r="F200" i="1"/>
  <c r="B188" i="14" s="1"/>
  <c r="G232" i="1"/>
  <c r="C220" i="14" s="1"/>
  <c r="F232" i="1"/>
  <c r="B220" i="14" s="1"/>
  <c r="G171" i="15"/>
  <c r="E159" i="14" s="1"/>
  <c r="G136" i="10"/>
  <c r="C124" i="17" s="1"/>
  <c r="F136" i="10"/>
  <c r="B124" i="17" s="1"/>
  <c r="G406" i="10"/>
  <c r="C394" i="17" s="1"/>
  <c r="F406" i="10"/>
  <c r="B394" i="17" s="1"/>
  <c r="F454" i="10"/>
  <c r="B442" i="17" s="1"/>
  <c r="G454" i="10"/>
  <c r="C442" i="17" s="1"/>
  <c r="F385" i="16"/>
  <c r="F373" i="14" s="1"/>
  <c r="G385" i="16"/>
  <c r="G373" i="14" s="1"/>
  <c r="F181" i="19"/>
  <c r="D169" i="17" s="1"/>
  <c r="G181" i="19"/>
  <c r="E169" i="17" s="1"/>
  <c r="G364" i="10"/>
  <c r="C352" i="17" s="1"/>
  <c r="F364" i="10"/>
  <c r="B352" i="17" s="1"/>
  <c r="F448" i="10"/>
  <c r="B436" i="17" s="1"/>
  <c r="G448" i="10"/>
  <c r="C436" i="17" s="1"/>
  <c r="F313" i="16"/>
  <c r="F301" i="14" s="1"/>
  <c r="G313" i="16"/>
  <c r="G301" i="14" s="1"/>
  <c r="G439" i="15"/>
  <c r="E427" i="14" s="1"/>
  <c r="F439" i="15"/>
  <c r="D427" i="14" s="1"/>
  <c r="G417" i="15"/>
  <c r="E405" i="14" s="1"/>
  <c r="F417" i="15"/>
  <c r="D405" i="14" s="1"/>
  <c r="G143" i="20"/>
  <c r="G131" i="17" s="1"/>
  <c r="G323" i="20"/>
  <c r="G311" i="17" s="1"/>
  <c r="G108" i="20"/>
  <c r="G96" i="17" s="1"/>
  <c r="G156" i="20"/>
  <c r="G144" i="17" s="1"/>
  <c r="G314" i="20"/>
  <c r="G302" i="17" s="1"/>
  <c r="G346" i="20"/>
  <c r="G334" i="17" s="1"/>
  <c r="G98" i="20"/>
  <c r="G86" i="17" s="1"/>
  <c r="G122" i="20"/>
  <c r="G110" i="17" s="1"/>
  <c r="G201" i="20"/>
  <c r="G189" i="17" s="1"/>
  <c r="G305" i="20"/>
  <c r="G293" i="17" s="1"/>
  <c r="G313" i="20"/>
  <c r="G301" i="17" s="1"/>
  <c r="G130" i="20"/>
  <c r="G118" i="17" s="1"/>
  <c r="G177" i="20"/>
  <c r="G165" i="17" s="1"/>
  <c r="G365" i="20"/>
  <c r="G353" i="17" s="1"/>
  <c r="G125" i="20"/>
  <c r="G113" i="17" s="1"/>
  <c r="G157" i="20"/>
  <c r="G145" i="17" s="1"/>
  <c r="G243" i="20"/>
  <c r="G231" i="17" s="1"/>
  <c r="G181" i="20"/>
  <c r="G169" i="17" s="1"/>
  <c r="G223" i="20"/>
  <c r="G211" i="17" s="1"/>
  <c r="G259" i="20"/>
  <c r="G247" i="17" s="1"/>
  <c r="G196" i="20"/>
  <c r="G184" i="17" s="1"/>
  <c r="G206" i="20"/>
  <c r="G194" i="17" s="1"/>
  <c r="G212" i="20"/>
  <c r="G200" i="17" s="1"/>
  <c r="G218" i="20"/>
  <c r="G206" i="17" s="1"/>
  <c r="G222" i="20"/>
  <c r="G210" i="17" s="1"/>
  <c r="G234" i="20"/>
  <c r="G222" i="17" s="1"/>
  <c r="G242" i="20"/>
  <c r="G230" i="17" s="1"/>
  <c r="G271" i="20"/>
  <c r="G259" i="17" s="1"/>
  <c r="G286" i="20"/>
  <c r="G274" i="17" s="1"/>
  <c r="G349" i="20"/>
  <c r="G337" i="17" s="1"/>
  <c r="G366" i="20"/>
  <c r="G354" i="17" s="1"/>
  <c r="G374" i="20"/>
  <c r="G362" i="17" s="1"/>
  <c r="G385" i="20"/>
  <c r="G373" i="17" s="1"/>
  <c r="F462" i="20"/>
  <c r="F450" i="17" s="1"/>
  <c r="G462" i="20"/>
  <c r="G450" i="17" s="1"/>
  <c r="G78" i="1"/>
  <c r="C66" i="14" s="1"/>
  <c r="F78" i="1"/>
  <c r="B66" i="14" s="1"/>
  <c r="G212" i="10"/>
  <c r="C200" i="17" s="1"/>
  <c r="F212" i="10"/>
  <c r="B200" i="17" s="1"/>
  <c r="G124" i="10"/>
  <c r="C112" i="17" s="1"/>
  <c r="F124" i="10"/>
  <c r="B112" i="17" s="1"/>
  <c r="G64" i="10"/>
  <c r="C52" i="17" s="1"/>
  <c r="F64" i="10"/>
  <c r="B52" i="17" s="1"/>
  <c r="F129" i="15"/>
  <c r="D117" i="14" s="1"/>
  <c r="G129" i="15"/>
  <c r="E117" i="14" s="1"/>
  <c r="G256" i="10"/>
  <c r="C244" i="17" s="1"/>
  <c r="F256" i="10"/>
  <c r="B244" i="17" s="1"/>
  <c r="F217" i="15"/>
  <c r="D205" i="14" s="1"/>
  <c r="G217" i="15"/>
  <c r="E205" i="14" s="1"/>
  <c r="G166" i="1"/>
  <c r="C154" i="14" s="1"/>
  <c r="F166" i="1"/>
  <c r="B154" i="14" s="1"/>
  <c r="G135" i="15"/>
  <c r="E123" i="14" s="1"/>
  <c r="G60" i="1"/>
  <c r="C48" i="14" s="1"/>
  <c r="F198" i="10"/>
  <c r="B186" i="17" s="1"/>
  <c r="G198" i="10"/>
  <c r="C186" i="17" s="1"/>
  <c r="F138" i="10"/>
  <c r="B126" i="17" s="1"/>
  <c r="G138" i="10"/>
  <c r="C126" i="17" s="1"/>
  <c r="G114" i="10"/>
  <c r="C102" i="17" s="1"/>
  <c r="F114" i="10"/>
  <c r="B102" i="17" s="1"/>
  <c r="G96" i="10"/>
  <c r="C84" i="17" s="1"/>
  <c r="F96" i="10"/>
  <c r="B84" i="17" s="1"/>
  <c r="G72" i="10"/>
  <c r="C60" i="17" s="1"/>
  <c r="F72" i="10"/>
  <c r="B60" i="17" s="1"/>
  <c r="F298" i="10"/>
  <c r="B286" i="17" s="1"/>
  <c r="G298" i="10"/>
  <c r="C286" i="17" s="1"/>
  <c r="F342" i="10"/>
  <c r="B330" i="17" s="1"/>
  <c r="G342" i="10"/>
  <c r="C330" i="17" s="1"/>
  <c r="G384" i="10"/>
  <c r="C372" i="17" s="1"/>
  <c r="F384" i="10"/>
  <c r="B372" i="17" s="1"/>
  <c r="G444" i="10"/>
  <c r="C432" i="17" s="1"/>
  <c r="F444" i="10"/>
  <c r="B432" i="17" s="1"/>
  <c r="F97" i="15"/>
  <c r="D85" i="14" s="1"/>
  <c r="G97" i="15"/>
  <c r="E85" i="14" s="1"/>
  <c r="F282" i="16"/>
  <c r="F270" i="14" s="1"/>
  <c r="G282" i="16"/>
  <c r="G270" i="14" s="1"/>
  <c r="G242" i="16"/>
  <c r="G230" i="14" s="1"/>
  <c r="F242" i="16"/>
  <c r="F230" i="14" s="1"/>
  <c r="G453" i="19"/>
  <c r="E441" i="17" s="1"/>
  <c r="F453" i="19"/>
  <c r="D441" i="17" s="1"/>
  <c r="G429" i="19"/>
  <c r="E417" i="17" s="1"/>
  <c r="F429" i="19"/>
  <c r="D417" i="17" s="1"/>
  <c r="G421" i="19"/>
  <c r="E409" i="17" s="1"/>
  <c r="F421" i="19"/>
  <c r="D409" i="17" s="1"/>
  <c r="F397" i="19"/>
  <c r="D385" i="17" s="1"/>
  <c r="G397" i="19"/>
  <c r="E385" i="17" s="1"/>
  <c r="F345" i="19"/>
  <c r="D333" i="17" s="1"/>
  <c r="G345" i="19"/>
  <c r="E333" i="17" s="1"/>
  <c r="F337" i="19"/>
  <c r="D325" i="17" s="1"/>
  <c r="G337" i="19"/>
  <c r="E325" i="17" s="1"/>
  <c r="G277" i="19"/>
  <c r="E265" i="17" s="1"/>
  <c r="F277" i="19"/>
  <c r="D265" i="17" s="1"/>
  <c r="G241" i="19"/>
  <c r="E229" i="17" s="1"/>
  <c r="F241" i="19"/>
  <c r="D229" i="17" s="1"/>
  <c r="F213" i="20"/>
  <c r="F201" i="17" s="1"/>
  <c r="G213" i="20"/>
  <c r="G201" i="17" s="1"/>
  <c r="G444" i="15"/>
  <c r="E432" i="14" s="1"/>
  <c r="F444" i="15"/>
  <c r="D432" i="14" s="1"/>
  <c r="G80" i="1"/>
  <c r="C68" i="14" s="1"/>
  <c r="F80" i="1"/>
  <c r="B68" i="14" s="1"/>
  <c r="G96" i="1"/>
  <c r="C84" i="14" s="1"/>
  <c r="F96" i="1"/>
  <c r="B84" i="14" s="1"/>
  <c r="G112" i="1"/>
  <c r="C100" i="14" s="1"/>
  <c r="F112" i="1"/>
  <c r="B100" i="14" s="1"/>
  <c r="G176" i="1"/>
  <c r="C164" i="14" s="1"/>
  <c r="F176" i="1"/>
  <c r="B164" i="14" s="1"/>
  <c r="G216" i="1"/>
  <c r="C204" i="14" s="1"/>
  <c r="F216" i="1"/>
  <c r="B204" i="14" s="1"/>
  <c r="F142" i="10"/>
  <c r="B130" i="17" s="1"/>
  <c r="G142" i="10"/>
  <c r="C130" i="17" s="1"/>
  <c r="G218" i="16"/>
  <c r="G206" i="14" s="1"/>
  <c r="F218" i="16"/>
  <c r="F206" i="14" s="1"/>
  <c r="G369" i="15"/>
  <c r="E357" i="14" s="1"/>
  <c r="F369" i="15"/>
  <c r="D357" i="14" s="1"/>
  <c r="G435" i="19"/>
  <c r="E423" i="17" s="1"/>
  <c r="F435" i="19"/>
  <c r="D423" i="17" s="1"/>
  <c r="G411" i="19"/>
  <c r="E399" i="17" s="1"/>
  <c r="F411" i="19"/>
  <c r="D399" i="17" s="1"/>
  <c r="F375" i="19"/>
  <c r="D363" i="17" s="1"/>
  <c r="G375" i="19"/>
  <c r="E363" i="17" s="1"/>
  <c r="F367" i="19"/>
  <c r="D355" i="17" s="1"/>
  <c r="G367" i="19"/>
  <c r="E355" i="17" s="1"/>
  <c r="F359" i="19"/>
  <c r="D347" i="17" s="1"/>
  <c r="G359" i="19"/>
  <c r="E347" i="17" s="1"/>
  <c r="F335" i="19"/>
  <c r="D323" i="17" s="1"/>
  <c r="G335" i="19"/>
  <c r="E323" i="17" s="1"/>
  <c r="G311" i="19"/>
  <c r="E299" i="17" s="1"/>
  <c r="F311" i="19"/>
  <c r="D299" i="17" s="1"/>
  <c r="G299" i="15"/>
  <c r="E287" i="14" s="1"/>
  <c r="F299" i="15"/>
  <c r="D287" i="14" s="1"/>
  <c r="F210" i="16"/>
  <c r="F198" i="14" s="1"/>
  <c r="G210" i="16"/>
  <c r="G198" i="14" s="1"/>
  <c r="G216" i="10"/>
  <c r="C204" i="17" s="1"/>
  <c r="F216" i="10"/>
  <c r="B204" i="17" s="1"/>
  <c r="G174" i="10"/>
  <c r="C162" i="17" s="1"/>
  <c r="F174" i="10"/>
  <c r="B162" i="17" s="1"/>
  <c r="G143" i="15"/>
  <c r="E131" i="14" s="1"/>
  <c r="G145" i="20"/>
  <c r="G133" i="17" s="1"/>
  <c r="G153" i="20"/>
  <c r="G141" i="17" s="1"/>
  <c r="G200" i="20"/>
  <c r="G188" i="17" s="1"/>
  <c r="G288" i="20"/>
  <c r="G276" i="17" s="1"/>
  <c r="G364" i="20"/>
  <c r="G352" i="17" s="1"/>
  <c r="G376" i="20"/>
  <c r="G364" i="17" s="1"/>
  <c r="G388" i="20"/>
  <c r="G376" i="17" s="1"/>
  <c r="G232" i="10"/>
  <c r="C220" i="17" s="1"/>
  <c r="F232" i="10"/>
  <c r="B220" i="17" s="1"/>
  <c r="G190" i="10"/>
  <c r="C178" i="17" s="1"/>
  <c r="F190" i="10"/>
  <c r="B178" i="17" s="1"/>
  <c r="G148" i="10"/>
  <c r="C136" i="17" s="1"/>
  <c r="F148" i="10"/>
  <c r="B136" i="17" s="1"/>
  <c r="F82" i="10"/>
  <c r="B70" i="17" s="1"/>
  <c r="G82" i="10"/>
  <c r="C70" i="17" s="1"/>
  <c r="G266" i="10"/>
  <c r="C254" i="17" s="1"/>
  <c r="F266" i="10"/>
  <c r="B254" i="17" s="1"/>
  <c r="G284" i="10"/>
  <c r="C272" i="17" s="1"/>
  <c r="F284" i="10"/>
  <c r="B272" i="17" s="1"/>
  <c r="F318" i="10"/>
  <c r="B306" i="17" s="1"/>
  <c r="G318" i="10"/>
  <c r="C306" i="17" s="1"/>
  <c r="G372" i="10"/>
  <c r="C360" i="17" s="1"/>
  <c r="F372" i="10"/>
  <c r="B360" i="17" s="1"/>
  <c r="G416" i="10"/>
  <c r="C404" i="17" s="1"/>
  <c r="F416" i="10"/>
  <c r="B404" i="17" s="1"/>
  <c r="G426" i="10"/>
  <c r="C414" i="17" s="1"/>
  <c r="F426" i="10"/>
  <c r="B414" i="17" s="1"/>
  <c r="G434" i="10"/>
  <c r="C422" i="17" s="1"/>
  <c r="F434" i="10"/>
  <c r="B422" i="17" s="1"/>
  <c r="F204" i="16"/>
  <c r="F192" i="14" s="1"/>
  <c r="G204" i="16"/>
  <c r="G192" i="14" s="1"/>
  <c r="G443" i="15"/>
  <c r="E431" i="14" s="1"/>
  <c r="F443" i="15"/>
  <c r="D431" i="14" s="1"/>
  <c r="G387" i="15"/>
  <c r="E375" i="14" s="1"/>
  <c r="F387" i="15"/>
  <c r="D375" i="14" s="1"/>
  <c r="G363" i="15"/>
  <c r="E351" i="14" s="1"/>
  <c r="F363" i="15"/>
  <c r="D351" i="14" s="1"/>
  <c r="G307" i="15"/>
  <c r="E295" i="14" s="1"/>
  <c r="F307" i="15"/>
  <c r="D295" i="14" s="1"/>
  <c r="F235" i="15"/>
  <c r="D223" i="14" s="1"/>
  <c r="G235" i="15"/>
  <c r="E223" i="14" s="1"/>
  <c r="F141" i="15"/>
  <c r="D129" i="14" s="1"/>
  <c r="G141" i="15"/>
  <c r="E129" i="14" s="1"/>
  <c r="F61" i="15"/>
  <c r="D49" i="14" s="1"/>
  <c r="G61" i="15"/>
  <c r="E49" i="14" s="1"/>
  <c r="F422" i="16"/>
  <c r="F410" i="14" s="1"/>
  <c r="G422" i="16"/>
  <c r="G410" i="14" s="1"/>
  <c r="F370" i="16"/>
  <c r="F358" i="14" s="1"/>
  <c r="G370" i="16"/>
  <c r="G358" i="14" s="1"/>
  <c r="F358" i="16"/>
  <c r="F346" i="14" s="1"/>
  <c r="G358" i="16"/>
  <c r="G346" i="14" s="1"/>
  <c r="F318" i="16"/>
  <c r="F306" i="14" s="1"/>
  <c r="G318" i="16"/>
  <c r="G306" i="14" s="1"/>
  <c r="G205" i="19"/>
  <c r="E193" i="17" s="1"/>
  <c r="F205" i="19"/>
  <c r="D193" i="17" s="1"/>
  <c r="F95" i="19"/>
  <c r="D83" i="17" s="1"/>
  <c r="G95" i="19"/>
  <c r="E83" i="17" s="1"/>
  <c r="F59" i="19"/>
  <c r="D47" i="17" s="1"/>
  <c r="G59" i="19"/>
  <c r="E47" i="17" s="1"/>
  <c r="F23" i="19"/>
  <c r="D11" i="17" s="1"/>
  <c r="G23" i="19"/>
  <c r="E11" i="17" s="1"/>
  <c r="G437" i="19"/>
  <c r="E425" i="17" s="1"/>
  <c r="F437" i="19"/>
  <c r="D425" i="17" s="1"/>
  <c r="G413" i="19"/>
  <c r="E401" i="17" s="1"/>
  <c r="F413" i="19"/>
  <c r="D401" i="17" s="1"/>
  <c r="G405" i="19"/>
  <c r="E393" i="17" s="1"/>
  <c r="F405" i="19"/>
  <c r="D393" i="17" s="1"/>
  <c r="F385" i="19"/>
  <c r="D373" i="17" s="1"/>
  <c r="G385" i="19"/>
  <c r="E373" i="17" s="1"/>
  <c r="F353" i="19"/>
  <c r="D341" i="17" s="1"/>
  <c r="G353" i="19"/>
  <c r="E341" i="17" s="1"/>
  <c r="F329" i="19"/>
  <c r="D317" i="17" s="1"/>
  <c r="G329" i="19"/>
  <c r="E317" i="17" s="1"/>
  <c r="F321" i="19"/>
  <c r="D309" i="17" s="1"/>
  <c r="G321" i="19"/>
  <c r="E309" i="17" s="1"/>
  <c r="G269" i="19"/>
  <c r="E257" i="17" s="1"/>
  <c r="F269" i="19"/>
  <c r="D257" i="17" s="1"/>
  <c r="G189" i="19"/>
  <c r="E177" i="17" s="1"/>
  <c r="F189" i="19"/>
  <c r="D177" i="17" s="1"/>
  <c r="G187" i="20"/>
  <c r="G175" i="17" s="1"/>
  <c r="F187" i="20"/>
  <c r="F175" i="17" s="1"/>
  <c r="G46" i="10"/>
  <c r="C34" i="17" s="1"/>
  <c r="F46" i="10"/>
  <c r="B34" i="17" s="1"/>
  <c r="G26" i="1"/>
  <c r="C14" i="14" s="1"/>
  <c r="F26" i="1"/>
  <c r="B14" i="14" s="1"/>
  <c r="G58" i="1"/>
  <c r="C46" i="14" s="1"/>
  <c r="F58" i="1"/>
  <c r="B46" i="14" s="1"/>
  <c r="G82" i="1"/>
  <c r="C70" i="14" s="1"/>
  <c r="F82" i="1"/>
  <c r="B70" i="14" s="1"/>
  <c r="G122" i="1"/>
  <c r="C110" i="14" s="1"/>
  <c r="F122" i="1"/>
  <c r="B110" i="14" s="1"/>
  <c r="G186" i="10"/>
  <c r="C174" i="17" s="1"/>
  <c r="F186" i="10"/>
  <c r="B174" i="17" s="1"/>
  <c r="F102" i="10"/>
  <c r="B90" i="17" s="1"/>
  <c r="G102" i="10"/>
  <c r="C90" i="17" s="1"/>
  <c r="G270" i="10"/>
  <c r="C258" i="17" s="1"/>
  <c r="F270" i="10"/>
  <c r="B258" i="17" s="1"/>
  <c r="G336" i="10"/>
  <c r="C324" i="17" s="1"/>
  <c r="F336" i="10"/>
  <c r="B324" i="17" s="1"/>
  <c r="F456" i="10"/>
  <c r="B444" i="17" s="1"/>
  <c r="G456" i="10"/>
  <c r="C444" i="17" s="1"/>
  <c r="G54" i="10"/>
  <c r="C42" i="17" s="1"/>
  <c r="F54" i="10"/>
  <c r="B42" i="17" s="1"/>
  <c r="F128" i="1"/>
  <c r="B116" i="14" s="1"/>
  <c r="G128" i="1"/>
  <c r="C116" i="14" s="1"/>
  <c r="G144" i="1"/>
  <c r="C132" i="14" s="1"/>
  <c r="F144" i="1"/>
  <c r="B132" i="14" s="1"/>
  <c r="G168" i="1"/>
  <c r="C156" i="14" s="1"/>
  <c r="F168" i="1"/>
  <c r="B156" i="14" s="1"/>
  <c r="G208" i="1"/>
  <c r="C196" i="14" s="1"/>
  <c r="F208" i="1"/>
  <c r="B196" i="14" s="1"/>
  <c r="G420" i="15"/>
  <c r="E408" i="14" s="1"/>
  <c r="F420" i="15"/>
  <c r="D408" i="14" s="1"/>
  <c r="G214" i="10"/>
  <c r="C202" i="17" s="1"/>
  <c r="F214" i="10"/>
  <c r="B202" i="17" s="1"/>
  <c r="G180" i="10"/>
  <c r="C168" i="17" s="1"/>
  <c r="F180" i="10"/>
  <c r="B168" i="17" s="1"/>
  <c r="G154" i="10"/>
  <c r="C142" i="17" s="1"/>
  <c r="F154" i="10"/>
  <c r="B142" i="17" s="1"/>
  <c r="G112" i="10"/>
  <c r="C100" i="17" s="1"/>
  <c r="F112" i="10"/>
  <c r="B100" i="17" s="1"/>
  <c r="G48" i="10"/>
  <c r="C36" i="17" s="1"/>
  <c r="F48" i="10"/>
  <c r="B36" i="17" s="1"/>
  <c r="G300" i="10"/>
  <c r="C288" i="17" s="1"/>
  <c r="F300" i="10"/>
  <c r="B288" i="17" s="1"/>
  <c r="G310" i="10"/>
  <c r="C298" i="17" s="1"/>
  <c r="F310" i="10"/>
  <c r="B298" i="17" s="1"/>
  <c r="G344" i="10"/>
  <c r="C332" i="17" s="1"/>
  <c r="F344" i="10"/>
  <c r="B332" i="17" s="1"/>
  <c r="G376" i="10"/>
  <c r="C364" i="17" s="1"/>
  <c r="F376" i="10"/>
  <c r="B364" i="17" s="1"/>
  <c r="G436" i="10"/>
  <c r="C424" i="17" s="1"/>
  <c r="F436" i="10"/>
  <c r="B424" i="17" s="1"/>
  <c r="F227" i="15"/>
  <c r="D215" i="14" s="1"/>
  <c r="G227" i="15"/>
  <c r="E215" i="14" s="1"/>
  <c r="F393" i="16"/>
  <c r="F381" i="14" s="1"/>
  <c r="G393" i="16"/>
  <c r="G381" i="14" s="1"/>
  <c r="F357" i="16"/>
  <c r="F345" i="14" s="1"/>
  <c r="G357" i="16"/>
  <c r="G345" i="14" s="1"/>
  <c r="F333" i="16"/>
  <c r="F321" i="14" s="1"/>
  <c r="G333" i="16"/>
  <c r="G321" i="14" s="1"/>
  <c r="F277" i="16"/>
  <c r="F265" i="14" s="1"/>
  <c r="G277" i="16"/>
  <c r="G265" i="14" s="1"/>
  <c r="F265" i="16"/>
  <c r="F253" i="14" s="1"/>
  <c r="G265" i="16"/>
  <c r="G253" i="14" s="1"/>
  <c r="F129" i="19"/>
  <c r="D117" i="17" s="1"/>
  <c r="G129" i="19"/>
  <c r="E117" i="17" s="1"/>
  <c r="G451" i="19"/>
  <c r="E439" i="17" s="1"/>
  <c r="F451" i="19"/>
  <c r="D439" i="17" s="1"/>
  <c r="G427" i="19"/>
  <c r="E415" i="17" s="1"/>
  <c r="F427" i="19"/>
  <c r="D415" i="17" s="1"/>
  <c r="G419" i="19"/>
  <c r="E407" i="17" s="1"/>
  <c r="F419" i="19"/>
  <c r="D407" i="17" s="1"/>
  <c r="G187" i="19"/>
  <c r="E175" i="17" s="1"/>
  <c r="F187" i="19"/>
  <c r="D175" i="17" s="1"/>
  <c r="F211" i="20"/>
  <c r="F199" i="17" s="1"/>
  <c r="G211" i="20"/>
  <c r="G199" i="17" s="1"/>
  <c r="G185" i="20"/>
  <c r="G173" i="17" s="1"/>
  <c r="F185" i="20"/>
  <c r="F173" i="17" s="1"/>
  <c r="B18" i="27"/>
  <c r="D17" i="27"/>
  <c r="E17" i="27"/>
  <c r="F17" i="27"/>
  <c r="G106" i="1"/>
  <c r="C94" i="14" s="1"/>
  <c r="F106" i="1"/>
  <c r="B94" i="14" s="1"/>
  <c r="G162" i="1"/>
  <c r="C150" i="14" s="1"/>
  <c r="F162" i="1"/>
  <c r="B150" i="14" s="1"/>
  <c r="G228" i="10"/>
  <c r="C216" i="17" s="1"/>
  <c r="F228" i="10"/>
  <c r="B216" i="17" s="1"/>
  <c r="G194" i="10"/>
  <c r="C182" i="17" s="1"/>
  <c r="F194" i="10"/>
  <c r="B182" i="17" s="1"/>
  <c r="G152" i="10"/>
  <c r="C140" i="17" s="1"/>
  <c r="F152" i="10"/>
  <c r="B140" i="17" s="1"/>
  <c r="G110" i="10"/>
  <c r="C98" i="17" s="1"/>
  <c r="F110" i="10"/>
  <c r="B98" i="17" s="1"/>
  <c r="G68" i="10"/>
  <c r="C56" i="17" s="1"/>
  <c r="F68" i="10"/>
  <c r="B56" i="17" s="1"/>
  <c r="F238" i="10"/>
  <c r="B226" i="17" s="1"/>
  <c r="G238" i="10"/>
  <c r="C226" i="17" s="1"/>
  <c r="G388" i="10"/>
  <c r="C376" i="17" s="1"/>
  <c r="F388" i="10"/>
  <c r="B376" i="17" s="1"/>
  <c r="G410" i="10"/>
  <c r="C398" i="17" s="1"/>
  <c r="F410" i="10"/>
  <c r="B398" i="17" s="1"/>
  <c r="G423" i="15"/>
  <c r="E411" i="14" s="1"/>
  <c r="F423" i="15"/>
  <c r="D411" i="14" s="1"/>
  <c r="G356" i="15"/>
  <c r="E344" i="14" s="1"/>
  <c r="F356" i="15"/>
  <c r="D344" i="14" s="1"/>
  <c r="G36" i="1"/>
  <c r="C24" i="14" s="1"/>
  <c r="F36" i="1"/>
  <c r="B24" i="14" s="1"/>
  <c r="G52" i="1"/>
  <c r="C40" i="14" s="1"/>
  <c r="F52" i="1"/>
  <c r="B40" i="14" s="1"/>
  <c r="G68" i="1"/>
  <c r="C56" i="14" s="1"/>
  <c r="F68" i="1"/>
  <c r="B56" i="14" s="1"/>
  <c r="G84" i="1"/>
  <c r="C72" i="14" s="1"/>
  <c r="F84" i="1"/>
  <c r="B72" i="14" s="1"/>
  <c r="G100" i="1"/>
  <c r="C88" i="14" s="1"/>
  <c r="F100" i="1"/>
  <c r="B88" i="14" s="1"/>
  <c r="G124" i="1"/>
  <c r="C112" i="14" s="1"/>
  <c r="F124" i="1"/>
  <c r="B112" i="14" s="1"/>
  <c r="G148" i="1"/>
  <c r="C136" i="14" s="1"/>
  <c r="F148" i="1"/>
  <c r="B136" i="14" s="1"/>
  <c r="G180" i="1"/>
  <c r="C168" i="14" s="1"/>
  <c r="F180" i="1"/>
  <c r="B168" i="14" s="1"/>
  <c r="F416" i="16"/>
  <c r="F404" i="14" s="1"/>
  <c r="G416" i="16"/>
  <c r="G404" i="14" s="1"/>
  <c r="G272" i="10"/>
  <c r="C260" i="17" s="1"/>
  <c r="F272" i="10"/>
  <c r="B260" i="17" s="1"/>
  <c r="F282" i="10"/>
  <c r="B270" i="17" s="1"/>
  <c r="G282" i="10"/>
  <c r="C270" i="17" s="1"/>
  <c r="G306" i="10"/>
  <c r="C294" i="17" s="1"/>
  <c r="F306" i="10"/>
  <c r="B294" i="17" s="1"/>
  <c r="G356" i="10"/>
  <c r="C344" i="17" s="1"/>
  <c r="F356" i="10"/>
  <c r="B344" i="17" s="1"/>
  <c r="G368" i="10"/>
  <c r="C356" i="17" s="1"/>
  <c r="F368" i="10"/>
  <c r="B356" i="17" s="1"/>
  <c r="G390" i="10"/>
  <c r="C378" i="17" s="1"/>
  <c r="F390" i="10"/>
  <c r="B378" i="17" s="1"/>
  <c r="G400" i="10"/>
  <c r="C388" i="17" s="1"/>
  <c r="F400" i="10"/>
  <c r="B388" i="17" s="1"/>
  <c r="G414" i="10"/>
  <c r="C402" i="17" s="1"/>
  <c r="F414" i="10"/>
  <c r="B402" i="17" s="1"/>
  <c r="G432" i="10"/>
  <c r="C420" i="17" s="1"/>
  <c r="F432" i="10"/>
  <c r="B420" i="17" s="1"/>
  <c r="G349" i="15"/>
  <c r="E337" i="14" s="1"/>
  <c r="F349" i="15"/>
  <c r="D337" i="14" s="1"/>
  <c r="F347" i="16"/>
  <c r="F335" i="14" s="1"/>
  <c r="G347" i="16"/>
  <c r="G335" i="14" s="1"/>
  <c r="F321" i="16"/>
  <c r="F309" i="14" s="1"/>
  <c r="G321" i="16"/>
  <c r="G309" i="14" s="1"/>
  <c r="G441" i="19"/>
  <c r="E429" i="17" s="1"/>
  <c r="F441" i="19"/>
  <c r="D429" i="17" s="1"/>
  <c r="F349" i="19"/>
  <c r="D337" i="17" s="1"/>
  <c r="G349" i="19"/>
  <c r="E337" i="17" s="1"/>
  <c r="G273" i="19"/>
  <c r="E261" i="17" s="1"/>
  <c r="F273" i="19"/>
  <c r="D261" i="17" s="1"/>
  <c r="G185" i="19"/>
  <c r="E173" i="17" s="1"/>
  <c r="F185" i="19"/>
  <c r="D173" i="17" s="1"/>
  <c r="G462" i="19"/>
  <c r="E450" i="17" s="1"/>
  <c r="F462" i="19"/>
  <c r="D450" i="17" s="1"/>
  <c r="G172" i="10"/>
  <c r="C160" i="17" s="1"/>
  <c r="F172" i="10"/>
  <c r="B160" i="17" s="1"/>
  <c r="G120" i="10"/>
  <c r="C108" i="17" s="1"/>
  <c r="F120" i="10"/>
  <c r="B108" i="17" s="1"/>
  <c r="G226" i="10"/>
  <c r="C214" i="17" s="1"/>
  <c r="F226" i="10"/>
  <c r="B214" i="17" s="1"/>
  <c r="F202" i="10"/>
  <c r="B190" i="17" s="1"/>
  <c r="G202" i="10"/>
  <c r="C190" i="17" s="1"/>
  <c r="G184" i="10"/>
  <c r="C172" i="17" s="1"/>
  <c r="F184" i="10"/>
  <c r="B172" i="17" s="1"/>
  <c r="G140" i="10"/>
  <c r="C128" i="17" s="1"/>
  <c r="F140" i="10"/>
  <c r="B128" i="17" s="1"/>
  <c r="G66" i="10"/>
  <c r="C54" i="17" s="1"/>
  <c r="F66" i="10"/>
  <c r="B54" i="17" s="1"/>
  <c r="G56" i="10"/>
  <c r="C44" i="17" s="1"/>
  <c r="F56" i="10"/>
  <c r="B44" i="17" s="1"/>
  <c r="G32" i="10"/>
  <c r="C20" i="17" s="1"/>
  <c r="F32" i="10"/>
  <c r="B20" i="17" s="1"/>
  <c r="F195" i="15"/>
  <c r="D183" i="14" s="1"/>
  <c r="G195" i="15"/>
  <c r="E183" i="14" s="1"/>
  <c r="F87" i="15"/>
  <c r="D75" i="14" s="1"/>
  <c r="G87" i="15"/>
  <c r="E75" i="14" s="1"/>
  <c r="F461" i="16"/>
  <c r="F449" i="14" s="1"/>
  <c r="G461" i="16"/>
  <c r="G449" i="14" s="1"/>
  <c r="F432" i="16"/>
  <c r="F420" i="14" s="1"/>
  <c r="G432" i="16"/>
  <c r="G420" i="14" s="1"/>
  <c r="F388" i="16"/>
  <c r="F376" i="14" s="1"/>
  <c r="G388" i="16"/>
  <c r="G376" i="14" s="1"/>
  <c r="F381" i="16"/>
  <c r="F369" i="14" s="1"/>
  <c r="G381" i="16"/>
  <c r="G369" i="14" s="1"/>
  <c r="F290" i="16"/>
  <c r="F278" i="14" s="1"/>
  <c r="G290" i="16"/>
  <c r="G278" i="14" s="1"/>
  <c r="G385" i="15"/>
  <c r="E373" i="14" s="1"/>
  <c r="F385" i="15"/>
  <c r="D373" i="14" s="1"/>
  <c r="G359" i="15"/>
  <c r="E347" i="14" s="1"/>
  <c r="F359" i="15"/>
  <c r="D347" i="14" s="1"/>
  <c r="F234" i="15"/>
  <c r="D222" i="14" s="1"/>
  <c r="G234" i="15"/>
  <c r="E222" i="14" s="1"/>
  <c r="F274" i="16"/>
  <c r="F262" i="14" s="1"/>
  <c r="G274" i="16"/>
  <c r="G262" i="14" s="1"/>
  <c r="F293" i="16"/>
  <c r="F281" i="14" s="1"/>
  <c r="G293" i="16"/>
  <c r="G281" i="14" s="1"/>
  <c r="G409" i="19"/>
  <c r="E397" i="17" s="1"/>
  <c r="F409" i="19"/>
  <c r="D397" i="17" s="1"/>
  <c r="G281" i="19"/>
  <c r="E269" i="17" s="1"/>
  <c r="F281" i="19"/>
  <c r="D269" i="17" s="1"/>
  <c r="G436" i="15"/>
  <c r="E424" i="14" s="1"/>
  <c r="F436" i="15"/>
  <c r="D424" i="14" s="1"/>
  <c r="G83" i="20"/>
  <c r="G71" i="17" s="1"/>
  <c r="G190" i="20"/>
  <c r="G178" i="17" s="1"/>
  <c r="G246" i="20"/>
  <c r="G234" i="17" s="1"/>
  <c r="G254" i="20"/>
  <c r="G242" i="17" s="1"/>
  <c r="G256" i="20"/>
  <c r="G244" i="17" s="1"/>
  <c r="G258" i="20"/>
  <c r="G246" i="17" s="1"/>
  <c r="G260" i="20"/>
  <c r="G248" i="17" s="1"/>
  <c r="G262" i="20"/>
  <c r="G250" i="17" s="1"/>
  <c r="G264" i="20"/>
  <c r="G252" i="17" s="1"/>
  <c r="G268" i="20"/>
  <c r="G256" i="17" s="1"/>
  <c r="G272" i="20"/>
  <c r="G260" i="17" s="1"/>
  <c r="G278" i="20"/>
  <c r="G266" i="17" s="1"/>
  <c r="G287" i="20"/>
  <c r="G275" i="17" s="1"/>
  <c r="G291" i="20"/>
  <c r="G279" i="17" s="1"/>
  <c r="G356" i="20"/>
  <c r="G344" i="17" s="1"/>
  <c r="G324" i="20"/>
  <c r="G312" i="17" s="1"/>
  <c r="G331" i="20"/>
  <c r="G319" i="17" s="1"/>
  <c r="G358" i="20"/>
  <c r="G346" i="17" s="1"/>
  <c r="G369" i="20"/>
  <c r="G357" i="17" s="1"/>
  <c r="G17" i="25"/>
  <c r="D17" i="25"/>
  <c r="F17" i="25"/>
  <c r="B18" i="25"/>
  <c r="C17" i="25"/>
  <c r="H17" i="25"/>
  <c r="E17" i="25"/>
  <c r="F399" i="19"/>
  <c r="D387" i="17" s="1"/>
  <c r="G399" i="19"/>
  <c r="E387" i="17" s="1"/>
  <c r="F347" i="19"/>
  <c r="D335" i="17" s="1"/>
  <c r="G347" i="19"/>
  <c r="E335" i="17" s="1"/>
  <c r="G307" i="19"/>
  <c r="E295" i="17" s="1"/>
  <c r="F307" i="19"/>
  <c r="D295" i="17" s="1"/>
  <c r="G285" i="19"/>
  <c r="E273" i="17" s="1"/>
  <c r="F285" i="19"/>
  <c r="D273" i="17" s="1"/>
  <c r="F389" i="19"/>
  <c r="D377" i="17" s="1"/>
  <c r="G389" i="19"/>
  <c r="E377" i="17" s="1"/>
  <c r="G243" i="19"/>
  <c r="E231" i="17" s="1"/>
  <c r="F243" i="19"/>
  <c r="D231" i="17" s="1"/>
  <c r="G253" i="19"/>
  <c r="E241" i="17" s="1"/>
  <c r="F253" i="19"/>
  <c r="D241" i="17" s="1"/>
  <c r="F169" i="19"/>
  <c r="D157" i="17" s="1"/>
  <c r="G169" i="19"/>
  <c r="E157" i="17" s="1"/>
  <c r="F97" i="19"/>
  <c r="D85" i="17" s="1"/>
  <c r="G97" i="19"/>
  <c r="E85" i="17" s="1"/>
  <c r="F61" i="19"/>
  <c r="D49" i="17" s="1"/>
  <c r="G61" i="19"/>
  <c r="E49" i="17" s="1"/>
  <c r="F53" i="19"/>
  <c r="D41" i="17" s="1"/>
  <c r="G53" i="19"/>
  <c r="E41" i="17" s="1"/>
  <c r="F379" i="19"/>
  <c r="D367" i="17" s="1"/>
  <c r="G379" i="19"/>
  <c r="E367" i="17" s="1"/>
  <c r="G289" i="19"/>
  <c r="E277" i="17" s="1"/>
  <c r="F289" i="19"/>
  <c r="D277" i="17" s="1"/>
  <c r="F173" i="19"/>
  <c r="D161" i="17" s="1"/>
  <c r="G173" i="19"/>
  <c r="E161" i="17" s="1"/>
  <c r="F137" i="19"/>
  <c r="D125" i="17" s="1"/>
  <c r="G137" i="19"/>
  <c r="E125" i="17" s="1"/>
  <c r="F101" i="19"/>
  <c r="D89" i="17" s="1"/>
  <c r="G101" i="19"/>
  <c r="E89" i="17" s="1"/>
  <c r="F85" i="19"/>
  <c r="D73" i="17" s="1"/>
  <c r="G85" i="19"/>
  <c r="E73" i="17" s="1"/>
  <c r="G443" i="19"/>
  <c r="E431" i="17" s="1"/>
  <c r="F443" i="19"/>
  <c r="D431" i="17" s="1"/>
  <c r="F327" i="19"/>
  <c r="D315" i="17" s="1"/>
  <c r="G327" i="19"/>
  <c r="E315" i="17" s="1"/>
  <c r="G319" i="19"/>
  <c r="E307" i="17" s="1"/>
  <c r="F319" i="19"/>
  <c r="D307" i="17" s="1"/>
  <c r="G283" i="19"/>
  <c r="E271" i="17" s="1"/>
  <c r="F283" i="19"/>
  <c r="D271" i="17" s="1"/>
  <c r="G275" i="19"/>
  <c r="E263" i="17" s="1"/>
  <c r="F275" i="19"/>
  <c r="D263" i="17" s="1"/>
  <c r="G239" i="19"/>
  <c r="E227" i="17" s="1"/>
  <c r="F239" i="19"/>
  <c r="D227" i="17" s="1"/>
  <c r="G203" i="19"/>
  <c r="E191" i="17" s="1"/>
  <c r="F203" i="19"/>
  <c r="D191" i="17" s="1"/>
  <c r="G195" i="19"/>
  <c r="E183" i="17" s="1"/>
  <c r="F195" i="19"/>
  <c r="D183" i="17" s="1"/>
  <c r="G193" i="20"/>
  <c r="G181" i="17" s="1"/>
  <c r="F193" i="20"/>
  <c r="F181" i="17" s="1"/>
  <c r="B19" i="22"/>
  <c r="C18" i="22"/>
  <c r="D18" i="22"/>
  <c r="E18" i="22"/>
  <c r="G130" i="1"/>
  <c r="C118" i="14" s="1"/>
  <c r="F130" i="1"/>
  <c r="B118" i="14" s="1"/>
  <c r="G210" i="1"/>
  <c r="C198" i="14" s="1"/>
  <c r="F210" i="1"/>
  <c r="B198" i="14" s="1"/>
  <c r="G226" i="1"/>
  <c r="C214" i="14" s="1"/>
  <c r="F226" i="1"/>
  <c r="B214" i="14" s="1"/>
  <c r="G176" i="10"/>
  <c r="C164" i="17" s="1"/>
  <c r="F176" i="10"/>
  <c r="B164" i="17" s="1"/>
  <c r="F125" i="15"/>
  <c r="D113" i="14" s="1"/>
  <c r="G125" i="15"/>
  <c r="E113" i="14" s="1"/>
  <c r="F262" i="10"/>
  <c r="B250" i="17" s="1"/>
  <c r="G262" i="10"/>
  <c r="C250" i="17" s="1"/>
  <c r="G304" i="10"/>
  <c r="C292" i="17" s="1"/>
  <c r="F304" i="10"/>
  <c r="B292" i="17" s="1"/>
  <c r="F225" i="15"/>
  <c r="D213" i="14" s="1"/>
  <c r="G225" i="15"/>
  <c r="E213" i="14" s="1"/>
  <c r="G44" i="1"/>
  <c r="C32" i="14" s="1"/>
  <c r="F44" i="1"/>
  <c r="B32" i="14" s="1"/>
  <c r="G76" i="1"/>
  <c r="C64" i="14" s="1"/>
  <c r="F76" i="1"/>
  <c r="B64" i="14" s="1"/>
  <c r="G92" i="1"/>
  <c r="C80" i="14" s="1"/>
  <c r="F92" i="1"/>
  <c r="B80" i="14" s="1"/>
  <c r="G108" i="1"/>
  <c r="C96" i="14" s="1"/>
  <c r="F108" i="1"/>
  <c r="B96" i="14" s="1"/>
  <c r="G164" i="1"/>
  <c r="C152" i="14" s="1"/>
  <c r="F164" i="1"/>
  <c r="B152" i="14" s="1"/>
  <c r="G220" i="1"/>
  <c r="C208" i="14" s="1"/>
  <c r="F220" i="1"/>
  <c r="B208" i="14" s="1"/>
  <c r="G228" i="1"/>
  <c r="C216" i="14" s="1"/>
  <c r="F228" i="1"/>
  <c r="B216" i="14" s="1"/>
  <c r="G236" i="1"/>
  <c r="C224" i="14" s="1"/>
  <c r="F236" i="1"/>
  <c r="B224" i="14" s="1"/>
  <c r="F353" i="16"/>
  <c r="F341" i="14" s="1"/>
  <c r="G353" i="16"/>
  <c r="G341" i="14" s="1"/>
  <c r="G240" i="10"/>
  <c r="C228" i="17" s="1"/>
  <c r="F240" i="10"/>
  <c r="B228" i="17" s="1"/>
  <c r="G264" i="10"/>
  <c r="C252" i="17" s="1"/>
  <c r="F264" i="10"/>
  <c r="B252" i="17" s="1"/>
  <c r="G296" i="10"/>
  <c r="C284" i="17" s="1"/>
  <c r="F296" i="10"/>
  <c r="B284" i="17" s="1"/>
  <c r="G314" i="10"/>
  <c r="C302" i="17" s="1"/>
  <c r="F314" i="10"/>
  <c r="B302" i="17" s="1"/>
  <c r="G326" i="10"/>
  <c r="C314" i="17" s="1"/>
  <c r="F326" i="10"/>
  <c r="B314" i="17" s="1"/>
  <c r="G348" i="10"/>
  <c r="C336" i="17" s="1"/>
  <c r="F348" i="10"/>
  <c r="B336" i="17" s="1"/>
  <c r="G380" i="10"/>
  <c r="C368" i="17" s="1"/>
  <c r="F380" i="10"/>
  <c r="B368" i="17" s="1"/>
  <c r="F442" i="10"/>
  <c r="B430" i="17" s="1"/>
  <c r="G442" i="10"/>
  <c r="C430" i="17" s="1"/>
  <c r="F365" i="16"/>
  <c r="F353" i="14" s="1"/>
  <c r="G365" i="16"/>
  <c r="G353" i="14" s="1"/>
  <c r="F317" i="16"/>
  <c r="F305" i="14" s="1"/>
  <c r="G317" i="16"/>
  <c r="G305" i="14" s="1"/>
  <c r="G425" i="19"/>
  <c r="E413" i="17" s="1"/>
  <c r="F425" i="19"/>
  <c r="D413" i="17" s="1"/>
  <c r="F401" i="19"/>
  <c r="D389" i="17" s="1"/>
  <c r="G401" i="19"/>
  <c r="E389" i="17" s="1"/>
  <c r="F381" i="19"/>
  <c r="D369" i="17" s="1"/>
  <c r="G381" i="19"/>
  <c r="E369" i="17" s="1"/>
  <c r="F373" i="19"/>
  <c r="D361" i="17" s="1"/>
  <c r="G373" i="19"/>
  <c r="E361" i="17" s="1"/>
  <c r="G229" i="19"/>
  <c r="E217" i="17" s="1"/>
  <c r="F229" i="19"/>
  <c r="D217" i="17" s="1"/>
  <c r="G234" i="10"/>
  <c r="C222" i="17" s="1"/>
  <c r="F234" i="10"/>
  <c r="B222" i="17" s="1"/>
  <c r="G192" i="10"/>
  <c r="C180" i="17" s="1"/>
  <c r="F192" i="10"/>
  <c r="B180" i="17" s="1"/>
  <c r="G160" i="10"/>
  <c r="C148" i="17" s="1"/>
  <c r="F160" i="10"/>
  <c r="B148" i="17" s="1"/>
  <c r="G150" i="10"/>
  <c r="C138" i="17" s="1"/>
  <c r="F150" i="10"/>
  <c r="B138" i="17" s="1"/>
  <c r="G116" i="10"/>
  <c r="C104" i="17" s="1"/>
  <c r="F116" i="10"/>
  <c r="B104" i="17" s="1"/>
  <c r="G86" i="10"/>
  <c r="C74" i="17" s="1"/>
  <c r="F86" i="10"/>
  <c r="B74" i="17" s="1"/>
  <c r="F103" i="15"/>
  <c r="D91" i="14" s="1"/>
  <c r="G103" i="15"/>
  <c r="E91" i="14" s="1"/>
  <c r="F59" i="15"/>
  <c r="D47" i="14" s="1"/>
  <c r="G59" i="15"/>
  <c r="E47" i="14" s="1"/>
  <c r="F392" i="16"/>
  <c r="F380" i="14" s="1"/>
  <c r="G392" i="16"/>
  <c r="G380" i="14" s="1"/>
  <c r="G337" i="15"/>
  <c r="E325" i="14" s="1"/>
  <c r="F337" i="15"/>
  <c r="D325" i="14" s="1"/>
  <c r="F221" i="15"/>
  <c r="D209" i="14" s="1"/>
  <c r="G221" i="15"/>
  <c r="E209" i="14" s="1"/>
  <c r="F341" i="19"/>
  <c r="D329" i="17" s="1"/>
  <c r="G341" i="19"/>
  <c r="E329" i="17" s="1"/>
  <c r="G182" i="20"/>
  <c r="G170" i="17" s="1"/>
  <c r="G245" i="20"/>
  <c r="G233" i="17" s="1"/>
  <c r="G247" i="20"/>
  <c r="G235" i="17" s="1"/>
  <c r="G249" i="20"/>
  <c r="G237" i="17" s="1"/>
  <c r="G251" i="20"/>
  <c r="G239" i="17" s="1"/>
  <c r="G253" i="20"/>
  <c r="G241" i="17" s="1"/>
  <c r="G266" i="20"/>
  <c r="G254" i="17" s="1"/>
  <c r="G270" i="20"/>
  <c r="G258" i="17" s="1"/>
  <c r="G274" i="20"/>
  <c r="G262" i="17" s="1"/>
  <c r="G282" i="20"/>
  <c r="G270" i="17" s="1"/>
  <c r="G285" i="20"/>
  <c r="G273" i="17" s="1"/>
  <c r="G289" i="20"/>
  <c r="G277" i="17" s="1"/>
  <c r="G293" i="20"/>
  <c r="G281" i="17" s="1"/>
  <c r="G379" i="20"/>
  <c r="G367" i="17" s="1"/>
  <c r="G320" i="20"/>
  <c r="G308" i="17" s="1"/>
  <c r="G361" i="20"/>
  <c r="G349" i="17" s="1"/>
  <c r="G447" i="19"/>
  <c r="E435" i="17" s="1"/>
  <c r="F447" i="19"/>
  <c r="D435" i="17" s="1"/>
  <c r="G423" i="19"/>
  <c r="E411" i="17" s="1"/>
  <c r="F423" i="19"/>
  <c r="D411" i="17" s="1"/>
  <c r="F371" i="19"/>
  <c r="D359" i="17" s="1"/>
  <c r="G371" i="19"/>
  <c r="E359" i="17" s="1"/>
  <c r="F323" i="19"/>
  <c r="D311" i="17" s="1"/>
  <c r="G323" i="19"/>
  <c r="E311" i="17" s="1"/>
  <c r="G235" i="19"/>
  <c r="E223" i="17" s="1"/>
  <c r="F235" i="19"/>
  <c r="D223" i="17" s="1"/>
  <c r="F209" i="20"/>
  <c r="F197" i="17" s="1"/>
  <c r="G209" i="20"/>
  <c r="G197" i="17" s="1"/>
  <c r="F171" i="19"/>
  <c r="D159" i="17" s="1"/>
  <c r="G171" i="19"/>
  <c r="E159" i="17" s="1"/>
  <c r="F127" i="19"/>
  <c r="D115" i="17" s="1"/>
  <c r="G127" i="19"/>
  <c r="E115" i="17" s="1"/>
  <c r="G415" i="19"/>
  <c r="E403" i="17" s="1"/>
  <c r="F415" i="19"/>
  <c r="D403" i="17" s="1"/>
  <c r="F339" i="19"/>
  <c r="D327" i="17" s="1"/>
  <c r="G339" i="19"/>
  <c r="E327" i="17" s="1"/>
  <c r="G315" i="19"/>
  <c r="E303" i="17" s="1"/>
  <c r="F315" i="19"/>
  <c r="D303" i="17" s="1"/>
  <c r="F125" i="19"/>
  <c r="D113" i="17" s="1"/>
  <c r="G125" i="19"/>
  <c r="E113" i="17" s="1"/>
  <c r="G463" i="19"/>
  <c r="E451" i="17" s="1"/>
  <c r="F463" i="19"/>
  <c r="D451" i="17" s="1"/>
  <c r="G407" i="19"/>
  <c r="E395" i="17" s="1"/>
  <c r="F407" i="19"/>
  <c r="D395" i="17" s="1"/>
  <c r="F355" i="19"/>
  <c r="D343" i="17" s="1"/>
  <c r="G355" i="19"/>
  <c r="E343" i="17" s="1"/>
  <c r="G279" i="19"/>
  <c r="E267" i="17" s="1"/>
  <c r="F279" i="19"/>
  <c r="D267" i="17" s="1"/>
  <c r="F425" i="16"/>
  <c r="F413" i="14" s="1"/>
  <c r="G425" i="16"/>
  <c r="G413" i="14" s="1"/>
  <c r="F369" i="16"/>
  <c r="F357" i="14" s="1"/>
  <c r="G369" i="16"/>
  <c r="G357" i="14" s="1"/>
  <c r="F337" i="16"/>
  <c r="F325" i="14" s="1"/>
  <c r="G337" i="16"/>
  <c r="G325" i="14" s="1"/>
  <c r="F325" i="16"/>
  <c r="F313" i="14" s="1"/>
  <c r="G325" i="16"/>
  <c r="G313" i="14" s="1"/>
  <c r="F281" i="16"/>
  <c r="F269" i="14" s="1"/>
  <c r="G281" i="16"/>
  <c r="G269" i="14" s="1"/>
  <c r="G245" i="19"/>
  <c r="E233" i="17" s="1"/>
  <c r="F245" i="19"/>
  <c r="D233" i="17" s="1"/>
  <c r="F165" i="19"/>
  <c r="D153" i="17" s="1"/>
  <c r="G165" i="19"/>
  <c r="E153" i="17" s="1"/>
  <c r="F57" i="19"/>
  <c r="D45" i="17" s="1"/>
  <c r="G57" i="19"/>
  <c r="E45" i="17" s="1"/>
  <c r="F49" i="19"/>
  <c r="D37" i="17" s="1"/>
  <c r="G49" i="19"/>
  <c r="E37" i="17" s="1"/>
  <c r="F21" i="19"/>
  <c r="D9" i="17" s="1"/>
  <c r="G21" i="19"/>
  <c r="E9" i="17" s="1"/>
  <c r="F403" i="19"/>
  <c r="D391" i="17" s="1"/>
  <c r="G403" i="19"/>
  <c r="E391" i="17" s="1"/>
  <c r="F395" i="19"/>
  <c r="D383" i="17" s="1"/>
  <c r="G395" i="19"/>
  <c r="E383" i="17" s="1"/>
  <c r="F383" i="19"/>
  <c r="D371" i="17" s="1"/>
  <c r="G383" i="19"/>
  <c r="E371" i="17" s="1"/>
  <c r="F351" i="19"/>
  <c r="D339" i="17" s="1"/>
  <c r="G351" i="19"/>
  <c r="E339" i="17" s="1"/>
  <c r="F343" i="19"/>
  <c r="D331" i="17" s="1"/>
  <c r="G343" i="19"/>
  <c r="E331" i="17" s="1"/>
  <c r="G267" i="19"/>
  <c r="E255" i="17" s="1"/>
  <c r="F267" i="19"/>
  <c r="D255" i="17" s="1"/>
  <c r="G231" i="19"/>
  <c r="E219" i="17" s="1"/>
  <c r="F231" i="19"/>
  <c r="D219" i="17" s="1"/>
  <c r="G34" i="1"/>
  <c r="C22" i="14" s="1"/>
  <c r="F34" i="1"/>
  <c r="B22" i="14" s="1"/>
  <c r="G74" i="1"/>
  <c r="C62" i="14" s="1"/>
  <c r="F74" i="1"/>
  <c r="B62" i="14" s="1"/>
  <c r="G178" i="1"/>
  <c r="C166" i="14" s="1"/>
  <c r="F178" i="1"/>
  <c r="B166" i="14" s="1"/>
  <c r="G194" i="1"/>
  <c r="C182" i="14" s="1"/>
  <c r="F194" i="1"/>
  <c r="B182" i="14" s="1"/>
  <c r="G130" i="10"/>
  <c r="C118" i="17" s="1"/>
  <c r="F130" i="10"/>
  <c r="B118" i="17" s="1"/>
  <c r="F214" i="16"/>
  <c r="F202" i="14" s="1"/>
  <c r="G214" i="16"/>
  <c r="G202" i="14" s="1"/>
  <c r="F218" i="10"/>
  <c r="B206" i="17" s="1"/>
  <c r="G218" i="10"/>
  <c r="C206" i="17" s="1"/>
  <c r="G132" i="10"/>
  <c r="C120" i="17" s="1"/>
  <c r="F132" i="10"/>
  <c r="B120" i="17" s="1"/>
  <c r="G44" i="10"/>
  <c r="C32" i="17" s="1"/>
  <c r="F44" i="10"/>
  <c r="B32" i="17" s="1"/>
  <c r="F197" i="15"/>
  <c r="D185" i="14" s="1"/>
  <c r="G197" i="15"/>
  <c r="E185" i="14" s="1"/>
  <c r="F278" i="10"/>
  <c r="B266" i="17" s="1"/>
  <c r="G278" i="10"/>
  <c r="C266" i="17" s="1"/>
  <c r="G346" i="10"/>
  <c r="C334" i="17" s="1"/>
  <c r="F346" i="10"/>
  <c r="B334" i="17" s="1"/>
  <c r="G430" i="10"/>
  <c r="C418" i="17" s="1"/>
  <c r="F430" i="10"/>
  <c r="B418" i="17" s="1"/>
  <c r="F212" i="16"/>
  <c r="F200" i="14" s="1"/>
  <c r="G212" i="16"/>
  <c r="G200" i="14" s="1"/>
  <c r="G132" i="1"/>
  <c r="C120" i="14" s="1"/>
  <c r="F132" i="1"/>
  <c r="B120" i="14" s="1"/>
  <c r="G156" i="1"/>
  <c r="C144" i="14" s="1"/>
  <c r="F156" i="1"/>
  <c r="B144" i="14" s="1"/>
  <c r="G188" i="1"/>
  <c r="C176" i="14" s="1"/>
  <c r="F188" i="1"/>
  <c r="B176" i="14" s="1"/>
  <c r="G196" i="1"/>
  <c r="C184" i="14" s="1"/>
  <c r="F196" i="1"/>
  <c r="B184" i="14" s="1"/>
  <c r="G204" i="1"/>
  <c r="C192" i="14" s="1"/>
  <c r="F204" i="1"/>
  <c r="B192" i="14" s="1"/>
  <c r="G212" i="1"/>
  <c r="C200" i="14" s="1"/>
  <c r="F212" i="1"/>
  <c r="B200" i="14" s="1"/>
  <c r="G251" i="15"/>
  <c r="E239" i="14" s="1"/>
  <c r="F251" i="15"/>
  <c r="D239" i="14" s="1"/>
  <c r="F237" i="15"/>
  <c r="D225" i="14" s="1"/>
  <c r="G237" i="15"/>
  <c r="E225" i="14" s="1"/>
  <c r="F314" i="16"/>
  <c r="F302" i="14" s="1"/>
  <c r="G314" i="16"/>
  <c r="G302" i="14" s="1"/>
  <c r="F297" i="16"/>
  <c r="F285" i="14" s="1"/>
  <c r="G297" i="16"/>
  <c r="G285" i="14" s="1"/>
  <c r="G254" i="10"/>
  <c r="C242" i="17" s="1"/>
  <c r="F254" i="10"/>
  <c r="B242" i="17" s="1"/>
  <c r="G340" i="10"/>
  <c r="C328" i="17" s="1"/>
  <c r="F340" i="10"/>
  <c r="B328" i="17" s="1"/>
  <c r="F458" i="10"/>
  <c r="B446" i="17" s="1"/>
  <c r="G458" i="10"/>
  <c r="C446" i="17" s="1"/>
  <c r="F342" i="16"/>
  <c r="F330" i="14" s="1"/>
  <c r="G342" i="16"/>
  <c r="G330" i="14" s="1"/>
  <c r="F285" i="16"/>
  <c r="F273" i="14" s="1"/>
  <c r="G285" i="16"/>
  <c r="G273" i="14" s="1"/>
  <c r="G417" i="19"/>
  <c r="E405" i="17" s="1"/>
  <c r="F417" i="19"/>
  <c r="D405" i="17" s="1"/>
  <c r="F333" i="19"/>
  <c r="D321" i="17" s="1"/>
  <c r="G333" i="19"/>
  <c r="E321" i="17" s="1"/>
  <c r="G317" i="19"/>
  <c r="E305" i="17" s="1"/>
  <c r="F317" i="19"/>
  <c r="D305" i="17" s="1"/>
  <c r="G237" i="19"/>
  <c r="E225" i="17" s="1"/>
  <c r="F237" i="19"/>
  <c r="D225" i="17" s="1"/>
  <c r="G128" i="10"/>
  <c r="C116" i="17" s="1"/>
  <c r="F128" i="10"/>
  <c r="B116" i="17" s="1"/>
  <c r="G108" i="10"/>
  <c r="C96" i="17" s="1"/>
  <c r="F108" i="10"/>
  <c r="B96" i="17" s="1"/>
  <c r="G100" i="10"/>
  <c r="C88" i="17" s="1"/>
  <c r="F100" i="10"/>
  <c r="B88" i="17" s="1"/>
  <c r="G74" i="10"/>
  <c r="C62" i="17" s="1"/>
  <c r="F74" i="10"/>
  <c r="B62" i="17" s="1"/>
  <c r="F167" i="15"/>
  <c r="D155" i="14" s="1"/>
  <c r="G167" i="15"/>
  <c r="E155" i="14" s="1"/>
  <c r="F131" i="15"/>
  <c r="D119" i="14" s="1"/>
  <c r="G131" i="15"/>
  <c r="E119" i="14" s="1"/>
  <c r="F95" i="15"/>
  <c r="D83" i="14" s="1"/>
  <c r="G95" i="15"/>
  <c r="E83" i="14" s="1"/>
  <c r="F450" i="16"/>
  <c r="F438" i="14" s="1"/>
  <c r="G450" i="16"/>
  <c r="G438" i="14" s="1"/>
  <c r="F428" i="16"/>
  <c r="F416" i="14" s="1"/>
  <c r="G428" i="16"/>
  <c r="G416" i="14" s="1"/>
  <c r="F421" i="16"/>
  <c r="F409" i="14" s="1"/>
  <c r="G421" i="16"/>
  <c r="G409" i="14" s="1"/>
  <c r="F410" i="16"/>
  <c r="F398" i="14" s="1"/>
  <c r="G410" i="16"/>
  <c r="G398" i="14" s="1"/>
  <c r="F257" i="16"/>
  <c r="F245" i="14" s="1"/>
  <c r="G257" i="16"/>
  <c r="G245" i="14" s="1"/>
  <c r="F208" i="16"/>
  <c r="F196" i="14" s="1"/>
  <c r="G208" i="16"/>
  <c r="G196" i="14" s="1"/>
  <c r="G313" i="15"/>
  <c r="E301" i="14" s="1"/>
  <c r="F313" i="15"/>
  <c r="D301" i="14" s="1"/>
  <c r="G305" i="15"/>
  <c r="E293" i="14" s="1"/>
  <c r="F305" i="15"/>
  <c r="D293" i="14" s="1"/>
  <c r="G279" i="15"/>
  <c r="E267" i="14" s="1"/>
  <c r="F279" i="15"/>
  <c r="D267" i="14" s="1"/>
  <c r="G257" i="15"/>
  <c r="E245" i="14" s="1"/>
  <c r="F257" i="15"/>
  <c r="D245" i="14" s="1"/>
  <c r="F458" i="16"/>
  <c r="F446" i="14" s="1"/>
  <c r="G458" i="16"/>
  <c r="G446" i="14" s="1"/>
  <c r="F418" i="16"/>
  <c r="F406" i="14" s="1"/>
  <c r="G418" i="16"/>
  <c r="G406" i="14" s="1"/>
  <c r="F266" i="16"/>
  <c r="F254" i="14" s="1"/>
  <c r="G266" i="16"/>
  <c r="G254" i="14" s="1"/>
  <c r="G433" i="19"/>
  <c r="E421" i="17" s="1"/>
  <c r="F433" i="19"/>
  <c r="D421" i="17" s="1"/>
  <c r="F393" i="19"/>
  <c r="D381" i="17" s="1"/>
  <c r="G393" i="19"/>
  <c r="E381" i="17" s="1"/>
  <c r="F365" i="19"/>
  <c r="D353" i="17" s="1"/>
  <c r="G365" i="19"/>
  <c r="E353" i="17" s="1"/>
  <c r="F325" i="19"/>
  <c r="D313" i="17" s="1"/>
  <c r="G325" i="19"/>
  <c r="E313" i="17" s="1"/>
  <c r="F207" i="20"/>
  <c r="F195" i="17" s="1"/>
  <c r="G207" i="20"/>
  <c r="G195" i="17" s="1"/>
  <c r="G321" i="20"/>
  <c r="G309" i="17" s="1"/>
  <c r="G55" i="20"/>
  <c r="G43" i="17" s="1"/>
  <c r="G63" i="20"/>
  <c r="G51" i="17" s="1"/>
  <c r="G95" i="20"/>
  <c r="G83" i="17" s="1"/>
  <c r="G231" i="20"/>
  <c r="G219" i="17" s="1"/>
  <c r="G265" i="20"/>
  <c r="G253" i="17" s="1"/>
  <c r="G269" i="20"/>
  <c r="G257" i="17" s="1"/>
  <c r="G273" i="20"/>
  <c r="G261" i="17" s="1"/>
  <c r="G276" i="20"/>
  <c r="G264" i="17" s="1"/>
  <c r="G284" i="20"/>
  <c r="G272" i="17" s="1"/>
  <c r="G292" i="20"/>
  <c r="G280" i="17" s="1"/>
  <c r="G307" i="20"/>
  <c r="G295" i="17" s="1"/>
  <c r="G363" i="20"/>
  <c r="G351" i="17" s="1"/>
  <c r="G368" i="20"/>
  <c r="G356" i="17" s="1"/>
  <c r="G380" i="20"/>
  <c r="G368" i="17" s="1"/>
  <c r="G271" i="19"/>
  <c r="E259" i="17" s="1"/>
  <c r="F271" i="19"/>
  <c r="D259" i="17" s="1"/>
  <c r="G199" i="19"/>
  <c r="E187" i="17" s="1"/>
  <c r="F199" i="19"/>
  <c r="D187" i="17" s="1"/>
  <c r="F179" i="19"/>
  <c r="D167" i="17" s="1"/>
  <c r="G179" i="19"/>
  <c r="E167" i="17" s="1"/>
  <c r="F143" i="19"/>
  <c r="D131" i="17" s="1"/>
  <c r="G143" i="19"/>
  <c r="E131" i="17" s="1"/>
  <c r="F55" i="19"/>
  <c r="D43" i="17" s="1"/>
  <c r="G55" i="19"/>
  <c r="E43" i="17" s="1"/>
  <c r="F19" i="19"/>
  <c r="D7" i="17" s="1"/>
  <c r="G19" i="19"/>
  <c r="E7" i="17" s="1"/>
  <c r="G439" i="19"/>
  <c r="E427" i="17" s="1"/>
  <c r="F439" i="19"/>
  <c r="D427" i="17" s="1"/>
  <c r="F363" i="19"/>
  <c r="D351" i="17" s="1"/>
  <c r="G363" i="19"/>
  <c r="E351" i="17" s="1"/>
  <c r="G191" i="19"/>
  <c r="E179" i="17" s="1"/>
  <c r="F191" i="19"/>
  <c r="D179" i="17" s="1"/>
  <c r="G227" i="20"/>
  <c r="G215" i="17" s="1"/>
  <c r="F227" i="20"/>
  <c r="F215" i="17" s="1"/>
  <c r="F387" i="19"/>
  <c r="D375" i="17" s="1"/>
  <c r="G387" i="19"/>
  <c r="E375" i="17" s="1"/>
  <c r="F177" i="19"/>
  <c r="D165" i="17" s="1"/>
  <c r="G177" i="19"/>
  <c r="E165" i="17" s="1"/>
  <c r="F141" i="19"/>
  <c r="D129" i="17" s="1"/>
  <c r="G141" i="19"/>
  <c r="E129" i="17" s="1"/>
  <c r="F89" i="19"/>
  <c r="D77" i="17" s="1"/>
  <c r="G89" i="19"/>
  <c r="E77" i="17" s="1"/>
  <c r="G227" i="19"/>
  <c r="E215" i="17" s="1"/>
  <c r="F227" i="19"/>
  <c r="D215" i="17" s="1"/>
  <c r="D4" i="30" l="1"/>
  <c r="J20" i="29"/>
  <c r="I20" i="29"/>
  <c r="J12" i="29"/>
  <c r="I12" i="29"/>
  <c r="I21" i="29"/>
  <c r="J21" i="29"/>
  <c r="I18" i="29"/>
  <c r="J18" i="29"/>
  <c r="I19" i="29"/>
  <c r="J19" i="29"/>
  <c r="J17" i="29"/>
  <c r="I17" i="29"/>
  <c r="I23" i="29"/>
  <c r="J23" i="29"/>
  <c r="I13" i="29"/>
  <c r="J13" i="29"/>
  <c r="B19" i="27"/>
  <c r="F18" i="27"/>
  <c r="D18" i="27"/>
  <c r="E18" i="27"/>
  <c r="I11" i="29"/>
  <c r="J11" i="29"/>
  <c r="I14" i="29"/>
  <c r="J14" i="29"/>
  <c r="B20" i="22"/>
  <c r="C19" i="22"/>
  <c r="D19" i="22"/>
  <c r="E19" i="22"/>
  <c r="F18" i="25"/>
  <c r="G18" i="25"/>
  <c r="H18" i="25"/>
  <c r="D18" i="25"/>
  <c r="C18" i="25"/>
  <c r="E18" i="25"/>
  <c r="B19" i="25"/>
  <c r="B26" i="31"/>
  <c r="D25" i="31"/>
  <c r="C25" i="31"/>
  <c r="J16" i="29"/>
  <c r="I16" i="29"/>
  <c r="I15" i="29"/>
  <c r="J15" i="29"/>
  <c r="J22" i="29"/>
  <c r="I22" i="29"/>
  <c r="D26" i="31" l="1"/>
  <c r="B27" i="31"/>
  <c r="C26" i="31"/>
  <c r="G19" i="25"/>
  <c r="F19" i="25"/>
  <c r="H19" i="25"/>
  <c r="D19" i="25"/>
  <c r="E19" i="25"/>
  <c r="C19" i="25"/>
  <c r="B20" i="25"/>
  <c r="H8" i="29"/>
  <c r="H6" i="29"/>
  <c r="I6" i="29" s="1"/>
  <c r="H7" i="29"/>
  <c r="B21" i="22"/>
  <c r="E20" i="22"/>
  <c r="C20" i="22"/>
  <c r="D20" i="22"/>
  <c r="B20" i="27"/>
  <c r="D19" i="27"/>
  <c r="E19" i="27"/>
  <c r="F19" i="27"/>
  <c r="H3" i="29" l="1"/>
  <c r="I8" i="29"/>
  <c r="D20" i="27"/>
  <c r="F20" i="27"/>
  <c r="E20" i="27"/>
  <c r="B21" i="27"/>
  <c r="B22" i="22"/>
  <c r="D21" i="22"/>
  <c r="E21" i="22"/>
  <c r="C21" i="22"/>
  <c r="G20" i="25"/>
  <c r="D20" i="25"/>
  <c r="F20" i="25"/>
  <c r="B21" i="25"/>
  <c r="E20" i="25"/>
  <c r="H20" i="25"/>
  <c r="C20" i="25"/>
  <c r="D27" i="31"/>
  <c r="B28" i="31"/>
  <c r="C27" i="31"/>
  <c r="B23" i="22" l="1"/>
  <c r="D22" i="22"/>
  <c r="C22" i="22"/>
  <c r="E22" i="22"/>
  <c r="F21" i="25"/>
  <c r="B22" i="25"/>
  <c r="D21" i="25"/>
  <c r="C21" i="25"/>
  <c r="G21" i="25"/>
  <c r="H21" i="25"/>
  <c r="E21" i="25"/>
  <c r="B22" i="27"/>
  <c r="F21" i="27"/>
  <c r="E21" i="27"/>
  <c r="D21" i="27"/>
  <c r="B29" i="31"/>
  <c r="D28" i="31"/>
  <c r="C28" i="31"/>
  <c r="B23" i="27" l="1"/>
  <c r="F22" i="27"/>
  <c r="E22" i="27"/>
  <c r="D22" i="27"/>
  <c r="F22" i="25"/>
  <c r="H22" i="25"/>
  <c r="C22" i="25"/>
  <c r="G22" i="25"/>
  <c r="D22" i="25"/>
  <c r="B23" i="25"/>
  <c r="E22" i="25"/>
  <c r="B30" i="31"/>
  <c r="D29" i="31"/>
  <c r="C29" i="31"/>
  <c r="B24" i="22"/>
  <c r="C23" i="22"/>
  <c r="E23" i="22"/>
  <c r="D23" i="22"/>
  <c r="D30" i="31" l="1"/>
  <c r="B31" i="31"/>
  <c r="C30" i="31"/>
  <c r="G23" i="25"/>
  <c r="F23" i="25"/>
  <c r="H23" i="25"/>
  <c r="E23" i="25"/>
  <c r="D23" i="25"/>
  <c r="C23" i="25"/>
  <c r="B24" i="25"/>
  <c r="B25" i="22"/>
  <c r="E24" i="22"/>
  <c r="C24" i="22"/>
  <c r="D24" i="22"/>
  <c r="E23" i="27"/>
  <c r="F23" i="27"/>
  <c r="D23" i="27"/>
  <c r="B24" i="27"/>
  <c r="F24" i="27" l="1"/>
  <c r="D24" i="27"/>
  <c r="E24" i="27"/>
  <c r="B25" i="27"/>
  <c r="G24" i="25"/>
  <c r="D24" i="25"/>
  <c r="F24" i="25"/>
  <c r="B25" i="25"/>
  <c r="H24" i="25"/>
  <c r="C24" i="25"/>
  <c r="E24" i="25"/>
  <c r="D31" i="31"/>
  <c r="B32" i="31"/>
  <c r="C31" i="31"/>
  <c r="B26" i="22"/>
  <c r="E25" i="22"/>
  <c r="D25" i="22"/>
  <c r="C25" i="22"/>
  <c r="B33" i="31" l="1"/>
  <c r="D32" i="31"/>
  <c r="C32" i="31"/>
  <c r="G25" i="25"/>
  <c r="D25" i="25"/>
  <c r="F25" i="25"/>
  <c r="B26" i="25"/>
  <c r="C25" i="25"/>
  <c r="E25" i="25"/>
  <c r="H25" i="25"/>
  <c r="B26" i="27"/>
  <c r="E25" i="27"/>
  <c r="D25" i="27"/>
  <c r="F25" i="27"/>
  <c r="B27" i="22"/>
  <c r="C26" i="22"/>
  <c r="D26" i="22"/>
  <c r="E26" i="22"/>
  <c r="B28" i="22" l="1"/>
  <c r="C27" i="22"/>
  <c r="D27" i="22"/>
  <c r="E27" i="22"/>
  <c r="F26" i="25"/>
  <c r="G26" i="25"/>
  <c r="D26" i="25"/>
  <c r="H26" i="25"/>
  <c r="C26" i="25"/>
  <c r="B27" i="25"/>
  <c r="E26" i="25"/>
  <c r="B27" i="27"/>
  <c r="E26" i="27"/>
  <c r="D26" i="27"/>
  <c r="F26" i="27"/>
  <c r="B34" i="31"/>
  <c r="D33" i="31"/>
  <c r="C33" i="31"/>
  <c r="D34" i="31" l="1"/>
  <c r="B35" i="31"/>
  <c r="C34" i="31"/>
  <c r="D27" i="27"/>
  <c r="F27" i="27"/>
  <c r="B28" i="27"/>
  <c r="E27" i="27"/>
  <c r="G27" i="25"/>
  <c r="F27" i="25"/>
  <c r="D27" i="25"/>
  <c r="H27" i="25"/>
  <c r="E27" i="25"/>
  <c r="B28" i="25"/>
  <c r="C27" i="25"/>
  <c r="B29" i="22"/>
  <c r="E28" i="22"/>
  <c r="D28" i="22"/>
  <c r="C28" i="22"/>
  <c r="B30" i="22" l="1"/>
  <c r="E29" i="22"/>
  <c r="C29" i="22"/>
  <c r="D29" i="22"/>
  <c r="F28" i="27"/>
  <c r="B29" i="27"/>
  <c r="D28" i="27"/>
  <c r="E28" i="27"/>
  <c r="D35" i="31"/>
  <c r="B36" i="31"/>
  <c r="C35" i="31"/>
  <c r="G28" i="25"/>
  <c r="D28" i="25"/>
  <c r="F28" i="25"/>
  <c r="B29" i="25"/>
  <c r="E28" i="25"/>
  <c r="C28" i="25"/>
  <c r="H28" i="25"/>
  <c r="B37" i="31" l="1"/>
  <c r="D36" i="31"/>
  <c r="C36" i="31"/>
  <c r="B30" i="27"/>
  <c r="F29" i="27"/>
  <c r="D29" i="27"/>
  <c r="E29" i="27"/>
  <c r="F29" i="25"/>
  <c r="B30" i="25"/>
  <c r="D29" i="25"/>
  <c r="G29" i="25"/>
  <c r="C29" i="25"/>
  <c r="E29" i="25"/>
  <c r="H29" i="25"/>
  <c r="D30" i="22"/>
  <c r="B31" i="22"/>
  <c r="C30" i="22"/>
  <c r="E30" i="22"/>
  <c r="B32" i="22" l="1"/>
  <c r="C31" i="22"/>
  <c r="E31" i="22"/>
  <c r="D31" i="22"/>
  <c r="B31" i="27"/>
  <c r="D30" i="27"/>
  <c r="F30" i="27"/>
  <c r="E30" i="27"/>
  <c r="F30" i="25"/>
  <c r="H30" i="25"/>
  <c r="G30" i="25"/>
  <c r="C30" i="25"/>
  <c r="D30" i="25"/>
  <c r="E30" i="25"/>
  <c r="B31" i="25"/>
  <c r="B38" i="31"/>
  <c r="D37" i="31"/>
  <c r="C37" i="31"/>
  <c r="D38" i="31" l="1"/>
  <c r="B39" i="31"/>
  <c r="C38" i="31"/>
  <c r="G31" i="25"/>
  <c r="F31" i="25"/>
  <c r="H31" i="25"/>
  <c r="E31" i="25"/>
  <c r="D31" i="25"/>
  <c r="C31" i="25"/>
  <c r="B32" i="25"/>
  <c r="B32" i="27"/>
  <c r="E31" i="27"/>
  <c r="F31" i="27"/>
  <c r="D31" i="27"/>
  <c r="B33" i="22"/>
  <c r="E32" i="22"/>
  <c r="D32" i="22"/>
  <c r="C32" i="22"/>
  <c r="G32" i="25" l="1"/>
  <c r="D32" i="25"/>
  <c r="F32" i="25"/>
  <c r="E32" i="25"/>
  <c r="C32" i="25"/>
  <c r="B33" i="25"/>
  <c r="H32" i="25"/>
  <c r="D39" i="31"/>
  <c r="B40" i="31"/>
  <c r="C39" i="31"/>
  <c r="B34" i="22"/>
  <c r="E33" i="22"/>
  <c r="D33" i="22"/>
  <c r="C33" i="22"/>
  <c r="F32" i="27"/>
  <c r="E32" i="27"/>
  <c r="B33" i="27"/>
  <c r="D32" i="27"/>
  <c r="B35" i="22" l="1"/>
  <c r="C34" i="22"/>
  <c r="D34" i="22"/>
  <c r="E34" i="22"/>
  <c r="G33" i="25"/>
  <c r="D33" i="25"/>
  <c r="F33" i="25"/>
  <c r="B34" i="25"/>
  <c r="C33" i="25"/>
  <c r="H33" i="25"/>
  <c r="E33" i="25"/>
  <c r="B34" i="27"/>
  <c r="D33" i="27"/>
  <c r="E33" i="27"/>
  <c r="F33" i="27"/>
  <c r="B41" i="31"/>
  <c r="D40" i="31"/>
  <c r="C40" i="31"/>
  <c r="F34" i="25" l="1"/>
  <c r="G34" i="25"/>
  <c r="H34" i="25"/>
  <c r="D34" i="25"/>
  <c r="C34" i="25"/>
  <c r="E34" i="25"/>
  <c r="B35" i="25"/>
  <c r="B42" i="31"/>
  <c r="D41" i="31"/>
  <c r="C41" i="31"/>
  <c r="B35" i="27"/>
  <c r="D34" i="27"/>
  <c r="F34" i="27"/>
  <c r="E34" i="27"/>
  <c r="B36" i="22"/>
  <c r="C35" i="22"/>
  <c r="D35" i="22"/>
  <c r="E35" i="22"/>
  <c r="D42" i="31" l="1"/>
  <c r="B43" i="31"/>
  <c r="C42" i="31"/>
  <c r="B37" i="22"/>
  <c r="E36" i="22"/>
  <c r="C36" i="22"/>
  <c r="D36" i="22"/>
  <c r="B36" i="27"/>
  <c r="E35" i="27"/>
  <c r="F35" i="27"/>
  <c r="D35" i="27"/>
  <c r="G35" i="25"/>
  <c r="F35" i="25"/>
  <c r="H35" i="25"/>
  <c r="D35" i="25"/>
  <c r="E35" i="25"/>
  <c r="C35" i="25"/>
  <c r="B36" i="25"/>
  <c r="D36" i="27" l="1"/>
  <c r="E36" i="27"/>
  <c r="B37" i="27"/>
  <c r="F36" i="27"/>
  <c r="B38" i="22"/>
  <c r="D37" i="22"/>
  <c r="E37" i="22"/>
  <c r="C37" i="22"/>
  <c r="D43" i="31"/>
  <c r="B44" i="31"/>
  <c r="C43" i="31"/>
  <c r="G36" i="25"/>
  <c r="D36" i="25"/>
  <c r="F36" i="25"/>
  <c r="B37" i="25"/>
  <c r="E36" i="25"/>
  <c r="H36" i="25"/>
  <c r="C36" i="25"/>
  <c r="F37" i="25" l="1"/>
  <c r="B38" i="25"/>
  <c r="D37" i="25"/>
  <c r="C37" i="25"/>
  <c r="G37" i="25"/>
  <c r="H37" i="25"/>
  <c r="E37" i="25"/>
  <c r="B38" i="27"/>
  <c r="F37" i="27"/>
  <c r="E37" i="27"/>
  <c r="D37" i="27"/>
  <c r="B45" i="31"/>
  <c r="D44" i="31"/>
  <c r="C44" i="31"/>
  <c r="B39" i="22"/>
  <c r="D38" i="22"/>
  <c r="E38" i="22"/>
  <c r="C38" i="22"/>
  <c r="B39" i="27" l="1"/>
  <c r="F38" i="27"/>
  <c r="D38" i="27"/>
  <c r="E38" i="27"/>
  <c r="F38" i="25"/>
  <c r="H38" i="25"/>
  <c r="C38" i="25"/>
  <c r="G38" i="25"/>
  <c r="D38" i="25"/>
  <c r="E38" i="25"/>
  <c r="B39" i="25"/>
  <c r="B46" i="31"/>
  <c r="D45" i="31"/>
  <c r="C45" i="31"/>
  <c r="B40" i="22"/>
  <c r="E39" i="22"/>
  <c r="C39" i="22"/>
  <c r="D39" i="22"/>
  <c r="B41" i="22" l="1"/>
  <c r="E40" i="22"/>
  <c r="C40" i="22"/>
  <c r="D40" i="22"/>
  <c r="D46" i="31"/>
  <c r="B47" i="31"/>
  <c r="C46" i="31"/>
  <c r="G39" i="25"/>
  <c r="F39" i="25"/>
  <c r="H39" i="25"/>
  <c r="E39" i="25"/>
  <c r="D39" i="25"/>
  <c r="C39" i="25"/>
  <c r="B40" i="25"/>
  <c r="D39" i="27"/>
  <c r="E39" i="27"/>
  <c r="F39" i="27"/>
  <c r="B40" i="27"/>
  <c r="G40" i="25" l="1"/>
  <c r="D40" i="25"/>
  <c r="F40" i="25"/>
  <c r="H40" i="25"/>
  <c r="E40" i="25"/>
  <c r="C40" i="25"/>
  <c r="B41" i="25"/>
  <c r="D47" i="31"/>
  <c r="B48" i="31"/>
  <c r="C47" i="31"/>
  <c r="F40" i="27"/>
  <c r="D40" i="27"/>
  <c r="E40" i="27"/>
  <c r="B41" i="27"/>
  <c r="B42" i="22"/>
  <c r="E41" i="22"/>
  <c r="D41" i="22"/>
  <c r="C41" i="22"/>
  <c r="B43" i="22" l="1"/>
  <c r="D42" i="22"/>
  <c r="C42" i="22"/>
  <c r="E42" i="22"/>
  <c r="G41" i="25"/>
  <c r="D41" i="25"/>
  <c r="F41" i="25"/>
  <c r="B42" i="25"/>
  <c r="C41" i="25"/>
  <c r="E41" i="25"/>
  <c r="H41" i="25"/>
  <c r="B42" i="27"/>
  <c r="E41" i="27"/>
  <c r="D41" i="27"/>
  <c r="F41" i="27"/>
  <c r="B49" i="31"/>
  <c r="D48" i="31"/>
  <c r="C48" i="31"/>
  <c r="B50" i="31" l="1"/>
  <c r="D49" i="31"/>
  <c r="C49" i="31"/>
  <c r="B43" i="27"/>
  <c r="E42" i="27"/>
  <c r="F42" i="27"/>
  <c r="D42" i="27"/>
  <c r="F42" i="25"/>
  <c r="G42" i="25"/>
  <c r="D42" i="25"/>
  <c r="H42" i="25"/>
  <c r="C42" i="25"/>
  <c r="B43" i="25"/>
  <c r="E42" i="25"/>
  <c r="B44" i="22"/>
  <c r="C43" i="22"/>
  <c r="D43" i="22"/>
  <c r="E43" i="22"/>
  <c r="D43" i="27" l="1"/>
  <c r="F43" i="27"/>
  <c r="B44" i="27"/>
  <c r="E43" i="27"/>
  <c r="B45" i="22"/>
  <c r="E44" i="22"/>
  <c r="D44" i="22"/>
  <c r="C44" i="22"/>
  <c r="G43" i="25"/>
  <c r="F43" i="25"/>
  <c r="D43" i="25"/>
  <c r="H43" i="25"/>
  <c r="E43" i="25"/>
  <c r="B44" i="25"/>
  <c r="C43" i="25"/>
  <c r="D50" i="31"/>
  <c r="B51" i="31"/>
  <c r="C50" i="31"/>
  <c r="B45" i="27" l="1"/>
  <c r="E44" i="27"/>
  <c r="F44" i="27"/>
  <c r="D44" i="27"/>
  <c r="G44" i="25"/>
  <c r="D44" i="25"/>
  <c r="F44" i="25"/>
  <c r="E44" i="25"/>
  <c r="B45" i="25"/>
  <c r="C44" i="25"/>
  <c r="H44" i="25"/>
  <c r="D51" i="31"/>
  <c r="B52" i="31"/>
  <c r="C51" i="31"/>
  <c r="B46" i="22"/>
  <c r="D45" i="22"/>
  <c r="E45" i="22"/>
  <c r="C45" i="22"/>
  <c r="D46" i="22" l="1"/>
  <c r="B47" i="22"/>
  <c r="E46" i="22"/>
  <c r="C46" i="22"/>
  <c r="B53" i="31"/>
  <c r="D52" i="31"/>
  <c r="C52" i="31"/>
  <c r="F45" i="25"/>
  <c r="B46" i="25"/>
  <c r="D45" i="25"/>
  <c r="G45" i="25"/>
  <c r="C45" i="25"/>
  <c r="E45" i="25"/>
  <c r="H45" i="25"/>
  <c r="B46" i="27"/>
  <c r="E45" i="27"/>
  <c r="D45" i="27"/>
  <c r="F45" i="27"/>
  <c r="B48" i="22" l="1"/>
  <c r="E47" i="22"/>
  <c r="D47" i="22"/>
  <c r="C47" i="22"/>
  <c r="B47" i="27"/>
  <c r="D46" i="27"/>
  <c r="F46" i="27"/>
  <c r="E46" i="27"/>
  <c r="F46" i="25"/>
  <c r="H46" i="25"/>
  <c r="G46" i="25"/>
  <c r="C46" i="25"/>
  <c r="D46" i="25"/>
  <c r="E46" i="25"/>
  <c r="B47" i="25"/>
  <c r="B54" i="31"/>
  <c r="D53" i="31"/>
  <c r="C53" i="31"/>
  <c r="G47" i="25" l="1"/>
  <c r="F47" i="25"/>
  <c r="H47" i="25"/>
  <c r="E47" i="25"/>
  <c r="D47" i="25"/>
  <c r="B48" i="25"/>
  <c r="C47" i="25"/>
  <c r="D54" i="31"/>
  <c r="B55" i="31"/>
  <c r="C54" i="31"/>
  <c r="D47" i="27"/>
  <c r="B48" i="27"/>
  <c r="E47" i="27"/>
  <c r="F47" i="27"/>
  <c r="B49" i="22"/>
  <c r="E48" i="22"/>
  <c r="D48" i="22"/>
  <c r="C48" i="22"/>
  <c r="B49" i="27" l="1"/>
  <c r="F48" i="27"/>
  <c r="D48" i="27"/>
  <c r="E48" i="27"/>
  <c r="G48" i="25"/>
  <c r="F48" i="25"/>
  <c r="B49" i="25"/>
  <c r="D48" i="25"/>
  <c r="H48" i="25"/>
  <c r="C48" i="25"/>
  <c r="E48" i="25"/>
  <c r="B50" i="22"/>
  <c r="E49" i="22"/>
  <c r="C49" i="22"/>
  <c r="D49" i="22"/>
  <c r="D55" i="31"/>
  <c r="B56" i="31"/>
  <c r="C55" i="31"/>
  <c r="G49" i="25" l="1"/>
  <c r="C49" i="25"/>
  <c r="B50" i="25"/>
  <c r="F49" i="25"/>
  <c r="D49" i="25"/>
  <c r="E49" i="25"/>
  <c r="H49" i="25"/>
  <c r="B57" i="31"/>
  <c r="D56" i="31"/>
  <c r="C56" i="31"/>
  <c r="B51" i="22"/>
  <c r="C50" i="22"/>
  <c r="D50" i="22"/>
  <c r="E50" i="22"/>
  <c r="B50" i="27"/>
  <c r="D49" i="27"/>
  <c r="E49" i="27"/>
  <c r="F49" i="27"/>
  <c r="B51" i="27" l="1"/>
  <c r="F50" i="27"/>
  <c r="D50" i="27"/>
  <c r="E50" i="27"/>
  <c r="F50" i="25"/>
  <c r="G50" i="25"/>
  <c r="D50" i="25"/>
  <c r="H50" i="25"/>
  <c r="E50" i="25"/>
  <c r="B51" i="25"/>
  <c r="C50" i="25"/>
  <c r="B58" i="31"/>
  <c r="D57" i="31"/>
  <c r="C57" i="31"/>
  <c r="B52" i="22"/>
  <c r="C51" i="22"/>
  <c r="D51" i="22"/>
  <c r="E51" i="22"/>
  <c r="D58" i="31" l="1"/>
  <c r="B59" i="31"/>
  <c r="C58" i="31"/>
  <c r="G51" i="25"/>
  <c r="F51" i="25"/>
  <c r="H51" i="25"/>
  <c r="D51" i="25"/>
  <c r="C51" i="25"/>
  <c r="B52" i="25"/>
  <c r="E51" i="25"/>
  <c r="B53" i="22"/>
  <c r="E52" i="22"/>
  <c r="C52" i="22"/>
  <c r="D52" i="22"/>
  <c r="E51" i="27"/>
  <c r="F51" i="27"/>
  <c r="B52" i="27"/>
  <c r="D51" i="27"/>
  <c r="B54" i="22" l="1"/>
  <c r="D53" i="22"/>
  <c r="C53" i="22"/>
  <c r="E53" i="22"/>
  <c r="D59" i="31"/>
  <c r="B60" i="31"/>
  <c r="C59" i="31"/>
  <c r="D52" i="27"/>
  <c r="F52" i="27"/>
  <c r="E52" i="27"/>
  <c r="B53" i="27"/>
  <c r="G52" i="25"/>
  <c r="F52" i="25"/>
  <c r="B53" i="25"/>
  <c r="C52" i="25"/>
  <c r="H52" i="25"/>
  <c r="E52" i="25"/>
  <c r="D52" i="25"/>
  <c r="F53" i="25" l="1"/>
  <c r="B54" i="25"/>
  <c r="D53" i="25"/>
  <c r="C53" i="25"/>
  <c r="G53" i="25"/>
  <c r="H53" i="25"/>
  <c r="E53" i="25"/>
  <c r="B61" i="31"/>
  <c r="D60" i="31"/>
  <c r="C60" i="31"/>
  <c r="B54" i="27"/>
  <c r="E53" i="27"/>
  <c r="D53" i="27"/>
  <c r="F53" i="27"/>
  <c r="B55" i="22"/>
  <c r="D54" i="22"/>
  <c r="C54" i="22"/>
  <c r="E54" i="22"/>
  <c r="B62" i="31" l="1"/>
  <c r="D61" i="31"/>
  <c r="C61" i="31"/>
  <c r="F54" i="25"/>
  <c r="H54" i="25"/>
  <c r="E54" i="25"/>
  <c r="G54" i="25"/>
  <c r="D54" i="25"/>
  <c r="C54" i="25"/>
  <c r="B55" i="25"/>
  <c r="B56" i="22"/>
  <c r="C55" i="22"/>
  <c r="E55" i="22"/>
  <c r="D55" i="22"/>
  <c r="B55" i="27"/>
  <c r="E54" i="27"/>
  <c r="D54" i="27"/>
  <c r="F54" i="27"/>
  <c r="E55" i="27" l="1"/>
  <c r="F55" i="27"/>
  <c r="B56" i="27"/>
  <c r="D55" i="27"/>
  <c r="B57" i="22"/>
  <c r="E56" i="22"/>
  <c r="C56" i="22"/>
  <c r="D56" i="22"/>
  <c r="G55" i="25"/>
  <c r="F55" i="25"/>
  <c r="H55" i="25"/>
  <c r="D55" i="25"/>
  <c r="C55" i="25"/>
  <c r="B56" i="25"/>
  <c r="E55" i="25"/>
  <c r="D62" i="31"/>
  <c r="B63" i="31"/>
  <c r="C62" i="31"/>
  <c r="D56" i="27" l="1"/>
  <c r="E56" i="27"/>
  <c r="F56" i="27"/>
  <c r="B57" i="27"/>
  <c r="D63" i="31"/>
  <c r="B64" i="31"/>
  <c r="C63" i="31"/>
  <c r="G56" i="25"/>
  <c r="C56" i="25"/>
  <c r="F56" i="25"/>
  <c r="E56" i="25"/>
  <c r="B57" i="25"/>
  <c r="H56" i="25"/>
  <c r="D56" i="25"/>
  <c r="B58" i="22"/>
  <c r="E57" i="22"/>
  <c r="D57" i="22"/>
  <c r="C57" i="22"/>
  <c r="G57" i="25" l="1"/>
  <c r="F57" i="25"/>
  <c r="B58" i="25"/>
  <c r="C57" i="25"/>
  <c r="D57" i="25"/>
  <c r="E57" i="25"/>
  <c r="H57" i="25"/>
  <c r="B58" i="27"/>
  <c r="F57" i="27"/>
  <c r="E57" i="27"/>
  <c r="D57" i="27"/>
  <c r="B65" i="31"/>
  <c r="D64" i="31"/>
  <c r="C64" i="31"/>
  <c r="B59" i="22"/>
  <c r="D58" i="22"/>
  <c r="E58" i="22"/>
  <c r="C58" i="22"/>
  <c r="B60" i="22" l="1"/>
  <c r="C59" i="22"/>
  <c r="D59" i="22"/>
  <c r="E59" i="22"/>
  <c r="F58" i="25"/>
  <c r="G58" i="25"/>
  <c r="D58" i="25"/>
  <c r="H58" i="25"/>
  <c r="B59" i="25"/>
  <c r="C58" i="25"/>
  <c r="E58" i="25"/>
  <c r="B59" i="27"/>
  <c r="D58" i="27"/>
  <c r="F58" i="27"/>
  <c r="E58" i="27"/>
  <c r="B66" i="31"/>
  <c r="D65" i="31"/>
  <c r="C65" i="31"/>
  <c r="D66" i="31" l="1"/>
  <c r="B67" i="31"/>
  <c r="C66" i="31"/>
  <c r="F59" i="27"/>
  <c r="D59" i="27"/>
  <c r="E59" i="27"/>
  <c r="B60" i="27"/>
  <c r="G59" i="25"/>
  <c r="F59" i="25"/>
  <c r="D59" i="25"/>
  <c r="H59" i="25"/>
  <c r="B60" i="25"/>
  <c r="C59" i="25"/>
  <c r="E59" i="25"/>
  <c r="B61" i="22"/>
  <c r="E60" i="22"/>
  <c r="D60" i="22"/>
  <c r="C60" i="22"/>
  <c r="F60" i="25" l="1"/>
  <c r="G60" i="25"/>
  <c r="B61" i="25"/>
  <c r="D60" i="25"/>
  <c r="E60" i="25"/>
  <c r="C60" i="25"/>
  <c r="H60" i="25"/>
  <c r="B62" i="22"/>
  <c r="C61" i="22"/>
  <c r="D61" i="22"/>
  <c r="E61" i="22"/>
  <c r="B61" i="27"/>
  <c r="D60" i="27"/>
  <c r="E60" i="27"/>
  <c r="F60" i="27"/>
  <c r="D67" i="31"/>
  <c r="B68" i="31"/>
  <c r="C67" i="31"/>
  <c r="B69" i="31" l="1"/>
  <c r="D68" i="31"/>
  <c r="C68" i="31"/>
  <c r="B62" i="27"/>
  <c r="D61" i="27"/>
  <c r="E61" i="27"/>
  <c r="F61" i="27"/>
  <c r="D62" i="22"/>
  <c r="B63" i="22"/>
  <c r="C62" i="22"/>
  <c r="E62" i="22"/>
  <c r="F61" i="25"/>
  <c r="H61" i="25"/>
  <c r="B62" i="25"/>
  <c r="C61" i="25"/>
  <c r="G61" i="25"/>
  <c r="E61" i="25"/>
  <c r="D61" i="25"/>
  <c r="B63" i="27" l="1"/>
  <c r="E62" i="27"/>
  <c r="F62" i="27"/>
  <c r="D62" i="27"/>
  <c r="G62" i="25"/>
  <c r="D62" i="25"/>
  <c r="F62" i="25"/>
  <c r="C62" i="25"/>
  <c r="E62" i="25"/>
  <c r="B63" i="25"/>
  <c r="H62" i="25"/>
  <c r="B64" i="22"/>
  <c r="C63" i="22"/>
  <c r="E63" i="22"/>
  <c r="D63" i="22"/>
  <c r="B70" i="31"/>
  <c r="D69" i="31"/>
  <c r="C69" i="31"/>
  <c r="D70" i="31" l="1"/>
  <c r="B71" i="31"/>
  <c r="C70" i="31"/>
  <c r="B65" i="22"/>
  <c r="E64" i="22"/>
  <c r="D64" i="22"/>
  <c r="C64" i="22"/>
  <c r="F63" i="25"/>
  <c r="D63" i="25"/>
  <c r="H63" i="25"/>
  <c r="G63" i="25"/>
  <c r="E63" i="25"/>
  <c r="C63" i="25"/>
  <c r="B64" i="25"/>
  <c r="E63" i="27"/>
  <c r="B64" i="27"/>
  <c r="D63" i="27"/>
  <c r="F63" i="27"/>
  <c r="B66" i="22" l="1"/>
  <c r="E65" i="22"/>
  <c r="D65" i="22"/>
  <c r="C65" i="22"/>
  <c r="E64" i="27"/>
  <c r="B65" i="27"/>
  <c r="F64" i="27"/>
  <c r="D64" i="27"/>
  <c r="F64" i="25"/>
  <c r="G64" i="25"/>
  <c r="B65" i="25"/>
  <c r="E64" i="25"/>
  <c r="C64" i="25"/>
  <c r="H64" i="25"/>
  <c r="D64" i="25"/>
  <c r="D71" i="31"/>
  <c r="B72" i="31"/>
  <c r="C71" i="31"/>
  <c r="F65" i="25" l="1"/>
  <c r="H65" i="25"/>
  <c r="B66" i="25"/>
  <c r="E65" i="25"/>
  <c r="C65" i="25"/>
  <c r="D65" i="25"/>
  <c r="G65" i="25"/>
  <c r="B66" i="27"/>
  <c r="D65" i="27"/>
  <c r="E65" i="27"/>
  <c r="F65" i="27"/>
  <c r="B73" i="31"/>
  <c r="D72" i="31"/>
  <c r="C72" i="31"/>
  <c r="B67" i="22"/>
  <c r="C66" i="22"/>
  <c r="E66" i="22"/>
  <c r="D66" i="22"/>
  <c r="B68" i="22" l="1"/>
  <c r="C67" i="22"/>
  <c r="D67" i="22"/>
  <c r="E67" i="22"/>
  <c r="G66" i="25"/>
  <c r="F66" i="25"/>
  <c r="D66" i="25"/>
  <c r="E66" i="25"/>
  <c r="C66" i="25"/>
  <c r="B67" i="25"/>
  <c r="H66" i="25"/>
  <c r="B74" i="31"/>
  <c r="D73" i="31"/>
  <c r="C73" i="31"/>
  <c r="B67" i="27"/>
  <c r="F66" i="27"/>
  <c r="D66" i="27"/>
  <c r="E66" i="27"/>
  <c r="D74" i="31" l="1"/>
  <c r="B75" i="31"/>
  <c r="C74" i="31"/>
  <c r="F67" i="27"/>
  <c r="D67" i="27"/>
  <c r="B68" i="27"/>
  <c r="E67" i="27"/>
  <c r="G67" i="25"/>
  <c r="F67" i="25"/>
  <c r="D67" i="25"/>
  <c r="E67" i="25"/>
  <c r="C67" i="25"/>
  <c r="H67" i="25"/>
  <c r="B68" i="25"/>
  <c r="B69" i="22"/>
  <c r="E68" i="22"/>
  <c r="C68" i="22"/>
  <c r="D68" i="22"/>
  <c r="B70" i="22" l="1"/>
  <c r="D69" i="22"/>
  <c r="E69" i="22"/>
  <c r="C69" i="22"/>
  <c r="F68" i="25"/>
  <c r="G68" i="25"/>
  <c r="H68" i="25"/>
  <c r="B69" i="25"/>
  <c r="E68" i="25"/>
  <c r="C68" i="25"/>
  <c r="D68" i="25"/>
  <c r="D68" i="27"/>
  <c r="F68" i="27"/>
  <c r="E68" i="27"/>
  <c r="B69" i="27"/>
  <c r="D75" i="31"/>
  <c r="B76" i="31"/>
  <c r="C75" i="31"/>
  <c r="B70" i="25" l="1"/>
  <c r="F69" i="25"/>
  <c r="C69" i="25"/>
  <c r="D69" i="25"/>
  <c r="H69" i="25"/>
  <c r="G69" i="25"/>
  <c r="E69" i="25"/>
  <c r="B70" i="27"/>
  <c r="D69" i="27"/>
  <c r="E69" i="27"/>
  <c r="F69" i="27"/>
  <c r="B77" i="31"/>
  <c r="D76" i="31"/>
  <c r="C76" i="31"/>
  <c r="B71" i="22"/>
  <c r="D70" i="22"/>
  <c r="E70" i="22"/>
  <c r="C70" i="22"/>
  <c r="B78" i="31" l="1"/>
  <c r="D77" i="31"/>
  <c r="C77" i="31"/>
  <c r="B71" i="27"/>
  <c r="F70" i="27"/>
  <c r="D70" i="27"/>
  <c r="E70" i="27"/>
  <c r="B72" i="22"/>
  <c r="E71" i="22"/>
  <c r="C71" i="22"/>
  <c r="D71" i="22"/>
  <c r="F70" i="25"/>
  <c r="D70" i="25"/>
  <c r="G70" i="25"/>
  <c r="C70" i="25"/>
  <c r="H70" i="25"/>
  <c r="E70" i="25"/>
  <c r="B71" i="25"/>
  <c r="B73" i="22" l="1"/>
  <c r="E72" i="22"/>
  <c r="C72" i="22"/>
  <c r="D72" i="22"/>
  <c r="D71" i="27"/>
  <c r="B72" i="27"/>
  <c r="F71" i="27"/>
  <c r="E71" i="27"/>
  <c r="G71" i="25"/>
  <c r="D71" i="25"/>
  <c r="F71" i="25"/>
  <c r="C71" i="25"/>
  <c r="B72" i="25"/>
  <c r="E71" i="25"/>
  <c r="H71" i="25"/>
  <c r="D78" i="31"/>
  <c r="B79" i="31"/>
  <c r="C78" i="31"/>
  <c r="D72" i="27" l="1"/>
  <c r="E72" i="27"/>
  <c r="F72" i="27"/>
  <c r="B73" i="27"/>
  <c r="D79" i="31"/>
  <c r="B80" i="31"/>
  <c r="C79" i="31"/>
  <c r="F72" i="25"/>
  <c r="G72" i="25"/>
  <c r="B73" i="25"/>
  <c r="E72" i="25"/>
  <c r="H72" i="25"/>
  <c r="C72" i="25"/>
  <c r="D72" i="25"/>
  <c r="B74" i="22"/>
  <c r="E73" i="22"/>
  <c r="D73" i="22"/>
  <c r="C73" i="22"/>
  <c r="F73" i="25" l="1"/>
  <c r="B74" i="25"/>
  <c r="H73" i="25"/>
  <c r="G73" i="25"/>
  <c r="E73" i="25"/>
  <c r="C73" i="25"/>
  <c r="D73" i="25"/>
  <c r="B81" i="31"/>
  <c r="D80" i="31"/>
  <c r="C80" i="31"/>
  <c r="B74" i="27"/>
  <c r="F73" i="27"/>
  <c r="D73" i="27"/>
  <c r="E73" i="27"/>
  <c r="B75" i="22"/>
  <c r="D74" i="22"/>
  <c r="C74" i="22"/>
  <c r="E74" i="22"/>
  <c r="B82" i="31" l="1"/>
  <c r="D81" i="31"/>
  <c r="C81" i="31"/>
  <c r="B76" i="22"/>
  <c r="C75" i="22"/>
  <c r="D75" i="22"/>
  <c r="E75" i="22"/>
  <c r="G74" i="25"/>
  <c r="D74" i="25"/>
  <c r="F74" i="25"/>
  <c r="B75" i="25"/>
  <c r="H74" i="25"/>
  <c r="C74" i="25"/>
  <c r="E74" i="25"/>
  <c r="B75" i="27"/>
  <c r="D74" i="27"/>
  <c r="F74" i="27"/>
  <c r="E74" i="27"/>
  <c r="B77" i="22" l="1"/>
  <c r="E76" i="22"/>
  <c r="D76" i="22"/>
  <c r="C76" i="22"/>
  <c r="F75" i="27"/>
  <c r="E75" i="27"/>
  <c r="B76" i="27"/>
  <c r="D75" i="27"/>
  <c r="G75" i="25"/>
  <c r="F75" i="25"/>
  <c r="H75" i="25"/>
  <c r="D75" i="25"/>
  <c r="E75" i="25"/>
  <c r="B76" i="25"/>
  <c r="C75" i="25"/>
  <c r="D82" i="31"/>
  <c r="B83" i="31"/>
  <c r="C82" i="31"/>
  <c r="B77" i="27" l="1"/>
  <c r="F76" i="27"/>
  <c r="D76" i="27"/>
  <c r="E76" i="27"/>
  <c r="D83" i="31"/>
  <c r="B84" i="31"/>
  <c r="C83" i="31"/>
  <c r="F76" i="25"/>
  <c r="G76" i="25"/>
  <c r="B77" i="25"/>
  <c r="D76" i="25"/>
  <c r="H76" i="25"/>
  <c r="E76" i="25"/>
  <c r="C76" i="25"/>
  <c r="B78" i="22"/>
  <c r="D77" i="22"/>
  <c r="E77" i="22"/>
  <c r="C77" i="22"/>
  <c r="D78" i="22" l="1"/>
  <c r="B79" i="22"/>
  <c r="E78" i="22"/>
  <c r="C78" i="22"/>
  <c r="F77" i="25"/>
  <c r="B78" i="25"/>
  <c r="H77" i="25"/>
  <c r="C77" i="25"/>
  <c r="G77" i="25"/>
  <c r="E77" i="25"/>
  <c r="D77" i="25"/>
  <c r="B85" i="31"/>
  <c r="D84" i="31"/>
  <c r="C84" i="31"/>
  <c r="B78" i="27"/>
  <c r="D77" i="27"/>
  <c r="E77" i="27"/>
  <c r="F77" i="27"/>
  <c r="B86" i="31" l="1"/>
  <c r="D85" i="31"/>
  <c r="C85" i="31"/>
  <c r="G78" i="25"/>
  <c r="F78" i="25"/>
  <c r="D78" i="25"/>
  <c r="C78" i="25"/>
  <c r="E78" i="25"/>
  <c r="B79" i="25"/>
  <c r="H78" i="25"/>
  <c r="B80" i="22"/>
  <c r="E79" i="22"/>
  <c r="C79" i="22"/>
  <c r="D79" i="22"/>
  <c r="B79" i="27"/>
  <c r="D78" i="27"/>
  <c r="E78" i="27"/>
  <c r="F78" i="27"/>
  <c r="D79" i="27" l="1"/>
  <c r="B80" i="27"/>
  <c r="E79" i="27"/>
  <c r="F79" i="27"/>
  <c r="B81" i="22"/>
  <c r="E80" i="22"/>
  <c r="D80" i="22"/>
  <c r="C80" i="22"/>
  <c r="F79" i="25"/>
  <c r="G79" i="25"/>
  <c r="D79" i="25"/>
  <c r="H79" i="25"/>
  <c r="E79" i="25"/>
  <c r="B80" i="25"/>
  <c r="C79" i="25"/>
  <c r="D86" i="31"/>
  <c r="B87" i="31"/>
  <c r="C86" i="31"/>
  <c r="D87" i="31" l="1"/>
  <c r="B88" i="31"/>
  <c r="C87" i="31"/>
  <c r="F80" i="25"/>
  <c r="G80" i="25"/>
  <c r="B81" i="25"/>
  <c r="E80" i="25"/>
  <c r="H80" i="25"/>
  <c r="D80" i="25"/>
  <c r="C80" i="25"/>
  <c r="E80" i="27"/>
  <c r="B81" i="27"/>
  <c r="F80" i="27"/>
  <c r="D80" i="27"/>
  <c r="B82" i="22"/>
  <c r="E81" i="22"/>
  <c r="C81" i="22"/>
  <c r="D81" i="22"/>
  <c r="B83" i="22" l="1"/>
  <c r="C82" i="22"/>
  <c r="D82" i="22"/>
  <c r="E82" i="22"/>
  <c r="B82" i="27"/>
  <c r="D81" i="27"/>
  <c r="E81" i="27"/>
  <c r="F81" i="27"/>
  <c r="H81" i="25"/>
  <c r="F81" i="25"/>
  <c r="B82" i="25"/>
  <c r="E81" i="25"/>
  <c r="D81" i="25"/>
  <c r="C81" i="25"/>
  <c r="G81" i="25"/>
  <c r="B89" i="31"/>
  <c r="D88" i="31"/>
  <c r="C88" i="31"/>
  <c r="G82" i="25" l="1"/>
  <c r="F82" i="25"/>
  <c r="D82" i="25"/>
  <c r="E82" i="25"/>
  <c r="C82" i="25"/>
  <c r="H82" i="25"/>
  <c r="B83" i="25"/>
  <c r="B90" i="31"/>
  <c r="D89" i="31"/>
  <c r="C89" i="31"/>
  <c r="F82" i="27"/>
  <c r="B83" i="27"/>
  <c r="D82" i="27"/>
  <c r="E82" i="27"/>
  <c r="B84" i="22"/>
  <c r="C83" i="22"/>
  <c r="D83" i="22"/>
  <c r="E83" i="22"/>
  <c r="B85" i="22" l="1"/>
  <c r="E84" i="22"/>
  <c r="C84" i="22"/>
  <c r="D84" i="22"/>
  <c r="F83" i="25"/>
  <c r="G83" i="25"/>
  <c r="D83" i="25"/>
  <c r="C83" i="25"/>
  <c r="B84" i="25"/>
  <c r="H83" i="25"/>
  <c r="E83" i="25"/>
  <c r="F83" i="27"/>
  <c r="D83" i="27"/>
  <c r="B84" i="27"/>
  <c r="E83" i="27"/>
  <c r="D90" i="31"/>
  <c r="B91" i="31"/>
  <c r="C90" i="31"/>
  <c r="D84" i="27" l="1"/>
  <c r="F84" i="27"/>
  <c r="E84" i="27"/>
  <c r="B85" i="27"/>
  <c r="D91" i="31"/>
  <c r="B92" i="31"/>
  <c r="C91" i="31"/>
  <c r="F84" i="25"/>
  <c r="G84" i="25"/>
  <c r="B85" i="25"/>
  <c r="C84" i="25"/>
  <c r="E84" i="25"/>
  <c r="H84" i="25"/>
  <c r="D84" i="25"/>
  <c r="B86" i="22"/>
  <c r="D85" i="22"/>
  <c r="C85" i="22"/>
  <c r="E85" i="22"/>
  <c r="B86" i="27" l="1"/>
  <c r="E85" i="27"/>
  <c r="F85" i="27"/>
  <c r="D85" i="27"/>
  <c r="F85" i="25"/>
  <c r="B86" i="25"/>
  <c r="H85" i="25"/>
  <c r="C85" i="25"/>
  <c r="D85" i="25"/>
  <c r="G85" i="25"/>
  <c r="E85" i="25"/>
  <c r="B93" i="31"/>
  <c r="D92" i="31"/>
  <c r="C92" i="31"/>
  <c r="B87" i="22"/>
  <c r="D86" i="22"/>
  <c r="C86" i="22"/>
  <c r="E86" i="22"/>
  <c r="B94" i="31" l="1"/>
  <c r="D93" i="31"/>
  <c r="C93" i="31"/>
  <c r="B88" i="22"/>
  <c r="C87" i="22"/>
  <c r="E87" i="22"/>
  <c r="D87" i="22"/>
  <c r="F86" i="25"/>
  <c r="D86" i="25"/>
  <c r="C86" i="25"/>
  <c r="H86" i="25"/>
  <c r="B87" i="25"/>
  <c r="G86" i="25"/>
  <c r="E86" i="25"/>
  <c r="B87" i="27"/>
  <c r="E86" i="27"/>
  <c r="D86" i="27"/>
  <c r="F86" i="27"/>
  <c r="E87" i="27" l="1"/>
  <c r="D87" i="27"/>
  <c r="F87" i="27"/>
  <c r="B88" i="27"/>
  <c r="G87" i="25"/>
  <c r="F87" i="25"/>
  <c r="D87" i="25"/>
  <c r="E87" i="25"/>
  <c r="C87" i="25"/>
  <c r="B88" i="25"/>
  <c r="H87" i="25"/>
  <c r="B89" i="22"/>
  <c r="E88" i="22"/>
  <c r="C88" i="22"/>
  <c r="D88" i="22"/>
  <c r="D94" i="31"/>
  <c r="B95" i="31"/>
  <c r="C94" i="31"/>
  <c r="B90" i="22" l="1"/>
  <c r="E89" i="22"/>
  <c r="C89" i="22"/>
  <c r="D89" i="22"/>
  <c r="D88" i="27"/>
  <c r="E88" i="27"/>
  <c r="F88" i="27"/>
  <c r="B89" i="27"/>
  <c r="F88" i="25"/>
  <c r="G88" i="25"/>
  <c r="B89" i="25"/>
  <c r="E88" i="25"/>
  <c r="H88" i="25"/>
  <c r="C88" i="25"/>
  <c r="D88" i="25"/>
  <c r="D95" i="31"/>
  <c r="B96" i="31"/>
  <c r="C95" i="31"/>
  <c r="F89" i="25" l="1"/>
  <c r="B90" i="25"/>
  <c r="C89" i="25"/>
  <c r="G89" i="25"/>
  <c r="D89" i="25"/>
  <c r="E89" i="25"/>
  <c r="H89" i="25"/>
  <c r="B97" i="31"/>
  <c r="D96" i="31"/>
  <c r="C96" i="31"/>
  <c r="B90" i="27"/>
  <c r="F89" i="27"/>
  <c r="E89" i="27"/>
  <c r="D89" i="27"/>
  <c r="B91" i="22"/>
  <c r="C90" i="22"/>
  <c r="E90" i="22"/>
  <c r="D90" i="22"/>
  <c r="B98" i="31" l="1"/>
  <c r="D97" i="31"/>
  <c r="C97" i="31"/>
  <c r="B92" i="22"/>
  <c r="C91" i="22"/>
  <c r="D91" i="22"/>
  <c r="E91" i="22"/>
  <c r="B91" i="27"/>
  <c r="E90" i="27"/>
  <c r="F90" i="27"/>
  <c r="D90" i="27"/>
  <c r="F90" i="25"/>
  <c r="D90" i="25"/>
  <c r="B91" i="25"/>
  <c r="G90" i="25"/>
  <c r="E90" i="25"/>
  <c r="C90" i="25"/>
  <c r="H90" i="25"/>
  <c r="F91" i="27" l="1"/>
  <c r="D91" i="27"/>
  <c r="E91" i="27"/>
  <c r="B92" i="27"/>
  <c r="B93" i="22"/>
  <c r="E92" i="22"/>
  <c r="D92" i="22"/>
  <c r="C92" i="22"/>
  <c r="G91" i="25"/>
  <c r="D91" i="25"/>
  <c r="F91" i="25"/>
  <c r="B92" i="25"/>
  <c r="H91" i="25"/>
  <c r="E91" i="25"/>
  <c r="C91" i="25"/>
  <c r="D98" i="31"/>
  <c r="B99" i="31"/>
  <c r="C98" i="31"/>
  <c r="B93" i="27" l="1"/>
  <c r="D92" i="27"/>
  <c r="E92" i="27"/>
  <c r="F92" i="27"/>
  <c r="G92" i="25"/>
  <c r="B93" i="25"/>
  <c r="D92" i="25"/>
  <c r="E92" i="25"/>
  <c r="F92" i="25"/>
  <c r="C92" i="25"/>
  <c r="H92" i="25"/>
  <c r="D99" i="31"/>
  <c r="B100" i="31"/>
  <c r="C99" i="31"/>
  <c r="B94" i="22"/>
  <c r="E93" i="22"/>
  <c r="C93" i="22"/>
  <c r="D93" i="22"/>
  <c r="D94" i="22" l="1"/>
  <c r="B95" i="22"/>
  <c r="C94" i="22"/>
  <c r="E94" i="22"/>
  <c r="F93" i="25"/>
  <c r="H93" i="25"/>
  <c r="B94" i="25"/>
  <c r="C93" i="25"/>
  <c r="G93" i="25"/>
  <c r="E93" i="25"/>
  <c r="D93" i="25"/>
  <c r="B101" i="31"/>
  <c r="D100" i="31"/>
  <c r="C100" i="31"/>
  <c r="B94" i="27"/>
  <c r="D93" i="27"/>
  <c r="E93" i="27"/>
  <c r="F93" i="27"/>
  <c r="B95" i="27" l="1"/>
  <c r="E94" i="27"/>
  <c r="F94" i="27"/>
  <c r="D94" i="27"/>
  <c r="B102" i="31"/>
  <c r="D101" i="31"/>
  <c r="C101" i="31"/>
  <c r="D94" i="25"/>
  <c r="F94" i="25"/>
  <c r="C94" i="25"/>
  <c r="E94" i="25"/>
  <c r="B95" i="25"/>
  <c r="G94" i="25"/>
  <c r="H94" i="25"/>
  <c r="B96" i="22"/>
  <c r="C95" i="22"/>
  <c r="E95" i="22"/>
  <c r="D95" i="22"/>
  <c r="G95" i="25" l="1"/>
  <c r="F95" i="25"/>
  <c r="D95" i="25"/>
  <c r="E95" i="25"/>
  <c r="H95" i="25"/>
  <c r="C95" i="25"/>
  <c r="B96" i="25"/>
  <c r="B97" i="22"/>
  <c r="E96" i="22"/>
  <c r="D96" i="22"/>
  <c r="C96" i="22"/>
  <c r="D102" i="31"/>
  <c r="B103" i="31"/>
  <c r="C102" i="31"/>
  <c r="E95" i="27"/>
  <c r="B96" i="27"/>
  <c r="D95" i="27"/>
  <c r="F95" i="27"/>
  <c r="H96" i="25" l="1"/>
  <c r="B97" i="25"/>
  <c r="G96" i="25"/>
  <c r="E96" i="25"/>
  <c r="C96" i="25"/>
  <c r="F96" i="25"/>
  <c r="D96" i="25"/>
  <c r="D103" i="31"/>
  <c r="B104" i="31"/>
  <c r="C103" i="31"/>
  <c r="E96" i="27"/>
  <c r="B97" i="27"/>
  <c r="F96" i="27"/>
  <c r="D96" i="27"/>
  <c r="B98" i="22"/>
  <c r="E97" i="22"/>
  <c r="D97" i="22"/>
  <c r="C97" i="22"/>
  <c r="B99" i="22" l="1"/>
  <c r="C98" i="22"/>
  <c r="D98" i="22"/>
  <c r="E98" i="22"/>
  <c r="B98" i="27"/>
  <c r="D97" i="27"/>
  <c r="E97" i="27"/>
  <c r="F97" i="27"/>
  <c r="F97" i="25"/>
  <c r="B98" i="25"/>
  <c r="E97" i="25"/>
  <c r="C97" i="25"/>
  <c r="D97" i="25"/>
  <c r="H97" i="25"/>
  <c r="G97" i="25"/>
  <c r="B105" i="31"/>
  <c r="D104" i="31"/>
  <c r="C104" i="31"/>
  <c r="B106" i="31" l="1"/>
  <c r="D105" i="31"/>
  <c r="C105" i="31"/>
  <c r="F98" i="25"/>
  <c r="D98" i="25"/>
  <c r="E98" i="25"/>
  <c r="G98" i="25"/>
  <c r="H98" i="25"/>
  <c r="B99" i="25"/>
  <c r="C98" i="25"/>
  <c r="B99" i="27"/>
  <c r="F98" i="27"/>
  <c r="D98" i="27"/>
  <c r="E98" i="27"/>
  <c r="B100" i="22"/>
  <c r="C99" i="22"/>
  <c r="D99" i="22"/>
  <c r="E99" i="22"/>
  <c r="B101" i="22" l="1"/>
  <c r="E100" i="22"/>
  <c r="C100" i="22"/>
  <c r="D100" i="22"/>
  <c r="D99" i="27"/>
  <c r="F99" i="27"/>
  <c r="B100" i="27"/>
  <c r="E99" i="27"/>
  <c r="F99" i="25"/>
  <c r="G99" i="25"/>
  <c r="D99" i="25"/>
  <c r="E99" i="25"/>
  <c r="C99" i="25"/>
  <c r="B100" i="25"/>
  <c r="H99" i="25"/>
  <c r="D106" i="31"/>
  <c r="B107" i="31"/>
  <c r="C106" i="31"/>
  <c r="D100" i="27" l="1"/>
  <c r="F100" i="27"/>
  <c r="E100" i="27"/>
  <c r="B101" i="27"/>
  <c r="D107" i="31"/>
  <c r="B108" i="31"/>
  <c r="C107" i="31"/>
  <c r="G100" i="25"/>
  <c r="B101" i="25"/>
  <c r="E100" i="25"/>
  <c r="C100" i="25"/>
  <c r="H100" i="25"/>
  <c r="F100" i="25"/>
  <c r="D100" i="25"/>
  <c r="B102" i="22"/>
  <c r="D101" i="22"/>
  <c r="E101" i="22"/>
  <c r="C101" i="22"/>
  <c r="B109" i="31" l="1"/>
  <c r="D108" i="31"/>
  <c r="C108" i="31"/>
  <c r="B102" i="27"/>
  <c r="D101" i="27"/>
  <c r="E101" i="27"/>
  <c r="F101" i="27"/>
  <c r="B103" i="22"/>
  <c r="D102" i="22"/>
  <c r="E102" i="22"/>
  <c r="C102" i="22"/>
  <c r="F101" i="25"/>
  <c r="B102" i="25"/>
  <c r="H101" i="25"/>
  <c r="C101" i="25"/>
  <c r="D101" i="25"/>
  <c r="E101" i="25"/>
  <c r="G101" i="25"/>
  <c r="F102" i="25" l="1"/>
  <c r="D102" i="25"/>
  <c r="C102" i="25"/>
  <c r="H102" i="25"/>
  <c r="E102" i="25"/>
  <c r="G102" i="25"/>
  <c r="B103" i="25"/>
  <c r="B104" i="22"/>
  <c r="E103" i="22"/>
  <c r="C103" i="22"/>
  <c r="D103" i="22"/>
  <c r="B103" i="27"/>
  <c r="F102" i="27"/>
  <c r="D102" i="27"/>
  <c r="E102" i="27"/>
  <c r="B110" i="31"/>
  <c r="D109" i="31"/>
  <c r="C109" i="31"/>
  <c r="G103" i="25" l="1"/>
  <c r="F103" i="25"/>
  <c r="D103" i="25"/>
  <c r="C103" i="25"/>
  <c r="B104" i="25"/>
  <c r="E103" i="25"/>
  <c r="H103" i="25"/>
  <c r="D110" i="31"/>
  <c r="B111" i="31"/>
  <c r="C110" i="31"/>
  <c r="D103" i="27"/>
  <c r="E103" i="27"/>
  <c r="B104" i="27"/>
  <c r="F103" i="27"/>
  <c r="B105" i="22"/>
  <c r="E104" i="22"/>
  <c r="C104" i="22"/>
  <c r="D104" i="22"/>
  <c r="B106" i="22" l="1"/>
  <c r="E105" i="22"/>
  <c r="D105" i="22"/>
  <c r="C105" i="22"/>
  <c r="D104" i="27"/>
  <c r="E104" i="27"/>
  <c r="F104" i="27"/>
  <c r="B105" i="27"/>
  <c r="D111" i="31"/>
  <c r="B112" i="31"/>
  <c r="C111" i="31"/>
  <c r="G104" i="25"/>
  <c r="B105" i="25"/>
  <c r="H104" i="25"/>
  <c r="E104" i="25"/>
  <c r="C104" i="25"/>
  <c r="F104" i="25"/>
  <c r="D104" i="25"/>
  <c r="B106" i="27" l="1"/>
  <c r="F105" i="27"/>
  <c r="D105" i="27"/>
  <c r="E105" i="27"/>
  <c r="B113" i="31"/>
  <c r="D112" i="31"/>
  <c r="C112" i="31"/>
  <c r="F105" i="25"/>
  <c r="B106" i="25"/>
  <c r="H105" i="25"/>
  <c r="G105" i="25"/>
  <c r="E105" i="25"/>
  <c r="C105" i="25"/>
  <c r="D105" i="25"/>
  <c r="B107" i="22"/>
  <c r="D106" i="22"/>
  <c r="C106" i="22"/>
  <c r="E106" i="22"/>
  <c r="B108" i="22" l="1"/>
  <c r="C107" i="22"/>
  <c r="D107" i="22"/>
  <c r="E107" i="22"/>
  <c r="F106" i="25"/>
  <c r="D106" i="25"/>
  <c r="B107" i="25"/>
  <c r="C106" i="25"/>
  <c r="E106" i="25"/>
  <c r="H106" i="25"/>
  <c r="G106" i="25"/>
  <c r="D113" i="31"/>
  <c r="B114" i="31"/>
  <c r="C113" i="31"/>
  <c r="B107" i="27"/>
  <c r="D106" i="27"/>
  <c r="F106" i="27"/>
  <c r="E106" i="27"/>
  <c r="D107" i="27" l="1"/>
  <c r="E107" i="27"/>
  <c r="F107" i="27"/>
  <c r="B108" i="27"/>
  <c r="G107" i="25"/>
  <c r="F107" i="25"/>
  <c r="D107" i="25"/>
  <c r="E107" i="25"/>
  <c r="B108" i="25"/>
  <c r="H107" i="25"/>
  <c r="C107" i="25"/>
  <c r="D114" i="31"/>
  <c r="B115" i="31"/>
  <c r="C114" i="31"/>
  <c r="B109" i="22"/>
  <c r="E108" i="22"/>
  <c r="D108" i="22"/>
  <c r="C108" i="22"/>
  <c r="B110" i="22" l="1"/>
  <c r="E109" i="22"/>
  <c r="D109" i="22"/>
  <c r="C109" i="22"/>
  <c r="B109" i="27"/>
  <c r="F108" i="27"/>
  <c r="D108" i="27"/>
  <c r="E108" i="27"/>
  <c r="D115" i="31"/>
  <c r="B116" i="31"/>
  <c r="C115" i="31"/>
  <c r="G108" i="25"/>
  <c r="B109" i="25"/>
  <c r="D108" i="25"/>
  <c r="H108" i="25"/>
  <c r="E108" i="25"/>
  <c r="F108" i="25"/>
  <c r="C108" i="25"/>
  <c r="B117" i="31" l="1"/>
  <c r="D116" i="31"/>
  <c r="C116" i="31"/>
  <c r="F109" i="25"/>
  <c r="H109" i="25"/>
  <c r="B110" i="25"/>
  <c r="C109" i="25"/>
  <c r="G109" i="25"/>
  <c r="E109" i="25"/>
  <c r="D109" i="25"/>
  <c r="B110" i="27"/>
  <c r="D109" i="27"/>
  <c r="E109" i="27"/>
  <c r="F109" i="27"/>
  <c r="D110" i="22"/>
  <c r="B111" i="22"/>
  <c r="E110" i="22"/>
  <c r="C110" i="22"/>
  <c r="B112" i="22" l="1"/>
  <c r="E111" i="22"/>
  <c r="D111" i="22"/>
  <c r="C111" i="22"/>
  <c r="D110" i="25"/>
  <c r="F110" i="25"/>
  <c r="C110" i="25"/>
  <c r="E110" i="25"/>
  <c r="B111" i="25"/>
  <c r="G110" i="25"/>
  <c r="H110" i="25"/>
  <c r="B111" i="27"/>
  <c r="D110" i="27"/>
  <c r="E110" i="27"/>
  <c r="F110" i="27"/>
  <c r="D117" i="31"/>
  <c r="C117" i="31"/>
  <c r="D111" i="27" l="1"/>
  <c r="B112" i="27"/>
  <c r="F111" i="27"/>
  <c r="E111" i="27"/>
  <c r="G111" i="25"/>
  <c r="F111" i="25"/>
  <c r="D111" i="25"/>
  <c r="E111" i="25"/>
  <c r="H111" i="25"/>
  <c r="B112" i="25"/>
  <c r="C111" i="25"/>
  <c r="B113" i="22"/>
  <c r="E112" i="22"/>
  <c r="D112" i="22"/>
  <c r="C112" i="22"/>
  <c r="B114" i="22" l="1"/>
  <c r="E113" i="22"/>
  <c r="C113" i="22"/>
  <c r="D113" i="22"/>
  <c r="B113" i="25"/>
  <c r="E112" i="25"/>
  <c r="G112" i="25"/>
  <c r="H112" i="25"/>
  <c r="F112" i="25"/>
  <c r="D112" i="25"/>
  <c r="C112" i="25"/>
  <c r="E112" i="27"/>
  <c r="B113" i="27"/>
  <c r="F112" i="27"/>
  <c r="D112" i="27"/>
  <c r="B114" i="27" l="1"/>
  <c r="D113" i="27"/>
  <c r="E113" i="27"/>
  <c r="F113" i="27"/>
  <c r="F113" i="25"/>
  <c r="B114" i="25"/>
  <c r="E113" i="25"/>
  <c r="D113" i="25"/>
  <c r="G113" i="25"/>
  <c r="C113" i="25"/>
  <c r="H113" i="25"/>
  <c r="C114" i="22"/>
  <c r="D114" i="22"/>
  <c r="E114" i="22"/>
  <c r="F114" i="25" l="1"/>
  <c r="G114" i="25"/>
  <c r="C114" i="25"/>
  <c r="D114" i="25"/>
  <c r="H114" i="25"/>
  <c r="E114" i="25"/>
  <c r="F114" i="27"/>
  <c r="D114" i="27"/>
  <c r="E114" i="27"/>
</calcChain>
</file>

<file path=xl/sharedStrings.xml><?xml version="1.0" encoding="utf-8"?>
<sst xmlns="http://schemas.openxmlformats.org/spreadsheetml/2006/main" count="416" uniqueCount="238">
  <si>
    <t>D1(mg)</t>
    <phoneticPr fontId="3"/>
  </si>
  <si>
    <t>D(mg)</t>
    <phoneticPr fontId="3"/>
  </si>
  <si>
    <t>t1/2(h)</t>
    <phoneticPr fontId="3"/>
  </si>
  <si>
    <t>kel(h-1)</t>
    <phoneticPr fontId="3"/>
  </si>
  <si>
    <t>V(L)</t>
    <phoneticPr fontId="3"/>
  </si>
  <si>
    <t>Constant1</t>
    <phoneticPr fontId="3"/>
  </si>
  <si>
    <t>Constant2</t>
    <phoneticPr fontId="3"/>
  </si>
  <si>
    <t>τ</t>
    <phoneticPr fontId="3"/>
  </si>
  <si>
    <t>No</t>
    <phoneticPr fontId="3"/>
  </si>
  <si>
    <t>floor</t>
    <phoneticPr fontId="3"/>
  </si>
  <si>
    <t>mod</t>
    <phoneticPr fontId="3"/>
  </si>
  <si>
    <t>t</t>
    <phoneticPr fontId="3"/>
  </si>
  <si>
    <t>tn-t</t>
    <phoneticPr fontId="3"/>
  </si>
  <si>
    <t>time</t>
    <phoneticPr fontId="3"/>
  </si>
  <si>
    <t>Cp1</t>
    <phoneticPr fontId="3"/>
  </si>
  <si>
    <t>Emax</t>
    <phoneticPr fontId="3"/>
  </si>
  <si>
    <t>Emin</t>
    <phoneticPr fontId="3"/>
  </si>
  <si>
    <t>D1(mg)</t>
    <phoneticPr fontId="3"/>
  </si>
  <si>
    <t>D(mg)</t>
    <phoneticPr fontId="3"/>
  </si>
  <si>
    <t>τ</t>
    <phoneticPr fontId="3"/>
  </si>
  <si>
    <t>Emax</t>
    <phoneticPr fontId="3"/>
  </si>
  <si>
    <t>kel(h-1)</t>
    <phoneticPr fontId="3"/>
  </si>
  <si>
    <t>V(L)</t>
    <phoneticPr fontId="3"/>
  </si>
  <si>
    <t>Emin</t>
    <phoneticPr fontId="3"/>
  </si>
  <si>
    <t>Constant1</t>
    <phoneticPr fontId="3"/>
  </si>
  <si>
    <t>Constant2</t>
    <phoneticPr fontId="3"/>
  </si>
  <si>
    <t>tn</t>
    <phoneticPr fontId="3"/>
  </si>
  <si>
    <t>tn_true</t>
    <phoneticPr fontId="3"/>
  </si>
  <si>
    <t>tn_max</t>
    <phoneticPr fontId="3"/>
  </si>
  <si>
    <t>No</t>
    <phoneticPr fontId="3"/>
  </si>
  <si>
    <t>floor</t>
    <phoneticPr fontId="3"/>
  </si>
  <si>
    <t>mod</t>
    <phoneticPr fontId="3"/>
  </si>
  <si>
    <t>t</t>
    <phoneticPr fontId="3"/>
  </si>
  <si>
    <t>tn-t</t>
    <phoneticPr fontId="3"/>
  </si>
  <si>
    <t>time</t>
    <phoneticPr fontId="3"/>
  </si>
  <si>
    <t>Cp2</t>
    <phoneticPr fontId="3"/>
  </si>
  <si>
    <t>Cp1</t>
    <phoneticPr fontId="3"/>
  </si>
  <si>
    <t>t1/2(h),el</t>
    <phoneticPr fontId="3"/>
  </si>
  <si>
    <t>t1/2(h),a</t>
    <phoneticPr fontId="3"/>
  </si>
  <si>
    <t>ka(h-1)</t>
    <phoneticPr fontId="3"/>
  </si>
  <si>
    <t>F</t>
    <phoneticPr fontId="3"/>
  </si>
  <si>
    <t>time1</t>
    <phoneticPr fontId="3"/>
  </si>
  <si>
    <t>No</t>
    <phoneticPr fontId="3"/>
  </si>
  <si>
    <t>time2</t>
    <phoneticPr fontId="3"/>
  </si>
  <si>
    <t>time3</t>
    <phoneticPr fontId="3"/>
  </si>
  <si>
    <t>time_e</t>
    <phoneticPr fontId="3"/>
  </si>
  <si>
    <t>D1(mg)</t>
    <phoneticPr fontId="3"/>
  </si>
  <si>
    <t>D(mg)</t>
    <phoneticPr fontId="3"/>
  </si>
  <si>
    <t>τ</t>
    <phoneticPr fontId="3"/>
  </si>
  <si>
    <t>t1/2(h)</t>
    <phoneticPr fontId="3"/>
  </si>
  <si>
    <t>kel(h-1)</t>
    <phoneticPr fontId="3"/>
  </si>
  <si>
    <t>V(L)</t>
    <phoneticPr fontId="3"/>
  </si>
  <si>
    <t>Constant1</t>
    <phoneticPr fontId="3"/>
  </si>
  <si>
    <t>Constant2</t>
    <phoneticPr fontId="3"/>
  </si>
  <si>
    <t>tn</t>
    <phoneticPr fontId="3"/>
  </si>
  <si>
    <t>floor</t>
    <phoneticPr fontId="3"/>
  </si>
  <si>
    <t>mod</t>
    <phoneticPr fontId="3"/>
  </si>
  <si>
    <t>t</t>
    <phoneticPr fontId="3"/>
  </si>
  <si>
    <t>tn-t</t>
    <phoneticPr fontId="3"/>
  </si>
  <si>
    <t>time</t>
    <phoneticPr fontId="3"/>
  </si>
  <si>
    <t>A</t>
  </si>
  <si>
    <t>B</t>
  </si>
  <si>
    <t>C</t>
  </si>
  <si>
    <t>A</t>
    <phoneticPr fontId="3"/>
  </si>
  <si>
    <t>B</t>
    <phoneticPr fontId="3"/>
  </si>
  <si>
    <t>C</t>
    <phoneticPr fontId="3"/>
  </si>
  <si>
    <t>tn_true</t>
    <phoneticPr fontId="3"/>
  </si>
  <si>
    <t>Conditions</t>
    <phoneticPr fontId="3"/>
  </si>
  <si>
    <t>No</t>
    <phoneticPr fontId="3"/>
  </si>
  <si>
    <t>Observed</t>
    <phoneticPr fontId="3"/>
  </si>
  <si>
    <t>D1(mg)</t>
    <phoneticPr fontId="3"/>
  </si>
  <si>
    <t>D(mg)</t>
    <phoneticPr fontId="3"/>
  </si>
  <si>
    <t>tn</t>
    <phoneticPr fontId="3"/>
  </si>
  <si>
    <t>τ</t>
    <phoneticPr fontId="3"/>
  </si>
  <si>
    <t>tn_max</t>
    <phoneticPr fontId="3"/>
  </si>
  <si>
    <t>t1/2(h),a</t>
    <phoneticPr fontId="3"/>
  </si>
  <si>
    <t>t1/2(h),el</t>
    <phoneticPr fontId="3"/>
  </si>
  <si>
    <t>Emax</t>
    <phoneticPr fontId="3"/>
  </si>
  <si>
    <t>V(L)</t>
    <phoneticPr fontId="3"/>
  </si>
  <si>
    <t>Emin</t>
    <phoneticPr fontId="3"/>
  </si>
  <si>
    <t>F</t>
    <phoneticPr fontId="3"/>
  </si>
  <si>
    <t>ka(h-1)</t>
    <phoneticPr fontId="3"/>
  </si>
  <si>
    <t>kel(h-1)</t>
    <phoneticPr fontId="3"/>
  </si>
  <si>
    <t>Css,ave</t>
    <phoneticPr fontId="3"/>
  </si>
  <si>
    <t>tn_max</t>
    <phoneticPr fontId="3"/>
  </si>
  <si>
    <t>Cp3</t>
    <phoneticPr fontId="3"/>
  </si>
  <si>
    <t>Simulation of Cp after i.v. repeat administration (one-compartment)</t>
    <phoneticPr fontId="3"/>
  </si>
  <si>
    <t>Conditions</t>
    <phoneticPr fontId="3"/>
  </si>
  <si>
    <t>Observed</t>
    <phoneticPr fontId="3"/>
  </si>
  <si>
    <t>R</t>
    <phoneticPr fontId="3"/>
  </si>
  <si>
    <t>Css,ave</t>
    <phoneticPr fontId="3"/>
  </si>
  <si>
    <t>Css,max</t>
    <phoneticPr fontId="3"/>
  </si>
  <si>
    <t>Css,min</t>
    <phoneticPr fontId="3"/>
  </si>
  <si>
    <t>Tn</t>
    <phoneticPr fontId="3"/>
  </si>
  <si>
    <t>Tn_max</t>
    <phoneticPr fontId="3"/>
  </si>
  <si>
    <t>Time (h)</t>
    <phoneticPr fontId="3"/>
  </si>
  <si>
    <t>CLtot (L/h)</t>
    <phoneticPr fontId="3"/>
  </si>
  <si>
    <t>Repeat number</t>
    <phoneticPr fontId="3"/>
  </si>
  <si>
    <t>Condition</t>
  </si>
  <si>
    <t>No</t>
  </si>
  <si>
    <t>Observed</t>
  </si>
  <si>
    <t>Simulation of Cp after iv administration (one-compartment)</t>
    <phoneticPr fontId="3"/>
  </si>
  <si>
    <t>Normal plot</t>
    <phoneticPr fontId="3"/>
  </si>
  <si>
    <t>Emax (mg/L)</t>
    <phoneticPr fontId="3"/>
  </si>
  <si>
    <t>Emin (mg/L)</t>
    <phoneticPr fontId="3"/>
  </si>
  <si>
    <t>D (mg)</t>
    <phoneticPr fontId="3"/>
  </si>
  <si>
    <t>t1/2 (h)</t>
    <phoneticPr fontId="3"/>
  </si>
  <si>
    <t>V (L)</t>
    <phoneticPr fontId="3"/>
  </si>
  <si>
    <t>kel (h-1)</t>
    <phoneticPr fontId="3"/>
  </si>
  <si>
    <t>Logarithmic plot</t>
    <phoneticPr fontId="3"/>
  </si>
  <si>
    <t>time (h)</t>
    <phoneticPr fontId="3"/>
  </si>
  <si>
    <t>k (h-1)</t>
    <phoneticPr fontId="3"/>
  </si>
  <si>
    <t>kel (h-1)</t>
    <phoneticPr fontId="3"/>
  </si>
  <si>
    <t>CL (L/h)</t>
    <phoneticPr fontId="3"/>
  </si>
  <si>
    <t>Simulation of Cp after oral administration (one-compartment)</t>
  </si>
  <si>
    <t>time (min)</t>
  </si>
  <si>
    <t>Time (hr)</t>
  </si>
  <si>
    <t>from logarithmic graph</t>
  </si>
  <si>
    <t>pharmacokinetic parameter</t>
  </si>
  <si>
    <t>slope</t>
  </si>
  <si>
    <t>intercept</t>
  </si>
  <si>
    <t>t1/2 (hr)</t>
  </si>
  <si>
    <t>time</t>
  </si>
  <si>
    <t>Moment Analysis</t>
  </si>
  <si>
    <t>Total points</t>
  </si>
  <si>
    <t>Extrapolation points:</t>
  </si>
  <si>
    <t>AUC</t>
  </si>
  <si>
    <t>AUMC</t>
  </si>
  <si>
    <t>ln C</t>
  </si>
  <si>
    <t>Time (h)</t>
    <phoneticPr fontId="3"/>
  </si>
  <si>
    <t>Conditions</t>
    <phoneticPr fontId="3"/>
  </si>
  <si>
    <t>Normal plot</t>
    <phoneticPr fontId="3"/>
  </si>
  <si>
    <t>D (mg)</t>
    <phoneticPr fontId="3"/>
  </si>
  <si>
    <t>F</t>
    <phoneticPr fontId="3"/>
  </si>
  <si>
    <t>t1/2,abs (h)</t>
    <phoneticPr fontId="3"/>
  </si>
  <si>
    <t>t1/2 (h)</t>
    <phoneticPr fontId="3"/>
  </si>
  <si>
    <t>V (L)</t>
    <phoneticPr fontId="3"/>
  </si>
  <si>
    <t>ka (h-1)</t>
    <phoneticPr fontId="3"/>
  </si>
  <si>
    <t>k (h-1)</t>
    <phoneticPr fontId="3"/>
  </si>
  <si>
    <t>CL (L/h)</t>
    <phoneticPr fontId="3"/>
  </si>
  <si>
    <t>Logarithmic plot</t>
    <phoneticPr fontId="3"/>
  </si>
  <si>
    <t>Emax</t>
    <phoneticPr fontId="3"/>
  </si>
  <si>
    <t>Emin</t>
    <phoneticPr fontId="3"/>
  </si>
  <si>
    <t>time (h)</t>
    <phoneticPr fontId="3"/>
  </si>
  <si>
    <t>A</t>
    <phoneticPr fontId="3"/>
  </si>
  <si>
    <t>B</t>
    <phoneticPr fontId="3"/>
  </si>
  <si>
    <t>C</t>
    <phoneticPr fontId="3"/>
  </si>
  <si>
    <t>Simulation of Cp after iv continuous infusion (one-compartment)</t>
    <phoneticPr fontId="11"/>
  </si>
  <si>
    <t>k0 (mg/h)</t>
    <phoneticPr fontId="11"/>
  </si>
  <si>
    <t>t1/2 (h)</t>
    <phoneticPr fontId="11"/>
  </si>
  <si>
    <t>V (L)</t>
    <phoneticPr fontId="11"/>
  </si>
  <si>
    <t>k (h-1)</t>
    <phoneticPr fontId="11"/>
  </si>
  <si>
    <t>CLtot (L/h)</t>
    <phoneticPr fontId="3"/>
  </si>
  <si>
    <t>Css (mg/L)</t>
    <phoneticPr fontId="11"/>
  </si>
  <si>
    <t>Time (h)</t>
    <phoneticPr fontId="11"/>
  </si>
  <si>
    <t>Simulation of Cp after iv infusion (one-compartment)</t>
    <phoneticPr fontId="11"/>
  </si>
  <si>
    <r>
      <t>k (h</t>
    </r>
    <r>
      <rPr>
        <sz val="11"/>
        <rFont val="ＭＳ Ｐゴシック"/>
        <family val="3"/>
        <charset val="128"/>
      </rPr>
      <t>-1</t>
    </r>
    <r>
      <rPr>
        <sz val="11"/>
        <rFont val="ＭＳ Ｐゴシック"/>
        <family val="3"/>
        <charset val="128"/>
      </rPr>
      <t>)</t>
    </r>
    <phoneticPr fontId="11"/>
  </si>
  <si>
    <t>D (mg)</t>
    <phoneticPr fontId="17"/>
  </si>
  <si>
    <t>No</t>
    <phoneticPr fontId="17"/>
  </si>
  <si>
    <t>C (mg/L)</t>
    <phoneticPr fontId="17"/>
  </si>
  <si>
    <t>ln C</t>
    <phoneticPr fontId="17"/>
  </si>
  <si>
    <t>k (hr-1)</t>
    <phoneticPr fontId="17"/>
  </si>
  <si>
    <t>R^2</t>
    <phoneticPr fontId="17"/>
  </si>
  <si>
    <t>V (L)</t>
    <phoneticPr fontId="17"/>
  </si>
  <si>
    <t>CL (L/hr)</t>
    <phoneticPr fontId="17"/>
  </si>
  <si>
    <t>Calculation of ka and kel after oral administration (one-compartment)</t>
    <phoneticPr fontId="3"/>
  </si>
  <si>
    <t>Total points</t>
    <phoneticPr fontId="3"/>
  </si>
  <si>
    <t>Q</t>
    <phoneticPr fontId="3"/>
  </si>
  <si>
    <t>Extrapolation points</t>
    <phoneticPr fontId="3"/>
  </si>
  <si>
    <t>log C(el) = a * x + b</t>
    <phoneticPr fontId="3"/>
  </si>
  <si>
    <t>kel (h-1)</t>
    <phoneticPr fontId="3"/>
  </si>
  <si>
    <t>log (C1-C) = a * x + b</t>
    <phoneticPr fontId="3"/>
  </si>
  <si>
    <t>a</t>
    <phoneticPr fontId="3"/>
  </si>
  <si>
    <t>slope</t>
    <phoneticPr fontId="3"/>
  </si>
  <si>
    <t>b</t>
    <phoneticPr fontId="3"/>
  </si>
  <si>
    <t>intercept</t>
    <phoneticPr fontId="3"/>
  </si>
  <si>
    <t>R</t>
    <phoneticPr fontId="3"/>
  </si>
  <si>
    <t>No</t>
    <phoneticPr fontId="3"/>
  </si>
  <si>
    <t>C mg/L</t>
    <phoneticPr fontId="3"/>
  </si>
  <si>
    <t>log C</t>
    <phoneticPr fontId="3"/>
  </si>
  <si>
    <t>log C(el)graph</t>
    <phoneticPr fontId="3"/>
  </si>
  <si>
    <t>logC(el) calc</t>
    <phoneticPr fontId="3"/>
  </si>
  <si>
    <t>log C1</t>
    <phoneticPr fontId="3"/>
  </si>
  <si>
    <t>C1</t>
    <phoneticPr fontId="3"/>
  </si>
  <si>
    <t>log(C1-C)</t>
    <phoneticPr fontId="3"/>
  </si>
  <si>
    <t>Time</t>
    <phoneticPr fontId="3"/>
  </si>
  <si>
    <t>ln C1(calc)</t>
    <phoneticPr fontId="3"/>
  </si>
  <si>
    <t>ln C1(graph)</t>
    <phoneticPr fontId="3"/>
  </si>
  <si>
    <t>AUC (finite)</t>
    <phoneticPr fontId="3"/>
  </si>
  <si>
    <t>AUC (infinite)</t>
    <phoneticPr fontId="3"/>
  </si>
  <si>
    <t>MRT (finite)</t>
    <phoneticPr fontId="3"/>
  </si>
  <si>
    <t>MRT (infinite)</t>
    <phoneticPr fontId="3"/>
  </si>
  <si>
    <t>AUMC (finite)</t>
    <phoneticPr fontId="3"/>
  </si>
  <si>
    <t>AUMC (infinite)</t>
    <phoneticPr fontId="3"/>
  </si>
  <si>
    <t>k (rate constant)</t>
    <phoneticPr fontId="3"/>
  </si>
  <si>
    <t>Cn (extrapolation)</t>
    <phoneticPr fontId="3"/>
  </si>
  <si>
    <t>R^2 (correlation)</t>
    <phoneticPr fontId="3"/>
  </si>
  <si>
    <t>t1/2,a (h)</t>
    <phoneticPr fontId="3"/>
  </si>
  <si>
    <t>Cmax (mg/L)</t>
    <phoneticPr fontId="3"/>
  </si>
  <si>
    <t>Tmax (h)</t>
    <phoneticPr fontId="3"/>
  </si>
  <si>
    <t>C (mg/L)</t>
    <phoneticPr fontId="3"/>
  </si>
  <si>
    <t>Simulation of Cp after p.o. repeat administration</t>
    <phoneticPr fontId="3"/>
  </si>
  <si>
    <t>No.</t>
    <phoneticPr fontId="3"/>
  </si>
  <si>
    <t>Sheet</t>
    <phoneticPr fontId="3"/>
  </si>
  <si>
    <t>Title</t>
    <phoneticPr fontId="3"/>
  </si>
  <si>
    <t>Simulation of Cp after iv administration (one-compartment)</t>
  </si>
  <si>
    <t>Simulation of Cp after iv continuous infusion (one-compartment)</t>
  </si>
  <si>
    <t>Simulation of Cp after i.v. repeat administration (one-compartment)</t>
  </si>
  <si>
    <t>Simulation of Cp after p.o. repeat administration</t>
  </si>
  <si>
    <t>Calculation of ka and kel after oral administration (one-compartment)</t>
  </si>
  <si>
    <t>iv</t>
    <phoneticPr fontId="3"/>
  </si>
  <si>
    <t>po</t>
    <phoneticPr fontId="3"/>
  </si>
  <si>
    <t>infusion</t>
    <phoneticPr fontId="3"/>
  </si>
  <si>
    <t>iv_repeat</t>
    <phoneticPr fontId="3"/>
  </si>
  <si>
    <t>po_repeat</t>
    <phoneticPr fontId="3"/>
  </si>
  <si>
    <t>fitting (iv)</t>
    <phoneticPr fontId="3"/>
  </si>
  <si>
    <t>Calculation of kel after iv administration (one-compartment)</t>
  </si>
  <si>
    <t>Calculation of kel after iv administration (one-compartment)</t>
    <phoneticPr fontId="3"/>
  </si>
  <si>
    <t>t1/2 (hr)</t>
    <phoneticPr fontId="3"/>
  </si>
  <si>
    <t>t1/2,a (hr)</t>
    <phoneticPr fontId="3"/>
  </si>
  <si>
    <t>kel (hr-1)</t>
    <phoneticPr fontId="3"/>
  </si>
  <si>
    <t>ka (hr-1)</t>
    <phoneticPr fontId="3"/>
  </si>
  <si>
    <t>Absorption plot</t>
    <phoneticPr fontId="3"/>
  </si>
  <si>
    <t>Tmax (hr)</t>
    <phoneticPr fontId="3"/>
  </si>
  <si>
    <t>Cmax (mg/L)</t>
    <phoneticPr fontId="3"/>
  </si>
  <si>
    <t>Estimation of absorption from t1/2 and Tmax after po administration (one-compartment)</t>
    <phoneticPr fontId="3"/>
  </si>
  <si>
    <t>Time</t>
    <phoneticPr fontId="3"/>
  </si>
  <si>
    <t>%</t>
    <phoneticPr fontId="3"/>
  </si>
  <si>
    <t>Cp</t>
    <phoneticPr fontId="3"/>
  </si>
  <si>
    <t>hr</t>
    <phoneticPr fontId="3"/>
  </si>
  <si>
    <t>Time</t>
    <phoneticPr fontId="3"/>
  </si>
  <si>
    <t>fitting (po)</t>
  </si>
  <si>
    <t>Moment</t>
  </si>
  <si>
    <t>Tmax&amp;Cmax</t>
  </si>
  <si>
    <r>
      <t>F</t>
    </r>
    <r>
      <rPr>
        <sz val="10"/>
        <rFont val="ＭＳ Ｐ明朝"/>
        <family val="1"/>
        <charset val="128"/>
      </rPr>
      <t>･</t>
    </r>
    <r>
      <rPr>
        <sz val="10"/>
        <rFont val="Times New Roman"/>
        <family val="1"/>
      </rPr>
      <t>D (mg)</t>
    </r>
    <phoneticPr fontId="3"/>
  </si>
  <si>
    <t>CL/F (L/hr)</t>
    <phoneticPr fontId="3"/>
  </si>
  <si>
    <t>V/F (L)</t>
    <phoneticPr fontId="3"/>
  </si>
  <si>
    <t>Estimation of ka and V/F after oral administration (one-compartment)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</si>
</sst>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_ "/>
    <numFmt numFmtId="177" formatCode="0.000_ "/>
    <numFmt numFmtId="178" formatCode="0.0000_ "/>
    <numFmt numFmtId="179" formatCode="0.0E+00"/>
    <numFmt numFmtId="180" formatCode="0.0000_);[Red]\(0.0000\)"/>
    <numFmt numFmtId="181" formatCode="0.00000_ "/>
    <numFmt numFmtId="182" formatCode="0.00_);[Red]\(0.00\)"/>
    <numFmt numFmtId="183" formatCode="0.000000_ "/>
    <numFmt numFmtId="184" formatCode="0.00_ "/>
  </numFmts>
  <fonts count="2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Ｐゴシック"/>
      <family val="3"/>
      <charset val="128"/>
    </font>
    <font>
      <b/>
      <sz val="14"/>
      <name val="Times New Roman"/>
      <family val="1"/>
    </font>
    <font>
      <sz val="10"/>
      <name val="ＭＳ Ｐゴシック"/>
      <family val="3"/>
      <charset val="128"/>
    </font>
    <font>
      <sz val="10"/>
      <name val="Times New Roman"/>
      <family val="1"/>
    </font>
    <font>
      <b/>
      <sz val="10"/>
      <color indexed="9"/>
      <name val="Times New Roman"/>
      <family val="1"/>
    </font>
    <font>
      <b/>
      <i/>
      <sz val="14"/>
      <name val="Times New Roman"/>
      <family val="1"/>
    </font>
    <font>
      <sz val="14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9"/>
      <name val="Times New Roman"/>
      <family val="1"/>
    </font>
    <font>
      <sz val="12"/>
      <name val="Times New Roman"/>
      <family val="1"/>
    </font>
    <font>
      <sz val="11"/>
      <color indexed="39"/>
      <name val="Times New Roman"/>
      <family val="1"/>
    </font>
    <font>
      <sz val="11"/>
      <color indexed="12"/>
      <name val="Times New Roman"/>
      <family val="1"/>
    </font>
    <font>
      <sz val="11"/>
      <name val="ＭＳ 明朝"/>
      <family val="1"/>
      <charset val="128"/>
    </font>
    <font>
      <sz val="11"/>
      <color indexed="39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0"/>
      <color indexed="9"/>
      <name val="Times New Roman"/>
      <family val="1"/>
    </font>
    <font>
      <sz val="10"/>
      <name val="ＭＳ Ｐ明朝"/>
      <family val="1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</borders>
  <cellStyleXfs count="4">
    <xf numFmtId="0" fontId="0" fillId="0" borderId="0"/>
    <xf numFmtId="0" fontId="1" fillId="0" borderId="0"/>
    <xf numFmtId="0" fontId="1" fillId="0" borderId="0">
      <alignment vertical="center"/>
    </xf>
    <xf numFmtId="0" fontId="2" fillId="0" borderId="0"/>
  </cellStyleXfs>
  <cellXfs count="15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5" fillId="0" borderId="0" xfId="0" applyFont="1"/>
    <xf numFmtId="0" fontId="6" fillId="0" borderId="0" xfId="0" applyFont="1"/>
    <xf numFmtId="0" fontId="7" fillId="5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6" fillId="0" borderId="0" xfId="0" applyFont="1" applyFill="1"/>
    <xf numFmtId="0" fontId="8" fillId="0" borderId="0" xfId="0" applyFont="1"/>
    <xf numFmtId="0" fontId="9" fillId="0" borderId="0" xfId="0" applyFont="1"/>
    <xf numFmtId="0" fontId="6" fillId="8" borderId="0" xfId="0" applyFont="1" applyFill="1"/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5" xfId="0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0" fontId="10" fillId="2" borderId="9" xfId="0" applyFont="1" applyFill="1" applyBorder="1"/>
    <xf numFmtId="0" fontId="10" fillId="2" borderId="10" xfId="0" applyFont="1" applyFill="1" applyBorder="1"/>
    <xf numFmtId="0" fontId="10" fillId="2" borderId="11" xfId="0" applyFont="1" applyFill="1" applyBorder="1"/>
    <xf numFmtId="0" fontId="10" fillId="2" borderId="0" xfId="0" applyFont="1" applyFill="1" applyBorder="1"/>
    <xf numFmtId="0" fontId="10" fillId="2" borderId="12" xfId="0" applyFont="1" applyFill="1" applyBorder="1"/>
    <xf numFmtId="0" fontId="6" fillId="8" borderId="0" xfId="0" applyFont="1" applyFill="1" applyBorder="1"/>
    <xf numFmtId="0" fontId="11" fillId="0" borderId="0" xfId="0" applyFont="1"/>
    <xf numFmtId="0" fontId="12" fillId="2" borderId="1" xfId="0" applyFont="1" applyFill="1" applyBorder="1"/>
    <xf numFmtId="0" fontId="12" fillId="3" borderId="13" xfId="0" applyFont="1" applyFill="1" applyBorder="1"/>
    <xf numFmtId="0" fontId="11" fillId="3" borderId="14" xfId="0" applyFont="1" applyFill="1" applyBorder="1"/>
    <xf numFmtId="0" fontId="12" fillId="2" borderId="3" xfId="0" applyFont="1" applyFill="1" applyBorder="1"/>
    <xf numFmtId="0" fontId="13" fillId="5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0" fontId="12" fillId="2" borderId="2" xfId="0" applyFont="1" applyFill="1" applyBorder="1"/>
    <xf numFmtId="0" fontId="12" fillId="2" borderId="10" xfId="0" applyFont="1" applyFill="1" applyBorder="1"/>
    <xf numFmtId="0" fontId="12" fillId="2" borderId="5" xfId="0" applyFont="1" applyFill="1" applyBorder="1"/>
    <xf numFmtId="0" fontId="12" fillId="2" borderId="11" xfId="0" applyFont="1" applyFill="1" applyBorder="1"/>
    <xf numFmtId="0" fontId="12" fillId="2" borderId="0" xfId="0" applyFont="1" applyFill="1" applyBorder="1"/>
    <xf numFmtId="0" fontId="12" fillId="2" borderId="7" xfId="0" applyFont="1" applyFill="1" applyBorder="1"/>
    <xf numFmtId="0" fontId="12" fillId="2" borderId="12" xfId="0" applyFont="1" applyFill="1" applyBorder="1"/>
    <xf numFmtId="0" fontId="12" fillId="2" borderId="9" xfId="0" applyFont="1" applyFill="1" applyBorder="1"/>
    <xf numFmtId="0" fontId="11" fillId="8" borderId="0" xfId="0" applyFont="1" applyFill="1"/>
    <xf numFmtId="0" fontId="11" fillId="0" borderId="0" xfId="0" applyFont="1" applyAlignment="1">
      <alignment horizontal="center"/>
    </xf>
    <xf numFmtId="0" fontId="12" fillId="2" borderId="4" xfId="0" applyFont="1" applyFill="1" applyBorder="1"/>
    <xf numFmtId="0" fontId="11" fillId="0" borderId="0" xfId="0" applyFont="1" applyFill="1"/>
    <xf numFmtId="0" fontId="13" fillId="0" borderId="0" xfId="0" applyFont="1" applyFill="1" applyAlignment="1">
      <alignment horizontal="center"/>
    </xf>
    <xf numFmtId="0" fontId="12" fillId="2" borderId="6" xfId="0" applyFont="1" applyFill="1" applyBorder="1"/>
    <xf numFmtId="0" fontId="11" fillId="0" borderId="0" xfId="0" applyFont="1" applyFill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/>
    <xf numFmtId="0" fontId="12" fillId="2" borderId="9" xfId="0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0" fontId="14" fillId="0" borderId="0" xfId="0" applyFont="1"/>
    <xf numFmtId="0" fontId="11" fillId="2" borderId="1" xfId="0" applyFont="1" applyFill="1" applyBorder="1"/>
    <xf numFmtId="0" fontId="11" fillId="2" borderId="2" xfId="0" applyFont="1" applyFill="1" applyBorder="1"/>
    <xf numFmtId="0" fontId="11" fillId="2" borderId="10" xfId="0" applyFont="1" applyFill="1" applyBorder="1"/>
    <xf numFmtId="0" fontId="11" fillId="2" borderId="5" xfId="0" applyFont="1" applyFill="1" applyBorder="1"/>
    <xf numFmtId="0" fontId="11" fillId="2" borderId="11" xfId="0" applyFont="1" applyFill="1" applyBorder="1"/>
    <xf numFmtId="0" fontId="11" fillId="2" borderId="0" xfId="0" applyFont="1" applyFill="1" applyBorder="1"/>
    <xf numFmtId="0" fontId="11" fillId="2" borderId="7" xfId="0" applyFont="1" applyFill="1" applyBorder="1"/>
    <xf numFmtId="0" fontId="11" fillId="2" borderId="3" xfId="0" applyFont="1" applyFill="1" applyBorder="1"/>
    <xf numFmtId="0" fontId="11" fillId="2" borderId="12" xfId="0" applyFont="1" applyFill="1" applyBorder="1"/>
    <xf numFmtId="0" fontId="11" fillId="2" borderId="9" xfId="0" applyFont="1" applyFill="1" applyBorder="1"/>
    <xf numFmtId="0" fontId="15" fillId="0" borderId="0" xfId="0" applyFont="1"/>
    <xf numFmtId="176" fontId="11" fillId="8" borderId="0" xfId="0" applyNumberFormat="1" applyFont="1" applyFill="1"/>
    <xf numFmtId="177" fontId="11" fillId="8" borderId="0" xfId="0" applyNumberFormat="1" applyFont="1" applyFill="1"/>
    <xf numFmtId="0" fontId="16" fillId="0" borderId="0" xfId="0" applyFont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2" fillId="2" borderId="2" xfId="0" applyFont="1" applyFill="1" applyBorder="1" applyAlignment="1">
      <alignment horizontal="right"/>
    </xf>
    <xf numFmtId="0" fontId="12" fillId="2" borderId="10" xfId="0" applyFont="1" applyFill="1" applyBorder="1" applyAlignment="1">
      <alignment horizontal="right"/>
    </xf>
    <xf numFmtId="0" fontId="12" fillId="2" borderId="5" xfId="0" applyFont="1" applyFill="1" applyBorder="1" applyAlignment="1">
      <alignment horizontal="right"/>
    </xf>
    <xf numFmtId="0" fontId="12" fillId="2" borderId="11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10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11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11" xfId="0" applyFill="1" applyBorder="1"/>
    <xf numFmtId="0" fontId="0" fillId="2" borderId="0" xfId="0" applyFill="1" applyBorder="1"/>
    <xf numFmtId="0" fontId="0" fillId="2" borderId="7" xfId="0" applyFill="1" applyBorder="1"/>
    <xf numFmtId="0" fontId="0" fillId="2" borderId="3" xfId="0" applyFill="1" applyBorder="1"/>
    <xf numFmtId="0" fontId="0" fillId="2" borderId="12" xfId="0" applyFill="1" applyBorder="1"/>
    <xf numFmtId="0" fontId="0" fillId="2" borderId="9" xfId="0" applyFill="1" applyBorder="1"/>
    <xf numFmtId="0" fontId="0" fillId="8" borderId="0" xfId="0" applyFill="1"/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18" fillId="0" borderId="0" xfId="0" applyFont="1"/>
    <xf numFmtId="176" fontId="0" fillId="8" borderId="0" xfId="0" applyNumberFormat="1" applyFill="1"/>
    <xf numFmtId="177" fontId="0" fillId="8" borderId="0" xfId="0" applyNumberFormat="1" applyFill="1"/>
    <xf numFmtId="0" fontId="0" fillId="2" borderId="4" xfId="0" applyFill="1" applyBorder="1"/>
    <xf numFmtId="0" fontId="0" fillId="2" borderId="1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0" fillId="0" borderId="0" xfId="0" applyFill="1" applyAlignment="1">
      <alignment horizontal="left"/>
    </xf>
    <xf numFmtId="179" fontId="0" fillId="8" borderId="0" xfId="0" applyNumberFormat="1" applyFill="1"/>
    <xf numFmtId="0" fontId="0" fillId="0" borderId="0" xfId="0" applyFill="1" applyAlignment="1">
      <alignment horizontal="center"/>
    </xf>
    <xf numFmtId="0" fontId="19" fillId="0" borderId="0" xfId="0" applyFont="1"/>
    <xf numFmtId="0" fontId="9" fillId="0" borderId="0" xfId="0" applyFont="1" applyAlignment="1">
      <alignment vertical="center"/>
    </xf>
    <xf numFmtId="178" fontId="11" fillId="8" borderId="0" xfId="0" applyNumberFormat="1" applyFont="1" applyFill="1"/>
    <xf numFmtId="0" fontId="6" fillId="0" borderId="0" xfId="2" applyFont="1">
      <alignment vertical="center"/>
    </xf>
    <xf numFmtId="0" fontId="10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6" fillId="9" borderId="0" xfId="2" applyFont="1" applyFill="1">
      <alignment vertical="center"/>
    </xf>
    <xf numFmtId="0" fontId="6" fillId="0" borderId="0" xfId="2" applyFont="1" applyFill="1">
      <alignment vertical="center"/>
    </xf>
    <xf numFmtId="0" fontId="6" fillId="2" borderId="0" xfId="2" applyFont="1" applyFill="1">
      <alignment vertical="center"/>
    </xf>
    <xf numFmtId="0" fontId="4" fillId="0" borderId="0" xfId="0" applyFont="1"/>
    <xf numFmtId="177" fontId="11" fillId="0" borderId="0" xfId="0" applyNumberFormat="1" applyFont="1"/>
    <xf numFmtId="178" fontId="11" fillId="0" borderId="0" xfId="0" applyNumberFormat="1" applyFont="1"/>
    <xf numFmtId="0" fontId="10" fillId="10" borderId="1" xfId="2" applyFont="1" applyFill="1" applyBorder="1">
      <alignment vertical="center"/>
    </xf>
    <xf numFmtId="0" fontId="10" fillId="2" borderId="4" xfId="2" applyFont="1" applyFill="1" applyBorder="1">
      <alignment vertical="center"/>
    </xf>
    <xf numFmtId="0" fontId="10" fillId="2" borderId="5" xfId="2" applyFont="1" applyFill="1" applyBorder="1">
      <alignment vertical="center"/>
    </xf>
    <xf numFmtId="0" fontId="10" fillId="2" borderId="6" xfId="2" applyFont="1" applyFill="1" applyBorder="1">
      <alignment vertical="center"/>
    </xf>
    <xf numFmtId="0" fontId="10" fillId="2" borderId="7" xfId="2" applyFont="1" applyFill="1" applyBorder="1">
      <alignment vertical="center"/>
    </xf>
    <xf numFmtId="0" fontId="8" fillId="0" borderId="0" xfId="0" applyFont="1" applyAlignment="1">
      <alignment vertical="center"/>
    </xf>
    <xf numFmtId="180" fontId="11" fillId="8" borderId="0" xfId="0" applyNumberFormat="1" applyFont="1" applyFill="1"/>
    <xf numFmtId="178" fontId="6" fillId="8" borderId="0" xfId="0" applyNumberFormat="1" applyFont="1" applyFill="1"/>
    <xf numFmtId="181" fontId="6" fillId="8" borderId="0" xfId="2" applyNumberFormat="1" applyFont="1" applyFill="1">
      <alignment vertical="center"/>
    </xf>
    <xf numFmtId="0" fontId="12" fillId="0" borderId="0" xfId="0" applyFont="1"/>
    <xf numFmtId="0" fontId="12" fillId="2" borderId="15" xfId="0" applyFont="1" applyFill="1" applyBorder="1" applyAlignment="1">
      <alignment vertical="center"/>
    </xf>
    <xf numFmtId="0" fontId="12" fillId="2" borderId="16" xfId="0" applyFont="1" applyFill="1" applyBorder="1" applyAlignment="1">
      <alignment vertical="center"/>
    </xf>
    <xf numFmtId="0" fontId="12" fillId="2" borderId="17" xfId="0" applyFont="1" applyFill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1" fillId="0" borderId="0" xfId="1" applyFont="1"/>
    <xf numFmtId="0" fontId="12" fillId="2" borderId="1" xfId="1" applyFont="1" applyFill="1" applyBorder="1"/>
    <xf numFmtId="0" fontId="15" fillId="0" borderId="0" xfId="1" applyFont="1"/>
    <xf numFmtId="0" fontId="16" fillId="0" borderId="0" xfId="1" applyFont="1"/>
    <xf numFmtId="0" fontId="12" fillId="11" borderId="11" xfId="0" applyFont="1" applyFill="1" applyBorder="1"/>
    <xf numFmtId="182" fontId="11" fillId="8" borderId="0" xfId="1" applyNumberFormat="1" applyFont="1" applyFill="1"/>
    <xf numFmtId="177" fontId="11" fillId="0" borderId="0" xfId="1" applyNumberFormat="1" applyFont="1"/>
    <xf numFmtId="0" fontId="10" fillId="2" borderId="8" xfId="2" applyFont="1" applyFill="1" applyBorder="1">
      <alignment vertical="center"/>
    </xf>
    <xf numFmtId="0" fontId="10" fillId="2" borderId="9" xfId="2" applyFont="1" applyFill="1" applyBorder="1">
      <alignment vertical="center"/>
    </xf>
    <xf numFmtId="0" fontId="20" fillId="0" borderId="0" xfId="2" applyFont="1" applyFill="1">
      <alignment vertical="center"/>
    </xf>
    <xf numFmtId="181" fontId="10" fillId="8" borderId="24" xfId="2" applyNumberFormat="1" applyFont="1" applyFill="1" applyBorder="1">
      <alignment vertical="center"/>
    </xf>
    <xf numFmtId="178" fontId="10" fillId="8" borderId="24" xfId="2" applyNumberFormat="1" applyFont="1" applyFill="1" applyBorder="1">
      <alignment vertical="center"/>
    </xf>
    <xf numFmtId="183" fontId="11" fillId="8" borderId="0" xfId="0" applyNumberFormat="1" applyFont="1" applyFill="1"/>
    <xf numFmtId="183" fontId="11" fillId="0" borderId="0" xfId="0" applyNumberFormat="1" applyFont="1"/>
    <xf numFmtId="183" fontId="12" fillId="8" borderId="0" xfId="0" applyNumberFormat="1" applyFont="1" applyFill="1"/>
    <xf numFmtId="0" fontId="12" fillId="12" borderId="3" xfId="0" applyFont="1" applyFill="1" applyBorder="1"/>
    <xf numFmtId="183" fontId="12" fillId="13" borderId="0" xfId="0" applyNumberFormat="1" applyFont="1" applyFill="1"/>
    <xf numFmtId="0" fontId="12" fillId="0" borderId="18" xfId="0" applyFont="1" applyFill="1" applyBorder="1" applyAlignment="1">
      <alignment vertical="center"/>
    </xf>
    <xf numFmtId="0" fontId="12" fillId="0" borderId="19" xfId="0" applyFont="1" applyFill="1" applyBorder="1" applyAlignment="1">
      <alignment vertical="center"/>
    </xf>
    <xf numFmtId="0" fontId="12" fillId="0" borderId="20" xfId="0" applyFont="1" applyFill="1" applyBorder="1" applyAlignment="1">
      <alignment vertical="center"/>
    </xf>
    <xf numFmtId="184" fontId="11" fillId="8" borderId="0" xfId="0" applyNumberFormat="1" applyFont="1" applyFill="1"/>
  </cellXfs>
  <cellStyles count="4">
    <cellStyle name="標準" xfId="0" builtinId="0"/>
    <cellStyle name="標準_po_analysis" xfId="1" xr:uid="{00000000-0005-0000-0000-000001000000}"/>
    <cellStyle name="標準_zansa" xfId="2" xr:uid="{00000000-0005-0000-0000-000002000000}"/>
    <cellStyle name="未定義" xfId="3" xr:uid="{00000000-0005-0000-0000-000003000000}"/>
  </cellStyles>
  <dxfs count="31"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1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1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20879120879117E-2"/>
          <c:y val="9.2857304787431622E-2"/>
          <c:w val="0.6197802197802198"/>
          <c:h val="0.735715568700419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'1.iv'!$D$16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'1.iv'!$C$17:$C$31</c:f>
              <c:numCache>
                <c:formatCode>General</c:formatCode>
                <c:ptCount val="15"/>
              </c:numCache>
            </c:numRef>
          </c:xVal>
          <c:yVal>
            <c:numRef>
              <c:f>'1.iv'!$D$17:$D$31</c:f>
              <c:numCache>
                <c:formatCode>General</c:formatCode>
                <c:ptCount val="1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0E-45F6-8A95-64A33037D2F5}"/>
            </c:ext>
          </c:extLst>
        </c:ser>
        <c:ser>
          <c:idx val="1"/>
          <c:order val="1"/>
          <c:tx>
            <c:strRef>
              <c:f>graph1!$C$13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graph1!$C$14:$C$114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0E-45F6-8A95-64A33037D2F5}"/>
            </c:ext>
          </c:extLst>
        </c:ser>
        <c:ser>
          <c:idx val="2"/>
          <c:order val="2"/>
          <c:tx>
            <c:strRef>
              <c:f>graph1!$D$13</c:f>
              <c:strCache>
                <c:ptCount val="1"/>
                <c:pt idx="0">
                  <c:v>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graph1!$D$14:$D$114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0E-45F6-8A95-64A33037D2F5}"/>
            </c:ext>
          </c:extLst>
        </c:ser>
        <c:ser>
          <c:idx val="3"/>
          <c:order val="3"/>
          <c:tx>
            <c:strRef>
              <c:f>graph1!$E$13</c:f>
              <c:strCache>
                <c:ptCount val="1"/>
                <c:pt idx="0">
                  <c:v>C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graph1!$E$14:$E$114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0E-45F6-8A95-64A33037D2F5}"/>
            </c:ext>
          </c:extLst>
        </c:ser>
        <c:ser>
          <c:idx val="4"/>
          <c:order val="4"/>
          <c:tx>
            <c:strRef>
              <c:f>graph1!$F$2</c:f>
              <c:strCache>
                <c:ptCount val="1"/>
                <c:pt idx="0">
                  <c:v>Emax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graph1!$E$3:$E$4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xVal>
          <c:yVal>
            <c:numRef>
              <c:f>graph1!$F$3:$F$4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0E-45F6-8A95-64A33037D2F5}"/>
            </c:ext>
          </c:extLst>
        </c:ser>
        <c:ser>
          <c:idx val="5"/>
          <c:order val="5"/>
          <c:tx>
            <c:strRef>
              <c:f>graph1!$G$2</c:f>
              <c:strCache>
                <c:ptCount val="1"/>
                <c:pt idx="0">
                  <c:v>Emin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ysDash"/>
            </a:ln>
          </c:spPr>
          <c:marker>
            <c:symbol val="none"/>
          </c:marker>
          <c:xVal>
            <c:numRef>
              <c:f>graph1!$E$3:$E$4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xVal>
          <c:yVal>
            <c:numRef>
              <c:f>graph1!$G$3:$G$4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0E-45F6-8A95-64A33037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78528"/>
        <c:axId val="121496704"/>
      </c:scatterChart>
      <c:valAx>
        <c:axId val="12147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1496704"/>
        <c:crosses val="autoZero"/>
        <c:crossBetween val="midCat"/>
      </c:valAx>
      <c:valAx>
        <c:axId val="12149670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1478528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68131868131868"/>
          <c:y val="7.5000130789848615E-2"/>
          <c:w val="0.25934065934065936"/>
          <c:h val="0.4964294371328075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0761099365747E-2"/>
          <c:y val="6.9637883008356549E-2"/>
          <c:w val="0.86469344608879495"/>
          <c:h val="0.8217270194986072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'7.fitting (po)'!$B$11:$B$30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30</c:v>
                </c:pt>
                <c:pt idx="10">
                  <c:v>40</c:v>
                </c:pt>
                <c:pt idx="11">
                  <c:v>50</c:v>
                </c:pt>
                <c:pt idx="12">
                  <c:v>60</c:v>
                </c:pt>
              </c:numCache>
            </c:numRef>
          </c:xVal>
          <c:yVal>
            <c:numRef>
              <c:f>'7.fitting (po)'!$D$11:$D$30</c:f>
              <c:numCache>
                <c:formatCode>General</c:formatCode>
                <c:ptCount val="20"/>
                <c:pt idx="0">
                  <c:v>0.55630250076728727</c:v>
                </c:pt>
                <c:pt idx="1">
                  <c:v>1.0827853703164501</c:v>
                </c:pt>
                <c:pt idx="2">
                  <c:v>1.2504200023088941</c:v>
                </c:pt>
                <c:pt idx="3">
                  <c:v>1.3502480183341627</c:v>
                </c:pt>
                <c:pt idx="4">
                  <c:v>1.4653828514484182</c:v>
                </c:pt>
                <c:pt idx="5">
                  <c:v>1.5132176000679389</c:v>
                </c:pt>
                <c:pt idx="6">
                  <c:v>1.5378190950732742</c:v>
                </c:pt>
                <c:pt idx="7">
                  <c:v>1.546542663478131</c:v>
                </c:pt>
                <c:pt idx="8">
                  <c:v>1.5198279937757189</c:v>
                </c:pt>
                <c:pt idx="9">
                  <c:v>1.436162647040756</c:v>
                </c:pt>
                <c:pt idx="10">
                  <c:v>1.3364597338485296</c:v>
                </c:pt>
                <c:pt idx="11">
                  <c:v>1.2253092817258628</c:v>
                </c:pt>
                <c:pt idx="12">
                  <c:v>1.1205739312058498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AA-4D98-A050-B648AC4876C4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'7.fitting (po)'!$B$11:$B$30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30</c:v>
                </c:pt>
                <c:pt idx="10">
                  <c:v>40</c:v>
                </c:pt>
                <c:pt idx="11">
                  <c:v>50</c:v>
                </c:pt>
                <c:pt idx="12">
                  <c:v>60</c:v>
                </c:pt>
              </c:numCache>
            </c:numRef>
          </c:xVal>
          <c:yVal>
            <c:numRef>
              <c:f>'7.fitting (po)'!$E$11:$E$30</c:f>
              <c:numCache>
                <c:formatCode>General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1.5198279937757189</c:v>
                </c:pt>
                <c:pt idx="9">
                  <c:v>1.436162647040756</c:v>
                </c:pt>
                <c:pt idx="10">
                  <c:v>1.3364597338485296</c:v>
                </c:pt>
                <c:pt idx="11">
                  <c:v>1.2253092817258628</c:v>
                </c:pt>
                <c:pt idx="12">
                  <c:v>1.1205739312058498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AA-4D98-A050-B648AC4876C4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FF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'7.fitting (po)'!$B$11:$B$30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30</c:v>
                </c:pt>
                <c:pt idx="10">
                  <c:v>40</c:v>
                </c:pt>
                <c:pt idx="11">
                  <c:v>50</c:v>
                </c:pt>
                <c:pt idx="12">
                  <c:v>60</c:v>
                </c:pt>
              </c:numCache>
            </c:numRef>
          </c:xVal>
          <c:yVal>
            <c:numRef>
              <c:f>'7.fitting (po)'!$I$11:$I$30</c:f>
              <c:numCache>
                <c:formatCode>General</c:formatCode>
                <c:ptCount val="20"/>
                <c:pt idx="0">
                  <c:v>1.6905524131732133</c:v>
                </c:pt>
                <c:pt idx="1">
                  <c:v>1.5947338316804358</c:v>
                </c:pt>
                <c:pt idx="2">
                  <c:v>1.5112060337860374</c:v>
                </c:pt>
                <c:pt idx="3">
                  <c:v>1.4264291706429737</c:v>
                </c:pt>
                <c:pt idx="4">
                  <c:v>1.24711630247644</c:v>
                </c:pt>
                <c:pt idx="5">
                  <c:v>1.0840949007278229</c:v>
                </c:pt>
                <c:pt idx="6">
                  <c:v>0.91406004809686436</c:v>
                </c:pt>
                <c:pt idx="7">
                  <c:v>0.4501813901294936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AA-4D98-A050-B648AC487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08608"/>
        <c:axId val="138322688"/>
      </c:scatterChart>
      <c:valAx>
        <c:axId val="138308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322688"/>
        <c:crosses val="autoZero"/>
        <c:crossBetween val="midCat"/>
      </c:valAx>
      <c:valAx>
        <c:axId val="138322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308608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38783339481668"/>
          <c:y val="7.9754601226993863E-2"/>
          <c:w val="0.79295239467794376"/>
          <c:h val="0.702453987730061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'8.Moment'!$G$3:$G$22</c:f>
              <c:numCache>
                <c:formatCode>General</c:formatCode>
                <c:ptCount val="20"/>
                <c:pt idx="0">
                  <c:v>0.5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</c:numCache>
            </c:numRef>
          </c:xVal>
          <c:yVal>
            <c:numRef>
              <c:f>'8.Moment'!$L$3:$L$22</c:f>
              <c:numCache>
                <c:formatCode>General</c:formatCode>
                <c:ptCount val="20"/>
                <c:pt idx="0">
                  <c:v>4.0943445622221004</c:v>
                </c:pt>
                <c:pt idx="1">
                  <c:v>3.912023005428146</c:v>
                </c:pt>
                <c:pt idx="2">
                  <c:v>3.2188758248682006</c:v>
                </c:pt>
                <c:pt idx="3">
                  <c:v>2.3025850929940459</c:v>
                </c:pt>
                <c:pt idx="4">
                  <c:v>1.6094379124341003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A8-41CB-B3C4-A73D217A7099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'8.Moment'!$G$3:$G$22</c:f>
              <c:numCache>
                <c:formatCode>General</c:formatCode>
                <c:ptCount val="20"/>
                <c:pt idx="0">
                  <c:v>0.5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</c:numCache>
            </c:numRef>
          </c:xVal>
          <c:yVal>
            <c:numRef>
              <c:f>'8.Moment'!$M$3:$M$22</c:f>
              <c:numCache>
                <c:formatCode>General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3.2188758248682006</c:v>
                </c:pt>
                <c:pt idx="3">
                  <c:v>2.3025850929940459</c:v>
                </c:pt>
                <c:pt idx="4">
                  <c:v>1.6094379124341003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A8-41CB-B3C4-A73D217A7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90080"/>
        <c:axId val="138604544"/>
      </c:scatterChart>
      <c:valAx>
        <c:axId val="138590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51101376545911936"/>
              <c:y val="0.88957055214723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604544"/>
        <c:crosses val="autoZero"/>
        <c:crossBetween val="midCat"/>
      </c:valAx>
      <c:valAx>
        <c:axId val="13860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ln C</a:t>
                </a:r>
              </a:p>
            </c:rich>
          </c:tx>
          <c:layout>
            <c:manualLayout>
              <c:xMode val="edge"/>
              <c:yMode val="edge"/>
              <c:x val="2.6431746489264791E-2"/>
              <c:y val="0.38343558282208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590080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63496143958871"/>
          <c:y val="9.6654275092936809E-2"/>
          <c:w val="0.5758354755784062"/>
          <c:h val="0.70631970260223054"/>
        </c:manualLayout>
      </c:layout>
      <c:scatterChart>
        <c:scatterStyle val="smoothMarker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'9.Tmax&amp;Cmax'!$B$17:$B$117</c:f>
              <c:numCache>
                <c:formatCode>0.00_);[Red]\(0.00\)</c:formatCode>
                <c:ptCount val="101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</c:numCache>
            </c:numRef>
          </c:xVal>
          <c:yVal>
            <c:numRef>
              <c:f>'9.Tmax&amp;Cmax'!$D$17:$D$117</c:f>
              <c:numCache>
                <c:formatCode>0.000_ </c:formatCode>
                <c:ptCount val="101"/>
                <c:pt idx="0">
                  <c:v>0</c:v>
                </c:pt>
                <c:pt idx="1">
                  <c:v>4.278924136394707</c:v>
                </c:pt>
                <c:pt idx="2">
                  <c:v>8.3747563551392119</c:v>
                </c:pt>
                <c:pt idx="3">
                  <c:v>12.295331020489613</c:v>
                </c:pt>
                <c:pt idx="4">
                  <c:v>16.048147270198982</c:v>
                </c:pt>
                <c:pt idx="5">
                  <c:v>19.640383359604982</c:v>
                </c:pt>
                <c:pt idx="6">
                  <c:v>23.078910391945101</c:v>
                </c:pt>
                <c:pt idx="7">
                  <c:v>26.370305461161962</c:v>
                </c:pt>
                <c:pt idx="8">
                  <c:v>29.520864232338013</c:v>
                </c:pt>
                <c:pt idx="9">
                  <c:v>32.536612983822906</c:v>
                </c:pt>
                <c:pt idx="10">
                  <c:v>35.423320134087476</c:v>
                </c:pt>
                <c:pt idx="11">
                  <c:v>38.186507275352369</c:v>
                </c:pt>
                <c:pt idx="12">
                  <c:v>40.831459735095898</c:v>
                </c:pt>
                <c:pt idx="13">
                  <c:v>43.363236685643315</c:v>
                </c:pt>
                <c:pt idx="14">
                  <c:v>45.786680821174066</c:v>
                </c:pt>
                <c:pt idx="15">
                  <c:v>48.106427620657556</c:v>
                </c:pt>
                <c:pt idx="16">
                  <c:v>50.326914214434701</c:v>
                </c:pt>
                <c:pt idx="17">
                  <c:v>52.452387871405307</c:v>
                </c:pt>
                <c:pt idx="18">
                  <c:v>54.486914123055087</c:v>
                </c:pt>
                <c:pt idx="19">
                  <c:v>56.434384539861739</c:v>
                </c:pt>
                <c:pt idx="20">
                  <c:v>58.298524174954501</c:v>
                </c:pt>
                <c:pt idx="21">
                  <c:v>60.082898689265178</c:v>
                </c:pt>
                <c:pt idx="22">
                  <c:v>61.790921171799354</c:v>
                </c:pt>
                <c:pt idx="23">
                  <c:v>63.425858668073303</c:v>
                </c:pt>
                <c:pt idx="24">
                  <c:v>64.990838429204246</c:v>
                </c:pt>
                <c:pt idx="25">
                  <c:v>66.488853893606432</c:v>
                </c:pt>
                <c:pt idx="26">
                  <c:v>67.922770412735417</c:v>
                </c:pt>
                <c:pt idx="27">
                  <c:v>69.295330731831626</c:v>
                </c:pt>
                <c:pt idx="28">
                  <c:v>70.609160236147446</c:v>
                </c:pt>
                <c:pt idx="29">
                  <c:v>71.866771972692035</c:v>
                </c:pt>
                <c:pt idx="30">
                  <c:v>73.070571457099476</c:v>
                </c:pt>
                <c:pt idx="31">
                  <c:v>74.222861274814818</c:v>
                </c:pt>
                <c:pt idx="32">
                  <c:v>75.325845485398716</c:v>
                </c:pt>
                <c:pt idx="33">
                  <c:v>76.381633838375322</c:v>
                </c:pt>
                <c:pt idx="34">
                  <c:v>77.39224580868715</c:v>
                </c:pt>
                <c:pt idx="35">
                  <c:v>78.359614459476035</c:v>
                </c:pt>
                <c:pt idx="36">
                  <c:v>79.285590139578389</c:v>
                </c:pt>
                <c:pt idx="37">
                  <c:v>80.171944022807693</c:v>
                </c:pt>
                <c:pt idx="38">
                  <c:v>81.020371495793626</c:v>
                </c:pt>
                <c:pt idx="39">
                  <c:v>81.832495400858164</c:v>
                </c:pt>
                <c:pt idx="40">
                  <c:v>82.609869140131465</c:v>
                </c:pt>
                <c:pt idx="41">
                  <c:v>83.353979646845005</c:v>
                </c:pt>
                <c:pt idx="42">
                  <c:v>84.066250229485334</c:v>
                </c:pt>
                <c:pt idx="43">
                  <c:v>84.748043294248617</c:v>
                </c:pt>
                <c:pt idx="44">
                  <c:v>85.400662951003497</c:v>
                </c:pt>
                <c:pt idx="45">
                  <c:v>86.025357507746619</c:v>
                </c:pt>
                <c:pt idx="46">
                  <c:v>86.623321858322527</c:v>
                </c:pt>
                <c:pt idx="47">
                  <c:v>87.195699767974588</c:v>
                </c:pt>
                <c:pt idx="48">
                  <c:v>87.74358606109918</c:v>
                </c:pt>
                <c:pt idx="49">
                  <c:v>88.268028715387246</c:v>
                </c:pt>
                <c:pt idx="50">
                  <c:v>88.770030866359434</c:v>
                </c:pt>
                <c:pt idx="51">
                  <c:v>89.250552726128461</c:v>
                </c:pt>
                <c:pt idx="52">
                  <c:v>89.710513420059172</c:v>
                </c:pt>
                <c:pt idx="53">
                  <c:v>90.150792744839364</c:v>
                </c:pt>
                <c:pt idx="54">
                  <c:v>90.572232851323975</c:v>
                </c:pt>
                <c:pt idx="55">
                  <c:v>90.975639855371753</c:v>
                </c:pt>
                <c:pt idx="56">
                  <c:v>91.361785379755446</c:v>
                </c:pt>
                <c:pt idx="57">
                  <c:v>91.731408030094656</c:v>
                </c:pt>
                <c:pt idx="58">
                  <c:v>92.085214807634941</c:v>
                </c:pt>
                <c:pt idx="59">
                  <c:v>92.423882461574848</c:v>
                </c:pt>
                <c:pt idx="60">
                  <c:v>92.748058783528151</c:v>
                </c:pt>
                <c:pt idx="61">
                  <c:v>93.058363846596919</c:v>
                </c:pt>
                <c:pt idx="62">
                  <c:v>93.355391191425582</c:v>
                </c:pt>
                <c:pt idx="63">
                  <c:v>93.639708961504681</c:v>
                </c:pt>
                <c:pt idx="64">
                  <c:v>93.911860989895814</c:v>
                </c:pt>
                <c:pt idx="65">
                  <c:v>94.172367839456427</c:v>
                </c:pt>
                <c:pt idx="66">
                  <c:v>94.42172779855423</c:v>
                </c:pt>
                <c:pt idx="67">
                  <c:v>94.660417834175689</c:v>
                </c:pt>
                <c:pt idx="68">
                  <c:v>94.888894504251766</c:v>
                </c:pt>
                <c:pt idx="69">
                  <c:v>95.107594830945928</c:v>
                </c:pt>
                <c:pt idx="70">
                  <c:v>95.316937136574808</c:v>
                </c:pt>
                <c:pt idx="71">
                  <c:v>95.517321843760442</c:v>
                </c:pt>
                <c:pt idx="72">
                  <c:v>95.709132241344676</c:v>
                </c:pt>
                <c:pt idx="73">
                  <c:v>95.892735217530557</c:v>
                </c:pt>
                <c:pt idx="74">
                  <c:v>96.068481961653276</c:v>
                </c:pt>
                <c:pt idx="75">
                  <c:v>96.23670863592281</c:v>
                </c:pt>
                <c:pt idx="76">
                  <c:v>96.397737018423157</c:v>
                </c:pt>
                <c:pt idx="77">
                  <c:v>96.551875118598261</c:v>
                </c:pt>
                <c:pt idx="78">
                  <c:v>96.699417766401595</c:v>
                </c:pt>
                <c:pt idx="79">
                  <c:v>96.840647176236587</c:v>
                </c:pt>
                <c:pt idx="80">
                  <c:v>96.975833486766476</c:v>
                </c:pt>
                <c:pt idx="81">
                  <c:v>97.10523527762598</c:v>
                </c:pt>
                <c:pt idx="82">
                  <c:v>97.229100064023484</c:v>
                </c:pt>
                <c:pt idx="83">
                  <c:v>97.347664770179335</c:v>
                </c:pt>
                <c:pt idx="84">
                  <c:v>97.46115618250623</c:v>
                </c:pt>
                <c:pt idx="85">
                  <c:v>97.569791383398325</c:v>
                </c:pt>
                <c:pt idx="86">
                  <c:v>97.673778166458845</c:v>
                </c:pt>
                <c:pt idx="87">
                  <c:v>97.77331543396032</c:v>
                </c:pt>
                <c:pt idx="88">
                  <c:v>97.868593577297958</c:v>
                </c:pt>
                <c:pt idx="89">
                  <c:v>97.959794841163628</c:v>
                </c:pt>
                <c:pt idx="90">
                  <c:v>98.047093672137052</c:v>
                </c:pt>
                <c:pt idx="91">
                  <c:v>98.130657052361158</c:v>
                </c:pt>
                <c:pt idx="92">
                  <c:v>98.21064481893967</c:v>
                </c:pt>
                <c:pt idx="93">
                  <c:v>98.287209969667884</c:v>
                </c:pt>
                <c:pt idx="94">
                  <c:v>98.360498955681521</c:v>
                </c:pt>
                <c:pt idx="95">
                  <c:v>98.430651961583308</c:v>
                </c:pt>
                <c:pt idx="96">
                  <c:v>98.497803173583165</c:v>
                </c:pt>
                <c:pt idx="97">
                  <c:v>98.562081036164869</c:v>
                </c:pt>
                <c:pt idx="98">
                  <c:v>98.623608497770206</c:v>
                </c:pt>
                <c:pt idx="99">
                  <c:v>98.682503245970395</c:v>
                </c:pt>
                <c:pt idx="100">
                  <c:v>98.738877932574795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CE-4544-88B8-403368283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82080"/>
        <c:axId val="139183616"/>
      </c:scatterChart>
      <c:valAx>
        <c:axId val="139182080"/>
        <c:scaling>
          <c:orientation val="minMax"/>
        </c:scaling>
        <c:delete val="0"/>
        <c:axPos val="b"/>
        <c:numFmt formatCode="0.00_);[Red]\(0.00\)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9183616"/>
        <c:crosses val="autoZero"/>
        <c:crossBetween val="midCat"/>
      </c:valAx>
      <c:valAx>
        <c:axId val="139183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Absorbed %</a:t>
                </a:r>
              </a:p>
            </c:rich>
          </c:tx>
          <c:layout>
            <c:manualLayout>
              <c:xMode val="edge"/>
              <c:yMode val="edge"/>
              <c:x val="2.313624678663239E-2"/>
              <c:y val="0.28624535315985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_ 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9182080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641089846478982"/>
          <c:y val="0.10441808020394157"/>
          <c:w val="0.59743739342296032"/>
          <c:h val="0.68273360133346406"/>
        </c:manualLayout>
      </c:layout>
      <c:scatterChart>
        <c:scatterStyle val="smoothMarker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'9.Tmax&amp;Cmax'!$B$17:$B$117</c:f>
              <c:numCache>
                <c:formatCode>0.00_);[Red]\(0.00\)</c:formatCode>
                <c:ptCount val="101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</c:numCache>
            </c:numRef>
          </c:xVal>
          <c:yVal>
            <c:numRef>
              <c:f>'9.Tmax&amp;Cmax'!$C$17:$C$117</c:f>
              <c:numCache>
                <c:formatCode>0.000_ </c:formatCode>
                <c:ptCount val="101"/>
                <c:pt idx="0">
                  <c:v>0</c:v>
                </c:pt>
                <c:pt idx="1">
                  <c:v>0.13476834412461847</c:v>
                </c:pt>
                <c:pt idx="2">
                  <c:v>0.26369146645879121</c:v>
                </c:pt>
                <c:pt idx="3">
                  <c:v>0.38701952543421891</c:v>
                </c:pt>
                <c:pt idx="4">
                  <c:v>0.50499197536636642</c:v>
                </c:pt>
                <c:pt idx="5">
                  <c:v>0.61783802447549219</c:v>
                </c:pt>
                <c:pt idx="6">
                  <c:v>0.72577707330930419</c:v>
                </c:pt>
                <c:pt idx="7">
                  <c:v>0.82901913440584396</c:v>
                </c:pt>
                <c:pt idx="8">
                  <c:v>0.9277652339993141</c:v>
                </c:pt>
                <c:pt idx="9">
                  <c:v>1.0222077965372169</c:v>
                </c:pt>
                <c:pt idx="10">
                  <c:v>1.1125310127442973</c:v>
                </c:pt>
                <c:pt idx="11">
                  <c:v>1.1989111919373092</c:v>
                </c:pt>
                <c:pt idx="12">
                  <c:v>1.2815170992644989</c:v>
                </c:pt>
                <c:pt idx="13">
                  <c:v>1.3605102785148697</c:v>
                </c:pt>
                <c:pt idx="14">
                  <c:v>1.4360453611146784</c:v>
                </c:pt>
                <c:pt idx="15">
                  <c:v>1.5082703619022118</c:v>
                </c:pt>
                <c:pt idx="16">
                  <c:v>1.5773269622465784</c:v>
                </c:pt>
                <c:pt idx="17">
                  <c:v>1.643350781052068</c:v>
                </c:pt>
                <c:pt idx="18">
                  <c:v>1.7064716341664363</c:v>
                </c:pt>
                <c:pt idx="19">
                  <c:v>1.7668137826893071</c:v>
                </c:pt>
                <c:pt idx="20">
                  <c:v>1.8244961706556464</c:v>
                </c:pt>
                <c:pt idx="21">
                  <c:v>1.8796326525489413</c:v>
                </c:pt>
                <c:pt idx="22">
                  <c:v>1.9323322110792622</c:v>
                </c:pt>
                <c:pt idx="23">
                  <c:v>1.9826991656427644</c:v>
                </c:pt>
                <c:pt idx="24">
                  <c:v>2.0308333718613709</c:v>
                </c:pt>
                <c:pt idx="25">
                  <c:v>2.0768304125843016</c:v>
                </c:pt>
                <c:pt idx="26">
                  <c:v>2.1207817807167868</c:v>
                </c:pt>
                <c:pt idx="27">
                  <c:v>2.1627750542256883</c:v>
                </c:pt>
                <c:pt idx="28">
                  <c:v>2.2028940636567538</c:v>
                </c:pt>
                <c:pt idx="29">
                  <c:v>2.2412190524839404</c:v>
                </c:pt>
                <c:pt idx="30">
                  <c:v>2.2778268305975105</c:v>
                </c:pt>
                <c:pt idx="31">
                  <c:v>2.3127909212244879</c:v>
                </c:pt>
                <c:pt idx="32">
                  <c:v>2.3461817015625015</c:v>
                </c:pt>
                <c:pt idx="33">
                  <c:v>2.3780665373960099</c:v>
                </c:pt>
                <c:pt idx="34">
                  <c:v>2.4085099119524007</c:v>
                </c:pt>
                <c:pt idx="35">
                  <c:v>2.4375735492444406</c:v>
                </c:pt>
                <c:pt idx="36">
                  <c:v>2.4653165321349864</c:v>
                </c:pt>
                <c:pt idx="37">
                  <c:v>2.4917954153498028</c:v>
                </c:pt>
                <c:pt idx="38">
                  <c:v>2.5170643336546474</c:v>
                </c:pt>
                <c:pt idx="39">
                  <c:v>2.541175105403537</c:v>
                </c:pt>
                <c:pt idx="40">
                  <c:v>2.5641773316562642</c:v>
                </c:pt>
                <c:pt idx="41">
                  <c:v>2.5861184910547514</c:v>
                </c:pt>
                <c:pt idx="42">
                  <c:v>2.6070440306397162</c:v>
                </c:pt>
                <c:pt idx="43">
                  <c:v>2.6269974527813584</c:v>
                </c:pt>
                <c:pt idx="44">
                  <c:v>2.6460203983903572</c:v>
                </c:pt>
                <c:pt idx="45">
                  <c:v>2.6641527265683198</c:v>
                </c:pt>
                <c:pt idx="46">
                  <c:v>2.6814325908500618</c:v>
                </c:pt>
                <c:pt idx="47">
                  <c:v>2.6978965121835263</c:v>
                </c:pt>
                <c:pt idx="48">
                  <c:v>2.713579448786958</c:v>
                </c:pt>
                <c:pt idx="49">
                  <c:v>2.7285148630169309</c:v>
                </c:pt>
                <c:pt idx="50">
                  <c:v>2.7427347853751529</c:v>
                </c:pt>
                <c:pt idx="51">
                  <c:v>2.7562698757764652</c:v>
                </c:pt>
                <c:pt idx="52">
                  <c:v>2.7691494821952278</c:v>
                </c:pt>
                <c:pt idx="53">
                  <c:v>2.7814016968022721</c:v>
                </c:pt>
                <c:pt idx="54">
                  <c:v>2.793053409699799</c:v>
                </c:pt>
                <c:pt idx="55">
                  <c:v>2.804130360356996</c:v>
                </c:pt>
                <c:pt idx="56">
                  <c:v>2.814657186844769</c:v>
                </c:pt>
                <c:pt idx="57">
                  <c:v>2.8246574729637501</c:v>
                </c:pt>
                <c:pt idx="58">
                  <c:v>2.8341537933557426</c:v>
                </c:pt>
                <c:pt idx="59">
                  <c:v>2.8431677566848728</c:v>
                </c:pt>
                <c:pt idx="60">
                  <c:v>2.8517200469710606</c:v>
                </c:pt>
                <c:pt idx="61">
                  <c:v>2.8598304631548559</c:v>
                </c:pt>
                <c:pt idx="62">
                  <c:v>2.8675179569693294</c:v>
                </c:pt>
                <c:pt idx="63">
                  <c:v>2.8748006691914547</c:v>
                </c:pt>
                <c:pt idx="64">
                  <c:v>2.8816959643423155</c:v>
                </c:pt>
                <c:pt idx="65">
                  <c:v>2.8882204639025253</c:v>
                </c:pt>
                <c:pt idx="66">
                  <c:v>2.8943900781063792</c:v>
                </c:pt>
                <c:pt idx="67">
                  <c:v>2.9002200363755581</c:v>
                </c:pt>
                <c:pt idx="68">
                  <c:v>2.9057249164506</c:v>
                </c:pt>
                <c:pt idx="69">
                  <c:v>2.9109186722758569</c:v>
                </c:pt>
                <c:pt idx="70">
                  <c:v>2.9158146606912752</c:v>
                </c:pt>
                <c:pt idx="71">
                  <c:v>2.9204256669820547</c:v>
                </c:pt>
                <c:pt idx="72">
                  <c:v>2.9247639293350578</c:v>
                </c:pt>
                <c:pt idx="73">
                  <c:v>2.9288411622487489</c:v>
                </c:pt>
                <c:pt idx="74">
                  <c:v>2.9326685789414353</c:v>
                </c:pt>
                <c:pt idx="75">
                  <c:v>2.9362569128006837</c:v>
                </c:pt>
                <c:pt idx="76">
                  <c:v>2.9396164379149243</c:v>
                </c:pt>
                <c:pt idx="77">
                  <c:v>2.9427569887265315</c:v>
                </c:pt>
                <c:pt idx="78">
                  <c:v>2.9456879788439574</c:v>
                </c:pt>
                <c:pt idx="79">
                  <c:v>2.9484184190489109</c:v>
                </c:pt>
                <c:pt idx="80">
                  <c:v>2.9509569345330258</c:v>
                </c:pt>
                <c:pt idx="81">
                  <c:v>2.9533117813969798</c:v>
                </c:pt>
                <c:pt idx="82">
                  <c:v>2.9554908624436322</c:v>
                </c:pt>
                <c:pt idx="83">
                  <c:v>2.9575017422953862</c:v>
                </c:pt>
                <c:pt idx="84">
                  <c:v>2.9593516618646856</c:v>
                </c:pt>
                <c:pt idx="85">
                  <c:v>2.9610475522053359</c:v>
                </c:pt>
                <c:pt idx="86">
                  <c:v>2.9625960477711351</c:v>
                </c:pt>
                <c:pt idx="87">
                  <c:v>2.9640034991071755</c:v>
                </c:pt>
                <c:pt idx="88">
                  <c:v>2.9652759849981001</c:v>
                </c:pt>
                <c:pt idx="89">
                  <c:v>2.9664193240965382</c:v>
                </c:pt>
                <c:pt idx="90">
                  <c:v>2.967439086053973</c:v>
                </c:pt>
                <c:pt idx="91">
                  <c:v>2.9683406021753256</c:v>
                </c:pt>
                <c:pt idx="92">
                  <c:v>2.96912897561764</c:v>
                </c:pt>
                <c:pt idx="93">
                  <c:v>2.9698090911523711</c:v>
                </c:pt>
                <c:pt idx="94">
                  <c:v>2.9703856245099538</c:v>
                </c:pt>
                <c:pt idx="95">
                  <c:v>2.9708630513245233</c:v>
                </c:pt>
                <c:pt idx="96">
                  <c:v>2.9712456556959017</c:v>
                </c:pt>
                <c:pt idx="97">
                  <c:v>2.9715375383852165</c:v>
                </c:pt>
                <c:pt idx="98">
                  <c:v>2.9717426246598424</c:v>
                </c:pt>
                <c:pt idx="99">
                  <c:v>2.9718646718026589</c:v>
                </c:pt>
                <c:pt idx="100">
                  <c:v>2.9719072762999956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38-4679-986F-5F6523CEA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84224"/>
        <c:axId val="138885760"/>
      </c:scatterChart>
      <c:valAx>
        <c:axId val="138884224"/>
        <c:scaling>
          <c:orientation val="minMax"/>
        </c:scaling>
        <c:delete val="0"/>
        <c:axPos val="b"/>
        <c:numFmt formatCode="0.00_);[Red]\(0.00\)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885760"/>
        <c:crosses val="autoZero"/>
        <c:crossBetween val="midCat"/>
      </c:valAx>
      <c:valAx>
        <c:axId val="138885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Cp mg/L</a:t>
                </a:r>
              </a:p>
            </c:rich>
          </c:tx>
          <c:layout>
            <c:manualLayout>
              <c:xMode val="edge"/>
              <c:yMode val="edge"/>
              <c:x val="2.3076980861831083E-2"/>
              <c:y val="0.325302480635356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_ 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884224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45132743362831E-2"/>
          <c:y val="0.11304347826086956"/>
          <c:w val="0.63716814159292035"/>
          <c:h val="0.778260869565217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'1.iv'!$D$16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'1.iv'!$C$17:$C$31</c:f>
              <c:numCache>
                <c:formatCode>General</c:formatCode>
                <c:ptCount val="15"/>
              </c:numCache>
            </c:numRef>
          </c:xVal>
          <c:yVal>
            <c:numRef>
              <c:f>'1.iv'!$D$17:$D$31</c:f>
              <c:numCache>
                <c:formatCode>General</c:formatCode>
                <c:ptCount val="1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EB-49B0-8217-2E774BE32F41}"/>
            </c:ext>
          </c:extLst>
        </c:ser>
        <c:ser>
          <c:idx val="1"/>
          <c:order val="1"/>
          <c:tx>
            <c:strRef>
              <c:f>'1.iv'!$C$9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graph1!$C$14:$C$114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EB-49B0-8217-2E774BE32F41}"/>
            </c:ext>
          </c:extLst>
        </c:ser>
        <c:ser>
          <c:idx val="2"/>
          <c:order val="2"/>
          <c:tx>
            <c:strRef>
              <c:f>'1.iv'!$D$9</c:f>
              <c:strCache>
                <c:ptCount val="1"/>
                <c:pt idx="0">
                  <c:v>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graph1!$D$14:$D$114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EB-49B0-8217-2E774BE32F41}"/>
            </c:ext>
          </c:extLst>
        </c:ser>
        <c:ser>
          <c:idx val="3"/>
          <c:order val="3"/>
          <c:tx>
            <c:strRef>
              <c:f>'1.iv'!$E$9</c:f>
              <c:strCache>
                <c:ptCount val="1"/>
                <c:pt idx="0">
                  <c:v>C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graph1!$B$14:$B$114</c:f>
              <c:numCache>
                <c:formatCode>0.0_ </c:formatCode>
                <c:ptCount val="101"/>
                <c:pt idx="0">
                  <c:v>0</c:v>
                </c:pt>
                <c:pt idx="1">
                  <c:v>0.12</c:v>
                </c:pt>
                <c:pt idx="2">
                  <c:v>0.24</c:v>
                </c:pt>
                <c:pt idx="3">
                  <c:v>0.36</c:v>
                </c:pt>
                <c:pt idx="4">
                  <c:v>0.48</c:v>
                </c:pt>
                <c:pt idx="5">
                  <c:v>0.6</c:v>
                </c:pt>
                <c:pt idx="6">
                  <c:v>0.72</c:v>
                </c:pt>
                <c:pt idx="7">
                  <c:v>0.84</c:v>
                </c:pt>
                <c:pt idx="8">
                  <c:v>0.96</c:v>
                </c:pt>
                <c:pt idx="9">
                  <c:v>1.08</c:v>
                </c:pt>
                <c:pt idx="10">
                  <c:v>1.2000000000000002</c:v>
                </c:pt>
                <c:pt idx="11">
                  <c:v>1.3200000000000003</c:v>
                </c:pt>
                <c:pt idx="12">
                  <c:v>1.4400000000000004</c:v>
                </c:pt>
                <c:pt idx="13">
                  <c:v>1.5600000000000005</c:v>
                </c:pt>
                <c:pt idx="14">
                  <c:v>1.6800000000000006</c:v>
                </c:pt>
                <c:pt idx="15">
                  <c:v>1.8000000000000007</c:v>
                </c:pt>
                <c:pt idx="16">
                  <c:v>1.9200000000000008</c:v>
                </c:pt>
                <c:pt idx="17">
                  <c:v>2.0400000000000009</c:v>
                </c:pt>
                <c:pt idx="18">
                  <c:v>2.160000000000001</c:v>
                </c:pt>
                <c:pt idx="19">
                  <c:v>2.2800000000000011</c:v>
                </c:pt>
                <c:pt idx="20">
                  <c:v>2.4000000000000012</c:v>
                </c:pt>
                <c:pt idx="21">
                  <c:v>2.5200000000000014</c:v>
                </c:pt>
                <c:pt idx="22">
                  <c:v>2.6400000000000015</c:v>
                </c:pt>
                <c:pt idx="23">
                  <c:v>2.7600000000000016</c:v>
                </c:pt>
                <c:pt idx="24">
                  <c:v>2.8800000000000017</c:v>
                </c:pt>
                <c:pt idx="25">
                  <c:v>3.0000000000000018</c:v>
                </c:pt>
                <c:pt idx="26">
                  <c:v>3.1200000000000019</c:v>
                </c:pt>
                <c:pt idx="27">
                  <c:v>3.240000000000002</c:v>
                </c:pt>
                <c:pt idx="28">
                  <c:v>3.3600000000000021</c:v>
                </c:pt>
                <c:pt idx="29">
                  <c:v>3.4800000000000022</c:v>
                </c:pt>
                <c:pt idx="30">
                  <c:v>3.6000000000000023</c:v>
                </c:pt>
                <c:pt idx="31">
                  <c:v>3.7200000000000024</c:v>
                </c:pt>
                <c:pt idx="32">
                  <c:v>3.8400000000000025</c:v>
                </c:pt>
                <c:pt idx="33">
                  <c:v>3.9600000000000026</c:v>
                </c:pt>
                <c:pt idx="34">
                  <c:v>4.0800000000000027</c:v>
                </c:pt>
                <c:pt idx="35">
                  <c:v>4.2000000000000028</c:v>
                </c:pt>
                <c:pt idx="36">
                  <c:v>4.3200000000000029</c:v>
                </c:pt>
                <c:pt idx="37">
                  <c:v>4.4400000000000031</c:v>
                </c:pt>
                <c:pt idx="38">
                  <c:v>4.5600000000000032</c:v>
                </c:pt>
                <c:pt idx="39">
                  <c:v>4.6800000000000033</c:v>
                </c:pt>
                <c:pt idx="40">
                  <c:v>4.8000000000000034</c:v>
                </c:pt>
                <c:pt idx="41">
                  <c:v>4.9200000000000035</c:v>
                </c:pt>
                <c:pt idx="42">
                  <c:v>5.0400000000000036</c:v>
                </c:pt>
                <c:pt idx="43">
                  <c:v>5.1600000000000037</c:v>
                </c:pt>
                <c:pt idx="44">
                  <c:v>5.2800000000000038</c:v>
                </c:pt>
                <c:pt idx="45">
                  <c:v>5.4000000000000039</c:v>
                </c:pt>
                <c:pt idx="46">
                  <c:v>5.520000000000004</c:v>
                </c:pt>
                <c:pt idx="47">
                  <c:v>5.6400000000000041</c:v>
                </c:pt>
                <c:pt idx="48">
                  <c:v>5.7600000000000042</c:v>
                </c:pt>
                <c:pt idx="49">
                  <c:v>5.8800000000000043</c:v>
                </c:pt>
                <c:pt idx="50">
                  <c:v>6.0000000000000044</c:v>
                </c:pt>
                <c:pt idx="51">
                  <c:v>6.1200000000000045</c:v>
                </c:pt>
                <c:pt idx="52">
                  <c:v>6.2400000000000047</c:v>
                </c:pt>
                <c:pt idx="53">
                  <c:v>6.3600000000000048</c:v>
                </c:pt>
                <c:pt idx="54">
                  <c:v>6.4800000000000049</c:v>
                </c:pt>
                <c:pt idx="55">
                  <c:v>6.600000000000005</c:v>
                </c:pt>
                <c:pt idx="56">
                  <c:v>6.7200000000000051</c:v>
                </c:pt>
                <c:pt idx="57">
                  <c:v>6.8400000000000052</c:v>
                </c:pt>
                <c:pt idx="58">
                  <c:v>6.9600000000000053</c:v>
                </c:pt>
                <c:pt idx="59">
                  <c:v>7.0800000000000054</c:v>
                </c:pt>
                <c:pt idx="60">
                  <c:v>7.2000000000000055</c:v>
                </c:pt>
                <c:pt idx="61">
                  <c:v>7.3200000000000056</c:v>
                </c:pt>
                <c:pt idx="62">
                  <c:v>7.4400000000000057</c:v>
                </c:pt>
                <c:pt idx="63">
                  <c:v>7.5600000000000058</c:v>
                </c:pt>
                <c:pt idx="64">
                  <c:v>7.6800000000000059</c:v>
                </c:pt>
                <c:pt idx="65">
                  <c:v>7.800000000000006</c:v>
                </c:pt>
                <c:pt idx="66">
                  <c:v>7.9200000000000061</c:v>
                </c:pt>
                <c:pt idx="67">
                  <c:v>8.0400000000000063</c:v>
                </c:pt>
                <c:pt idx="68">
                  <c:v>8.1600000000000055</c:v>
                </c:pt>
                <c:pt idx="69">
                  <c:v>8.2800000000000047</c:v>
                </c:pt>
                <c:pt idx="70">
                  <c:v>8.4000000000000039</c:v>
                </c:pt>
                <c:pt idx="71">
                  <c:v>8.5200000000000031</c:v>
                </c:pt>
                <c:pt idx="72">
                  <c:v>8.6400000000000023</c:v>
                </c:pt>
                <c:pt idx="73">
                  <c:v>8.7600000000000016</c:v>
                </c:pt>
                <c:pt idx="74">
                  <c:v>8.8800000000000008</c:v>
                </c:pt>
                <c:pt idx="75">
                  <c:v>9</c:v>
                </c:pt>
                <c:pt idx="76">
                  <c:v>9.1199999999999992</c:v>
                </c:pt>
                <c:pt idx="77">
                  <c:v>9.2399999999999984</c:v>
                </c:pt>
                <c:pt idx="78">
                  <c:v>9.3599999999999977</c:v>
                </c:pt>
                <c:pt idx="79">
                  <c:v>9.4799999999999969</c:v>
                </c:pt>
                <c:pt idx="80">
                  <c:v>9.5999999999999961</c:v>
                </c:pt>
                <c:pt idx="81">
                  <c:v>9.7199999999999953</c:v>
                </c:pt>
                <c:pt idx="82">
                  <c:v>9.8399999999999945</c:v>
                </c:pt>
                <c:pt idx="83">
                  <c:v>9.9599999999999937</c:v>
                </c:pt>
                <c:pt idx="84">
                  <c:v>10.079999999999993</c:v>
                </c:pt>
                <c:pt idx="85">
                  <c:v>10.199999999999992</c:v>
                </c:pt>
                <c:pt idx="86">
                  <c:v>10.319999999999991</c:v>
                </c:pt>
                <c:pt idx="87">
                  <c:v>10.439999999999991</c:v>
                </c:pt>
                <c:pt idx="88">
                  <c:v>10.55999999999999</c:v>
                </c:pt>
                <c:pt idx="89">
                  <c:v>10.679999999999989</c:v>
                </c:pt>
                <c:pt idx="90">
                  <c:v>10.799999999999988</c:v>
                </c:pt>
                <c:pt idx="91">
                  <c:v>10.919999999999987</c:v>
                </c:pt>
                <c:pt idx="92">
                  <c:v>11.039999999999987</c:v>
                </c:pt>
                <c:pt idx="93">
                  <c:v>11.159999999999986</c:v>
                </c:pt>
                <c:pt idx="94">
                  <c:v>11.279999999999985</c:v>
                </c:pt>
                <c:pt idx="95">
                  <c:v>11.399999999999984</c:v>
                </c:pt>
                <c:pt idx="96">
                  <c:v>11.519999999999984</c:v>
                </c:pt>
                <c:pt idx="97">
                  <c:v>11.639999999999983</c:v>
                </c:pt>
                <c:pt idx="98">
                  <c:v>11.759999999999982</c:v>
                </c:pt>
                <c:pt idx="99">
                  <c:v>11.879999999999981</c:v>
                </c:pt>
                <c:pt idx="100">
                  <c:v>11.99999999999998</c:v>
                </c:pt>
              </c:numCache>
            </c:numRef>
          </c:xVal>
          <c:yVal>
            <c:numRef>
              <c:f>graph1!$E$14:$E$114</c:f>
              <c:numCache>
                <c:formatCode>0.000_ </c:formatCode>
                <c:ptCount val="101"/>
                <c:pt idx="0">
                  <c:v>8</c:v>
                </c:pt>
                <c:pt idx="1">
                  <c:v>7.8353969771624712</c:v>
                </c:pt>
                <c:pt idx="2">
                  <c:v>7.6741807237158479</c:v>
                </c:pt>
                <c:pt idx="3">
                  <c:v>7.5162815556002069</c:v>
                </c:pt>
                <c:pt idx="4">
                  <c:v>7.3616312225314875</c:v>
                </c:pt>
                <c:pt idx="5">
                  <c:v>7.2101628785010101</c:v>
                </c:pt>
                <c:pt idx="6">
                  <c:v>7.0618110528819837</c:v>
                </c:pt>
                <c:pt idx="7">
                  <c:v>6.9165116221305025</c:v>
                </c:pt>
                <c:pt idx="8">
                  <c:v>6.774201782068805</c:v>
                </c:pt>
                <c:pt idx="9">
                  <c:v>6.6348200207388173</c:v>
                </c:pt>
                <c:pt idx="10">
                  <c:v>6.4983060918142463</c:v>
                </c:pt>
                <c:pt idx="11">
                  <c:v>6.3646009885597268</c:v>
                </c:pt>
                <c:pt idx="12">
                  <c:v>6.2336469183257694</c:v>
                </c:pt>
                <c:pt idx="13">
                  <c:v>6.105387277568485</c:v>
                </c:pt>
                <c:pt idx="14">
                  <c:v>5.979766627383289</c:v>
                </c:pt>
                <c:pt idx="15">
                  <c:v>5.8567306695420056</c:v>
                </c:pt>
                <c:pt idx="16">
                  <c:v>5.7362262230230208</c:v>
                </c:pt>
                <c:pt idx="17">
                  <c:v>5.6182012010243341</c:v>
                </c:pt>
                <c:pt idx="18">
                  <c:v>5.5026045884495787</c:v>
                </c:pt>
                <c:pt idx="19">
                  <c:v>5.3893864198572707</c:v>
                </c:pt>
                <c:pt idx="20">
                  <c:v>5.2784977578637671</c:v>
                </c:pt>
                <c:pt idx="21">
                  <c:v>5.1698906719905793</c:v>
                </c:pt>
                <c:pt idx="22">
                  <c:v>5.06351821794693</c:v>
                </c:pt>
                <c:pt idx="23">
                  <c:v>4.9593344173385594</c:v>
                </c:pt>
                <c:pt idx="24">
                  <c:v>4.8572942377940445</c:v>
                </c:pt>
                <c:pt idx="25">
                  <c:v>4.7573535735000174</c:v>
                </c:pt>
                <c:pt idx="26">
                  <c:v>4.6594692261368893</c:v>
                </c:pt>
                <c:pt idx="27">
                  <c:v>4.5635988862068171</c:v>
                </c:pt>
                <c:pt idx="28">
                  <c:v>4.4697011147458641</c:v>
                </c:pt>
                <c:pt idx="29">
                  <c:v>4.3777353254124334</c:v>
                </c:pt>
                <c:pt idx="30">
                  <c:v>4.2876617669442432</c:v>
                </c:pt>
                <c:pt idx="31">
                  <c:v>4.1994415059762531</c:v>
                </c:pt>
                <c:pt idx="32">
                  <c:v>4.1130364102121177</c:v>
                </c:pt>
                <c:pt idx="33">
                  <c:v>4.0284091319419018</c:v>
                </c:pt>
                <c:pt idx="34">
                  <c:v>3.9455230918989086</c:v>
                </c:pt>
                <c:pt idx="35">
                  <c:v>3.8643424634486787</c:v>
                </c:pt>
                <c:pt idx="36">
                  <c:v>3.7848321571032941</c:v>
                </c:pt>
                <c:pt idx="37">
                  <c:v>3.7069578053543077</c:v>
                </c:pt>
                <c:pt idx="38">
                  <c:v>3.6306857478177466</c:v>
                </c:pt>
                <c:pt idx="39">
                  <c:v>3.5559830166847544</c:v>
                </c:pt>
                <c:pt idx="40">
                  <c:v>3.4828173224716008</c:v>
                </c:pt>
                <c:pt idx="41">
                  <c:v>3.4111570400628839</c:v>
                </c:pt>
                <c:pt idx="42">
                  <c:v>3.3409711950419005</c:v>
                </c:pt>
                <c:pt idx="43">
                  <c:v>3.272229450302274</c:v>
                </c:pt>
                <c:pt idx="44">
                  <c:v>3.2049020929350562</c:v>
                </c:pt>
                <c:pt idx="45">
                  <c:v>3.138960021385627</c:v>
                </c:pt>
                <c:pt idx="46">
                  <c:v>3.0743747328748481</c:v>
                </c:pt>
                <c:pt idx="47">
                  <c:v>3.0111183110790329</c:v>
                </c:pt>
                <c:pt idx="48">
                  <c:v>2.9491634140634022</c:v>
                </c:pt>
                <c:pt idx="49">
                  <c:v>2.8884832624638168</c:v>
                </c:pt>
                <c:pt idx="50">
                  <c:v>2.8290516279116726</c:v>
                </c:pt>
                <c:pt idx="51">
                  <c:v>2.7708428216969612</c:v>
                </c:pt>
                <c:pt idx="52">
                  <c:v>2.7138316836645875</c:v>
                </c:pt>
                <c:pt idx="53">
                  <c:v>2.6579935713391554</c:v>
                </c:pt>
                <c:pt idx="54">
                  <c:v>2.6033043492735128</c:v>
                </c:pt>
                <c:pt idx="55">
                  <c:v>2.5497403786164492</c:v>
                </c:pt>
                <c:pt idx="56">
                  <c:v>2.4972785068950523</c:v>
                </c:pt>
                <c:pt idx="57">
                  <c:v>2.4458960580072873</c:v>
                </c:pt>
                <c:pt idx="58">
                  <c:v>2.3955708224204884</c:v>
                </c:pt>
                <c:pt idx="59">
                  <c:v>2.3462810475715132</c:v>
                </c:pt>
                <c:pt idx="60">
                  <c:v>2.2980054284644287</c:v>
                </c:pt>
                <c:pt idx="61">
                  <c:v>2.2507230984616418</c:v>
                </c:pt>
                <c:pt idx="62">
                  <c:v>2.2044136202645119</c:v>
                </c:pt>
                <c:pt idx="63">
                  <c:v>2.1590569770795418</c:v>
                </c:pt>
                <c:pt idx="64">
                  <c:v>2.1146335639663234</c:v>
                </c:pt>
                <c:pt idx="65">
                  <c:v>2.0711241793635038</c:v>
                </c:pt>
                <c:pt idx="66">
                  <c:v>2.0285100167891126</c:v>
                </c:pt>
                <c:pt idx="67">
                  <c:v>1.9867726567116508</c:v>
                </c:pt>
                <c:pt idx="68">
                  <c:v>1.9458940585884403</c:v>
                </c:pt>
                <c:pt idx="69">
                  <c:v>1.9058565530677849</c:v>
                </c:pt>
                <c:pt idx="70">
                  <c:v>1.8666428343515762</c:v>
                </c:pt>
                <c:pt idx="71">
                  <c:v>1.8282359527150411</c:v>
                </c:pt>
                <c:pt idx="72">
                  <c:v>1.7906193071803982</c:v>
                </c:pt>
                <c:pt idx="73">
                  <c:v>1.7537766383412563</c:v>
                </c:pt>
                <c:pt idx="74">
                  <c:v>1.7176920213346552</c:v>
                </c:pt>
                <c:pt idx="75">
                  <c:v>1.6823498589577066</c:v>
                </c:pt>
                <c:pt idx="76">
                  <c:v>1.6477348749258658</c:v>
                </c:pt>
                <c:pt idx="77">
                  <c:v>1.613832107269914</c:v>
                </c:pt>
                <c:pt idx="78">
                  <c:v>1.5806269018688033</c:v>
                </c:pt>
                <c:pt idx="79">
                  <c:v>1.548104906115563</c:v>
                </c:pt>
                <c:pt idx="80">
                  <c:v>1.5162520627135343</c:v>
                </c:pt>
                <c:pt idx="81">
                  <c:v>1.4850546036002488</c:v>
                </c:pt>
                <c:pt idx="82">
                  <c:v>1.4544990439963252</c:v>
                </c:pt>
                <c:pt idx="83">
                  <c:v>1.424572176576814</c:v>
                </c:pt>
                <c:pt idx="84">
                  <c:v>1.3952610657624664</c:v>
                </c:pt>
                <c:pt idx="85">
                  <c:v>1.3665530421284648</c:v>
                </c:pt>
                <c:pt idx="86">
                  <c:v>1.3384356969281941</c:v>
                </c:pt>
                <c:pt idx="87">
                  <c:v>1.3108968767296898</c:v>
                </c:pt>
                <c:pt idx="88">
                  <c:v>1.283924678162442</c:v>
                </c:pt>
                <c:pt idx="89">
                  <c:v>1.2575074427722872</c:v>
                </c:pt>
                <c:pt idx="90">
                  <c:v>1.2316337519821612</c:v>
                </c:pt>
                <c:pt idx="91">
                  <c:v>1.2062924221565374</c:v>
                </c:pt>
                <c:pt idx="92">
                  <c:v>1.1814724997674162</c:v>
                </c:pt>
                <c:pt idx="93">
                  <c:v>1.1571632566597754</c:v>
                </c:pt>
                <c:pt idx="94">
                  <c:v>1.1333541854144356</c:v>
                </c:pt>
                <c:pt idx="95">
                  <c:v>1.1100349948063382</c:v>
                </c:pt>
                <c:pt idx="96">
                  <c:v>1.0871956053562677</c:v>
                </c:pt>
                <c:pt idx="97">
                  <c:v>1.0648261449741028</c:v>
                </c:pt>
                <c:pt idx="98">
                  <c:v>1.0429169446917066</c:v>
                </c:pt>
                <c:pt idx="99">
                  <c:v>1.0214585344836149</c:v>
                </c:pt>
                <c:pt idx="100">
                  <c:v>1.0004416391737154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EB-49B0-8217-2E774BE3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4752"/>
        <c:axId val="121680640"/>
      </c:scatterChart>
      <c:valAx>
        <c:axId val="12167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121680640"/>
        <c:crosses val="autoZero"/>
        <c:crossBetween val="midCat"/>
      </c:valAx>
      <c:valAx>
        <c:axId val="121680640"/>
        <c:scaling>
          <c:logBase val="10"/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1674752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36283185840712"/>
          <c:y val="0.1"/>
          <c:w val="0.23230088495575221"/>
          <c:h val="0.4043478260869565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 paperSize="9" orientation="landscape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9450549450549"/>
          <c:y val="9.7378633319556554E-2"/>
          <c:w val="0.59340659340659341"/>
          <c:h val="0.72284908579516982"/>
        </c:manualLayout>
      </c:layout>
      <c:scatterChart>
        <c:scatterStyle val="smoothMarker"/>
        <c:varyColors val="0"/>
        <c:ser>
          <c:idx val="0"/>
          <c:order val="0"/>
          <c:tx>
            <c:v>Observed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'2.po'!$C$18:$C$32</c:f>
              <c:numCache>
                <c:formatCode>General</c:formatCode>
                <c:ptCount val="15"/>
              </c:numCache>
            </c:numRef>
          </c:xVal>
          <c:yVal>
            <c:numRef>
              <c:f>'2.po'!$D$18:$D$32</c:f>
              <c:numCache>
                <c:formatCode>General</c:formatCode>
                <c:ptCount val="1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BA-44D6-93D4-17251E4B4E85}"/>
            </c:ext>
          </c:extLst>
        </c:ser>
        <c:ser>
          <c:idx val="1"/>
          <c:order val="1"/>
          <c:tx>
            <c:strRef>
              <c:f>graph2!$C$13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graph2!$C$14:$C$115</c:f>
              <c:numCache>
                <c:formatCode>0.000_ </c:formatCode>
                <c:ptCount val="102"/>
                <c:pt idx="0" formatCode="General">
                  <c:v>0</c:v>
                </c:pt>
                <c:pt idx="1">
                  <c:v>0.13742430493009974</c:v>
                </c:pt>
                <c:pt idx="2">
                  <c:v>0.22854995804772249</c:v>
                </c:pt>
                <c:pt idx="3">
                  <c:v>0.28687787760040512</c:v>
                </c:pt>
                <c:pt idx="4">
                  <c:v>0.32206704695671012</c:v>
                </c:pt>
                <c:pt idx="5">
                  <c:v>0.34102283611918432</c:v>
                </c:pt>
                <c:pt idx="6">
                  <c:v>0.34867729632500682</c:v>
                </c:pt>
                <c:pt idx="7">
                  <c:v>0.3485485940216278</c:v>
                </c:pt>
                <c:pt idx="8">
                  <c:v>0.34314208472790397</c:v>
                </c:pt>
                <c:pt idx="9">
                  <c:v>0.33423784124161082</c:v>
                </c:pt>
                <c:pt idx="10">
                  <c:v>0.32309676926581987</c:v>
                </c:pt>
                <c:pt idx="11">
                  <c:v>0.31060835062133962</c:v>
                </c:pt>
                <c:pt idx="12">
                  <c:v>0.29739653435054053</c:v>
                </c:pt>
                <c:pt idx="13">
                  <c:v>0.28389562110041633</c:v>
                </c:pt>
                <c:pt idx="14">
                  <c:v>0.27040463413217597</c:v>
                </c:pt>
                <c:pt idx="15">
                  <c:v>0.25712626680383832</c:v>
                </c:pt>
                <c:pt idx="16">
                  <c:v>0.24419477300092021</c:v>
                </c:pt>
                <c:pt idx="17">
                  <c:v>0.23169593129060856</c:v>
                </c:pt>
                <c:pt idx="18">
                  <c:v>0.21968132754914552</c:v>
                </c:pt>
                <c:pt idx="19">
                  <c:v>0.20817856551235764</c:v>
                </c:pt>
                <c:pt idx="20">
                  <c:v>0.19719855917667989</c:v>
                </c:pt>
                <c:pt idx="21">
                  <c:v>0.18674073436051156</c:v>
                </c:pt>
                <c:pt idx="22">
                  <c:v>0.17679673254653408</c:v>
                </c:pt>
                <c:pt idx="23">
                  <c:v>0.16735304220985964</c:v>
                </c:pt>
                <c:pt idx="24">
                  <c:v>0.15839286244081435</c:v>
                </c:pt>
                <c:pt idx="25">
                  <c:v>0.14989741734782616</c:v>
                </c:pt>
                <c:pt idx="26">
                  <c:v>0.14184687783344982</c:v>
                </c:pt>
                <c:pt idx="27">
                  <c:v>0.13422100296155828</c:v>
                </c:pt>
                <c:pt idx="28">
                  <c:v>0.12699958131902803</c:v>
                </c:pt>
                <c:pt idx="29">
                  <c:v>0.12016272996644997</c:v>
                </c:pt>
                <c:pt idx="30">
                  <c:v>0.11369109222091794</c:v>
                </c:pt>
                <c:pt idx="31">
                  <c:v>0.1075659637923744</c:v>
                </c:pt>
                <c:pt idx="32">
                  <c:v>0.10176936839304623</c:v>
                </c:pt>
                <c:pt idx="33">
                  <c:v>9.6284097917666719E-2</c:v>
                </c:pt>
                <c:pt idx="34">
                  <c:v>9.1093727976813907E-2</c:v>
                </c:pt>
                <c:pt idx="35">
                  <c:v>8.6182616473781642E-2</c:v>
                </c:pt>
                <c:pt idx="36">
                  <c:v>8.1535890700613053E-2</c:v>
                </c:pt>
                <c:pt idx="37">
                  <c:v>7.7139426842942393E-2</c:v>
                </c:pt>
                <c:pt idx="38">
                  <c:v>7.2979824648067432E-2</c:v>
                </c:pt>
                <c:pt idx="39">
                  <c:v>6.9044379198551595E-2</c:v>
                </c:pt>
                <c:pt idx="40">
                  <c:v>6.5321051153101314E-2</c:v>
                </c:pt>
                <c:pt idx="41">
                  <c:v>6.1798436401862007E-2</c:v>
                </c:pt>
                <c:pt idx="42">
                  <c:v>5.8465735787570736E-2</c:v>
                </c:pt>
                <c:pt idx="43">
                  <c:v>5.531272533346919E-2</c:v>
                </c:pt>
                <c:pt idx="44">
                  <c:v>5.2329727269333243E-2</c:v>
                </c:pt>
                <c:pt idx="45">
                  <c:v>4.9507582041083992E-2</c:v>
                </c:pt>
                <c:pt idx="46">
                  <c:v>4.6837621414780303E-2</c:v>
                </c:pt>
                <c:pt idx="47">
                  <c:v>4.4311642733454316E-2</c:v>
                </c:pt>
                <c:pt idx="48">
                  <c:v>4.192188434885382E-2</c:v>
                </c:pt>
                <c:pt idx="49">
                  <c:v>3.9661002225128653E-2</c:v>
                </c:pt>
                <c:pt idx="50">
                  <c:v>3.7522047694566053E-2</c:v>
                </c:pt>
                <c:pt idx="51">
                  <c:v>3.5498446334297766E-2</c:v>
                </c:pt>
                <c:pt idx="52">
                  <c:v>3.3583977925789946E-2</c:v>
                </c:pt>
                <c:pt idx="53">
                  <c:v>3.1772757454686072E-2</c:v>
                </c:pt>
                <c:pt idx="54">
                  <c:v>3.0059217106343142E-2</c:v>
                </c:pt>
                <c:pt idx="55">
                  <c:v>2.8438089211570958E-2</c:v>
                </c:pt>
                <c:pt idx="56">
                  <c:v>2.6904390097214213E-2</c:v>
                </c:pt>
                <c:pt idx="57">
                  <c:v>2.5453404796998688E-2</c:v>
                </c:pt>
                <c:pt idx="58">
                  <c:v>2.4080672579272336E-2</c:v>
                </c:pt>
                <c:pt idx="59">
                  <c:v>2.2781973249754953E-2</c:v>
                </c:pt>
                <c:pt idx="60">
                  <c:v>2.1553314189054842E-2</c:v>
                </c:pt>
                <c:pt idx="61">
                  <c:v>2.0390918086441456E-2</c:v>
                </c:pt>
                <c:pt idx="62">
                  <c:v>1.9291211333123635E-2</c:v>
                </c:pt>
                <c:pt idx="63">
                  <c:v>1.8250813040039258E-2</c:v>
                </c:pt>
                <c:pt idx="64">
                  <c:v>1.7266524646886713E-2</c:v>
                </c:pt>
                <c:pt idx="65">
                  <c:v>1.633532009080681E-2</c:v>
                </c:pt>
                <c:pt idx="66">
                  <c:v>1.5454336504743838E-2</c:v>
                </c:pt>
                <c:pt idx="67">
                  <c:v>1.4620865417071168E-2</c:v>
                </c:pt>
                <c:pt idx="68">
                  <c:v>1.3832344425556285E-2</c:v>
                </c:pt>
                <c:pt idx="69">
                  <c:v>1.3086349320161473E-2</c:v>
                </c:pt>
                <c:pt idx="70">
                  <c:v>1.2380586630529881E-2</c:v>
                </c:pt>
                <c:pt idx="71">
                  <c:v>1.1712886575293078E-2</c:v>
                </c:pt>
                <c:pt idx="72">
                  <c:v>1.1081196391558263E-2</c:v>
                </c:pt>
                <c:pt idx="73">
                  <c:v>1.0483574024092127E-2</c:v>
                </c:pt>
                <c:pt idx="74">
                  <c:v>9.9181821548172001E-3</c:v>
                </c:pt>
                <c:pt idx="75">
                  <c:v>9.3832825542779462E-3</c:v>
                </c:pt>
                <c:pt idx="76">
                  <c:v>8.8772307377198243E-3</c:v>
                </c:pt>
                <c:pt idx="77">
                  <c:v>8.398470909358767E-3</c:v>
                </c:pt>
                <c:pt idx="78">
                  <c:v>7.9455311793024085E-3</c:v>
                </c:pt>
                <c:pt idx="79">
                  <c:v>7.5170190384214334E-3</c:v>
                </c:pt>
                <c:pt idx="80">
                  <c:v>7.1116170772616049E-3</c:v>
                </c:pt>
                <c:pt idx="81">
                  <c:v>6.7280789358363426E-3</c:v>
                </c:pt>
                <c:pt idx="82">
                  <c:v>6.3652254718492944E-3</c:v>
                </c:pt>
                <c:pt idx="83">
                  <c:v>6.0219411355674959E-3</c:v>
                </c:pt>
                <c:pt idx="84">
                  <c:v>5.6971705402006157E-3</c:v>
                </c:pt>
                <c:pt idx="85">
                  <c:v>5.3899152172428638E-3</c:v>
                </c:pt>
                <c:pt idx="86">
                  <c:v>5.099230546802583E-3</c:v>
                </c:pt>
                <c:pt idx="87">
                  <c:v>4.8242228534823746E-3</c:v>
                </c:pt>
                <c:pt idx="88">
                  <c:v>4.5640466588815608E-3</c:v>
                </c:pt>
                <c:pt idx="89">
                  <c:v>4.3179020822743204E-3</c:v>
                </c:pt>
                <c:pt idx="90">
                  <c:v>4.0850323814721826E-3</c:v>
                </c:pt>
                <c:pt idx="91">
                  <c:v>3.8647216263106602E-3</c:v>
                </c:pt>
                <c:pt idx="92">
                  <c:v>3.6562924976075166E-3</c:v>
                </c:pt>
                <c:pt idx="93">
                  <c:v>3.4591042048257815E-3</c:v>
                </c:pt>
                <c:pt idx="94">
                  <c:v>3.2725505160396818E-3</c:v>
                </c:pt>
                <c:pt idx="95">
                  <c:v>3.0960578941468986E-3</c:v>
                </c:pt>
                <c:pt idx="96">
                  <c:v>2.9290837335970996E-3</c:v>
                </c:pt>
                <c:pt idx="97">
                  <c:v>2.771114692215831E-3</c:v>
                </c:pt>
                <c:pt idx="98">
                  <c:v>2.6216651129951831E-3</c:v>
                </c:pt>
                <c:pt idx="99">
                  <c:v>2.4802755309991631E-3</c:v>
                </c:pt>
                <c:pt idx="100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BA-44D6-93D4-17251E4B4E85}"/>
            </c:ext>
          </c:extLst>
        </c:ser>
        <c:ser>
          <c:idx val="2"/>
          <c:order val="2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graph2!$D$14:$D$115</c:f>
              <c:numCache>
                <c:formatCode>0.000_ </c:formatCode>
                <c:ptCount val="102"/>
                <c:pt idx="0">
                  <c:v>0</c:v>
                </c:pt>
                <c:pt idx="1">
                  <c:v>0.13742430493009974</c:v>
                </c:pt>
                <c:pt idx="2">
                  <c:v>0.22854995804772249</c:v>
                </c:pt>
                <c:pt idx="3">
                  <c:v>0.28687787760040512</c:v>
                </c:pt>
                <c:pt idx="4">
                  <c:v>0.32206704695671012</c:v>
                </c:pt>
                <c:pt idx="5">
                  <c:v>0.34102283611918432</c:v>
                </c:pt>
                <c:pt idx="6">
                  <c:v>0.34867729632500682</c:v>
                </c:pt>
                <c:pt idx="7">
                  <c:v>0.3485485940216278</c:v>
                </c:pt>
                <c:pt idx="8">
                  <c:v>0.34314208472790397</c:v>
                </c:pt>
                <c:pt idx="9">
                  <c:v>0.33423784124161082</c:v>
                </c:pt>
                <c:pt idx="10">
                  <c:v>0.32309676926581987</c:v>
                </c:pt>
                <c:pt idx="11">
                  <c:v>0.31060835062133962</c:v>
                </c:pt>
                <c:pt idx="12">
                  <c:v>0.29739653435054053</c:v>
                </c:pt>
                <c:pt idx="13">
                  <c:v>0.28389562110041633</c:v>
                </c:pt>
                <c:pt idx="14">
                  <c:v>0.27040463413217597</c:v>
                </c:pt>
                <c:pt idx="15">
                  <c:v>0.25712626680383832</c:v>
                </c:pt>
                <c:pt idx="16">
                  <c:v>0.24419477300092021</c:v>
                </c:pt>
                <c:pt idx="17">
                  <c:v>0.23169593129060856</c:v>
                </c:pt>
                <c:pt idx="18">
                  <c:v>0.21968132754914552</c:v>
                </c:pt>
                <c:pt idx="19">
                  <c:v>0.20817856551235764</c:v>
                </c:pt>
                <c:pt idx="20">
                  <c:v>0.19719855917667989</c:v>
                </c:pt>
                <c:pt idx="21">
                  <c:v>0.18674073436051156</c:v>
                </c:pt>
                <c:pt idx="22">
                  <c:v>0.17679673254653408</c:v>
                </c:pt>
                <c:pt idx="23">
                  <c:v>0.16735304220985964</c:v>
                </c:pt>
                <c:pt idx="24">
                  <c:v>0.15839286244081435</c:v>
                </c:pt>
                <c:pt idx="25">
                  <c:v>0.14989741734782616</c:v>
                </c:pt>
                <c:pt idx="26">
                  <c:v>0.14184687783344982</c:v>
                </c:pt>
                <c:pt idx="27">
                  <c:v>0.13422100296155828</c:v>
                </c:pt>
                <c:pt idx="28">
                  <c:v>0.12699958131902803</c:v>
                </c:pt>
                <c:pt idx="29">
                  <c:v>0.12016272996644997</c:v>
                </c:pt>
                <c:pt idx="30">
                  <c:v>0.11369109222091794</c:v>
                </c:pt>
                <c:pt idx="31">
                  <c:v>0.1075659637923744</c:v>
                </c:pt>
                <c:pt idx="32">
                  <c:v>0.10176936839304623</c:v>
                </c:pt>
                <c:pt idx="33">
                  <c:v>9.6284097917666719E-2</c:v>
                </c:pt>
                <c:pt idx="34">
                  <c:v>9.1093727976813907E-2</c:v>
                </c:pt>
                <c:pt idx="35">
                  <c:v>8.6182616473781642E-2</c:v>
                </c:pt>
                <c:pt idx="36">
                  <c:v>8.1535890700613053E-2</c:v>
                </c:pt>
                <c:pt idx="37">
                  <c:v>7.7139426842942393E-2</c:v>
                </c:pt>
                <c:pt idx="38">
                  <c:v>7.2979824648067432E-2</c:v>
                </c:pt>
                <c:pt idx="39">
                  <c:v>6.9044379198551595E-2</c:v>
                </c:pt>
                <c:pt idx="40">
                  <c:v>6.5321051153101314E-2</c:v>
                </c:pt>
                <c:pt idx="41">
                  <c:v>6.1798436401862007E-2</c:v>
                </c:pt>
                <c:pt idx="42">
                  <c:v>5.8465735787570736E-2</c:v>
                </c:pt>
                <c:pt idx="43">
                  <c:v>5.531272533346919E-2</c:v>
                </c:pt>
                <c:pt idx="44">
                  <c:v>5.2329727269333243E-2</c:v>
                </c:pt>
                <c:pt idx="45">
                  <c:v>4.9507582041083992E-2</c:v>
                </c:pt>
                <c:pt idx="46">
                  <c:v>4.6837621414780303E-2</c:v>
                </c:pt>
                <c:pt idx="47">
                  <c:v>4.4311642733454316E-2</c:v>
                </c:pt>
                <c:pt idx="48">
                  <c:v>4.192188434885382E-2</c:v>
                </c:pt>
                <c:pt idx="49">
                  <c:v>3.9661002225128653E-2</c:v>
                </c:pt>
                <c:pt idx="50">
                  <c:v>3.7522047694566053E-2</c:v>
                </c:pt>
                <c:pt idx="51">
                  <c:v>3.5498446334297766E-2</c:v>
                </c:pt>
                <c:pt idx="52">
                  <c:v>3.3583977925789946E-2</c:v>
                </c:pt>
                <c:pt idx="53">
                  <c:v>3.1772757454686072E-2</c:v>
                </c:pt>
                <c:pt idx="54">
                  <c:v>3.0059217106343142E-2</c:v>
                </c:pt>
                <c:pt idx="55">
                  <c:v>2.8438089211570958E-2</c:v>
                </c:pt>
                <c:pt idx="56">
                  <c:v>2.6904390097214213E-2</c:v>
                </c:pt>
                <c:pt idx="57">
                  <c:v>2.5453404796998688E-2</c:v>
                </c:pt>
                <c:pt idx="58">
                  <c:v>2.4080672579272336E-2</c:v>
                </c:pt>
                <c:pt idx="59">
                  <c:v>2.2781973249754953E-2</c:v>
                </c:pt>
                <c:pt idx="60">
                  <c:v>2.1553314189054842E-2</c:v>
                </c:pt>
                <c:pt idx="61">
                  <c:v>2.0390918086441456E-2</c:v>
                </c:pt>
                <c:pt idx="62">
                  <c:v>1.9291211333123635E-2</c:v>
                </c:pt>
                <c:pt idx="63">
                  <c:v>1.8250813040039258E-2</c:v>
                </c:pt>
                <c:pt idx="64">
                  <c:v>1.7266524646886713E-2</c:v>
                </c:pt>
                <c:pt idx="65">
                  <c:v>1.633532009080681E-2</c:v>
                </c:pt>
                <c:pt idx="66">
                  <c:v>1.5454336504743838E-2</c:v>
                </c:pt>
                <c:pt idx="67">
                  <c:v>1.4620865417071168E-2</c:v>
                </c:pt>
                <c:pt idx="68">
                  <c:v>1.3832344425556285E-2</c:v>
                </c:pt>
                <c:pt idx="69">
                  <c:v>1.3086349320161473E-2</c:v>
                </c:pt>
                <c:pt idx="70">
                  <c:v>1.2380586630529881E-2</c:v>
                </c:pt>
                <c:pt idx="71">
                  <c:v>1.1712886575293078E-2</c:v>
                </c:pt>
                <c:pt idx="72">
                  <c:v>1.1081196391558263E-2</c:v>
                </c:pt>
                <c:pt idx="73">
                  <c:v>1.0483574024092127E-2</c:v>
                </c:pt>
                <c:pt idx="74">
                  <c:v>9.9181821548172001E-3</c:v>
                </c:pt>
                <c:pt idx="75">
                  <c:v>9.3832825542779462E-3</c:v>
                </c:pt>
                <c:pt idx="76">
                  <c:v>8.8772307377198243E-3</c:v>
                </c:pt>
                <c:pt idx="77">
                  <c:v>8.398470909358767E-3</c:v>
                </c:pt>
                <c:pt idx="78">
                  <c:v>7.9455311793024085E-3</c:v>
                </c:pt>
                <c:pt idx="79">
                  <c:v>7.5170190384214334E-3</c:v>
                </c:pt>
                <c:pt idx="80">
                  <c:v>7.1116170772616049E-3</c:v>
                </c:pt>
                <c:pt idx="81">
                  <c:v>6.7280789358363426E-3</c:v>
                </c:pt>
                <c:pt idx="82">
                  <c:v>6.3652254718492944E-3</c:v>
                </c:pt>
                <c:pt idx="83">
                  <c:v>6.0219411355674959E-3</c:v>
                </c:pt>
                <c:pt idx="84">
                  <c:v>5.6971705402006157E-3</c:v>
                </c:pt>
                <c:pt idx="85">
                  <c:v>5.3899152172428638E-3</c:v>
                </c:pt>
                <c:pt idx="86">
                  <c:v>5.099230546802583E-3</c:v>
                </c:pt>
                <c:pt idx="87">
                  <c:v>4.8242228534823746E-3</c:v>
                </c:pt>
                <c:pt idx="88">
                  <c:v>4.5640466588815608E-3</c:v>
                </c:pt>
                <c:pt idx="89">
                  <c:v>4.3179020822743204E-3</c:v>
                </c:pt>
                <c:pt idx="90">
                  <c:v>4.0850323814721826E-3</c:v>
                </c:pt>
                <c:pt idx="91">
                  <c:v>3.8647216263106602E-3</c:v>
                </c:pt>
                <c:pt idx="92">
                  <c:v>3.6562924976075166E-3</c:v>
                </c:pt>
                <c:pt idx="93">
                  <c:v>3.4591042048257815E-3</c:v>
                </c:pt>
                <c:pt idx="94">
                  <c:v>3.2725505160396818E-3</c:v>
                </c:pt>
                <c:pt idx="95">
                  <c:v>3.0960578941468986E-3</c:v>
                </c:pt>
                <c:pt idx="96">
                  <c:v>2.9290837335970996E-3</c:v>
                </c:pt>
                <c:pt idx="97">
                  <c:v>2.771114692215831E-3</c:v>
                </c:pt>
                <c:pt idx="98">
                  <c:v>2.6216651129951831E-3</c:v>
                </c:pt>
                <c:pt idx="99">
                  <c:v>2.4802755309991631E-3</c:v>
                </c:pt>
                <c:pt idx="100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BA-44D6-93D4-17251E4B4E85}"/>
            </c:ext>
          </c:extLst>
        </c:ser>
        <c:ser>
          <c:idx val="3"/>
          <c:order val="3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graph2!$E$14:$E$115</c:f>
              <c:numCache>
                <c:formatCode>0.000_ </c:formatCode>
                <c:ptCount val="102"/>
                <c:pt idx="0">
                  <c:v>0</c:v>
                </c:pt>
                <c:pt idx="1">
                  <c:v>0.13742430493009974</c:v>
                </c:pt>
                <c:pt idx="2">
                  <c:v>0.22854995804772249</c:v>
                </c:pt>
                <c:pt idx="3">
                  <c:v>0.28687787760040512</c:v>
                </c:pt>
                <c:pt idx="4">
                  <c:v>0.32206704695671012</c:v>
                </c:pt>
                <c:pt idx="5">
                  <c:v>0.34102283611918432</c:v>
                </c:pt>
                <c:pt idx="6">
                  <c:v>0.34867729632500682</c:v>
                </c:pt>
                <c:pt idx="7">
                  <c:v>0.3485485940216278</c:v>
                </c:pt>
                <c:pt idx="8">
                  <c:v>0.34314208472790397</c:v>
                </c:pt>
                <c:pt idx="9">
                  <c:v>0.33423784124161082</c:v>
                </c:pt>
                <c:pt idx="10">
                  <c:v>0.32309676926581987</c:v>
                </c:pt>
                <c:pt idx="11">
                  <c:v>0.31060835062133962</c:v>
                </c:pt>
                <c:pt idx="12">
                  <c:v>0.29739653435054053</c:v>
                </c:pt>
                <c:pt idx="13">
                  <c:v>0.28389562110041633</c:v>
                </c:pt>
                <c:pt idx="14">
                  <c:v>0.27040463413217597</c:v>
                </c:pt>
                <c:pt idx="15">
                  <c:v>0.25712626680383832</c:v>
                </c:pt>
                <c:pt idx="16">
                  <c:v>0.24419477300092021</c:v>
                </c:pt>
                <c:pt idx="17">
                  <c:v>0.23169593129060856</c:v>
                </c:pt>
                <c:pt idx="18">
                  <c:v>0.21968132754914552</c:v>
                </c:pt>
                <c:pt idx="19">
                  <c:v>0.20817856551235764</c:v>
                </c:pt>
                <c:pt idx="20">
                  <c:v>0.19719855917667989</c:v>
                </c:pt>
                <c:pt idx="21">
                  <c:v>0.18674073436051156</c:v>
                </c:pt>
                <c:pt idx="22">
                  <c:v>0.17679673254653408</c:v>
                </c:pt>
                <c:pt idx="23">
                  <c:v>0.16735304220985964</c:v>
                </c:pt>
                <c:pt idx="24">
                  <c:v>0.15839286244081435</c:v>
                </c:pt>
                <c:pt idx="25">
                  <c:v>0.14989741734782616</c:v>
                </c:pt>
                <c:pt idx="26">
                  <c:v>0.14184687783344982</c:v>
                </c:pt>
                <c:pt idx="27">
                  <c:v>0.13422100296155828</c:v>
                </c:pt>
                <c:pt idx="28">
                  <c:v>0.12699958131902803</c:v>
                </c:pt>
                <c:pt idx="29">
                  <c:v>0.12016272996644997</c:v>
                </c:pt>
                <c:pt idx="30">
                  <c:v>0.11369109222091794</c:v>
                </c:pt>
                <c:pt idx="31">
                  <c:v>0.1075659637923744</c:v>
                </c:pt>
                <c:pt idx="32">
                  <c:v>0.10176936839304623</c:v>
                </c:pt>
                <c:pt idx="33">
                  <c:v>9.6284097917666719E-2</c:v>
                </c:pt>
                <c:pt idx="34">
                  <c:v>9.1093727976813907E-2</c:v>
                </c:pt>
                <c:pt idx="35">
                  <c:v>8.6182616473781642E-2</c:v>
                </c:pt>
                <c:pt idx="36">
                  <c:v>8.1535890700613053E-2</c:v>
                </c:pt>
                <c:pt idx="37">
                  <c:v>7.7139426842942393E-2</c:v>
                </c:pt>
                <c:pt idx="38">
                  <c:v>7.2979824648067432E-2</c:v>
                </c:pt>
                <c:pt idx="39">
                  <c:v>6.9044379198551595E-2</c:v>
                </c:pt>
                <c:pt idx="40">
                  <c:v>6.5321051153101314E-2</c:v>
                </c:pt>
                <c:pt idx="41">
                  <c:v>6.1798436401862007E-2</c:v>
                </c:pt>
                <c:pt idx="42">
                  <c:v>5.8465735787570736E-2</c:v>
                </c:pt>
                <c:pt idx="43">
                  <c:v>5.531272533346919E-2</c:v>
                </c:pt>
                <c:pt idx="44">
                  <c:v>5.2329727269333243E-2</c:v>
                </c:pt>
                <c:pt idx="45">
                  <c:v>4.9507582041083992E-2</c:v>
                </c:pt>
                <c:pt idx="46">
                  <c:v>4.6837621414780303E-2</c:v>
                </c:pt>
                <c:pt idx="47">
                  <c:v>4.4311642733454316E-2</c:v>
                </c:pt>
                <c:pt idx="48">
                  <c:v>4.192188434885382E-2</c:v>
                </c:pt>
                <c:pt idx="49">
                  <c:v>3.9661002225128653E-2</c:v>
                </c:pt>
                <c:pt idx="50">
                  <c:v>3.7522047694566053E-2</c:v>
                </c:pt>
                <c:pt idx="51">
                  <c:v>3.5498446334297766E-2</c:v>
                </c:pt>
                <c:pt idx="52">
                  <c:v>3.3583977925789946E-2</c:v>
                </c:pt>
                <c:pt idx="53">
                  <c:v>3.1772757454686072E-2</c:v>
                </c:pt>
                <c:pt idx="54">
                  <c:v>3.0059217106343142E-2</c:v>
                </c:pt>
                <c:pt idx="55">
                  <c:v>2.8438089211570958E-2</c:v>
                </c:pt>
                <c:pt idx="56">
                  <c:v>2.6904390097214213E-2</c:v>
                </c:pt>
                <c:pt idx="57">
                  <c:v>2.5453404796998688E-2</c:v>
                </c:pt>
                <c:pt idx="58">
                  <c:v>2.4080672579272336E-2</c:v>
                </c:pt>
                <c:pt idx="59">
                  <c:v>2.2781973249754953E-2</c:v>
                </c:pt>
                <c:pt idx="60">
                  <c:v>2.1553314189054842E-2</c:v>
                </c:pt>
                <c:pt idx="61">
                  <c:v>2.0390918086441456E-2</c:v>
                </c:pt>
                <c:pt idx="62">
                  <c:v>1.9291211333123635E-2</c:v>
                </c:pt>
                <c:pt idx="63">
                  <c:v>1.8250813040039258E-2</c:v>
                </c:pt>
                <c:pt idx="64">
                  <c:v>1.7266524646886713E-2</c:v>
                </c:pt>
                <c:pt idx="65">
                  <c:v>1.633532009080681E-2</c:v>
                </c:pt>
                <c:pt idx="66">
                  <c:v>1.5454336504743838E-2</c:v>
                </c:pt>
                <c:pt idx="67">
                  <c:v>1.4620865417071168E-2</c:v>
                </c:pt>
                <c:pt idx="68">
                  <c:v>1.3832344425556285E-2</c:v>
                </c:pt>
                <c:pt idx="69">
                  <c:v>1.3086349320161473E-2</c:v>
                </c:pt>
                <c:pt idx="70">
                  <c:v>1.2380586630529881E-2</c:v>
                </c:pt>
                <c:pt idx="71">
                  <c:v>1.1712886575293078E-2</c:v>
                </c:pt>
                <c:pt idx="72">
                  <c:v>1.1081196391558263E-2</c:v>
                </c:pt>
                <c:pt idx="73">
                  <c:v>1.0483574024092127E-2</c:v>
                </c:pt>
                <c:pt idx="74">
                  <c:v>9.9181821548172001E-3</c:v>
                </c:pt>
                <c:pt idx="75">
                  <c:v>9.3832825542779462E-3</c:v>
                </c:pt>
                <c:pt idx="76">
                  <c:v>8.8772307377198243E-3</c:v>
                </c:pt>
                <c:pt idx="77">
                  <c:v>8.398470909358767E-3</c:v>
                </c:pt>
                <c:pt idx="78">
                  <c:v>7.9455311793024085E-3</c:v>
                </c:pt>
                <c:pt idx="79">
                  <c:v>7.5170190384214334E-3</c:v>
                </c:pt>
                <c:pt idx="80">
                  <c:v>7.1116170772616049E-3</c:v>
                </c:pt>
                <c:pt idx="81">
                  <c:v>6.7280789358363426E-3</c:v>
                </c:pt>
                <c:pt idx="82">
                  <c:v>6.3652254718492944E-3</c:v>
                </c:pt>
                <c:pt idx="83">
                  <c:v>6.0219411355674959E-3</c:v>
                </c:pt>
                <c:pt idx="84">
                  <c:v>5.6971705402006157E-3</c:v>
                </c:pt>
                <c:pt idx="85">
                  <c:v>5.3899152172428638E-3</c:v>
                </c:pt>
                <c:pt idx="86">
                  <c:v>5.099230546802583E-3</c:v>
                </c:pt>
                <c:pt idx="87">
                  <c:v>4.8242228534823746E-3</c:v>
                </c:pt>
                <c:pt idx="88">
                  <c:v>4.5640466588815608E-3</c:v>
                </c:pt>
                <c:pt idx="89">
                  <c:v>4.3179020822743204E-3</c:v>
                </c:pt>
                <c:pt idx="90">
                  <c:v>4.0850323814721826E-3</c:v>
                </c:pt>
                <c:pt idx="91">
                  <c:v>3.8647216263106602E-3</c:v>
                </c:pt>
                <c:pt idx="92">
                  <c:v>3.6562924976075166E-3</c:v>
                </c:pt>
                <c:pt idx="93">
                  <c:v>3.4591042048257815E-3</c:v>
                </c:pt>
                <c:pt idx="94">
                  <c:v>3.2725505160396818E-3</c:v>
                </c:pt>
                <c:pt idx="95">
                  <c:v>3.0960578941468986E-3</c:v>
                </c:pt>
                <c:pt idx="96">
                  <c:v>2.9290837335970996E-3</c:v>
                </c:pt>
                <c:pt idx="97">
                  <c:v>2.771114692215831E-3</c:v>
                </c:pt>
                <c:pt idx="98">
                  <c:v>2.6216651129951831E-3</c:v>
                </c:pt>
                <c:pt idx="99">
                  <c:v>2.4802755309991631E-3</c:v>
                </c:pt>
                <c:pt idx="100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BA-44D6-93D4-17251E4B4E85}"/>
            </c:ext>
          </c:extLst>
        </c:ser>
        <c:ser>
          <c:idx val="4"/>
          <c:order val="4"/>
          <c:tx>
            <c:v>Emax</c:v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graph2!$E$3:$E$4</c:f>
              <c:numCache>
                <c:formatCode>General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xVal>
          <c:yVal>
            <c:numRef>
              <c:f>graph2!$F$3:$F$4</c:f>
              <c:numCache>
                <c:formatCode>General</c:formatCode>
                <c:ptCount val="2"/>
                <c:pt idx="0">
                  <c:v>0.3</c:v>
                </c:pt>
                <c:pt idx="1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BA-44D6-93D4-17251E4B4E85}"/>
            </c:ext>
          </c:extLst>
        </c:ser>
        <c:ser>
          <c:idx val="5"/>
          <c:order val="5"/>
          <c:tx>
            <c:v>Emin</c:v>
          </c:tx>
          <c:spPr>
            <a:ln w="25400">
              <a:solidFill>
                <a:srgbClr val="00FFFF"/>
              </a:solidFill>
              <a:prstDash val="sysDash"/>
            </a:ln>
          </c:spPr>
          <c:marker>
            <c:symbol val="none"/>
          </c:marker>
          <c:xVal>
            <c:numRef>
              <c:f>graph2!$E$3:$E$4</c:f>
              <c:numCache>
                <c:formatCode>General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xVal>
          <c:yVal>
            <c:numRef>
              <c:f>graph2!$G$3:$G$4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BA-44D6-93D4-17251E4B4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26240"/>
        <c:axId val="123627776"/>
      </c:scatterChart>
      <c:valAx>
        <c:axId val="123626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627776"/>
        <c:crosses val="autoZero"/>
        <c:crossBetween val="midCat"/>
      </c:valAx>
      <c:valAx>
        <c:axId val="123627776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626240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68131868131868"/>
          <c:y val="6.3670644862786979E-2"/>
          <c:w val="0.25934065934065936"/>
          <c:h val="0.5206011550545524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 paperSize="9"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9469026548672"/>
          <c:y val="0.11353735999198279"/>
          <c:w val="0.62831858407079644"/>
          <c:h val="0.77729423379126683"/>
        </c:manualLayout>
      </c:layout>
      <c:scatterChart>
        <c:scatterStyle val="smoothMarker"/>
        <c:varyColors val="0"/>
        <c:ser>
          <c:idx val="0"/>
          <c:order val="0"/>
          <c:tx>
            <c:v>Observed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'2.po'!$C$18:$C$31</c:f>
              <c:numCache>
                <c:formatCode>General</c:formatCode>
                <c:ptCount val="14"/>
              </c:numCache>
            </c:numRef>
          </c:xVal>
          <c:yVal>
            <c:numRef>
              <c:f>'2.po'!$D$18:$D$32</c:f>
              <c:numCache>
                <c:formatCode>General</c:formatCode>
                <c:ptCount val="1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1B-4099-9109-59E228F5FDBD}"/>
            </c:ext>
          </c:extLst>
        </c:ser>
        <c:ser>
          <c:idx val="1"/>
          <c:order val="1"/>
          <c:tx>
            <c:v>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graph2!$B$15:$B$115</c:f>
              <c:numCache>
                <c:formatCode>0.0_ </c:formatCode>
                <c:ptCount val="101"/>
                <c:pt idx="0">
                  <c:v>0.48</c:v>
                </c:pt>
                <c:pt idx="1">
                  <c:v>0.96</c:v>
                </c:pt>
                <c:pt idx="2">
                  <c:v>1.44</c:v>
                </c:pt>
                <c:pt idx="3">
                  <c:v>1.92</c:v>
                </c:pt>
                <c:pt idx="4">
                  <c:v>2.4</c:v>
                </c:pt>
                <c:pt idx="5">
                  <c:v>2.88</c:v>
                </c:pt>
                <c:pt idx="6">
                  <c:v>3.36</c:v>
                </c:pt>
                <c:pt idx="7">
                  <c:v>3.84</c:v>
                </c:pt>
                <c:pt idx="8">
                  <c:v>4.32</c:v>
                </c:pt>
                <c:pt idx="9">
                  <c:v>4.8000000000000007</c:v>
                </c:pt>
                <c:pt idx="10">
                  <c:v>5.2800000000000011</c:v>
                </c:pt>
                <c:pt idx="11">
                  <c:v>5.7600000000000016</c:v>
                </c:pt>
                <c:pt idx="12">
                  <c:v>6.240000000000002</c:v>
                </c:pt>
                <c:pt idx="13">
                  <c:v>6.7200000000000024</c:v>
                </c:pt>
                <c:pt idx="14">
                  <c:v>7.2000000000000028</c:v>
                </c:pt>
                <c:pt idx="15">
                  <c:v>7.6800000000000033</c:v>
                </c:pt>
                <c:pt idx="16">
                  <c:v>8.1600000000000037</c:v>
                </c:pt>
                <c:pt idx="17">
                  <c:v>8.6400000000000041</c:v>
                </c:pt>
                <c:pt idx="18">
                  <c:v>9.1200000000000045</c:v>
                </c:pt>
                <c:pt idx="19">
                  <c:v>9.600000000000005</c:v>
                </c:pt>
                <c:pt idx="20">
                  <c:v>10.080000000000005</c:v>
                </c:pt>
                <c:pt idx="21">
                  <c:v>10.560000000000006</c:v>
                </c:pt>
                <c:pt idx="22">
                  <c:v>11.040000000000006</c:v>
                </c:pt>
                <c:pt idx="23">
                  <c:v>11.520000000000007</c:v>
                </c:pt>
                <c:pt idx="24">
                  <c:v>12.000000000000007</c:v>
                </c:pt>
                <c:pt idx="25">
                  <c:v>12.480000000000008</c:v>
                </c:pt>
                <c:pt idx="26">
                  <c:v>12.960000000000008</c:v>
                </c:pt>
                <c:pt idx="27">
                  <c:v>13.440000000000008</c:v>
                </c:pt>
                <c:pt idx="28">
                  <c:v>13.920000000000009</c:v>
                </c:pt>
                <c:pt idx="29">
                  <c:v>14.400000000000009</c:v>
                </c:pt>
                <c:pt idx="30">
                  <c:v>14.88000000000001</c:v>
                </c:pt>
                <c:pt idx="31">
                  <c:v>15.36000000000001</c:v>
                </c:pt>
                <c:pt idx="32">
                  <c:v>15.840000000000011</c:v>
                </c:pt>
                <c:pt idx="33">
                  <c:v>16.320000000000011</c:v>
                </c:pt>
                <c:pt idx="34">
                  <c:v>16.800000000000011</c:v>
                </c:pt>
                <c:pt idx="35">
                  <c:v>17.280000000000012</c:v>
                </c:pt>
                <c:pt idx="36">
                  <c:v>17.760000000000012</c:v>
                </c:pt>
                <c:pt idx="37">
                  <c:v>18.240000000000013</c:v>
                </c:pt>
                <c:pt idx="38">
                  <c:v>18.720000000000013</c:v>
                </c:pt>
                <c:pt idx="39">
                  <c:v>19.200000000000014</c:v>
                </c:pt>
                <c:pt idx="40">
                  <c:v>19.680000000000014</c:v>
                </c:pt>
                <c:pt idx="41">
                  <c:v>20.160000000000014</c:v>
                </c:pt>
                <c:pt idx="42">
                  <c:v>20.640000000000015</c:v>
                </c:pt>
                <c:pt idx="43">
                  <c:v>21.120000000000015</c:v>
                </c:pt>
                <c:pt idx="44">
                  <c:v>21.600000000000016</c:v>
                </c:pt>
                <c:pt idx="45">
                  <c:v>22.080000000000016</c:v>
                </c:pt>
                <c:pt idx="46">
                  <c:v>22.560000000000016</c:v>
                </c:pt>
                <c:pt idx="47">
                  <c:v>23.040000000000017</c:v>
                </c:pt>
                <c:pt idx="48">
                  <c:v>23.520000000000017</c:v>
                </c:pt>
                <c:pt idx="49">
                  <c:v>24.000000000000018</c:v>
                </c:pt>
                <c:pt idx="50">
                  <c:v>24.480000000000018</c:v>
                </c:pt>
                <c:pt idx="51">
                  <c:v>24.960000000000019</c:v>
                </c:pt>
                <c:pt idx="52">
                  <c:v>25.440000000000019</c:v>
                </c:pt>
                <c:pt idx="53">
                  <c:v>25.920000000000019</c:v>
                </c:pt>
                <c:pt idx="54">
                  <c:v>26.40000000000002</c:v>
                </c:pt>
                <c:pt idx="55">
                  <c:v>26.88000000000002</c:v>
                </c:pt>
                <c:pt idx="56">
                  <c:v>27.360000000000021</c:v>
                </c:pt>
                <c:pt idx="57">
                  <c:v>27.840000000000021</c:v>
                </c:pt>
                <c:pt idx="58">
                  <c:v>28.320000000000022</c:v>
                </c:pt>
                <c:pt idx="59">
                  <c:v>28.800000000000022</c:v>
                </c:pt>
                <c:pt idx="60">
                  <c:v>29.280000000000022</c:v>
                </c:pt>
                <c:pt idx="61">
                  <c:v>29.760000000000023</c:v>
                </c:pt>
                <c:pt idx="62">
                  <c:v>30.240000000000023</c:v>
                </c:pt>
                <c:pt idx="63">
                  <c:v>30.720000000000024</c:v>
                </c:pt>
                <c:pt idx="64">
                  <c:v>31.200000000000024</c:v>
                </c:pt>
                <c:pt idx="65">
                  <c:v>31.680000000000025</c:v>
                </c:pt>
                <c:pt idx="66">
                  <c:v>32.160000000000025</c:v>
                </c:pt>
                <c:pt idx="67">
                  <c:v>32.640000000000022</c:v>
                </c:pt>
                <c:pt idx="68">
                  <c:v>33.120000000000019</c:v>
                </c:pt>
                <c:pt idx="69">
                  <c:v>33.600000000000016</c:v>
                </c:pt>
                <c:pt idx="70">
                  <c:v>34.080000000000013</c:v>
                </c:pt>
                <c:pt idx="71">
                  <c:v>34.560000000000009</c:v>
                </c:pt>
                <c:pt idx="72">
                  <c:v>35.040000000000006</c:v>
                </c:pt>
                <c:pt idx="73">
                  <c:v>35.520000000000003</c:v>
                </c:pt>
                <c:pt idx="74">
                  <c:v>36</c:v>
                </c:pt>
                <c:pt idx="75">
                  <c:v>36.479999999999997</c:v>
                </c:pt>
                <c:pt idx="76">
                  <c:v>36.959999999999994</c:v>
                </c:pt>
                <c:pt idx="77">
                  <c:v>37.439999999999991</c:v>
                </c:pt>
                <c:pt idx="78">
                  <c:v>37.919999999999987</c:v>
                </c:pt>
                <c:pt idx="79">
                  <c:v>38.399999999999984</c:v>
                </c:pt>
                <c:pt idx="80">
                  <c:v>38.879999999999981</c:v>
                </c:pt>
                <c:pt idx="81">
                  <c:v>39.359999999999978</c:v>
                </c:pt>
                <c:pt idx="82">
                  <c:v>39.839999999999975</c:v>
                </c:pt>
                <c:pt idx="83">
                  <c:v>40.319999999999972</c:v>
                </c:pt>
                <c:pt idx="84">
                  <c:v>40.799999999999969</c:v>
                </c:pt>
                <c:pt idx="85">
                  <c:v>41.279999999999966</c:v>
                </c:pt>
                <c:pt idx="86">
                  <c:v>41.759999999999962</c:v>
                </c:pt>
                <c:pt idx="87">
                  <c:v>42.239999999999959</c:v>
                </c:pt>
                <c:pt idx="88">
                  <c:v>42.719999999999956</c:v>
                </c:pt>
                <c:pt idx="89">
                  <c:v>43.199999999999953</c:v>
                </c:pt>
                <c:pt idx="90">
                  <c:v>43.67999999999995</c:v>
                </c:pt>
                <c:pt idx="91">
                  <c:v>44.159999999999947</c:v>
                </c:pt>
                <c:pt idx="92">
                  <c:v>44.639999999999944</c:v>
                </c:pt>
                <c:pt idx="93">
                  <c:v>45.119999999999941</c:v>
                </c:pt>
                <c:pt idx="94">
                  <c:v>45.599999999999937</c:v>
                </c:pt>
                <c:pt idx="95">
                  <c:v>46.079999999999934</c:v>
                </c:pt>
                <c:pt idx="96">
                  <c:v>46.559999999999931</c:v>
                </c:pt>
                <c:pt idx="97">
                  <c:v>47.039999999999928</c:v>
                </c:pt>
                <c:pt idx="98">
                  <c:v>47.519999999999925</c:v>
                </c:pt>
                <c:pt idx="99">
                  <c:v>47.999999999999922</c:v>
                </c:pt>
              </c:numCache>
            </c:numRef>
          </c:xVal>
          <c:yVal>
            <c:numRef>
              <c:f>graph2!$C$15:$C$115</c:f>
              <c:numCache>
                <c:formatCode>0.000_ </c:formatCode>
                <c:ptCount val="101"/>
                <c:pt idx="0">
                  <c:v>0.13742430493009974</c:v>
                </c:pt>
                <c:pt idx="1">
                  <c:v>0.22854995804772249</c:v>
                </c:pt>
                <c:pt idx="2">
                  <c:v>0.28687787760040512</c:v>
                </c:pt>
                <c:pt idx="3">
                  <c:v>0.32206704695671012</c:v>
                </c:pt>
                <c:pt idx="4">
                  <c:v>0.34102283611918432</c:v>
                </c:pt>
                <c:pt idx="5">
                  <c:v>0.34867729632500682</c:v>
                </c:pt>
                <c:pt idx="6">
                  <c:v>0.3485485940216278</c:v>
                </c:pt>
                <c:pt idx="7">
                  <c:v>0.34314208472790397</c:v>
                </c:pt>
                <c:pt idx="8">
                  <c:v>0.33423784124161082</c:v>
                </c:pt>
                <c:pt idx="9">
                  <c:v>0.32309676926581987</c:v>
                </c:pt>
                <c:pt idx="10">
                  <c:v>0.31060835062133962</c:v>
                </c:pt>
                <c:pt idx="11">
                  <c:v>0.29739653435054053</c:v>
                </c:pt>
                <c:pt idx="12">
                  <c:v>0.28389562110041633</c:v>
                </c:pt>
                <c:pt idx="13">
                  <c:v>0.27040463413217597</c:v>
                </c:pt>
                <c:pt idx="14">
                  <c:v>0.25712626680383832</c:v>
                </c:pt>
                <c:pt idx="15">
                  <c:v>0.24419477300092021</c:v>
                </c:pt>
                <c:pt idx="16">
                  <c:v>0.23169593129060856</c:v>
                </c:pt>
                <c:pt idx="17">
                  <c:v>0.21968132754914552</c:v>
                </c:pt>
                <c:pt idx="18">
                  <c:v>0.20817856551235764</c:v>
                </c:pt>
                <c:pt idx="19">
                  <c:v>0.19719855917667989</c:v>
                </c:pt>
                <c:pt idx="20">
                  <c:v>0.18674073436051156</c:v>
                </c:pt>
                <c:pt idx="21">
                  <c:v>0.17679673254653408</c:v>
                </c:pt>
                <c:pt idx="22">
                  <c:v>0.16735304220985964</c:v>
                </c:pt>
                <c:pt idx="23">
                  <c:v>0.15839286244081435</c:v>
                </c:pt>
                <c:pt idx="24">
                  <c:v>0.14989741734782616</c:v>
                </c:pt>
                <c:pt idx="25">
                  <c:v>0.14184687783344982</c:v>
                </c:pt>
                <c:pt idx="26">
                  <c:v>0.13422100296155828</c:v>
                </c:pt>
                <c:pt idx="27">
                  <c:v>0.12699958131902803</c:v>
                </c:pt>
                <c:pt idx="28">
                  <c:v>0.12016272996644997</c:v>
                </c:pt>
                <c:pt idx="29">
                  <c:v>0.11369109222091794</c:v>
                </c:pt>
                <c:pt idx="30">
                  <c:v>0.1075659637923744</c:v>
                </c:pt>
                <c:pt idx="31">
                  <c:v>0.10176936839304623</c:v>
                </c:pt>
                <c:pt idx="32">
                  <c:v>9.6284097917666719E-2</c:v>
                </c:pt>
                <c:pt idx="33">
                  <c:v>9.1093727976813907E-2</c:v>
                </c:pt>
                <c:pt idx="34">
                  <c:v>8.6182616473781642E-2</c:v>
                </c:pt>
                <c:pt idx="35">
                  <c:v>8.1535890700613053E-2</c:v>
                </c:pt>
                <c:pt idx="36">
                  <c:v>7.7139426842942393E-2</c:v>
                </c:pt>
                <c:pt idx="37">
                  <c:v>7.2979824648067432E-2</c:v>
                </c:pt>
                <c:pt idx="38">
                  <c:v>6.9044379198551595E-2</c:v>
                </c:pt>
                <c:pt idx="39">
                  <c:v>6.5321051153101314E-2</c:v>
                </c:pt>
                <c:pt idx="40">
                  <c:v>6.1798436401862007E-2</c:v>
                </c:pt>
                <c:pt idx="41">
                  <c:v>5.8465735787570736E-2</c:v>
                </c:pt>
                <c:pt idx="42">
                  <c:v>5.531272533346919E-2</c:v>
                </c:pt>
                <c:pt idx="43">
                  <c:v>5.2329727269333243E-2</c:v>
                </c:pt>
                <c:pt idx="44">
                  <c:v>4.9507582041083992E-2</c:v>
                </c:pt>
                <c:pt idx="45">
                  <c:v>4.6837621414780303E-2</c:v>
                </c:pt>
                <c:pt idx="46">
                  <c:v>4.4311642733454316E-2</c:v>
                </c:pt>
                <c:pt idx="47">
                  <c:v>4.192188434885382E-2</c:v>
                </c:pt>
                <c:pt idx="48">
                  <c:v>3.9661002225128653E-2</c:v>
                </c:pt>
                <c:pt idx="49">
                  <c:v>3.7522047694566053E-2</c:v>
                </c:pt>
                <c:pt idx="50">
                  <c:v>3.5498446334297766E-2</c:v>
                </c:pt>
                <c:pt idx="51">
                  <c:v>3.3583977925789946E-2</c:v>
                </c:pt>
                <c:pt idx="52">
                  <c:v>3.1772757454686072E-2</c:v>
                </c:pt>
                <c:pt idx="53">
                  <c:v>3.0059217106343142E-2</c:v>
                </c:pt>
                <c:pt idx="54">
                  <c:v>2.8438089211570958E-2</c:v>
                </c:pt>
                <c:pt idx="55">
                  <c:v>2.6904390097214213E-2</c:v>
                </c:pt>
                <c:pt idx="56">
                  <c:v>2.5453404796998688E-2</c:v>
                </c:pt>
                <c:pt idx="57">
                  <c:v>2.4080672579272336E-2</c:v>
                </c:pt>
                <c:pt idx="58">
                  <c:v>2.2781973249754953E-2</c:v>
                </c:pt>
                <c:pt idx="59">
                  <c:v>2.1553314189054842E-2</c:v>
                </c:pt>
                <c:pt idx="60">
                  <c:v>2.0390918086441456E-2</c:v>
                </c:pt>
                <c:pt idx="61">
                  <c:v>1.9291211333123635E-2</c:v>
                </c:pt>
                <c:pt idx="62">
                  <c:v>1.8250813040039258E-2</c:v>
                </c:pt>
                <c:pt idx="63">
                  <c:v>1.7266524646886713E-2</c:v>
                </c:pt>
                <c:pt idx="64">
                  <c:v>1.633532009080681E-2</c:v>
                </c:pt>
                <c:pt idx="65">
                  <c:v>1.5454336504743838E-2</c:v>
                </c:pt>
                <c:pt idx="66">
                  <c:v>1.4620865417071168E-2</c:v>
                </c:pt>
                <c:pt idx="67">
                  <c:v>1.3832344425556285E-2</c:v>
                </c:pt>
                <c:pt idx="68">
                  <c:v>1.3086349320161473E-2</c:v>
                </c:pt>
                <c:pt idx="69">
                  <c:v>1.2380586630529881E-2</c:v>
                </c:pt>
                <c:pt idx="70">
                  <c:v>1.1712886575293078E-2</c:v>
                </c:pt>
                <c:pt idx="71">
                  <c:v>1.1081196391558263E-2</c:v>
                </c:pt>
                <c:pt idx="72">
                  <c:v>1.0483574024092127E-2</c:v>
                </c:pt>
                <c:pt idx="73">
                  <c:v>9.9181821548172001E-3</c:v>
                </c:pt>
                <c:pt idx="74">
                  <c:v>9.3832825542779462E-3</c:v>
                </c:pt>
                <c:pt idx="75">
                  <c:v>8.8772307377198243E-3</c:v>
                </c:pt>
                <c:pt idx="76">
                  <c:v>8.398470909358767E-3</c:v>
                </c:pt>
                <c:pt idx="77">
                  <c:v>7.9455311793024085E-3</c:v>
                </c:pt>
                <c:pt idx="78">
                  <c:v>7.5170190384214334E-3</c:v>
                </c:pt>
                <c:pt idx="79">
                  <c:v>7.1116170772616049E-3</c:v>
                </c:pt>
                <c:pt idx="80">
                  <c:v>6.7280789358363426E-3</c:v>
                </c:pt>
                <c:pt idx="81">
                  <c:v>6.3652254718492944E-3</c:v>
                </c:pt>
                <c:pt idx="82">
                  <c:v>6.0219411355674959E-3</c:v>
                </c:pt>
                <c:pt idx="83">
                  <c:v>5.6971705402006157E-3</c:v>
                </c:pt>
                <c:pt idx="84">
                  <c:v>5.3899152172428638E-3</c:v>
                </c:pt>
                <c:pt idx="85">
                  <c:v>5.099230546802583E-3</c:v>
                </c:pt>
                <c:pt idx="86">
                  <c:v>4.8242228534823746E-3</c:v>
                </c:pt>
                <c:pt idx="87">
                  <c:v>4.5640466588815608E-3</c:v>
                </c:pt>
                <c:pt idx="88">
                  <c:v>4.3179020822743204E-3</c:v>
                </c:pt>
                <c:pt idx="89">
                  <c:v>4.0850323814721826E-3</c:v>
                </c:pt>
                <c:pt idx="90">
                  <c:v>3.8647216263106602E-3</c:v>
                </c:pt>
                <c:pt idx="91">
                  <c:v>3.6562924976075166E-3</c:v>
                </c:pt>
                <c:pt idx="92">
                  <c:v>3.4591042048257815E-3</c:v>
                </c:pt>
                <c:pt idx="93">
                  <c:v>3.2725505160396818E-3</c:v>
                </c:pt>
                <c:pt idx="94">
                  <c:v>3.0960578941468986E-3</c:v>
                </c:pt>
                <c:pt idx="95">
                  <c:v>2.9290837335970996E-3</c:v>
                </c:pt>
                <c:pt idx="96">
                  <c:v>2.771114692215831E-3</c:v>
                </c:pt>
                <c:pt idx="97">
                  <c:v>2.6216651129951831E-3</c:v>
                </c:pt>
                <c:pt idx="98">
                  <c:v>2.4802755309991631E-3</c:v>
                </c:pt>
                <c:pt idx="99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1B-4099-9109-59E228F5FDBD}"/>
            </c:ext>
          </c:extLst>
        </c:ser>
        <c:ser>
          <c:idx val="2"/>
          <c:order val="2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graph2!$B$15:$B$115</c:f>
              <c:numCache>
                <c:formatCode>0.0_ </c:formatCode>
                <c:ptCount val="101"/>
                <c:pt idx="0">
                  <c:v>0.48</c:v>
                </c:pt>
                <c:pt idx="1">
                  <c:v>0.96</c:v>
                </c:pt>
                <c:pt idx="2">
                  <c:v>1.44</c:v>
                </c:pt>
                <c:pt idx="3">
                  <c:v>1.92</c:v>
                </c:pt>
                <c:pt idx="4">
                  <c:v>2.4</c:v>
                </c:pt>
                <c:pt idx="5">
                  <c:v>2.88</c:v>
                </c:pt>
                <c:pt idx="6">
                  <c:v>3.36</c:v>
                </c:pt>
                <c:pt idx="7">
                  <c:v>3.84</c:v>
                </c:pt>
                <c:pt idx="8">
                  <c:v>4.32</c:v>
                </c:pt>
                <c:pt idx="9">
                  <c:v>4.8000000000000007</c:v>
                </c:pt>
                <c:pt idx="10">
                  <c:v>5.2800000000000011</c:v>
                </c:pt>
                <c:pt idx="11">
                  <c:v>5.7600000000000016</c:v>
                </c:pt>
                <c:pt idx="12">
                  <c:v>6.240000000000002</c:v>
                </c:pt>
                <c:pt idx="13">
                  <c:v>6.7200000000000024</c:v>
                </c:pt>
                <c:pt idx="14">
                  <c:v>7.2000000000000028</c:v>
                </c:pt>
                <c:pt idx="15">
                  <c:v>7.6800000000000033</c:v>
                </c:pt>
                <c:pt idx="16">
                  <c:v>8.1600000000000037</c:v>
                </c:pt>
                <c:pt idx="17">
                  <c:v>8.6400000000000041</c:v>
                </c:pt>
                <c:pt idx="18">
                  <c:v>9.1200000000000045</c:v>
                </c:pt>
                <c:pt idx="19">
                  <c:v>9.600000000000005</c:v>
                </c:pt>
                <c:pt idx="20">
                  <c:v>10.080000000000005</c:v>
                </c:pt>
                <c:pt idx="21">
                  <c:v>10.560000000000006</c:v>
                </c:pt>
                <c:pt idx="22">
                  <c:v>11.040000000000006</c:v>
                </c:pt>
                <c:pt idx="23">
                  <c:v>11.520000000000007</c:v>
                </c:pt>
                <c:pt idx="24">
                  <c:v>12.000000000000007</c:v>
                </c:pt>
                <c:pt idx="25">
                  <c:v>12.480000000000008</c:v>
                </c:pt>
                <c:pt idx="26">
                  <c:v>12.960000000000008</c:v>
                </c:pt>
                <c:pt idx="27">
                  <c:v>13.440000000000008</c:v>
                </c:pt>
                <c:pt idx="28">
                  <c:v>13.920000000000009</c:v>
                </c:pt>
                <c:pt idx="29">
                  <c:v>14.400000000000009</c:v>
                </c:pt>
                <c:pt idx="30">
                  <c:v>14.88000000000001</c:v>
                </c:pt>
                <c:pt idx="31">
                  <c:v>15.36000000000001</c:v>
                </c:pt>
                <c:pt idx="32">
                  <c:v>15.840000000000011</c:v>
                </c:pt>
                <c:pt idx="33">
                  <c:v>16.320000000000011</c:v>
                </c:pt>
                <c:pt idx="34">
                  <c:v>16.800000000000011</c:v>
                </c:pt>
                <c:pt idx="35">
                  <c:v>17.280000000000012</c:v>
                </c:pt>
                <c:pt idx="36">
                  <c:v>17.760000000000012</c:v>
                </c:pt>
                <c:pt idx="37">
                  <c:v>18.240000000000013</c:v>
                </c:pt>
                <c:pt idx="38">
                  <c:v>18.720000000000013</c:v>
                </c:pt>
                <c:pt idx="39">
                  <c:v>19.200000000000014</c:v>
                </c:pt>
                <c:pt idx="40">
                  <c:v>19.680000000000014</c:v>
                </c:pt>
                <c:pt idx="41">
                  <c:v>20.160000000000014</c:v>
                </c:pt>
                <c:pt idx="42">
                  <c:v>20.640000000000015</c:v>
                </c:pt>
                <c:pt idx="43">
                  <c:v>21.120000000000015</c:v>
                </c:pt>
                <c:pt idx="44">
                  <c:v>21.600000000000016</c:v>
                </c:pt>
                <c:pt idx="45">
                  <c:v>22.080000000000016</c:v>
                </c:pt>
                <c:pt idx="46">
                  <c:v>22.560000000000016</c:v>
                </c:pt>
                <c:pt idx="47">
                  <c:v>23.040000000000017</c:v>
                </c:pt>
                <c:pt idx="48">
                  <c:v>23.520000000000017</c:v>
                </c:pt>
                <c:pt idx="49">
                  <c:v>24.000000000000018</c:v>
                </c:pt>
                <c:pt idx="50">
                  <c:v>24.480000000000018</c:v>
                </c:pt>
                <c:pt idx="51">
                  <c:v>24.960000000000019</c:v>
                </c:pt>
                <c:pt idx="52">
                  <c:v>25.440000000000019</c:v>
                </c:pt>
                <c:pt idx="53">
                  <c:v>25.920000000000019</c:v>
                </c:pt>
                <c:pt idx="54">
                  <c:v>26.40000000000002</c:v>
                </c:pt>
                <c:pt idx="55">
                  <c:v>26.88000000000002</c:v>
                </c:pt>
                <c:pt idx="56">
                  <c:v>27.360000000000021</c:v>
                </c:pt>
                <c:pt idx="57">
                  <c:v>27.840000000000021</c:v>
                </c:pt>
                <c:pt idx="58">
                  <c:v>28.320000000000022</c:v>
                </c:pt>
                <c:pt idx="59">
                  <c:v>28.800000000000022</c:v>
                </c:pt>
                <c:pt idx="60">
                  <c:v>29.280000000000022</c:v>
                </c:pt>
                <c:pt idx="61">
                  <c:v>29.760000000000023</c:v>
                </c:pt>
                <c:pt idx="62">
                  <c:v>30.240000000000023</c:v>
                </c:pt>
                <c:pt idx="63">
                  <c:v>30.720000000000024</c:v>
                </c:pt>
                <c:pt idx="64">
                  <c:v>31.200000000000024</c:v>
                </c:pt>
                <c:pt idx="65">
                  <c:v>31.680000000000025</c:v>
                </c:pt>
                <c:pt idx="66">
                  <c:v>32.160000000000025</c:v>
                </c:pt>
                <c:pt idx="67">
                  <c:v>32.640000000000022</c:v>
                </c:pt>
                <c:pt idx="68">
                  <c:v>33.120000000000019</c:v>
                </c:pt>
                <c:pt idx="69">
                  <c:v>33.600000000000016</c:v>
                </c:pt>
                <c:pt idx="70">
                  <c:v>34.080000000000013</c:v>
                </c:pt>
                <c:pt idx="71">
                  <c:v>34.560000000000009</c:v>
                </c:pt>
                <c:pt idx="72">
                  <c:v>35.040000000000006</c:v>
                </c:pt>
                <c:pt idx="73">
                  <c:v>35.520000000000003</c:v>
                </c:pt>
                <c:pt idx="74">
                  <c:v>36</c:v>
                </c:pt>
                <c:pt idx="75">
                  <c:v>36.479999999999997</c:v>
                </c:pt>
                <c:pt idx="76">
                  <c:v>36.959999999999994</c:v>
                </c:pt>
                <c:pt idx="77">
                  <c:v>37.439999999999991</c:v>
                </c:pt>
                <c:pt idx="78">
                  <c:v>37.919999999999987</c:v>
                </c:pt>
                <c:pt idx="79">
                  <c:v>38.399999999999984</c:v>
                </c:pt>
                <c:pt idx="80">
                  <c:v>38.879999999999981</c:v>
                </c:pt>
                <c:pt idx="81">
                  <c:v>39.359999999999978</c:v>
                </c:pt>
                <c:pt idx="82">
                  <c:v>39.839999999999975</c:v>
                </c:pt>
                <c:pt idx="83">
                  <c:v>40.319999999999972</c:v>
                </c:pt>
                <c:pt idx="84">
                  <c:v>40.799999999999969</c:v>
                </c:pt>
                <c:pt idx="85">
                  <c:v>41.279999999999966</c:v>
                </c:pt>
                <c:pt idx="86">
                  <c:v>41.759999999999962</c:v>
                </c:pt>
                <c:pt idx="87">
                  <c:v>42.239999999999959</c:v>
                </c:pt>
                <c:pt idx="88">
                  <c:v>42.719999999999956</c:v>
                </c:pt>
                <c:pt idx="89">
                  <c:v>43.199999999999953</c:v>
                </c:pt>
                <c:pt idx="90">
                  <c:v>43.67999999999995</c:v>
                </c:pt>
                <c:pt idx="91">
                  <c:v>44.159999999999947</c:v>
                </c:pt>
                <c:pt idx="92">
                  <c:v>44.639999999999944</c:v>
                </c:pt>
                <c:pt idx="93">
                  <c:v>45.119999999999941</c:v>
                </c:pt>
                <c:pt idx="94">
                  <c:v>45.599999999999937</c:v>
                </c:pt>
                <c:pt idx="95">
                  <c:v>46.079999999999934</c:v>
                </c:pt>
                <c:pt idx="96">
                  <c:v>46.559999999999931</c:v>
                </c:pt>
                <c:pt idx="97">
                  <c:v>47.039999999999928</c:v>
                </c:pt>
                <c:pt idx="98">
                  <c:v>47.519999999999925</c:v>
                </c:pt>
                <c:pt idx="99">
                  <c:v>47.999999999999922</c:v>
                </c:pt>
              </c:numCache>
            </c:numRef>
          </c:xVal>
          <c:yVal>
            <c:numRef>
              <c:f>graph2!$D$15:$D$115</c:f>
              <c:numCache>
                <c:formatCode>0.000_ </c:formatCode>
                <c:ptCount val="101"/>
                <c:pt idx="0">
                  <c:v>0.13742430493009974</c:v>
                </c:pt>
                <c:pt idx="1">
                  <c:v>0.22854995804772249</c:v>
                </c:pt>
                <c:pt idx="2">
                  <c:v>0.28687787760040512</c:v>
                </c:pt>
                <c:pt idx="3">
                  <c:v>0.32206704695671012</c:v>
                </c:pt>
                <c:pt idx="4">
                  <c:v>0.34102283611918432</c:v>
                </c:pt>
                <c:pt idx="5">
                  <c:v>0.34867729632500682</c:v>
                </c:pt>
                <c:pt idx="6">
                  <c:v>0.3485485940216278</c:v>
                </c:pt>
                <c:pt idx="7">
                  <c:v>0.34314208472790397</c:v>
                </c:pt>
                <c:pt idx="8">
                  <c:v>0.33423784124161082</c:v>
                </c:pt>
                <c:pt idx="9">
                  <c:v>0.32309676926581987</c:v>
                </c:pt>
                <c:pt idx="10">
                  <c:v>0.31060835062133962</c:v>
                </c:pt>
                <c:pt idx="11">
                  <c:v>0.29739653435054053</c:v>
                </c:pt>
                <c:pt idx="12">
                  <c:v>0.28389562110041633</c:v>
                </c:pt>
                <c:pt idx="13">
                  <c:v>0.27040463413217597</c:v>
                </c:pt>
                <c:pt idx="14">
                  <c:v>0.25712626680383832</c:v>
                </c:pt>
                <c:pt idx="15">
                  <c:v>0.24419477300092021</c:v>
                </c:pt>
                <c:pt idx="16">
                  <c:v>0.23169593129060856</c:v>
                </c:pt>
                <c:pt idx="17">
                  <c:v>0.21968132754914552</c:v>
                </c:pt>
                <c:pt idx="18">
                  <c:v>0.20817856551235764</c:v>
                </c:pt>
                <c:pt idx="19">
                  <c:v>0.19719855917667989</c:v>
                </c:pt>
                <c:pt idx="20">
                  <c:v>0.18674073436051156</c:v>
                </c:pt>
                <c:pt idx="21">
                  <c:v>0.17679673254653408</c:v>
                </c:pt>
                <c:pt idx="22">
                  <c:v>0.16735304220985964</c:v>
                </c:pt>
                <c:pt idx="23">
                  <c:v>0.15839286244081435</c:v>
                </c:pt>
                <c:pt idx="24">
                  <c:v>0.14989741734782616</c:v>
                </c:pt>
                <c:pt idx="25">
                  <c:v>0.14184687783344982</c:v>
                </c:pt>
                <c:pt idx="26">
                  <c:v>0.13422100296155828</c:v>
                </c:pt>
                <c:pt idx="27">
                  <c:v>0.12699958131902803</c:v>
                </c:pt>
                <c:pt idx="28">
                  <c:v>0.12016272996644997</c:v>
                </c:pt>
                <c:pt idx="29">
                  <c:v>0.11369109222091794</c:v>
                </c:pt>
                <c:pt idx="30">
                  <c:v>0.1075659637923744</c:v>
                </c:pt>
                <c:pt idx="31">
                  <c:v>0.10176936839304623</c:v>
                </c:pt>
                <c:pt idx="32">
                  <c:v>9.6284097917666719E-2</c:v>
                </c:pt>
                <c:pt idx="33">
                  <c:v>9.1093727976813907E-2</c:v>
                </c:pt>
                <c:pt idx="34">
                  <c:v>8.6182616473781642E-2</c:v>
                </c:pt>
                <c:pt idx="35">
                  <c:v>8.1535890700613053E-2</c:v>
                </c:pt>
                <c:pt idx="36">
                  <c:v>7.7139426842942393E-2</c:v>
                </c:pt>
                <c:pt idx="37">
                  <c:v>7.2979824648067432E-2</c:v>
                </c:pt>
                <c:pt idx="38">
                  <c:v>6.9044379198551595E-2</c:v>
                </c:pt>
                <c:pt idx="39">
                  <c:v>6.5321051153101314E-2</c:v>
                </c:pt>
                <c:pt idx="40">
                  <c:v>6.1798436401862007E-2</c:v>
                </c:pt>
                <c:pt idx="41">
                  <c:v>5.8465735787570736E-2</c:v>
                </c:pt>
                <c:pt idx="42">
                  <c:v>5.531272533346919E-2</c:v>
                </c:pt>
                <c:pt idx="43">
                  <c:v>5.2329727269333243E-2</c:v>
                </c:pt>
                <c:pt idx="44">
                  <c:v>4.9507582041083992E-2</c:v>
                </c:pt>
                <c:pt idx="45">
                  <c:v>4.6837621414780303E-2</c:v>
                </c:pt>
                <c:pt idx="46">
                  <c:v>4.4311642733454316E-2</c:v>
                </c:pt>
                <c:pt idx="47">
                  <c:v>4.192188434885382E-2</c:v>
                </c:pt>
                <c:pt idx="48">
                  <c:v>3.9661002225128653E-2</c:v>
                </c:pt>
                <c:pt idx="49">
                  <c:v>3.7522047694566053E-2</c:v>
                </c:pt>
                <c:pt idx="50">
                  <c:v>3.5498446334297766E-2</c:v>
                </c:pt>
                <c:pt idx="51">
                  <c:v>3.3583977925789946E-2</c:v>
                </c:pt>
                <c:pt idx="52">
                  <c:v>3.1772757454686072E-2</c:v>
                </c:pt>
                <c:pt idx="53">
                  <c:v>3.0059217106343142E-2</c:v>
                </c:pt>
                <c:pt idx="54">
                  <c:v>2.8438089211570958E-2</c:v>
                </c:pt>
                <c:pt idx="55">
                  <c:v>2.6904390097214213E-2</c:v>
                </c:pt>
                <c:pt idx="56">
                  <c:v>2.5453404796998688E-2</c:v>
                </c:pt>
                <c:pt idx="57">
                  <c:v>2.4080672579272336E-2</c:v>
                </c:pt>
                <c:pt idx="58">
                  <c:v>2.2781973249754953E-2</c:v>
                </c:pt>
                <c:pt idx="59">
                  <c:v>2.1553314189054842E-2</c:v>
                </c:pt>
                <c:pt idx="60">
                  <c:v>2.0390918086441456E-2</c:v>
                </c:pt>
                <c:pt idx="61">
                  <c:v>1.9291211333123635E-2</c:v>
                </c:pt>
                <c:pt idx="62">
                  <c:v>1.8250813040039258E-2</c:v>
                </c:pt>
                <c:pt idx="63">
                  <c:v>1.7266524646886713E-2</c:v>
                </c:pt>
                <c:pt idx="64">
                  <c:v>1.633532009080681E-2</c:v>
                </c:pt>
                <c:pt idx="65">
                  <c:v>1.5454336504743838E-2</c:v>
                </c:pt>
                <c:pt idx="66">
                  <c:v>1.4620865417071168E-2</c:v>
                </c:pt>
                <c:pt idx="67">
                  <c:v>1.3832344425556285E-2</c:v>
                </c:pt>
                <c:pt idx="68">
                  <c:v>1.3086349320161473E-2</c:v>
                </c:pt>
                <c:pt idx="69">
                  <c:v>1.2380586630529881E-2</c:v>
                </c:pt>
                <c:pt idx="70">
                  <c:v>1.1712886575293078E-2</c:v>
                </c:pt>
                <c:pt idx="71">
                  <c:v>1.1081196391558263E-2</c:v>
                </c:pt>
                <c:pt idx="72">
                  <c:v>1.0483574024092127E-2</c:v>
                </c:pt>
                <c:pt idx="73">
                  <c:v>9.9181821548172001E-3</c:v>
                </c:pt>
                <c:pt idx="74">
                  <c:v>9.3832825542779462E-3</c:v>
                </c:pt>
                <c:pt idx="75">
                  <c:v>8.8772307377198243E-3</c:v>
                </c:pt>
                <c:pt idx="76">
                  <c:v>8.398470909358767E-3</c:v>
                </c:pt>
                <c:pt idx="77">
                  <c:v>7.9455311793024085E-3</c:v>
                </c:pt>
                <c:pt idx="78">
                  <c:v>7.5170190384214334E-3</c:v>
                </c:pt>
                <c:pt idx="79">
                  <c:v>7.1116170772616049E-3</c:v>
                </c:pt>
                <c:pt idx="80">
                  <c:v>6.7280789358363426E-3</c:v>
                </c:pt>
                <c:pt idx="81">
                  <c:v>6.3652254718492944E-3</c:v>
                </c:pt>
                <c:pt idx="82">
                  <c:v>6.0219411355674959E-3</c:v>
                </c:pt>
                <c:pt idx="83">
                  <c:v>5.6971705402006157E-3</c:v>
                </c:pt>
                <c:pt idx="84">
                  <c:v>5.3899152172428638E-3</c:v>
                </c:pt>
                <c:pt idx="85">
                  <c:v>5.099230546802583E-3</c:v>
                </c:pt>
                <c:pt idx="86">
                  <c:v>4.8242228534823746E-3</c:v>
                </c:pt>
                <c:pt idx="87">
                  <c:v>4.5640466588815608E-3</c:v>
                </c:pt>
                <c:pt idx="88">
                  <c:v>4.3179020822743204E-3</c:v>
                </c:pt>
                <c:pt idx="89">
                  <c:v>4.0850323814721826E-3</c:v>
                </c:pt>
                <c:pt idx="90">
                  <c:v>3.8647216263106602E-3</c:v>
                </c:pt>
                <c:pt idx="91">
                  <c:v>3.6562924976075166E-3</c:v>
                </c:pt>
                <c:pt idx="92">
                  <c:v>3.4591042048257815E-3</c:v>
                </c:pt>
                <c:pt idx="93">
                  <c:v>3.2725505160396818E-3</c:v>
                </c:pt>
                <c:pt idx="94">
                  <c:v>3.0960578941468986E-3</c:v>
                </c:pt>
                <c:pt idx="95">
                  <c:v>2.9290837335970996E-3</c:v>
                </c:pt>
                <c:pt idx="96">
                  <c:v>2.771114692215831E-3</c:v>
                </c:pt>
                <c:pt idx="97">
                  <c:v>2.6216651129951831E-3</c:v>
                </c:pt>
                <c:pt idx="98">
                  <c:v>2.4802755309991631E-3</c:v>
                </c:pt>
                <c:pt idx="99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1B-4099-9109-59E228F5FDBD}"/>
            </c:ext>
          </c:extLst>
        </c:ser>
        <c:ser>
          <c:idx val="3"/>
          <c:order val="3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graph2!$B$15:$B$115</c:f>
              <c:numCache>
                <c:formatCode>0.0_ </c:formatCode>
                <c:ptCount val="101"/>
                <c:pt idx="0">
                  <c:v>0.48</c:v>
                </c:pt>
                <c:pt idx="1">
                  <c:v>0.96</c:v>
                </c:pt>
                <c:pt idx="2">
                  <c:v>1.44</c:v>
                </c:pt>
                <c:pt idx="3">
                  <c:v>1.92</c:v>
                </c:pt>
                <c:pt idx="4">
                  <c:v>2.4</c:v>
                </c:pt>
                <c:pt idx="5">
                  <c:v>2.88</c:v>
                </c:pt>
                <c:pt idx="6">
                  <c:v>3.36</c:v>
                </c:pt>
                <c:pt idx="7">
                  <c:v>3.84</c:v>
                </c:pt>
                <c:pt idx="8">
                  <c:v>4.32</c:v>
                </c:pt>
                <c:pt idx="9">
                  <c:v>4.8000000000000007</c:v>
                </c:pt>
                <c:pt idx="10">
                  <c:v>5.2800000000000011</c:v>
                </c:pt>
                <c:pt idx="11">
                  <c:v>5.7600000000000016</c:v>
                </c:pt>
                <c:pt idx="12">
                  <c:v>6.240000000000002</c:v>
                </c:pt>
                <c:pt idx="13">
                  <c:v>6.7200000000000024</c:v>
                </c:pt>
                <c:pt idx="14">
                  <c:v>7.2000000000000028</c:v>
                </c:pt>
                <c:pt idx="15">
                  <c:v>7.6800000000000033</c:v>
                </c:pt>
                <c:pt idx="16">
                  <c:v>8.1600000000000037</c:v>
                </c:pt>
                <c:pt idx="17">
                  <c:v>8.6400000000000041</c:v>
                </c:pt>
                <c:pt idx="18">
                  <c:v>9.1200000000000045</c:v>
                </c:pt>
                <c:pt idx="19">
                  <c:v>9.600000000000005</c:v>
                </c:pt>
                <c:pt idx="20">
                  <c:v>10.080000000000005</c:v>
                </c:pt>
                <c:pt idx="21">
                  <c:v>10.560000000000006</c:v>
                </c:pt>
                <c:pt idx="22">
                  <c:v>11.040000000000006</c:v>
                </c:pt>
                <c:pt idx="23">
                  <c:v>11.520000000000007</c:v>
                </c:pt>
                <c:pt idx="24">
                  <c:v>12.000000000000007</c:v>
                </c:pt>
                <c:pt idx="25">
                  <c:v>12.480000000000008</c:v>
                </c:pt>
                <c:pt idx="26">
                  <c:v>12.960000000000008</c:v>
                </c:pt>
                <c:pt idx="27">
                  <c:v>13.440000000000008</c:v>
                </c:pt>
                <c:pt idx="28">
                  <c:v>13.920000000000009</c:v>
                </c:pt>
                <c:pt idx="29">
                  <c:v>14.400000000000009</c:v>
                </c:pt>
                <c:pt idx="30">
                  <c:v>14.88000000000001</c:v>
                </c:pt>
                <c:pt idx="31">
                  <c:v>15.36000000000001</c:v>
                </c:pt>
                <c:pt idx="32">
                  <c:v>15.840000000000011</c:v>
                </c:pt>
                <c:pt idx="33">
                  <c:v>16.320000000000011</c:v>
                </c:pt>
                <c:pt idx="34">
                  <c:v>16.800000000000011</c:v>
                </c:pt>
                <c:pt idx="35">
                  <c:v>17.280000000000012</c:v>
                </c:pt>
                <c:pt idx="36">
                  <c:v>17.760000000000012</c:v>
                </c:pt>
                <c:pt idx="37">
                  <c:v>18.240000000000013</c:v>
                </c:pt>
                <c:pt idx="38">
                  <c:v>18.720000000000013</c:v>
                </c:pt>
                <c:pt idx="39">
                  <c:v>19.200000000000014</c:v>
                </c:pt>
                <c:pt idx="40">
                  <c:v>19.680000000000014</c:v>
                </c:pt>
                <c:pt idx="41">
                  <c:v>20.160000000000014</c:v>
                </c:pt>
                <c:pt idx="42">
                  <c:v>20.640000000000015</c:v>
                </c:pt>
                <c:pt idx="43">
                  <c:v>21.120000000000015</c:v>
                </c:pt>
                <c:pt idx="44">
                  <c:v>21.600000000000016</c:v>
                </c:pt>
                <c:pt idx="45">
                  <c:v>22.080000000000016</c:v>
                </c:pt>
                <c:pt idx="46">
                  <c:v>22.560000000000016</c:v>
                </c:pt>
                <c:pt idx="47">
                  <c:v>23.040000000000017</c:v>
                </c:pt>
                <c:pt idx="48">
                  <c:v>23.520000000000017</c:v>
                </c:pt>
                <c:pt idx="49">
                  <c:v>24.000000000000018</c:v>
                </c:pt>
                <c:pt idx="50">
                  <c:v>24.480000000000018</c:v>
                </c:pt>
                <c:pt idx="51">
                  <c:v>24.960000000000019</c:v>
                </c:pt>
                <c:pt idx="52">
                  <c:v>25.440000000000019</c:v>
                </c:pt>
                <c:pt idx="53">
                  <c:v>25.920000000000019</c:v>
                </c:pt>
                <c:pt idx="54">
                  <c:v>26.40000000000002</c:v>
                </c:pt>
                <c:pt idx="55">
                  <c:v>26.88000000000002</c:v>
                </c:pt>
                <c:pt idx="56">
                  <c:v>27.360000000000021</c:v>
                </c:pt>
                <c:pt idx="57">
                  <c:v>27.840000000000021</c:v>
                </c:pt>
                <c:pt idx="58">
                  <c:v>28.320000000000022</c:v>
                </c:pt>
                <c:pt idx="59">
                  <c:v>28.800000000000022</c:v>
                </c:pt>
                <c:pt idx="60">
                  <c:v>29.280000000000022</c:v>
                </c:pt>
                <c:pt idx="61">
                  <c:v>29.760000000000023</c:v>
                </c:pt>
                <c:pt idx="62">
                  <c:v>30.240000000000023</c:v>
                </c:pt>
                <c:pt idx="63">
                  <c:v>30.720000000000024</c:v>
                </c:pt>
                <c:pt idx="64">
                  <c:v>31.200000000000024</c:v>
                </c:pt>
                <c:pt idx="65">
                  <c:v>31.680000000000025</c:v>
                </c:pt>
                <c:pt idx="66">
                  <c:v>32.160000000000025</c:v>
                </c:pt>
                <c:pt idx="67">
                  <c:v>32.640000000000022</c:v>
                </c:pt>
                <c:pt idx="68">
                  <c:v>33.120000000000019</c:v>
                </c:pt>
                <c:pt idx="69">
                  <c:v>33.600000000000016</c:v>
                </c:pt>
                <c:pt idx="70">
                  <c:v>34.080000000000013</c:v>
                </c:pt>
                <c:pt idx="71">
                  <c:v>34.560000000000009</c:v>
                </c:pt>
                <c:pt idx="72">
                  <c:v>35.040000000000006</c:v>
                </c:pt>
                <c:pt idx="73">
                  <c:v>35.520000000000003</c:v>
                </c:pt>
                <c:pt idx="74">
                  <c:v>36</c:v>
                </c:pt>
                <c:pt idx="75">
                  <c:v>36.479999999999997</c:v>
                </c:pt>
                <c:pt idx="76">
                  <c:v>36.959999999999994</c:v>
                </c:pt>
                <c:pt idx="77">
                  <c:v>37.439999999999991</c:v>
                </c:pt>
                <c:pt idx="78">
                  <c:v>37.919999999999987</c:v>
                </c:pt>
                <c:pt idx="79">
                  <c:v>38.399999999999984</c:v>
                </c:pt>
                <c:pt idx="80">
                  <c:v>38.879999999999981</c:v>
                </c:pt>
                <c:pt idx="81">
                  <c:v>39.359999999999978</c:v>
                </c:pt>
                <c:pt idx="82">
                  <c:v>39.839999999999975</c:v>
                </c:pt>
                <c:pt idx="83">
                  <c:v>40.319999999999972</c:v>
                </c:pt>
                <c:pt idx="84">
                  <c:v>40.799999999999969</c:v>
                </c:pt>
                <c:pt idx="85">
                  <c:v>41.279999999999966</c:v>
                </c:pt>
                <c:pt idx="86">
                  <c:v>41.759999999999962</c:v>
                </c:pt>
                <c:pt idx="87">
                  <c:v>42.239999999999959</c:v>
                </c:pt>
                <c:pt idx="88">
                  <c:v>42.719999999999956</c:v>
                </c:pt>
                <c:pt idx="89">
                  <c:v>43.199999999999953</c:v>
                </c:pt>
                <c:pt idx="90">
                  <c:v>43.67999999999995</c:v>
                </c:pt>
                <c:pt idx="91">
                  <c:v>44.159999999999947</c:v>
                </c:pt>
                <c:pt idx="92">
                  <c:v>44.639999999999944</c:v>
                </c:pt>
                <c:pt idx="93">
                  <c:v>45.119999999999941</c:v>
                </c:pt>
                <c:pt idx="94">
                  <c:v>45.599999999999937</c:v>
                </c:pt>
                <c:pt idx="95">
                  <c:v>46.079999999999934</c:v>
                </c:pt>
                <c:pt idx="96">
                  <c:v>46.559999999999931</c:v>
                </c:pt>
                <c:pt idx="97">
                  <c:v>47.039999999999928</c:v>
                </c:pt>
                <c:pt idx="98">
                  <c:v>47.519999999999925</c:v>
                </c:pt>
                <c:pt idx="99">
                  <c:v>47.999999999999922</c:v>
                </c:pt>
              </c:numCache>
            </c:numRef>
          </c:xVal>
          <c:yVal>
            <c:numRef>
              <c:f>graph2!$E$15:$E$115</c:f>
              <c:numCache>
                <c:formatCode>0.000_ </c:formatCode>
                <c:ptCount val="101"/>
                <c:pt idx="0">
                  <c:v>0.13742430493009974</c:v>
                </c:pt>
                <c:pt idx="1">
                  <c:v>0.22854995804772249</c:v>
                </c:pt>
                <c:pt idx="2">
                  <c:v>0.28687787760040512</c:v>
                </c:pt>
                <c:pt idx="3">
                  <c:v>0.32206704695671012</c:v>
                </c:pt>
                <c:pt idx="4">
                  <c:v>0.34102283611918432</c:v>
                </c:pt>
                <c:pt idx="5">
                  <c:v>0.34867729632500682</c:v>
                </c:pt>
                <c:pt idx="6">
                  <c:v>0.3485485940216278</c:v>
                </c:pt>
                <c:pt idx="7">
                  <c:v>0.34314208472790397</c:v>
                </c:pt>
                <c:pt idx="8">
                  <c:v>0.33423784124161082</c:v>
                </c:pt>
                <c:pt idx="9">
                  <c:v>0.32309676926581987</c:v>
                </c:pt>
                <c:pt idx="10">
                  <c:v>0.31060835062133962</c:v>
                </c:pt>
                <c:pt idx="11">
                  <c:v>0.29739653435054053</c:v>
                </c:pt>
                <c:pt idx="12">
                  <c:v>0.28389562110041633</c:v>
                </c:pt>
                <c:pt idx="13">
                  <c:v>0.27040463413217597</c:v>
                </c:pt>
                <c:pt idx="14">
                  <c:v>0.25712626680383832</c:v>
                </c:pt>
                <c:pt idx="15">
                  <c:v>0.24419477300092021</c:v>
                </c:pt>
                <c:pt idx="16">
                  <c:v>0.23169593129060856</c:v>
                </c:pt>
                <c:pt idx="17">
                  <c:v>0.21968132754914552</c:v>
                </c:pt>
                <c:pt idx="18">
                  <c:v>0.20817856551235764</c:v>
                </c:pt>
                <c:pt idx="19">
                  <c:v>0.19719855917667989</c:v>
                </c:pt>
                <c:pt idx="20">
                  <c:v>0.18674073436051156</c:v>
                </c:pt>
                <c:pt idx="21">
                  <c:v>0.17679673254653408</c:v>
                </c:pt>
                <c:pt idx="22">
                  <c:v>0.16735304220985964</c:v>
                </c:pt>
                <c:pt idx="23">
                  <c:v>0.15839286244081435</c:v>
                </c:pt>
                <c:pt idx="24">
                  <c:v>0.14989741734782616</c:v>
                </c:pt>
                <c:pt idx="25">
                  <c:v>0.14184687783344982</c:v>
                </c:pt>
                <c:pt idx="26">
                  <c:v>0.13422100296155828</c:v>
                </c:pt>
                <c:pt idx="27">
                  <c:v>0.12699958131902803</c:v>
                </c:pt>
                <c:pt idx="28">
                  <c:v>0.12016272996644997</c:v>
                </c:pt>
                <c:pt idx="29">
                  <c:v>0.11369109222091794</c:v>
                </c:pt>
                <c:pt idx="30">
                  <c:v>0.1075659637923744</c:v>
                </c:pt>
                <c:pt idx="31">
                  <c:v>0.10176936839304623</c:v>
                </c:pt>
                <c:pt idx="32">
                  <c:v>9.6284097917666719E-2</c:v>
                </c:pt>
                <c:pt idx="33">
                  <c:v>9.1093727976813907E-2</c:v>
                </c:pt>
                <c:pt idx="34">
                  <c:v>8.6182616473781642E-2</c:v>
                </c:pt>
                <c:pt idx="35">
                  <c:v>8.1535890700613053E-2</c:v>
                </c:pt>
                <c:pt idx="36">
                  <c:v>7.7139426842942393E-2</c:v>
                </c:pt>
                <c:pt idx="37">
                  <c:v>7.2979824648067432E-2</c:v>
                </c:pt>
                <c:pt idx="38">
                  <c:v>6.9044379198551595E-2</c:v>
                </c:pt>
                <c:pt idx="39">
                  <c:v>6.5321051153101314E-2</c:v>
                </c:pt>
                <c:pt idx="40">
                  <c:v>6.1798436401862007E-2</c:v>
                </c:pt>
                <c:pt idx="41">
                  <c:v>5.8465735787570736E-2</c:v>
                </c:pt>
                <c:pt idx="42">
                  <c:v>5.531272533346919E-2</c:v>
                </c:pt>
                <c:pt idx="43">
                  <c:v>5.2329727269333243E-2</c:v>
                </c:pt>
                <c:pt idx="44">
                  <c:v>4.9507582041083992E-2</c:v>
                </c:pt>
                <c:pt idx="45">
                  <c:v>4.6837621414780303E-2</c:v>
                </c:pt>
                <c:pt idx="46">
                  <c:v>4.4311642733454316E-2</c:v>
                </c:pt>
                <c:pt idx="47">
                  <c:v>4.192188434885382E-2</c:v>
                </c:pt>
                <c:pt idx="48">
                  <c:v>3.9661002225128653E-2</c:v>
                </c:pt>
                <c:pt idx="49">
                  <c:v>3.7522047694566053E-2</c:v>
                </c:pt>
                <c:pt idx="50">
                  <c:v>3.5498446334297766E-2</c:v>
                </c:pt>
                <c:pt idx="51">
                  <c:v>3.3583977925789946E-2</c:v>
                </c:pt>
                <c:pt idx="52">
                  <c:v>3.1772757454686072E-2</c:v>
                </c:pt>
                <c:pt idx="53">
                  <c:v>3.0059217106343142E-2</c:v>
                </c:pt>
                <c:pt idx="54">
                  <c:v>2.8438089211570958E-2</c:v>
                </c:pt>
                <c:pt idx="55">
                  <c:v>2.6904390097214213E-2</c:v>
                </c:pt>
                <c:pt idx="56">
                  <c:v>2.5453404796998688E-2</c:v>
                </c:pt>
                <c:pt idx="57">
                  <c:v>2.4080672579272336E-2</c:v>
                </c:pt>
                <c:pt idx="58">
                  <c:v>2.2781973249754953E-2</c:v>
                </c:pt>
                <c:pt idx="59">
                  <c:v>2.1553314189054842E-2</c:v>
                </c:pt>
                <c:pt idx="60">
                  <c:v>2.0390918086441456E-2</c:v>
                </c:pt>
                <c:pt idx="61">
                  <c:v>1.9291211333123635E-2</c:v>
                </c:pt>
                <c:pt idx="62">
                  <c:v>1.8250813040039258E-2</c:v>
                </c:pt>
                <c:pt idx="63">
                  <c:v>1.7266524646886713E-2</c:v>
                </c:pt>
                <c:pt idx="64">
                  <c:v>1.633532009080681E-2</c:v>
                </c:pt>
                <c:pt idx="65">
                  <c:v>1.5454336504743838E-2</c:v>
                </c:pt>
                <c:pt idx="66">
                  <c:v>1.4620865417071168E-2</c:v>
                </c:pt>
                <c:pt idx="67">
                  <c:v>1.3832344425556285E-2</c:v>
                </c:pt>
                <c:pt idx="68">
                  <c:v>1.3086349320161473E-2</c:v>
                </c:pt>
                <c:pt idx="69">
                  <c:v>1.2380586630529881E-2</c:v>
                </c:pt>
                <c:pt idx="70">
                  <c:v>1.1712886575293078E-2</c:v>
                </c:pt>
                <c:pt idx="71">
                  <c:v>1.1081196391558263E-2</c:v>
                </c:pt>
                <c:pt idx="72">
                  <c:v>1.0483574024092127E-2</c:v>
                </c:pt>
                <c:pt idx="73">
                  <c:v>9.9181821548172001E-3</c:v>
                </c:pt>
                <c:pt idx="74">
                  <c:v>9.3832825542779462E-3</c:v>
                </c:pt>
                <c:pt idx="75">
                  <c:v>8.8772307377198243E-3</c:v>
                </c:pt>
                <c:pt idx="76">
                  <c:v>8.398470909358767E-3</c:v>
                </c:pt>
                <c:pt idx="77">
                  <c:v>7.9455311793024085E-3</c:v>
                </c:pt>
                <c:pt idx="78">
                  <c:v>7.5170190384214334E-3</c:v>
                </c:pt>
                <c:pt idx="79">
                  <c:v>7.1116170772616049E-3</c:v>
                </c:pt>
                <c:pt idx="80">
                  <c:v>6.7280789358363426E-3</c:v>
                </c:pt>
                <c:pt idx="81">
                  <c:v>6.3652254718492944E-3</c:v>
                </c:pt>
                <c:pt idx="82">
                  <c:v>6.0219411355674959E-3</c:v>
                </c:pt>
                <c:pt idx="83">
                  <c:v>5.6971705402006157E-3</c:v>
                </c:pt>
                <c:pt idx="84">
                  <c:v>5.3899152172428638E-3</c:v>
                </c:pt>
                <c:pt idx="85">
                  <c:v>5.099230546802583E-3</c:v>
                </c:pt>
                <c:pt idx="86">
                  <c:v>4.8242228534823746E-3</c:v>
                </c:pt>
                <c:pt idx="87">
                  <c:v>4.5640466588815608E-3</c:v>
                </c:pt>
                <c:pt idx="88">
                  <c:v>4.3179020822743204E-3</c:v>
                </c:pt>
                <c:pt idx="89">
                  <c:v>4.0850323814721826E-3</c:v>
                </c:pt>
                <c:pt idx="90">
                  <c:v>3.8647216263106602E-3</c:v>
                </c:pt>
                <c:pt idx="91">
                  <c:v>3.6562924976075166E-3</c:v>
                </c:pt>
                <c:pt idx="92">
                  <c:v>3.4591042048257815E-3</c:v>
                </c:pt>
                <c:pt idx="93">
                  <c:v>3.2725505160396818E-3</c:v>
                </c:pt>
                <c:pt idx="94">
                  <c:v>3.0960578941468986E-3</c:v>
                </c:pt>
                <c:pt idx="95">
                  <c:v>2.9290837335970996E-3</c:v>
                </c:pt>
                <c:pt idx="96">
                  <c:v>2.771114692215831E-3</c:v>
                </c:pt>
                <c:pt idx="97">
                  <c:v>2.6216651129951831E-3</c:v>
                </c:pt>
                <c:pt idx="98">
                  <c:v>2.4802755309991631E-3</c:v>
                </c:pt>
                <c:pt idx="99">
                  <c:v>2.3465112607934779E-3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1B-4099-9109-59E228F5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16256"/>
        <c:axId val="123217792"/>
      </c:scatterChart>
      <c:valAx>
        <c:axId val="123216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123217792"/>
        <c:crosses val="autoZero"/>
        <c:crossBetween val="midCat"/>
      </c:valAx>
      <c:valAx>
        <c:axId val="123217792"/>
        <c:scaling>
          <c:logBase val="10"/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216256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36283185840712"/>
          <c:y val="0.10043689537752323"/>
          <c:w val="0.23230088495575221"/>
          <c:h val="0.40611440304824614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 paperSize="9" orientation="landscape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66702359816937"/>
          <c:y val="9.7015102129310957E-2"/>
          <c:w val="0.65131718432442509"/>
          <c:h val="0.7052251654784527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graph2!$C$13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graph2!$F$14:$F$114</c:f>
              <c:numCache>
                <c:formatCode>General</c:formatCode>
                <c:ptCount val="101"/>
                <c:pt idx="0">
                  <c:v>0</c:v>
                </c:pt>
                <c:pt idx="1">
                  <c:v>28.297172212212232</c:v>
                </c:pt>
                <c:pt idx="2">
                  <c:v>48.587044872348493</c:v>
                </c:pt>
                <c:pt idx="3">
                  <c:v>63.135457324207444</c:v>
                </c:pt>
                <c:pt idx="4">
                  <c:v>73.567080450420931</c:v>
                </c:pt>
                <c:pt idx="5">
                  <c:v>81.04684921608083</c:v>
                </c:pt>
                <c:pt idx="6">
                  <c:v>86.410054933046695</c:v>
                </c:pt>
                <c:pt idx="7">
                  <c:v>90.255625092187515</c:v>
                </c:pt>
                <c:pt idx="8">
                  <c:v>93.013007640854809</c:v>
                </c:pt>
                <c:pt idx="9">
                  <c:v>94.990128901176234</c:v>
                </c:pt>
                <c:pt idx="10">
                  <c:v>96.407780753620244</c:v>
                </c:pt>
                <c:pt idx="11">
                  <c:v>97.424277220008562</c:v>
                </c:pt>
                <c:pt idx="12">
                  <c:v>98.153133930771915</c:v>
                </c:pt>
                <c:pt idx="13">
                  <c:v>98.675744802910302</c:v>
                </c:pt>
                <c:pt idx="14">
                  <c:v>99.050471576559943</c:v>
                </c:pt>
                <c:pt idx="15">
                  <c:v>99.319161269744683</c:v>
                </c:pt>
                <c:pt idx="16">
                  <c:v>99.511819377732465</c:v>
                </c:pt>
                <c:pt idx="17">
                  <c:v>99.649960689122167</c:v>
                </c:pt>
                <c:pt idx="18">
                  <c:v>99.7490119157317</c:v>
                </c:pt>
                <c:pt idx="19">
                  <c:v>99.820034446169231</c:v>
                </c:pt>
                <c:pt idx="20">
                  <c:v>99.870959608859394</c:v>
                </c:pt>
                <c:pt idx="21">
                  <c:v>99.907474390563763</c:v>
                </c:pt>
                <c:pt idx="22">
                  <c:v>99.933656521606338</c:v>
                </c:pt>
                <c:pt idx="23">
                  <c:v>99.952429849938966</c:v>
                </c:pt>
                <c:pt idx="24">
                  <c:v>99.965890857223343</c:v>
                </c:pt>
                <c:pt idx="25">
                  <c:v>99.975542780094955</c:v>
                </c:pt>
                <c:pt idx="26">
                  <c:v>99.982463481729809</c:v>
                </c:pt>
                <c:pt idx="27">
                  <c:v>99.987425820504754</c:v>
                </c:pt>
                <c:pt idx="28">
                  <c:v>99.990983957730791</c:v>
                </c:pt>
                <c:pt idx="29">
                  <c:v>99.993535242738432</c:v>
                </c:pt>
                <c:pt idx="30">
                  <c:v>99.995364586233848</c:v>
                </c:pt>
                <c:pt idx="31">
                  <c:v>99.996676277250003</c:v>
                </c:pt>
                <c:pt idx="32">
                  <c:v>99.997616796800429</c:v>
                </c:pt>
                <c:pt idx="33">
                  <c:v>99.998291175913977</c:v>
                </c:pt>
                <c:pt idx="34">
                  <c:v>99.998774724808399</c:v>
                </c:pt>
                <c:pt idx="35">
                  <c:v>99.999121443039442</c:v>
                </c:pt>
                <c:pt idx="36">
                  <c:v>99.999370049815553</c:v>
                </c:pt>
                <c:pt idx="37">
                  <c:v>99.999548307904092</c:v>
                </c:pt>
                <c:pt idx="38">
                  <c:v>99.999676123994348</c:v>
                </c:pt>
                <c:pt idx="39">
                  <c:v>99.999767771745425</c:v>
                </c:pt>
                <c:pt idx="40">
                  <c:v>99.999833485774545</c:v>
                </c:pt>
                <c:pt idx="41">
                  <c:v>99.999880604591681</c:v>
                </c:pt>
                <c:pt idx="42">
                  <c:v>99.99991439011599</c:v>
                </c:pt>
                <c:pt idx="43">
                  <c:v>99.999938615292294</c:v>
                </c:pt>
                <c:pt idx="44">
                  <c:v>99.999955985428741</c:v>
                </c:pt>
                <c:pt idx="45">
                  <c:v>99.999968440307768</c:v>
                </c:pt>
                <c:pt idx="46">
                  <c:v>99.999977370808239</c:v>
                </c:pt>
                <c:pt idx="47">
                  <c:v>99.999983774229591</c:v>
                </c:pt>
                <c:pt idx="48">
                  <c:v>99.999988365663796</c:v>
                </c:pt>
                <c:pt idx="49">
                  <c:v>99.99999165785195</c:v>
                </c:pt>
                <c:pt idx="50">
                  <c:v>99.999994018443942</c:v>
                </c:pt>
                <c:pt idx="51">
                  <c:v>99.999995711055163</c:v>
                </c:pt>
                <c:pt idx="52">
                  <c:v>99.999996924705272</c:v>
                </c:pt>
                <c:pt idx="53">
                  <c:v>99.999997794926713</c:v>
                </c:pt>
                <c:pt idx="54">
                  <c:v>99.999998418900105</c:v>
                </c:pt>
                <c:pt idx="55">
                  <c:v>99.999998866306669</c:v>
                </c:pt>
                <c:pt idx="56">
                  <c:v>99.999999187109822</c:v>
                </c:pt>
                <c:pt idx="57">
                  <c:v>99.999999417134759</c:v>
                </c:pt>
                <c:pt idx="58">
                  <c:v>99.999999582069137</c:v>
                </c:pt>
                <c:pt idx="59">
                  <c:v>99.999999700331756</c:v>
                </c:pt>
                <c:pt idx="60">
                  <c:v>99.99999978512939</c:v>
                </c:pt>
                <c:pt idx="61">
                  <c:v>99.999999845931697</c:v>
                </c:pt>
                <c:pt idx="62">
                  <c:v>99.999999889528667</c:v>
                </c:pt>
                <c:pt idx="63">
                  <c:v>99.999999920788937</c:v>
                </c:pt>
                <c:pt idx="64">
                  <c:v>99.99999994320342</c:v>
                </c:pt>
                <c:pt idx="65">
                  <c:v>99.999999959275243</c:v>
                </c:pt>
                <c:pt idx="66">
                  <c:v>99.999999970799209</c:v>
                </c:pt>
                <c:pt idx="67">
                  <c:v>99.999999979062196</c:v>
                </c:pt>
                <c:pt idx="68">
                  <c:v>99.999999984987014</c:v>
                </c:pt>
                <c:pt idx="69">
                  <c:v>99.999999989235263</c:v>
                </c:pt>
                <c:pt idx="70">
                  <c:v>99.999999992281374</c:v>
                </c:pt>
                <c:pt idx="71">
                  <c:v>99.999999994465526</c:v>
                </c:pt>
                <c:pt idx="72">
                  <c:v>99.999999996031633</c:v>
                </c:pt>
                <c:pt idx="73">
                  <c:v>99.999999997154561</c:v>
                </c:pt>
                <c:pt idx="74">
                  <c:v>99.999999997959748</c:v>
                </c:pt>
                <c:pt idx="75">
                  <c:v>99.999999998537078</c:v>
                </c:pt>
                <c:pt idx="76">
                  <c:v>99.99999999895104</c:v>
                </c:pt>
                <c:pt idx="77">
                  <c:v>99.999999999247862</c:v>
                </c:pt>
                <c:pt idx="78">
                  <c:v>99.999999999460698</c:v>
                </c:pt>
                <c:pt idx="79">
                  <c:v>99.999999999613308</c:v>
                </c:pt>
                <c:pt idx="80">
                  <c:v>99.999999999722732</c:v>
                </c:pt>
                <c:pt idx="81">
                  <c:v>99.99999999980119</c:v>
                </c:pt>
                <c:pt idx="82">
                  <c:v>99.999999999857451</c:v>
                </c:pt>
                <c:pt idx="83">
                  <c:v>99.999999999897781</c:v>
                </c:pt>
                <c:pt idx="84">
                  <c:v>99.999999999926715</c:v>
                </c:pt>
                <c:pt idx="85">
                  <c:v>99.999999999947448</c:v>
                </c:pt>
                <c:pt idx="86">
                  <c:v>99.999999999962313</c:v>
                </c:pt>
                <c:pt idx="87">
                  <c:v>99.999999999972985</c:v>
                </c:pt>
                <c:pt idx="88">
                  <c:v>99.999999999980631</c:v>
                </c:pt>
                <c:pt idx="89">
                  <c:v>99.999999999986116</c:v>
                </c:pt>
                <c:pt idx="90">
                  <c:v>99.999999999990038</c:v>
                </c:pt>
                <c:pt idx="91">
                  <c:v>99.999999999992852</c:v>
                </c:pt>
                <c:pt idx="92">
                  <c:v>99.999999999994884</c:v>
                </c:pt>
                <c:pt idx="93">
                  <c:v>99.999999999996334</c:v>
                </c:pt>
                <c:pt idx="94">
                  <c:v>99.999999999997371</c:v>
                </c:pt>
                <c:pt idx="95">
                  <c:v>99.99999999999811</c:v>
                </c:pt>
                <c:pt idx="96">
                  <c:v>99.99999999999865</c:v>
                </c:pt>
                <c:pt idx="97">
                  <c:v>99.999999999999034</c:v>
                </c:pt>
                <c:pt idx="98">
                  <c:v>99.999999999999304</c:v>
                </c:pt>
                <c:pt idx="99">
                  <c:v>99.999999999999503</c:v>
                </c:pt>
                <c:pt idx="100">
                  <c:v>99.999999999999645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35-43E4-A10D-0C8D5C66F169}"/>
            </c:ext>
          </c:extLst>
        </c:ser>
        <c:ser>
          <c:idx val="2"/>
          <c:order val="1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graph2!$G$14:$G$114</c:f>
              <c:numCache>
                <c:formatCode>General</c:formatCode>
                <c:ptCount val="101"/>
                <c:pt idx="0">
                  <c:v>0</c:v>
                </c:pt>
                <c:pt idx="1">
                  <c:v>28.297172212212232</c:v>
                </c:pt>
                <c:pt idx="2">
                  <c:v>48.587044872348493</c:v>
                </c:pt>
                <c:pt idx="3">
                  <c:v>63.135457324207444</c:v>
                </c:pt>
                <c:pt idx="4">
                  <c:v>73.567080450420931</c:v>
                </c:pt>
                <c:pt idx="5">
                  <c:v>81.04684921608083</c:v>
                </c:pt>
                <c:pt idx="6">
                  <c:v>86.410054933046695</c:v>
                </c:pt>
                <c:pt idx="7">
                  <c:v>90.255625092187515</c:v>
                </c:pt>
                <c:pt idx="8">
                  <c:v>93.013007640854809</c:v>
                </c:pt>
                <c:pt idx="9">
                  <c:v>94.990128901176234</c:v>
                </c:pt>
                <c:pt idx="10">
                  <c:v>96.407780753620244</c:v>
                </c:pt>
                <c:pt idx="11">
                  <c:v>97.424277220008562</c:v>
                </c:pt>
                <c:pt idx="12">
                  <c:v>98.153133930771915</c:v>
                </c:pt>
                <c:pt idx="13">
                  <c:v>98.675744802910302</c:v>
                </c:pt>
                <c:pt idx="14">
                  <c:v>99.050471576559943</c:v>
                </c:pt>
                <c:pt idx="15">
                  <c:v>99.319161269744683</c:v>
                </c:pt>
                <c:pt idx="16">
                  <c:v>99.511819377732465</c:v>
                </c:pt>
                <c:pt idx="17">
                  <c:v>99.649960689122167</c:v>
                </c:pt>
                <c:pt idx="18">
                  <c:v>99.7490119157317</c:v>
                </c:pt>
                <c:pt idx="19">
                  <c:v>99.820034446169231</c:v>
                </c:pt>
                <c:pt idx="20">
                  <c:v>99.870959608859394</c:v>
                </c:pt>
                <c:pt idx="21">
                  <c:v>99.907474390563763</c:v>
                </c:pt>
                <c:pt idx="22">
                  <c:v>99.933656521606338</c:v>
                </c:pt>
                <c:pt idx="23">
                  <c:v>99.952429849938966</c:v>
                </c:pt>
                <c:pt idx="24">
                  <c:v>99.965890857223343</c:v>
                </c:pt>
                <c:pt idx="25">
                  <c:v>99.975542780094955</c:v>
                </c:pt>
                <c:pt idx="26">
                  <c:v>99.982463481729809</c:v>
                </c:pt>
                <c:pt idx="27">
                  <c:v>99.987425820504754</c:v>
                </c:pt>
                <c:pt idx="28">
                  <c:v>99.990983957730791</c:v>
                </c:pt>
                <c:pt idx="29">
                  <c:v>99.993535242738432</c:v>
                </c:pt>
                <c:pt idx="30">
                  <c:v>99.995364586233848</c:v>
                </c:pt>
                <c:pt idx="31">
                  <c:v>99.996676277250003</c:v>
                </c:pt>
                <c:pt idx="32">
                  <c:v>99.997616796800429</c:v>
                </c:pt>
                <c:pt idx="33">
                  <c:v>99.998291175913977</c:v>
                </c:pt>
                <c:pt idx="34">
                  <c:v>99.998774724808399</c:v>
                </c:pt>
                <c:pt idx="35">
                  <c:v>99.999121443039442</c:v>
                </c:pt>
                <c:pt idx="36">
                  <c:v>99.999370049815553</c:v>
                </c:pt>
                <c:pt idx="37">
                  <c:v>99.999548307904092</c:v>
                </c:pt>
                <c:pt idx="38">
                  <c:v>99.999676123994348</c:v>
                </c:pt>
                <c:pt idx="39">
                  <c:v>99.999767771745425</c:v>
                </c:pt>
                <c:pt idx="40">
                  <c:v>99.999833485774545</c:v>
                </c:pt>
                <c:pt idx="41">
                  <c:v>99.999880604591681</c:v>
                </c:pt>
                <c:pt idx="42">
                  <c:v>99.99991439011599</c:v>
                </c:pt>
                <c:pt idx="43">
                  <c:v>99.999938615292294</c:v>
                </c:pt>
                <c:pt idx="44">
                  <c:v>99.999955985428741</c:v>
                </c:pt>
                <c:pt idx="45">
                  <c:v>99.999968440307768</c:v>
                </c:pt>
                <c:pt idx="46">
                  <c:v>99.999977370808239</c:v>
                </c:pt>
                <c:pt idx="47">
                  <c:v>99.999983774229591</c:v>
                </c:pt>
                <c:pt idx="48">
                  <c:v>99.999988365663796</c:v>
                </c:pt>
                <c:pt idx="49">
                  <c:v>99.99999165785195</c:v>
                </c:pt>
                <c:pt idx="50">
                  <c:v>99.999994018443942</c:v>
                </c:pt>
                <c:pt idx="51">
                  <c:v>99.999995711055163</c:v>
                </c:pt>
                <c:pt idx="52">
                  <c:v>99.999996924705272</c:v>
                </c:pt>
                <c:pt idx="53">
                  <c:v>99.999997794926713</c:v>
                </c:pt>
                <c:pt idx="54">
                  <c:v>99.999998418900105</c:v>
                </c:pt>
                <c:pt idx="55">
                  <c:v>99.999998866306669</c:v>
                </c:pt>
                <c:pt idx="56">
                  <c:v>99.999999187109822</c:v>
                </c:pt>
                <c:pt idx="57">
                  <c:v>99.999999417134759</c:v>
                </c:pt>
                <c:pt idx="58">
                  <c:v>99.999999582069137</c:v>
                </c:pt>
                <c:pt idx="59">
                  <c:v>99.999999700331756</c:v>
                </c:pt>
                <c:pt idx="60">
                  <c:v>99.99999978512939</c:v>
                </c:pt>
                <c:pt idx="61">
                  <c:v>99.999999845931697</c:v>
                </c:pt>
                <c:pt idx="62">
                  <c:v>99.999999889528667</c:v>
                </c:pt>
                <c:pt idx="63">
                  <c:v>99.999999920788937</c:v>
                </c:pt>
                <c:pt idx="64">
                  <c:v>99.99999994320342</c:v>
                </c:pt>
                <c:pt idx="65">
                  <c:v>99.999999959275243</c:v>
                </c:pt>
                <c:pt idx="66">
                  <c:v>99.999999970799209</c:v>
                </c:pt>
                <c:pt idx="67">
                  <c:v>99.999999979062196</c:v>
                </c:pt>
                <c:pt idx="68">
                  <c:v>99.999999984987014</c:v>
                </c:pt>
                <c:pt idx="69">
                  <c:v>99.999999989235263</c:v>
                </c:pt>
                <c:pt idx="70">
                  <c:v>99.999999992281374</c:v>
                </c:pt>
                <c:pt idx="71">
                  <c:v>99.999999994465526</c:v>
                </c:pt>
                <c:pt idx="72">
                  <c:v>99.999999996031633</c:v>
                </c:pt>
                <c:pt idx="73">
                  <c:v>99.999999997154561</c:v>
                </c:pt>
                <c:pt idx="74">
                  <c:v>99.999999997959748</c:v>
                </c:pt>
                <c:pt idx="75">
                  <c:v>99.999999998537078</c:v>
                </c:pt>
                <c:pt idx="76">
                  <c:v>99.99999999895104</c:v>
                </c:pt>
                <c:pt idx="77">
                  <c:v>99.999999999247862</c:v>
                </c:pt>
                <c:pt idx="78">
                  <c:v>99.999999999460698</c:v>
                </c:pt>
                <c:pt idx="79">
                  <c:v>99.999999999613308</c:v>
                </c:pt>
                <c:pt idx="80">
                  <c:v>99.999999999722732</c:v>
                </c:pt>
                <c:pt idx="81">
                  <c:v>99.99999999980119</c:v>
                </c:pt>
                <c:pt idx="82">
                  <c:v>99.999999999857451</c:v>
                </c:pt>
                <c:pt idx="83">
                  <c:v>99.999999999897781</c:v>
                </c:pt>
                <c:pt idx="84">
                  <c:v>99.999999999926715</c:v>
                </c:pt>
                <c:pt idx="85">
                  <c:v>99.999999999947448</c:v>
                </c:pt>
                <c:pt idx="86">
                  <c:v>99.999999999962313</c:v>
                </c:pt>
                <c:pt idx="87">
                  <c:v>99.999999999972985</c:v>
                </c:pt>
                <c:pt idx="88">
                  <c:v>99.999999999980631</c:v>
                </c:pt>
                <c:pt idx="89">
                  <c:v>99.999999999986116</c:v>
                </c:pt>
                <c:pt idx="90">
                  <c:v>99.999999999990038</c:v>
                </c:pt>
                <c:pt idx="91">
                  <c:v>99.999999999992852</c:v>
                </c:pt>
                <c:pt idx="92">
                  <c:v>99.999999999994884</c:v>
                </c:pt>
                <c:pt idx="93">
                  <c:v>99.999999999996334</c:v>
                </c:pt>
                <c:pt idx="94">
                  <c:v>99.999999999997371</c:v>
                </c:pt>
                <c:pt idx="95">
                  <c:v>99.99999999999811</c:v>
                </c:pt>
                <c:pt idx="96">
                  <c:v>99.99999999999865</c:v>
                </c:pt>
                <c:pt idx="97">
                  <c:v>99.999999999999034</c:v>
                </c:pt>
                <c:pt idx="98">
                  <c:v>99.999999999999304</c:v>
                </c:pt>
                <c:pt idx="99">
                  <c:v>99.999999999999503</c:v>
                </c:pt>
                <c:pt idx="100">
                  <c:v>99.999999999999645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35-43E4-A10D-0C8D5C66F169}"/>
            </c:ext>
          </c:extLst>
        </c:ser>
        <c:ser>
          <c:idx val="3"/>
          <c:order val="2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graph2!$B$14:$B$115</c:f>
              <c:numCache>
                <c:formatCode>0.0_ </c:formatCode>
                <c:ptCount val="102"/>
                <c:pt idx="0" formatCode="General">
                  <c:v>0</c:v>
                </c:pt>
                <c:pt idx="1">
                  <c:v>0.48</c:v>
                </c:pt>
                <c:pt idx="2">
                  <c:v>0.96</c:v>
                </c:pt>
                <c:pt idx="3">
                  <c:v>1.44</c:v>
                </c:pt>
                <c:pt idx="4">
                  <c:v>1.92</c:v>
                </c:pt>
                <c:pt idx="5">
                  <c:v>2.4</c:v>
                </c:pt>
                <c:pt idx="6">
                  <c:v>2.88</c:v>
                </c:pt>
                <c:pt idx="7">
                  <c:v>3.36</c:v>
                </c:pt>
                <c:pt idx="8">
                  <c:v>3.84</c:v>
                </c:pt>
                <c:pt idx="9">
                  <c:v>4.32</c:v>
                </c:pt>
                <c:pt idx="10">
                  <c:v>4.8000000000000007</c:v>
                </c:pt>
                <c:pt idx="11">
                  <c:v>5.2800000000000011</c:v>
                </c:pt>
                <c:pt idx="12">
                  <c:v>5.7600000000000016</c:v>
                </c:pt>
                <c:pt idx="13">
                  <c:v>6.240000000000002</c:v>
                </c:pt>
                <c:pt idx="14">
                  <c:v>6.7200000000000024</c:v>
                </c:pt>
                <c:pt idx="15">
                  <c:v>7.2000000000000028</c:v>
                </c:pt>
                <c:pt idx="16">
                  <c:v>7.6800000000000033</c:v>
                </c:pt>
                <c:pt idx="17">
                  <c:v>8.1600000000000037</c:v>
                </c:pt>
                <c:pt idx="18">
                  <c:v>8.6400000000000041</c:v>
                </c:pt>
                <c:pt idx="19">
                  <c:v>9.1200000000000045</c:v>
                </c:pt>
                <c:pt idx="20">
                  <c:v>9.600000000000005</c:v>
                </c:pt>
                <c:pt idx="21">
                  <c:v>10.080000000000005</c:v>
                </c:pt>
                <c:pt idx="22">
                  <c:v>10.560000000000006</c:v>
                </c:pt>
                <c:pt idx="23">
                  <c:v>11.040000000000006</c:v>
                </c:pt>
                <c:pt idx="24">
                  <c:v>11.520000000000007</c:v>
                </c:pt>
                <c:pt idx="25">
                  <c:v>12.000000000000007</c:v>
                </c:pt>
                <c:pt idx="26">
                  <c:v>12.480000000000008</c:v>
                </c:pt>
                <c:pt idx="27">
                  <c:v>12.960000000000008</c:v>
                </c:pt>
                <c:pt idx="28">
                  <c:v>13.440000000000008</c:v>
                </c:pt>
                <c:pt idx="29">
                  <c:v>13.920000000000009</c:v>
                </c:pt>
                <c:pt idx="30">
                  <c:v>14.400000000000009</c:v>
                </c:pt>
                <c:pt idx="31">
                  <c:v>14.88000000000001</c:v>
                </c:pt>
                <c:pt idx="32">
                  <c:v>15.36000000000001</c:v>
                </c:pt>
                <c:pt idx="33">
                  <c:v>15.840000000000011</c:v>
                </c:pt>
                <c:pt idx="34">
                  <c:v>16.320000000000011</c:v>
                </c:pt>
                <c:pt idx="35">
                  <c:v>16.800000000000011</c:v>
                </c:pt>
                <c:pt idx="36">
                  <c:v>17.280000000000012</c:v>
                </c:pt>
                <c:pt idx="37">
                  <c:v>17.760000000000012</c:v>
                </c:pt>
                <c:pt idx="38">
                  <c:v>18.240000000000013</c:v>
                </c:pt>
                <c:pt idx="39">
                  <c:v>18.720000000000013</c:v>
                </c:pt>
                <c:pt idx="40">
                  <c:v>19.200000000000014</c:v>
                </c:pt>
                <c:pt idx="41">
                  <c:v>19.680000000000014</c:v>
                </c:pt>
                <c:pt idx="42">
                  <c:v>20.160000000000014</c:v>
                </c:pt>
                <c:pt idx="43">
                  <c:v>20.640000000000015</c:v>
                </c:pt>
                <c:pt idx="44">
                  <c:v>21.120000000000015</c:v>
                </c:pt>
                <c:pt idx="45">
                  <c:v>21.600000000000016</c:v>
                </c:pt>
                <c:pt idx="46">
                  <c:v>22.080000000000016</c:v>
                </c:pt>
                <c:pt idx="47">
                  <c:v>22.560000000000016</c:v>
                </c:pt>
                <c:pt idx="48">
                  <c:v>23.040000000000017</c:v>
                </c:pt>
                <c:pt idx="49">
                  <c:v>23.520000000000017</c:v>
                </c:pt>
                <c:pt idx="50">
                  <c:v>24.000000000000018</c:v>
                </c:pt>
                <c:pt idx="51">
                  <c:v>24.480000000000018</c:v>
                </c:pt>
                <c:pt idx="52">
                  <c:v>24.960000000000019</c:v>
                </c:pt>
                <c:pt idx="53">
                  <c:v>25.440000000000019</c:v>
                </c:pt>
                <c:pt idx="54">
                  <c:v>25.920000000000019</c:v>
                </c:pt>
                <c:pt idx="55">
                  <c:v>26.40000000000002</c:v>
                </c:pt>
                <c:pt idx="56">
                  <c:v>26.88000000000002</c:v>
                </c:pt>
                <c:pt idx="57">
                  <c:v>27.360000000000021</c:v>
                </c:pt>
                <c:pt idx="58">
                  <c:v>27.840000000000021</c:v>
                </c:pt>
                <c:pt idx="59">
                  <c:v>28.320000000000022</c:v>
                </c:pt>
                <c:pt idx="60">
                  <c:v>28.800000000000022</c:v>
                </c:pt>
                <c:pt idx="61">
                  <c:v>29.280000000000022</c:v>
                </c:pt>
                <c:pt idx="62">
                  <c:v>29.760000000000023</c:v>
                </c:pt>
                <c:pt idx="63">
                  <c:v>30.240000000000023</c:v>
                </c:pt>
                <c:pt idx="64">
                  <c:v>30.720000000000024</c:v>
                </c:pt>
                <c:pt idx="65">
                  <c:v>31.200000000000024</c:v>
                </c:pt>
                <c:pt idx="66">
                  <c:v>31.680000000000025</c:v>
                </c:pt>
                <c:pt idx="67">
                  <c:v>32.160000000000025</c:v>
                </c:pt>
                <c:pt idx="68">
                  <c:v>32.640000000000022</c:v>
                </c:pt>
                <c:pt idx="69">
                  <c:v>33.120000000000019</c:v>
                </c:pt>
                <c:pt idx="70">
                  <c:v>33.600000000000016</c:v>
                </c:pt>
                <c:pt idx="71">
                  <c:v>34.080000000000013</c:v>
                </c:pt>
                <c:pt idx="72">
                  <c:v>34.560000000000009</c:v>
                </c:pt>
                <c:pt idx="73">
                  <c:v>35.040000000000006</c:v>
                </c:pt>
                <c:pt idx="74">
                  <c:v>35.520000000000003</c:v>
                </c:pt>
                <c:pt idx="75">
                  <c:v>36</c:v>
                </c:pt>
                <c:pt idx="76">
                  <c:v>36.479999999999997</c:v>
                </c:pt>
                <c:pt idx="77">
                  <c:v>36.959999999999994</c:v>
                </c:pt>
                <c:pt idx="78">
                  <c:v>37.439999999999991</c:v>
                </c:pt>
                <c:pt idx="79">
                  <c:v>37.919999999999987</c:v>
                </c:pt>
                <c:pt idx="80">
                  <c:v>38.399999999999984</c:v>
                </c:pt>
                <c:pt idx="81">
                  <c:v>38.879999999999981</c:v>
                </c:pt>
                <c:pt idx="82">
                  <c:v>39.359999999999978</c:v>
                </c:pt>
                <c:pt idx="83">
                  <c:v>39.839999999999975</c:v>
                </c:pt>
                <c:pt idx="84">
                  <c:v>40.319999999999972</c:v>
                </c:pt>
                <c:pt idx="85">
                  <c:v>40.799999999999969</c:v>
                </c:pt>
                <c:pt idx="86">
                  <c:v>41.279999999999966</c:v>
                </c:pt>
                <c:pt idx="87">
                  <c:v>41.759999999999962</c:v>
                </c:pt>
                <c:pt idx="88">
                  <c:v>42.239999999999959</c:v>
                </c:pt>
                <c:pt idx="89">
                  <c:v>42.719999999999956</c:v>
                </c:pt>
                <c:pt idx="90">
                  <c:v>43.199999999999953</c:v>
                </c:pt>
                <c:pt idx="91">
                  <c:v>43.67999999999995</c:v>
                </c:pt>
                <c:pt idx="92">
                  <c:v>44.159999999999947</c:v>
                </c:pt>
                <c:pt idx="93">
                  <c:v>44.639999999999944</c:v>
                </c:pt>
                <c:pt idx="94">
                  <c:v>45.119999999999941</c:v>
                </c:pt>
                <c:pt idx="95">
                  <c:v>45.599999999999937</c:v>
                </c:pt>
                <c:pt idx="96">
                  <c:v>46.079999999999934</c:v>
                </c:pt>
                <c:pt idx="97">
                  <c:v>46.559999999999931</c:v>
                </c:pt>
                <c:pt idx="98">
                  <c:v>47.039999999999928</c:v>
                </c:pt>
                <c:pt idx="99">
                  <c:v>47.519999999999925</c:v>
                </c:pt>
                <c:pt idx="100">
                  <c:v>47.999999999999922</c:v>
                </c:pt>
              </c:numCache>
            </c:numRef>
          </c:xVal>
          <c:yVal>
            <c:numRef>
              <c:f>graph2!$H$14:$H$114</c:f>
              <c:numCache>
                <c:formatCode>General</c:formatCode>
                <c:ptCount val="101"/>
                <c:pt idx="0">
                  <c:v>0</c:v>
                </c:pt>
                <c:pt idx="1">
                  <c:v>28.297172212212232</c:v>
                </c:pt>
                <c:pt idx="2">
                  <c:v>48.587044872348493</c:v>
                </c:pt>
                <c:pt idx="3">
                  <c:v>63.135457324207444</c:v>
                </c:pt>
                <c:pt idx="4">
                  <c:v>73.567080450420931</c:v>
                </c:pt>
                <c:pt idx="5">
                  <c:v>81.04684921608083</c:v>
                </c:pt>
                <c:pt idx="6">
                  <c:v>86.410054933046695</c:v>
                </c:pt>
                <c:pt idx="7">
                  <c:v>90.255625092187515</c:v>
                </c:pt>
                <c:pt idx="8">
                  <c:v>93.013007640854809</c:v>
                </c:pt>
                <c:pt idx="9">
                  <c:v>94.990128901176234</c:v>
                </c:pt>
                <c:pt idx="10">
                  <c:v>96.407780753620244</c:v>
                </c:pt>
                <c:pt idx="11">
                  <c:v>97.424277220008562</c:v>
                </c:pt>
                <c:pt idx="12">
                  <c:v>98.153133930771915</c:v>
                </c:pt>
                <c:pt idx="13">
                  <c:v>98.675744802910302</c:v>
                </c:pt>
                <c:pt idx="14">
                  <c:v>99.050471576559943</c:v>
                </c:pt>
                <c:pt idx="15">
                  <c:v>99.319161269744683</c:v>
                </c:pt>
                <c:pt idx="16">
                  <c:v>99.511819377732465</c:v>
                </c:pt>
                <c:pt idx="17">
                  <c:v>99.649960689122167</c:v>
                </c:pt>
                <c:pt idx="18">
                  <c:v>99.7490119157317</c:v>
                </c:pt>
                <c:pt idx="19">
                  <c:v>99.820034446169231</c:v>
                </c:pt>
                <c:pt idx="20">
                  <c:v>99.870959608859394</c:v>
                </c:pt>
                <c:pt idx="21">
                  <c:v>99.907474390563763</c:v>
                </c:pt>
                <c:pt idx="22">
                  <c:v>99.933656521606338</c:v>
                </c:pt>
                <c:pt idx="23">
                  <c:v>99.952429849938966</c:v>
                </c:pt>
                <c:pt idx="24">
                  <c:v>99.965890857223343</c:v>
                </c:pt>
                <c:pt idx="25">
                  <c:v>99.975542780094955</c:v>
                </c:pt>
                <c:pt idx="26">
                  <c:v>99.982463481729809</c:v>
                </c:pt>
                <c:pt idx="27">
                  <c:v>99.987425820504754</c:v>
                </c:pt>
                <c:pt idx="28">
                  <c:v>99.990983957730791</c:v>
                </c:pt>
                <c:pt idx="29">
                  <c:v>99.993535242738432</c:v>
                </c:pt>
                <c:pt idx="30">
                  <c:v>99.995364586233848</c:v>
                </c:pt>
                <c:pt idx="31">
                  <c:v>99.996676277250003</c:v>
                </c:pt>
                <c:pt idx="32">
                  <c:v>99.997616796800429</c:v>
                </c:pt>
                <c:pt idx="33">
                  <c:v>99.998291175913977</c:v>
                </c:pt>
                <c:pt idx="34">
                  <c:v>99.998774724808399</c:v>
                </c:pt>
                <c:pt idx="35">
                  <c:v>99.999121443039442</c:v>
                </c:pt>
                <c:pt idx="36">
                  <c:v>99.999370049815553</c:v>
                </c:pt>
                <c:pt idx="37">
                  <c:v>99.999548307904092</c:v>
                </c:pt>
                <c:pt idx="38">
                  <c:v>99.999676123994348</c:v>
                </c:pt>
                <c:pt idx="39">
                  <c:v>99.999767771745425</c:v>
                </c:pt>
                <c:pt idx="40">
                  <c:v>99.999833485774545</c:v>
                </c:pt>
                <c:pt idx="41">
                  <c:v>99.999880604591681</c:v>
                </c:pt>
                <c:pt idx="42">
                  <c:v>99.99991439011599</c:v>
                </c:pt>
                <c:pt idx="43">
                  <c:v>99.999938615292294</c:v>
                </c:pt>
                <c:pt idx="44">
                  <c:v>99.999955985428741</c:v>
                </c:pt>
                <c:pt idx="45">
                  <c:v>99.999968440307768</c:v>
                </c:pt>
                <c:pt idx="46">
                  <c:v>99.999977370808239</c:v>
                </c:pt>
                <c:pt idx="47">
                  <c:v>99.999983774229591</c:v>
                </c:pt>
                <c:pt idx="48">
                  <c:v>99.999988365663796</c:v>
                </c:pt>
                <c:pt idx="49">
                  <c:v>99.99999165785195</c:v>
                </c:pt>
                <c:pt idx="50">
                  <c:v>99.999994018443942</c:v>
                </c:pt>
                <c:pt idx="51">
                  <c:v>99.999995711055163</c:v>
                </c:pt>
                <c:pt idx="52">
                  <c:v>99.999996924705272</c:v>
                </c:pt>
                <c:pt idx="53">
                  <c:v>99.999997794926713</c:v>
                </c:pt>
                <c:pt idx="54">
                  <c:v>99.999998418900105</c:v>
                </c:pt>
                <c:pt idx="55">
                  <c:v>99.999998866306669</c:v>
                </c:pt>
                <c:pt idx="56">
                  <c:v>99.999999187109822</c:v>
                </c:pt>
                <c:pt idx="57">
                  <c:v>99.999999417134759</c:v>
                </c:pt>
                <c:pt idx="58">
                  <c:v>99.999999582069137</c:v>
                </c:pt>
                <c:pt idx="59">
                  <c:v>99.999999700331756</c:v>
                </c:pt>
                <c:pt idx="60">
                  <c:v>99.99999978512939</c:v>
                </c:pt>
                <c:pt idx="61">
                  <c:v>99.999999845931697</c:v>
                </c:pt>
                <c:pt idx="62">
                  <c:v>99.999999889528667</c:v>
                </c:pt>
                <c:pt idx="63">
                  <c:v>99.999999920788937</c:v>
                </c:pt>
                <c:pt idx="64">
                  <c:v>99.99999994320342</c:v>
                </c:pt>
                <c:pt idx="65">
                  <c:v>99.999999959275243</c:v>
                </c:pt>
                <c:pt idx="66">
                  <c:v>99.999999970799209</c:v>
                </c:pt>
                <c:pt idx="67">
                  <c:v>99.999999979062196</c:v>
                </c:pt>
                <c:pt idx="68">
                  <c:v>99.999999984987014</c:v>
                </c:pt>
                <c:pt idx="69">
                  <c:v>99.999999989235263</c:v>
                </c:pt>
                <c:pt idx="70">
                  <c:v>99.999999992281374</c:v>
                </c:pt>
                <c:pt idx="71">
                  <c:v>99.999999994465526</c:v>
                </c:pt>
                <c:pt idx="72">
                  <c:v>99.999999996031633</c:v>
                </c:pt>
                <c:pt idx="73">
                  <c:v>99.999999997154561</c:v>
                </c:pt>
                <c:pt idx="74">
                  <c:v>99.999999997959748</c:v>
                </c:pt>
                <c:pt idx="75">
                  <c:v>99.999999998537078</c:v>
                </c:pt>
                <c:pt idx="76">
                  <c:v>99.99999999895104</c:v>
                </c:pt>
                <c:pt idx="77">
                  <c:v>99.999999999247862</c:v>
                </c:pt>
                <c:pt idx="78">
                  <c:v>99.999999999460698</c:v>
                </c:pt>
                <c:pt idx="79">
                  <c:v>99.999999999613308</c:v>
                </c:pt>
                <c:pt idx="80">
                  <c:v>99.999999999722732</c:v>
                </c:pt>
                <c:pt idx="81">
                  <c:v>99.99999999980119</c:v>
                </c:pt>
                <c:pt idx="82">
                  <c:v>99.999999999857451</c:v>
                </c:pt>
                <c:pt idx="83">
                  <c:v>99.999999999897781</c:v>
                </c:pt>
                <c:pt idx="84">
                  <c:v>99.999999999926715</c:v>
                </c:pt>
                <c:pt idx="85">
                  <c:v>99.999999999947448</c:v>
                </c:pt>
                <c:pt idx="86">
                  <c:v>99.999999999962313</c:v>
                </c:pt>
                <c:pt idx="87">
                  <c:v>99.999999999972985</c:v>
                </c:pt>
                <c:pt idx="88">
                  <c:v>99.999999999980631</c:v>
                </c:pt>
                <c:pt idx="89">
                  <c:v>99.999999999986116</c:v>
                </c:pt>
                <c:pt idx="90">
                  <c:v>99.999999999990038</c:v>
                </c:pt>
                <c:pt idx="91">
                  <c:v>99.999999999992852</c:v>
                </c:pt>
                <c:pt idx="92">
                  <c:v>99.999999999994884</c:v>
                </c:pt>
                <c:pt idx="93">
                  <c:v>99.999999999996334</c:v>
                </c:pt>
                <c:pt idx="94">
                  <c:v>99.999999999997371</c:v>
                </c:pt>
                <c:pt idx="95">
                  <c:v>99.99999999999811</c:v>
                </c:pt>
                <c:pt idx="96">
                  <c:v>99.99999999999865</c:v>
                </c:pt>
                <c:pt idx="97">
                  <c:v>99.999999999999034</c:v>
                </c:pt>
                <c:pt idx="98">
                  <c:v>99.999999999999304</c:v>
                </c:pt>
                <c:pt idx="99">
                  <c:v>99.999999999999503</c:v>
                </c:pt>
                <c:pt idx="100">
                  <c:v>99.999999999999645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35-43E4-A10D-0C8D5C66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51712"/>
        <c:axId val="123253504"/>
      </c:scatterChart>
      <c:valAx>
        <c:axId val="123251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253504"/>
        <c:crosses val="autoZero"/>
        <c:crossBetween val="midCat"/>
      </c:valAx>
      <c:valAx>
        <c:axId val="123253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Absorbed %</a:t>
                </a:r>
              </a:p>
            </c:rich>
          </c:tx>
          <c:layout>
            <c:manualLayout>
              <c:xMode val="edge"/>
              <c:yMode val="edge"/>
              <c:x val="1.9736884373467427E-2"/>
              <c:y val="0.28358260622413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251712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8439509747442"/>
          <c:y val="0.19029885417672535"/>
          <c:w val="0.11184234478298208"/>
          <c:h val="0.26119450573276026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491434714729638E-2"/>
          <c:y val="9.2526690391459068E-2"/>
          <c:w val="0.60307146696706027"/>
          <c:h val="0.736654804270462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'3.infusion'!$D$14</c:f>
              <c:strCache>
                <c:ptCount val="1"/>
                <c:pt idx="0">
                  <c:v>Observed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'3.infusion'!$C$15:$C$29</c:f>
              <c:numCache>
                <c:formatCode>General</c:formatCode>
                <c:ptCount val="15"/>
              </c:numCache>
            </c:numRef>
          </c:xVal>
          <c:yVal>
            <c:numRef>
              <c:f>'3.infusion'!$D$15:$D$29</c:f>
              <c:numCache>
                <c:formatCode>General</c:formatCode>
                <c:ptCount val="1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A8-4012-BE8B-4F112ADCD173}"/>
            </c:ext>
          </c:extLst>
        </c:ser>
        <c:ser>
          <c:idx val="1"/>
          <c:order val="1"/>
          <c:tx>
            <c:v>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graph3!$B$14:$B$114</c:f>
              <c:numCache>
                <c:formatCode>0.0_ </c:formatCode>
                <c:ptCount val="101"/>
                <c:pt idx="0" formatCode="0.0E+00">
                  <c:v>0</c:v>
                </c:pt>
                <c:pt idx="1">
                  <c:v>0.24</c:v>
                </c:pt>
                <c:pt idx="2">
                  <c:v>0.48</c:v>
                </c:pt>
                <c:pt idx="3">
                  <c:v>0.72</c:v>
                </c:pt>
                <c:pt idx="4">
                  <c:v>0.96</c:v>
                </c:pt>
                <c:pt idx="5">
                  <c:v>1.2</c:v>
                </c:pt>
                <c:pt idx="6">
                  <c:v>1.44</c:v>
                </c:pt>
                <c:pt idx="7">
                  <c:v>1.68</c:v>
                </c:pt>
                <c:pt idx="8">
                  <c:v>1.92</c:v>
                </c:pt>
                <c:pt idx="9">
                  <c:v>2.16</c:v>
                </c:pt>
                <c:pt idx="10">
                  <c:v>2.4000000000000004</c:v>
                </c:pt>
                <c:pt idx="11">
                  <c:v>2.6400000000000006</c:v>
                </c:pt>
                <c:pt idx="12">
                  <c:v>2.8800000000000008</c:v>
                </c:pt>
                <c:pt idx="13">
                  <c:v>3.120000000000001</c:v>
                </c:pt>
                <c:pt idx="14">
                  <c:v>3.3600000000000012</c:v>
                </c:pt>
                <c:pt idx="15">
                  <c:v>3.6000000000000014</c:v>
                </c:pt>
                <c:pt idx="16">
                  <c:v>3.8400000000000016</c:v>
                </c:pt>
                <c:pt idx="17">
                  <c:v>4.0800000000000018</c:v>
                </c:pt>
                <c:pt idx="18">
                  <c:v>4.3200000000000021</c:v>
                </c:pt>
                <c:pt idx="19">
                  <c:v>4.5600000000000023</c:v>
                </c:pt>
                <c:pt idx="20">
                  <c:v>4.8000000000000025</c:v>
                </c:pt>
                <c:pt idx="21">
                  <c:v>5.0400000000000027</c:v>
                </c:pt>
                <c:pt idx="22">
                  <c:v>5.2800000000000029</c:v>
                </c:pt>
                <c:pt idx="23">
                  <c:v>5.5200000000000031</c:v>
                </c:pt>
                <c:pt idx="24">
                  <c:v>5.7600000000000033</c:v>
                </c:pt>
                <c:pt idx="25">
                  <c:v>6.0000000000000036</c:v>
                </c:pt>
                <c:pt idx="26">
                  <c:v>6.2400000000000038</c:v>
                </c:pt>
                <c:pt idx="27">
                  <c:v>6.480000000000004</c:v>
                </c:pt>
                <c:pt idx="28">
                  <c:v>6.7200000000000042</c:v>
                </c:pt>
                <c:pt idx="29">
                  <c:v>6.9600000000000044</c:v>
                </c:pt>
                <c:pt idx="30">
                  <c:v>7.2000000000000046</c:v>
                </c:pt>
                <c:pt idx="31">
                  <c:v>7.4400000000000048</c:v>
                </c:pt>
                <c:pt idx="32">
                  <c:v>7.680000000000005</c:v>
                </c:pt>
                <c:pt idx="33">
                  <c:v>7.9200000000000053</c:v>
                </c:pt>
                <c:pt idx="34">
                  <c:v>8.1600000000000055</c:v>
                </c:pt>
                <c:pt idx="35">
                  <c:v>8.4000000000000057</c:v>
                </c:pt>
                <c:pt idx="36">
                  <c:v>8.6400000000000059</c:v>
                </c:pt>
                <c:pt idx="37">
                  <c:v>8.8800000000000061</c:v>
                </c:pt>
                <c:pt idx="38">
                  <c:v>9.1200000000000063</c:v>
                </c:pt>
                <c:pt idx="39">
                  <c:v>9.3600000000000065</c:v>
                </c:pt>
                <c:pt idx="40">
                  <c:v>9.6000000000000068</c:v>
                </c:pt>
                <c:pt idx="41">
                  <c:v>9.840000000000007</c:v>
                </c:pt>
                <c:pt idx="42">
                  <c:v>10.080000000000007</c:v>
                </c:pt>
                <c:pt idx="43">
                  <c:v>10.320000000000007</c:v>
                </c:pt>
                <c:pt idx="44">
                  <c:v>10.560000000000008</c:v>
                </c:pt>
                <c:pt idx="45">
                  <c:v>10.800000000000008</c:v>
                </c:pt>
                <c:pt idx="46">
                  <c:v>11.040000000000008</c:v>
                </c:pt>
                <c:pt idx="47">
                  <c:v>11.280000000000008</c:v>
                </c:pt>
                <c:pt idx="48">
                  <c:v>11.520000000000008</c:v>
                </c:pt>
                <c:pt idx="49">
                  <c:v>11.760000000000009</c:v>
                </c:pt>
                <c:pt idx="50">
                  <c:v>12.000000000000009</c:v>
                </c:pt>
                <c:pt idx="51">
                  <c:v>12.240000000000009</c:v>
                </c:pt>
                <c:pt idx="52">
                  <c:v>12.480000000000009</c:v>
                </c:pt>
                <c:pt idx="53">
                  <c:v>12.72000000000001</c:v>
                </c:pt>
                <c:pt idx="54">
                  <c:v>12.96000000000001</c:v>
                </c:pt>
                <c:pt idx="55">
                  <c:v>13.20000000000001</c:v>
                </c:pt>
                <c:pt idx="56">
                  <c:v>13.44000000000001</c:v>
                </c:pt>
                <c:pt idx="57">
                  <c:v>13.68000000000001</c:v>
                </c:pt>
                <c:pt idx="58">
                  <c:v>13.920000000000011</c:v>
                </c:pt>
                <c:pt idx="59">
                  <c:v>14.160000000000011</c:v>
                </c:pt>
                <c:pt idx="60">
                  <c:v>14.400000000000011</c:v>
                </c:pt>
                <c:pt idx="61">
                  <c:v>14.640000000000011</c:v>
                </c:pt>
                <c:pt idx="62">
                  <c:v>14.880000000000011</c:v>
                </c:pt>
                <c:pt idx="63">
                  <c:v>15.120000000000012</c:v>
                </c:pt>
                <c:pt idx="64">
                  <c:v>15.360000000000012</c:v>
                </c:pt>
                <c:pt idx="65">
                  <c:v>15.600000000000012</c:v>
                </c:pt>
                <c:pt idx="66">
                  <c:v>15.840000000000012</c:v>
                </c:pt>
                <c:pt idx="67">
                  <c:v>16.080000000000013</c:v>
                </c:pt>
                <c:pt idx="68">
                  <c:v>16.320000000000011</c:v>
                </c:pt>
                <c:pt idx="69">
                  <c:v>16.560000000000009</c:v>
                </c:pt>
                <c:pt idx="70">
                  <c:v>16.800000000000008</c:v>
                </c:pt>
                <c:pt idx="71">
                  <c:v>17.040000000000006</c:v>
                </c:pt>
                <c:pt idx="72">
                  <c:v>17.280000000000005</c:v>
                </c:pt>
                <c:pt idx="73">
                  <c:v>17.520000000000003</c:v>
                </c:pt>
                <c:pt idx="74">
                  <c:v>17.760000000000002</c:v>
                </c:pt>
                <c:pt idx="75">
                  <c:v>18</c:v>
                </c:pt>
                <c:pt idx="76">
                  <c:v>18.239999999999998</c:v>
                </c:pt>
                <c:pt idx="77">
                  <c:v>18.479999999999997</c:v>
                </c:pt>
                <c:pt idx="78">
                  <c:v>18.719999999999995</c:v>
                </c:pt>
                <c:pt idx="79">
                  <c:v>18.959999999999994</c:v>
                </c:pt>
                <c:pt idx="80">
                  <c:v>19.199999999999992</c:v>
                </c:pt>
                <c:pt idx="81">
                  <c:v>19.439999999999991</c:v>
                </c:pt>
                <c:pt idx="82">
                  <c:v>19.679999999999989</c:v>
                </c:pt>
                <c:pt idx="83">
                  <c:v>19.919999999999987</c:v>
                </c:pt>
                <c:pt idx="84">
                  <c:v>20.159999999999986</c:v>
                </c:pt>
                <c:pt idx="85">
                  <c:v>20.399999999999984</c:v>
                </c:pt>
                <c:pt idx="86">
                  <c:v>20.639999999999983</c:v>
                </c:pt>
                <c:pt idx="87">
                  <c:v>20.879999999999981</c:v>
                </c:pt>
                <c:pt idx="88">
                  <c:v>21.11999999999998</c:v>
                </c:pt>
                <c:pt idx="89">
                  <c:v>21.359999999999978</c:v>
                </c:pt>
                <c:pt idx="90">
                  <c:v>21.599999999999977</c:v>
                </c:pt>
                <c:pt idx="91">
                  <c:v>21.839999999999975</c:v>
                </c:pt>
                <c:pt idx="92">
                  <c:v>22.079999999999973</c:v>
                </c:pt>
                <c:pt idx="93">
                  <c:v>22.319999999999972</c:v>
                </c:pt>
                <c:pt idx="94">
                  <c:v>22.55999999999997</c:v>
                </c:pt>
                <c:pt idx="95">
                  <c:v>22.799999999999969</c:v>
                </c:pt>
                <c:pt idx="96">
                  <c:v>23.039999999999967</c:v>
                </c:pt>
                <c:pt idx="97">
                  <c:v>23.279999999999966</c:v>
                </c:pt>
                <c:pt idx="98">
                  <c:v>23.519999999999964</c:v>
                </c:pt>
                <c:pt idx="99">
                  <c:v>23.759999999999962</c:v>
                </c:pt>
                <c:pt idx="100">
                  <c:v>23.999999999999961</c:v>
                </c:pt>
              </c:numCache>
            </c:numRef>
          </c:xVal>
          <c:yVal>
            <c:numRef>
              <c:f>graph3!$D$14:$D$114</c:f>
              <c:numCache>
                <c:formatCode>0.000_ </c:formatCode>
                <c:ptCount val="101"/>
                <c:pt idx="0">
                  <c:v>0</c:v>
                </c:pt>
                <c:pt idx="1">
                  <c:v>0.35020268769668467</c:v>
                </c:pt>
                <c:pt idx="2">
                  <c:v>0.68151851933299223</c:v>
                </c:pt>
                <c:pt idx="3">
                  <c:v>0.99496608598311298</c:v>
                </c:pt>
                <c:pt idx="4">
                  <c:v>1.2915090448681334</c:v>
                </c:pt>
                <c:pt idx="5">
                  <c:v>1.5720590820054186</c:v>
                </c:pt>
                <c:pt idx="6">
                  <c:v>1.8374787150787164</c:v>
                </c:pt>
                <c:pt idx="7">
                  <c:v>2.0885839451460746</c:v>
                </c:pt>
                <c:pt idx="8">
                  <c:v>2.3261467653379326</c:v>
                </c:pt>
                <c:pt idx="9">
                  <c:v>2.5508975342580804</c:v>
                </c:pt>
                <c:pt idx="10">
                  <c:v>2.7635272213842175</c:v>
                </c:pt>
                <c:pt idx="11">
                  <c:v>2.9646895313713402</c:v>
                </c:pt>
                <c:pt idx="12">
                  <c:v>3.1550029137888642</c:v>
                </c:pt>
                <c:pt idx="13">
                  <c:v>3.3350524644701909</c:v>
                </c:pt>
                <c:pt idx="14">
                  <c:v>3.5053917243201713</c:v>
                </c:pt>
                <c:pt idx="15">
                  <c:v>3.6665443811107132</c:v>
                </c:pt>
                <c:pt idx="16">
                  <c:v>3.819005879496479</c:v>
                </c:pt>
                <c:pt idx="17">
                  <c:v>3.9632449442004809</c:v>
                </c:pt>
                <c:pt idx="18">
                  <c:v>4.0997050210524337</c:v>
                </c:pt>
                <c:pt idx="19">
                  <c:v>4.2288056403101493</c:v>
                </c:pt>
                <c:pt idx="20">
                  <c:v>4.3509437064553733</c:v>
                </c:pt>
                <c:pt idx="21">
                  <c:v>4.4664947184293409</c:v>
                </c:pt>
                <c:pt idx="22">
                  <c:v>4.5758139240595668</c:v>
                </c:pt>
                <c:pt idx="23">
                  <c:v>4.6792374122269944</c:v>
                </c:pt>
                <c:pt idx="24">
                  <c:v>4.7770831461312309</c:v>
                </c:pt>
                <c:pt idx="25">
                  <c:v>4.8696519408305603</c:v>
                </c:pt>
                <c:pt idx="26">
                  <c:v>4.9572283880620036</c:v>
                </c:pt>
                <c:pt idx="27">
                  <c:v>5.0400817311847437</c:v>
                </c:pt>
                <c:pt idx="28">
                  <c:v>5.1184666929367619</c:v>
                </c:pt>
                <c:pt idx="29">
                  <c:v>5.192624258549575</c:v>
                </c:pt>
                <c:pt idx="30">
                  <c:v>5.2627824166286272</c:v>
                </c:pt>
                <c:pt idx="31">
                  <c:v>5.3291568600771182</c:v>
                </c:pt>
                <c:pt idx="32">
                  <c:v>5.391951649218143</c:v>
                </c:pt>
                <c:pt idx="33">
                  <c:v>5.4513598391538656</c:v>
                </c:pt>
                <c:pt idx="34">
                  <c:v>5.507564073290439</c:v>
                </c:pt>
                <c:pt idx="35">
                  <c:v>5.5607371448534106</c:v>
                </c:pt>
                <c:pt idx="36">
                  <c:v>5.611042528119917</c:v>
                </c:pt>
                <c:pt idx="37">
                  <c:v>5.6586348810008902</c:v>
                </c:pt>
                <c:pt idx="38">
                  <c:v>5.7036605205183841</c:v>
                </c:pt>
                <c:pt idx="39">
                  <c:v>5.7462578726398377</c:v>
                </c:pt>
                <c:pt idx="40">
                  <c:v>5.7865578978522292</c:v>
                </c:pt>
                <c:pt idx="41">
                  <c:v>5.8246844937845035</c:v>
                </c:pt>
                <c:pt idx="42">
                  <c:v>5.8607548761160739</c:v>
                </c:pt>
                <c:pt idx="43">
                  <c:v>5.8948799389424744</c:v>
                </c:pt>
                <c:pt idx="44">
                  <c:v>5.9271645957060528</c:v>
                </c:pt>
                <c:pt idx="45">
                  <c:v>5.9577081017398568</c:v>
                </c:pt>
                <c:pt idx="46">
                  <c:v>5.986604359416333</c:v>
                </c:pt>
                <c:pt idx="47">
                  <c:v>6.0139422068389967</c:v>
                </c:pt>
                <c:pt idx="48">
                  <c:v>6.0398056909645996</c:v>
                </c:pt>
                <c:pt idx="49">
                  <c:v>6.0642743259954877</c:v>
                </c:pt>
                <c:pt idx="50">
                  <c:v>6.0874233378365554</c:v>
                </c:pt>
                <c:pt idx="51">
                  <c:v>6.109323895368326</c:v>
                </c:pt>
                <c:pt idx="52">
                  <c:v>6.1300433292472052</c:v>
                </c:pt>
                <c:pt idx="53">
                  <c:v>6.1496453389055663</c:v>
                </c:pt>
                <c:pt idx="54">
                  <c:v>6.1681901883880688</c:v>
                </c:pt>
                <c:pt idx="55">
                  <c:v>6.1857348916262884</c:v>
                </c:pt>
                <c:pt idx="56">
                  <c:v>6.2023333877212634</c:v>
                </c:pt>
                <c:pt idx="57">
                  <c:v>6.2180367067728346</c:v>
                </c:pt>
                <c:pt idx="58">
                  <c:v>6.232893126765612</c:v>
                </c:pt>
                <c:pt idx="59">
                  <c:v>6.2469483219938926</c:v>
                </c:pt>
                <c:pt idx="60">
                  <c:v>6.2602455034818352</c:v>
                </c:pt>
                <c:pt idx="61">
                  <c:v>6.2728255518306151</c:v>
                </c:pt>
                <c:pt idx="62">
                  <c:v>6.284727142900957</c:v>
                </c:pt>
                <c:pt idx="63">
                  <c:v>6.2959868667174721</c:v>
                </c:pt>
                <c:pt idx="64">
                  <c:v>6.3066393399603236</c:v>
                </c:pt>
                <c:pt idx="65">
                  <c:v>6.3167173123900948</c:v>
                </c:pt>
                <c:pt idx="66">
                  <c:v>6.3262517675330239</c:v>
                </c:pt>
                <c:pt idx="67">
                  <c:v>6.3352720179361697</c:v>
                </c:pt>
                <c:pt idx="68">
                  <c:v>6.3438057952853448</c:v>
                </c:pt>
                <c:pt idx="69">
                  <c:v>6.35187933566288</c:v>
                </c:pt>
                <c:pt idx="70">
                  <c:v>6.3595174602073428</c:v>
                </c:pt>
                <c:pt idx="71">
                  <c:v>6.3667436514231621</c:v>
                </c:pt>
                <c:pt idx="72">
                  <c:v>6.3735801253748008</c:v>
                </c:pt>
                <c:pt idx="73">
                  <c:v>6.3800478999873951</c:v>
                </c:pt>
                <c:pt idx="74">
                  <c:v>6.3861668596638674</c:v>
                </c:pt>
                <c:pt idx="75">
                  <c:v>6.3919558164171493</c:v>
                </c:pt>
                <c:pt idx="76">
                  <c:v>6.397432567705482</c:v>
                </c:pt>
                <c:pt idx="77">
                  <c:v>6.4026139511485773</c:v>
                </c:pt>
                <c:pt idx="78">
                  <c:v>6.4075158962928773</c:v>
                </c:pt>
                <c:pt idx="79">
                  <c:v>6.4121534735850485</c:v>
                </c:pt>
                <c:pt idx="80">
                  <c:v>6.4165409407042731</c:v>
                </c:pt>
                <c:pt idx="81">
                  <c:v>6.4206917863957882</c:v>
                </c:pt>
                <c:pt idx="82">
                  <c:v>6.4246187719404269</c:v>
                </c:pt>
                <c:pt idx="83">
                  <c:v>6.428333970387655</c:v>
                </c:pt>
                <c:pt idx="84">
                  <c:v>6.4318488036727244</c:v>
                </c:pt>
                <c:pt idx="85">
                  <c:v>6.4351740777320554</c:v>
                </c:pt>
                <c:pt idx="86">
                  <c:v>6.4383200157247984</c:v>
                </c:pt>
                <c:pt idx="87">
                  <c:v>6.4412962894627226</c:v>
                </c:pt>
                <c:pt idx="88">
                  <c:v>6.4441120491450468</c:v>
                </c:pt>
                <c:pt idx="89">
                  <c:v>6.446775951489637</c:v>
                </c:pt>
                <c:pt idx="90">
                  <c:v>6.4492961863470573</c:v>
                </c:pt>
                <c:pt idx="91">
                  <c:v>6.4516805018792915</c:v>
                </c:pt>
                <c:pt idx="92">
                  <c:v>6.4539362283805399</c:v>
                </c:pt>
                <c:pt idx="93">
                  <c:v>6.4560703008133364</c:v>
                </c:pt>
                <c:pt idx="94">
                  <c:v>6.4580892801292711</c:v>
                </c:pt>
                <c:pt idx="95">
                  <c:v>6.4599993734398469</c:v>
                </c:pt>
                <c:pt idx="96">
                  <c:v>6.461806453099511</c:v>
                </c:pt>
                <c:pt idx="97">
                  <c:v>6.4635160747595073</c:v>
                </c:pt>
                <c:pt idx="98">
                  <c:v>6.4651334944480601</c:v>
                </c:pt>
                <c:pt idx="99">
                  <c:v>6.466663684729415</c:v>
                </c:pt>
                <c:pt idx="100">
                  <c:v>6.46811134999139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A8-4012-BE8B-4F112ADCD173}"/>
            </c:ext>
          </c:extLst>
        </c:ser>
        <c:ser>
          <c:idx val="2"/>
          <c:order val="2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graph3!$B$14:$B$114</c:f>
              <c:numCache>
                <c:formatCode>0.0_ </c:formatCode>
                <c:ptCount val="101"/>
                <c:pt idx="0" formatCode="0.0E+00">
                  <c:v>0</c:v>
                </c:pt>
                <c:pt idx="1">
                  <c:v>0.24</c:v>
                </c:pt>
                <c:pt idx="2">
                  <c:v>0.48</c:v>
                </c:pt>
                <c:pt idx="3">
                  <c:v>0.72</c:v>
                </c:pt>
                <c:pt idx="4">
                  <c:v>0.96</c:v>
                </c:pt>
                <c:pt idx="5">
                  <c:v>1.2</c:v>
                </c:pt>
                <c:pt idx="6">
                  <c:v>1.44</c:v>
                </c:pt>
                <c:pt idx="7">
                  <c:v>1.68</c:v>
                </c:pt>
                <c:pt idx="8">
                  <c:v>1.92</c:v>
                </c:pt>
                <c:pt idx="9">
                  <c:v>2.16</c:v>
                </c:pt>
                <c:pt idx="10">
                  <c:v>2.4000000000000004</c:v>
                </c:pt>
                <c:pt idx="11">
                  <c:v>2.6400000000000006</c:v>
                </c:pt>
                <c:pt idx="12">
                  <c:v>2.8800000000000008</c:v>
                </c:pt>
                <c:pt idx="13">
                  <c:v>3.120000000000001</c:v>
                </c:pt>
                <c:pt idx="14">
                  <c:v>3.3600000000000012</c:v>
                </c:pt>
                <c:pt idx="15">
                  <c:v>3.6000000000000014</c:v>
                </c:pt>
                <c:pt idx="16">
                  <c:v>3.8400000000000016</c:v>
                </c:pt>
                <c:pt idx="17">
                  <c:v>4.0800000000000018</c:v>
                </c:pt>
                <c:pt idx="18">
                  <c:v>4.3200000000000021</c:v>
                </c:pt>
                <c:pt idx="19">
                  <c:v>4.5600000000000023</c:v>
                </c:pt>
                <c:pt idx="20">
                  <c:v>4.8000000000000025</c:v>
                </c:pt>
                <c:pt idx="21">
                  <c:v>5.0400000000000027</c:v>
                </c:pt>
                <c:pt idx="22">
                  <c:v>5.2800000000000029</c:v>
                </c:pt>
                <c:pt idx="23">
                  <c:v>5.5200000000000031</c:v>
                </c:pt>
                <c:pt idx="24">
                  <c:v>5.7600000000000033</c:v>
                </c:pt>
                <c:pt idx="25">
                  <c:v>6.0000000000000036</c:v>
                </c:pt>
                <c:pt idx="26">
                  <c:v>6.2400000000000038</c:v>
                </c:pt>
                <c:pt idx="27">
                  <c:v>6.480000000000004</c:v>
                </c:pt>
                <c:pt idx="28">
                  <c:v>6.7200000000000042</c:v>
                </c:pt>
                <c:pt idx="29">
                  <c:v>6.9600000000000044</c:v>
                </c:pt>
                <c:pt idx="30">
                  <c:v>7.2000000000000046</c:v>
                </c:pt>
                <c:pt idx="31">
                  <c:v>7.4400000000000048</c:v>
                </c:pt>
                <c:pt idx="32">
                  <c:v>7.680000000000005</c:v>
                </c:pt>
                <c:pt idx="33">
                  <c:v>7.9200000000000053</c:v>
                </c:pt>
                <c:pt idx="34">
                  <c:v>8.1600000000000055</c:v>
                </c:pt>
                <c:pt idx="35">
                  <c:v>8.4000000000000057</c:v>
                </c:pt>
                <c:pt idx="36">
                  <c:v>8.6400000000000059</c:v>
                </c:pt>
                <c:pt idx="37">
                  <c:v>8.8800000000000061</c:v>
                </c:pt>
                <c:pt idx="38">
                  <c:v>9.1200000000000063</c:v>
                </c:pt>
                <c:pt idx="39">
                  <c:v>9.3600000000000065</c:v>
                </c:pt>
                <c:pt idx="40">
                  <c:v>9.6000000000000068</c:v>
                </c:pt>
                <c:pt idx="41">
                  <c:v>9.840000000000007</c:v>
                </c:pt>
                <c:pt idx="42">
                  <c:v>10.080000000000007</c:v>
                </c:pt>
                <c:pt idx="43">
                  <c:v>10.320000000000007</c:v>
                </c:pt>
                <c:pt idx="44">
                  <c:v>10.560000000000008</c:v>
                </c:pt>
                <c:pt idx="45">
                  <c:v>10.800000000000008</c:v>
                </c:pt>
                <c:pt idx="46">
                  <c:v>11.040000000000008</c:v>
                </c:pt>
                <c:pt idx="47">
                  <c:v>11.280000000000008</c:v>
                </c:pt>
                <c:pt idx="48">
                  <c:v>11.520000000000008</c:v>
                </c:pt>
                <c:pt idx="49">
                  <c:v>11.760000000000009</c:v>
                </c:pt>
                <c:pt idx="50">
                  <c:v>12.000000000000009</c:v>
                </c:pt>
                <c:pt idx="51">
                  <c:v>12.240000000000009</c:v>
                </c:pt>
                <c:pt idx="52">
                  <c:v>12.480000000000009</c:v>
                </c:pt>
                <c:pt idx="53">
                  <c:v>12.72000000000001</c:v>
                </c:pt>
                <c:pt idx="54">
                  <c:v>12.96000000000001</c:v>
                </c:pt>
                <c:pt idx="55">
                  <c:v>13.20000000000001</c:v>
                </c:pt>
                <c:pt idx="56">
                  <c:v>13.44000000000001</c:v>
                </c:pt>
                <c:pt idx="57">
                  <c:v>13.68000000000001</c:v>
                </c:pt>
                <c:pt idx="58">
                  <c:v>13.920000000000011</c:v>
                </c:pt>
                <c:pt idx="59">
                  <c:v>14.160000000000011</c:v>
                </c:pt>
                <c:pt idx="60">
                  <c:v>14.400000000000011</c:v>
                </c:pt>
                <c:pt idx="61">
                  <c:v>14.640000000000011</c:v>
                </c:pt>
                <c:pt idx="62">
                  <c:v>14.880000000000011</c:v>
                </c:pt>
                <c:pt idx="63">
                  <c:v>15.120000000000012</c:v>
                </c:pt>
                <c:pt idx="64">
                  <c:v>15.360000000000012</c:v>
                </c:pt>
                <c:pt idx="65">
                  <c:v>15.600000000000012</c:v>
                </c:pt>
                <c:pt idx="66">
                  <c:v>15.840000000000012</c:v>
                </c:pt>
                <c:pt idx="67">
                  <c:v>16.080000000000013</c:v>
                </c:pt>
                <c:pt idx="68">
                  <c:v>16.320000000000011</c:v>
                </c:pt>
                <c:pt idx="69">
                  <c:v>16.560000000000009</c:v>
                </c:pt>
                <c:pt idx="70">
                  <c:v>16.800000000000008</c:v>
                </c:pt>
                <c:pt idx="71">
                  <c:v>17.040000000000006</c:v>
                </c:pt>
                <c:pt idx="72">
                  <c:v>17.280000000000005</c:v>
                </c:pt>
                <c:pt idx="73">
                  <c:v>17.520000000000003</c:v>
                </c:pt>
                <c:pt idx="74">
                  <c:v>17.760000000000002</c:v>
                </c:pt>
                <c:pt idx="75">
                  <c:v>18</c:v>
                </c:pt>
                <c:pt idx="76">
                  <c:v>18.239999999999998</c:v>
                </c:pt>
                <c:pt idx="77">
                  <c:v>18.479999999999997</c:v>
                </c:pt>
                <c:pt idx="78">
                  <c:v>18.719999999999995</c:v>
                </c:pt>
                <c:pt idx="79">
                  <c:v>18.959999999999994</c:v>
                </c:pt>
                <c:pt idx="80">
                  <c:v>19.199999999999992</c:v>
                </c:pt>
                <c:pt idx="81">
                  <c:v>19.439999999999991</c:v>
                </c:pt>
                <c:pt idx="82">
                  <c:v>19.679999999999989</c:v>
                </c:pt>
                <c:pt idx="83">
                  <c:v>19.919999999999987</c:v>
                </c:pt>
                <c:pt idx="84">
                  <c:v>20.159999999999986</c:v>
                </c:pt>
                <c:pt idx="85">
                  <c:v>20.399999999999984</c:v>
                </c:pt>
                <c:pt idx="86">
                  <c:v>20.639999999999983</c:v>
                </c:pt>
                <c:pt idx="87">
                  <c:v>20.879999999999981</c:v>
                </c:pt>
                <c:pt idx="88">
                  <c:v>21.11999999999998</c:v>
                </c:pt>
                <c:pt idx="89">
                  <c:v>21.359999999999978</c:v>
                </c:pt>
                <c:pt idx="90">
                  <c:v>21.599999999999977</c:v>
                </c:pt>
                <c:pt idx="91">
                  <c:v>21.839999999999975</c:v>
                </c:pt>
                <c:pt idx="92">
                  <c:v>22.079999999999973</c:v>
                </c:pt>
                <c:pt idx="93">
                  <c:v>22.319999999999972</c:v>
                </c:pt>
                <c:pt idx="94">
                  <c:v>22.55999999999997</c:v>
                </c:pt>
                <c:pt idx="95">
                  <c:v>22.799999999999969</c:v>
                </c:pt>
                <c:pt idx="96">
                  <c:v>23.039999999999967</c:v>
                </c:pt>
                <c:pt idx="97">
                  <c:v>23.279999999999966</c:v>
                </c:pt>
                <c:pt idx="98">
                  <c:v>23.519999999999964</c:v>
                </c:pt>
                <c:pt idx="99">
                  <c:v>23.759999999999962</c:v>
                </c:pt>
                <c:pt idx="100">
                  <c:v>23.999999999999961</c:v>
                </c:pt>
              </c:numCache>
            </c:numRef>
          </c:xVal>
          <c:yVal>
            <c:numRef>
              <c:f>graph3!$E$14:$E$114</c:f>
              <c:numCache>
                <c:formatCode>0.000_ </c:formatCode>
                <c:ptCount val="101"/>
                <c:pt idx="0">
                  <c:v>0</c:v>
                </c:pt>
                <c:pt idx="1">
                  <c:v>0.35020268769668467</c:v>
                </c:pt>
                <c:pt idx="2">
                  <c:v>0.68151851933299223</c:v>
                </c:pt>
                <c:pt idx="3">
                  <c:v>0.99496608598311298</c:v>
                </c:pt>
                <c:pt idx="4">
                  <c:v>1.2915090448681334</c:v>
                </c:pt>
                <c:pt idx="5">
                  <c:v>1.5720590820054186</c:v>
                </c:pt>
                <c:pt idx="6">
                  <c:v>1.8374787150787164</c:v>
                </c:pt>
                <c:pt idx="7">
                  <c:v>2.0885839451460746</c:v>
                </c:pt>
                <c:pt idx="8">
                  <c:v>2.3261467653379326</c:v>
                </c:pt>
                <c:pt idx="9">
                  <c:v>2.5508975342580804</c:v>
                </c:pt>
                <c:pt idx="10">
                  <c:v>2.7635272213842175</c:v>
                </c:pt>
                <c:pt idx="11">
                  <c:v>2.9646895313713402</c:v>
                </c:pt>
                <c:pt idx="12">
                  <c:v>3.1550029137888642</c:v>
                </c:pt>
                <c:pt idx="13">
                  <c:v>3.3350524644701909</c:v>
                </c:pt>
                <c:pt idx="14">
                  <c:v>3.5053917243201713</c:v>
                </c:pt>
                <c:pt idx="15">
                  <c:v>3.6665443811107132</c:v>
                </c:pt>
                <c:pt idx="16">
                  <c:v>3.819005879496479</c:v>
                </c:pt>
                <c:pt idx="17">
                  <c:v>3.9632449442004809</c:v>
                </c:pt>
                <c:pt idx="18">
                  <c:v>4.0997050210524337</c:v>
                </c:pt>
                <c:pt idx="19">
                  <c:v>4.2288056403101493</c:v>
                </c:pt>
                <c:pt idx="20">
                  <c:v>4.3509437064553733</c:v>
                </c:pt>
                <c:pt idx="21">
                  <c:v>4.4664947184293409</c:v>
                </c:pt>
                <c:pt idx="22">
                  <c:v>4.5758139240595668</c:v>
                </c:pt>
                <c:pt idx="23">
                  <c:v>4.6792374122269944</c:v>
                </c:pt>
                <c:pt idx="24">
                  <c:v>4.7770831461312309</c:v>
                </c:pt>
                <c:pt idx="25">
                  <c:v>4.8696519408305603</c:v>
                </c:pt>
                <c:pt idx="26">
                  <c:v>4.9572283880620036</c:v>
                </c:pt>
                <c:pt idx="27">
                  <c:v>5.0400817311847437</c:v>
                </c:pt>
                <c:pt idx="28">
                  <c:v>5.1184666929367619</c:v>
                </c:pt>
                <c:pt idx="29">
                  <c:v>5.192624258549575</c:v>
                </c:pt>
                <c:pt idx="30">
                  <c:v>5.2627824166286272</c:v>
                </c:pt>
                <c:pt idx="31">
                  <c:v>5.3291568600771182</c:v>
                </c:pt>
                <c:pt idx="32">
                  <c:v>5.391951649218143</c:v>
                </c:pt>
                <c:pt idx="33">
                  <c:v>5.4513598391538656</c:v>
                </c:pt>
                <c:pt idx="34">
                  <c:v>5.507564073290439</c:v>
                </c:pt>
                <c:pt idx="35">
                  <c:v>5.5607371448534106</c:v>
                </c:pt>
                <c:pt idx="36">
                  <c:v>5.611042528119917</c:v>
                </c:pt>
                <c:pt idx="37">
                  <c:v>5.6586348810008902</c:v>
                </c:pt>
                <c:pt idx="38">
                  <c:v>5.7036605205183841</c:v>
                </c:pt>
                <c:pt idx="39">
                  <c:v>5.7462578726398377</c:v>
                </c:pt>
                <c:pt idx="40">
                  <c:v>5.7865578978522292</c:v>
                </c:pt>
                <c:pt idx="41">
                  <c:v>5.8246844937845035</c:v>
                </c:pt>
                <c:pt idx="42">
                  <c:v>5.8607548761160739</c:v>
                </c:pt>
                <c:pt idx="43">
                  <c:v>5.8948799389424744</c:v>
                </c:pt>
                <c:pt idx="44">
                  <c:v>5.9271645957060528</c:v>
                </c:pt>
                <c:pt idx="45">
                  <c:v>5.9577081017398568</c:v>
                </c:pt>
                <c:pt idx="46">
                  <c:v>5.986604359416333</c:v>
                </c:pt>
                <c:pt idx="47">
                  <c:v>6.0139422068389967</c:v>
                </c:pt>
                <c:pt idx="48">
                  <c:v>6.0398056909645996</c:v>
                </c:pt>
                <c:pt idx="49">
                  <c:v>6.0642743259954877</c:v>
                </c:pt>
                <c:pt idx="50">
                  <c:v>6.0874233378365554</c:v>
                </c:pt>
                <c:pt idx="51">
                  <c:v>6.109323895368326</c:v>
                </c:pt>
                <c:pt idx="52">
                  <c:v>6.1300433292472052</c:v>
                </c:pt>
                <c:pt idx="53">
                  <c:v>6.1496453389055663</c:v>
                </c:pt>
                <c:pt idx="54">
                  <c:v>6.1681901883880688</c:v>
                </c:pt>
                <c:pt idx="55">
                  <c:v>6.1857348916262884</c:v>
                </c:pt>
                <c:pt idx="56">
                  <c:v>6.2023333877212634</c:v>
                </c:pt>
                <c:pt idx="57">
                  <c:v>6.2180367067728346</c:v>
                </c:pt>
                <c:pt idx="58">
                  <c:v>6.232893126765612</c:v>
                </c:pt>
                <c:pt idx="59">
                  <c:v>6.2469483219938926</c:v>
                </c:pt>
                <c:pt idx="60">
                  <c:v>6.2602455034818352</c:v>
                </c:pt>
                <c:pt idx="61">
                  <c:v>6.2728255518306151</c:v>
                </c:pt>
                <c:pt idx="62">
                  <c:v>6.284727142900957</c:v>
                </c:pt>
                <c:pt idx="63">
                  <c:v>6.2959868667174721</c:v>
                </c:pt>
                <c:pt idx="64">
                  <c:v>6.3066393399603236</c:v>
                </c:pt>
                <c:pt idx="65">
                  <c:v>6.3167173123900948</c:v>
                </c:pt>
                <c:pt idx="66">
                  <c:v>6.3262517675330239</c:v>
                </c:pt>
                <c:pt idx="67">
                  <c:v>6.3352720179361697</c:v>
                </c:pt>
                <c:pt idx="68">
                  <c:v>6.3438057952853448</c:v>
                </c:pt>
                <c:pt idx="69">
                  <c:v>6.35187933566288</c:v>
                </c:pt>
                <c:pt idx="70">
                  <c:v>6.3595174602073428</c:v>
                </c:pt>
                <c:pt idx="71">
                  <c:v>6.3667436514231621</c:v>
                </c:pt>
                <c:pt idx="72">
                  <c:v>6.3735801253748008</c:v>
                </c:pt>
                <c:pt idx="73">
                  <c:v>6.3800478999873951</c:v>
                </c:pt>
                <c:pt idx="74">
                  <c:v>6.3861668596638674</c:v>
                </c:pt>
                <c:pt idx="75">
                  <c:v>6.3919558164171493</c:v>
                </c:pt>
                <c:pt idx="76">
                  <c:v>6.397432567705482</c:v>
                </c:pt>
                <c:pt idx="77">
                  <c:v>6.4026139511485773</c:v>
                </c:pt>
                <c:pt idx="78">
                  <c:v>6.4075158962928773</c:v>
                </c:pt>
                <c:pt idx="79">
                  <c:v>6.4121534735850485</c:v>
                </c:pt>
                <c:pt idx="80">
                  <c:v>6.4165409407042731</c:v>
                </c:pt>
                <c:pt idx="81">
                  <c:v>6.4206917863957882</c:v>
                </c:pt>
                <c:pt idx="82">
                  <c:v>6.4246187719404269</c:v>
                </c:pt>
                <c:pt idx="83">
                  <c:v>6.428333970387655</c:v>
                </c:pt>
                <c:pt idx="84">
                  <c:v>6.4318488036727244</c:v>
                </c:pt>
                <c:pt idx="85">
                  <c:v>6.4351740777320554</c:v>
                </c:pt>
                <c:pt idx="86">
                  <c:v>6.4383200157247984</c:v>
                </c:pt>
                <c:pt idx="87">
                  <c:v>6.4412962894627226</c:v>
                </c:pt>
                <c:pt idx="88">
                  <c:v>6.4441120491450468</c:v>
                </c:pt>
                <c:pt idx="89">
                  <c:v>6.446775951489637</c:v>
                </c:pt>
                <c:pt idx="90">
                  <c:v>6.4492961863470573</c:v>
                </c:pt>
                <c:pt idx="91">
                  <c:v>6.4516805018792915</c:v>
                </c:pt>
                <c:pt idx="92">
                  <c:v>6.4539362283805399</c:v>
                </c:pt>
                <c:pt idx="93">
                  <c:v>6.4560703008133364</c:v>
                </c:pt>
                <c:pt idx="94">
                  <c:v>6.4580892801292711</c:v>
                </c:pt>
                <c:pt idx="95">
                  <c:v>6.4599993734398469</c:v>
                </c:pt>
                <c:pt idx="96">
                  <c:v>6.461806453099511</c:v>
                </c:pt>
                <c:pt idx="97">
                  <c:v>6.4635160747595073</c:v>
                </c:pt>
                <c:pt idx="98">
                  <c:v>6.4651334944480601</c:v>
                </c:pt>
                <c:pt idx="99">
                  <c:v>6.466663684729415</c:v>
                </c:pt>
                <c:pt idx="100">
                  <c:v>6.46811134999139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A8-4012-BE8B-4F112ADCD173}"/>
            </c:ext>
          </c:extLst>
        </c:ser>
        <c:ser>
          <c:idx val="3"/>
          <c:order val="3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graph3!$B$14:$B$114</c:f>
              <c:numCache>
                <c:formatCode>0.0_ </c:formatCode>
                <c:ptCount val="101"/>
                <c:pt idx="0" formatCode="0.0E+00">
                  <c:v>0</c:v>
                </c:pt>
                <c:pt idx="1">
                  <c:v>0.24</c:v>
                </c:pt>
                <c:pt idx="2">
                  <c:v>0.48</c:v>
                </c:pt>
                <c:pt idx="3">
                  <c:v>0.72</c:v>
                </c:pt>
                <c:pt idx="4">
                  <c:v>0.96</c:v>
                </c:pt>
                <c:pt idx="5">
                  <c:v>1.2</c:v>
                </c:pt>
                <c:pt idx="6">
                  <c:v>1.44</c:v>
                </c:pt>
                <c:pt idx="7">
                  <c:v>1.68</c:v>
                </c:pt>
                <c:pt idx="8">
                  <c:v>1.92</c:v>
                </c:pt>
                <c:pt idx="9">
                  <c:v>2.16</c:v>
                </c:pt>
                <c:pt idx="10">
                  <c:v>2.4000000000000004</c:v>
                </c:pt>
                <c:pt idx="11">
                  <c:v>2.6400000000000006</c:v>
                </c:pt>
                <c:pt idx="12">
                  <c:v>2.8800000000000008</c:v>
                </c:pt>
                <c:pt idx="13">
                  <c:v>3.120000000000001</c:v>
                </c:pt>
                <c:pt idx="14">
                  <c:v>3.3600000000000012</c:v>
                </c:pt>
                <c:pt idx="15">
                  <c:v>3.6000000000000014</c:v>
                </c:pt>
                <c:pt idx="16">
                  <c:v>3.8400000000000016</c:v>
                </c:pt>
                <c:pt idx="17">
                  <c:v>4.0800000000000018</c:v>
                </c:pt>
                <c:pt idx="18">
                  <c:v>4.3200000000000021</c:v>
                </c:pt>
                <c:pt idx="19">
                  <c:v>4.5600000000000023</c:v>
                </c:pt>
                <c:pt idx="20">
                  <c:v>4.8000000000000025</c:v>
                </c:pt>
                <c:pt idx="21">
                  <c:v>5.0400000000000027</c:v>
                </c:pt>
                <c:pt idx="22">
                  <c:v>5.2800000000000029</c:v>
                </c:pt>
                <c:pt idx="23">
                  <c:v>5.5200000000000031</c:v>
                </c:pt>
                <c:pt idx="24">
                  <c:v>5.7600000000000033</c:v>
                </c:pt>
                <c:pt idx="25">
                  <c:v>6.0000000000000036</c:v>
                </c:pt>
                <c:pt idx="26">
                  <c:v>6.2400000000000038</c:v>
                </c:pt>
                <c:pt idx="27">
                  <c:v>6.480000000000004</c:v>
                </c:pt>
                <c:pt idx="28">
                  <c:v>6.7200000000000042</c:v>
                </c:pt>
                <c:pt idx="29">
                  <c:v>6.9600000000000044</c:v>
                </c:pt>
                <c:pt idx="30">
                  <c:v>7.2000000000000046</c:v>
                </c:pt>
                <c:pt idx="31">
                  <c:v>7.4400000000000048</c:v>
                </c:pt>
                <c:pt idx="32">
                  <c:v>7.680000000000005</c:v>
                </c:pt>
                <c:pt idx="33">
                  <c:v>7.9200000000000053</c:v>
                </c:pt>
                <c:pt idx="34">
                  <c:v>8.1600000000000055</c:v>
                </c:pt>
                <c:pt idx="35">
                  <c:v>8.4000000000000057</c:v>
                </c:pt>
                <c:pt idx="36">
                  <c:v>8.6400000000000059</c:v>
                </c:pt>
                <c:pt idx="37">
                  <c:v>8.8800000000000061</c:v>
                </c:pt>
                <c:pt idx="38">
                  <c:v>9.1200000000000063</c:v>
                </c:pt>
                <c:pt idx="39">
                  <c:v>9.3600000000000065</c:v>
                </c:pt>
                <c:pt idx="40">
                  <c:v>9.6000000000000068</c:v>
                </c:pt>
                <c:pt idx="41">
                  <c:v>9.840000000000007</c:v>
                </c:pt>
                <c:pt idx="42">
                  <c:v>10.080000000000007</c:v>
                </c:pt>
                <c:pt idx="43">
                  <c:v>10.320000000000007</c:v>
                </c:pt>
                <c:pt idx="44">
                  <c:v>10.560000000000008</c:v>
                </c:pt>
                <c:pt idx="45">
                  <c:v>10.800000000000008</c:v>
                </c:pt>
                <c:pt idx="46">
                  <c:v>11.040000000000008</c:v>
                </c:pt>
                <c:pt idx="47">
                  <c:v>11.280000000000008</c:v>
                </c:pt>
                <c:pt idx="48">
                  <c:v>11.520000000000008</c:v>
                </c:pt>
                <c:pt idx="49">
                  <c:v>11.760000000000009</c:v>
                </c:pt>
                <c:pt idx="50">
                  <c:v>12.000000000000009</c:v>
                </c:pt>
                <c:pt idx="51">
                  <c:v>12.240000000000009</c:v>
                </c:pt>
                <c:pt idx="52">
                  <c:v>12.480000000000009</c:v>
                </c:pt>
                <c:pt idx="53">
                  <c:v>12.72000000000001</c:v>
                </c:pt>
                <c:pt idx="54">
                  <c:v>12.96000000000001</c:v>
                </c:pt>
                <c:pt idx="55">
                  <c:v>13.20000000000001</c:v>
                </c:pt>
                <c:pt idx="56">
                  <c:v>13.44000000000001</c:v>
                </c:pt>
                <c:pt idx="57">
                  <c:v>13.68000000000001</c:v>
                </c:pt>
                <c:pt idx="58">
                  <c:v>13.920000000000011</c:v>
                </c:pt>
                <c:pt idx="59">
                  <c:v>14.160000000000011</c:v>
                </c:pt>
                <c:pt idx="60">
                  <c:v>14.400000000000011</c:v>
                </c:pt>
                <c:pt idx="61">
                  <c:v>14.640000000000011</c:v>
                </c:pt>
                <c:pt idx="62">
                  <c:v>14.880000000000011</c:v>
                </c:pt>
                <c:pt idx="63">
                  <c:v>15.120000000000012</c:v>
                </c:pt>
                <c:pt idx="64">
                  <c:v>15.360000000000012</c:v>
                </c:pt>
                <c:pt idx="65">
                  <c:v>15.600000000000012</c:v>
                </c:pt>
                <c:pt idx="66">
                  <c:v>15.840000000000012</c:v>
                </c:pt>
                <c:pt idx="67">
                  <c:v>16.080000000000013</c:v>
                </c:pt>
                <c:pt idx="68">
                  <c:v>16.320000000000011</c:v>
                </c:pt>
                <c:pt idx="69">
                  <c:v>16.560000000000009</c:v>
                </c:pt>
                <c:pt idx="70">
                  <c:v>16.800000000000008</c:v>
                </c:pt>
                <c:pt idx="71">
                  <c:v>17.040000000000006</c:v>
                </c:pt>
                <c:pt idx="72">
                  <c:v>17.280000000000005</c:v>
                </c:pt>
                <c:pt idx="73">
                  <c:v>17.520000000000003</c:v>
                </c:pt>
                <c:pt idx="74">
                  <c:v>17.760000000000002</c:v>
                </c:pt>
                <c:pt idx="75">
                  <c:v>18</c:v>
                </c:pt>
                <c:pt idx="76">
                  <c:v>18.239999999999998</c:v>
                </c:pt>
                <c:pt idx="77">
                  <c:v>18.479999999999997</c:v>
                </c:pt>
                <c:pt idx="78">
                  <c:v>18.719999999999995</c:v>
                </c:pt>
                <c:pt idx="79">
                  <c:v>18.959999999999994</c:v>
                </c:pt>
                <c:pt idx="80">
                  <c:v>19.199999999999992</c:v>
                </c:pt>
                <c:pt idx="81">
                  <c:v>19.439999999999991</c:v>
                </c:pt>
                <c:pt idx="82">
                  <c:v>19.679999999999989</c:v>
                </c:pt>
                <c:pt idx="83">
                  <c:v>19.919999999999987</c:v>
                </c:pt>
                <c:pt idx="84">
                  <c:v>20.159999999999986</c:v>
                </c:pt>
                <c:pt idx="85">
                  <c:v>20.399999999999984</c:v>
                </c:pt>
                <c:pt idx="86">
                  <c:v>20.639999999999983</c:v>
                </c:pt>
                <c:pt idx="87">
                  <c:v>20.879999999999981</c:v>
                </c:pt>
                <c:pt idx="88">
                  <c:v>21.11999999999998</c:v>
                </c:pt>
                <c:pt idx="89">
                  <c:v>21.359999999999978</c:v>
                </c:pt>
                <c:pt idx="90">
                  <c:v>21.599999999999977</c:v>
                </c:pt>
                <c:pt idx="91">
                  <c:v>21.839999999999975</c:v>
                </c:pt>
                <c:pt idx="92">
                  <c:v>22.079999999999973</c:v>
                </c:pt>
                <c:pt idx="93">
                  <c:v>22.319999999999972</c:v>
                </c:pt>
                <c:pt idx="94">
                  <c:v>22.55999999999997</c:v>
                </c:pt>
                <c:pt idx="95">
                  <c:v>22.799999999999969</c:v>
                </c:pt>
                <c:pt idx="96">
                  <c:v>23.039999999999967</c:v>
                </c:pt>
                <c:pt idx="97">
                  <c:v>23.279999999999966</c:v>
                </c:pt>
                <c:pt idx="98">
                  <c:v>23.519999999999964</c:v>
                </c:pt>
                <c:pt idx="99">
                  <c:v>23.759999999999962</c:v>
                </c:pt>
                <c:pt idx="100">
                  <c:v>23.999999999999961</c:v>
                </c:pt>
              </c:numCache>
            </c:numRef>
          </c:xVal>
          <c:yVal>
            <c:numRef>
              <c:f>graph3!$F$14:$F$114</c:f>
              <c:numCache>
                <c:formatCode>0.000_ </c:formatCode>
                <c:ptCount val="101"/>
                <c:pt idx="0">
                  <c:v>0</c:v>
                </c:pt>
                <c:pt idx="1">
                  <c:v>0.35020268769668467</c:v>
                </c:pt>
                <c:pt idx="2">
                  <c:v>0.68151851933299223</c:v>
                </c:pt>
                <c:pt idx="3">
                  <c:v>0.99496608598311298</c:v>
                </c:pt>
                <c:pt idx="4">
                  <c:v>1.2915090448681334</c:v>
                </c:pt>
                <c:pt idx="5">
                  <c:v>1.5720590820054186</c:v>
                </c:pt>
                <c:pt idx="6">
                  <c:v>1.8374787150787164</c:v>
                </c:pt>
                <c:pt idx="7">
                  <c:v>2.0885839451460746</c:v>
                </c:pt>
                <c:pt idx="8">
                  <c:v>2.3261467653379326</c:v>
                </c:pt>
                <c:pt idx="9">
                  <c:v>2.5508975342580804</c:v>
                </c:pt>
                <c:pt idx="10">
                  <c:v>2.7635272213842175</c:v>
                </c:pt>
                <c:pt idx="11">
                  <c:v>2.9646895313713402</c:v>
                </c:pt>
                <c:pt idx="12">
                  <c:v>3.1550029137888642</c:v>
                </c:pt>
                <c:pt idx="13">
                  <c:v>3.3350524644701909</c:v>
                </c:pt>
                <c:pt idx="14">
                  <c:v>3.5053917243201713</c:v>
                </c:pt>
                <c:pt idx="15">
                  <c:v>3.6665443811107132</c:v>
                </c:pt>
                <c:pt idx="16">
                  <c:v>3.819005879496479</c:v>
                </c:pt>
                <c:pt idx="17">
                  <c:v>3.9632449442004809</c:v>
                </c:pt>
                <c:pt idx="18">
                  <c:v>4.0997050210524337</c:v>
                </c:pt>
                <c:pt idx="19">
                  <c:v>4.2288056403101493</c:v>
                </c:pt>
                <c:pt idx="20">
                  <c:v>4.3509437064553733</c:v>
                </c:pt>
                <c:pt idx="21">
                  <c:v>4.4664947184293409</c:v>
                </c:pt>
                <c:pt idx="22">
                  <c:v>4.5758139240595668</c:v>
                </c:pt>
                <c:pt idx="23">
                  <c:v>4.6792374122269944</c:v>
                </c:pt>
                <c:pt idx="24">
                  <c:v>4.7770831461312309</c:v>
                </c:pt>
                <c:pt idx="25">
                  <c:v>4.8696519408305603</c:v>
                </c:pt>
                <c:pt idx="26">
                  <c:v>4.9572283880620036</c:v>
                </c:pt>
                <c:pt idx="27">
                  <c:v>5.0400817311847437</c:v>
                </c:pt>
                <c:pt idx="28">
                  <c:v>5.1184666929367619</c:v>
                </c:pt>
                <c:pt idx="29">
                  <c:v>5.192624258549575</c:v>
                </c:pt>
                <c:pt idx="30">
                  <c:v>5.2627824166286272</c:v>
                </c:pt>
                <c:pt idx="31">
                  <c:v>5.3291568600771182</c:v>
                </c:pt>
                <c:pt idx="32">
                  <c:v>5.391951649218143</c:v>
                </c:pt>
                <c:pt idx="33">
                  <c:v>5.4513598391538656</c:v>
                </c:pt>
                <c:pt idx="34">
                  <c:v>5.507564073290439</c:v>
                </c:pt>
                <c:pt idx="35">
                  <c:v>5.5607371448534106</c:v>
                </c:pt>
                <c:pt idx="36">
                  <c:v>5.611042528119917</c:v>
                </c:pt>
                <c:pt idx="37">
                  <c:v>5.6586348810008902</c:v>
                </c:pt>
                <c:pt idx="38">
                  <c:v>5.7036605205183841</c:v>
                </c:pt>
                <c:pt idx="39">
                  <c:v>5.7462578726398377</c:v>
                </c:pt>
                <c:pt idx="40">
                  <c:v>5.7865578978522292</c:v>
                </c:pt>
                <c:pt idx="41">
                  <c:v>5.8246844937845035</c:v>
                </c:pt>
                <c:pt idx="42">
                  <c:v>5.8607548761160739</c:v>
                </c:pt>
                <c:pt idx="43">
                  <c:v>5.8948799389424744</c:v>
                </c:pt>
                <c:pt idx="44">
                  <c:v>5.9271645957060528</c:v>
                </c:pt>
                <c:pt idx="45">
                  <c:v>5.9577081017398568</c:v>
                </c:pt>
                <c:pt idx="46">
                  <c:v>5.986604359416333</c:v>
                </c:pt>
                <c:pt idx="47">
                  <c:v>6.0139422068389967</c:v>
                </c:pt>
                <c:pt idx="48">
                  <c:v>6.0398056909645996</c:v>
                </c:pt>
                <c:pt idx="49">
                  <c:v>6.0642743259954877</c:v>
                </c:pt>
                <c:pt idx="50">
                  <c:v>6.0874233378365554</c:v>
                </c:pt>
                <c:pt idx="51">
                  <c:v>6.109323895368326</c:v>
                </c:pt>
                <c:pt idx="52">
                  <c:v>6.1300433292472052</c:v>
                </c:pt>
                <c:pt idx="53">
                  <c:v>6.1496453389055663</c:v>
                </c:pt>
                <c:pt idx="54">
                  <c:v>6.1681901883880688</c:v>
                </c:pt>
                <c:pt idx="55">
                  <c:v>6.1857348916262884</c:v>
                </c:pt>
                <c:pt idx="56">
                  <c:v>6.2023333877212634</c:v>
                </c:pt>
                <c:pt idx="57">
                  <c:v>6.2180367067728346</c:v>
                </c:pt>
                <c:pt idx="58">
                  <c:v>6.232893126765612</c:v>
                </c:pt>
                <c:pt idx="59">
                  <c:v>6.2469483219938926</c:v>
                </c:pt>
                <c:pt idx="60">
                  <c:v>6.2602455034818352</c:v>
                </c:pt>
                <c:pt idx="61">
                  <c:v>6.2728255518306151</c:v>
                </c:pt>
                <c:pt idx="62">
                  <c:v>6.284727142900957</c:v>
                </c:pt>
                <c:pt idx="63">
                  <c:v>6.2959868667174721</c:v>
                </c:pt>
                <c:pt idx="64">
                  <c:v>6.3066393399603236</c:v>
                </c:pt>
                <c:pt idx="65">
                  <c:v>6.3167173123900948</c:v>
                </c:pt>
                <c:pt idx="66">
                  <c:v>6.3262517675330239</c:v>
                </c:pt>
                <c:pt idx="67">
                  <c:v>6.3352720179361697</c:v>
                </c:pt>
                <c:pt idx="68">
                  <c:v>6.3438057952853448</c:v>
                </c:pt>
                <c:pt idx="69">
                  <c:v>6.35187933566288</c:v>
                </c:pt>
                <c:pt idx="70">
                  <c:v>6.3595174602073428</c:v>
                </c:pt>
                <c:pt idx="71">
                  <c:v>6.3667436514231621</c:v>
                </c:pt>
                <c:pt idx="72">
                  <c:v>6.3735801253748008</c:v>
                </c:pt>
                <c:pt idx="73">
                  <c:v>6.3800478999873951</c:v>
                </c:pt>
                <c:pt idx="74">
                  <c:v>6.3861668596638674</c:v>
                </c:pt>
                <c:pt idx="75">
                  <c:v>6.3919558164171493</c:v>
                </c:pt>
                <c:pt idx="76">
                  <c:v>6.397432567705482</c:v>
                </c:pt>
                <c:pt idx="77">
                  <c:v>6.4026139511485773</c:v>
                </c:pt>
                <c:pt idx="78">
                  <c:v>6.4075158962928773</c:v>
                </c:pt>
                <c:pt idx="79">
                  <c:v>6.4121534735850485</c:v>
                </c:pt>
                <c:pt idx="80">
                  <c:v>6.4165409407042731</c:v>
                </c:pt>
                <c:pt idx="81">
                  <c:v>6.4206917863957882</c:v>
                </c:pt>
                <c:pt idx="82">
                  <c:v>6.4246187719404269</c:v>
                </c:pt>
                <c:pt idx="83">
                  <c:v>6.428333970387655</c:v>
                </c:pt>
                <c:pt idx="84">
                  <c:v>6.4318488036727244</c:v>
                </c:pt>
                <c:pt idx="85">
                  <c:v>6.4351740777320554</c:v>
                </c:pt>
                <c:pt idx="86">
                  <c:v>6.4383200157247984</c:v>
                </c:pt>
                <c:pt idx="87">
                  <c:v>6.4412962894627226</c:v>
                </c:pt>
                <c:pt idx="88">
                  <c:v>6.4441120491450468</c:v>
                </c:pt>
                <c:pt idx="89">
                  <c:v>6.446775951489637</c:v>
                </c:pt>
                <c:pt idx="90">
                  <c:v>6.4492961863470573</c:v>
                </c:pt>
                <c:pt idx="91">
                  <c:v>6.4516805018792915</c:v>
                </c:pt>
                <c:pt idx="92">
                  <c:v>6.4539362283805399</c:v>
                </c:pt>
                <c:pt idx="93">
                  <c:v>6.4560703008133364</c:v>
                </c:pt>
                <c:pt idx="94">
                  <c:v>6.4580892801292711</c:v>
                </c:pt>
                <c:pt idx="95">
                  <c:v>6.4599993734398469</c:v>
                </c:pt>
                <c:pt idx="96">
                  <c:v>6.461806453099511</c:v>
                </c:pt>
                <c:pt idx="97">
                  <c:v>6.4635160747595073</c:v>
                </c:pt>
                <c:pt idx="98">
                  <c:v>6.4651334944480601</c:v>
                </c:pt>
                <c:pt idx="99">
                  <c:v>6.466663684729415</c:v>
                </c:pt>
                <c:pt idx="100">
                  <c:v>6.46811134999139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A8-4012-BE8B-4F112ADCD173}"/>
            </c:ext>
          </c:extLst>
        </c:ser>
        <c:ser>
          <c:idx val="4"/>
          <c:order val="4"/>
          <c:tx>
            <c:v>Emax</c:v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graph3!$E$3:$E$4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xVal>
          <c:yVal>
            <c:numRef>
              <c:f>graph3!$F$3:$F$4</c:f>
              <c:numCache>
                <c:formatCode>General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A8-4012-BE8B-4F112ADCD173}"/>
            </c:ext>
          </c:extLst>
        </c:ser>
        <c:ser>
          <c:idx val="5"/>
          <c:order val="5"/>
          <c:tx>
            <c:v>Emin</c:v>
          </c:tx>
          <c:spPr>
            <a:ln w="25400">
              <a:solidFill>
                <a:srgbClr val="00FFFF"/>
              </a:solidFill>
              <a:prstDash val="sysDash"/>
            </a:ln>
          </c:spPr>
          <c:marker>
            <c:symbol val="none"/>
          </c:marker>
          <c:xVal>
            <c:numRef>
              <c:f>graph3!$E$3:$E$4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xVal>
          <c:yVal>
            <c:numRef>
              <c:f>graph3!$G$3:$G$4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A8-4012-BE8B-4F112ADCD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61408"/>
        <c:axId val="136562944"/>
      </c:scatterChart>
      <c:valAx>
        <c:axId val="13656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6562944"/>
        <c:crosses val="autoZero"/>
        <c:crossBetween val="midCat"/>
      </c:valAx>
      <c:valAx>
        <c:axId val="1365629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6561408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29978605525724"/>
          <c:y val="7.4733096085409248E-2"/>
          <c:w val="0.25877248400768404"/>
          <c:h val="0.49466192170818507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Repeat i.v. administration</a:t>
            </a:r>
          </a:p>
        </c:rich>
      </c:tx>
      <c:layout>
        <c:manualLayout>
          <c:xMode val="edge"/>
          <c:yMode val="edge"/>
          <c:x val="0.31040024250018944"/>
          <c:y val="3.1914935062405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00009375007324"/>
          <c:y val="0.13563847401522244"/>
          <c:w val="0.61280047875037402"/>
          <c:h val="0.66223490254490958"/>
        </c:manualLayout>
      </c:layout>
      <c:scatterChart>
        <c:scatterStyle val="lineMarker"/>
        <c:varyColors val="0"/>
        <c:ser>
          <c:idx val="0"/>
          <c:order val="0"/>
          <c:tx>
            <c:strRef>
              <c:f>iv_graph!$C$2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iv_graph!$B$3:$B$452</c:f>
              <c:numCache>
                <c:formatCode>General</c:formatCode>
                <c:ptCount val="450"/>
                <c:pt idx="0">
                  <c:v>0</c:v>
                </c:pt>
                <c:pt idx="1">
                  <c:v>0.88888888888888884</c:v>
                </c:pt>
                <c:pt idx="2">
                  <c:v>1.7777777777777777</c:v>
                </c:pt>
                <c:pt idx="3">
                  <c:v>2.6666666666666665</c:v>
                </c:pt>
                <c:pt idx="4">
                  <c:v>3.5555555555555554</c:v>
                </c:pt>
                <c:pt idx="5">
                  <c:v>4.4444444444444446</c:v>
                </c:pt>
                <c:pt idx="6">
                  <c:v>5.333333333333333</c:v>
                </c:pt>
                <c:pt idx="7">
                  <c:v>6.2222222222222223</c:v>
                </c:pt>
                <c:pt idx="8">
                  <c:v>7.1111111111111107</c:v>
                </c:pt>
                <c:pt idx="9">
                  <c:v>8</c:v>
                </c:pt>
                <c:pt idx="10">
                  <c:v>8</c:v>
                </c:pt>
                <c:pt idx="11">
                  <c:v>8.8888888888888893</c:v>
                </c:pt>
                <c:pt idx="12">
                  <c:v>9.7777777777777786</c:v>
                </c:pt>
                <c:pt idx="13">
                  <c:v>10.666666666666666</c:v>
                </c:pt>
                <c:pt idx="14">
                  <c:v>11.555555555555555</c:v>
                </c:pt>
                <c:pt idx="15">
                  <c:v>12.444444444444445</c:v>
                </c:pt>
                <c:pt idx="16">
                  <c:v>13.333333333333332</c:v>
                </c:pt>
                <c:pt idx="17">
                  <c:v>14.222222222222221</c:v>
                </c:pt>
                <c:pt idx="18">
                  <c:v>15.111111111111111</c:v>
                </c:pt>
                <c:pt idx="19">
                  <c:v>16</c:v>
                </c:pt>
                <c:pt idx="20">
                  <c:v>16</c:v>
                </c:pt>
                <c:pt idx="21">
                  <c:v>16.888888888888889</c:v>
                </c:pt>
                <c:pt idx="22">
                  <c:v>17.777777777777779</c:v>
                </c:pt>
                <c:pt idx="23">
                  <c:v>18.666666666666668</c:v>
                </c:pt>
                <c:pt idx="24">
                  <c:v>19.555555555555557</c:v>
                </c:pt>
                <c:pt idx="25">
                  <c:v>20.444444444444443</c:v>
                </c:pt>
                <c:pt idx="26">
                  <c:v>21.333333333333332</c:v>
                </c:pt>
                <c:pt idx="27">
                  <c:v>22.222222222222221</c:v>
                </c:pt>
                <c:pt idx="28">
                  <c:v>23.111111111111111</c:v>
                </c:pt>
                <c:pt idx="29">
                  <c:v>24</c:v>
                </c:pt>
                <c:pt idx="30">
                  <c:v>24</c:v>
                </c:pt>
                <c:pt idx="31">
                  <c:v>24.888888888888889</c:v>
                </c:pt>
                <c:pt idx="32">
                  <c:v>25.777777777777779</c:v>
                </c:pt>
                <c:pt idx="33">
                  <c:v>26.666666666666668</c:v>
                </c:pt>
                <c:pt idx="34">
                  <c:v>27.555555555555557</c:v>
                </c:pt>
                <c:pt idx="35">
                  <c:v>28.444444444444443</c:v>
                </c:pt>
                <c:pt idx="36">
                  <c:v>29.333333333333332</c:v>
                </c:pt>
                <c:pt idx="37">
                  <c:v>30.222222222222221</c:v>
                </c:pt>
                <c:pt idx="38">
                  <c:v>31.111111111111111</c:v>
                </c:pt>
                <c:pt idx="39">
                  <c:v>32</c:v>
                </c:pt>
                <c:pt idx="40">
                  <c:v>32</c:v>
                </c:pt>
                <c:pt idx="41">
                  <c:v>32.888888888888886</c:v>
                </c:pt>
                <c:pt idx="42">
                  <c:v>33.777777777777779</c:v>
                </c:pt>
                <c:pt idx="43">
                  <c:v>34.666666666666664</c:v>
                </c:pt>
                <c:pt idx="44">
                  <c:v>35.555555555555557</c:v>
                </c:pt>
                <c:pt idx="45">
                  <c:v>36.444444444444443</c:v>
                </c:pt>
                <c:pt idx="46">
                  <c:v>37.333333333333336</c:v>
                </c:pt>
                <c:pt idx="47">
                  <c:v>38.222222222222221</c:v>
                </c:pt>
                <c:pt idx="48">
                  <c:v>39.111111111111114</c:v>
                </c:pt>
                <c:pt idx="49">
                  <c:v>40</c:v>
                </c:pt>
                <c:pt idx="50">
                  <c:v>40</c:v>
                </c:pt>
                <c:pt idx="51">
                  <c:v>40.888888888888886</c:v>
                </c:pt>
                <c:pt idx="52">
                  <c:v>41.777777777777779</c:v>
                </c:pt>
                <c:pt idx="53">
                  <c:v>42.666666666666664</c:v>
                </c:pt>
                <c:pt idx="54">
                  <c:v>43.555555555555557</c:v>
                </c:pt>
                <c:pt idx="55">
                  <c:v>44.444444444444443</c:v>
                </c:pt>
                <c:pt idx="56">
                  <c:v>45.333333333333336</c:v>
                </c:pt>
                <c:pt idx="57">
                  <c:v>46.222222222222221</c:v>
                </c:pt>
                <c:pt idx="58">
                  <c:v>47.111111111111114</c:v>
                </c:pt>
                <c:pt idx="59">
                  <c:v>48</c:v>
                </c:pt>
                <c:pt idx="60">
                  <c:v>48</c:v>
                </c:pt>
                <c:pt idx="61">
                  <c:v>48.888888888888886</c:v>
                </c:pt>
                <c:pt idx="62">
                  <c:v>49.777777777777779</c:v>
                </c:pt>
                <c:pt idx="63">
                  <c:v>50.666666666666664</c:v>
                </c:pt>
                <c:pt idx="64">
                  <c:v>51.555555555555557</c:v>
                </c:pt>
                <c:pt idx="65">
                  <c:v>52.444444444444443</c:v>
                </c:pt>
                <c:pt idx="66">
                  <c:v>53.333333333333336</c:v>
                </c:pt>
                <c:pt idx="67">
                  <c:v>54.222222222222221</c:v>
                </c:pt>
                <c:pt idx="68">
                  <c:v>55.111111111111114</c:v>
                </c:pt>
                <c:pt idx="69">
                  <c:v>56</c:v>
                </c:pt>
                <c:pt idx="70">
                  <c:v>56</c:v>
                </c:pt>
                <c:pt idx="71">
                  <c:v>56.888888888888886</c:v>
                </c:pt>
                <c:pt idx="72">
                  <c:v>57.777777777777779</c:v>
                </c:pt>
                <c:pt idx="73">
                  <c:v>58.666666666666664</c:v>
                </c:pt>
                <c:pt idx="74">
                  <c:v>59.555555555555557</c:v>
                </c:pt>
                <c:pt idx="75">
                  <c:v>60.444444444444443</c:v>
                </c:pt>
                <c:pt idx="76">
                  <c:v>61.333333333333336</c:v>
                </c:pt>
                <c:pt idx="77">
                  <c:v>62.222222222222221</c:v>
                </c:pt>
                <c:pt idx="78">
                  <c:v>63.111111111111114</c:v>
                </c:pt>
                <c:pt idx="79">
                  <c:v>64</c:v>
                </c:pt>
                <c:pt idx="80">
                  <c:v>64</c:v>
                </c:pt>
                <c:pt idx="81">
                  <c:v>64.888888888888886</c:v>
                </c:pt>
                <c:pt idx="82">
                  <c:v>65.777777777777771</c:v>
                </c:pt>
                <c:pt idx="83">
                  <c:v>66.666666666666671</c:v>
                </c:pt>
                <c:pt idx="84">
                  <c:v>67.555555555555557</c:v>
                </c:pt>
                <c:pt idx="85">
                  <c:v>68.444444444444443</c:v>
                </c:pt>
                <c:pt idx="86">
                  <c:v>69.333333333333329</c:v>
                </c:pt>
                <c:pt idx="87">
                  <c:v>70.222222222222229</c:v>
                </c:pt>
                <c:pt idx="88">
                  <c:v>71.111111111111114</c:v>
                </c:pt>
                <c:pt idx="89">
                  <c:v>72</c:v>
                </c:pt>
                <c:pt idx="90">
                  <c:v>72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iv_graph!$C$3:$C$452</c:f>
              <c:numCache>
                <c:formatCode>General</c:formatCode>
                <c:ptCount val="450"/>
                <c:pt idx="0">
                  <c:v>5</c:v>
                </c:pt>
                <c:pt idx="1">
                  <c:v>4.0717014958701085</c:v>
                </c:pt>
                <c:pt idx="2">
                  <c:v>3.3157506142941759</c:v>
                </c:pt>
                <c:pt idx="3">
                  <c:v>2.7001493472307656</c:v>
                </c:pt>
                <c:pt idx="4">
                  <c:v>2.1988404272384412</c:v>
                </c:pt>
                <c:pt idx="5">
                  <c:v>1.7906043713532858</c:v>
                </c:pt>
                <c:pt idx="6">
                  <c:v>1.4581612994701461</c:v>
                </c:pt>
                <c:pt idx="7">
                  <c:v>1.1874395088544987</c:v>
                </c:pt>
                <c:pt idx="8">
                  <c:v>0.96697984489162603</c:v>
                </c:pt>
                <c:pt idx="9">
                  <c:v>0.78745065618429588</c:v>
                </c:pt>
                <c:pt idx="10">
                  <c:v>5.787450656184296</c:v>
                </c:pt>
                <c:pt idx="11">
                  <c:v>4.7129542988120079</c:v>
                </c:pt>
                <c:pt idx="12">
                  <c:v>3.8379486136880612</c:v>
                </c:pt>
                <c:pt idx="13">
                  <c:v>3.1253962222852585</c:v>
                </c:pt>
                <c:pt idx="14">
                  <c:v>2.545136094693135</c:v>
                </c:pt>
                <c:pt idx="15">
                  <c:v>2.0726068887910083</c:v>
                </c:pt>
                <c:pt idx="16">
                  <c:v>1.687807313888209</c:v>
                </c:pt>
                <c:pt idx="17">
                  <c:v>1.3744495129398255</c:v>
                </c:pt>
                <c:pt idx="18">
                  <c:v>1.119269627567006</c:v>
                </c:pt>
                <c:pt idx="19">
                  <c:v>0.91146636336931153</c:v>
                </c:pt>
                <c:pt idx="20">
                  <c:v>5.9114663633693114</c:v>
                </c:pt>
                <c:pt idx="21">
                  <c:v>4.8139452869033308</c:v>
                </c:pt>
                <c:pt idx="22">
                  <c:v>3.9201896451442293</c:v>
                </c:pt>
                <c:pt idx="23">
                  <c:v>3.1923684084456538</c:v>
                </c:pt>
                <c:pt idx="24">
                  <c:v>2.5996742448073293</c:v>
                </c:pt>
                <c:pt idx="25">
                  <c:v>2.1170195022714009</c:v>
                </c:pt>
                <c:pt idx="26">
                  <c:v>1.7239742948369312</c:v>
                </c:pt>
                <c:pt idx="27">
                  <c:v>1.4039017430258292</c:v>
                </c:pt>
                <c:pt idx="28">
                  <c:v>1.1432537654265844</c:v>
                </c:pt>
                <c:pt idx="29">
                  <c:v>0.93099761336931153</c:v>
                </c:pt>
                <c:pt idx="30">
                  <c:v>5.9309976133693114</c:v>
                </c:pt>
                <c:pt idx="31">
                  <c:v>4.8298503708715739</c:v>
                </c:pt>
                <c:pt idx="32">
                  <c:v>3.933141795981316</c:v>
                </c:pt>
                <c:pt idx="33">
                  <c:v>3.202915866833274</c:v>
                </c:pt>
                <c:pt idx="34">
                  <c:v>2.6082634652262291</c:v>
                </c:pt>
                <c:pt idx="35">
                  <c:v>2.1240140505969993</c:v>
                </c:pt>
                <c:pt idx="36">
                  <c:v>1.7296702374129866</c:v>
                </c:pt>
                <c:pt idx="37">
                  <c:v>1.408540178607292</c:v>
                </c:pt>
                <c:pt idx="38">
                  <c:v>1.1470310304456923</c:v>
                </c:pt>
                <c:pt idx="39">
                  <c:v>0.93407359249503141</c:v>
                </c:pt>
                <c:pt idx="40">
                  <c:v>5.9340735924950314</c:v>
                </c:pt>
                <c:pt idx="41">
                  <c:v>4.832355264633069</c:v>
                </c:pt>
                <c:pt idx="42">
                  <c:v>3.9351816319164485</c:v>
                </c:pt>
                <c:pt idx="43">
                  <c:v>3.2045769874389585</c:v>
                </c:pt>
                <c:pt idx="44">
                  <c:v>2.6096161826772244</c:v>
                </c:pt>
                <c:pt idx="45">
                  <c:v>2.1251156229307409</c:v>
                </c:pt>
                <c:pt idx="46">
                  <c:v>1.7305672921568056</c:v>
                </c:pt>
                <c:pt idx="47">
                  <c:v>1.4092706864357505</c:v>
                </c:pt>
                <c:pt idx="48">
                  <c:v>1.1476259124092669</c:v>
                </c:pt>
                <c:pt idx="49">
                  <c:v>0.93455802885122286</c:v>
                </c:pt>
                <c:pt idx="50">
                  <c:v>5.9345580288512227</c:v>
                </c:pt>
                <c:pt idx="51">
                  <c:v>4.8327497606803007</c:v>
                </c:pt>
                <c:pt idx="52">
                  <c:v>3.9355028859455743</c:v>
                </c:pt>
                <c:pt idx="53">
                  <c:v>3.2048385975411473</c:v>
                </c:pt>
                <c:pt idx="54">
                  <c:v>2.6098292223261077</c:v>
                </c:pt>
                <c:pt idx="55">
                  <c:v>2.1252891097021482</c:v>
                </c:pt>
                <c:pt idx="56">
                  <c:v>1.7307085694261364</c:v>
                </c:pt>
                <c:pt idx="57">
                  <c:v>1.4093857342095237</c:v>
                </c:pt>
                <c:pt idx="58">
                  <c:v>1.1477196004477808</c:v>
                </c:pt>
                <c:pt idx="59">
                  <c:v>0.93463432279653536</c:v>
                </c:pt>
                <c:pt idx="60">
                  <c:v>5.9346343227965352</c:v>
                </c:pt>
                <c:pt idx="61">
                  <c:v>4.8328118899145514</c:v>
                </c:pt>
                <c:pt idx="62">
                  <c:v>3.9355534802847814</c:v>
                </c:pt>
                <c:pt idx="63">
                  <c:v>3.2048797985504738</c:v>
                </c:pt>
                <c:pt idx="64">
                  <c:v>2.6098627739683691</c:v>
                </c:pt>
                <c:pt idx="65">
                  <c:v>2.1253164321565454</c:v>
                </c:pt>
                <c:pt idx="66">
                  <c:v>1.7307308192018243</c:v>
                </c:pt>
                <c:pt idx="67">
                  <c:v>1.409403853098514</c:v>
                </c:pt>
                <c:pt idx="68">
                  <c:v>1.1477343553892618</c:v>
                </c:pt>
                <c:pt idx="69">
                  <c:v>0.93464633833999522</c:v>
                </c:pt>
                <c:pt idx="70">
                  <c:v>5.934646338339995</c:v>
                </c:pt>
                <c:pt idx="71">
                  <c:v>4.8328216746558077</c:v>
                </c:pt>
                <c:pt idx="72">
                  <c:v>3.9355614483939032</c:v>
                </c:pt>
                <c:pt idx="73">
                  <c:v>3.2048862873028399</c:v>
                </c:pt>
                <c:pt idx="74">
                  <c:v>2.6098680580209122</c:v>
                </c:pt>
                <c:pt idx="75">
                  <c:v>2.125320735173474</c:v>
                </c:pt>
                <c:pt idx="76">
                  <c:v>1.7307343233219172</c:v>
                </c:pt>
                <c:pt idx="77">
                  <c:v>1.4094067066447189</c:v>
                </c:pt>
                <c:pt idx="78">
                  <c:v>1.1477366791469319</c:v>
                </c:pt>
                <c:pt idx="79">
                  <c:v>0.93464823066951164</c:v>
                </c:pt>
                <c:pt idx="80">
                  <c:v>5.9346482306695112</c:v>
                </c:pt>
                <c:pt idx="81">
                  <c:v>4.832823215655992</c:v>
                </c:pt>
                <c:pt idx="82">
                  <c:v>3.9355627032924607</c:v>
                </c:pt>
                <c:pt idx="83">
                  <c:v>3.2048873092172965</c:v>
                </c:pt>
                <c:pt idx="84">
                  <c:v>2.6098688902070406</c:v>
                </c:pt>
                <c:pt idx="85">
                  <c:v>2.1253214128561746</c:v>
                </c:pt>
                <c:pt idx="86">
                  <c:v>1.7307348751862532</c:v>
                </c:pt>
                <c:pt idx="87">
                  <c:v>1.4094071560500829</c:v>
                </c:pt>
                <c:pt idx="88">
                  <c:v>1.1477370451158324</c:v>
                </c:pt>
                <c:pt idx="89">
                  <c:v>0.93464852869273551</c:v>
                </c:pt>
                <c:pt idx="90">
                  <c:v>5.9346485286927351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A9-4176-A422-00F3E4B625FF}"/>
            </c:ext>
          </c:extLst>
        </c:ser>
        <c:ser>
          <c:idx val="1"/>
          <c:order val="1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iv_graph!$D$3:$D$452</c:f>
              <c:numCache>
                <c:formatCode>General</c:formatCode>
                <c:ptCount val="450"/>
                <c:pt idx="0">
                  <c:v>0</c:v>
                </c:pt>
                <c:pt idx="1">
                  <c:v>0.88888888888888884</c:v>
                </c:pt>
                <c:pt idx="2">
                  <c:v>1.7777777777777777</c:v>
                </c:pt>
                <c:pt idx="3">
                  <c:v>2.6666666666666665</c:v>
                </c:pt>
                <c:pt idx="4">
                  <c:v>3.5555555555555554</c:v>
                </c:pt>
                <c:pt idx="5">
                  <c:v>4.4444444444444446</c:v>
                </c:pt>
                <c:pt idx="6">
                  <c:v>5.333333333333333</c:v>
                </c:pt>
                <c:pt idx="7">
                  <c:v>6.2222222222222223</c:v>
                </c:pt>
                <c:pt idx="8">
                  <c:v>7.1111111111111107</c:v>
                </c:pt>
                <c:pt idx="9">
                  <c:v>8</c:v>
                </c:pt>
                <c:pt idx="10">
                  <c:v>8</c:v>
                </c:pt>
                <c:pt idx="11">
                  <c:v>8.8888888888888893</c:v>
                </c:pt>
                <c:pt idx="12">
                  <c:v>9.7777777777777786</c:v>
                </c:pt>
                <c:pt idx="13">
                  <c:v>10.666666666666666</c:v>
                </c:pt>
                <c:pt idx="14">
                  <c:v>11.555555555555555</c:v>
                </c:pt>
                <c:pt idx="15">
                  <c:v>12.444444444444445</c:v>
                </c:pt>
                <c:pt idx="16">
                  <c:v>13.333333333333332</c:v>
                </c:pt>
                <c:pt idx="17">
                  <c:v>14.222222222222221</c:v>
                </c:pt>
                <c:pt idx="18">
                  <c:v>15.111111111111111</c:v>
                </c:pt>
                <c:pt idx="19">
                  <c:v>16</c:v>
                </c:pt>
                <c:pt idx="20">
                  <c:v>16</c:v>
                </c:pt>
                <c:pt idx="21">
                  <c:v>16.888888888888889</c:v>
                </c:pt>
                <c:pt idx="22">
                  <c:v>17.777777777777779</c:v>
                </c:pt>
                <c:pt idx="23">
                  <c:v>18.666666666666668</c:v>
                </c:pt>
                <c:pt idx="24">
                  <c:v>19.555555555555557</c:v>
                </c:pt>
                <c:pt idx="25">
                  <c:v>20.444444444444443</c:v>
                </c:pt>
                <c:pt idx="26">
                  <c:v>21.333333333333332</c:v>
                </c:pt>
                <c:pt idx="27">
                  <c:v>22.222222222222221</c:v>
                </c:pt>
                <c:pt idx="28">
                  <c:v>23.111111111111111</c:v>
                </c:pt>
                <c:pt idx="29">
                  <c:v>24</c:v>
                </c:pt>
                <c:pt idx="30">
                  <c:v>24</c:v>
                </c:pt>
                <c:pt idx="31">
                  <c:v>24.888888888888889</c:v>
                </c:pt>
                <c:pt idx="32">
                  <c:v>25.777777777777779</c:v>
                </c:pt>
                <c:pt idx="33">
                  <c:v>26.666666666666668</c:v>
                </c:pt>
                <c:pt idx="34">
                  <c:v>27.555555555555557</c:v>
                </c:pt>
                <c:pt idx="35">
                  <c:v>28.444444444444443</c:v>
                </c:pt>
                <c:pt idx="36">
                  <c:v>29.333333333333332</c:v>
                </c:pt>
                <c:pt idx="37">
                  <c:v>30.222222222222221</c:v>
                </c:pt>
                <c:pt idx="38">
                  <c:v>31.111111111111111</c:v>
                </c:pt>
                <c:pt idx="39">
                  <c:v>32</c:v>
                </c:pt>
                <c:pt idx="40">
                  <c:v>32</c:v>
                </c:pt>
                <c:pt idx="41">
                  <c:v>32.888888888888886</c:v>
                </c:pt>
                <c:pt idx="42">
                  <c:v>33.777777777777779</c:v>
                </c:pt>
                <c:pt idx="43">
                  <c:v>34.666666666666664</c:v>
                </c:pt>
                <c:pt idx="44">
                  <c:v>35.555555555555557</c:v>
                </c:pt>
                <c:pt idx="45">
                  <c:v>36.444444444444443</c:v>
                </c:pt>
                <c:pt idx="46">
                  <c:v>37.333333333333336</c:v>
                </c:pt>
                <c:pt idx="47">
                  <c:v>38.222222222222221</c:v>
                </c:pt>
                <c:pt idx="48">
                  <c:v>39.111111111111114</c:v>
                </c:pt>
                <c:pt idx="49">
                  <c:v>40</c:v>
                </c:pt>
                <c:pt idx="50">
                  <c:v>40</c:v>
                </c:pt>
                <c:pt idx="51">
                  <c:v>40.888888888888886</c:v>
                </c:pt>
                <c:pt idx="52">
                  <c:v>41.777777777777779</c:v>
                </c:pt>
                <c:pt idx="53">
                  <c:v>42.666666666666664</c:v>
                </c:pt>
                <c:pt idx="54">
                  <c:v>43.555555555555557</c:v>
                </c:pt>
                <c:pt idx="55">
                  <c:v>44.444444444444443</c:v>
                </c:pt>
                <c:pt idx="56">
                  <c:v>45.333333333333336</c:v>
                </c:pt>
                <c:pt idx="57">
                  <c:v>46.222222222222221</c:v>
                </c:pt>
                <c:pt idx="58">
                  <c:v>47.111111111111114</c:v>
                </c:pt>
                <c:pt idx="59">
                  <c:v>48</c:v>
                </c:pt>
                <c:pt idx="60">
                  <c:v>48</c:v>
                </c:pt>
                <c:pt idx="61">
                  <c:v>48.888888888888886</c:v>
                </c:pt>
                <c:pt idx="62">
                  <c:v>49.777777777777779</c:v>
                </c:pt>
                <c:pt idx="63">
                  <c:v>50.666666666666664</c:v>
                </c:pt>
                <c:pt idx="64">
                  <c:v>51.555555555555557</c:v>
                </c:pt>
                <c:pt idx="65">
                  <c:v>52.444444444444443</c:v>
                </c:pt>
                <c:pt idx="66">
                  <c:v>53.333333333333336</c:v>
                </c:pt>
                <c:pt idx="67">
                  <c:v>54.222222222222221</c:v>
                </c:pt>
                <c:pt idx="68">
                  <c:v>55.111111111111114</c:v>
                </c:pt>
                <c:pt idx="69">
                  <c:v>56</c:v>
                </c:pt>
                <c:pt idx="70">
                  <c:v>56</c:v>
                </c:pt>
                <c:pt idx="71">
                  <c:v>56.888888888888886</c:v>
                </c:pt>
                <c:pt idx="72">
                  <c:v>57.777777777777779</c:v>
                </c:pt>
                <c:pt idx="73">
                  <c:v>58.666666666666664</c:v>
                </c:pt>
                <c:pt idx="74">
                  <c:v>59.555555555555557</c:v>
                </c:pt>
                <c:pt idx="75">
                  <c:v>60.444444444444443</c:v>
                </c:pt>
                <c:pt idx="76">
                  <c:v>61.333333333333336</c:v>
                </c:pt>
                <c:pt idx="77">
                  <c:v>62.222222222222221</c:v>
                </c:pt>
                <c:pt idx="78">
                  <c:v>63.111111111111114</c:v>
                </c:pt>
                <c:pt idx="79">
                  <c:v>64</c:v>
                </c:pt>
                <c:pt idx="80">
                  <c:v>64</c:v>
                </c:pt>
                <c:pt idx="81">
                  <c:v>64.888888888888886</c:v>
                </c:pt>
                <c:pt idx="82">
                  <c:v>65.777777777777771</c:v>
                </c:pt>
                <c:pt idx="83">
                  <c:v>66.666666666666671</c:v>
                </c:pt>
                <c:pt idx="84">
                  <c:v>67.555555555555557</c:v>
                </c:pt>
                <c:pt idx="85">
                  <c:v>68.444444444444443</c:v>
                </c:pt>
                <c:pt idx="86">
                  <c:v>69.333333333333329</c:v>
                </c:pt>
                <c:pt idx="87">
                  <c:v>70.222222222222229</c:v>
                </c:pt>
                <c:pt idx="88">
                  <c:v>71.111111111111114</c:v>
                </c:pt>
                <c:pt idx="89">
                  <c:v>72</c:v>
                </c:pt>
                <c:pt idx="90">
                  <c:v>72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iv_graph!$E$3:$E$452</c:f>
              <c:numCache>
                <c:formatCode>General</c:formatCode>
                <c:ptCount val="450"/>
                <c:pt idx="0">
                  <c:v>5</c:v>
                </c:pt>
                <c:pt idx="1">
                  <c:v>4.0717014958701085</c:v>
                </c:pt>
                <c:pt idx="2">
                  <c:v>3.3157506142941759</c:v>
                </c:pt>
                <c:pt idx="3">
                  <c:v>2.7001493472307656</c:v>
                </c:pt>
                <c:pt idx="4">
                  <c:v>2.1988404272384412</c:v>
                </c:pt>
                <c:pt idx="5">
                  <c:v>1.7906043713532858</c:v>
                </c:pt>
                <c:pt idx="6">
                  <c:v>1.4581612994701461</c:v>
                </c:pt>
                <c:pt idx="7">
                  <c:v>1.1874395088544987</c:v>
                </c:pt>
                <c:pt idx="8">
                  <c:v>0.96697984489162603</c:v>
                </c:pt>
                <c:pt idx="9">
                  <c:v>0.78745065618429588</c:v>
                </c:pt>
                <c:pt idx="10">
                  <c:v>5.787450656184296</c:v>
                </c:pt>
                <c:pt idx="11">
                  <c:v>4.7129542988120079</c:v>
                </c:pt>
                <c:pt idx="12">
                  <c:v>3.8379486136880612</c:v>
                </c:pt>
                <c:pt idx="13">
                  <c:v>3.1253962222852585</c:v>
                </c:pt>
                <c:pt idx="14">
                  <c:v>2.545136094693135</c:v>
                </c:pt>
                <c:pt idx="15">
                  <c:v>2.0726068887910083</c:v>
                </c:pt>
                <c:pt idx="16">
                  <c:v>1.687807313888209</c:v>
                </c:pt>
                <c:pt idx="17">
                  <c:v>1.3744495129398255</c:v>
                </c:pt>
                <c:pt idx="18">
                  <c:v>1.119269627567006</c:v>
                </c:pt>
                <c:pt idx="19">
                  <c:v>0.91146636336931153</c:v>
                </c:pt>
                <c:pt idx="20">
                  <c:v>5.9114663633693114</c:v>
                </c:pt>
                <c:pt idx="21">
                  <c:v>4.8139452869033308</c:v>
                </c:pt>
                <c:pt idx="22">
                  <c:v>3.9201896451442293</c:v>
                </c:pt>
                <c:pt idx="23">
                  <c:v>3.1923684084456538</c:v>
                </c:pt>
                <c:pt idx="24">
                  <c:v>2.5996742448073293</c:v>
                </c:pt>
                <c:pt idx="25">
                  <c:v>2.1170195022714009</c:v>
                </c:pt>
                <c:pt idx="26">
                  <c:v>1.7239742948369312</c:v>
                </c:pt>
                <c:pt idx="27">
                  <c:v>1.4039017430258292</c:v>
                </c:pt>
                <c:pt idx="28">
                  <c:v>1.1432537654265844</c:v>
                </c:pt>
                <c:pt idx="29">
                  <c:v>0.93099761336931153</c:v>
                </c:pt>
                <c:pt idx="30">
                  <c:v>5.9309976133693114</c:v>
                </c:pt>
                <c:pt idx="31">
                  <c:v>4.8298503708715739</c:v>
                </c:pt>
                <c:pt idx="32">
                  <c:v>3.933141795981316</c:v>
                </c:pt>
                <c:pt idx="33">
                  <c:v>3.202915866833274</c:v>
                </c:pt>
                <c:pt idx="34">
                  <c:v>2.6082634652262291</c:v>
                </c:pt>
                <c:pt idx="35">
                  <c:v>2.1240140505969993</c:v>
                </c:pt>
                <c:pt idx="36">
                  <c:v>1.7296702374129866</c:v>
                </c:pt>
                <c:pt idx="37">
                  <c:v>1.408540178607292</c:v>
                </c:pt>
                <c:pt idx="38">
                  <c:v>1.1470310304456923</c:v>
                </c:pt>
                <c:pt idx="39">
                  <c:v>0.93407359249503141</c:v>
                </c:pt>
                <c:pt idx="40">
                  <c:v>5.9340735924950314</c:v>
                </c:pt>
                <c:pt idx="41">
                  <c:v>4.832355264633069</c:v>
                </c:pt>
                <c:pt idx="42">
                  <c:v>3.9351816319164485</c:v>
                </c:pt>
                <c:pt idx="43">
                  <c:v>3.2045769874389585</c:v>
                </c:pt>
                <c:pt idx="44">
                  <c:v>2.6096161826772244</c:v>
                </c:pt>
                <c:pt idx="45">
                  <c:v>2.1251156229307409</c:v>
                </c:pt>
                <c:pt idx="46">
                  <c:v>1.7305672921568056</c:v>
                </c:pt>
                <c:pt idx="47">
                  <c:v>1.4092706864357505</c:v>
                </c:pt>
                <c:pt idx="48">
                  <c:v>1.1476259124092669</c:v>
                </c:pt>
                <c:pt idx="49">
                  <c:v>0.93455802885122286</c:v>
                </c:pt>
                <c:pt idx="50">
                  <c:v>5.9345580288512227</c:v>
                </c:pt>
                <c:pt idx="51">
                  <c:v>4.8327497606803007</c:v>
                </c:pt>
                <c:pt idx="52">
                  <c:v>3.9355028859455743</c:v>
                </c:pt>
                <c:pt idx="53">
                  <c:v>3.2048385975411473</c:v>
                </c:pt>
                <c:pt idx="54">
                  <c:v>2.6098292223261077</c:v>
                </c:pt>
                <c:pt idx="55">
                  <c:v>2.1252891097021482</c:v>
                </c:pt>
                <c:pt idx="56">
                  <c:v>1.7307085694261364</c:v>
                </c:pt>
                <c:pt idx="57">
                  <c:v>1.4093857342095237</c:v>
                </c:pt>
                <c:pt idx="58">
                  <c:v>1.1477196004477808</c:v>
                </c:pt>
                <c:pt idx="59">
                  <c:v>0.93463432279653536</c:v>
                </c:pt>
                <c:pt idx="60">
                  <c:v>5.9346343227965352</c:v>
                </c:pt>
                <c:pt idx="61">
                  <c:v>4.8328118899145514</c:v>
                </c:pt>
                <c:pt idx="62">
                  <c:v>3.9355534802847814</c:v>
                </c:pt>
                <c:pt idx="63">
                  <c:v>3.2048797985504738</c:v>
                </c:pt>
                <c:pt idx="64">
                  <c:v>2.6098627739683691</c:v>
                </c:pt>
                <c:pt idx="65">
                  <c:v>2.1253164321565454</c:v>
                </c:pt>
                <c:pt idx="66">
                  <c:v>1.7307308192018243</c:v>
                </c:pt>
                <c:pt idx="67">
                  <c:v>1.409403853098514</c:v>
                </c:pt>
                <c:pt idx="68">
                  <c:v>1.1477343553892618</c:v>
                </c:pt>
                <c:pt idx="69">
                  <c:v>0.93464633833999522</c:v>
                </c:pt>
                <c:pt idx="70">
                  <c:v>5.934646338339995</c:v>
                </c:pt>
                <c:pt idx="71">
                  <c:v>4.8328216746558077</c:v>
                </c:pt>
                <c:pt idx="72">
                  <c:v>3.9355614483939032</c:v>
                </c:pt>
                <c:pt idx="73">
                  <c:v>3.2048862873028399</c:v>
                </c:pt>
                <c:pt idx="74">
                  <c:v>2.6098680580209122</c:v>
                </c:pt>
                <c:pt idx="75">
                  <c:v>2.125320735173474</c:v>
                </c:pt>
                <c:pt idx="76">
                  <c:v>1.7307343233219172</c:v>
                </c:pt>
                <c:pt idx="77">
                  <c:v>1.4094067066447189</c:v>
                </c:pt>
                <c:pt idx="78">
                  <c:v>1.1477366791469319</c:v>
                </c:pt>
                <c:pt idx="79">
                  <c:v>0.93464823066951164</c:v>
                </c:pt>
                <c:pt idx="80">
                  <c:v>5.9346482306695112</c:v>
                </c:pt>
                <c:pt idx="81">
                  <c:v>4.832823215655992</c:v>
                </c:pt>
                <c:pt idx="82">
                  <c:v>3.9355627032924607</c:v>
                </c:pt>
                <c:pt idx="83">
                  <c:v>3.2048873092172965</c:v>
                </c:pt>
                <c:pt idx="84">
                  <c:v>2.6098688902070406</c:v>
                </c:pt>
                <c:pt idx="85">
                  <c:v>2.1253214128561746</c:v>
                </c:pt>
                <c:pt idx="86">
                  <c:v>1.7307348751862532</c:v>
                </c:pt>
                <c:pt idx="87">
                  <c:v>1.4094071560500829</c:v>
                </c:pt>
                <c:pt idx="88">
                  <c:v>1.1477370451158324</c:v>
                </c:pt>
                <c:pt idx="89">
                  <c:v>0.93464852869273551</c:v>
                </c:pt>
                <c:pt idx="90">
                  <c:v>5.9346485286927351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A9-4176-A422-00F3E4B625FF}"/>
            </c:ext>
          </c:extLst>
        </c:ser>
        <c:ser>
          <c:idx val="2"/>
          <c:order val="2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iv_graph!$F$3:$F$452</c:f>
              <c:numCache>
                <c:formatCode>General</c:formatCode>
                <c:ptCount val="450"/>
                <c:pt idx="0">
                  <c:v>0</c:v>
                </c:pt>
                <c:pt idx="1">
                  <c:v>0.88888888888888884</c:v>
                </c:pt>
                <c:pt idx="2">
                  <c:v>1.7777777777777777</c:v>
                </c:pt>
                <c:pt idx="3">
                  <c:v>2.6666666666666665</c:v>
                </c:pt>
                <c:pt idx="4">
                  <c:v>3.5555555555555554</c:v>
                </c:pt>
                <c:pt idx="5">
                  <c:v>4.4444444444444446</c:v>
                </c:pt>
                <c:pt idx="6">
                  <c:v>5.333333333333333</c:v>
                </c:pt>
                <c:pt idx="7">
                  <c:v>6.2222222222222223</c:v>
                </c:pt>
                <c:pt idx="8">
                  <c:v>7.1111111111111107</c:v>
                </c:pt>
                <c:pt idx="9">
                  <c:v>8</c:v>
                </c:pt>
                <c:pt idx="10">
                  <c:v>8</c:v>
                </c:pt>
                <c:pt idx="11">
                  <c:v>8.8888888888888893</c:v>
                </c:pt>
                <c:pt idx="12">
                  <c:v>9.7777777777777786</c:v>
                </c:pt>
                <c:pt idx="13">
                  <c:v>10.666666666666666</c:v>
                </c:pt>
                <c:pt idx="14">
                  <c:v>11.555555555555555</c:v>
                </c:pt>
                <c:pt idx="15">
                  <c:v>12.444444444444445</c:v>
                </c:pt>
                <c:pt idx="16">
                  <c:v>13.333333333333332</c:v>
                </c:pt>
                <c:pt idx="17">
                  <c:v>14.222222222222221</c:v>
                </c:pt>
                <c:pt idx="18">
                  <c:v>15.111111111111111</c:v>
                </c:pt>
                <c:pt idx="19">
                  <c:v>16</c:v>
                </c:pt>
                <c:pt idx="20">
                  <c:v>16</c:v>
                </c:pt>
                <c:pt idx="21">
                  <c:v>16.888888888888889</c:v>
                </c:pt>
                <c:pt idx="22">
                  <c:v>17.777777777777779</c:v>
                </c:pt>
                <c:pt idx="23">
                  <c:v>18.666666666666668</c:v>
                </c:pt>
                <c:pt idx="24">
                  <c:v>19.555555555555557</c:v>
                </c:pt>
                <c:pt idx="25">
                  <c:v>20.444444444444443</c:v>
                </c:pt>
                <c:pt idx="26">
                  <c:v>21.333333333333332</c:v>
                </c:pt>
                <c:pt idx="27">
                  <c:v>22.222222222222221</c:v>
                </c:pt>
                <c:pt idx="28">
                  <c:v>23.111111111111111</c:v>
                </c:pt>
                <c:pt idx="29">
                  <c:v>24</c:v>
                </c:pt>
                <c:pt idx="30">
                  <c:v>24</c:v>
                </c:pt>
                <c:pt idx="31">
                  <c:v>24.888888888888889</c:v>
                </c:pt>
                <c:pt idx="32">
                  <c:v>25.777777777777779</c:v>
                </c:pt>
                <c:pt idx="33">
                  <c:v>26.666666666666668</c:v>
                </c:pt>
                <c:pt idx="34">
                  <c:v>27.555555555555557</c:v>
                </c:pt>
                <c:pt idx="35">
                  <c:v>28.444444444444443</c:v>
                </c:pt>
                <c:pt idx="36">
                  <c:v>29.333333333333332</c:v>
                </c:pt>
                <c:pt idx="37">
                  <c:v>30.222222222222221</c:v>
                </c:pt>
                <c:pt idx="38">
                  <c:v>31.111111111111111</c:v>
                </c:pt>
                <c:pt idx="39">
                  <c:v>32</c:v>
                </c:pt>
                <c:pt idx="40">
                  <c:v>32</c:v>
                </c:pt>
                <c:pt idx="41">
                  <c:v>32.888888888888886</c:v>
                </c:pt>
                <c:pt idx="42">
                  <c:v>33.777777777777779</c:v>
                </c:pt>
                <c:pt idx="43">
                  <c:v>34.666666666666664</c:v>
                </c:pt>
                <c:pt idx="44">
                  <c:v>35.555555555555557</c:v>
                </c:pt>
                <c:pt idx="45">
                  <c:v>36.444444444444443</c:v>
                </c:pt>
                <c:pt idx="46">
                  <c:v>37.333333333333336</c:v>
                </c:pt>
                <c:pt idx="47">
                  <c:v>38.222222222222221</c:v>
                </c:pt>
                <c:pt idx="48">
                  <c:v>39.111111111111114</c:v>
                </c:pt>
                <c:pt idx="49">
                  <c:v>40</c:v>
                </c:pt>
                <c:pt idx="50">
                  <c:v>40</c:v>
                </c:pt>
                <c:pt idx="51">
                  <c:v>40.888888888888886</c:v>
                </c:pt>
                <c:pt idx="52">
                  <c:v>41.777777777777779</c:v>
                </c:pt>
                <c:pt idx="53">
                  <c:v>42.666666666666664</c:v>
                </c:pt>
                <c:pt idx="54">
                  <c:v>43.555555555555557</c:v>
                </c:pt>
                <c:pt idx="55">
                  <c:v>44.444444444444443</c:v>
                </c:pt>
                <c:pt idx="56">
                  <c:v>45.333333333333336</c:v>
                </c:pt>
                <c:pt idx="57">
                  <c:v>46.222222222222221</c:v>
                </c:pt>
                <c:pt idx="58">
                  <c:v>47.111111111111114</c:v>
                </c:pt>
                <c:pt idx="59">
                  <c:v>48</c:v>
                </c:pt>
                <c:pt idx="60">
                  <c:v>48</c:v>
                </c:pt>
                <c:pt idx="61">
                  <c:v>48.888888888888886</c:v>
                </c:pt>
                <c:pt idx="62">
                  <c:v>49.777777777777779</c:v>
                </c:pt>
                <c:pt idx="63">
                  <c:v>50.666666666666664</c:v>
                </c:pt>
                <c:pt idx="64">
                  <c:v>51.555555555555557</c:v>
                </c:pt>
                <c:pt idx="65">
                  <c:v>52.444444444444443</c:v>
                </c:pt>
                <c:pt idx="66">
                  <c:v>53.333333333333336</c:v>
                </c:pt>
                <c:pt idx="67">
                  <c:v>54.222222222222221</c:v>
                </c:pt>
                <c:pt idx="68">
                  <c:v>55.111111111111114</c:v>
                </c:pt>
                <c:pt idx="69">
                  <c:v>56</c:v>
                </c:pt>
                <c:pt idx="70">
                  <c:v>56</c:v>
                </c:pt>
                <c:pt idx="71">
                  <c:v>56.888888888888886</c:v>
                </c:pt>
                <c:pt idx="72">
                  <c:v>57.777777777777779</c:v>
                </c:pt>
                <c:pt idx="73">
                  <c:v>58.666666666666664</c:v>
                </c:pt>
                <c:pt idx="74">
                  <c:v>59.555555555555557</c:v>
                </c:pt>
                <c:pt idx="75">
                  <c:v>60.444444444444443</c:v>
                </c:pt>
                <c:pt idx="76">
                  <c:v>61.333333333333336</c:v>
                </c:pt>
                <c:pt idx="77">
                  <c:v>62.222222222222221</c:v>
                </c:pt>
                <c:pt idx="78">
                  <c:v>63.111111111111114</c:v>
                </c:pt>
                <c:pt idx="79">
                  <c:v>64</c:v>
                </c:pt>
                <c:pt idx="80">
                  <c:v>64</c:v>
                </c:pt>
                <c:pt idx="81">
                  <c:v>64.888888888888886</c:v>
                </c:pt>
                <c:pt idx="82">
                  <c:v>65.777777777777771</c:v>
                </c:pt>
                <c:pt idx="83">
                  <c:v>66.666666666666671</c:v>
                </c:pt>
                <c:pt idx="84">
                  <c:v>67.555555555555557</c:v>
                </c:pt>
                <c:pt idx="85">
                  <c:v>68.444444444444443</c:v>
                </c:pt>
                <c:pt idx="86">
                  <c:v>69.333333333333329</c:v>
                </c:pt>
                <c:pt idx="87">
                  <c:v>70.222222222222229</c:v>
                </c:pt>
                <c:pt idx="88">
                  <c:v>71.111111111111114</c:v>
                </c:pt>
                <c:pt idx="89">
                  <c:v>72</c:v>
                </c:pt>
                <c:pt idx="90">
                  <c:v>72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iv_graph!$G$3:$G$452</c:f>
              <c:numCache>
                <c:formatCode>General</c:formatCode>
                <c:ptCount val="450"/>
                <c:pt idx="0">
                  <c:v>5</c:v>
                </c:pt>
                <c:pt idx="1">
                  <c:v>4.0717014958701085</c:v>
                </c:pt>
                <c:pt idx="2">
                  <c:v>3.3157506142941759</c:v>
                </c:pt>
                <c:pt idx="3">
                  <c:v>2.7001493472307656</c:v>
                </c:pt>
                <c:pt idx="4">
                  <c:v>2.1988404272384412</c:v>
                </c:pt>
                <c:pt idx="5">
                  <c:v>1.7906043713532858</c:v>
                </c:pt>
                <c:pt idx="6">
                  <c:v>1.4581612994701461</c:v>
                </c:pt>
                <c:pt idx="7">
                  <c:v>1.1874395088544987</c:v>
                </c:pt>
                <c:pt idx="8">
                  <c:v>0.96697984489162603</c:v>
                </c:pt>
                <c:pt idx="9">
                  <c:v>0.78745065618429588</c:v>
                </c:pt>
                <c:pt idx="10">
                  <c:v>5.787450656184296</c:v>
                </c:pt>
                <c:pt idx="11">
                  <c:v>4.7129542988120079</c:v>
                </c:pt>
                <c:pt idx="12">
                  <c:v>3.8379486136880612</c:v>
                </c:pt>
                <c:pt idx="13">
                  <c:v>3.1253962222852585</c:v>
                </c:pt>
                <c:pt idx="14">
                  <c:v>2.545136094693135</c:v>
                </c:pt>
                <c:pt idx="15">
                  <c:v>2.0726068887910083</c:v>
                </c:pt>
                <c:pt idx="16">
                  <c:v>1.687807313888209</c:v>
                </c:pt>
                <c:pt idx="17">
                  <c:v>1.3744495129398255</c:v>
                </c:pt>
                <c:pt idx="18">
                  <c:v>1.119269627567006</c:v>
                </c:pt>
                <c:pt idx="19">
                  <c:v>0.91146636336931153</c:v>
                </c:pt>
                <c:pt idx="20">
                  <c:v>5.9114663633693114</c:v>
                </c:pt>
                <c:pt idx="21">
                  <c:v>4.8139452869033308</c:v>
                </c:pt>
                <c:pt idx="22">
                  <c:v>3.9201896451442293</c:v>
                </c:pt>
                <c:pt idx="23">
                  <c:v>3.1923684084456538</c:v>
                </c:pt>
                <c:pt idx="24">
                  <c:v>2.5996742448073293</c:v>
                </c:pt>
                <c:pt idx="25">
                  <c:v>2.1170195022714009</c:v>
                </c:pt>
                <c:pt idx="26">
                  <c:v>1.7239742948369312</c:v>
                </c:pt>
                <c:pt idx="27">
                  <c:v>1.4039017430258292</c:v>
                </c:pt>
                <c:pt idx="28">
                  <c:v>1.1432537654265844</c:v>
                </c:pt>
                <c:pt idx="29">
                  <c:v>0.93099761336931153</c:v>
                </c:pt>
                <c:pt idx="30">
                  <c:v>5.9309976133693114</c:v>
                </c:pt>
                <c:pt idx="31">
                  <c:v>4.8298503708715739</c:v>
                </c:pt>
                <c:pt idx="32">
                  <c:v>3.933141795981316</c:v>
                </c:pt>
                <c:pt idx="33">
                  <c:v>3.202915866833274</c:v>
                </c:pt>
                <c:pt idx="34">
                  <c:v>2.6082634652262291</c:v>
                </c:pt>
                <c:pt idx="35">
                  <c:v>2.1240140505969993</c:v>
                </c:pt>
                <c:pt idx="36">
                  <c:v>1.7296702374129866</c:v>
                </c:pt>
                <c:pt idx="37">
                  <c:v>1.408540178607292</c:v>
                </c:pt>
                <c:pt idx="38">
                  <c:v>1.1470310304456923</c:v>
                </c:pt>
                <c:pt idx="39">
                  <c:v>0.93407359249503141</c:v>
                </c:pt>
                <c:pt idx="40">
                  <c:v>5.9340735924950314</c:v>
                </c:pt>
                <c:pt idx="41">
                  <c:v>4.832355264633069</c:v>
                </c:pt>
                <c:pt idx="42">
                  <c:v>3.9351816319164485</c:v>
                </c:pt>
                <c:pt idx="43">
                  <c:v>3.2045769874389585</c:v>
                </c:pt>
                <c:pt idx="44">
                  <c:v>2.6096161826772244</c:v>
                </c:pt>
                <c:pt idx="45">
                  <c:v>2.1251156229307409</c:v>
                </c:pt>
                <c:pt idx="46">
                  <c:v>1.7305672921568056</c:v>
                </c:pt>
                <c:pt idx="47">
                  <c:v>1.4092706864357505</c:v>
                </c:pt>
                <c:pt idx="48">
                  <c:v>1.1476259124092669</c:v>
                </c:pt>
                <c:pt idx="49">
                  <c:v>0.93455802885122286</c:v>
                </c:pt>
                <c:pt idx="50">
                  <c:v>5.9345580288512227</c:v>
                </c:pt>
                <c:pt idx="51">
                  <c:v>4.8327497606803007</c:v>
                </c:pt>
                <c:pt idx="52">
                  <c:v>3.9355028859455743</c:v>
                </c:pt>
                <c:pt idx="53">
                  <c:v>3.2048385975411473</c:v>
                </c:pt>
                <c:pt idx="54">
                  <c:v>2.6098292223261077</c:v>
                </c:pt>
                <c:pt idx="55">
                  <c:v>2.1252891097021482</c:v>
                </c:pt>
                <c:pt idx="56">
                  <c:v>1.7307085694261364</c:v>
                </c:pt>
                <c:pt idx="57">
                  <c:v>1.4093857342095237</c:v>
                </c:pt>
                <c:pt idx="58">
                  <c:v>1.1477196004477808</c:v>
                </c:pt>
                <c:pt idx="59">
                  <c:v>0.93463432279653536</c:v>
                </c:pt>
                <c:pt idx="60">
                  <c:v>5.9346343227965352</c:v>
                </c:pt>
                <c:pt idx="61">
                  <c:v>4.8328118899145514</c:v>
                </c:pt>
                <c:pt idx="62">
                  <c:v>3.9355534802847814</c:v>
                </c:pt>
                <c:pt idx="63">
                  <c:v>3.2048797985504738</c:v>
                </c:pt>
                <c:pt idx="64">
                  <c:v>2.6098627739683691</c:v>
                </c:pt>
                <c:pt idx="65">
                  <c:v>2.1253164321565454</c:v>
                </c:pt>
                <c:pt idx="66">
                  <c:v>1.7307308192018243</c:v>
                </c:pt>
                <c:pt idx="67">
                  <c:v>1.409403853098514</c:v>
                </c:pt>
                <c:pt idx="68">
                  <c:v>1.1477343553892618</c:v>
                </c:pt>
                <c:pt idx="69">
                  <c:v>0.93464633833999522</c:v>
                </c:pt>
                <c:pt idx="70">
                  <c:v>5.934646338339995</c:v>
                </c:pt>
                <c:pt idx="71">
                  <c:v>4.8328216746558077</c:v>
                </c:pt>
                <c:pt idx="72">
                  <c:v>3.9355614483939032</c:v>
                </c:pt>
                <c:pt idx="73">
                  <c:v>3.2048862873028399</c:v>
                </c:pt>
                <c:pt idx="74">
                  <c:v>2.6098680580209122</c:v>
                </c:pt>
                <c:pt idx="75">
                  <c:v>2.125320735173474</c:v>
                </c:pt>
                <c:pt idx="76">
                  <c:v>1.7307343233219172</c:v>
                </c:pt>
                <c:pt idx="77">
                  <c:v>1.4094067066447189</c:v>
                </c:pt>
                <c:pt idx="78">
                  <c:v>1.1477366791469319</c:v>
                </c:pt>
                <c:pt idx="79">
                  <c:v>0.93464823066951164</c:v>
                </c:pt>
                <c:pt idx="80">
                  <c:v>5.9346482306695112</c:v>
                </c:pt>
                <c:pt idx="81">
                  <c:v>4.832823215655992</c:v>
                </c:pt>
                <c:pt idx="82">
                  <c:v>3.9355627032924607</c:v>
                </c:pt>
                <c:pt idx="83">
                  <c:v>3.2048873092172965</c:v>
                </c:pt>
                <c:pt idx="84">
                  <c:v>2.6098688902070406</c:v>
                </c:pt>
                <c:pt idx="85">
                  <c:v>2.1253214128561746</c:v>
                </c:pt>
                <c:pt idx="86">
                  <c:v>1.7307348751862532</c:v>
                </c:pt>
                <c:pt idx="87">
                  <c:v>1.4094071560500829</c:v>
                </c:pt>
                <c:pt idx="88">
                  <c:v>1.1477370451158324</c:v>
                </c:pt>
                <c:pt idx="89">
                  <c:v>0.93464852869273551</c:v>
                </c:pt>
                <c:pt idx="90">
                  <c:v>5.9346485286927351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A9-4176-A422-00F3E4B625FF}"/>
            </c:ext>
          </c:extLst>
        </c:ser>
        <c:ser>
          <c:idx val="3"/>
          <c:order val="3"/>
          <c:tx>
            <c:v>Emax</c:v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iv_graph!$H$3:$H$4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xVal>
          <c:yVal>
            <c:numRef>
              <c:f>iv_graph!$I$3:$I$4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A9-4176-A422-00F3E4B625FF}"/>
            </c:ext>
          </c:extLst>
        </c:ser>
        <c:ser>
          <c:idx val="4"/>
          <c:order val="4"/>
          <c:tx>
            <c:v>Emin</c:v>
          </c:tx>
          <c:spPr>
            <a:ln w="25400">
              <a:solidFill>
                <a:srgbClr val="00FFFF"/>
              </a:solidFill>
              <a:prstDash val="sysDash"/>
            </a:ln>
          </c:spPr>
          <c:marker>
            <c:symbol val="none"/>
          </c:marker>
          <c:xVal>
            <c:numRef>
              <c:f>iv_graph!$H$3:$H$4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xVal>
          <c:yVal>
            <c:numRef>
              <c:f>iv_graph!$J$3:$J$4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A9-4176-A422-00F3E4B625FF}"/>
            </c:ext>
          </c:extLst>
        </c:ser>
        <c:ser>
          <c:idx val="5"/>
          <c:order val="5"/>
          <c:tx>
            <c:v>Observed</c:v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'4.iv_repeat'!$K$3:$K$12</c:f>
              <c:numCache>
                <c:formatCode>General</c:formatCode>
                <c:ptCount val="10"/>
              </c:numCache>
            </c:numRef>
          </c:xVal>
          <c:yVal>
            <c:numRef>
              <c:f>'4.iv_repeat'!$L$3:$L$12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A9-4176-A422-00F3E4B62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64544"/>
        <c:axId val="123171200"/>
      </c:scatterChart>
      <c:valAx>
        <c:axId val="1231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Time (h)</a:t>
                </a:r>
              </a:p>
            </c:rich>
          </c:tx>
          <c:layout>
            <c:manualLayout>
              <c:xMode val="edge"/>
              <c:yMode val="edge"/>
              <c:x val="0.36640028625022364"/>
              <c:y val="0.89627775966921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171200"/>
        <c:crosses val="autoZero"/>
        <c:crossBetween val="midCat"/>
      </c:valAx>
      <c:valAx>
        <c:axId val="123171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Concentration (mg/L)</a:t>
                </a:r>
              </a:p>
            </c:rich>
          </c:tx>
          <c:layout>
            <c:manualLayout>
              <c:xMode val="edge"/>
              <c:yMode val="edge"/>
              <c:x val="1.6000012500009767E-2"/>
              <c:y val="0.2234045454368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23164544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00060000046877"/>
          <c:y val="0.23404285712430539"/>
          <c:w val="0.19040014875011621"/>
          <c:h val="0.38563879867073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Repeat p.o. administration</a:t>
            </a:r>
          </a:p>
        </c:rich>
      </c:tx>
      <c:layout>
        <c:manualLayout>
          <c:xMode val="edge"/>
          <c:yMode val="edge"/>
          <c:x val="0.30546647773883212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7149243830735"/>
          <c:y val="0.13315926892950392"/>
          <c:w val="0.59967892735044415"/>
          <c:h val="0.69973890339425593"/>
        </c:manualLayout>
      </c:layout>
      <c:scatterChart>
        <c:scatterStyle val="lineMarker"/>
        <c:varyColors val="0"/>
        <c:ser>
          <c:idx val="0"/>
          <c:order val="0"/>
          <c:tx>
            <c:strRef>
              <c:f>po_graph!$C$2</c:f>
              <c:strCache>
                <c:ptCount val="1"/>
                <c:pt idx="0">
                  <c:v>A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po_graph!$B$3:$B$452</c:f>
              <c:numCache>
                <c:formatCode>General</c:formatCode>
                <c:ptCount val="450"/>
                <c:pt idx="0">
                  <c:v>0</c:v>
                </c:pt>
                <c:pt idx="1">
                  <c:v>2.6666666666666665</c:v>
                </c:pt>
                <c:pt idx="2">
                  <c:v>5.333333333333333</c:v>
                </c:pt>
                <c:pt idx="3">
                  <c:v>8</c:v>
                </c:pt>
                <c:pt idx="4">
                  <c:v>10.666666666666666</c:v>
                </c:pt>
                <c:pt idx="5">
                  <c:v>13.333333333333334</c:v>
                </c:pt>
                <c:pt idx="6">
                  <c:v>16</c:v>
                </c:pt>
                <c:pt idx="7">
                  <c:v>18.666666666666668</c:v>
                </c:pt>
                <c:pt idx="8">
                  <c:v>21.333333333333332</c:v>
                </c:pt>
                <c:pt idx="9">
                  <c:v>24</c:v>
                </c:pt>
                <c:pt idx="10">
                  <c:v>24</c:v>
                </c:pt>
                <c:pt idx="11">
                  <c:v>26.666666666666668</c:v>
                </c:pt>
                <c:pt idx="12">
                  <c:v>29.333333333333336</c:v>
                </c:pt>
                <c:pt idx="13">
                  <c:v>32</c:v>
                </c:pt>
                <c:pt idx="14">
                  <c:v>34.666666666666664</c:v>
                </c:pt>
                <c:pt idx="15">
                  <c:v>37.333333333333336</c:v>
                </c:pt>
                <c:pt idx="16">
                  <c:v>40</c:v>
                </c:pt>
                <c:pt idx="17">
                  <c:v>42.666666666666664</c:v>
                </c:pt>
                <c:pt idx="18">
                  <c:v>45.333333333333329</c:v>
                </c:pt>
                <c:pt idx="19">
                  <c:v>48</c:v>
                </c:pt>
                <c:pt idx="20">
                  <c:v>48</c:v>
                </c:pt>
                <c:pt idx="21">
                  <c:v>50.666666666666671</c:v>
                </c:pt>
                <c:pt idx="22">
                  <c:v>53.333333333333336</c:v>
                </c:pt>
                <c:pt idx="23">
                  <c:v>56</c:v>
                </c:pt>
                <c:pt idx="24">
                  <c:v>58.666666666666671</c:v>
                </c:pt>
                <c:pt idx="25">
                  <c:v>61.333333333333329</c:v>
                </c:pt>
                <c:pt idx="26">
                  <c:v>64</c:v>
                </c:pt>
                <c:pt idx="27">
                  <c:v>66.666666666666657</c:v>
                </c:pt>
                <c:pt idx="28">
                  <c:v>69.333333333333329</c:v>
                </c:pt>
                <c:pt idx="29">
                  <c:v>72</c:v>
                </c:pt>
                <c:pt idx="30">
                  <c:v>72</c:v>
                </c:pt>
                <c:pt idx="31">
                  <c:v>74.666666666666671</c:v>
                </c:pt>
                <c:pt idx="32">
                  <c:v>77.333333333333343</c:v>
                </c:pt>
                <c:pt idx="33">
                  <c:v>80</c:v>
                </c:pt>
                <c:pt idx="34">
                  <c:v>82.666666666666671</c:v>
                </c:pt>
                <c:pt idx="35">
                  <c:v>85.333333333333329</c:v>
                </c:pt>
                <c:pt idx="36">
                  <c:v>88</c:v>
                </c:pt>
                <c:pt idx="37">
                  <c:v>90.666666666666657</c:v>
                </c:pt>
                <c:pt idx="38">
                  <c:v>93.333333333333329</c:v>
                </c:pt>
                <c:pt idx="39">
                  <c:v>96</c:v>
                </c:pt>
                <c:pt idx="40">
                  <c:v>96</c:v>
                </c:pt>
                <c:pt idx="41">
                  <c:v>98.666666666666657</c:v>
                </c:pt>
                <c:pt idx="42">
                  <c:v>101.33333333333334</c:v>
                </c:pt>
                <c:pt idx="43">
                  <c:v>104</c:v>
                </c:pt>
                <c:pt idx="44">
                  <c:v>106.66666666666667</c:v>
                </c:pt>
                <c:pt idx="45">
                  <c:v>109.33333333333333</c:v>
                </c:pt>
                <c:pt idx="46">
                  <c:v>112</c:v>
                </c:pt>
                <c:pt idx="47">
                  <c:v>114.66666666666666</c:v>
                </c:pt>
                <c:pt idx="48">
                  <c:v>117.33333333333334</c:v>
                </c:pt>
                <c:pt idx="49">
                  <c:v>120</c:v>
                </c:pt>
                <c:pt idx="50">
                  <c:v>120</c:v>
                </c:pt>
                <c:pt idx="51">
                  <c:v>122.66666666666666</c:v>
                </c:pt>
                <c:pt idx="52">
                  <c:v>125.33333333333334</c:v>
                </c:pt>
                <c:pt idx="53">
                  <c:v>128</c:v>
                </c:pt>
                <c:pt idx="54">
                  <c:v>130.66666666666669</c:v>
                </c:pt>
                <c:pt idx="55">
                  <c:v>133.33333333333331</c:v>
                </c:pt>
                <c:pt idx="56">
                  <c:v>136</c:v>
                </c:pt>
                <c:pt idx="57">
                  <c:v>138.66666666666666</c:v>
                </c:pt>
                <c:pt idx="58">
                  <c:v>141.33333333333334</c:v>
                </c:pt>
                <c:pt idx="59">
                  <c:v>144</c:v>
                </c:pt>
                <c:pt idx="60">
                  <c:v>144</c:v>
                </c:pt>
                <c:pt idx="61">
                  <c:v>146.66666666666666</c:v>
                </c:pt>
                <c:pt idx="62">
                  <c:v>149.33333333333334</c:v>
                </c:pt>
                <c:pt idx="63">
                  <c:v>152</c:v>
                </c:pt>
                <c:pt idx="64">
                  <c:v>154.66666666666669</c:v>
                </c:pt>
                <c:pt idx="65">
                  <c:v>157.33333333333331</c:v>
                </c:pt>
                <c:pt idx="66">
                  <c:v>160</c:v>
                </c:pt>
                <c:pt idx="67">
                  <c:v>162.66666666666666</c:v>
                </c:pt>
                <c:pt idx="68">
                  <c:v>165.33333333333334</c:v>
                </c:pt>
                <c:pt idx="69">
                  <c:v>168</c:v>
                </c:pt>
                <c:pt idx="70">
                  <c:v>168</c:v>
                </c:pt>
                <c:pt idx="71">
                  <c:v>170.66666666666666</c:v>
                </c:pt>
                <c:pt idx="72">
                  <c:v>173.33333333333334</c:v>
                </c:pt>
                <c:pt idx="73">
                  <c:v>176</c:v>
                </c:pt>
                <c:pt idx="74">
                  <c:v>178.66666666666669</c:v>
                </c:pt>
                <c:pt idx="75">
                  <c:v>181.33333333333331</c:v>
                </c:pt>
                <c:pt idx="76">
                  <c:v>184</c:v>
                </c:pt>
                <c:pt idx="77">
                  <c:v>186.66666666666666</c:v>
                </c:pt>
                <c:pt idx="78">
                  <c:v>189.33333333333334</c:v>
                </c:pt>
                <c:pt idx="79">
                  <c:v>192</c:v>
                </c:pt>
                <c:pt idx="80">
                  <c:v>192</c:v>
                </c:pt>
                <c:pt idx="81">
                  <c:v>194.66666666666666</c:v>
                </c:pt>
                <c:pt idx="82">
                  <c:v>197.33333333333331</c:v>
                </c:pt>
                <c:pt idx="83">
                  <c:v>200</c:v>
                </c:pt>
                <c:pt idx="84">
                  <c:v>202.66666666666669</c:v>
                </c:pt>
                <c:pt idx="85">
                  <c:v>205.33333333333331</c:v>
                </c:pt>
                <c:pt idx="86">
                  <c:v>208</c:v>
                </c:pt>
                <c:pt idx="87">
                  <c:v>210.66666666666669</c:v>
                </c:pt>
                <c:pt idx="88">
                  <c:v>213.33333333333334</c:v>
                </c:pt>
                <c:pt idx="89">
                  <c:v>216</c:v>
                </c:pt>
                <c:pt idx="90">
                  <c:v>216</c:v>
                </c:pt>
                <c:pt idx="91">
                  <c:v>218.66666666666666</c:v>
                </c:pt>
                <c:pt idx="92">
                  <c:v>221.33333333333331</c:v>
                </c:pt>
                <c:pt idx="93">
                  <c:v>224</c:v>
                </c:pt>
                <c:pt idx="94">
                  <c:v>226.66666666666669</c:v>
                </c:pt>
                <c:pt idx="95">
                  <c:v>229.33333333333331</c:v>
                </c:pt>
                <c:pt idx="96">
                  <c:v>232</c:v>
                </c:pt>
                <c:pt idx="97">
                  <c:v>234.66666666666669</c:v>
                </c:pt>
                <c:pt idx="98">
                  <c:v>237.33333333333334</c:v>
                </c:pt>
                <c:pt idx="99">
                  <c:v>240</c:v>
                </c:pt>
                <c:pt idx="100">
                  <c:v>240</c:v>
                </c:pt>
                <c:pt idx="101">
                  <c:v>242.66666666666666</c:v>
                </c:pt>
                <c:pt idx="102">
                  <c:v>245.33333333333331</c:v>
                </c:pt>
                <c:pt idx="103">
                  <c:v>248</c:v>
                </c:pt>
                <c:pt idx="104">
                  <c:v>250.66666666666669</c:v>
                </c:pt>
                <c:pt idx="105">
                  <c:v>253.33333333333331</c:v>
                </c:pt>
                <c:pt idx="106">
                  <c:v>256</c:v>
                </c:pt>
                <c:pt idx="107">
                  <c:v>258.66666666666669</c:v>
                </c:pt>
                <c:pt idx="108">
                  <c:v>261.33333333333337</c:v>
                </c:pt>
                <c:pt idx="109">
                  <c:v>264</c:v>
                </c:pt>
                <c:pt idx="110">
                  <c:v>264</c:v>
                </c:pt>
                <c:pt idx="111">
                  <c:v>266.66666666666663</c:v>
                </c:pt>
                <c:pt idx="112">
                  <c:v>269.33333333333331</c:v>
                </c:pt>
                <c:pt idx="113">
                  <c:v>272</c:v>
                </c:pt>
                <c:pt idx="114">
                  <c:v>274.66666666666669</c:v>
                </c:pt>
                <c:pt idx="115">
                  <c:v>277.33333333333331</c:v>
                </c:pt>
                <c:pt idx="116">
                  <c:v>280</c:v>
                </c:pt>
                <c:pt idx="117">
                  <c:v>282.66666666666669</c:v>
                </c:pt>
                <c:pt idx="118">
                  <c:v>285.33333333333337</c:v>
                </c:pt>
                <c:pt idx="119">
                  <c:v>288</c:v>
                </c:pt>
                <c:pt idx="120">
                  <c:v>288</c:v>
                </c:pt>
                <c:pt idx="121">
                  <c:v>290.66666666666663</c:v>
                </c:pt>
                <c:pt idx="122">
                  <c:v>293.33333333333331</c:v>
                </c:pt>
                <c:pt idx="123">
                  <c:v>296</c:v>
                </c:pt>
                <c:pt idx="124">
                  <c:v>298.66666666666669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po_graph!$C$3:$C$452</c:f>
              <c:numCache>
                <c:formatCode>General</c:formatCode>
                <c:ptCount val="450"/>
                <c:pt idx="0">
                  <c:v>0</c:v>
                </c:pt>
                <c:pt idx="1">
                  <c:v>0.21171434591476704</c:v>
                </c:pt>
                <c:pt idx="2">
                  <c:v>0.226367650443729</c:v>
                </c:pt>
                <c:pt idx="3">
                  <c:v>0.21163565845759974</c:v>
                </c:pt>
                <c:pt idx="4">
                  <c:v>0.19377999836034918</c:v>
                </c:pt>
                <c:pt idx="5">
                  <c:v>0.1768038281196346</c:v>
                </c:pt>
                <c:pt idx="6">
                  <c:v>0.16121653858511018</c:v>
                </c:pt>
                <c:pt idx="7">
                  <c:v>0.14698797426010426</c:v>
                </c:pt>
                <c:pt idx="8">
                  <c:v>0.13401275045313824</c:v>
                </c:pt>
                <c:pt idx="9">
                  <c:v>0.12218251846832767</c:v>
                </c:pt>
                <c:pt idx="10">
                  <c:v>0.12218251846832767</c:v>
                </c:pt>
                <c:pt idx="11">
                  <c:v>0.32311090833017941</c:v>
                </c:pt>
                <c:pt idx="12">
                  <c:v>0.32793040353333242</c:v>
                </c:pt>
                <c:pt idx="13">
                  <c:v>0.30423270476227143</c:v>
                </c:pt>
                <c:pt idx="14">
                  <c:v>0.27820280789967855</c:v>
                </c:pt>
                <c:pt idx="15">
                  <c:v>0.25377400213167151</c:v>
                </c:pt>
                <c:pt idx="16">
                  <c:v>0.2313919771813461</c:v>
                </c:pt>
                <c:pt idx="17">
                  <c:v>0.21096849977292137</c:v>
                </c:pt>
                <c:pt idx="18">
                  <c:v>0.19234523439297668</c:v>
                </c:pt>
                <c:pt idx="19">
                  <c:v>0.17536555588974417</c:v>
                </c:pt>
                <c:pt idx="20">
                  <c:v>0.17536555588974417</c:v>
                </c:pt>
                <c:pt idx="21">
                  <c:v>0.37159907955711891</c:v>
                </c:pt>
                <c:pt idx="22">
                  <c:v>0.37213815966999464</c:v>
                </c:pt>
                <c:pt idx="23">
                  <c:v>0.34453791020076391</c:v>
                </c:pt>
                <c:pt idx="24">
                  <c:v>0.31494997010391096</c:v>
                </c:pt>
                <c:pt idx="25">
                  <c:v>0.28727721630396691</c:v>
                </c:pt>
                <c:pt idx="26">
                  <c:v>0.2619376109812101</c:v>
                </c:pt>
                <c:pt idx="27">
                  <c:v>0.23881764103552144</c:v>
                </c:pt>
                <c:pt idx="28">
                  <c:v>0.21773592276912368</c:v>
                </c:pt>
                <c:pt idx="29">
                  <c:v>0.19851481748225108</c:v>
                </c:pt>
                <c:pt idx="30">
                  <c:v>0.19851481748225108</c:v>
                </c:pt>
                <c:pt idx="31">
                  <c:v>0.39270478194452441</c:v>
                </c:pt>
                <c:pt idx="32">
                  <c:v>0.39138070317340901</c:v>
                </c:pt>
                <c:pt idx="33">
                  <c:v>0.36208176984988671</c:v>
                </c:pt>
                <c:pt idx="34">
                  <c:v>0.3309451014821253</c:v>
                </c:pt>
                <c:pt idx="35">
                  <c:v>0.30186033728892814</c:v>
                </c:pt>
                <c:pt idx="36">
                  <c:v>0.27523337033656448</c:v>
                </c:pt>
                <c:pt idx="37">
                  <c:v>0.25093968384225629</c:v>
                </c:pt>
                <c:pt idx="38">
                  <c:v>0.22878786180328922</c:v>
                </c:pt>
                <c:pt idx="39">
                  <c:v>0.2085911188418742</c:v>
                </c:pt>
                <c:pt idx="40">
                  <c:v>0.2085911188418742</c:v>
                </c:pt>
                <c:pt idx="41">
                  <c:v>0.40189157249558233</c:v>
                </c:pt>
                <c:pt idx="42">
                  <c:v>0.39975650671648288</c:v>
                </c:pt>
                <c:pt idx="43">
                  <c:v>0.36971817829985271</c:v>
                </c:pt>
                <c:pt idx="44">
                  <c:v>0.33790738679777532</c:v>
                </c:pt>
                <c:pt idx="45">
                  <c:v>0.30820800938296489</c:v>
                </c:pt>
                <c:pt idx="46">
                  <c:v>0.28102068573469119</c:v>
                </c:pt>
                <c:pt idx="47">
                  <c:v>0.25621610943910766</c:v>
                </c:pt>
                <c:pt idx="48">
                  <c:v>0.23359849767914276</c:v>
                </c:pt>
                <c:pt idx="49">
                  <c:v>0.21297708375415492</c:v>
                </c:pt>
                <c:pt idx="50">
                  <c:v>0.21297708375415492</c:v>
                </c:pt>
                <c:pt idx="51">
                  <c:v>0.4058903553401359</c:v>
                </c:pt>
                <c:pt idx="52">
                  <c:v>0.40340228696272318</c:v>
                </c:pt>
                <c:pt idx="53">
                  <c:v>0.37304211813869131</c:v>
                </c:pt>
                <c:pt idx="54">
                  <c:v>0.3409378974994588</c:v>
                </c:pt>
                <c:pt idx="55">
                  <c:v>0.31097099414150642</c:v>
                </c:pt>
                <c:pt idx="56">
                  <c:v>0.283539761074597</c:v>
                </c:pt>
                <c:pt idx="57">
                  <c:v>0.25851280707687224</c:v>
                </c:pt>
                <c:pt idx="58">
                  <c:v>0.23569244856491123</c:v>
                </c:pt>
                <c:pt idx="59">
                  <c:v>0.2148861858666464</c:v>
                </c:pt>
                <c:pt idx="60">
                  <c:v>0.2148861858666464</c:v>
                </c:pt>
                <c:pt idx="61">
                  <c:v>0.40763092666904838</c:v>
                </c:pt>
                <c:pt idx="62">
                  <c:v>0.40498920498623237</c:v>
                </c:pt>
                <c:pt idx="63">
                  <c:v>0.37448894698822299</c:v>
                </c:pt>
                <c:pt idx="64">
                  <c:v>0.3422570038986717</c:v>
                </c:pt>
                <c:pt idx="65">
                  <c:v>0.31217365311046985</c:v>
                </c:pt>
                <c:pt idx="66">
                  <c:v>0.28463625230266715</c:v>
                </c:pt>
                <c:pt idx="67">
                  <c:v>0.25951250278801063</c:v>
                </c:pt>
                <c:pt idx="68">
                  <c:v>0.2366038936264713</c:v>
                </c:pt>
                <c:pt idx="69">
                  <c:v>0.21571717082635605</c:v>
                </c:pt>
                <c:pt idx="70">
                  <c:v>0.21571717082635605</c:v>
                </c:pt>
                <c:pt idx="71">
                  <c:v>0.4083885543444693</c:v>
                </c:pt>
                <c:pt idx="72">
                  <c:v>0.40567995117586775</c:v>
                </c:pt>
                <c:pt idx="73">
                  <c:v>0.37511871582319944</c:v>
                </c:pt>
                <c:pt idx="74">
                  <c:v>0.34283117830811283</c:v>
                </c:pt>
                <c:pt idx="75">
                  <c:v>0.31269714083191191</c:v>
                </c:pt>
                <c:pt idx="76">
                  <c:v>0.28511352783079003</c:v>
                </c:pt>
                <c:pt idx="77">
                  <c:v>0.25994764562023875</c:v>
                </c:pt>
                <c:pt idx="78">
                  <c:v>0.2370006231323486</c:v>
                </c:pt>
                <c:pt idx="79">
                  <c:v>0.21607887803873899</c:v>
                </c:pt>
                <c:pt idx="80">
                  <c:v>0.21607887803873899</c:v>
                </c:pt>
                <c:pt idx="81">
                  <c:v>0.40871833094427257</c:v>
                </c:pt>
                <c:pt idx="82">
                  <c:v>0.40598061591810874</c:v>
                </c:pt>
                <c:pt idx="83">
                  <c:v>0.375392838630217</c:v>
                </c:pt>
                <c:pt idx="84">
                  <c:v>0.34308110223589738</c:v>
                </c:pt>
                <c:pt idx="85">
                  <c:v>0.31292500209730195</c:v>
                </c:pt>
                <c:pt idx="86">
                  <c:v>0.28532127407071745</c:v>
                </c:pt>
                <c:pt idx="87">
                  <c:v>0.26013705253909375</c:v>
                </c:pt>
                <c:pt idx="88">
                  <c:v>0.23717330967975742</c:v>
                </c:pt>
                <c:pt idx="89">
                  <c:v>0.21623632024748307</c:v>
                </c:pt>
                <c:pt idx="90">
                  <c:v>0.21623632024748307</c:v>
                </c:pt>
                <c:pt idx="91">
                  <c:v>0.40886187454663281</c:v>
                </c:pt>
                <c:pt idx="92">
                  <c:v>0.40611148784846929</c:v>
                </c:pt>
                <c:pt idx="93">
                  <c:v>0.3755121575122477</c:v>
                </c:pt>
                <c:pt idx="94">
                  <c:v>0.34318988794395444</c:v>
                </c:pt>
                <c:pt idx="95">
                  <c:v>0.31302418447377128</c:v>
                </c:pt>
                <c:pt idx="96">
                  <c:v>0.28541170087381318</c:v>
                </c:pt>
                <c:pt idx="97">
                  <c:v>0.26021949668904454</c:v>
                </c:pt>
                <c:pt idx="98">
                  <c:v>0.23724847586531764</c:v>
                </c:pt>
                <c:pt idx="99">
                  <c:v>0.21630485094923746</c:v>
                </c:pt>
                <c:pt idx="100">
                  <c:v>0.21630485094923746</c:v>
                </c:pt>
                <c:pt idx="101">
                  <c:v>0.40892435552857898</c:v>
                </c:pt>
                <c:pt idx="102">
                  <c:v>0.40616845316481676</c:v>
                </c:pt>
                <c:pt idx="103">
                  <c:v>0.37556409407222957</c:v>
                </c:pt>
                <c:pt idx="104">
                  <c:v>0.34323723967366826</c:v>
                </c:pt>
                <c:pt idx="105">
                  <c:v>0.31306735611062347</c:v>
                </c:pt>
                <c:pt idx="106">
                  <c:v>0.28545106142599919</c:v>
                </c:pt>
                <c:pt idx="107">
                  <c:v>0.2602553825896346</c:v>
                </c:pt>
                <c:pt idx="108">
                  <c:v>0.23728119384790752</c:v>
                </c:pt>
                <c:pt idx="109">
                  <c:v>0.21633468066974515</c:v>
                </c:pt>
                <c:pt idx="110">
                  <c:v>0.21633468066974515</c:v>
                </c:pt>
                <c:pt idx="111">
                  <c:v>0.40895155195559285</c:v>
                </c:pt>
                <c:pt idx="112">
                  <c:v>0.40619324875893414</c:v>
                </c:pt>
                <c:pt idx="113">
                  <c:v>0.37558670077300349</c:v>
                </c:pt>
                <c:pt idx="114">
                  <c:v>0.343257850711156</c:v>
                </c:pt>
                <c:pt idx="115">
                  <c:v>0.31308614765701354</c:v>
                </c:pt>
                <c:pt idx="116">
                  <c:v>0.28546819410143781</c:v>
                </c:pt>
                <c:pt idx="117">
                  <c:v>0.26027100283512117</c:v>
                </c:pt>
                <c:pt idx="118">
                  <c:v>0.23729543517699442</c:v>
                </c:pt>
                <c:pt idx="119">
                  <c:v>0.2163476648097406</c:v>
                </c:pt>
                <c:pt idx="120">
                  <c:v>0.2163476648097406</c:v>
                </c:pt>
                <c:pt idx="121">
                  <c:v>0.40896338988802128</c:v>
                </c:pt>
                <c:pt idx="122">
                  <c:v>0.40620404166814716</c:v>
                </c:pt>
                <c:pt idx="123">
                  <c:v>0.37559654091104999</c:v>
                </c:pt>
                <c:pt idx="124">
                  <c:v>0.34326682218630344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6E-4B86-BC2C-79A234416092}"/>
            </c:ext>
          </c:extLst>
        </c:ser>
        <c:ser>
          <c:idx val="1"/>
          <c:order val="1"/>
          <c:tx>
            <c:v>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po_graph!$D$3:$D$452</c:f>
              <c:numCache>
                <c:formatCode>General</c:formatCode>
                <c:ptCount val="450"/>
                <c:pt idx="0">
                  <c:v>0</c:v>
                </c:pt>
                <c:pt idx="1">
                  <c:v>2.6666666666666665</c:v>
                </c:pt>
                <c:pt idx="2">
                  <c:v>5.333333333333333</c:v>
                </c:pt>
                <c:pt idx="3">
                  <c:v>8</c:v>
                </c:pt>
                <c:pt idx="4">
                  <c:v>10.666666666666666</c:v>
                </c:pt>
                <c:pt idx="5">
                  <c:v>13.333333333333334</c:v>
                </c:pt>
                <c:pt idx="6">
                  <c:v>16</c:v>
                </c:pt>
                <c:pt idx="7">
                  <c:v>18.666666666666668</c:v>
                </c:pt>
                <c:pt idx="8">
                  <c:v>21.333333333333332</c:v>
                </c:pt>
                <c:pt idx="9">
                  <c:v>24</c:v>
                </c:pt>
                <c:pt idx="10">
                  <c:v>24</c:v>
                </c:pt>
                <c:pt idx="11">
                  <c:v>26.666666666666668</c:v>
                </c:pt>
                <c:pt idx="12">
                  <c:v>29.333333333333336</c:v>
                </c:pt>
                <c:pt idx="13">
                  <c:v>32</c:v>
                </c:pt>
                <c:pt idx="14">
                  <c:v>34.666666666666664</c:v>
                </c:pt>
                <c:pt idx="15">
                  <c:v>37.333333333333336</c:v>
                </c:pt>
                <c:pt idx="16">
                  <c:v>40</c:v>
                </c:pt>
                <c:pt idx="17">
                  <c:v>42.666666666666664</c:v>
                </c:pt>
                <c:pt idx="18">
                  <c:v>45.333333333333329</c:v>
                </c:pt>
                <c:pt idx="19">
                  <c:v>48</c:v>
                </c:pt>
                <c:pt idx="20">
                  <c:v>48</c:v>
                </c:pt>
                <c:pt idx="21">
                  <c:v>50.666666666666671</c:v>
                </c:pt>
                <c:pt idx="22">
                  <c:v>53.333333333333336</c:v>
                </c:pt>
                <c:pt idx="23">
                  <c:v>56</c:v>
                </c:pt>
                <c:pt idx="24">
                  <c:v>58.666666666666671</c:v>
                </c:pt>
                <c:pt idx="25">
                  <c:v>61.333333333333329</c:v>
                </c:pt>
                <c:pt idx="26">
                  <c:v>64</c:v>
                </c:pt>
                <c:pt idx="27">
                  <c:v>66.666666666666657</c:v>
                </c:pt>
                <c:pt idx="28">
                  <c:v>69.333333333333329</c:v>
                </c:pt>
                <c:pt idx="29">
                  <c:v>72</c:v>
                </c:pt>
                <c:pt idx="30">
                  <c:v>72</c:v>
                </c:pt>
                <c:pt idx="31">
                  <c:v>74.666666666666671</c:v>
                </c:pt>
                <c:pt idx="32">
                  <c:v>77.333333333333343</c:v>
                </c:pt>
                <c:pt idx="33">
                  <c:v>80</c:v>
                </c:pt>
                <c:pt idx="34">
                  <c:v>82.666666666666671</c:v>
                </c:pt>
                <c:pt idx="35">
                  <c:v>85.333333333333329</c:v>
                </c:pt>
                <c:pt idx="36">
                  <c:v>88</c:v>
                </c:pt>
                <c:pt idx="37">
                  <c:v>90.666666666666657</c:v>
                </c:pt>
                <c:pt idx="38">
                  <c:v>93.333333333333329</c:v>
                </c:pt>
                <c:pt idx="39">
                  <c:v>96</c:v>
                </c:pt>
                <c:pt idx="40">
                  <c:v>96</c:v>
                </c:pt>
                <c:pt idx="41">
                  <c:v>98.666666666666657</c:v>
                </c:pt>
                <c:pt idx="42">
                  <c:v>101.33333333333334</c:v>
                </c:pt>
                <c:pt idx="43">
                  <c:v>104</c:v>
                </c:pt>
                <c:pt idx="44">
                  <c:v>106.66666666666667</c:v>
                </c:pt>
                <c:pt idx="45">
                  <c:v>109.33333333333333</c:v>
                </c:pt>
                <c:pt idx="46">
                  <c:v>112</c:v>
                </c:pt>
                <c:pt idx="47">
                  <c:v>114.66666666666666</c:v>
                </c:pt>
                <c:pt idx="48">
                  <c:v>117.33333333333334</c:v>
                </c:pt>
                <c:pt idx="49">
                  <c:v>120</c:v>
                </c:pt>
                <c:pt idx="50">
                  <c:v>120</c:v>
                </c:pt>
                <c:pt idx="51">
                  <c:v>122.66666666666666</c:v>
                </c:pt>
                <c:pt idx="52">
                  <c:v>125.33333333333334</c:v>
                </c:pt>
                <c:pt idx="53">
                  <c:v>128</c:v>
                </c:pt>
                <c:pt idx="54">
                  <c:v>130.66666666666669</c:v>
                </c:pt>
                <c:pt idx="55">
                  <c:v>133.33333333333331</c:v>
                </c:pt>
                <c:pt idx="56">
                  <c:v>136</c:v>
                </c:pt>
                <c:pt idx="57">
                  <c:v>138.66666666666666</c:v>
                </c:pt>
                <c:pt idx="58">
                  <c:v>141.33333333333334</c:v>
                </c:pt>
                <c:pt idx="59">
                  <c:v>144</c:v>
                </c:pt>
                <c:pt idx="60">
                  <c:v>144</c:v>
                </c:pt>
                <c:pt idx="61">
                  <c:v>146.66666666666666</c:v>
                </c:pt>
                <c:pt idx="62">
                  <c:v>149.33333333333334</c:v>
                </c:pt>
                <c:pt idx="63">
                  <c:v>152</c:v>
                </c:pt>
                <c:pt idx="64">
                  <c:v>154.66666666666669</c:v>
                </c:pt>
                <c:pt idx="65">
                  <c:v>157.33333333333331</c:v>
                </c:pt>
                <c:pt idx="66">
                  <c:v>160</c:v>
                </c:pt>
                <c:pt idx="67">
                  <c:v>162.66666666666666</c:v>
                </c:pt>
                <c:pt idx="68">
                  <c:v>165.33333333333334</c:v>
                </c:pt>
                <c:pt idx="69">
                  <c:v>168</c:v>
                </c:pt>
                <c:pt idx="70">
                  <c:v>168</c:v>
                </c:pt>
                <c:pt idx="71">
                  <c:v>170.66666666666666</c:v>
                </c:pt>
                <c:pt idx="72">
                  <c:v>173.33333333333334</c:v>
                </c:pt>
                <c:pt idx="73">
                  <c:v>176</c:v>
                </c:pt>
                <c:pt idx="74">
                  <c:v>178.66666666666669</c:v>
                </c:pt>
                <c:pt idx="75">
                  <c:v>181.33333333333331</c:v>
                </c:pt>
                <c:pt idx="76">
                  <c:v>184</c:v>
                </c:pt>
                <c:pt idx="77">
                  <c:v>186.66666666666666</c:v>
                </c:pt>
                <c:pt idx="78">
                  <c:v>189.33333333333334</c:v>
                </c:pt>
                <c:pt idx="79">
                  <c:v>192</c:v>
                </c:pt>
                <c:pt idx="80">
                  <c:v>192</c:v>
                </c:pt>
                <c:pt idx="81">
                  <c:v>194.66666666666666</c:v>
                </c:pt>
                <c:pt idx="82">
                  <c:v>197.33333333333331</c:v>
                </c:pt>
                <c:pt idx="83">
                  <c:v>200</c:v>
                </c:pt>
                <c:pt idx="84">
                  <c:v>202.66666666666669</c:v>
                </c:pt>
                <c:pt idx="85">
                  <c:v>205.33333333333331</c:v>
                </c:pt>
                <c:pt idx="86">
                  <c:v>208</c:v>
                </c:pt>
                <c:pt idx="87">
                  <c:v>210.66666666666669</c:v>
                </c:pt>
                <c:pt idx="88">
                  <c:v>213.33333333333334</c:v>
                </c:pt>
                <c:pt idx="89">
                  <c:v>216</c:v>
                </c:pt>
                <c:pt idx="90">
                  <c:v>216</c:v>
                </c:pt>
                <c:pt idx="91">
                  <c:v>218.66666666666666</c:v>
                </c:pt>
                <c:pt idx="92">
                  <c:v>221.33333333333331</c:v>
                </c:pt>
                <c:pt idx="93">
                  <c:v>224</c:v>
                </c:pt>
                <c:pt idx="94">
                  <c:v>226.66666666666669</c:v>
                </c:pt>
                <c:pt idx="95">
                  <c:v>229.33333333333331</c:v>
                </c:pt>
                <c:pt idx="96">
                  <c:v>232</c:v>
                </c:pt>
                <c:pt idx="97">
                  <c:v>234.66666666666669</c:v>
                </c:pt>
                <c:pt idx="98">
                  <c:v>237.33333333333334</c:v>
                </c:pt>
                <c:pt idx="99">
                  <c:v>240</c:v>
                </c:pt>
                <c:pt idx="100">
                  <c:v>240</c:v>
                </c:pt>
                <c:pt idx="101">
                  <c:v>242.66666666666666</c:v>
                </c:pt>
                <c:pt idx="102">
                  <c:v>245.33333333333331</c:v>
                </c:pt>
                <c:pt idx="103">
                  <c:v>248</c:v>
                </c:pt>
                <c:pt idx="104">
                  <c:v>250.66666666666669</c:v>
                </c:pt>
                <c:pt idx="105">
                  <c:v>253.33333333333331</c:v>
                </c:pt>
                <c:pt idx="106">
                  <c:v>256</c:v>
                </c:pt>
                <c:pt idx="107">
                  <c:v>258.66666666666669</c:v>
                </c:pt>
                <c:pt idx="108">
                  <c:v>261.33333333333337</c:v>
                </c:pt>
                <c:pt idx="109">
                  <c:v>264</c:v>
                </c:pt>
                <c:pt idx="110">
                  <c:v>264</c:v>
                </c:pt>
                <c:pt idx="111">
                  <c:v>266.66666666666663</c:v>
                </c:pt>
                <c:pt idx="112">
                  <c:v>269.33333333333331</c:v>
                </c:pt>
                <c:pt idx="113">
                  <c:v>272</c:v>
                </c:pt>
                <c:pt idx="114">
                  <c:v>274.66666666666669</c:v>
                </c:pt>
                <c:pt idx="115">
                  <c:v>277.33333333333331</c:v>
                </c:pt>
                <c:pt idx="116">
                  <c:v>280</c:v>
                </c:pt>
                <c:pt idx="117">
                  <c:v>282.66666666666669</c:v>
                </c:pt>
                <c:pt idx="118">
                  <c:v>285.33333333333337</c:v>
                </c:pt>
                <c:pt idx="119">
                  <c:v>288</c:v>
                </c:pt>
                <c:pt idx="120">
                  <c:v>288</c:v>
                </c:pt>
                <c:pt idx="121">
                  <c:v>290.66666666666663</c:v>
                </c:pt>
                <c:pt idx="122">
                  <c:v>293.33333333333331</c:v>
                </c:pt>
                <c:pt idx="123">
                  <c:v>296</c:v>
                </c:pt>
                <c:pt idx="124">
                  <c:v>298.66666666666669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po_graph!$E$3:$E$452</c:f>
              <c:numCache>
                <c:formatCode>General</c:formatCode>
                <c:ptCount val="450"/>
                <c:pt idx="0">
                  <c:v>0</c:v>
                </c:pt>
                <c:pt idx="1">
                  <c:v>0.21171434591476704</c:v>
                </c:pt>
                <c:pt idx="2">
                  <c:v>0.226367650443729</c:v>
                </c:pt>
                <c:pt idx="3">
                  <c:v>0.21163565845759974</c:v>
                </c:pt>
                <c:pt idx="4">
                  <c:v>0.19377999836034918</c:v>
                </c:pt>
                <c:pt idx="5">
                  <c:v>0.1768038281196346</c:v>
                </c:pt>
                <c:pt idx="6">
                  <c:v>0.16121653858511018</c:v>
                </c:pt>
                <c:pt idx="7">
                  <c:v>0.14698797426010426</c:v>
                </c:pt>
                <c:pt idx="8">
                  <c:v>0.13401275045313824</c:v>
                </c:pt>
                <c:pt idx="9">
                  <c:v>0.12218251846832767</c:v>
                </c:pt>
                <c:pt idx="10">
                  <c:v>0.12218251846832767</c:v>
                </c:pt>
                <c:pt idx="11">
                  <c:v>0.32311090833017941</c:v>
                </c:pt>
                <c:pt idx="12">
                  <c:v>0.32793040353333242</c:v>
                </c:pt>
                <c:pt idx="13">
                  <c:v>0.30423270476227143</c:v>
                </c:pt>
                <c:pt idx="14">
                  <c:v>0.27820280789967855</c:v>
                </c:pt>
                <c:pt idx="15">
                  <c:v>0.25377400213167151</c:v>
                </c:pt>
                <c:pt idx="16">
                  <c:v>0.2313919771813461</c:v>
                </c:pt>
                <c:pt idx="17">
                  <c:v>0.21096849977292137</c:v>
                </c:pt>
                <c:pt idx="18">
                  <c:v>0.19234523439297668</c:v>
                </c:pt>
                <c:pt idx="19">
                  <c:v>0.17536555588974417</c:v>
                </c:pt>
                <c:pt idx="20">
                  <c:v>0.17536555588974417</c:v>
                </c:pt>
                <c:pt idx="21">
                  <c:v>0.37159907955711891</c:v>
                </c:pt>
                <c:pt idx="22">
                  <c:v>0.37213815966999464</c:v>
                </c:pt>
                <c:pt idx="23">
                  <c:v>0.34453791020076391</c:v>
                </c:pt>
                <c:pt idx="24">
                  <c:v>0.31494997010391096</c:v>
                </c:pt>
                <c:pt idx="25">
                  <c:v>0.28727721630396691</c:v>
                </c:pt>
                <c:pt idx="26">
                  <c:v>0.2619376109812101</c:v>
                </c:pt>
                <c:pt idx="27">
                  <c:v>0.23881764103552144</c:v>
                </c:pt>
                <c:pt idx="28">
                  <c:v>0.21773592276912368</c:v>
                </c:pt>
                <c:pt idx="29">
                  <c:v>0.19851481748225108</c:v>
                </c:pt>
                <c:pt idx="30">
                  <c:v>0.19851481748225108</c:v>
                </c:pt>
                <c:pt idx="31">
                  <c:v>0.39270478194452441</c:v>
                </c:pt>
                <c:pt idx="32">
                  <c:v>0.39138070317340901</c:v>
                </c:pt>
                <c:pt idx="33">
                  <c:v>0.36208176984988671</c:v>
                </c:pt>
                <c:pt idx="34">
                  <c:v>0.3309451014821253</c:v>
                </c:pt>
                <c:pt idx="35">
                  <c:v>0.30186033728892814</c:v>
                </c:pt>
                <c:pt idx="36">
                  <c:v>0.27523337033656448</c:v>
                </c:pt>
                <c:pt idx="37">
                  <c:v>0.25093968384225629</c:v>
                </c:pt>
                <c:pt idx="38">
                  <c:v>0.22878786180328922</c:v>
                </c:pt>
                <c:pt idx="39">
                  <c:v>0.2085911188418742</c:v>
                </c:pt>
                <c:pt idx="40">
                  <c:v>0.2085911188418742</c:v>
                </c:pt>
                <c:pt idx="41">
                  <c:v>0.40189157249558233</c:v>
                </c:pt>
                <c:pt idx="42">
                  <c:v>0.39975650671648288</c:v>
                </c:pt>
                <c:pt idx="43">
                  <c:v>0.36971817829985271</c:v>
                </c:pt>
                <c:pt idx="44">
                  <c:v>0.33790738679777532</c:v>
                </c:pt>
                <c:pt idx="45">
                  <c:v>0.30820800938296489</c:v>
                </c:pt>
                <c:pt idx="46">
                  <c:v>0.28102068573469119</c:v>
                </c:pt>
                <c:pt idx="47">
                  <c:v>0.25621610943910766</c:v>
                </c:pt>
                <c:pt idx="48">
                  <c:v>0.23359849767914276</c:v>
                </c:pt>
                <c:pt idx="49">
                  <c:v>0.21297708375415492</c:v>
                </c:pt>
                <c:pt idx="50">
                  <c:v>0.21297708375415492</c:v>
                </c:pt>
                <c:pt idx="51">
                  <c:v>0.4058903553401359</c:v>
                </c:pt>
                <c:pt idx="52">
                  <c:v>0.40340228696272318</c:v>
                </c:pt>
                <c:pt idx="53">
                  <c:v>0.37304211813869131</c:v>
                </c:pt>
                <c:pt idx="54">
                  <c:v>0.3409378974994588</c:v>
                </c:pt>
                <c:pt idx="55">
                  <c:v>0.31097099414150642</c:v>
                </c:pt>
                <c:pt idx="56">
                  <c:v>0.283539761074597</c:v>
                </c:pt>
                <c:pt idx="57">
                  <c:v>0.25851280707687224</c:v>
                </c:pt>
                <c:pt idx="58">
                  <c:v>0.23569244856491123</c:v>
                </c:pt>
                <c:pt idx="59">
                  <c:v>0.2148861858666464</c:v>
                </c:pt>
                <c:pt idx="60">
                  <c:v>0.2148861858666464</c:v>
                </c:pt>
                <c:pt idx="61">
                  <c:v>0.40763092666904838</c:v>
                </c:pt>
                <c:pt idx="62">
                  <c:v>0.40498920498623237</c:v>
                </c:pt>
                <c:pt idx="63">
                  <c:v>0.37448894698822299</c:v>
                </c:pt>
                <c:pt idx="64">
                  <c:v>0.3422570038986717</c:v>
                </c:pt>
                <c:pt idx="65">
                  <c:v>0.31217365311046985</c:v>
                </c:pt>
                <c:pt idx="66">
                  <c:v>0.28463625230266715</c:v>
                </c:pt>
                <c:pt idx="67">
                  <c:v>0.25951250278801063</c:v>
                </c:pt>
                <c:pt idx="68">
                  <c:v>0.2366038936264713</c:v>
                </c:pt>
                <c:pt idx="69">
                  <c:v>0.21571717082635605</c:v>
                </c:pt>
                <c:pt idx="70">
                  <c:v>0.21571717082635605</c:v>
                </c:pt>
                <c:pt idx="71">
                  <c:v>0.4083885543444693</c:v>
                </c:pt>
                <c:pt idx="72">
                  <c:v>0.40567995117586775</c:v>
                </c:pt>
                <c:pt idx="73">
                  <c:v>0.37511871582319944</c:v>
                </c:pt>
                <c:pt idx="74">
                  <c:v>0.34283117830811283</c:v>
                </c:pt>
                <c:pt idx="75">
                  <c:v>0.31269714083191191</c:v>
                </c:pt>
                <c:pt idx="76">
                  <c:v>0.28511352783079003</c:v>
                </c:pt>
                <c:pt idx="77">
                  <c:v>0.25994764562023875</c:v>
                </c:pt>
                <c:pt idx="78">
                  <c:v>0.2370006231323486</c:v>
                </c:pt>
                <c:pt idx="79">
                  <c:v>0.21607887803873899</c:v>
                </c:pt>
                <c:pt idx="80">
                  <c:v>0.21607887803873899</c:v>
                </c:pt>
                <c:pt idx="81">
                  <c:v>0.40871833094427257</c:v>
                </c:pt>
                <c:pt idx="82">
                  <c:v>0.40598061591810874</c:v>
                </c:pt>
                <c:pt idx="83">
                  <c:v>0.375392838630217</c:v>
                </c:pt>
                <c:pt idx="84">
                  <c:v>0.34308110223589738</c:v>
                </c:pt>
                <c:pt idx="85">
                  <c:v>0.31292500209730195</c:v>
                </c:pt>
                <c:pt idx="86">
                  <c:v>0.28532127407071745</c:v>
                </c:pt>
                <c:pt idx="87">
                  <c:v>0.26013705253909375</c:v>
                </c:pt>
                <c:pt idx="88">
                  <c:v>0.23717330967975742</c:v>
                </c:pt>
                <c:pt idx="89">
                  <c:v>0.21623632024748307</c:v>
                </c:pt>
                <c:pt idx="90">
                  <c:v>0.21623632024748307</c:v>
                </c:pt>
                <c:pt idx="91">
                  <c:v>0.40886187454663281</c:v>
                </c:pt>
                <c:pt idx="92">
                  <c:v>0.40611148784846929</c:v>
                </c:pt>
                <c:pt idx="93">
                  <c:v>0.3755121575122477</c:v>
                </c:pt>
                <c:pt idx="94">
                  <c:v>0.34318988794395444</c:v>
                </c:pt>
                <c:pt idx="95">
                  <c:v>0.31302418447377128</c:v>
                </c:pt>
                <c:pt idx="96">
                  <c:v>0.28541170087381318</c:v>
                </c:pt>
                <c:pt idx="97">
                  <c:v>0.26021949668904454</c:v>
                </c:pt>
                <c:pt idx="98">
                  <c:v>0.23724847586531764</c:v>
                </c:pt>
                <c:pt idx="99">
                  <c:v>0.21630485094923746</c:v>
                </c:pt>
                <c:pt idx="100">
                  <c:v>0.21630485094923746</c:v>
                </c:pt>
                <c:pt idx="101">
                  <c:v>0.40892435552857898</c:v>
                </c:pt>
                <c:pt idx="102">
                  <c:v>0.40616845316481676</c:v>
                </c:pt>
                <c:pt idx="103">
                  <c:v>0.37556409407222957</c:v>
                </c:pt>
                <c:pt idx="104">
                  <c:v>0.34323723967366826</c:v>
                </c:pt>
                <c:pt idx="105">
                  <c:v>0.31306735611062347</c:v>
                </c:pt>
                <c:pt idx="106">
                  <c:v>0.28545106142599919</c:v>
                </c:pt>
                <c:pt idx="107">
                  <c:v>0.2602553825896346</c:v>
                </c:pt>
                <c:pt idx="108">
                  <c:v>0.23728119384790752</c:v>
                </c:pt>
                <c:pt idx="109">
                  <c:v>0.21633468066974515</c:v>
                </c:pt>
                <c:pt idx="110">
                  <c:v>0.21633468066974515</c:v>
                </c:pt>
                <c:pt idx="111">
                  <c:v>0.40895155195559285</c:v>
                </c:pt>
                <c:pt idx="112">
                  <c:v>0.40619324875893414</c:v>
                </c:pt>
                <c:pt idx="113">
                  <c:v>0.37558670077300349</c:v>
                </c:pt>
                <c:pt idx="114">
                  <c:v>0.343257850711156</c:v>
                </c:pt>
                <c:pt idx="115">
                  <c:v>0.31308614765701354</c:v>
                </c:pt>
                <c:pt idx="116">
                  <c:v>0.28546819410143781</c:v>
                </c:pt>
                <c:pt idx="117">
                  <c:v>0.26027100283512117</c:v>
                </c:pt>
                <c:pt idx="118">
                  <c:v>0.23729543517699442</c:v>
                </c:pt>
                <c:pt idx="119">
                  <c:v>0.2163476648097406</c:v>
                </c:pt>
                <c:pt idx="120">
                  <c:v>0.2163476648097406</c:v>
                </c:pt>
                <c:pt idx="121">
                  <c:v>0.40896338988802128</c:v>
                </c:pt>
                <c:pt idx="122">
                  <c:v>0.40620404166814716</c:v>
                </c:pt>
                <c:pt idx="123">
                  <c:v>0.37559654091104999</c:v>
                </c:pt>
                <c:pt idx="124">
                  <c:v>0.34326682218630344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6E-4B86-BC2C-79A234416092}"/>
            </c:ext>
          </c:extLst>
        </c:ser>
        <c:ser>
          <c:idx val="2"/>
          <c:order val="2"/>
          <c:tx>
            <c:v>C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po_graph!$F$3:$F$452</c:f>
              <c:numCache>
                <c:formatCode>General</c:formatCode>
                <c:ptCount val="450"/>
                <c:pt idx="0">
                  <c:v>0</c:v>
                </c:pt>
                <c:pt idx="1">
                  <c:v>2.6666666666666665</c:v>
                </c:pt>
                <c:pt idx="2">
                  <c:v>5.333333333333333</c:v>
                </c:pt>
                <c:pt idx="3">
                  <c:v>8</c:v>
                </c:pt>
                <c:pt idx="4">
                  <c:v>10.666666666666666</c:v>
                </c:pt>
                <c:pt idx="5">
                  <c:v>13.333333333333334</c:v>
                </c:pt>
                <c:pt idx="6">
                  <c:v>16</c:v>
                </c:pt>
                <c:pt idx="7">
                  <c:v>18.666666666666668</c:v>
                </c:pt>
                <c:pt idx="8">
                  <c:v>21.333333333333332</c:v>
                </c:pt>
                <c:pt idx="9">
                  <c:v>24</c:v>
                </c:pt>
                <c:pt idx="10">
                  <c:v>24</c:v>
                </c:pt>
                <c:pt idx="11">
                  <c:v>26.666666666666668</c:v>
                </c:pt>
                <c:pt idx="12">
                  <c:v>29.333333333333336</c:v>
                </c:pt>
                <c:pt idx="13">
                  <c:v>32</c:v>
                </c:pt>
                <c:pt idx="14">
                  <c:v>34.666666666666664</c:v>
                </c:pt>
                <c:pt idx="15">
                  <c:v>37.333333333333336</c:v>
                </c:pt>
                <c:pt idx="16">
                  <c:v>40</c:v>
                </c:pt>
                <c:pt idx="17">
                  <c:v>42.666666666666664</c:v>
                </c:pt>
                <c:pt idx="18">
                  <c:v>45.333333333333329</c:v>
                </c:pt>
                <c:pt idx="19">
                  <c:v>48</c:v>
                </c:pt>
                <c:pt idx="20">
                  <c:v>48</c:v>
                </c:pt>
                <c:pt idx="21">
                  <c:v>50.666666666666671</c:v>
                </c:pt>
                <c:pt idx="22">
                  <c:v>53.333333333333336</c:v>
                </c:pt>
                <c:pt idx="23">
                  <c:v>56</c:v>
                </c:pt>
                <c:pt idx="24">
                  <c:v>58.666666666666671</c:v>
                </c:pt>
                <c:pt idx="25">
                  <c:v>61.333333333333329</c:v>
                </c:pt>
                <c:pt idx="26">
                  <c:v>64</c:v>
                </c:pt>
                <c:pt idx="27">
                  <c:v>66.666666666666657</c:v>
                </c:pt>
                <c:pt idx="28">
                  <c:v>69.333333333333329</c:v>
                </c:pt>
                <c:pt idx="29">
                  <c:v>72</c:v>
                </c:pt>
                <c:pt idx="30">
                  <c:v>72</c:v>
                </c:pt>
                <c:pt idx="31">
                  <c:v>74.666666666666671</c:v>
                </c:pt>
                <c:pt idx="32">
                  <c:v>77.333333333333343</c:v>
                </c:pt>
                <c:pt idx="33">
                  <c:v>80</c:v>
                </c:pt>
                <c:pt idx="34">
                  <c:v>82.666666666666671</c:v>
                </c:pt>
                <c:pt idx="35">
                  <c:v>85.333333333333329</c:v>
                </c:pt>
                <c:pt idx="36">
                  <c:v>88</c:v>
                </c:pt>
                <c:pt idx="37">
                  <c:v>90.666666666666657</c:v>
                </c:pt>
                <c:pt idx="38">
                  <c:v>93.333333333333329</c:v>
                </c:pt>
                <c:pt idx="39">
                  <c:v>96</c:v>
                </c:pt>
                <c:pt idx="40">
                  <c:v>96</c:v>
                </c:pt>
                <c:pt idx="41">
                  <c:v>98.666666666666657</c:v>
                </c:pt>
                <c:pt idx="42">
                  <c:v>101.33333333333334</c:v>
                </c:pt>
                <c:pt idx="43">
                  <c:v>104</c:v>
                </c:pt>
                <c:pt idx="44">
                  <c:v>106.66666666666667</c:v>
                </c:pt>
                <c:pt idx="45">
                  <c:v>109.33333333333333</c:v>
                </c:pt>
                <c:pt idx="46">
                  <c:v>112</c:v>
                </c:pt>
                <c:pt idx="47">
                  <c:v>114.66666666666666</c:v>
                </c:pt>
                <c:pt idx="48">
                  <c:v>117.33333333333334</c:v>
                </c:pt>
                <c:pt idx="49">
                  <c:v>120</c:v>
                </c:pt>
                <c:pt idx="50">
                  <c:v>120</c:v>
                </c:pt>
                <c:pt idx="51">
                  <c:v>122.66666666666666</c:v>
                </c:pt>
                <c:pt idx="52">
                  <c:v>125.33333333333334</c:v>
                </c:pt>
                <c:pt idx="53">
                  <c:v>128</c:v>
                </c:pt>
                <c:pt idx="54">
                  <c:v>130.66666666666669</c:v>
                </c:pt>
                <c:pt idx="55">
                  <c:v>133.33333333333331</c:v>
                </c:pt>
                <c:pt idx="56">
                  <c:v>136</c:v>
                </c:pt>
                <c:pt idx="57">
                  <c:v>138.66666666666666</c:v>
                </c:pt>
                <c:pt idx="58">
                  <c:v>141.33333333333334</c:v>
                </c:pt>
                <c:pt idx="59">
                  <c:v>144</c:v>
                </c:pt>
                <c:pt idx="60">
                  <c:v>144</c:v>
                </c:pt>
                <c:pt idx="61">
                  <c:v>146.66666666666666</c:v>
                </c:pt>
                <c:pt idx="62">
                  <c:v>149.33333333333334</c:v>
                </c:pt>
                <c:pt idx="63">
                  <c:v>152</c:v>
                </c:pt>
                <c:pt idx="64">
                  <c:v>154.66666666666669</c:v>
                </c:pt>
                <c:pt idx="65">
                  <c:v>157.33333333333331</c:v>
                </c:pt>
                <c:pt idx="66">
                  <c:v>160</c:v>
                </c:pt>
                <c:pt idx="67">
                  <c:v>162.66666666666666</c:v>
                </c:pt>
                <c:pt idx="68">
                  <c:v>165.33333333333334</c:v>
                </c:pt>
                <c:pt idx="69">
                  <c:v>168</c:v>
                </c:pt>
                <c:pt idx="70">
                  <c:v>168</c:v>
                </c:pt>
                <c:pt idx="71">
                  <c:v>170.66666666666666</c:v>
                </c:pt>
                <c:pt idx="72">
                  <c:v>173.33333333333334</c:v>
                </c:pt>
                <c:pt idx="73">
                  <c:v>176</c:v>
                </c:pt>
                <c:pt idx="74">
                  <c:v>178.66666666666669</c:v>
                </c:pt>
                <c:pt idx="75">
                  <c:v>181.33333333333331</c:v>
                </c:pt>
                <c:pt idx="76">
                  <c:v>184</c:v>
                </c:pt>
                <c:pt idx="77">
                  <c:v>186.66666666666666</c:v>
                </c:pt>
                <c:pt idx="78">
                  <c:v>189.33333333333334</c:v>
                </c:pt>
                <c:pt idx="79">
                  <c:v>192</c:v>
                </c:pt>
                <c:pt idx="80">
                  <c:v>192</c:v>
                </c:pt>
                <c:pt idx="81">
                  <c:v>194.66666666666666</c:v>
                </c:pt>
                <c:pt idx="82">
                  <c:v>197.33333333333331</c:v>
                </c:pt>
                <c:pt idx="83">
                  <c:v>200</c:v>
                </c:pt>
                <c:pt idx="84">
                  <c:v>202.66666666666669</c:v>
                </c:pt>
                <c:pt idx="85">
                  <c:v>205.33333333333331</c:v>
                </c:pt>
                <c:pt idx="86">
                  <c:v>208</c:v>
                </c:pt>
                <c:pt idx="87">
                  <c:v>210.66666666666669</c:v>
                </c:pt>
                <c:pt idx="88">
                  <c:v>213.33333333333334</c:v>
                </c:pt>
                <c:pt idx="89">
                  <c:v>216</c:v>
                </c:pt>
                <c:pt idx="90">
                  <c:v>216</c:v>
                </c:pt>
                <c:pt idx="91">
                  <c:v>218.66666666666666</c:v>
                </c:pt>
                <c:pt idx="92">
                  <c:v>221.33333333333331</c:v>
                </c:pt>
                <c:pt idx="93">
                  <c:v>224</c:v>
                </c:pt>
                <c:pt idx="94">
                  <c:v>226.66666666666669</c:v>
                </c:pt>
                <c:pt idx="95">
                  <c:v>229.33333333333331</c:v>
                </c:pt>
                <c:pt idx="96">
                  <c:v>232</c:v>
                </c:pt>
                <c:pt idx="97">
                  <c:v>234.66666666666669</c:v>
                </c:pt>
                <c:pt idx="98">
                  <c:v>237.33333333333334</c:v>
                </c:pt>
                <c:pt idx="99">
                  <c:v>240</c:v>
                </c:pt>
                <c:pt idx="100">
                  <c:v>240</c:v>
                </c:pt>
                <c:pt idx="101">
                  <c:v>242.66666666666666</c:v>
                </c:pt>
                <c:pt idx="102">
                  <c:v>245.33333333333331</c:v>
                </c:pt>
                <c:pt idx="103">
                  <c:v>248</c:v>
                </c:pt>
                <c:pt idx="104">
                  <c:v>250.66666666666669</c:v>
                </c:pt>
                <c:pt idx="105">
                  <c:v>253.33333333333331</c:v>
                </c:pt>
                <c:pt idx="106">
                  <c:v>256</c:v>
                </c:pt>
                <c:pt idx="107">
                  <c:v>258.66666666666669</c:v>
                </c:pt>
                <c:pt idx="108">
                  <c:v>261.33333333333337</c:v>
                </c:pt>
                <c:pt idx="109">
                  <c:v>264</c:v>
                </c:pt>
                <c:pt idx="110">
                  <c:v>264</c:v>
                </c:pt>
                <c:pt idx="111">
                  <c:v>266.66666666666663</c:v>
                </c:pt>
                <c:pt idx="112">
                  <c:v>269.33333333333331</c:v>
                </c:pt>
                <c:pt idx="113">
                  <c:v>272</c:v>
                </c:pt>
                <c:pt idx="114">
                  <c:v>274.66666666666669</c:v>
                </c:pt>
                <c:pt idx="115">
                  <c:v>277.33333333333331</c:v>
                </c:pt>
                <c:pt idx="116">
                  <c:v>280</c:v>
                </c:pt>
                <c:pt idx="117">
                  <c:v>282.66666666666669</c:v>
                </c:pt>
                <c:pt idx="118">
                  <c:v>285.33333333333337</c:v>
                </c:pt>
                <c:pt idx="119">
                  <c:v>288</c:v>
                </c:pt>
                <c:pt idx="120">
                  <c:v>288</c:v>
                </c:pt>
                <c:pt idx="121">
                  <c:v>290.66666666666663</c:v>
                </c:pt>
                <c:pt idx="122">
                  <c:v>293.33333333333331</c:v>
                </c:pt>
                <c:pt idx="123">
                  <c:v>296</c:v>
                </c:pt>
                <c:pt idx="124">
                  <c:v>298.66666666666669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xVal>
          <c:yVal>
            <c:numRef>
              <c:f>po_graph!$G$3:$G$452</c:f>
              <c:numCache>
                <c:formatCode>General</c:formatCode>
                <c:ptCount val="450"/>
                <c:pt idx="0">
                  <c:v>0</c:v>
                </c:pt>
                <c:pt idx="1">
                  <c:v>0.21171434591476704</c:v>
                </c:pt>
                <c:pt idx="2">
                  <c:v>0.226367650443729</c:v>
                </c:pt>
                <c:pt idx="3">
                  <c:v>0.21163565845759974</c:v>
                </c:pt>
                <c:pt idx="4">
                  <c:v>0.19377999836034918</c:v>
                </c:pt>
                <c:pt idx="5">
                  <c:v>0.1768038281196346</c:v>
                </c:pt>
                <c:pt idx="6">
                  <c:v>0.16121653858511018</c:v>
                </c:pt>
                <c:pt idx="7">
                  <c:v>0.14698797426010426</c:v>
                </c:pt>
                <c:pt idx="8">
                  <c:v>0.13401275045313824</c:v>
                </c:pt>
                <c:pt idx="9">
                  <c:v>0.12218251846832767</c:v>
                </c:pt>
                <c:pt idx="10">
                  <c:v>0.12218251846832767</c:v>
                </c:pt>
                <c:pt idx="11">
                  <c:v>0.32311090833017941</c:v>
                </c:pt>
                <c:pt idx="12">
                  <c:v>0.32793040353333242</c:v>
                </c:pt>
                <c:pt idx="13">
                  <c:v>0.30423270476227143</c:v>
                </c:pt>
                <c:pt idx="14">
                  <c:v>0.27820280789967855</c:v>
                </c:pt>
                <c:pt idx="15">
                  <c:v>0.25377400213167151</c:v>
                </c:pt>
                <c:pt idx="16">
                  <c:v>0.2313919771813461</c:v>
                </c:pt>
                <c:pt idx="17">
                  <c:v>0.21096849977292137</c:v>
                </c:pt>
                <c:pt idx="18">
                  <c:v>0.19234523439297668</c:v>
                </c:pt>
                <c:pt idx="19">
                  <c:v>0.17536555588974417</c:v>
                </c:pt>
                <c:pt idx="20">
                  <c:v>0.17536555588974417</c:v>
                </c:pt>
                <c:pt idx="21">
                  <c:v>0.37159907955711891</c:v>
                </c:pt>
                <c:pt idx="22">
                  <c:v>0.37213815966999464</c:v>
                </c:pt>
                <c:pt idx="23">
                  <c:v>0.34453791020076391</c:v>
                </c:pt>
                <c:pt idx="24">
                  <c:v>0.31494997010391096</c:v>
                </c:pt>
                <c:pt idx="25">
                  <c:v>0.28727721630396691</c:v>
                </c:pt>
                <c:pt idx="26">
                  <c:v>0.2619376109812101</c:v>
                </c:pt>
                <c:pt idx="27">
                  <c:v>0.23881764103552144</c:v>
                </c:pt>
                <c:pt idx="28">
                  <c:v>0.21773592276912368</c:v>
                </c:pt>
                <c:pt idx="29">
                  <c:v>0.19851481748225108</c:v>
                </c:pt>
                <c:pt idx="30">
                  <c:v>0.19851481748225108</c:v>
                </c:pt>
                <c:pt idx="31">
                  <c:v>0.39270478194452441</c:v>
                </c:pt>
                <c:pt idx="32">
                  <c:v>0.39138070317340901</c:v>
                </c:pt>
                <c:pt idx="33">
                  <c:v>0.36208176984988671</c:v>
                </c:pt>
                <c:pt idx="34">
                  <c:v>0.3309451014821253</c:v>
                </c:pt>
                <c:pt idx="35">
                  <c:v>0.30186033728892814</c:v>
                </c:pt>
                <c:pt idx="36">
                  <c:v>0.27523337033656448</c:v>
                </c:pt>
                <c:pt idx="37">
                  <c:v>0.25093968384225629</c:v>
                </c:pt>
                <c:pt idx="38">
                  <c:v>0.22878786180328922</c:v>
                </c:pt>
                <c:pt idx="39">
                  <c:v>0.2085911188418742</c:v>
                </c:pt>
                <c:pt idx="40">
                  <c:v>0.2085911188418742</c:v>
                </c:pt>
                <c:pt idx="41">
                  <c:v>0.40189157249558233</c:v>
                </c:pt>
                <c:pt idx="42">
                  <c:v>0.39975650671648288</c:v>
                </c:pt>
                <c:pt idx="43">
                  <c:v>0.36971817829985271</c:v>
                </c:pt>
                <c:pt idx="44">
                  <c:v>0.33790738679777532</c:v>
                </c:pt>
                <c:pt idx="45">
                  <c:v>0.30820800938296489</c:v>
                </c:pt>
                <c:pt idx="46">
                  <c:v>0.28102068573469119</c:v>
                </c:pt>
                <c:pt idx="47">
                  <c:v>0.25621610943910766</c:v>
                </c:pt>
                <c:pt idx="48">
                  <c:v>0.23359849767914276</c:v>
                </c:pt>
                <c:pt idx="49">
                  <c:v>0.21297708375415492</c:v>
                </c:pt>
                <c:pt idx="50">
                  <c:v>0.21297708375415492</c:v>
                </c:pt>
                <c:pt idx="51">
                  <c:v>0.4058903553401359</c:v>
                </c:pt>
                <c:pt idx="52">
                  <c:v>0.40340228696272318</c:v>
                </c:pt>
                <c:pt idx="53">
                  <c:v>0.37304211813869131</c:v>
                </c:pt>
                <c:pt idx="54">
                  <c:v>0.3409378974994588</c:v>
                </c:pt>
                <c:pt idx="55">
                  <c:v>0.31097099414150642</c:v>
                </c:pt>
                <c:pt idx="56">
                  <c:v>0.283539761074597</c:v>
                </c:pt>
                <c:pt idx="57">
                  <c:v>0.25851280707687224</c:v>
                </c:pt>
                <c:pt idx="58">
                  <c:v>0.23569244856491123</c:v>
                </c:pt>
                <c:pt idx="59">
                  <c:v>0.2148861858666464</c:v>
                </c:pt>
                <c:pt idx="60">
                  <c:v>0.2148861858666464</c:v>
                </c:pt>
                <c:pt idx="61">
                  <c:v>0.40763092666904838</c:v>
                </c:pt>
                <c:pt idx="62">
                  <c:v>0.40498920498623237</c:v>
                </c:pt>
                <c:pt idx="63">
                  <c:v>0.37448894698822299</c:v>
                </c:pt>
                <c:pt idx="64">
                  <c:v>0.3422570038986717</c:v>
                </c:pt>
                <c:pt idx="65">
                  <c:v>0.31217365311046985</c:v>
                </c:pt>
                <c:pt idx="66">
                  <c:v>0.28463625230266715</c:v>
                </c:pt>
                <c:pt idx="67">
                  <c:v>0.25951250278801063</c:v>
                </c:pt>
                <c:pt idx="68">
                  <c:v>0.2366038936264713</c:v>
                </c:pt>
                <c:pt idx="69">
                  <c:v>0.21571717082635605</c:v>
                </c:pt>
                <c:pt idx="70">
                  <c:v>0.21571717082635605</c:v>
                </c:pt>
                <c:pt idx="71">
                  <c:v>0.4083885543444693</c:v>
                </c:pt>
                <c:pt idx="72">
                  <c:v>0.40567995117586775</c:v>
                </c:pt>
                <c:pt idx="73">
                  <c:v>0.37511871582319944</c:v>
                </c:pt>
                <c:pt idx="74">
                  <c:v>0.34283117830811283</c:v>
                </c:pt>
                <c:pt idx="75">
                  <c:v>0.31269714083191191</c:v>
                </c:pt>
                <c:pt idx="76">
                  <c:v>0.28511352783079003</c:v>
                </c:pt>
                <c:pt idx="77">
                  <c:v>0.25994764562023875</c:v>
                </c:pt>
                <c:pt idx="78">
                  <c:v>0.2370006231323486</c:v>
                </c:pt>
                <c:pt idx="79">
                  <c:v>0.21607887803873899</c:v>
                </c:pt>
                <c:pt idx="80">
                  <c:v>0.21607887803873899</c:v>
                </c:pt>
                <c:pt idx="81">
                  <c:v>0.40871833094427257</c:v>
                </c:pt>
                <c:pt idx="82">
                  <c:v>0.40598061591810874</c:v>
                </c:pt>
                <c:pt idx="83">
                  <c:v>0.375392838630217</c:v>
                </c:pt>
                <c:pt idx="84">
                  <c:v>0.34308110223589738</c:v>
                </c:pt>
                <c:pt idx="85">
                  <c:v>0.31292500209730195</c:v>
                </c:pt>
                <c:pt idx="86">
                  <c:v>0.28532127407071745</c:v>
                </c:pt>
                <c:pt idx="87">
                  <c:v>0.26013705253909375</c:v>
                </c:pt>
                <c:pt idx="88">
                  <c:v>0.23717330967975742</c:v>
                </c:pt>
                <c:pt idx="89">
                  <c:v>0.21623632024748307</c:v>
                </c:pt>
                <c:pt idx="90">
                  <c:v>0.21623632024748307</c:v>
                </c:pt>
                <c:pt idx="91">
                  <c:v>0.40886187454663281</c:v>
                </c:pt>
                <c:pt idx="92">
                  <c:v>0.40611148784846929</c:v>
                </c:pt>
                <c:pt idx="93">
                  <c:v>0.3755121575122477</c:v>
                </c:pt>
                <c:pt idx="94">
                  <c:v>0.34318988794395444</c:v>
                </c:pt>
                <c:pt idx="95">
                  <c:v>0.31302418447377128</c:v>
                </c:pt>
                <c:pt idx="96">
                  <c:v>0.28541170087381318</c:v>
                </c:pt>
                <c:pt idx="97">
                  <c:v>0.26021949668904454</c:v>
                </c:pt>
                <c:pt idx="98">
                  <c:v>0.23724847586531764</c:v>
                </c:pt>
                <c:pt idx="99">
                  <c:v>0.21630485094923746</c:v>
                </c:pt>
                <c:pt idx="100">
                  <c:v>0.21630485094923746</c:v>
                </c:pt>
                <c:pt idx="101">
                  <c:v>0.40892435552857898</c:v>
                </c:pt>
                <c:pt idx="102">
                  <c:v>0.40616845316481676</c:v>
                </c:pt>
                <c:pt idx="103">
                  <c:v>0.37556409407222957</c:v>
                </c:pt>
                <c:pt idx="104">
                  <c:v>0.34323723967366826</c:v>
                </c:pt>
                <c:pt idx="105">
                  <c:v>0.31306735611062347</c:v>
                </c:pt>
                <c:pt idx="106">
                  <c:v>0.28545106142599919</c:v>
                </c:pt>
                <c:pt idx="107">
                  <c:v>0.2602553825896346</c:v>
                </c:pt>
                <c:pt idx="108">
                  <c:v>0.23728119384790752</c:v>
                </c:pt>
                <c:pt idx="109">
                  <c:v>0.21633468066974515</c:v>
                </c:pt>
                <c:pt idx="110">
                  <c:v>0.21633468066974515</c:v>
                </c:pt>
                <c:pt idx="111">
                  <c:v>0.40895155195559285</c:v>
                </c:pt>
                <c:pt idx="112">
                  <c:v>0.40619324875893414</c:v>
                </c:pt>
                <c:pt idx="113">
                  <c:v>0.37558670077300349</c:v>
                </c:pt>
                <c:pt idx="114">
                  <c:v>0.343257850711156</c:v>
                </c:pt>
                <c:pt idx="115">
                  <c:v>0.31308614765701354</c:v>
                </c:pt>
                <c:pt idx="116">
                  <c:v>0.28546819410143781</c:v>
                </c:pt>
                <c:pt idx="117">
                  <c:v>0.26027100283512117</c:v>
                </c:pt>
                <c:pt idx="118">
                  <c:v>0.23729543517699442</c:v>
                </c:pt>
                <c:pt idx="119">
                  <c:v>0.2163476648097406</c:v>
                </c:pt>
                <c:pt idx="120">
                  <c:v>0.2163476648097406</c:v>
                </c:pt>
                <c:pt idx="121">
                  <c:v>0.40896338988802128</c:v>
                </c:pt>
                <c:pt idx="122">
                  <c:v>0.40620404166814716</c:v>
                </c:pt>
                <c:pt idx="123">
                  <c:v>0.37559654091104999</c:v>
                </c:pt>
                <c:pt idx="124">
                  <c:v>0.34326682218630344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6E-4B86-BC2C-79A234416092}"/>
            </c:ext>
          </c:extLst>
        </c:ser>
        <c:ser>
          <c:idx val="3"/>
          <c:order val="3"/>
          <c:tx>
            <c:v>Emax</c:v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none"/>
          </c:marker>
          <c:xVal>
            <c:numRef>
              <c:f>po_graph!$H$3:$H$4</c:f>
              <c:numCache>
                <c:formatCode>General</c:formatCode>
                <c:ptCount val="2"/>
                <c:pt idx="0">
                  <c:v>0</c:v>
                </c:pt>
                <c:pt idx="1">
                  <c:v>300</c:v>
                </c:pt>
              </c:numCache>
            </c:numRef>
          </c:xVal>
          <c:yVal>
            <c:numRef>
              <c:f>po_graph!$I$3:$I$4</c:f>
              <c:numCache>
                <c:formatCode>General</c:formatCode>
                <c:ptCount val="2"/>
                <c:pt idx="0">
                  <c:v>0.4</c:v>
                </c:pt>
                <c:pt idx="1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6E-4B86-BC2C-79A234416092}"/>
            </c:ext>
          </c:extLst>
        </c:ser>
        <c:ser>
          <c:idx val="4"/>
          <c:order val="4"/>
          <c:tx>
            <c:v>Emin</c:v>
          </c:tx>
          <c:spPr>
            <a:ln w="25400">
              <a:solidFill>
                <a:srgbClr val="00FFFF"/>
              </a:solidFill>
              <a:prstDash val="sysDash"/>
            </a:ln>
          </c:spPr>
          <c:marker>
            <c:symbol val="none"/>
          </c:marker>
          <c:xVal>
            <c:numRef>
              <c:f>po_graph!$H$3:$H$4</c:f>
              <c:numCache>
                <c:formatCode>General</c:formatCode>
                <c:ptCount val="2"/>
                <c:pt idx="0">
                  <c:v>0</c:v>
                </c:pt>
                <c:pt idx="1">
                  <c:v>300</c:v>
                </c:pt>
              </c:numCache>
            </c:numRef>
          </c:xVal>
          <c:yVal>
            <c:numRef>
              <c:f>po_graph!$J$3:$J$4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6E-4B86-BC2C-79A234416092}"/>
            </c:ext>
          </c:extLst>
        </c:ser>
        <c:ser>
          <c:idx val="5"/>
          <c:order val="5"/>
          <c:tx>
            <c:v>Observed</c:v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'5.po_repeat'!$K$4:$K$13</c:f>
              <c:numCache>
                <c:formatCode>General</c:formatCode>
                <c:ptCount val="10"/>
              </c:numCache>
            </c:numRef>
          </c:xVal>
          <c:yVal>
            <c:numRef>
              <c:f>'5.po_repeat'!$L$4:$L$13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6E-4B86-BC2C-79A234416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26464"/>
        <c:axId val="138128768"/>
      </c:scatterChart>
      <c:valAx>
        <c:axId val="1381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Time (h)</a:t>
                </a:r>
              </a:p>
            </c:rich>
          </c:tx>
          <c:layout>
            <c:manualLayout>
              <c:xMode val="edge"/>
              <c:yMode val="edge"/>
              <c:x val="0.37942151971770727"/>
              <c:y val="0.898172323759791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128768"/>
        <c:crosses val="autoZero"/>
        <c:crossBetween val="midCat"/>
      </c:valAx>
      <c:valAx>
        <c:axId val="138128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Concentration (mg/L)</a:t>
                </a:r>
              </a:p>
            </c:rich>
          </c:tx>
          <c:layout>
            <c:manualLayout>
              <c:xMode val="edge"/>
              <c:yMode val="edge"/>
              <c:x val="1.60771830388859E-2"/>
              <c:y val="0.2454308093994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8126464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009706756263463"/>
          <c:y val="0.25326370757180156"/>
          <c:w val="0.19131847816274222"/>
          <c:h val="0.37859007832898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Plasma concentration</a:t>
            </a:r>
          </a:p>
        </c:rich>
      </c:tx>
      <c:layout>
        <c:manualLayout>
          <c:xMode val="edge"/>
          <c:yMode val="edge"/>
          <c:x val="0.31678560132609646"/>
          <c:y val="3.6414665437525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75687231473551"/>
          <c:y val="0.15406204608183999"/>
          <c:w val="0.72340592541630977"/>
          <c:h val="0.655463977875464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000000"/>
                </a:solidFill>
                <a:prstDash val="solid"/>
              </a:ln>
            </c:spPr>
            <c:trendlineType val="linear"/>
            <c:forward val="0.5"/>
            <c:backward val="0.5"/>
            <c:dispRSqr val="0"/>
            <c:dispEq val="0"/>
          </c:trendline>
          <c:xVal>
            <c:numRef>
              <c:f>'6.fitting (iv)'!$B$4:$B$15</c:f>
              <c:numCache>
                <c:formatCode>General</c:formatCode>
                <c:ptCount val="12"/>
                <c:pt idx="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</c:numCache>
            </c:numRef>
          </c:xVal>
          <c:yVal>
            <c:numRef>
              <c:f>'6.fitting (iv)'!$D$4:$D$15</c:f>
              <c:numCache>
                <c:formatCode>General</c:formatCode>
                <c:ptCount val="12"/>
                <c:pt idx="0">
                  <c:v>4.3820266346738812</c:v>
                </c:pt>
                <c:pt idx="1">
                  <c:v>4.2484952420493594</c:v>
                </c:pt>
                <c:pt idx="2">
                  <c:v>3.912023005428146</c:v>
                </c:pt>
                <c:pt idx="3">
                  <c:v>3.6888794541139363</c:v>
                </c:pt>
                <c:pt idx="4">
                  <c:v>3.4011973816621555</c:v>
                </c:pt>
                <c:pt idx="5">
                  <c:v>2.7080502011022101</c:v>
                </c:pt>
                <c:pt idx="6">
                  <c:v>2.3025850929940459</c:v>
                </c:pt>
                <c:pt idx="7">
                  <c:v>1.6094379124341003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BC-4547-ADAF-943D77BD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05664"/>
        <c:axId val="137907584"/>
      </c:scatterChart>
      <c:valAx>
        <c:axId val="137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Time (hr)</a:t>
                </a:r>
              </a:p>
            </c:rich>
          </c:tx>
          <c:layout>
            <c:manualLayout>
              <c:xMode val="edge"/>
              <c:yMode val="edge"/>
              <c:x val="0.44444547051720995"/>
              <c:y val="0.90756550782756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7907584"/>
        <c:crosses val="autoZero"/>
        <c:crossBetween val="midCat"/>
        <c:minorUnit val="1"/>
      </c:valAx>
      <c:valAx>
        <c:axId val="137907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altLang="en-US"/>
                  <a:t>ln C</a:t>
                </a:r>
              </a:p>
            </c:rich>
          </c:tx>
          <c:layout>
            <c:manualLayout>
              <c:xMode val="edge"/>
              <c:yMode val="edge"/>
              <c:x val="1.1820358258436435E-2"/>
              <c:y val="0.439777113360888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ja-JP"/>
          </a:p>
        </c:txPr>
        <c:crossAx val="137905664"/>
        <c:crosses val="autoZero"/>
        <c:crossBetween val="midCat"/>
      </c:valAx>
      <c:spPr>
        <a:solidFill>
          <a:srgbClr val="C0C0C0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1200000000000001" footer="0.51200000000000001"/>
    <c:pageSetup/>
  </c:printSettings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11</xdr:row>
      <xdr:rowOff>142875</xdr:rowOff>
    </xdr:from>
    <xdr:ext cx="2571750" cy="2733675"/>
    <xdr:sp macro="" textlink="">
      <xdr:nvSpPr>
        <xdr:cNvPr id="22530" name="Text Box 2">
          <a:extLst>
            <a:ext uri="{FF2B5EF4-FFF2-40B4-BE49-F238E27FC236}">
              <a16:creationId xmlns:a16="http://schemas.microsoft.com/office/drawing/2014/main" id="{00000000-0008-0000-0000-000002580000}"/>
            </a:ext>
          </a:extLst>
        </xdr:cNvPr>
        <xdr:cNvSpPr txBox="1">
          <a:spLocks noChangeArrowheads="1"/>
        </xdr:cNvSpPr>
      </xdr:nvSpPr>
      <xdr:spPr bwMode="auto">
        <a:xfrm>
          <a:off x="600075" y="2362200"/>
          <a:ext cx="2571750" cy="2733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4.iv_repeat parameters</a:t>
          </a:r>
          <a:endParaRPr lang="ja-JP" alt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Initial dose D1(mg)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Maintenance dose D(mg)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Dosing interval τ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Half-life t1/2(h)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Distribution volume V(L)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Elimination rate constant kel(h-1)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body clearance CL(L/h)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Accumulation factor R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Steady-state average conc Css,ave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Steady-state maximum conc Css,max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Steady-state minimum conc Css,min</a:t>
          </a:r>
          <a:endParaRPr lang="ja-JP" altLang="en-US"/>
        </a:p>
      </xdr:txBody>
    </xdr:sp>
    <xdr:clientData/>
  </xdr:oneCellAnchor>
  <xdr:oneCellAnchor>
    <xdr:from>
      <xdr:col>3</xdr:col>
      <xdr:colOff>1733550</xdr:colOff>
      <xdr:row>11</xdr:row>
      <xdr:rowOff>123825</xdr:rowOff>
    </xdr:from>
    <xdr:ext cx="2657475" cy="2857500"/>
    <xdr:sp macro="" textlink="">
      <xdr:nvSpPr>
        <xdr:cNvPr id="22531" name="Text Box 3">
          <a:extLst>
            <a:ext uri="{FF2B5EF4-FFF2-40B4-BE49-F238E27FC236}">
              <a16:creationId xmlns:a16="http://schemas.microsoft.com/office/drawing/2014/main" id="{00000000-0008-0000-0000-000003580000}"/>
            </a:ext>
          </a:extLst>
        </xdr:cNvPr>
        <xdr:cNvSpPr txBox="1">
          <a:spLocks noChangeArrowheads="1"/>
        </xdr:cNvSpPr>
      </xdr:nvSpPr>
      <xdr:spPr bwMode="auto">
        <a:xfrm>
          <a:off x="3657600" y="2343150"/>
          <a:ext cx="2657475" cy="2857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5.po_repeat parameters</a:t>
          </a:r>
          <a:endParaRPr lang="ja-JP" alt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ja-JP" alt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Initial dose D1(mg)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Maintenance dose D(mg)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Dosing interval τ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Half-life, absorption t1/2(h),a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Half-life, elimination t1/2(h),el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Distribution volume V(L)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Bioavailability F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absorption rate constant ka(h-1)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Elimination rate constant kel(h-1)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body clearance CLtot (L/h)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Steady-state average conc Css,ave</a:t>
          </a:r>
          <a:endParaRPr lang="ja-JP" altLang="en-US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16</xdr:row>
      <xdr:rowOff>142875</xdr:rowOff>
    </xdr:from>
    <xdr:to>
      <xdr:col>9</xdr:col>
      <xdr:colOff>438150</xdr:colOff>
      <xdr:row>30</xdr:row>
      <xdr:rowOff>38100</xdr:rowOff>
    </xdr:to>
    <xdr:graphicFrame macro="">
      <xdr:nvGraphicFramePr>
        <xdr:cNvPr id="30721" name="グラフ 1">
          <a:extLst>
            <a:ext uri="{FF2B5EF4-FFF2-40B4-BE49-F238E27FC236}">
              <a16:creationId xmlns:a16="http://schemas.microsoft.com/office/drawing/2014/main" id="{00000000-0008-0000-0B00-000001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142875</xdr:colOff>
      <xdr:row>3</xdr:row>
      <xdr:rowOff>133350</xdr:rowOff>
    </xdr:from>
    <xdr:to>
      <xdr:col>9</xdr:col>
      <xdr:colOff>428625</xdr:colOff>
      <xdr:row>16</xdr:row>
      <xdr:rowOff>19050</xdr:rowOff>
    </xdr:to>
    <xdr:graphicFrame macro="">
      <xdr:nvGraphicFramePr>
        <xdr:cNvPr id="30722" name="グラフ 2">
          <a:extLst>
            <a:ext uri="{FF2B5EF4-FFF2-40B4-BE49-F238E27FC236}">
              <a16:creationId xmlns:a16="http://schemas.microsoft.com/office/drawing/2014/main" id="{00000000-0008-0000-0B00-000002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57150</xdr:rowOff>
    </xdr:from>
    <xdr:to>
      <xdr:col>12</xdr:col>
      <xdr:colOff>219075</xdr:colOff>
      <xdr:row>16</xdr:row>
      <xdr:rowOff>180975</xdr:rowOff>
    </xdr:to>
    <xdr:graphicFrame macro="">
      <xdr:nvGraphicFramePr>
        <xdr:cNvPr id="21505" name="グラフ 1">
          <a:extLst>
            <a:ext uri="{FF2B5EF4-FFF2-40B4-BE49-F238E27FC236}">
              <a16:creationId xmlns:a16="http://schemas.microsoft.com/office/drawing/2014/main" id="{00000000-0008-0000-0100-000001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19</xdr:row>
      <xdr:rowOff>104775</xdr:rowOff>
    </xdr:from>
    <xdr:to>
      <xdr:col>12</xdr:col>
      <xdr:colOff>190500</xdr:colOff>
      <xdr:row>31</xdr:row>
      <xdr:rowOff>0</xdr:rowOff>
    </xdr:to>
    <xdr:graphicFrame macro="">
      <xdr:nvGraphicFramePr>
        <xdr:cNvPr id="21506" name="グラフ 2">
          <a:extLst>
            <a:ext uri="{FF2B5EF4-FFF2-40B4-BE49-F238E27FC236}">
              <a16:creationId xmlns:a16="http://schemas.microsoft.com/office/drawing/2014/main" id="{00000000-0008-0000-0100-000002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2</xdr:row>
          <xdr:rowOff>22860</xdr:rowOff>
        </xdr:from>
        <xdr:to>
          <xdr:col>5</xdr:col>
          <xdr:colOff>99060</xdr:colOff>
          <xdr:row>4</xdr:row>
          <xdr:rowOff>76200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1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12</xdr:col>
      <xdr:colOff>219075</xdr:colOff>
      <xdr:row>15</xdr:row>
      <xdr:rowOff>76200</xdr:rowOff>
    </xdr:to>
    <xdr:graphicFrame macro="">
      <xdr:nvGraphicFramePr>
        <xdr:cNvPr id="23554" name="グラフ 2">
          <a:extLst>
            <a:ext uri="{FF2B5EF4-FFF2-40B4-BE49-F238E27FC236}">
              <a16:creationId xmlns:a16="http://schemas.microsoft.com/office/drawing/2014/main" id="{00000000-0008-0000-0200-000002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0</xdr:rowOff>
    </xdr:from>
    <xdr:to>
      <xdr:col>12</xdr:col>
      <xdr:colOff>190500</xdr:colOff>
      <xdr:row>28</xdr:row>
      <xdr:rowOff>85725</xdr:rowOff>
    </xdr:to>
    <xdr:graphicFrame macro="">
      <xdr:nvGraphicFramePr>
        <xdr:cNvPr id="23555" name="グラフ 3">
          <a:extLst>
            <a:ext uri="{FF2B5EF4-FFF2-40B4-BE49-F238E27FC236}">
              <a16:creationId xmlns:a16="http://schemas.microsoft.com/office/drawing/2014/main" id="{00000000-0008-0000-0200-000003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434340</xdr:colOff>
          <xdr:row>0</xdr:row>
          <xdr:rowOff>91440</xdr:rowOff>
        </xdr:from>
        <xdr:to>
          <xdr:col>11</xdr:col>
          <xdr:colOff>495300</xdr:colOff>
          <xdr:row>2</xdr:row>
          <xdr:rowOff>68580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0</xdr:colOff>
      <xdr:row>30</xdr:row>
      <xdr:rowOff>0</xdr:rowOff>
    </xdr:from>
    <xdr:to>
      <xdr:col>12</xdr:col>
      <xdr:colOff>228600</xdr:colOff>
      <xdr:row>43</xdr:row>
      <xdr:rowOff>66675</xdr:rowOff>
    </xdr:to>
    <xdr:graphicFrame macro="">
      <xdr:nvGraphicFramePr>
        <xdr:cNvPr id="23557" name="グラフ 5">
          <a:extLst>
            <a:ext uri="{FF2B5EF4-FFF2-40B4-BE49-F238E27FC236}">
              <a16:creationId xmlns:a16="http://schemas.microsoft.com/office/drawing/2014/main" id="{00000000-0008-0000-0200-000005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1</xdr:row>
          <xdr:rowOff>167640</xdr:rowOff>
        </xdr:from>
        <xdr:to>
          <xdr:col>9</xdr:col>
          <xdr:colOff>0</xdr:colOff>
          <xdr:row>4</xdr:row>
          <xdr:rowOff>68580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0</xdr:colOff>
      <xdr:row>7</xdr:row>
      <xdr:rowOff>0</xdr:rowOff>
    </xdr:from>
    <xdr:to>
      <xdr:col>12</xdr:col>
      <xdr:colOff>228600</xdr:colOff>
      <xdr:row>20</xdr:row>
      <xdr:rowOff>180975</xdr:rowOff>
    </xdr:to>
    <xdr:graphicFrame macro="">
      <xdr:nvGraphicFramePr>
        <xdr:cNvPr id="25602" name="グラフ 2">
          <a:extLst>
            <a:ext uri="{FF2B5EF4-FFF2-40B4-BE49-F238E27FC236}">
              <a16:creationId xmlns:a16="http://schemas.microsoft.com/office/drawing/2014/main" id="{00000000-0008-0000-0400-000002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142875</xdr:rowOff>
    </xdr:from>
    <xdr:to>
      <xdr:col>13</xdr:col>
      <xdr:colOff>238125</xdr:colOff>
      <xdr:row>37</xdr:row>
      <xdr:rowOff>0</xdr:rowOff>
    </xdr:to>
    <xdr:graphicFrame macro="">
      <xdr:nvGraphicFramePr>
        <xdr:cNvPr id="3073" name="グラフ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13</xdr:col>
      <xdr:colOff>400050</xdr:colOff>
      <xdr:row>37</xdr:row>
      <xdr:rowOff>85725</xdr:rowOff>
    </xdr:to>
    <xdr:graphicFrame macro="">
      <xdr:nvGraphicFramePr>
        <xdr:cNvPr id="5122" name="グラフ 2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281940</xdr:colOff>
          <xdr:row>15</xdr:row>
          <xdr:rowOff>137160</xdr:rowOff>
        </xdr:from>
        <xdr:to>
          <xdr:col>4</xdr:col>
          <xdr:colOff>266700</xdr:colOff>
          <xdr:row>22</xdr:row>
          <xdr:rowOff>182880</xdr:rowOff>
        </xdr:to>
        <xdr:sp macro="" textlink="">
          <xdr:nvSpPr>
            <xdr:cNvPr id="27649" name="ピクチャ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8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495300</xdr:colOff>
      <xdr:row>2</xdr:row>
      <xdr:rowOff>47625</xdr:rowOff>
    </xdr:from>
    <xdr:to>
      <xdr:col>9</xdr:col>
      <xdr:colOff>552450</xdr:colOff>
      <xdr:row>20</xdr:row>
      <xdr:rowOff>0</xdr:rowOff>
    </xdr:to>
    <xdr:graphicFrame macro="">
      <xdr:nvGraphicFramePr>
        <xdr:cNvPr id="27650" name="グラフ 2">
          <a:extLst>
            <a:ext uri="{FF2B5EF4-FFF2-40B4-BE49-F238E27FC236}">
              <a16:creationId xmlns:a16="http://schemas.microsoft.com/office/drawing/2014/main" id="{00000000-0008-0000-0800-000002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</xdr:row>
      <xdr:rowOff>47625</xdr:rowOff>
    </xdr:from>
    <xdr:to>
      <xdr:col>10</xdr:col>
      <xdr:colOff>0</xdr:colOff>
      <xdr:row>30</xdr:row>
      <xdr:rowOff>47625</xdr:rowOff>
    </xdr:to>
    <xdr:graphicFrame macro="">
      <xdr:nvGraphicFramePr>
        <xdr:cNvPr id="28673" name="グラフ 1">
          <a:extLst>
            <a:ext uri="{FF2B5EF4-FFF2-40B4-BE49-F238E27FC236}">
              <a16:creationId xmlns:a16="http://schemas.microsoft.com/office/drawing/2014/main" id="{00000000-0008-0000-0900-000001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220980</xdr:colOff>
          <xdr:row>2</xdr:row>
          <xdr:rowOff>38100</xdr:rowOff>
        </xdr:from>
        <xdr:to>
          <xdr:col>14</xdr:col>
          <xdr:colOff>121920</xdr:colOff>
          <xdr:row>5</xdr:row>
          <xdr:rowOff>144780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9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80" mc:Ignorable="a14" a14:legacySpreadsheetColorIndex="18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251460</xdr:colOff>
          <xdr:row>11</xdr:row>
          <xdr:rowOff>114300</xdr:rowOff>
        </xdr:from>
        <xdr:to>
          <xdr:col>15</xdr:col>
          <xdr:colOff>68580</xdr:colOff>
          <xdr:row>15</xdr:row>
          <xdr:rowOff>38100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9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FF00FF" mc:Ignorable="a14" a14:legacySpreadsheetColorIndex="1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259080</xdr:colOff>
          <xdr:row>16</xdr:row>
          <xdr:rowOff>38100</xdr:rowOff>
        </xdr:from>
        <xdr:to>
          <xdr:col>15</xdr:col>
          <xdr:colOff>403860</xdr:colOff>
          <xdr:row>19</xdr:row>
          <xdr:rowOff>129540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9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FFFF00" mc:Ignorable="a14" a14:legacySpreadsheetColorIndex="13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251460</xdr:colOff>
          <xdr:row>7</xdr:row>
          <xdr:rowOff>0</xdr:rowOff>
        </xdr:from>
        <xdr:to>
          <xdr:col>12</xdr:col>
          <xdr:colOff>563880</xdr:colOff>
          <xdr:row>11</xdr:row>
          <xdr:rowOff>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  <a:ext uri="{FF2B5EF4-FFF2-40B4-BE49-F238E27FC236}">
                  <a16:creationId xmlns:a16="http://schemas.microsoft.com/office/drawing/2014/main" id="{00000000-0008-0000-0900-00000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80" mc:Ignorable="a14" a14:legacySpreadsheetColorIndex="18"/>
              </a:solidFill>
              <a:prstDash val="sysDot"/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5</xdr:col>
      <xdr:colOff>0</xdr:colOff>
      <xdr:row>24</xdr:row>
      <xdr:rowOff>47625</xdr:rowOff>
    </xdr:to>
    <xdr:graphicFrame macro="">
      <xdr:nvGraphicFramePr>
        <xdr:cNvPr id="29697" name="グラフ 1">
          <a:extLst>
            <a:ext uri="{FF2B5EF4-FFF2-40B4-BE49-F238E27FC236}">
              <a16:creationId xmlns:a16="http://schemas.microsoft.com/office/drawing/2014/main" id="{00000000-0008-0000-0A00-000001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5.vml"/><Relationship Id="rId7" Type="http://schemas.openxmlformats.org/officeDocument/2006/relationships/image" Target="../media/image6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5.bin"/><Relationship Id="rId9" Type="http://schemas.openxmlformats.org/officeDocument/2006/relationships/image" Target="../media/image7.emf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11"/>
  <sheetViews>
    <sheetView tabSelected="1" zoomScale="130" zoomScaleNormal="130" workbookViewId="0">
      <selection activeCell="F9" sqref="F9"/>
    </sheetView>
  </sheetViews>
  <sheetFormatPr defaultColWidth="9" defaultRowHeight="13.8" x14ac:dyDescent="0.25"/>
  <cols>
    <col min="1" max="1" width="5.33203125" style="127" customWidth="1"/>
    <col min="2" max="2" width="6.88671875" style="127" customWidth="1"/>
    <col min="3" max="3" width="13" style="127" customWidth="1"/>
    <col min="4" max="4" width="62.88671875" style="127" customWidth="1"/>
    <col min="5" max="16384" width="9" style="127"/>
  </cols>
  <sheetData>
    <row r="1" spans="2:4" ht="14.4" thickBot="1" x14ac:dyDescent="0.3"/>
    <row r="2" spans="2:4" ht="18" customHeight="1" x14ac:dyDescent="0.25">
      <c r="B2" s="128" t="s">
        <v>202</v>
      </c>
      <c r="C2" s="129" t="s">
        <v>203</v>
      </c>
      <c r="D2" s="130" t="s">
        <v>204</v>
      </c>
    </row>
    <row r="3" spans="2:4" ht="16.05" customHeight="1" x14ac:dyDescent="0.25">
      <c r="B3" s="154">
        <v>1</v>
      </c>
      <c r="C3" s="155" t="s">
        <v>210</v>
      </c>
      <c r="D3" s="156" t="s">
        <v>205</v>
      </c>
    </row>
    <row r="4" spans="2:4" ht="16.05" customHeight="1" x14ac:dyDescent="0.25">
      <c r="B4" s="131">
        <v>2</v>
      </c>
      <c r="C4" s="132" t="s">
        <v>211</v>
      </c>
      <c r="D4" s="133" t="s">
        <v>114</v>
      </c>
    </row>
    <row r="5" spans="2:4" ht="16.05" customHeight="1" x14ac:dyDescent="0.25">
      <c r="B5" s="131">
        <v>3</v>
      </c>
      <c r="C5" s="132" t="s">
        <v>212</v>
      </c>
      <c r="D5" s="133" t="s">
        <v>206</v>
      </c>
    </row>
    <row r="6" spans="2:4" ht="16.05" customHeight="1" x14ac:dyDescent="0.25">
      <c r="B6" s="131">
        <v>4</v>
      </c>
      <c r="C6" s="132" t="s">
        <v>213</v>
      </c>
      <c r="D6" s="133" t="s">
        <v>207</v>
      </c>
    </row>
    <row r="7" spans="2:4" ht="16.05" customHeight="1" x14ac:dyDescent="0.25">
      <c r="B7" s="131">
        <v>5</v>
      </c>
      <c r="C7" s="132" t="s">
        <v>214</v>
      </c>
      <c r="D7" s="133" t="s">
        <v>208</v>
      </c>
    </row>
    <row r="8" spans="2:4" ht="16.05" customHeight="1" x14ac:dyDescent="0.25">
      <c r="B8" s="131">
        <v>6</v>
      </c>
      <c r="C8" s="132" t="s">
        <v>215</v>
      </c>
      <c r="D8" s="133" t="s">
        <v>217</v>
      </c>
    </row>
    <row r="9" spans="2:4" ht="16.05" customHeight="1" x14ac:dyDescent="0.25">
      <c r="B9" s="131">
        <v>7</v>
      </c>
      <c r="C9" s="132" t="s">
        <v>231</v>
      </c>
      <c r="D9" s="133" t="s">
        <v>209</v>
      </c>
    </row>
    <row r="10" spans="2:4" ht="16.05" customHeight="1" x14ac:dyDescent="0.25">
      <c r="B10" s="154">
        <v>8</v>
      </c>
      <c r="C10" s="155" t="s">
        <v>232</v>
      </c>
      <c r="D10" s="156" t="s">
        <v>123</v>
      </c>
    </row>
    <row r="11" spans="2:4" ht="16.05" customHeight="1" thickBot="1" x14ac:dyDescent="0.3">
      <c r="B11" s="134">
        <v>9</v>
      </c>
      <c r="C11" s="135" t="s">
        <v>233</v>
      </c>
      <c r="D11" s="136" t="s">
        <v>237</v>
      </c>
    </row>
  </sheetData>
  <phoneticPr fontId="3"/>
  <pageMargins left="0.75" right="0.75" top="1" bottom="1" header="0.51200000000000001" footer="0.51200000000000001"/>
  <pageSetup paperSize="9" orientation="portrait" horizontalDpi="0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0"/>
  <sheetViews>
    <sheetView workbookViewId="0">
      <selection activeCell="R18" sqref="R18"/>
    </sheetView>
  </sheetViews>
  <sheetFormatPr defaultColWidth="9" defaultRowHeight="13.2" x14ac:dyDescent="0.2"/>
  <cols>
    <col min="1" max="1" width="3.33203125" style="109" customWidth="1"/>
    <col min="2" max="2" width="6.6640625" style="109" customWidth="1"/>
    <col min="3" max="3" width="8.21875" style="109" customWidth="1"/>
    <col min="4" max="4" width="9" style="109"/>
    <col min="5" max="5" width="11.88671875" style="109" customWidth="1"/>
    <col min="6" max="6" width="5.109375" style="109" customWidth="1"/>
    <col min="7" max="7" width="7" style="109" customWidth="1"/>
    <col min="8" max="8" width="8.109375" style="109" customWidth="1"/>
    <col min="9" max="16384" width="9" style="109"/>
  </cols>
  <sheetData>
    <row r="1" spans="1:10" ht="25.05" customHeight="1" x14ac:dyDescent="0.2">
      <c r="A1" s="123" t="s">
        <v>165</v>
      </c>
    </row>
    <row r="2" spans="1:10" ht="13.5" customHeight="1" thickBot="1" x14ac:dyDescent="0.25">
      <c r="A2" s="110"/>
      <c r="B2" s="109" t="s">
        <v>166</v>
      </c>
      <c r="D2" s="109">
        <f>COUNT(B11:B30)</f>
        <v>13</v>
      </c>
      <c r="G2" s="109" t="s">
        <v>167</v>
      </c>
      <c r="H2" s="109" t="s">
        <v>136</v>
      </c>
    </row>
    <row r="3" spans="1:10" ht="13.5" customHeight="1" thickBot="1" x14ac:dyDescent="0.25">
      <c r="A3" s="110"/>
      <c r="B3" s="109" t="s">
        <v>168</v>
      </c>
      <c r="D3" s="118">
        <v>5</v>
      </c>
      <c r="E3" s="111" t="s">
        <v>234</v>
      </c>
      <c r="F3" s="118">
        <v>1000</v>
      </c>
      <c r="G3" s="109">
        <f>10^C7</f>
        <v>53.877981112599741</v>
      </c>
      <c r="H3" s="148">
        <f>I6*F3/(I6-D6)/G3</f>
        <v>20.974588192828769</v>
      </c>
    </row>
    <row r="4" spans="1:10" ht="10.050000000000001" customHeight="1" x14ac:dyDescent="0.2">
      <c r="A4" s="110"/>
    </row>
    <row r="5" spans="1:10" ht="13.5" customHeight="1" thickBot="1" x14ac:dyDescent="0.25">
      <c r="A5" s="109" t="s">
        <v>169</v>
      </c>
      <c r="D5" s="109" t="s">
        <v>170</v>
      </c>
      <c r="F5" s="109" t="s">
        <v>171</v>
      </c>
      <c r="I5" s="109" t="s">
        <v>137</v>
      </c>
    </row>
    <row r="6" spans="1:10" ht="13.5" customHeight="1" thickBot="1" x14ac:dyDescent="0.25">
      <c r="A6" s="109" t="s">
        <v>172</v>
      </c>
      <c r="B6" s="109" t="s">
        <v>173</v>
      </c>
      <c r="C6" s="109">
        <f>SLOPE(F11:F30,B11:B30)</f>
        <v>-1.0093614904546314E-2</v>
      </c>
      <c r="D6" s="147">
        <f>(-2.303)*C6</f>
        <v>2.324559512517016E-2</v>
      </c>
      <c r="F6" s="109" t="s">
        <v>172</v>
      </c>
      <c r="G6" s="109" t="s">
        <v>173</v>
      </c>
      <c r="H6" s="109">
        <f>SLOPE(J11:J30,B11:B30)</f>
        <v>-8.769593602300231E-2</v>
      </c>
      <c r="I6" s="147">
        <f>(-2.303)*H6</f>
        <v>0.20196374066097431</v>
      </c>
    </row>
    <row r="7" spans="1:10" ht="13.5" customHeight="1" x14ac:dyDescent="0.2">
      <c r="A7" s="109" t="s">
        <v>174</v>
      </c>
      <c r="B7" s="109" t="s">
        <v>175</v>
      </c>
      <c r="C7" s="109">
        <f>INTERCEPT(F11:F30,B11:B30)</f>
        <v>1.7314113137011957</v>
      </c>
      <c r="D7" s="109" t="s">
        <v>106</v>
      </c>
      <c r="F7" s="109" t="s">
        <v>174</v>
      </c>
      <c r="G7" s="109" t="s">
        <v>175</v>
      </c>
      <c r="H7" s="109">
        <f>INTERCEPT(J11:J30,B11:B30)</f>
        <v>1.7769343694800495</v>
      </c>
      <c r="I7" s="109" t="s">
        <v>197</v>
      </c>
    </row>
    <row r="8" spans="1:10" ht="13.5" customHeight="1" x14ac:dyDescent="0.2">
      <c r="B8" s="109" t="s">
        <v>176</v>
      </c>
      <c r="C8" s="109">
        <f>CORREL(F11:F30,B11:B30)</f>
        <v>-0.99873599783969946</v>
      </c>
      <c r="D8" s="126">
        <f>LN(2)/D6</f>
        <v>29.818431269561717</v>
      </c>
      <c r="G8" s="109" t="s">
        <v>176</v>
      </c>
      <c r="H8" s="109">
        <f>CORREL(J11:J30,B11:B30)</f>
        <v>-0.99980234960762049</v>
      </c>
      <c r="I8" s="126">
        <f>LN(2)/I6</f>
        <v>3.4320377424752411</v>
      </c>
    </row>
    <row r="9" spans="1:10" ht="10.050000000000001" customHeight="1" x14ac:dyDescent="0.2"/>
    <row r="10" spans="1:10" ht="13.8" thickBot="1" x14ac:dyDescent="0.25">
      <c r="A10" s="109" t="s">
        <v>177</v>
      </c>
      <c r="B10" s="109" t="s">
        <v>122</v>
      </c>
      <c r="C10" s="109" t="s">
        <v>178</v>
      </c>
      <c r="D10" s="109" t="s">
        <v>179</v>
      </c>
      <c r="E10" s="109" t="s">
        <v>180</v>
      </c>
      <c r="F10" s="109" t="s">
        <v>181</v>
      </c>
      <c r="G10" s="109" t="s">
        <v>182</v>
      </c>
      <c r="H10" s="109" t="s">
        <v>183</v>
      </c>
      <c r="I10" s="109" t="s">
        <v>184</v>
      </c>
      <c r="J10" s="109" t="s">
        <v>184</v>
      </c>
    </row>
    <row r="11" spans="1:10" x14ac:dyDescent="0.2">
      <c r="A11" s="109">
        <v>1</v>
      </c>
      <c r="B11" s="119">
        <v>1</v>
      </c>
      <c r="C11" s="120">
        <v>3.6</v>
      </c>
      <c r="D11" s="146">
        <f>IF(A11&gt;$D$2,NA(),LOG(C11))</f>
        <v>0.55630250076728727</v>
      </c>
      <c r="E11" s="112" t="e">
        <f t="shared" ref="E11:E30" si="0">IF((A11+$D$3)&gt;$D$2,D11,NA())</f>
        <v>#N/A</v>
      </c>
      <c r="F11" s="113" t="str">
        <f>IF(A11&gt;$D$2,"",IF((A11+$D$3)&gt;$D$2,D11,""))</f>
        <v/>
      </c>
      <c r="G11" s="109">
        <f>IF(A11&gt;$D$2,"",$C$6*B11+$C$7)</f>
        <v>1.7213176987966494</v>
      </c>
      <c r="H11" s="109">
        <f>IF(A11&gt;$D$2,"",10^G11)</f>
        <v>52.640220379869966</v>
      </c>
      <c r="I11" s="114">
        <f>IF(A11&gt;$D$2,NA(),IF((H11-C11)&lt;0,NA(),IF(($D$3+A11)&lt;($D$2+1),LOG(H11-C11),NA())))</f>
        <v>1.6905524131732133</v>
      </c>
      <c r="J11" s="109">
        <f>IF(A11&gt;$D$2,"",IF((H11-C11)&lt;0,"",IF(($D$3+A11)&lt;($D$2+1),LOG(H11-C11),"")))</f>
        <v>1.6905524131732133</v>
      </c>
    </row>
    <row r="12" spans="1:10" x14ac:dyDescent="0.2">
      <c r="A12" s="109">
        <v>2</v>
      </c>
      <c r="B12" s="121">
        <v>2</v>
      </c>
      <c r="C12" s="122">
        <v>12.1</v>
      </c>
      <c r="D12" s="146">
        <f t="shared" ref="D12:D30" si="1">IF(A12&gt;$D$2,NA(),LOG(C12))</f>
        <v>1.0827853703164501</v>
      </c>
      <c r="E12" s="112" t="e">
        <f t="shared" si="0"/>
        <v>#N/A</v>
      </c>
      <c r="F12" s="113" t="str">
        <f t="shared" ref="F12:F30" si="2">IF(A12&gt;$D$2,"",IF((A12+$D$3)&gt;$D$2,D12,""))</f>
        <v/>
      </c>
      <c r="G12" s="109">
        <f t="shared" ref="G12:G30" si="3">IF(A12&gt;$D$2,"",$C$6*B12+$C$7)</f>
        <v>1.7112240838921031</v>
      </c>
      <c r="H12" s="109">
        <f t="shared" ref="H12:H30" si="4">IF(A12&gt;$D$2,"",10^G12)</f>
        <v>51.430895226942013</v>
      </c>
      <c r="I12" s="114">
        <f t="shared" ref="I12:I30" si="5">IF(A12&gt;$D$2,NA(),IF((H12-C12)&lt;0,NA(),IF(($D$3+A12)&lt;($D$2+1),LOG(H12-C12),NA())))</f>
        <v>1.5947338316804358</v>
      </c>
      <c r="J12" s="109">
        <f t="shared" ref="J12:J30" si="6">IF(A12&gt;$D$2,"",IF((H12-C12)&lt;0,"",IF(($D$3+A12)&lt;($D$2+1),LOG(H12-C12),"")))</f>
        <v>1.5947338316804358</v>
      </c>
    </row>
    <row r="13" spans="1:10" x14ac:dyDescent="0.2">
      <c r="A13" s="109">
        <v>3</v>
      </c>
      <c r="B13" s="121">
        <v>3</v>
      </c>
      <c r="C13" s="122">
        <v>17.8</v>
      </c>
      <c r="D13" s="146">
        <f t="shared" si="1"/>
        <v>1.2504200023088941</v>
      </c>
      <c r="E13" s="112" t="e">
        <f t="shared" si="0"/>
        <v>#N/A</v>
      </c>
      <c r="F13" s="113" t="str">
        <f t="shared" si="2"/>
        <v/>
      </c>
      <c r="G13" s="109">
        <f t="shared" si="3"/>
        <v>1.7011304689875568</v>
      </c>
      <c r="H13" s="109">
        <f t="shared" si="4"/>
        <v>50.249352391697187</v>
      </c>
      <c r="I13" s="114">
        <f t="shared" si="5"/>
        <v>1.5112060337860374</v>
      </c>
      <c r="J13" s="109">
        <f t="shared" si="6"/>
        <v>1.5112060337860374</v>
      </c>
    </row>
    <row r="14" spans="1:10" x14ac:dyDescent="0.2">
      <c r="A14" s="109">
        <v>4</v>
      </c>
      <c r="B14" s="121">
        <v>4</v>
      </c>
      <c r="C14" s="122">
        <v>22.4</v>
      </c>
      <c r="D14" s="146">
        <f t="shared" si="1"/>
        <v>1.3502480183341627</v>
      </c>
      <c r="E14" s="112" t="e">
        <f t="shared" si="0"/>
        <v>#N/A</v>
      </c>
      <c r="F14" s="113" t="str">
        <f t="shared" si="2"/>
        <v/>
      </c>
      <c r="G14" s="109">
        <f t="shared" si="3"/>
        <v>1.6910368540830105</v>
      </c>
      <c r="H14" s="109">
        <f t="shared" si="4"/>
        <v>49.094953619672694</v>
      </c>
      <c r="I14" s="114">
        <f t="shared" si="5"/>
        <v>1.4264291706429737</v>
      </c>
      <c r="J14" s="109">
        <f t="shared" si="6"/>
        <v>1.4264291706429737</v>
      </c>
    </row>
    <row r="15" spans="1:10" x14ac:dyDescent="0.2">
      <c r="A15" s="109">
        <v>5</v>
      </c>
      <c r="B15" s="121">
        <v>6</v>
      </c>
      <c r="C15" s="122">
        <v>29.2</v>
      </c>
      <c r="D15" s="146">
        <f t="shared" si="1"/>
        <v>1.4653828514484182</v>
      </c>
      <c r="E15" s="112" t="e">
        <f t="shared" si="0"/>
        <v>#N/A</v>
      </c>
      <c r="F15" s="113" t="str">
        <f t="shared" si="2"/>
        <v/>
      </c>
      <c r="G15" s="109">
        <f t="shared" si="3"/>
        <v>1.6708496242739179</v>
      </c>
      <c r="H15" s="109">
        <f t="shared" si="4"/>
        <v>46.865108224971607</v>
      </c>
      <c r="I15" s="114">
        <f t="shared" si="5"/>
        <v>1.24711630247644</v>
      </c>
      <c r="J15" s="109">
        <f t="shared" si="6"/>
        <v>1.24711630247644</v>
      </c>
    </row>
    <row r="16" spans="1:10" x14ac:dyDescent="0.2">
      <c r="A16" s="109">
        <v>6</v>
      </c>
      <c r="B16" s="121">
        <v>8</v>
      </c>
      <c r="C16" s="122">
        <v>32.6</v>
      </c>
      <c r="D16" s="146">
        <f t="shared" si="1"/>
        <v>1.5132176000679389</v>
      </c>
      <c r="E16" s="112" t="e">
        <f t="shared" si="0"/>
        <v>#N/A</v>
      </c>
      <c r="F16" s="113" t="str">
        <f t="shared" si="2"/>
        <v/>
      </c>
      <c r="G16" s="109">
        <f t="shared" si="3"/>
        <v>1.6506623944648253</v>
      </c>
      <c r="H16" s="109">
        <f t="shared" si="4"/>
        <v>44.736540255294443</v>
      </c>
      <c r="I16" s="114">
        <f t="shared" si="5"/>
        <v>1.0840949007278229</v>
      </c>
      <c r="J16" s="109">
        <f t="shared" si="6"/>
        <v>1.0840949007278229</v>
      </c>
    </row>
    <row r="17" spans="1:10" x14ac:dyDescent="0.2">
      <c r="A17" s="109">
        <v>7</v>
      </c>
      <c r="B17" s="121">
        <v>10</v>
      </c>
      <c r="C17" s="122">
        <v>34.5</v>
      </c>
      <c r="D17" s="146">
        <f t="shared" si="1"/>
        <v>1.5378190950732742</v>
      </c>
      <c r="E17" s="112" t="e">
        <f t="shared" si="0"/>
        <v>#N/A</v>
      </c>
      <c r="F17" s="113" t="str">
        <f t="shared" si="2"/>
        <v/>
      </c>
      <c r="G17" s="109">
        <f t="shared" si="3"/>
        <v>1.6304751646557325</v>
      </c>
      <c r="H17" s="109">
        <f t="shared" si="4"/>
        <v>42.704649787774855</v>
      </c>
      <c r="I17" s="114">
        <f t="shared" si="5"/>
        <v>0.91406004809686436</v>
      </c>
      <c r="J17" s="109">
        <f t="shared" si="6"/>
        <v>0.91406004809686436</v>
      </c>
    </row>
    <row r="18" spans="1:10" x14ac:dyDescent="0.2">
      <c r="A18" s="109">
        <v>8</v>
      </c>
      <c r="B18" s="121">
        <v>15</v>
      </c>
      <c r="C18" s="122">
        <v>35.200000000000003</v>
      </c>
      <c r="D18" s="146">
        <f t="shared" si="1"/>
        <v>1.546542663478131</v>
      </c>
      <c r="E18" s="112" t="e">
        <f t="shared" si="0"/>
        <v>#N/A</v>
      </c>
      <c r="F18" s="113" t="str">
        <f t="shared" si="2"/>
        <v/>
      </c>
      <c r="G18" s="109">
        <f t="shared" si="3"/>
        <v>1.580007090133001</v>
      </c>
      <c r="H18" s="109">
        <f t="shared" si="4"/>
        <v>38.0195603204373</v>
      </c>
      <c r="I18" s="114">
        <f t="shared" si="5"/>
        <v>0.4501813901294936</v>
      </c>
      <c r="J18" s="109">
        <f t="shared" si="6"/>
        <v>0.4501813901294936</v>
      </c>
    </row>
    <row r="19" spans="1:10" x14ac:dyDescent="0.2">
      <c r="A19" s="109">
        <v>9</v>
      </c>
      <c r="B19" s="121">
        <v>20</v>
      </c>
      <c r="C19" s="122">
        <v>33.1</v>
      </c>
      <c r="D19" s="146">
        <f t="shared" si="1"/>
        <v>1.5198279937757189</v>
      </c>
      <c r="E19" s="112">
        <f t="shared" si="0"/>
        <v>1.5198279937757189</v>
      </c>
      <c r="F19" s="113">
        <f t="shared" si="2"/>
        <v>1.5198279937757189</v>
      </c>
      <c r="G19" s="109">
        <f t="shared" si="3"/>
        <v>1.5295390156102695</v>
      </c>
      <c r="H19" s="109">
        <f t="shared" si="4"/>
        <v>33.848467886819506</v>
      </c>
      <c r="I19" s="114" t="e">
        <f t="shared" si="5"/>
        <v>#N/A</v>
      </c>
      <c r="J19" s="109" t="str">
        <f t="shared" si="6"/>
        <v/>
      </c>
    </row>
    <row r="20" spans="1:10" x14ac:dyDescent="0.2">
      <c r="A20" s="109">
        <v>10</v>
      </c>
      <c r="B20" s="121">
        <v>30</v>
      </c>
      <c r="C20" s="122">
        <v>27.3</v>
      </c>
      <c r="D20" s="146">
        <f t="shared" si="1"/>
        <v>1.436162647040756</v>
      </c>
      <c r="E20" s="112">
        <f t="shared" si="0"/>
        <v>1.436162647040756</v>
      </c>
      <c r="F20" s="113">
        <f t="shared" si="2"/>
        <v>1.436162647040756</v>
      </c>
      <c r="G20" s="109">
        <f t="shared" si="3"/>
        <v>1.4286028665648063</v>
      </c>
      <c r="H20" s="109">
        <f t="shared" si="4"/>
        <v>26.828899990488569</v>
      </c>
      <c r="I20" s="114" t="e">
        <f t="shared" si="5"/>
        <v>#N/A</v>
      </c>
      <c r="J20" s="109" t="str">
        <f t="shared" si="6"/>
        <v/>
      </c>
    </row>
    <row r="21" spans="1:10" x14ac:dyDescent="0.2">
      <c r="A21" s="109">
        <v>11</v>
      </c>
      <c r="B21" s="121">
        <v>40</v>
      </c>
      <c r="C21" s="122">
        <v>21.7</v>
      </c>
      <c r="D21" s="146">
        <f t="shared" si="1"/>
        <v>1.3364597338485296</v>
      </c>
      <c r="E21" s="112">
        <f t="shared" si="0"/>
        <v>1.3364597338485296</v>
      </c>
      <c r="F21" s="113">
        <f t="shared" si="2"/>
        <v>1.3364597338485296</v>
      </c>
      <c r="G21" s="109">
        <f t="shared" si="3"/>
        <v>1.3276667175193433</v>
      </c>
      <c r="H21" s="109">
        <f t="shared" si="4"/>
        <v>21.265065145826643</v>
      </c>
      <c r="I21" s="114" t="e">
        <f t="shared" si="5"/>
        <v>#N/A</v>
      </c>
      <c r="J21" s="109" t="str">
        <f t="shared" si="6"/>
        <v/>
      </c>
    </row>
    <row r="22" spans="1:10" x14ac:dyDescent="0.2">
      <c r="A22" s="109">
        <v>12</v>
      </c>
      <c r="B22" s="121">
        <v>50</v>
      </c>
      <c r="C22" s="122">
        <v>16.8</v>
      </c>
      <c r="D22" s="146">
        <f t="shared" si="1"/>
        <v>1.2253092817258628</v>
      </c>
      <c r="E22" s="112">
        <f t="shared" si="0"/>
        <v>1.2253092817258628</v>
      </c>
      <c r="F22" s="113">
        <f t="shared" si="2"/>
        <v>1.2253092817258628</v>
      </c>
      <c r="G22" s="109">
        <f t="shared" si="3"/>
        <v>1.2267305684738801</v>
      </c>
      <c r="H22" s="109">
        <f t="shared" si="4"/>
        <v>16.855070309128095</v>
      </c>
      <c r="I22" s="114" t="e">
        <f t="shared" si="5"/>
        <v>#N/A</v>
      </c>
      <c r="J22" s="109" t="str">
        <f t="shared" si="6"/>
        <v/>
      </c>
    </row>
    <row r="23" spans="1:10" x14ac:dyDescent="0.2">
      <c r="A23" s="109">
        <v>13</v>
      </c>
      <c r="B23" s="121">
        <v>60</v>
      </c>
      <c r="C23" s="122">
        <v>13.2</v>
      </c>
      <c r="D23" s="146">
        <f t="shared" si="1"/>
        <v>1.1205739312058498</v>
      </c>
      <c r="E23" s="112">
        <f t="shared" si="0"/>
        <v>1.1205739312058498</v>
      </c>
      <c r="F23" s="113">
        <f t="shared" si="2"/>
        <v>1.1205739312058498</v>
      </c>
      <c r="G23" s="109">
        <f t="shared" si="3"/>
        <v>1.1257944194284168</v>
      </c>
      <c r="H23" s="109">
        <f t="shared" si="4"/>
        <v>13.359629663838859</v>
      </c>
      <c r="I23" s="114" t="e">
        <f t="shared" si="5"/>
        <v>#N/A</v>
      </c>
      <c r="J23" s="109" t="str">
        <f t="shared" si="6"/>
        <v/>
      </c>
    </row>
    <row r="24" spans="1:10" x14ac:dyDescent="0.2">
      <c r="A24" s="109">
        <v>14</v>
      </c>
      <c r="B24" s="121"/>
      <c r="C24" s="122"/>
      <c r="D24" s="146" t="e">
        <f>IF(A24&gt;$D$2,NA(),LOG(C24))</f>
        <v>#N/A</v>
      </c>
      <c r="E24" s="112" t="e">
        <f t="shared" si="0"/>
        <v>#N/A</v>
      </c>
      <c r="F24" s="109" t="str">
        <f t="shared" si="2"/>
        <v/>
      </c>
      <c r="G24" s="109" t="str">
        <f t="shared" si="3"/>
        <v/>
      </c>
      <c r="H24" s="109" t="str">
        <f t="shared" si="4"/>
        <v/>
      </c>
      <c r="I24" s="109" t="e">
        <f t="shared" si="5"/>
        <v>#N/A</v>
      </c>
      <c r="J24" s="109" t="str">
        <f t="shared" si="6"/>
        <v/>
      </c>
    </row>
    <row r="25" spans="1:10" x14ac:dyDescent="0.2">
      <c r="A25" s="109">
        <v>15</v>
      </c>
      <c r="B25" s="121"/>
      <c r="C25" s="122"/>
      <c r="D25" s="146" t="e">
        <f t="shared" si="1"/>
        <v>#N/A</v>
      </c>
      <c r="E25" s="112" t="e">
        <f t="shared" si="0"/>
        <v>#N/A</v>
      </c>
      <c r="F25" s="109" t="str">
        <f t="shared" si="2"/>
        <v/>
      </c>
      <c r="G25" s="109" t="str">
        <f t="shared" si="3"/>
        <v/>
      </c>
      <c r="H25" s="109" t="str">
        <f t="shared" si="4"/>
        <v/>
      </c>
      <c r="I25" s="109" t="e">
        <f t="shared" si="5"/>
        <v>#N/A</v>
      </c>
      <c r="J25" s="109" t="str">
        <f t="shared" si="6"/>
        <v/>
      </c>
    </row>
    <row r="26" spans="1:10" x14ac:dyDescent="0.2">
      <c r="A26" s="109">
        <v>16</v>
      </c>
      <c r="B26" s="121"/>
      <c r="C26" s="122"/>
      <c r="D26" s="146" t="e">
        <f t="shared" si="1"/>
        <v>#N/A</v>
      </c>
      <c r="E26" s="112" t="e">
        <f t="shared" si="0"/>
        <v>#N/A</v>
      </c>
      <c r="F26" s="109" t="str">
        <f t="shared" si="2"/>
        <v/>
      </c>
      <c r="G26" s="109" t="str">
        <f t="shared" si="3"/>
        <v/>
      </c>
      <c r="H26" s="109" t="str">
        <f t="shared" si="4"/>
        <v/>
      </c>
      <c r="I26" s="109" t="e">
        <f t="shared" si="5"/>
        <v>#N/A</v>
      </c>
      <c r="J26" s="109" t="str">
        <f t="shared" si="6"/>
        <v/>
      </c>
    </row>
    <row r="27" spans="1:10" x14ac:dyDescent="0.2">
      <c r="A27" s="109">
        <v>17</v>
      </c>
      <c r="B27" s="121"/>
      <c r="C27" s="122"/>
      <c r="D27" s="146" t="e">
        <f t="shared" si="1"/>
        <v>#N/A</v>
      </c>
      <c r="E27" s="112" t="e">
        <f t="shared" si="0"/>
        <v>#N/A</v>
      </c>
      <c r="F27" s="109" t="str">
        <f t="shared" si="2"/>
        <v/>
      </c>
      <c r="G27" s="109" t="str">
        <f t="shared" si="3"/>
        <v/>
      </c>
      <c r="H27" s="109" t="str">
        <f t="shared" si="4"/>
        <v/>
      </c>
      <c r="I27" s="109" t="e">
        <f t="shared" si="5"/>
        <v>#N/A</v>
      </c>
      <c r="J27" s="109" t="str">
        <f t="shared" si="6"/>
        <v/>
      </c>
    </row>
    <row r="28" spans="1:10" x14ac:dyDescent="0.2">
      <c r="A28" s="109">
        <v>18</v>
      </c>
      <c r="B28" s="121"/>
      <c r="C28" s="122"/>
      <c r="D28" s="146" t="e">
        <f t="shared" si="1"/>
        <v>#N/A</v>
      </c>
      <c r="E28" s="112" t="e">
        <f t="shared" si="0"/>
        <v>#N/A</v>
      </c>
      <c r="F28" s="109" t="str">
        <f t="shared" si="2"/>
        <v/>
      </c>
      <c r="G28" s="109" t="str">
        <f t="shared" si="3"/>
        <v/>
      </c>
      <c r="H28" s="109" t="str">
        <f t="shared" si="4"/>
        <v/>
      </c>
      <c r="I28" s="109" t="e">
        <f t="shared" si="5"/>
        <v>#N/A</v>
      </c>
      <c r="J28" s="109" t="str">
        <f t="shared" si="6"/>
        <v/>
      </c>
    </row>
    <row r="29" spans="1:10" x14ac:dyDescent="0.2">
      <c r="A29" s="109">
        <v>19</v>
      </c>
      <c r="B29" s="121"/>
      <c r="C29" s="122"/>
      <c r="D29" s="146" t="e">
        <f t="shared" si="1"/>
        <v>#N/A</v>
      </c>
      <c r="E29" s="112" t="e">
        <f t="shared" si="0"/>
        <v>#N/A</v>
      </c>
      <c r="F29" s="109" t="str">
        <f t="shared" si="2"/>
        <v/>
      </c>
      <c r="G29" s="109" t="str">
        <f t="shared" si="3"/>
        <v/>
      </c>
      <c r="H29" s="109" t="str">
        <f t="shared" si="4"/>
        <v/>
      </c>
      <c r="I29" s="109" t="e">
        <f t="shared" si="5"/>
        <v>#N/A</v>
      </c>
      <c r="J29" s="109" t="str">
        <f t="shared" si="6"/>
        <v/>
      </c>
    </row>
    <row r="30" spans="1:10" ht="13.8" thickBot="1" x14ac:dyDescent="0.25">
      <c r="A30" s="109">
        <v>20</v>
      </c>
      <c r="B30" s="144"/>
      <c r="C30" s="145"/>
      <c r="D30" s="146" t="e">
        <f t="shared" si="1"/>
        <v>#N/A</v>
      </c>
      <c r="E30" s="112" t="e">
        <f t="shared" si="0"/>
        <v>#N/A</v>
      </c>
      <c r="F30" s="109" t="str">
        <f t="shared" si="2"/>
        <v/>
      </c>
      <c r="G30" s="109" t="str">
        <f t="shared" si="3"/>
        <v/>
      </c>
      <c r="H30" s="109" t="str">
        <f t="shared" si="4"/>
        <v/>
      </c>
      <c r="I30" s="109" t="e">
        <f t="shared" si="5"/>
        <v>#N/A</v>
      </c>
      <c r="J30" s="109" t="str">
        <f t="shared" si="6"/>
        <v/>
      </c>
    </row>
  </sheetData>
  <phoneticPr fontId="3"/>
  <conditionalFormatting sqref="E11:E30 I11:I23">
    <cfRule type="expression" dxfId="10" priority="1" stopIfTrue="1">
      <formula>ISNA(E11)</formula>
    </cfRule>
  </conditionalFormatting>
  <conditionalFormatting sqref="D11:D30">
    <cfRule type="expression" dxfId="9" priority="2" stopIfTrue="1">
      <formula>C11&gt;0</formula>
    </cfRule>
  </conditionalFormatting>
  <conditionalFormatting sqref="F11:G30 H24:J30">
    <cfRule type="expression" dxfId="8" priority="3" stopIfTrue="1">
      <formula>ISNA(F11)</formula>
    </cfRule>
  </conditionalFormatting>
  <dataValidations count="1">
    <dataValidation type="decimal" operator="greaterThan" allowBlank="1" showInputMessage="1" showErrorMessage="1" sqref="C11:C30" xr:uid="{00000000-0002-0000-0900-000000000000}">
      <formula1>0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8674" r:id="rId4">
          <objectPr defaultSize="0" autoPict="0" r:id="rId5">
            <anchor moveWithCells="1" sizeWithCells="1">
              <from>
                <xdr:col>10</xdr:col>
                <xdr:colOff>220980</xdr:colOff>
                <xdr:row>2</xdr:row>
                <xdr:rowOff>38100</xdr:rowOff>
              </from>
              <to>
                <xdr:col>14</xdr:col>
                <xdr:colOff>121920</xdr:colOff>
                <xdr:row>5</xdr:row>
                <xdr:rowOff>144780</xdr:rowOff>
              </to>
            </anchor>
          </objectPr>
        </oleObject>
      </mc:Choice>
      <mc:Fallback>
        <oleObject progId="Equation.3" shapeId="28674" r:id="rId4"/>
      </mc:Fallback>
    </mc:AlternateContent>
    <mc:AlternateContent xmlns:mc="http://schemas.openxmlformats.org/markup-compatibility/2006">
      <mc:Choice Requires="x14">
        <oleObject progId="Equation.3" shapeId="28675" r:id="rId6">
          <objectPr defaultSize="0" autoPict="0" r:id="rId7">
            <anchor moveWithCells="1" sizeWithCells="1">
              <from>
                <xdr:col>10</xdr:col>
                <xdr:colOff>251460</xdr:colOff>
                <xdr:row>11</xdr:row>
                <xdr:rowOff>114300</xdr:rowOff>
              </from>
              <to>
                <xdr:col>15</xdr:col>
                <xdr:colOff>68580</xdr:colOff>
                <xdr:row>15</xdr:row>
                <xdr:rowOff>38100</xdr:rowOff>
              </to>
            </anchor>
          </objectPr>
        </oleObject>
      </mc:Choice>
      <mc:Fallback>
        <oleObject progId="Equation.3" shapeId="28675" r:id="rId6"/>
      </mc:Fallback>
    </mc:AlternateContent>
    <mc:AlternateContent xmlns:mc="http://schemas.openxmlformats.org/markup-compatibility/2006">
      <mc:Choice Requires="x14">
        <oleObject progId="Equation.3" shapeId="28676" r:id="rId8">
          <objectPr defaultSize="0" autoPict="0" r:id="rId9">
            <anchor moveWithCells="1" sizeWithCells="1">
              <from>
                <xdr:col>10</xdr:col>
                <xdr:colOff>259080</xdr:colOff>
                <xdr:row>16</xdr:row>
                <xdr:rowOff>38100</xdr:rowOff>
              </from>
              <to>
                <xdr:col>15</xdr:col>
                <xdr:colOff>403860</xdr:colOff>
                <xdr:row>19</xdr:row>
                <xdr:rowOff>129540</xdr:rowOff>
              </to>
            </anchor>
          </objectPr>
        </oleObject>
      </mc:Choice>
      <mc:Fallback>
        <oleObject progId="Equation.3" shapeId="28676" r:id="rId8"/>
      </mc:Fallback>
    </mc:AlternateContent>
    <mc:AlternateContent xmlns:mc="http://schemas.openxmlformats.org/markup-compatibility/2006">
      <mc:Choice Requires="x14">
        <oleObject progId="Equation.3" shapeId="28677" r:id="rId10">
          <objectPr defaultSize="0" autoPict="0" r:id="rId11">
            <anchor moveWithCells="1" sizeWithCells="1">
              <from>
                <xdr:col>10</xdr:col>
                <xdr:colOff>251460</xdr:colOff>
                <xdr:row>7</xdr:row>
                <xdr:rowOff>0</xdr:rowOff>
              </from>
              <to>
                <xdr:col>12</xdr:col>
                <xdr:colOff>563880</xdr:colOff>
                <xdr:row>11</xdr:row>
                <xdr:rowOff>0</xdr:rowOff>
              </to>
            </anchor>
          </objectPr>
        </oleObject>
      </mc:Choice>
      <mc:Fallback>
        <oleObject progId="Equation.3" shapeId="28677" r:id="rId10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zoomScale="130" zoomScaleNormal="130" workbookViewId="0">
      <selection activeCell="Q9" sqref="Q9"/>
    </sheetView>
  </sheetViews>
  <sheetFormatPr defaultColWidth="9" defaultRowHeight="13.8" x14ac:dyDescent="0.25"/>
  <cols>
    <col min="1" max="1" width="12.33203125" style="28" customWidth="1"/>
    <col min="2" max="2" width="9.44140625" style="28" customWidth="1"/>
    <col min="3" max="3" width="16.88671875" style="28" customWidth="1"/>
    <col min="4" max="4" width="10.21875" style="28" customWidth="1"/>
    <col min="5" max="5" width="7.77734375" style="28" customWidth="1"/>
    <col min="6" max="6" width="4.44140625" style="28" customWidth="1"/>
    <col min="7" max="7" width="7.109375" style="28" customWidth="1"/>
    <col min="8" max="8" width="5.88671875" style="28" customWidth="1"/>
    <col min="9" max="9" width="10.109375" style="28" customWidth="1"/>
    <col min="10" max="10" width="5.109375" style="28" customWidth="1"/>
    <col min="11" max="11" width="6.88671875" style="28" customWidth="1"/>
    <col min="12" max="12" width="5.21875" style="28" customWidth="1"/>
    <col min="13" max="13" width="11" style="28" customWidth="1"/>
    <col min="14" max="16384" width="9" style="28"/>
  </cols>
  <sheetData>
    <row r="1" spans="1:13" ht="18" thickBot="1" x14ac:dyDescent="0.35">
      <c r="A1" s="115" t="s">
        <v>123</v>
      </c>
    </row>
    <row r="2" spans="1:13" ht="14.4" thickBot="1" x14ac:dyDescent="0.3">
      <c r="A2" s="28" t="s">
        <v>124</v>
      </c>
      <c r="B2" s="28">
        <f>COUNT(G3:G22)</f>
        <v>5</v>
      </c>
      <c r="C2" s="28" t="s">
        <v>125</v>
      </c>
      <c r="D2" s="29">
        <v>3</v>
      </c>
      <c r="F2" s="28" t="s">
        <v>99</v>
      </c>
      <c r="G2" s="28" t="s">
        <v>185</v>
      </c>
      <c r="H2" s="28" t="s">
        <v>62</v>
      </c>
      <c r="I2" s="45" t="s">
        <v>186</v>
      </c>
      <c r="J2" s="45" t="s">
        <v>126</v>
      </c>
      <c r="K2" s="45" t="s">
        <v>127</v>
      </c>
      <c r="L2" s="45" t="s">
        <v>128</v>
      </c>
      <c r="M2" s="45" t="s">
        <v>187</v>
      </c>
    </row>
    <row r="3" spans="1:13" x14ac:dyDescent="0.25">
      <c r="A3" s="44" t="s">
        <v>188</v>
      </c>
      <c r="B3" s="68">
        <f>SUM(J3:J22)</f>
        <v>222.5</v>
      </c>
      <c r="C3" s="44" t="s">
        <v>189</v>
      </c>
      <c r="D3" s="68">
        <f>D7/D6+B3</f>
        <v>234.47303078988386</v>
      </c>
      <c r="F3" s="28">
        <v>1</v>
      </c>
      <c r="G3" s="46">
        <v>0.5</v>
      </c>
      <c r="H3" s="38">
        <v>60</v>
      </c>
      <c r="I3" s="28" t="str">
        <f t="shared" ref="I3:I22" si="0">IF(F3&gt;$B$2,"",IF(($B$2-F3)&lt;$D$2,LN(H3),""))</f>
        <v/>
      </c>
      <c r="J3" s="28">
        <f>G3*H3/2</f>
        <v>15</v>
      </c>
      <c r="K3" s="28">
        <f>G3*H3*G3/2</f>
        <v>7.5</v>
      </c>
      <c r="L3" s="28">
        <f t="shared" ref="L3:L22" si="1">LN(H3)</f>
        <v>4.0943445622221004</v>
      </c>
      <c r="M3" s="28" t="e">
        <f t="shared" ref="M3:M22" si="2">IF(I3="",NA(),I3)</f>
        <v>#N/A</v>
      </c>
    </row>
    <row r="4" spans="1:13" x14ac:dyDescent="0.25">
      <c r="A4" s="44" t="s">
        <v>190</v>
      </c>
      <c r="B4" s="68">
        <f>B5/B3</f>
        <v>2.5393258426966292</v>
      </c>
      <c r="C4" s="44" t="s">
        <v>191</v>
      </c>
      <c r="D4" s="68">
        <f>D5/D3</f>
        <v>2.9450777055342039</v>
      </c>
      <c r="F4" s="28">
        <v>2</v>
      </c>
      <c r="G4" s="49">
        <v>2</v>
      </c>
      <c r="H4" s="41">
        <v>50</v>
      </c>
      <c r="I4" s="28" t="str">
        <f t="shared" si="0"/>
        <v/>
      </c>
      <c r="J4" s="28">
        <f t="shared" ref="J4:J22" si="3">IF((G4-G3)&lt;0,0,(G4-G3)*(H3+H4)/2)</f>
        <v>82.5</v>
      </c>
      <c r="K4" s="28">
        <f t="shared" ref="K4:K22" si="4">IF((G4-G3)&lt;0,0,(G4-G3)*(H3*G3+H4*G4)/2)</f>
        <v>97.5</v>
      </c>
      <c r="L4" s="28">
        <f t="shared" si="1"/>
        <v>3.912023005428146</v>
      </c>
      <c r="M4" s="28" t="e">
        <f t="shared" si="2"/>
        <v>#N/A</v>
      </c>
    </row>
    <row r="5" spans="1:13" x14ac:dyDescent="0.25">
      <c r="A5" s="28" t="s">
        <v>192</v>
      </c>
      <c r="B5" s="116">
        <f>SUM(K3:K22)</f>
        <v>565</v>
      </c>
      <c r="C5" s="28" t="s">
        <v>193</v>
      </c>
      <c r="D5" s="116">
        <f>B5+D7*MAX(G3:G22)/D6+D7/D6/D6</f>
        <v>690.54129552832194</v>
      </c>
      <c r="F5" s="28">
        <v>3</v>
      </c>
      <c r="G5" s="49">
        <v>4</v>
      </c>
      <c r="H5" s="41">
        <v>25</v>
      </c>
      <c r="I5" s="28">
        <f t="shared" si="0"/>
        <v>3.2188758248682006</v>
      </c>
      <c r="J5" s="28">
        <f t="shared" si="3"/>
        <v>75</v>
      </c>
      <c r="K5" s="28">
        <f t="shared" si="4"/>
        <v>200</v>
      </c>
      <c r="L5" s="28">
        <f t="shared" si="1"/>
        <v>3.2188758248682006</v>
      </c>
      <c r="M5" s="28">
        <f t="shared" si="2"/>
        <v>3.2188758248682006</v>
      </c>
    </row>
    <row r="6" spans="1:13" x14ac:dyDescent="0.25">
      <c r="C6" s="28" t="s">
        <v>194</v>
      </c>
      <c r="D6" s="117">
        <f>-SLOPE(I3:I22,G3:G22)</f>
        <v>0.40235947810852507</v>
      </c>
      <c r="F6" s="28">
        <v>4</v>
      </c>
      <c r="G6" s="49">
        <v>6</v>
      </c>
      <c r="H6" s="41">
        <v>10</v>
      </c>
      <c r="I6" s="28">
        <f t="shared" si="0"/>
        <v>2.3025850929940459</v>
      </c>
      <c r="J6" s="28">
        <f t="shared" si="3"/>
        <v>35</v>
      </c>
      <c r="K6" s="28">
        <f t="shared" si="4"/>
        <v>160</v>
      </c>
      <c r="L6" s="28">
        <f t="shared" si="1"/>
        <v>2.3025850929940459</v>
      </c>
      <c r="M6" s="28">
        <f t="shared" si="2"/>
        <v>2.3025850929940459</v>
      </c>
    </row>
    <row r="7" spans="1:13" x14ac:dyDescent="0.25">
      <c r="C7" s="28" t="s">
        <v>195</v>
      </c>
      <c r="D7" s="117">
        <f>EXP(INTERCEPT(I3:I22,G3:G22))*EXP(-D6*MAX(G3:G22))</f>
        <v>4.8174624199949774</v>
      </c>
      <c r="F7" s="28">
        <v>5</v>
      </c>
      <c r="G7" s="49">
        <v>8</v>
      </c>
      <c r="H7" s="41">
        <v>5</v>
      </c>
      <c r="I7" s="28">
        <f t="shared" si="0"/>
        <v>1.6094379124341003</v>
      </c>
      <c r="J7" s="28">
        <f t="shared" si="3"/>
        <v>15</v>
      </c>
      <c r="K7" s="28">
        <f t="shared" si="4"/>
        <v>100</v>
      </c>
      <c r="L7" s="28">
        <f t="shared" si="1"/>
        <v>1.6094379124341003</v>
      </c>
      <c r="M7" s="28">
        <f t="shared" si="2"/>
        <v>1.6094379124341003</v>
      </c>
    </row>
    <row r="8" spans="1:13" x14ac:dyDescent="0.25">
      <c r="C8" s="44" t="s">
        <v>196</v>
      </c>
      <c r="D8" s="108">
        <f>CORREL(G3:G22,I3:I22)^2</f>
        <v>0.993633143803206</v>
      </c>
      <c r="F8" s="28">
        <v>6</v>
      </c>
      <c r="G8" s="49"/>
      <c r="H8" s="41"/>
      <c r="I8" s="28" t="str">
        <f t="shared" si="0"/>
        <v/>
      </c>
      <c r="J8" s="28">
        <f t="shared" si="3"/>
        <v>0</v>
      </c>
      <c r="K8" s="28">
        <f t="shared" si="4"/>
        <v>0</v>
      </c>
      <c r="L8" s="28" t="e">
        <f t="shared" si="1"/>
        <v>#NUM!</v>
      </c>
      <c r="M8" s="28" t="e">
        <f t="shared" si="2"/>
        <v>#N/A</v>
      </c>
    </row>
    <row r="9" spans="1:13" x14ac:dyDescent="0.25">
      <c r="F9" s="28">
        <v>7</v>
      </c>
      <c r="G9" s="49"/>
      <c r="H9" s="41"/>
      <c r="I9" s="28" t="str">
        <f t="shared" si="0"/>
        <v/>
      </c>
      <c r="J9" s="28">
        <f t="shared" si="3"/>
        <v>0</v>
      </c>
      <c r="K9" s="28">
        <f t="shared" si="4"/>
        <v>0</v>
      </c>
      <c r="L9" s="28" t="e">
        <f t="shared" si="1"/>
        <v>#NUM!</v>
      </c>
      <c r="M9" s="28" t="e">
        <f t="shared" si="2"/>
        <v>#N/A</v>
      </c>
    </row>
    <row r="10" spans="1:13" x14ac:dyDescent="0.25">
      <c r="F10" s="28">
        <v>8</v>
      </c>
      <c r="G10" s="49"/>
      <c r="H10" s="41"/>
      <c r="I10" s="28" t="str">
        <f t="shared" si="0"/>
        <v/>
      </c>
      <c r="J10" s="28">
        <f t="shared" si="3"/>
        <v>0</v>
      </c>
      <c r="K10" s="28">
        <f t="shared" si="4"/>
        <v>0</v>
      </c>
      <c r="L10" s="28" t="e">
        <f t="shared" si="1"/>
        <v>#NUM!</v>
      </c>
      <c r="M10" s="28" t="e">
        <f t="shared" si="2"/>
        <v>#N/A</v>
      </c>
    </row>
    <row r="11" spans="1:13" x14ac:dyDescent="0.25">
      <c r="F11" s="28">
        <v>9</v>
      </c>
      <c r="G11" s="49"/>
      <c r="H11" s="41"/>
      <c r="I11" s="28" t="str">
        <f t="shared" si="0"/>
        <v/>
      </c>
      <c r="J11" s="28">
        <f t="shared" si="3"/>
        <v>0</v>
      </c>
      <c r="K11" s="28">
        <f t="shared" si="4"/>
        <v>0</v>
      </c>
      <c r="L11" s="28" t="e">
        <f t="shared" si="1"/>
        <v>#NUM!</v>
      </c>
      <c r="M11" s="28" t="e">
        <f t="shared" si="2"/>
        <v>#N/A</v>
      </c>
    </row>
    <row r="12" spans="1:13" x14ac:dyDescent="0.25">
      <c r="F12" s="28">
        <v>10</v>
      </c>
      <c r="G12" s="49"/>
      <c r="H12" s="41"/>
      <c r="I12" s="28" t="str">
        <f t="shared" si="0"/>
        <v/>
      </c>
      <c r="J12" s="28">
        <f t="shared" si="3"/>
        <v>0</v>
      </c>
      <c r="K12" s="28">
        <f t="shared" si="4"/>
        <v>0</v>
      </c>
      <c r="L12" s="28" t="e">
        <f t="shared" si="1"/>
        <v>#NUM!</v>
      </c>
      <c r="M12" s="28" t="e">
        <f t="shared" si="2"/>
        <v>#N/A</v>
      </c>
    </row>
    <row r="13" spans="1:13" x14ac:dyDescent="0.25">
      <c r="F13" s="28">
        <v>11</v>
      </c>
      <c r="G13" s="49"/>
      <c r="H13" s="41"/>
      <c r="I13" s="28" t="str">
        <f t="shared" si="0"/>
        <v/>
      </c>
      <c r="J13" s="28">
        <f t="shared" si="3"/>
        <v>0</v>
      </c>
      <c r="K13" s="28">
        <f t="shared" si="4"/>
        <v>0</v>
      </c>
      <c r="L13" s="28" t="e">
        <f t="shared" si="1"/>
        <v>#NUM!</v>
      </c>
      <c r="M13" s="28" t="e">
        <f t="shared" si="2"/>
        <v>#N/A</v>
      </c>
    </row>
    <row r="14" spans="1:13" x14ac:dyDescent="0.25">
      <c r="F14" s="28">
        <v>12</v>
      </c>
      <c r="G14" s="49"/>
      <c r="H14" s="41"/>
      <c r="I14" s="28" t="str">
        <f t="shared" si="0"/>
        <v/>
      </c>
      <c r="J14" s="28">
        <f t="shared" si="3"/>
        <v>0</v>
      </c>
      <c r="K14" s="28">
        <f t="shared" si="4"/>
        <v>0</v>
      </c>
      <c r="L14" s="28" t="e">
        <f t="shared" si="1"/>
        <v>#NUM!</v>
      </c>
      <c r="M14" s="28" t="e">
        <f t="shared" si="2"/>
        <v>#N/A</v>
      </c>
    </row>
    <row r="15" spans="1:13" x14ac:dyDescent="0.25">
      <c r="F15" s="28">
        <v>13</v>
      </c>
      <c r="G15" s="49"/>
      <c r="H15" s="41"/>
      <c r="I15" s="28" t="str">
        <f t="shared" si="0"/>
        <v/>
      </c>
      <c r="J15" s="28">
        <f t="shared" si="3"/>
        <v>0</v>
      </c>
      <c r="K15" s="28">
        <f t="shared" si="4"/>
        <v>0</v>
      </c>
      <c r="L15" s="28" t="e">
        <f t="shared" si="1"/>
        <v>#NUM!</v>
      </c>
      <c r="M15" s="28" t="e">
        <f t="shared" si="2"/>
        <v>#N/A</v>
      </c>
    </row>
    <row r="16" spans="1:13" x14ac:dyDescent="0.25">
      <c r="F16" s="28">
        <v>14</v>
      </c>
      <c r="G16" s="49"/>
      <c r="H16" s="41"/>
      <c r="I16" s="28" t="str">
        <f t="shared" si="0"/>
        <v/>
      </c>
      <c r="J16" s="28">
        <f t="shared" si="3"/>
        <v>0</v>
      </c>
      <c r="K16" s="28">
        <f t="shared" si="4"/>
        <v>0</v>
      </c>
      <c r="L16" s="28" t="e">
        <f t="shared" si="1"/>
        <v>#NUM!</v>
      </c>
      <c r="M16" s="28" t="e">
        <f t="shared" si="2"/>
        <v>#N/A</v>
      </c>
    </row>
    <row r="17" spans="6:13" x14ac:dyDescent="0.25">
      <c r="F17" s="28">
        <v>15</v>
      </c>
      <c r="G17" s="49"/>
      <c r="H17" s="41"/>
      <c r="I17" s="28" t="str">
        <f t="shared" si="0"/>
        <v/>
      </c>
      <c r="J17" s="28">
        <f t="shared" si="3"/>
        <v>0</v>
      </c>
      <c r="K17" s="28">
        <f t="shared" si="4"/>
        <v>0</v>
      </c>
      <c r="L17" s="28" t="e">
        <f t="shared" si="1"/>
        <v>#NUM!</v>
      </c>
      <c r="M17" s="28" t="e">
        <f t="shared" si="2"/>
        <v>#N/A</v>
      </c>
    </row>
    <row r="18" spans="6:13" x14ac:dyDescent="0.25">
      <c r="F18" s="28">
        <v>16</v>
      </c>
      <c r="G18" s="49"/>
      <c r="H18" s="41"/>
      <c r="I18" s="28" t="str">
        <f t="shared" si="0"/>
        <v/>
      </c>
      <c r="J18" s="28">
        <f t="shared" si="3"/>
        <v>0</v>
      </c>
      <c r="K18" s="28">
        <f t="shared" si="4"/>
        <v>0</v>
      </c>
      <c r="L18" s="28" t="e">
        <f t="shared" si="1"/>
        <v>#NUM!</v>
      </c>
      <c r="M18" s="28" t="e">
        <f t="shared" si="2"/>
        <v>#N/A</v>
      </c>
    </row>
    <row r="19" spans="6:13" x14ac:dyDescent="0.25">
      <c r="F19" s="28">
        <v>17</v>
      </c>
      <c r="G19" s="49"/>
      <c r="H19" s="41"/>
      <c r="I19" s="28" t="str">
        <f t="shared" si="0"/>
        <v/>
      </c>
      <c r="J19" s="28">
        <f t="shared" si="3"/>
        <v>0</v>
      </c>
      <c r="K19" s="28">
        <f t="shared" si="4"/>
        <v>0</v>
      </c>
      <c r="L19" s="28" t="e">
        <f t="shared" si="1"/>
        <v>#NUM!</v>
      </c>
      <c r="M19" s="28" t="e">
        <f t="shared" si="2"/>
        <v>#N/A</v>
      </c>
    </row>
    <row r="20" spans="6:13" x14ac:dyDescent="0.25">
      <c r="F20" s="28">
        <v>18</v>
      </c>
      <c r="G20" s="49"/>
      <c r="H20" s="41"/>
      <c r="I20" s="28" t="str">
        <f t="shared" si="0"/>
        <v/>
      </c>
      <c r="J20" s="28">
        <f t="shared" si="3"/>
        <v>0</v>
      </c>
      <c r="K20" s="28">
        <f t="shared" si="4"/>
        <v>0</v>
      </c>
      <c r="L20" s="28" t="e">
        <f t="shared" si="1"/>
        <v>#NUM!</v>
      </c>
      <c r="M20" s="28" t="e">
        <f t="shared" si="2"/>
        <v>#N/A</v>
      </c>
    </row>
    <row r="21" spans="6:13" x14ac:dyDescent="0.25">
      <c r="F21" s="28">
        <v>19</v>
      </c>
      <c r="G21" s="49"/>
      <c r="H21" s="41"/>
      <c r="I21" s="28" t="str">
        <f t="shared" si="0"/>
        <v/>
      </c>
      <c r="J21" s="28">
        <f t="shared" si="3"/>
        <v>0</v>
      </c>
      <c r="K21" s="28">
        <f t="shared" si="4"/>
        <v>0</v>
      </c>
      <c r="L21" s="28" t="e">
        <f t="shared" si="1"/>
        <v>#NUM!</v>
      </c>
      <c r="M21" s="28" t="e">
        <f t="shared" si="2"/>
        <v>#N/A</v>
      </c>
    </row>
    <row r="22" spans="6:13" ht="14.4" thickBot="1" x14ac:dyDescent="0.3">
      <c r="F22" s="28">
        <v>20</v>
      </c>
      <c r="G22" s="52"/>
      <c r="H22" s="43"/>
      <c r="I22" s="28" t="str">
        <f t="shared" si="0"/>
        <v/>
      </c>
      <c r="J22" s="28">
        <f t="shared" si="3"/>
        <v>0</v>
      </c>
      <c r="K22" s="28">
        <f t="shared" si="4"/>
        <v>0</v>
      </c>
      <c r="L22" s="28" t="e">
        <f t="shared" si="1"/>
        <v>#NUM!</v>
      </c>
      <c r="M22" s="28" t="e">
        <f t="shared" si="2"/>
        <v>#N/A</v>
      </c>
    </row>
  </sheetData>
  <protectedRanges>
    <protectedRange sqref="G3:H22" name="範囲2"/>
    <protectedRange sqref="D2" name="範囲1"/>
  </protectedRanges>
  <phoneticPr fontId="3"/>
  <conditionalFormatting sqref="M3:M22">
    <cfRule type="expression" dxfId="7" priority="1" stopIfTrue="1">
      <formula>ISNA(M3)</formula>
    </cfRule>
  </conditionalFormatting>
  <conditionalFormatting sqref="L3:L22">
    <cfRule type="expression" dxfId="6" priority="2" stopIfTrue="1">
      <formula>ISERROR(L3)</formula>
    </cfRule>
  </conditionalFormatting>
  <conditionalFormatting sqref="J3:K22">
    <cfRule type="cellIs" dxfId="5" priority="3" stopIfTrue="1" operator="equal">
      <formula>0</formula>
    </cfRule>
  </conditionalFormatting>
  <dataValidations count="1">
    <dataValidation type="decimal" operator="greaterThan" allowBlank="1" showInputMessage="1" showErrorMessage="1" sqref="H3:H22" xr:uid="{00000000-0002-0000-0A00-000000000000}">
      <formula1>0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ignoredErrors>
    <ignoredError sqref="L16:L22 L6:L15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17"/>
  <sheetViews>
    <sheetView workbookViewId="0">
      <selection activeCell="M15" sqref="M15"/>
    </sheetView>
  </sheetViews>
  <sheetFormatPr defaultColWidth="9" defaultRowHeight="13.8" x14ac:dyDescent="0.25"/>
  <cols>
    <col min="1" max="1" width="4.109375" style="28" customWidth="1"/>
    <col min="2" max="2" width="14" style="28" customWidth="1"/>
    <col min="3" max="3" width="12.33203125" style="28" customWidth="1"/>
    <col min="4" max="4" width="9.33203125" style="28" customWidth="1"/>
    <col min="5" max="16384" width="9" style="28"/>
  </cols>
  <sheetData>
    <row r="1" spans="1:7" ht="18" x14ac:dyDescent="0.35">
      <c r="A1" s="11" t="s">
        <v>225</v>
      </c>
    </row>
    <row r="2" spans="1:7" ht="10.050000000000001" customHeight="1" thickBot="1" x14ac:dyDescent="0.4">
      <c r="A2" s="11"/>
    </row>
    <row r="3" spans="1:7" ht="14.4" thickBot="1" x14ac:dyDescent="0.3">
      <c r="B3" s="28" t="s">
        <v>218</v>
      </c>
      <c r="C3" s="36">
        <v>71.3</v>
      </c>
      <c r="E3" s="137" t="s">
        <v>230</v>
      </c>
      <c r="F3" s="138">
        <v>6</v>
      </c>
      <c r="G3" s="28" t="s">
        <v>229</v>
      </c>
    </row>
    <row r="4" spans="1:7" x14ac:dyDescent="0.25">
      <c r="B4" s="28" t="s">
        <v>219</v>
      </c>
      <c r="C4" s="141">
        <v>0.95099999999999996</v>
      </c>
    </row>
    <row r="5" spans="1:7" x14ac:dyDescent="0.25">
      <c r="B5" s="28" t="s">
        <v>105</v>
      </c>
      <c r="C5" s="39">
        <v>20</v>
      </c>
    </row>
    <row r="6" spans="1:7" ht="14.4" thickBot="1" x14ac:dyDescent="0.3">
      <c r="B6" s="28" t="s">
        <v>236</v>
      </c>
      <c r="C6" s="152">
        <v>653</v>
      </c>
    </row>
    <row r="8" spans="1:7" x14ac:dyDescent="0.25">
      <c r="B8" s="28" t="s">
        <v>220</v>
      </c>
      <c r="C8" s="149">
        <f>LN(2)/C3</f>
        <v>9.7215593346415899E-3</v>
      </c>
    </row>
    <row r="9" spans="1:7" x14ac:dyDescent="0.25">
      <c r="B9" s="28" t="s">
        <v>221</v>
      </c>
      <c r="C9" s="149">
        <f>LN(2)/C4</f>
        <v>0.72886138860141458</v>
      </c>
    </row>
    <row r="10" spans="1:7" x14ac:dyDescent="0.25">
      <c r="C10" s="150"/>
    </row>
    <row r="11" spans="1:7" x14ac:dyDescent="0.25">
      <c r="B11" s="28" t="s">
        <v>223</v>
      </c>
      <c r="C11" s="153">
        <f>(LN(C9)-LN(C8))/(C9-C8)</f>
        <v>6.0031962744417902</v>
      </c>
    </row>
    <row r="12" spans="1:7" x14ac:dyDescent="0.25">
      <c r="B12" s="28" t="s">
        <v>224</v>
      </c>
      <c r="C12" s="153">
        <f>EXP(-C8*C11)*C5/C6</f>
        <v>2.88915739701343E-2</v>
      </c>
    </row>
    <row r="14" spans="1:7" x14ac:dyDescent="0.25">
      <c r="B14" s="28" t="s">
        <v>235</v>
      </c>
      <c r="C14" s="151">
        <f>C6*C8</f>
        <v>6.3481782455209581</v>
      </c>
    </row>
    <row r="15" spans="1:7" x14ac:dyDescent="0.25">
      <c r="A15" s="137"/>
    </row>
    <row r="16" spans="1:7" x14ac:dyDescent="0.25">
      <c r="A16" s="137"/>
      <c r="B16" s="28" t="s">
        <v>226</v>
      </c>
      <c r="C16" s="28" t="s">
        <v>228</v>
      </c>
      <c r="D16" s="28" t="s">
        <v>227</v>
      </c>
    </row>
    <row r="17" spans="1:4" x14ac:dyDescent="0.25">
      <c r="A17" s="140">
        <v>0</v>
      </c>
      <c r="B17" s="142">
        <v>0</v>
      </c>
      <c r="C17" s="143">
        <f t="shared" ref="C17:C48" si="0">$C$9*$C$5/$C$14/($C$9-$C$8)*(EXP(-$C$8*B17)-EXP(-$C$9*B17))</f>
        <v>0</v>
      </c>
      <c r="D17" s="116">
        <f>100-100*EXP(-$C$9*B17)</f>
        <v>0</v>
      </c>
    </row>
    <row r="18" spans="1:4" x14ac:dyDescent="0.25">
      <c r="A18" s="139">
        <v>1</v>
      </c>
      <c r="B18" s="142">
        <f>$F$3/100</f>
        <v>0.06</v>
      </c>
      <c r="C18" s="143">
        <f t="shared" si="0"/>
        <v>0.13476834412461847</v>
      </c>
      <c r="D18" s="116">
        <f t="shared" ref="D18:D81" si="1">100-100*EXP(-$C$9*B18)</f>
        <v>4.278924136394707</v>
      </c>
    </row>
    <row r="19" spans="1:4" x14ac:dyDescent="0.25">
      <c r="A19" s="139">
        <f t="shared" ref="A19:A82" si="2">A18+1</f>
        <v>2</v>
      </c>
      <c r="B19" s="142">
        <f t="shared" ref="B19:B50" si="3">$F$3/100+B18</f>
        <v>0.12</v>
      </c>
      <c r="C19" s="143">
        <f t="shared" si="0"/>
        <v>0.26369146645879121</v>
      </c>
      <c r="D19" s="116">
        <f t="shared" si="1"/>
        <v>8.3747563551392119</v>
      </c>
    </row>
    <row r="20" spans="1:4" x14ac:dyDescent="0.25">
      <c r="A20" s="139">
        <f t="shared" si="2"/>
        <v>3</v>
      </c>
      <c r="B20" s="142">
        <f t="shared" si="3"/>
        <v>0.18</v>
      </c>
      <c r="C20" s="143">
        <f t="shared" si="0"/>
        <v>0.38701952543421891</v>
      </c>
      <c r="D20" s="116">
        <f t="shared" si="1"/>
        <v>12.295331020489613</v>
      </c>
    </row>
    <row r="21" spans="1:4" x14ac:dyDescent="0.25">
      <c r="A21" s="139">
        <f t="shared" si="2"/>
        <v>4</v>
      </c>
      <c r="B21" s="142">
        <f t="shared" si="3"/>
        <v>0.24</v>
      </c>
      <c r="C21" s="143">
        <f t="shared" si="0"/>
        <v>0.50499197536636642</v>
      </c>
      <c r="D21" s="116">
        <f t="shared" si="1"/>
        <v>16.048147270198982</v>
      </c>
    </row>
    <row r="22" spans="1:4" x14ac:dyDescent="0.25">
      <c r="A22" s="139">
        <f t="shared" si="2"/>
        <v>5</v>
      </c>
      <c r="B22" s="142">
        <f t="shared" si="3"/>
        <v>0.3</v>
      </c>
      <c r="C22" s="143">
        <f t="shared" si="0"/>
        <v>0.61783802447549219</v>
      </c>
      <c r="D22" s="116">
        <f t="shared" si="1"/>
        <v>19.640383359604982</v>
      </c>
    </row>
    <row r="23" spans="1:4" x14ac:dyDescent="0.25">
      <c r="A23" s="139">
        <f t="shared" si="2"/>
        <v>6</v>
      </c>
      <c r="B23" s="142">
        <f t="shared" si="3"/>
        <v>0.36</v>
      </c>
      <c r="C23" s="143">
        <f t="shared" si="0"/>
        <v>0.72577707330930419</v>
      </c>
      <c r="D23" s="116">
        <f t="shared" si="1"/>
        <v>23.078910391945101</v>
      </c>
    </row>
    <row r="24" spans="1:4" x14ac:dyDescent="0.25">
      <c r="A24" s="139">
        <f t="shared" si="2"/>
        <v>7</v>
      </c>
      <c r="B24" s="142">
        <f t="shared" si="3"/>
        <v>0.42</v>
      </c>
      <c r="C24" s="143">
        <f t="shared" si="0"/>
        <v>0.82901913440584396</v>
      </c>
      <c r="D24" s="116">
        <f t="shared" si="1"/>
        <v>26.370305461161962</v>
      </c>
    </row>
    <row r="25" spans="1:4" x14ac:dyDescent="0.25">
      <c r="A25" s="139">
        <f t="shared" si="2"/>
        <v>8</v>
      </c>
      <c r="B25" s="142">
        <f t="shared" si="3"/>
        <v>0.48</v>
      </c>
      <c r="C25" s="143">
        <f t="shared" si="0"/>
        <v>0.9277652339993141</v>
      </c>
      <c r="D25" s="116">
        <f t="shared" si="1"/>
        <v>29.520864232338013</v>
      </c>
    </row>
    <row r="26" spans="1:4" x14ac:dyDescent="0.25">
      <c r="A26" s="139">
        <f t="shared" si="2"/>
        <v>9</v>
      </c>
      <c r="B26" s="142">
        <f t="shared" si="3"/>
        <v>0.54</v>
      </c>
      <c r="C26" s="143">
        <f t="shared" si="0"/>
        <v>1.0222077965372169</v>
      </c>
      <c r="D26" s="116">
        <f t="shared" si="1"/>
        <v>32.536612983822906</v>
      </c>
    </row>
    <row r="27" spans="1:4" x14ac:dyDescent="0.25">
      <c r="A27" s="139">
        <f t="shared" si="2"/>
        <v>10</v>
      </c>
      <c r="B27" s="142">
        <f t="shared" si="3"/>
        <v>0.60000000000000009</v>
      </c>
      <c r="C27" s="143">
        <f t="shared" si="0"/>
        <v>1.1125310127442973</v>
      </c>
      <c r="D27" s="116">
        <f t="shared" si="1"/>
        <v>35.423320134087476</v>
      </c>
    </row>
    <row r="28" spans="1:4" x14ac:dyDescent="0.25">
      <c r="A28" s="139">
        <f t="shared" si="2"/>
        <v>11</v>
      </c>
      <c r="B28" s="142">
        <f t="shared" si="3"/>
        <v>0.66000000000000014</v>
      </c>
      <c r="C28" s="143">
        <f t="shared" si="0"/>
        <v>1.1989111919373092</v>
      </c>
      <c r="D28" s="116">
        <f t="shared" si="1"/>
        <v>38.186507275352369</v>
      </c>
    </row>
    <row r="29" spans="1:4" x14ac:dyDescent="0.25">
      <c r="A29" s="139">
        <f t="shared" si="2"/>
        <v>12</v>
      </c>
      <c r="B29" s="142">
        <f t="shared" si="3"/>
        <v>0.7200000000000002</v>
      </c>
      <c r="C29" s="143">
        <f t="shared" si="0"/>
        <v>1.2815170992644989</v>
      </c>
      <c r="D29" s="116">
        <f t="shared" si="1"/>
        <v>40.831459735095898</v>
      </c>
    </row>
    <row r="30" spans="1:4" x14ac:dyDescent="0.25">
      <c r="A30" s="139">
        <f t="shared" si="2"/>
        <v>13</v>
      </c>
      <c r="B30" s="142">
        <f t="shared" si="3"/>
        <v>0.78000000000000025</v>
      </c>
      <c r="C30" s="143">
        <f t="shared" si="0"/>
        <v>1.3605102785148697</v>
      </c>
      <c r="D30" s="116">
        <f t="shared" si="1"/>
        <v>43.363236685643315</v>
      </c>
    </row>
    <row r="31" spans="1:4" x14ac:dyDescent="0.25">
      <c r="A31" s="139">
        <f t="shared" si="2"/>
        <v>14</v>
      </c>
      <c r="B31" s="142">
        <f t="shared" si="3"/>
        <v>0.8400000000000003</v>
      </c>
      <c r="C31" s="143">
        <f t="shared" si="0"/>
        <v>1.4360453611146784</v>
      </c>
      <c r="D31" s="116">
        <f t="shared" si="1"/>
        <v>45.786680821174066</v>
      </c>
    </row>
    <row r="32" spans="1:4" x14ac:dyDescent="0.25">
      <c r="A32" s="139">
        <f t="shared" si="2"/>
        <v>15</v>
      </c>
      <c r="B32" s="142">
        <f t="shared" si="3"/>
        <v>0.90000000000000036</v>
      </c>
      <c r="C32" s="143">
        <f t="shared" si="0"/>
        <v>1.5082703619022118</v>
      </c>
      <c r="D32" s="116">
        <f t="shared" si="1"/>
        <v>48.106427620657556</v>
      </c>
    </row>
    <row r="33" spans="1:4" x14ac:dyDescent="0.25">
      <c r="A33" s="139">
        <f t="shared" si="2"/>
        <v>16</v>
      </c>
      <c r="B33" s="142">
        <f t="shared" si="3"/>
        <v>0.96000000000000041</v>
      </c>
      <c r="C33" s="143">
        <f t="shared" si="0"/>
        <v>1.5773269622465784</v>
      </c>
      <c r="D33" s="116">
        <f t="shared" si="1"/>
        <v>50.326914214434701</v>
      </c>
    </row>
    <row r="34" spans="1:4" x14ac:dyDescent="0.25">
      <c r="A34" s="139">
        <f t="shared" si="2"/>
        <v>17</v>
      </c>
      <c r="B34" s="142">
        <f t="shared" si="3"/>
        <v>1.0200000000000005</v>
      </c>
      <c r="C34" s="143">
        <f t="shared" si="0"/>
        <v>1.643350781052068</v>
      </c>
      <c r="D34" s="116">
        <f t="shared" si="1"/>
        <v>52.452387871405307</v>
      </c>
    </row>
    <row r="35" spans="1:4" x14ac:dyDescent="0.25">
      <c r="A35" s="139">
        <f t="shared" si="2"/>
        <v>18</v>
      </c>
      <c r="B35" s="142">
        <f t="shared" si="3"/>
        <v>1.0800000000000005</v>
      </c>
      <c r="C35" s="143">
        <f t="shared" si="0"/>
        <v>1.7064716341664363</v>
      </c>
      <c r="D35" s="116">
        <f t="shared" si="1"/>
        <v>54.486914123055087</v>
      </c>
    </row>
    <row r="36" spans="1:4" x14ac:dyDescent="0.25">
      <c r="A36" s="139">
        <f t="shared" si="2"/>
        <v>19</v>
      </c>
      <c r="B36" s="142">
        <f t="shared" si="3"/>
        <v>1.1400000000000006</v>
      </c>
      <c r="C36" s="143">
        <f t="shared" si="0"/>
        <v>1.7668137826893071</v>
      </c>
      <c r="D36" s="116">
        <f t="shared" si="1"/>
        <v>56.434384539861739</v>
      </c>
    </row>
    <row r="37" spans="1:4" x14ac:dyDescent="0.25">
      <c r="A37" s="139">
        <f t="shared" si="2"/>
        <v>20</v>
      </c>
      <c r="B37" s="142">
        <f t="shared" si="3"/>
        <v>1.2000000000000006</v>
      </c>
      <c r="C37" s="143">
        <f t="shared" si="0"/>
        <v>1.8244961706556464</v>
      </c>
      <c r="D37" s="116">
        <f t="shared" si="1"/>
        <v>58.298524174954501</v>
      </c>
    </row>
    <row r="38" spans="1:4" x14ac:dyDescent="0.25">
      <c r="A38" s="139">
        <f t="shared" si="2"/>
        <v>21</v>
      </c>
      <c r="B38" s="142">
        <f t="shared" si="3"/>
        <v>1.2600000000000007</v>
      </c>
      <c r="C38" s="143">
        <f t="shared" si="0"/>
        <v>1.8796326525489413</v>
      </c>
      <c r="D38" s="116">
        <f t="shared" si="1"/>
        <v>60.082898689265178</v>
      </c>
    </row>
    <row r="39" spans="1:4" x14ac:dyDescent="0.25">
      <c r="A39" s="139">
        <f t="shared" si="2"/>
        <v>22</v>
      </c>
      <c r="B39" s="142">
        <f t="shared" si="3"/>
        <v>1.3200000000000007</v>
      </c>
      <c r="C39" s="143">
        <f t="shared" si="0"/>
        <v>1.9323322110792622</v>
      </c>
      <c r="D39" s="116">
        <f t="shared" si="1"/>
        <v>61.790921171799354</v>
      </c>
    </row>
    <row r="40" spans="1:4" x14ac:dyDescent="0.25">
      <c r="A40" s="139">
        <f t="shared" si="2"/>
        <v>23</v>
      </c>
      <c r="B40" s="142">
        <f t="shared" si="3"/>
        <v>1.3800000000000008</v>
      </c>
      <c r="C40" s="143">
        <f t="shared" si="0"/>
        <v>1.9826991656427644</v>
      </c>
      <c r="D40" s="116">
        <f t="shared" si="1"/>
        <v>63.425858668073303</v>
      </c>
    </row>
    <row r="41" spans="1:4" x14ac:dyDescent="0.25">
      <c r="A41" s="139">
        <f t="shared" si="2"/>
        <v>24</v>
      </c>
      <c r="B41" s="142">
        <f t="shared" si="3"/>
        <v>1.4400000000000008</v>
      </c>
      <c r="C41" s="143">
        <f t="shared" si="0"/>
        <v>2.0308333718613709</v>
      </c>
      <c r="D41" s="116">
        <f t="shared" si="1"/>
        <v>64.990838429204246</v>
      </c>
    </row>
    <row r="42" spans="1:4" x14ac:dyDescent="0.25">
      <c r="A42" s="139">
        <f t="shared" si="2"/>
        <v>25</v>
      </c>
      <c r="B42" s="142">
        <f t="shared" si="3"/>
        <v>1.5000000000000009</v>
      </c>
      <c r="C42" s="143">
        <f t="shared" si="0"/>
        <v>2.0768304125843016</v>
      </c>
      <c r="D42" s="116">
        <f t="shared" si="1"/>
        <v>66.488853893606432</v>
      </c>
    </row>
    <row r="43" spans="1:4" x14ac:dyDescent="0.25">
      <c r="A43" s="139">
        <f t="shared" si="2"/>
        <v>26</v>
      </c>
      <c r="B43" s="142">
        <f t="shared" si="3"/>
        <v>1.5600000000000009</v>
      </c>
      <c r="C43" s="143">
        <f t="shared" si="0"/>
        <v>2.1207817807167868</v>
      </c>
      <c r="D43" s="116">
        <f t="shared" si="1"/>
        <v>67.922770412735417</v>
      </c>
    </row>
    <row r="44" spans="1:4" x14ac:dyDescent="0.25">
      <c r="A44" s="139">
        <f t="shared" si="2"/>
        <v>27</v>
      </c>
      <c r="B44" s="142">
        <f t="shared" si="3"/>
        <v>1.620000000000001</v>
      </c>
      <c r="C44" s="143">
        <f t="shared" si="0"/>
        <v>2.1627750542256883</v>
      </c>
      <c r="D44" s="116">
        <f t="shared" si="1"/>
        <v>69.295330731831626</v>
      </c>
    </row>
    <row r="45" spans="1:4" x14ac:dyDescent="0.25">
      <c r="A45" s="139">
        <f t="shared" si="2"/>
        <v>28</v>
      </c>
      <c r="B45" s="142">
        <f t="shared" si="3"/>
        <v>1.680000000000001</v>
      </c>
      <c r="C45" s="143">
        <f t="shared" si="0"/>
        <v>2.2028940636567538</v>
      </c>
      <c r="D45" s="116">
        <f t="shared" si="1"/>
        <v>70.609160236147446</v>
      </c>
    </row>
    <row r="46" spans="1:4" x14ac:dyDescent="0.25">
      <c r="A46" s="139">
        <f t="shared" si="2"/>
        <v>29</v>
      </c>
      <c r="B46" s="142">
        <f t="shared" si="3"/>
        <v>1.7400000000000011</v>
      </c>
      <c r="C46" s="143">
        <f t="shared" si="0"/>
        <v>2.2412190524839404</v>
      </c>
      <c r="D46" s="116">
        <f t="shared" si="1"/>
        <v>71.866771972692035</v>
      </c>
    </row>
    <row r="47" spans="1:4" x14ac:dyDescent="0.25">
      <c r="A47" s="139">
        <f t="shared" si="2"/>
        <v>30</v>
      </c>
      <c r="B47" s="142">
        <f t="shared" si="3"/>
        <v>1.8000000000000012</v>
      </c>
      <c r="C47" s="143">
        <f t="shared" si="0"/>
        <v>2.2778268305975105</v>
      </c>
      <c r="D47" s="116">
        <f t="shared" si="1"/>
        <v>73.070571457099476</v>
      </c>
    </row>
    <row r="48" spans="1:4" x14ac:dyDescent="0.25">
      <c r="A48" s="139">
        <f t="shared" si="2"/>
        <v>31</v>
      </c>
      <c r="B48" s="142">
        <f t="shared" si="3"/>
        <v>1.8600000000000012</v>
      </c>
      <c r="C48" s="143">
        <f t="shared" si="0"/>
        <v>2.3127909212244879</v>
      </c>
      <c r="D48" s="116">
        <f t="shared" si="1"/>
        <v>74.222861274814818</v>
      </c>
    </row>
    <row r="49" spans="1:4" x14ac:dyDescent="0.25">
      <c r="A49" s="139">
        <f t="shared" si="2"/>
        <v>32</v>
      </c>
      <c r="B49" s="142">
        <f t="shared" si="3"/>
        <v>1.9200000000000013</v>
      </c>
      <c r="C49" s="143">
        <f t="shared" ref="C49:C80" si="4">$C$9*$C$5/$C$14/($C$9-$C$8)*(EXP(-$C$8*B49)-EXP(-$C$9*B49))</f>
        <v>2.3461817015625015</v>
      </c>
      <c r="D49" s="116">
        <f t="shared" si="1"/>
        <v>75.325845485398716</v>
      </c>
    </row>
    <row r="50" spans="1:4" x14ac:dyDescent="0.25">
      <c r="A50" s="139">
        <f t="shared" si="2"/>
        <v>33</v>
      </c>
      <c r="B50" s="142">
        <f t="shared" si="3"/>
        <v>1.9800000000000013</v>
      </c>
      <c r="C50" s="143">
        <f t="shared" si="4"/>
        <v>2.3780665373960099</v>
      </c>
      <c r="D50" s="116">
        <f t="shared" si="1"/>
        <v>76.381633838375322</v>
      </c>
    </row>
    <row r="51" spans="1:4" x14ac:dyDescent="0.25">
      <c r="A51" s="139">
        <f t="shared" si="2"/>
        <v>34</v>
      </c>
      <c r="B51" s="142">
        <f t="shared" ref="B51:B82" si="5">$F$3/100+B50</f>
        <v>2.0400000000000014</v>
      </c>
      <c r="C51" s="143">
        <f t="shared" si="4"/>
        <v>2.4085099119524007</v>
      </c>
      <c r="D51" s="116">
        <f t="shared" si="1"/>
        <v>77.39224580868715</v>
      </c>
    </row>
    <row r="52" spans="1:4" x14ac:dyDescent="0.25">
      <c r="A52" s="139">
        <f t="shared" si="2"/>
        <v>35</v>
      </c>
      <c r="B52" s="142">
        <f t="shared" si="5"/>
        <v>2.1000000000000014</v>
      </c>
      <c r="C52" s="143">
        <f t="shared" si="4"/>
        <v>2.4375735492444406</v>
      </c>
      <c r="D52" s="116">
        <f t="shared" si="1"/>
        <v>78.359614459476035</v>
      </c>
    </row>
    <row r="53" spans="1:4" x14ac:dyDescent="0.25">
      <c r="A53" s="139">
        <f t="shared" si="2"/>
        <v>36</v>
      </c>
      <c r="B53" s="142">
        <f t="shared" si="5"/>
        <v>2.1600000000000015</v>
      </c>
      <c r="C53" s="143">
        <f t="shared" si="4"/>
        <v>2.4653165321349864</v>
      </c>
      <c r="D53" s="116">
        <f t="shared" si="1"/>
        <v>79.285590139578389</v>
      </c>
    </row>
    <row r="54" spans="1:4" x14ac:dyDescent="0.25">
      <c r="A54" s="139">
        <f t="shared" si="2"/>
        <v>37</v>
      </c>
      <c r="B54" s="142">
        <f t="shared" si="5"/>
        <v>2.2200000000000015</v>
      </c>
      <c r="C54" s="143">
        <f t="shared" si="4"/>
        <v>2.4917954153498028</v>
      </c>
      <c r="D54" s="116">
        <f t="shared" si="1"/>
        <v>80.171944022807693</v>
      </c>
    </row>
    <row r="55" spans="1:4" x14ac:dyDescent="0.25">
      <c r="A55" s="139">
        <f t="shared" si="2"/>
        <v>38</v>
      </c>
      <c r="B55" s="142">
        <f t="shared" si="5"/>
        <v>2.2800000000000016</v>
      </c>
      <c r="C55" s="143">
        <f t="shared" si="4"/>
        <v>2.5170643336546474</v>
      </c>
      <c r="D55" s="116">
        <f t="shared" si="1"/>
        <v>81.020371495793626</v>
      </c>
    </row>
    <row r="56" spans="1:4" x14ac:dyDescent="0.25">
      <c r="A56" s="139">
        <f t="shared" si="2"/>
        <v>39</v>
      </c>
      <c r="B56" s="142">
        <f t="shared" si="5"/>
        <v>2.3400000000000016</v>
      </c>
      <c r="C56" s="143">
        <f t="shared" si="4"/>
        <v>2.541175105403537</v>
      </c>
      <c r="D56" s="116">
        <f t="shared" si="1"/>
        <v>81.832495400858164</v>
      </c>
    </row>
    <row r="57" spans="1:4" x14ac:dyDescent="0.25">
      <c r="A57" s="139">
        <f t="shared" si="2"/>
        <v>40</v>
      </c>
      <c r="B57" s="142">
        <f t="shared" si="5"/>
        <v>2.4000000000000017</v>
      </c>
      <c r="C57" s="143">
        <f t="shared" si="4"/>
        <v>2.5641773316562642</v>
      </c>
      <c r="D57" s="116">
        <f t="shared" si="1"/>
        <v>82.609869140131465</v>
      </c>
    </row>
    <row r="58" spans="1:4" x14ac:dyDescent="0.25">
      <c r="A58" s="139">
        <f t="shared" si="2"/>
        <v>41</v>
      </c>
      <c r="B58" s="142">
        <f t="shared" si="5"/>
        <v>2.4600000000000017</v>
      </c>
      <c r="C58" s="143">
        <f t="shared" si="4"/>
        <v>2.5861184910547514</v>
      </c>
      <c r="D58" s="116">
        <f t="shared" si="1"/>
        <v>83.353979646845005</v>
      </c>
    </row>
    <row r="59" spans="1:4" x14ac:dyDescent="0.25">
      <c r="A59" s="139">
        <f t="shared" si="2"/>
        <v>42</v>
      </c>
      <c r="B59" s="142">
        <f t="shared" si="5"/>
        <v>2.5200000000000018</v>
      </c>
      <c r="C59" s="143">
        <f t="shared" si="4"/>
        <v>2.6070440306397162</v>
      </c>
      <c r="D59" s="116">
        <f t="shared" si="1"/>
        <v>84.066250229485334</v>
      </c>
    </row>
    <row r="60" spans="1:4" x14ac:dyDescent="0.25">
      <c r="A60" s="139">
        <f t="shared" si="2"/>
        <v>43</v>
      </c>
      <c r="B60" s="142">
        <f t="shared" si="5"/>
        <v>2.5800000000000018</v>
      </c>
      <c r="C60" s="143">
        <f t="shared" si="4"/>
        <v>2.6269974527813584</v>
      </c>
      <c r="D60" s="116">
        <f t="shared" si="1"/>
        <v>84.748043294248617</v>
      </c>
    </row>
    <row r="61" spans="1:4" x14ac:dyDescent="0.25">
      <c r="A61" s="139">
        <f t="shared" si="2"/>
        <v>44</v>
      </c>
      <c r="B61" s="142">
        <f t="shared" si="5"/>
        <v>2.6400000000000019</v>
      </c>
      <c r="C61" s="143">
        <f t="shared" si="4"/>
        <v>2.6460203983903572</v>
      </c>
      <c r="D61" s="116">
        <f t="shared" si="1"/>
        <v>85.400662951003497</v>
      </c>
    </row>
    <row r="62" spans="1:4" x14ac:dyDescent="0.25">
      <c r="A62" s="139">
        <f t="shared" si="2"/>
        <v>45</v>
      </c>
      <c r="B62" s="142">
        <f t="shared" si="5"/>
        <v>2.700000000000002</v>
      </c>
      <c r="C62" s="143">
        <f t="shared" si="4"/>
        <v>2.6641527265683198</v>
      </c>
      <c r="D62" s="116">
        <f t="shared" si="1"/>
        <v>86.025357507746619</v>
      </c>
    </row>
    <row r="63" spans="1:4" x14ac:dyDescent="0.25">
      <c r="A63" s="139">
        <f t="shared" si="2"/>
        <v>46</v>
      </c>
      <c r="B63" s="142">
        <f t="shared" si="5"/>
        <v>2.760000000000002</v>
      </c>
      <c r="C63" s="143">
        <f t="shared" si="4"/>
        <v>2.6814325908500618</v>
      </c>
      <c r="D63" s="116">
        <f t="shared" si="1"/>
        <v>86.623321858322527</v>
      </c>
    </row>
    <row r="64" spans="1:4" x14ac:dyDescent="0.25">
      <c r="A64" s="139">
        <f t="shared" si="2"/>
        <v>47</v>
      </c>
      <c r="B64" s="142">
        <f t="shared" si="5"/>
        <v>2.8200000000000021</v>
      </c>
      <c r="C64" s="143">
        <f t="shared" si="4"/>
        <v>2.6978965121835263</v>
      </c>
      <c r="D64" s="116">
        <f t="shared" si="1"/>
        <v>87.195699767974588</v>
      </c>
    </row>
    <row r="65" spans="1:4" x14ac:dyDescent="0.25">
      <c r="A65" s="139">
        <f t="shared" si="2"/>
        <v>48</v>
      </c>
      <c r="B65" s="142">
        <f t="shared" si="5"/>
        <v>2.8800000000000021</v>
      </c>
      <c r="C65" s="143">
        <f t="shared" si="4"/>
        <v>2.713579448786958</v>
      </c>
      <c r="D65" s="116">
        <f t="shared" si="1"/>
        <v>87.74358606109918</v>
      </c>
    </row>
    <row r="66" spans="1:4" x14ac:dyDescent="0.25">
      <c r="A66" s="139">
        <f t="shared" si="2"/>
        <v>49</v>
      </c>
      <c r="B66" s="142">
        <f t="shared" si="5"/>
        <v>2.9400000000000022</v>
      </c>
      <c r="C66" s="143">
        <f t="shared" si="4"/>
        <v>2.7285148630169309</v>
      </c>
      <c r="D66" s="116">
        <f t="shared" si="1"/>
        <v>88.268028715387246</v>
      </c>
    </row>
    <row r="67" spans="1:4" x14ac:dyDescent="0.25">
      <c r="A67" s="139">
        <f t="shared" si="2"/>
        <v>50</v>
      </c>
      <c r="B67" s="142">
        <f t="shared" si="5"/>
        <v>3.0000000000000022</v>
      </c>
      <c r="C67" s="143">
        <f t="shared" si="4"/>
        <v>2.7427347853751529</v>
      </c>
      <c r="D67" s="116">
        <f t="shared" si="1"/>
        <v>88.770030866359434</v>
      </c>
    </row>
    <row r="68" spans="1:4" x14ac:dyDescent="0.25">
      <c r="A68" s="139">
        <f t="shared" si="2"/>
        <v>51</v>
      </c>
      <c r="B68" s="142">
        <f t="shared" si="5"/>
        <v>3.0600000000000023</v>
      </c>
      <c r="C68" s="143">
        <f t="shared" si="4"/>
        <v>2.7562698757764652</v>
      </c>
      <c r="D68" s="116">
        <f t="shared" si="1"/>
        <v>89.250552726128461</v>
      </c>
    </row>
    <row r="69" spans="1:4" x14ac:dyDescent="0.25">
      <c r="A69" s="139">
        <f t="shared" si="2"/>
        <v>52</v>
      </c>
      <c r="B69" s="142">
        <f t="shared" si="5"/>
        <v>3.1200000000000023</v>
      </c>
      <c r="C69" s="143">
        <f t="shared" si="4"/>
        <v>2.7691494821952278</v>
      </c>
      <c r="D69" s="116">
        <f t="shared" si="1"/>
        <v>89.710513420059172</v>
      </c>
    </row>
    <row r="70" spans="1:4" x14ac:dyDescent="0.25">
      <c r="A70" s="139">
        <f t="shared" si="2"/>
        <v>53</v>
      </c>
      <c r="B70" s="142">
        <f t="shared" si="5"/>
        <v>3.1800000000000024</v>
      </c>
      <c r="C70" s="143">
        <f t="shared" si="4"/>
        <v>2.7814016968022721</v>
      </c>
      <c r="D70" s="116">
        <f t="shared" si="1"/>
        <v>90.150792744839364</v>
      </c>
    </row>
    <row r="71" spans="1:4" x14ac:dyDescent="0.25">
      <c r="A71" s="139">
        <f t="shared" si="2"/>
        <v>54</v>
      </c>
      <c r="B71" s="142">
        <f t="shared" si="5"/>
        <v>3.2400000000000024</v>
      </c>
      <c r="C71" s="143">
        <f t="shared" si="4"/>
        <v>2.793053409699799</v>
      </c>
      <c r="D71" s="116">
        <f t="shared" si="1"/>
        <v>90.572232851323975</v>
      </c>
    </row>
    <row r="72" spans="1:4" x14ac:dyDescent="0.25">
      <c r="A72" s="139">
        <f t="shared" si="2"/>
        <v>55</v>
      </c>
      <c r="B72" s="142">
        <f t="shared" si="5"/>
        <v>3.3000000000000025</v>
      </c>
      <c r="C72" s="143">
        <f t="shared" si="4"/>
        <v>2.804130360356996</v>
      </c>
      <c r="D72" s="116">
        <f t="shared" si="1"/>
        <v>90.975639855371753</v>
      </c>
    </row>
    <row r="73" spans="1:4" x14ac:dyDescent="0.25">
      <c r="A73" s="139">
        <f t="shared" si="2"/>
        <v>56</v>
      </c>
      <c r="B73" s="142">
        <f t="shared" si="5"/>
        <v>3.3600000000000025</v>
      </c>
      <c r="C73" s="143">
        <f t="shared" si="4"/>
        <v>2.814657186844769</v>
      </c>
      <c r="D73" s="116">
        <f t="shared" si="1"/>
        <v>91.361785379755446</v>
      </c>
    </row>
    <row r="74" spans="1:4" x14ac:dyDescent="0.25">
      <c r="A74" s="139">
        <f t="shared" si="2"/>
        <v>57</v>
      </c>
      <c r="B74" s="142">
        <f t="shared" si="5"/>
        <v>3.4200000000000026</v>
      </c>
      <c r="C74" s="143">
        <f t="shared" si="4"/>
        <v>2.8246574729637501</v>
      </c>
      <c r="D74" s="116">
        <f t="shared" si="1"/>
        <v>91.731408030094656</v>
      </c>
    </row>
    <row r="75" spans="1:4" x14ac:dyDescent="0.25">
      <c r="A75" s="139">
        <f t="shared" si="2"/>
        <v>58</v>
      </c>
      <c r="B75" s="142">
        <f t="shared" si="5"/>
        <v>3.4800000000000026</v>
      </c>
      <c r="C75" s="143">
        <f t="shared" si="4"/>
        <v>2.8341537933557426</v>
      </c>
      <c r="D75" s="116">
        <f t="shared" si="1"/>
        <v>92.085214807634941</v>
      </c>
    </row>
    <row r="76" spans="1:4" x14ac:dyDescent="0.25">
      <c r="A76" s="139">
        <f t="shared" si="2"/>
        <v>59</v>
      </c>
      <c r="B76" s="142">
        <f t="shared" si="5"/>
        <v>3.5400000000000027</v>
      </c>
      <c r="C76" s="143">
        <f t="shared" si="4"/>
        <v>2.8431677566848728</v>
      </c>
      <c r="D76" s="116">
        <f t="shared" si="1"/>
        <v>92.423882461574848</v>
      </c>
    </row>
    <row r="77" spans="1:4" x14ac:dyDescent="0.25">
      <c r="A77" s="139">
        <f t="shared" si="2"/>
        <v>60</v>
      </c>
      <c r="B77" s="142">
        <f t="shared" si="5"/>
        <v>3.6000000000000028</v>
      </c>
      <c r="C77" s="143">
        <f t="shared" si="4"/>
        <v>2.8517200469710606</v>
      </c>
      <c r="D77" s="116">
        <f t="shared" si="1"/>
        <v>92.748058783528151</v>
      </c>
    </row>
    <row r="78" spans="1:4" x14ac:dyDescent="0.25">
      <c r="A78" s="139">
        <f t="shared" si="2"/>
        <v>61</v>
      </c>
      <c r="B78" s="142">
        <f t="shared" si="5"/>
        <v>3.6600000000000028</v>
      </c>
      <c r="C78" s="143">
        <f t="shared" si="4"/>
        <v>2.8598304631548559</v>
      </c>
      <c r="D78" s="116">
        <f t="shared" si="1"/>
        <v>93.058363846596919</v>
      </c>
    </row>
    <row r="79" spans="1:4" x14ac:dyDescent="0.25">
      <c r="A79" s="139">
        <f t="shared" si="2"/>
        <v>62</v>
      </c>
      <c r="B79" s="142">
        <f t="shared" si="5"/>
        <v>3.7200000000000029</v>
      </c>
      <c r="C79" s="143">
        <f t="shared" si="4"/>
        <v>2.8675179569693294</v>
      </c>
      <c r="D79" s="116">
        <f t="shared" si="1"/>
        <v>93.355391191425582</v>
      </c>
    </row>
    <row r="80" spans="1:4" x14ac:dyDescent="0.25">
      <c r="A80" s="139">
        <f t="shared" si="2"/>
        <v>63</v>
      </c>
      <c r="B80" s="142">
        <f t="shared" si="5"/>
        <v>3.7800000000000029</v>
      </c>
      <c r="C80" s="143">
        <f t="shared" si="4"/>
        <v>2.8748006691914547</v>
      </c>
      <c r="D80" s="116">
        <f t="shared" si="1"/>
        <v>93.639708961504681</v>
      </c>
    </row>
    <row r="81" spans="1:4" x14ac:dyDescent="0.25">
      <c r="A81" s="139">
        <f t="shared" si="2"/>
        <v>64</v>
      </c>
      <c r="B81" s="142">
        <f t="shared" si="5"/>
        <v>3.840000000000003</v>
      </c>
      <c r="C81" s="143">
        <f t="shared" ref="C81:C112" si="6">$C$9*$C$5/$C$14/($C$9-$C$8)*(EXP(-$C$8*B81)-EXP(-$C$9*B81))</f>
        <v>2.8816959643423155</v>
      </c>
      <c r="D81" s="116">
        <f t="shared" si="1"/>
        <v>93.911860989895814</v>
      </c>
    </row>
    <row r="82" spans="1:4" x14ac:dyDescent="0.25">
      <c r="A82" s="139">
        <f t="shared" si="2"/>
        <v>65</v>
      </c>
      <c r="B82" s="142">
        <f t="shared" si="5"/>
        <v>3.900000000000003</v>
      </c>
      <c r="C82" s="143">
        <f t="shared" si="6"/>
        <v>2.8882204639025253</v>
      </c>
      <c r="D82" s="116">
        <f t="shared" ref="D82:D117" si="7">100-100*EXP(-$C$9*B82)</f>
        <v>94.172367839456427</v>
      </c>
    </row>
    <row r="83" spans="1:4" x14ac:dyDescent="0.25">
      <c r="A83" s="139">
        <f t="shared" ref="A83:A117" si="8">A82+1</f>
        <v>66</v>
      </c>
      <c r="B83" s="142">
        <f t="shared" ref="B83:B117" si="9">$F$3/100+B82</f>
        <v>3.9600000000000031</v>
      </c>
      <c r="C83" s="143">
        <f t="shared" si="6"/>
        <v>2.8943900781063792</v>
      </c>
      <c r="D83" s="116">
        <f t="shared" si="7"/>
        <v>94.42172779855423</v>
      </c>
    </row>
    <row r="84" spans="1:4" x14ac:dyDescent="0.25">
      <c r="A84" s="139">
        <f t="shared" si="8"/>
        <v>67</v>
      </c>
      <c r="B84" s="142">
        <f t="shared" si="9"/>
        <v>4.0200000000000031</v>
      </c>
      <c r="C84" s="143">
        <f t="shared" si="6"/>
        <v>2.9002200363755581</v>
      </c>
      <c r="D84" s="116">
        <f t="shared" si="7"/>
        <v>94.660417834175689</v>
      </c>
    </row>
    <row r="85" spans="1:4" x14ac:dyDescent="0.25">
      <c r="A85" s="139">
        <f t="shared" si="8"/>
        <v>68</v>
      </c>
      <c r="B85" s="142">
        <f t="shared" si="9"/>
        <v>4.0800000000000027</v>
      </c>
      <c r="C85" s="143">
        <f t="shared" si="6"/>
        <v>2.9057249164506</v>
      </c>
      <c r="D85" s="116">
        <f t="shared" si="7"/>
        <v>94.888894504251766</v>
      </c>
    </row>
    <row r="86" spans="1:4" x14ac:dyDescent="0.25">
      <c r="A86" s="139">
        <f t="shared" si="8"/>
        <v>69</v>
      </c>
      <c r="B86" s="142">
        <f t="shared" si="9"/>
        <v>4.1400000000000023</v>
      </c>
      <c r="C86" s="143">
        <f t="shared" si="6"/>
        <v>2.9109186722758569</v>
      </c>
      <c r="D86" s="116">
        <f t="shared" si="7"/>
        <v>95.107594830945928</v>
      </c>
    </row>
    <row r="87" spans="1:4" x14ac:dyDescent="0.25">
      <c r="A87" s="139">
        <f t="shared" si="8"/>
        <v>70</v>
      </c>
      <c r="B87" s="142">
        <f t="shared" si="9"/>
        <v>4.200000000000002</v>
      </c>
      <c r="C87" s="143">
        <f t="shared" si="6"/>
        <v>2.9158146606912752</v>
      </c>
      <c r="D87" s="116">
        <f t="shared" si="7"/>
        <v>95.316937136574808</v>
      </c>
    </row>
    <row r="88" spans="1:4" x14ac:dyDescent="0.25">
      <c r="A88" s="139">
        <f t="shared" si="8"/>
        <v>71</v>
      </c>
      <c r="B88" s="142">
        <f t="shared" si="9"/>
        <v>4.2600000000000016</v>
      </c>
      <c r="C88" s="143">
        <f t="shared" si="6"/>
        <v>2.9204256669820547</v>
      </c>
      <c r="D88" s="116">
        <f t="shared" si="7"/>
        <v>95.517321843760442</v>
      </c>
    </row>
    <row r="89" spans="1:4" x14ac:dyDescent="0.25">
      <c r="A89" s="139">
        <f t="shared" si="8"/>
        <v>72</v>
      </c>
      <c r="B89" s="142">
        <f t="shared" si="9"/>
        <v>4.3200000000000012</v>
      </c>
      <c r="C89" s="143">
        <f t="shared" si="6"/>
        <v>2.9247639293350578</v>
      </c>
      <c r="D89" s="116">
        <f t="shared" si="7"/>
        <v>95.709132241344676</v>
      </c>
    </row>
    <row r="90" spans="1:4" x14ac:dyDescent="0.25">
      <c r="A90" s="139">
        <f t="shared" si="8"/>
        <v>73</v>
      </c>
      <c r="B90" s="142">
        <f t="shared" si="9"/>
        <v>4.3800000000000008</v>
      </c>
      <c r="C90" s="143">
        <f t="shared" si="6"/>
        <v>2.9288411622487489</v>
      </c>
      <c r="D90" s="116">
        <f t="shared" si="7"/>
        <v>95.892735217530557</v>
      </c>
    </row>
    <row r="91" spans="1:4" x14ac:dyDescent="0.25">
      <c r="A91" s="139">
        <f t="shared" si="8"/>
        <v>74</v>
      </c>
      <c r="B91" s="142">
        <f t="shared" si="9"/>
        <v>4.4400000000000004</v>
      </c>
      <c r="C91" s="143">
        <f t="shared" si="6"/>
        <v>2.9326685789414353</v>
      </c>
      <c r="D91" s="116">
        <f t="shared" si="7"/>
        <v>96.068481961653276</v>
      </c>
    </row>
    <row r="92" spans="1:4" x14ac:dyDescent="0.25">
      <c r="A92" s="139">
        <f t="shared" si="8"/>
        <v>75</v>
      </c>
      <c r="B92" s="142">
        <f t="shared" si="9"/>
        <v>4.5</v>
      </c>
      <c r="C92" s="143">
        <f t="shared" si="6"/>
        <v>2.9362569128006837</v>
      </c>
      <c r="D92" s="116">
        <f t="shared" si="7"/>
        <v>96.23670863592281</v>
      </c>
    </row>
    <row r="93" spans="1:4" x14ac:dyDescent="0.25">
      <c r="A93" s="139">
        <f t="shared" si="8"/>
        <v>76</v>
      </c>
      <c r="B93" s="142">
        <f t="shared" si="9"/>
        <v>4.5599999999999996</v>
      </c>
      <c r="C93" s="143">
        <f t="shared" si="6"/>
        <v>2.9396164379149243</v>
      </c>
      <c r="D93" s="116">
        <f t="shared" si="7"/>
        <v>96.397737018423157</v>
      </c>
    </row>
    <row r="94" spans="1:4" x14ac:dyDescent="0.25">
      <c r="A94" s="139">
        <f t="shared" si="8"/>
        <v>77</v>
      </c>
      <c r="B94" s="142">
        <f t="shared" si="9"/>
        <v>4.6199999999999992</v>
      </c>
      <c r="C94" s="143">
        <f t="shared" si="6"/>
        <v>2.9427569887265315</v>
      </c>
      <c r="D94" s="116">
        <f t="shared" si="7"/>
        <v>96.551875118598261</v>
      </c>
    </row>
    <row r="95" spans="1:4" x14ac:dyDescent="0.25">
      <c r="A95" s="139">
        <f t="shared" si="8"/>
        <v>78</v>
      </c>
      <c r="B95" s="142">
        <f t="shared" si="9"/>
        <v>4.6799999999999988</v>
      </c>
      <c r="C95" s="143">
        <f t="shared" si="6"/>
        <v>2.9456879788439574</v>
      </c>
      <c r="D95" s="116">
        <f t="shared" si="7"/>
        <v>96.699417766401595</v>
      </c>
    </row>
    <row r="96" spans="1:4" x14ac:dyDescent="0.25">
      <c r="A96" s="139">
        <f t="shared" si="8"/>
        <v>79</v>
      </c>
      <c r="B96" s="142">
        <f t="shared" si="9"/>
        <v>4.7399999999999984</v>
      </c>
      <c r="C96" s="143">
        <f t="shared" si="6"/>
        <v>2.9484184190489109</v>
      </c>
      <c r="D96" s="116">
        <f t="shared" si="7"/>
        <v>96.840647176236587</v>
      </c>
    </row>
    <row r="97" spans="1:4" x14ac:dyDescent="0.25">
      <c r="A97" s="139">
        <f t="shared" si="8"/>
        <v>80</v>
      </c>
      <c r="B97" s="142">
        <f t="shared" si="9"/>
        <v>4.799999999999998</v>
      </c>
      <c r="C97" s="143">
        <f t="shared" si="6"/>
        <v>2.9509569345330258</v>
      </c>
      <c r="D97" s="116">
        <f t="shared" si="7"/>
        <v>96.975833486766476</v>
      </c>
    </row>
    <row r="98" spans="1:4" x14ac:dyDescent="0.25">
      <c r="A98" s="139">
        <f t="shared" si="8"/>
        <v>81</v>
      </c>
      <c r="B98" s="142">
        <f t="shared" si="9"/>
        <v>4.8599999999999977</v>
      </c>
      <c r="C98" s="143">
        <f t="shared" si="6"/>
        <v>2.9533117813969798</v>
      </c>
      <c r="D98" s="116">
        <f t="shared" si="7"/>
        <v>97.10523527762598</v>
      </c>
    </row>
    <row r="99" spans="1:4" x14ac:dyDescent="0.25">
      <c r="A99" s="139">
        <f t="shared" si="8"/>
        <v>82</v>
      </c>
      <c r="B99" s="142">
        <f t="shared" si="9"/>
        <v>4.9199999999999973</v>
      </c>
      <c r="C99" s="143">
        <f t="shared" si="6"/>
        <v>2.9554908624436322</v>
      </c>
      <c r="D99" s="116">
        <f t="shared" si="7"/>
        <v>97.229100064023484</v>
      </c>
    </row>
    <row r="100" spans="1:4" x14ac:dyDescent="0.25">
      <c r="A100" s="139">
        <f t="shared" si="8"/>
        <v>83</v>
      </c>
      <c r="B100" s="142">
        <f t="shared" si="9"/>
        <v>4.9799999999999969</v>
      </c>
      <c r="C100" s="143">
        <f t="shared" si="6"/>
        <v>2.9575017422953862</v>
      </c>
      <c r="D100" s="116">
        <f t="shared" si="7"/>
        <v>97.347664770179335</v>
      </c>
    </row>
    <row r="101" spans="1:4" x14ac:dyDescent="0.25">
      <c r="A101" s="139">
        <f t="shared" si="8"/>
        <v>84</v>
      </c>
      <c r="B101" s="142">
        <f t="shared" si="9"/>
        <v>5.0399999999999965</v>
      </c>
      <c r="C101" s="143">
        <f t="shared" si="6"/>
        <v>2.9593516618646856</v>
      </c>
      <c r="D101" s="116">
        <f t="shared" si="7"/>
        <v>97.46115618250623</v>
      </c>
    </row>
    <row r="102" spans="1:4" x14ac:dyDescent="0.25">
      <c r="A102" s="139">
        <f t="shared" si="8"/>
        <v>85</v>
      </c>
      <c r="B102" s="142">
        <f t="shared" si="9"/>
        <v>5.0999999999999961</v>
      </c>
      <c r="C102" s="143">
        <f t="shared" si="6"/>
        <v>2.9610475522053359</v>
      </c>
      <c r="D102" s="116">
        <f t="shared" si="7"/>
        <v>97.569791383398325</v>
      </c>
    </row>
    <row r="103" spans="1:4" x14ac:dyDescent="0.25">
      <c r="A103" s="139">
        <f t="shared" si="8"/>
        <v>86</v>
      </c>
      <c r="B103" s="142">
        <f t="shared" si="9"/>
        <v>5.1599999999999957</v>
      </c>
      <c r="C103" s="143">
        <f t="shared" si="6"/>
        <v>2.9625960477711351</v>
      </c>
      <c r="D103" s="116">
        <f t="shared" si="7"/>
        <v>97.673778166458845</v>
      </c>
    </row>
    <row r="104" spans="1:4" x14ac:dyDescent="0.25">
      <c r="A104" s="139">
        <f t="shared" si="8"/>
        <v>87</v>
      </c>
      <c r="B104" s="142">
        <f t="shared" si="9"/>
        <v>5.2199999999999953</v>
      </c>
      <c r="C104" s="143">
        <f t="shared" si="6"/>
        <v>2.9640034991071755</v>
      </c>
      <c r="D104" s="116">
        <f t="shared" si="7"/>
        <v>97.77331543396032</v>
      </c>
    </row>
    <row r="105" spans="1:4" x14ac:dyDescent="0.25">
      <c r="A105" s="139">
        <f t="shared" si="8"/>
        <v>88</v>
      </c>
      <c r="B105" s="142">
        <f t="shared" si="9"/>
        <v>5.2799999999999949</v>
      </c>
      <c r="C105" s="143">
        <f t="shared" si="6"/>
        <v>2.9652759849981001</v>
      </c>
      <c r="D105" s="116">
        <f t="shared" si="7"/>
        <v>97.868593577297958</v>
      </c>
    </row>
    <row r="106" spans="1:4" x14ac:dyDescent="0.25">
      <c r="A106" s="139">
        <f t="shared" si="8"/>
        <v>89</v>
      </c>
      <c r="B106" s="142">
        <f t="shared" si="9"/>
        <v>5.3399999999999945</v>
      </c>
      <c r="C106" s="143">
        <f t="shared" si="6"/>
        <v>2.9664193240965382</v>
      </c>
      <c r="D106" s="116">
        <f t="shared" si="7"/>
        <v>97.959794841163628</v>
      </c>
    </row>
    <row r="107" spans="1:4" x14ac:dyDescent="0.25">
      <c r="A107" s="139">
        <f t="shared" si="8"/>
        <v>90</v>
      </c>
      <c r="B107" s="142">
        <f t="shared" si="9"/>
        <v>5.3999999999999941</v>
      </c>
      <c r="C107" s="143">
        <f t="shared" si="6"/>
        <v>2.967439086053973</v>
      </c>
      <c r="D107" s="116">
        <f t="shared" si="7"/>
        <v>98.047093672137052</v>
      </c>
    </row>
    <row r="108" spans="1:4" x14ac:dyDescent="0.25">
      <c r="A108" s="139">
        <f t="shared" si="8"/>
        <v>91</v>
      </c>
      <c r="B108" s="142">
        <f t="shared" si="9"/>
        <v>5.4599999999999937</v>
      </c>
      <c r="C108" s="143">
        <f t="shared" si="6"/>
        <v>2.9683406021753256</v>
      </c>
      <c r="D108" s="116">
        <f t="shared" si="7"/>
        <v>98.130657052361158</v>
      </c>
    </row>
    <row r="109" spans="1:4" x14ac:dyDescent="0.25">
      <c r="A109" s="139">
        <f t="shared" si="8"/>
        <v>92</v>
      </c>
      <c r="B109" s="142">
        <f t="shared" si="9"/>
        <v>5.5199999999999934</v>
      </c>
      <c r="C109" s="143">
        <f t="shared" si="6"/>
        <v>2.96912897561764</v>
      </c>
      <c r="D109" s="116">
        <f t="shared" si="7"/>
        <v>98.21064481893967</v>
      </c>
    </row>
    <row r="110" spans="1:4" x14ac:dyDescent="0.25">
      <c r="A110" s="139">
        <f t="shared" si="8"/>
        <v>93</v>
      </c>
      <c r="B110" s="142">
        <f t="shared" si="9"/>
        <v>5.579999999999993</v>
      </c>
      <c r="C110" s="143">
        <f t="shared" si="6"/>
        <v>2.9698090911523711</v>
      </c>
      <c r="D110" s="116">
        <f t="shared" si="7"/>
        <v>98.287209969667884</v>
      </c>
    </row>
    <row r="111" spans="1:4" x14ac:dyDescent="0.25">
      <c r="A111" s="139">
        <f t="shared" si="8"/>
        <v>94</v>
      </c>
      <c r="B111" s="142">
        <f t="shared" si="9"/>
        <v>5.6399999999999926</v>
      </c>
      <c r="C111" s="143">
        <f t="shared" si="6"/>
        <v>2.9703856245099538</v>
      </c>
      <c r="D111" s="116">
        <f t="shared" si="7"/>
        <v>98.360498955681521</v>
      </c>
    </row>
    <row r="112" spans="1:4" x14ac:dyDescent="0.25">
      <c r="A112" s="139">
        <f t="shared" si="8"/>
        <v>95</v>
      </c>
      <c r="B112" s="142">
        <f t="shared" si="9"/>
        <v>5.6999999999999922</v>
      </c>
      <c r="C112" s="143">
        <f t="shared" si="6"/>
        <v>2.9708630513245233</v>
      </c>
      <c r="D112" s="116">
        <f t="shared" si="7"/>
        <v>98.430651961583308</v>
      </c>
    </row>
    <row r="113" spans="1:4" x14ac:dyDescent="0.25">
      <c r="A113" s="139">
        <f t="shared" si="8"/>
        <v>96</v>
      </c>
      <c r="B113" s="142">
        <f t="shared" si="9"/>
        <v>5.7599999999999918</v>
      </c>
      <c r="C113" s="143">
        <f t="shared" ref="C113:C117" si="10">$C$9*$C$5/$C$14/($C$9-$C$8)*(EXP(-$C$8*B113)-EXP(-$C$9*B113))</f>
        <v>2.9712456556959017</v>
      </c>
      <c r="D113" s="116">
        <f t="shared" si="7"/>
        <v>98.497803173583165</v>
      </c>
    </row>
    <row r="114" spans="1:4" x14ac:dyDescent="0.25">
      <c r="A114" s="139">
        <f t="shared" si="8"/>
        <v>97</v>
      </c>
      <c r="B114" s="142">
        <f t="shared" si="9"/>
        <v>5.8199999999999914</v>
      </c>
      <c r="C114" s="143">
        <f t="shared" si="10"/>
        <v>2.9715375383852165</v>
      </c>
      <c r="D114" s="116">
        <f t="shared" si="7"/>
        <v>98.562081036164869</v>
      </c>
    </row>
    <row r="115" spans="1:4" x14ac:dyDescent="0.25">
      <c r="A115" s="139">
        <f t="shared" si="8"/>
        <v>98</v>
      </c>
      <c r="B115" s="142">
        <f t="shared" si="9"/>
        <v>5.879999999999991</v>
      </c>
      <c r="C115" s="143">
        <f t="shared" si="10"/>
        <v>2.9717426246598424</v>
      </c>
      <c r="D115" s="116">
        <f t="shared" si="7"/>
        <v>98.623608497770206</v>
      </c>
    </row>
    <row r="116" spans="1:4" x14ac:dyDescent="0.25">
      <c r="A116" s="139">
        <f t="shared" si="8"/>
        <v>99</v>
      </c>
      <c r="B116" s="142">
        <f t="shared" si="9"/>
        <v>5.9399999999999906</v>
      </c>
      <c r="C116" s="143">
        <f t="shared" si="10"/>
        <v>2.9718646718026589</v>
      </c>
      <c r="D116" s="116">
        <f t="shared" si="7"/>
        <v>98.682503245970395</v>
      </c>
    </row>
    <row r="117" spans="1:4" x14ac:dyDescent="0.25">
      <c r="A117" s="139">
        <f t="shared" si="8"/>
        <v>100</v>
      </c>
      <c r="B117" s="142">
        <f t="shared" si="9"/>
        <v>5.9999999999999902</v>
      </c>
      <c r="C117" s="143">
        <f t="shared" si="10"/>
        <v>2.9719072762999956</v>
      </c>
      <c r="D117" s="116">
        <f t="shared" si="7"/>
        <v>98.738877932574795</v>
      </c>
    </row>
  </sheetData>
  <phoneticPr fontId="3"/>
  <pageMargins left="0.75" right="0.75" top="1" bottom="1" header="0.51200000000000001" footer="0.51200000000000001"/>
  <pageSetup paperSize="9" orientation="portrait" horizontalDpi="0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4"/>
  <sheetViews>
    <sheetView topLeftCell="A13" workbookViewId="0">
      <selection activeCell="E39" sqref="E39"/>
    </sheetView>
  </sheetViews>
  <sheetFormatPr defaultColWidth="9" defaultRowHeight="13.8" x14ac:dyDescent="0.25"/>
  <cols>
    <col min="1" max="1" width="4.77734375" style="28" customWidth="1"/>
    <col min="2" max="2" width="9" style="28"/>
    <col min="3" max="3" width="10.44140625" style="28" customWidth="1"/>
    <col min="4" max="5" width="9" style="28"/>
    <col min="6" max="6" width="8.77734375" style="28" customWidth="1"/>
    <col min="7" max="16384" width="9" style="28"/>
  </cols>
  <sheetData>
    <row r="1" spans="1:7" ht="15.6" x14ac:dyDescent="0.3">
      <c r="A1" s="55" t="s">
        <v>101</v>
      </c>
    </row>
    <row r="2" spans="1:7" ht="14.4" thickBot="1" x14ac:dyDescent="0.3">
      <c r="F2" s="28" t="s">
        <v>15</v>
      </c>
      <c r="G2" s="28" t="s">
        <v>16</v>
      </c>
    </row>
    <row r="3" spans="1:7" ht="14.4" thickBot="1" x14ac:dyDescent="0.3">
      <c r="B3" s="28" t="s">
        <v>110</v>
      </c>
      <c r="C3" s="56">
        <f>'1.iv'!C3</f>
        <v>12</v>
      </c>
      <c r="E3" s="28">
        <v>0</v>
      </c>
      <c r="F3" s="28">
        <f>'1.iv'!C6</f>
        <v>5</v>
      </c>
      <c r="G3" s="28">
        <f>'1.iv'!C7</f>
        <v>1</v>
      </c>
    </row>
    <row r="4" spans="1:7" ht="14.4" thickBot="1" x14ac:dyDescent="0.3">
      <c r="B4" s="28" t="s">
        <v>87</v>
      </c>
      <c r="C4" s="56">
        <f>'1.iv'!C4</f>
        <v>3</v>
      </c>
      <c r="E4" s="28">
        <f>C3</f>
        <v>12</v>
      </c>
      <c r="F4" s="28">
        <f>F3</f>
        <v>5</v>
      </c>
      <c r="G4" s="28">
        <f>G3</f>
        <v>1</v>
      </c>
    </row>
    <row r="6" spans="1:7" ht="14.4" thickBot="1" x14ac:dyDescent="0.3">
      <c r="B6" s="28" t="s">
        <v>98</v>
      </c>
      <c r="C6" s="33" t="s">
        <v>60</v>
      </c>
      <c r="D6" s="34" t="s">
        <v>61</v>
      </c>
      <c r="E6" s="35" t="s">
        <v>62</v>
      </c>
    </row>
    <row r="7" spans="1:7" x14ac:dyDescent="0.25">
      <c r="B7" s="28" t="s">
        <v>105</v>
      </c>
      <c r="C7" s="57">
        <f>'1.iv'!C10</f>
        <v>400</v>
      </c>
      <c r="D7" s="58">
        <f>'1.iv'!D10</f>
        <v>400</v>
      </c>
      <c r="E7" s="59">
        <f>'1.iv'!E10</f>
        <v>400</v>
      </c>
    </row>
    <row r="8" spans="1:7" x14ac:dyDescent="0.25">
      <c r="B8" s="28" t="s">
        <v>106</v>
      </c>
      <c r="C8" s="60">
        <f>'1.iv'!C11</f>
        <v>4</v>
      </c>
      <c r="D8" s="61">
        <f>'1.iv'!D11</f>
        <v>4</v>
      </c>
      <c r="E8" s="62">
        <f>'1.iv'!E11</f>
        <v>4</v>
      </c>
    </row>
    <row r="9" spans="1:7" ht="14.4" thickBot="1" x14ac:dyDescent="0.3">
      <c r="B9" s="28" t="s">
        <v>107</v>
      </c>
      <c r="C9" s="63">
        <f>'1.iv'!C12</f>
        <v>50</v>
      </c>
      <c r="D9" s="64">
        <f>'1.iv'!D12</f>
        <v>50</v>
      </c>
      <c r="E9" s="65">
        <f>'1.iv'!E12</f>
        <v>50</v>
      </c>
    </row>
    <row r="10" spans="1:7" x14ac:dyDescent="0.25">
      <c r="B10" s="28" t="s">
        <v>111</v>
      </c>
      <c r="C10" s="44">
        <f>0.693/C8</f>
        <v>0.17324999999999999</v>
      </c>
      <c r="D10" s="44">
        <f>0.693/D8</f>
        <v>0.17324999999999999</v>
      </c>
      <c r="E10" s="44">
        <f>0.693/E8</f>
        <v>0.17324999999999999</v>
      </c>
    </row>
    <row r="11" spans="1:7" x14ac:dyDescent="0.25">
      <c r="D11" s="47"/>
      <c r="E11" s="47"/>
      <c r="F11" s="47"/>
    </row>
    <row r="12" spans="1:7" x14ac:dyDescent="0.25">
      <c r="C12" s="54"/>
      <c r="D12" s="47"/>
      <c r="E12" s="47"/>
    </row>
    <row r="13" spans="1:7" x14ac:dyDescent="0.25">
      <c r="A13" s="28" t="s">
        <v>99</v>
      </c>
      <c r="B13" s="28" t="s">
        <v>110</v>
      </c>
      <c r="C13" s="33" t="s">
        <v>60</v>
      </c>
      <c r="D13" s="34" t="s">
        <v>61</v>
      </c>
      <c r="E13" s="35" t="s">
        <v>62</v>
      </c>
    </row>
    <row r="14" spans="1:7" x14ac:dyDescent="0.25">
      <c r="A14" s="66">
        <v>0</v>
      </c>
      <c r="B14" s="67">
        <v>0</v>
      </c>
      <c r="C14" s="68">
        <f t="shared" ref="C14:C45" si="0">C$7/C$9*EXP(-C$10*$B14)</f>
        <v>8</v>
      </c>
      <c r="D14" s="68">
        <f t="shared" ref="D14:D45" si="1">IF($C$4&gt;1,D$7/D$9*EXP(-D$10*$B14),NA())</f>
        <v>8</v>
      </c>
      <c r="E14" s="68">
        <f t="shared" ref="E14:E45" si="2">IF($C$4&gt;2,E$7/E$9*EXP(-E$10*$B14),NA())</f>
        <v>8</v>
      </c>
      <c r="G14" s="47"/>
    </row>
    <row r="15" spans="1:7" x14ac:dyDescent="0.25">
      <c r="A15" s="69">
        <v>1</v>
      </c>
      <c r="B15" s="67">
        <f t="shared" ref="B15:B46" si="3">$C$3/100+B14</f>
        <v>0.12</v>
      </c>
      <c r="C15" s="68">
        <f t="shared" si="0"/>
        <v>7.8353969771624712</v>
      </c>
      <c r="D15" s="68">
        <f t="shared" si="1"/>
        <v>7.8353969771624712</v>
      </c>
      <c r="E15" s="68">
        <f t="shared" si="2"/>
        <v>7.8353969771624712</v>
      </c>
    </row>
    <row r="16" spans="1:7" x14ac:dyDescent="0.25">
      <c r="A16" s="69">
        <f t="shared" ref="A16:A47" si="4">A15+1</f>
        <v>2</v>
      </c>
      <c r="B16" s="67">
        <f t="shared" si="3"/>
        <v>0.24</v>
      </c>
      <c r="C16" s="68">
        <f t="shared" si="0"/>
        <v>7.6741807237158479</v>
      </c>
      <c r="D16" s="68">
        <f t="shared" si="1"/>
        <v>7.6741807237158479</v>
      </c>
      <c r="E16" s="68">
        <f t="shared" si="2"/>
        <v>7.6741807237158479</v>
      </c>
    </row>
    <row r="17" spans="1:11" x14ac:dyDescent="0.25">
      <c r="A17" s="69">
        <f t="shared" si="4"/>
        <v>3</v>
      </c>
      <c r="B17" s="67">
        <f t="shared" si="3"/>
        <v>0.36</v>
      </c>
      <c r="C17" s="68">
        <f t="shared" si="0"/>
        <v>7.5162815556002069</v>
      </c>
      <c r="D17" s="68">
        <f t="shared" si="1"/>
        <v>7.5162815556002069</v>
      </c>
      <c r="E17" s="68">
        <f t="shared" si="2"/>
        <v>7.5162815556002069</v>
      </c>
    </row>
    <row r="18" spans="1:11" x14ac:dyDescent="0.25">
      <c r="A18" s="69">
        <f t="shared" si="4"/>
        <v>4</v>
      </c>
      <c r="B18" s="67">
        <f t="shared" si="3"/>
        <v>0.48</v>
      </c>
      <c r="C18" s="68">
        <f t="shared" si="0"/>
        <v>7.3616312225314875</v>
      </c>
      <c r="D18" s="68">
        <f t="shared" si="1"/>
        <v>7.3616312225314875</v>
      </c>
      <c r="E18" s="68">
        <f t="shared" si="2"/>
        <v>7.3616312225314875</v>
      </c>
    </row>
    <row r="19" spans="1:11" x14ac:dyDescent="0.25">
      <c r="A19" s="69">
        <f t="shared" si="4"/>
        <v>5</v>
      </c>
      <c r="B19" s="67">
        <f t="shared" si="3"/>
        <v>0.6</v>
      </c>
      <c r="C19" s="68">
        <f t="shared" si="0"/>
        <v>7.2101628785010101</v>
      </c>
      <c r="D19" s="68">
        <f t="shared" si="1"/>
        <v>7.2101628785010101</v>
      </c>
      <c r="E19" s="68">
        <f t="shared" si="2"/>
        <v>7.2101628785010101</v>
      </c>
    </row>
    <row r="20" spans="1:11" x14ac:dyDescent="0.25">
      <c r="A20" s="69">
        <f t="shared" si="4"/>
        <v>6</v>
      </c>
      <c r="B20" s="67">
        <f t="shared" si="3"/>
        <v>0.72</v>
      </c>
      <c r="C20" s="68">
        <f t="shared" si="0"/>
        <v>7.0618110528819837</v>
      </c>
      <c r="D20" s="68">
        <f t="shared" si="1"/>
        <v>7.0618110528819837</v>
      </c>
      <c r="E20" s="68">
        <f t="shared" si="2"/>
        <v>7.0618110528819837</v>
      </c>
    </row>
    <row r="21" spans="1:11" x14ac:dyDescent="0.25">
      <c r="A21" s="69">
        <f t="shared" si="4"/>
        <v>7</v>
      </c>
      <c r="B21" s="67">
        <f t="shared" si="3"/>
        <v>0.84</v>
      </c>
      <c r="C21" s="68">
        <f t="shared" si="0"/>
        <v>6.9165116221305025</v>
      </c>
      <c r="D21" s="68">
        <f t="shared" si="1"/>
        <v>6.9165116221305025</v>
      </c>
      <c r="E21" s="68">
        <f t="shared" si="2"/>
        <v>6.9165116221305025</v>
      </c>
    </row>
    <row r="22" spans="1:11" x14ac:dyDescent="0.25">
      <c r="A22" s="69">
        <f t="shared" si="4"/>
        <v>8</v>
      </c>
      <c r="B22" s="67">
        <f t="shared" si="3"/>
        <v>0.96</v>
      </c>
      <c r="C22" s="68">
        <f t="shared" si="0"/>
        <v>6.774201782068805</v>
      </c>
      <c r="D22" s="68">
        <f t="shared" si="1"/>
        <v>6.774201782068805</v>
      </c>
      <c r="E22" s="68">
        <f t="shared" si="2"/>
        <v>6.774201782068805</v>
      </c>
    </row>
    <row r="23" spans="1:11" x14ac:dyDescent="0.25">
      <c r="A23" s="69">
        <f t="shared" si="4"/>
        <v>9</v>
      </c>
      <c r="B23" s="67">
        <f t="shared" si="3"/>
        <v>1.08</v>
      </c>
      <c r="C23" s="68">
        <f t="shared" si="0"/>
        <v>6.6348200207388173</v>
      </c>
      <c r="D23" s="68">
        <f t="shared" si="1"/>
        <v>6.6348200207388173</v>
      </c>
      <c r="E23" s="68">
        <f t="shared" si="2"/>
        <v>6.6348200207388173</v>
      </c>
    </row>
    <row r="24" spans="1:11" x14ac:dyDescent="0.25">
      <c r="A24" s="69">
        <f t="shared" si="4"/>
        <v>10</v>
      </c>
      <c r="B24" s="67">
        <f t="shared" si="3"/>
        <v>1.2000000000000002</v>
      </c>
      <c r="C24" s="68">
        <f t="shared" si="0"/>
        <v>6.4983060918142463</v>
      </c>
      <c r="D24" s="68">
        <f t="shared" si="1"/>
        <v>6.4983060918142463</v>
      </c>
      <c r="E24" s="68">
        <f t="shared" si="2"/>
        <v>6.4983060918142463</v>
      </c>
    </row>
    <row r="25" spans="1:11" x14ac:dyDescent="0.25">
      <c r="A25" s="69">
        <f t="shared" si="4"/>
        <v>11</v>
      </c>
      <c r="B25" s="67">
        <f t="shared" si="3"/>
        <v>1.3200000000000003</v>
      </c>
      <c r="C25" s="68">
        <f t="shared" si="0"/>
        <v>6.3646009885597268</v>
      </c>
      <c r="D25" s="68">
        <f t="shared" si="1"/>
        <v>6.3646009885597268</v>
      </c>
      <c r="E25" s="68">
        <f t="shared" si="2"/>
        <v>6.3646009885597268</v>
      </c>
    </row>
    <row r="26" spans="1:11" x14ac:dyDescent="0.25">
      <c r="A26" s="69">
        <f t="shared" si="4"/>
        <v>12</v>
      </c>
      <c r="B26" s="67">
        <f t="shared" si="3"/>
        <v>1.4400000000000004</v>
      </c>
      <c r="C26" s="68">
        <f t="shared" si="0"/>
        <v>6.2336469183257694</v>
      </c>
      <c r="D26" s="68">
        <f t="shared" si="1"/>
        <v>6.2336469183257694</v>
      </c>
      <c r="E26" s="68">
        <f t="shared" si="2"/>
        <v>6.2336469183257694</v>
      </c>
      <c r="K26" s="47"/>
    </row>
    <row r="27" spans="1:11" x14ac:dyDescent="0.25">
      <c r="A27" s="69">
        <f t="shared" si="4"/>
        <v>13</v>
      </c>
      <c r="B27" s="67">
        <f t="shared" si="3"/>
        <v>1.5600000000000005</v>
      </c>
      <c r="C27" s="68">
        <f t="shared" si="0"/>
        <v>6.105387277568485</v>
      </c>
      <c r="D27" s="68">
        <f t="shared" si="1"/>
        <v>6.105387277568485</v>
      </c>
      <c r="E27" s="68">
        <f t="shared" si="2"/>
        <v>6.105387277568485</v>
      </c>
    </row>
    <row r="28" spans="1:11" x14ac:dyDescent="0.25">
      <c r="A28" s="69">
        <f t="shared" si="4"/>
        <v>14</v>
      </c>
      <c r="B28" s="67">
        <f t="shared" si="3"/>
        <v>1.6800000000000006</v>
      </c>
      <c r="C28" s="68">
        <f t="shared" si="0"/>
        <v>5.979766627383289</v>
      </c>
      <c r="D28" s="68">
        <f t="shared" si="1"/>
        <v>5.979766627383289</v>
      </c>
      <c r="E28" s="68">
        <f t="shared" si="2"/>
        <v>5.979766627383289</v>
      </c>
    </row>
    <row r="29" spans="1:11" x14ac:dyDescent="0.25">
      <c r="A29" s="69">
        <f t="shared" si="4"/>
        <v>15</v>
      </c>
      <c r="B29" s="67">
        <f t="shared" si="3"/>
        <v>1.8000000000000007</v>
      </c>
      <c r="C29" s="68">
        <f t="shared" si="0"/>
        <v>5.8567306695420056</v>
      </c>
      <c r="D29" s="68">
        <f t="shared" si="1"/>
        <v>5.8567306695420056</v>
      </c>
      <c r="E29" s="68">
        <f t="shared" si="2"/>
        <v>5.8567306695420056</v>
      </c>
    </row>
    <row r="30" spans="1:11" x14ac:dyDescent="0.25">
      <c r="A30" s="69">
        <f t="shared" si="4"/>
        <v>16</v>
      </c>
      <c r="B30" s="67">
        <f t="shared" si="3"/>
        <v>1.9200000000000008</v>
      </c>
      <c r="C30" s="68">
        <f t="shared" si="0"/>
        <v>5.7362262230230208</v>
      </c>
      <c r="D30" s="68">
        <f t="shared" si="1"/>
        <v>5.7362262230230208</v>
      </c>
      <c r="E30" s="68">
        <f t="shared" si="2"/>
        <v>5.7362262230230208</v>
      </c>
    </row>
    <row r="31" spans="1:11" x14ac:dyDescent="0.25">
      <c r="A31" s="69">
        <f t="shared" si="4"/>
        <v>17</v>
      </c>
      <c r="B31" s="67">
        <f t="shared" si="3"/>
        <v>2.0400000000000009</v>
      </c>
      <c r="C31" s="68">
        <f t="shared" si="0"/>
        <v>5.6182012010243341</v>
      </c>
      <c r="D31" s="68">
        <f t="shared" si="1"/>
        <v>5.6182012010243341</v>
      </c>
      <c r="E31" s="68">
        <f t="shared" si="2"/>
        <v>5.6182012010243341</v>
      </c>
    </row>
    <row r="32" spans="1:11" x14ac:dyDescent="0.25">
      <c r="A32" s="69">
        <f t="shared" si="4"/>
        <v>18</v>
      </c>
      <c r="B32" s="67">
        <f t="shared" si="3"/>
        <v>2.160000000000001</v>
      </c>
      <c r="C32" s="68">
        <f t="shared" si="0"/>
        <v>5.5026045884495787</v>
      </c>
      <c r="D32" s="68">
        <f t="shared" si="1"/>
        <v>5.5026045884495787</v>
      </c>
      <c r="E32" s="68">
        <f t="shared" si="2"/>
        <v>5.5026045884495787</v>
      </c>
    </row>
    <row r="33" spans="1:5" x14ac:dyDescent="0.25">
      <c r="A33" s="69">
        <f t="shared" si="4"/>
        <v>19</v>
      </c>
      <c r="B33" s="67">
        <f t="shared" si="3"/>
        <v>2.2800000000000011</v>
      </c>
      <c r="C33" s="68">
        <f t="shared" si="0"/>
        <v>5.3893864198572707</v>
      </c>
      <c r="D33" s="68">
        <f t="shared" si="1"/>
        <v>5.3893864198572707</v>
      </c>
      <c r="E33" s="68">
        <f t="shared" si="2"/>
        <v>5.3893864198572707</v>
      </c>
    </row>
    <row r="34" spans="1:5" x14ac:dyDescent="0.25">
      <c r="A34" s="69">
        <f t="shared" si="4"/>
        <v>20</v>
      </c>
      <c r="B34" s="67">
        <f t="shared" si="3"/>
        <v>2.4000000000000012</v>
      </c>
      <c r="C34" s="68">
        <f t="shared" si="0"/>
        <v>5.2784977578637671</v>
      </c>
      <c r="D34" s="68">
        <f t="shared" si="1"/>
        <v>5.2784977578637671</v>
      </c>
      <c r="E34" s="68">
        <f t="shared" si="2"/>
        <v>5.2784977578637671</v>
      </c>
    </row>
    <row r="35" spans="1:5" x14ac:dyDescent="0.25">
      <c r="A35" s="69">
        <f t="shared" si="4"/>
        <v>21</v>
      </c>
      <c r="B35" s="67">
        <f t="shared" si="3"/>
        <v>2.5200000000000014</v>
      </c>
      <c r="C35" s="68">
        <f t="shared" si="0"/>
        <v>5.1698906719905793</v>
      </c>
      <c r="D35" s="68">
        <f t="shared" si="1"/>
        <v>5.1698906719905793</v>
      </c>
      <c r="E35" s="68">
        <f t="shared" si="2"/>
        <v>5.1698906719905793</v>
      </c>
    </row>
    <row r="36" spans="1:5" x14ac:dyDescent="0.25">
      <c r="A36" s="69">
        <f t="shared" si="4"/>
        <v>22</v>
      </c>
      <c r="B36" s="67">
        <f t="shared" si="3"/>
        <v>2.6400000000000015</v>
      </c>
      <c r="C36" s="68">
        <f t="shared" si="0"/>
        <v>5.06351821794693</v>
      </c>
      <c r="D36" s="68">
        <f t="shared" si="1"/>
        <v>5.06351821794693</v>
      </c>
      <c r="E36" s="68">
        <f t="shared" si="2"/>
        <v>5.06351821794693</v>
      </c>
    </row>
    <row r="37" spans="1:5" x14ac:dyDescent="0.25">
      <c r="A37" s="69">
        <f t="shared" si="4"/>
        <v>23</v>
      </c>
      <c r="B37" s="67">
        <f t="shared" si="3"/>
        <v>2.7600000000000016</v>
      </c>
      <c r="C37" s="68">
        <f t="shared" si="0"/>
        <v>4.9593344173385594</v>
      </c>
      <c r="D37" s="68">
        <f t="shared" si="1"/>
        <v>4.9593344173385594</v>
      </c>
      <c r="E37" s="68">
        <f t="shared" si="2"/>
        <v>4.9593344173385594</v>
      </c>
    </row>
    <row r="38" spans="1:5" x14ac:dyDescent="0.25">
      <c r="A38" s="69">
        <f t="shared" si="4"/>
        <v>24</v>
      </c>
      <c r="B38" s="67">
        <f t="shared" si="3"/>
        <v>2.8800000000000017</v>
      </c>
      <c r="C38" s="68">
        <f t="shared" si="0"/>
        <v>4.8572942377940445</v>
      </c>
      <c r="D38" s="68">
        <f t="shared" si="1"/>
        <v>4.8572942377940445</v>
      </c>
      <c r="E38" s="68">
        <f t="shared" si="2"/>
        <v>4.8572942377940445</v>
      </c>
    </row>
    <row r="39" spans="1:5" x14ac:dyDescent="0.25">
      <c r="A39" s="69">
        <f t="shared" si="4"/>
        <v>25</v>
      </c>
      <c r="B39" s="67">
        <f t="shared" si="3"/>
        <v>3.0000000000000018</v>
      </c>
      <c r="C39" s="68">
        <f t="shared" si="0"/>
        <v>4.7573535735000174</v>
      </c>
      <c r="D39" s="68">
        <f t="shared" si="1"/>
        <v>4.7573535735000174</v>
      </c>
      <c r="E39" s="68">
        <f t="shared" si="2"/>
        <v>4.7573535735000174</v>
      </c>
    </row>
    <row r="40" spans="1:5" x14ac:dyDescent="0.25">
      <c r="A40" s="69">
        <f t="shared" si="4"/>
        <v>26</v>
      </c>
      <c r="B40" s="67">
        <f t="shared" si="3"/>
        <v>3.1200000000000019</v>
      </c>
      <c r="C40" s="68">
        <f t="shared" si="0"/>
        <v>4.6594692261368893</v>
      </c>
      <c r="D40" s="68">
        <f t="shared" si="1"/>
        <v>4.6594692261368893</v>
      </c>
      <c r="E40" s="68">
        <f t="shared" si="2"/>
        <v>4.6594692261368893</v>
      </c>
    </row>
    <row r="41" spans="1:5" x14ac:dyDescent="0.25">
      <c r="A41" s="69">
        <f t="shared" si="4"/>
        <v>27</v>
      </c>
      <c r="B41" s="67">
        <f t="shared" si="3"/>
        <v>3.240000000000002</v>
      </c>
      <c r="C41" s="68">
        <f t="shared" si="0"/>
        <v>4.5635988862068171</v>
      </c>
      <c r="D41" s="68">
        <f t="shared" si="1"/>
        <v>4.5635988862068171</v>
      </c>
      <c r="E41" s="68">
        <f t="shared" si="2"/>
        <v>4.5635988862068171</v>
      </c>
    </row>
    <row r="42" spans="1:5" x14ac:dyDescent="0.25">
      <c r="A42" s="69">
        <f t="shared" si="4"/>
        <v>28</v>
      </c>
      <c r="B42" s="67">
        <f t="shared" si="3"/>
        <v>3.3600000000000021</v>
      </c>
      <c r="C42" s="68">
        <f t="shared" si="0"/>
        <v>4.4697011147458641</v>
      </c>
      <c r="D42" s="68">
        <f t="shared" si="1"/>
        <v>4.4697011147458641</v>
      </c>
      <c r="E42" s="68">
        <f t="shared" si="2"/>
        <v>4.4697011147458641</v>
      </c>
    </row>
    <row r="43" spans="1:5" x14ac:dyDescent="0.25">
      <c r="A43" s="69">
        <f t="shared" si="4"/>
        <v>29</v>
      </c>
      <c r="B43" s="67">
        <f t="shared" si="3"/>
        <v>3.4800000000000022</v>
      </c>
      <c r="C43" s="68">
        <f t="shared" si="0"/>
        <v>4.3777353254124334</v>
      </c>
      <c r="D43" s="68">
        <f t="shared" si="1"/>
        <v>4.3777353254124334</v>
      </c>
      <c r="E43" s="68">
        <f t="shared" si="2"/>
        <v>4.3777353254124334</v>
      </c>
    </row>
    <row r="44" spans="1:5" x14ac:dyDescent="0.25">
      <c r="A44" s="69">
        <f t="shared" si="4"/>
        <v>30</v>
      </c>
      <c r="B44" s="67">
        <f t="shared" si="3"/>
        <v>3.6000000000000023</v>
      </c>
      <c r="C44" s="68">
        <f t="shared" si="0"/>
        <v>4.2876617669442432</v>
      </c>
      <c r="D44" s="68">
        <f t="shared" si="1"/>
        <v>4.2876617669442432</v>
      </c>
      <c r="E44" s="68">
        <f t="shared" si="2"/>
        <v>4.2876617669442432</v>
      </c>
    </row>
    <row r="45" spans="1:5" x14ac:dyDescent="0.25">
      <c r="A45" s="69">
        <f t="shared" si="4"/>
        <v>31</v>
      </c>
      <c r="B45" s="67">
        <f t="shared" si="3"/>
        <v>3.7200000000000024</v>
      </c>
      <c r="C45" s="68">
        <f t="shared" si="0"/>
        <v>4.1994415059762531</v>
      </c>
      <c r="D45" s="68">
        <f t="shared" si="1"/>
        <v>4.1994415059762531</v>
      </c>
      <c r="E45" s="68">
        <f t="shared" si="2"/>
        <v>4.1994415059762531</v>
      </c>
    </row>
    <row r="46" spans="1:5" x14ac:dyDescent="0.25">
      <c r="A46" s="69">
        <f t="shared" si="4"/>
        <v>32</v>
      </c>
      <c r="B46" s="67">
        <f t="shared" si="3"/>
        <v>3.8400000000000025</v>
      </c>
      <c r="C46" s="68">
        <f t="shared" ref="C46:C77" si="5">C$7/C$9*EXP(-C$10*$B46)</f>
        <v>4.1130364102121177</v>
      </c>
      <c r="D46" s="68">
        <f t="shared" ref="D46:D77" si="6">IF($C$4&gt;1,D$7/D$9*EXP(-D$10*$B46),NA())</f>
        <v>4.1130364102121177</v>
      </c>
      <c r="E46" s="68">
        <f t="shared" ref="E46:E77" si="7">IF($C$4&gt;2,E$7/E$9*EXP(-E$10*$B46),NA())</f>
        <v>4.1130364102121177</v>
      </c>
    </row>
    <row r="47" spans="1:5" x14ac:dyDescent="0.25">
      <c r="A47" s="69">
        <f t="shared" si="4"/>
        <v>33</v>
      </c>
      <c r="B47" s="67">
        <f t="shared" ref="B47:B78" si="8">$C$3/100+B46</f>
        <v>3.9600000000000026</v>
      </c>
      <c r="C47" s="68">
        <f t="shared" si="5"/>
        <v>4.0284091319419018</v>
      </c>
      <c r="D47" s="68">
        <f t="shared" si="6"/>
        <v>4.0284091319419018</v>
      </c>
      <c r="E47" s="68">
        <f t="shared" si="7"/>
        <v>4.0284091319419018</v>
      </c>
    </row>
    <row r="48" spans="1:5" x14ac:dyDescent="0.25">
      <c r="A48" s="69">
        <f t="shared" ref="A48:A79" si="9">A47+1</f>
        <v>34</v>
      </c>
      <c r="B48" s="67">
        <f t="shared" si="8"/>
        <v>4.0800000000000027</v>
      </c>
      <c r="C48" s="68">
        <f t="shared" si="5"/>
        <v>3.9455230918989086</v>
      </c>
      <c r="D48" s="68">
        <f t="shared" si="6"/>
        <v>3.9455230918989086</v>
      </c>
      <c r="E48" s="68">
        <f t="shared" si="7"/>
        <v>3.9455230918989086</v>
      </c>
    </row>
    <row r="49" spans="1:5" x14ac:dyDescent="0.25">
      <c r="A49" s="69">
        <f t="shared" si="9"/>
        <v>35</v>
      </c>
      <c r="B49" s="67">
        <f t="shared" si="8"/>
        <v>4.2000000000000028</v>
      </c>
      <c r="C49" s="68">
        <f t="shared" si="5"/>
        <v>3.8643424634486787</v>
      </c>
      <c r="D49" s="68">
        <f t="shared" si="6"/>
        <v>3.8643424634486787</v>
      </c>
      <c r="E49" s="68">
        <f t="shared" si="7"/>
        <v>3.8643424634486787</v>
      </c>
    </row>
    <row r="50" spans="1:5" x14ac:dyDescent="0.25">
      <c r="A50" s="69">
        <f t="shared" si="9"/>
        <v>36</v>
      </c>
      <c r="B50" s="67">
        <f t="shared" si="8"/>
        <v>4.3200000000000029</v>
      </c>
      <c r="C50" s="68">
        <f t="shared" si="5"/>
        <v>3.7848321571032941</v>
      </c>
      <c r="D50" s="68">
        <f t="shared" si="6"/>
        <v>3.7848321571032941</v>
      </c>
      <c r="E50" s="68">
        <f t="shared" si="7"/>
        <v>3.7848321571032941</v>
      </c>
    </row>
    <row r="51" spans="1:5" x14ac:dyDescent="0.25">
      <c r="A51" s="69">
        <f t="shared" si="9"/>
        <v>37</v>
      </c>
      <c r="B51" s="67">
        <f t="shared" si="8"/>
        <v>4.4400000000000031</v>
      </c>
      <c r="C51" s="68">
        <f t="shared" si="5"/>
        <v>3.7069578053543077</v>
      </c>
      <c r="D51" s="68">
        <f t="shared" si="6"/>
        <v>3.7069578053543077</v>
      </c>
      <c r="E51" s="68">
        <f t="shared" si="7"/>
        <v>3.7069578053543077</v>
      </c>
    </row>
    <row r="52" spans="1:5" x14ac:dyDescent="0.25">
      <c r="A52" s="69">
        <f t="shared" si="9"/>
        <v>38</v>
      </c>
      <c r="B52" s="67">
        <f t="shared" si="8"/>
        <v>4.5600000000000032</v>
      </c>
      <c r="C52" s="68">
        <f t="shared" si="5"/>
        <v>3.6306857478177466</v>
      </c>
      <c r="D52" s="68">
        <f t="shared" si="6"/>
        <v>3.6306857478177466</v>
      </c>
      <c r="E52" s="68">
        <f t="shared" si="7"/>
        <v>3.6306857478177466</v>
      </c>
    </row>
    <row r="53" spans="1:5" x14ac:dyDescent="0.25">
      <c r="A53" s="69">
        <f t="shared" si="9"/>
        <v>39</v>
      </c>
      <c r="B53" s="67">
        <f t="shared" si="8"/>
        <v>4.6800000000000033</v>
      </c>
      <c r="C53" s="68">
        <f t="shared" si="5"/>
        <v>3.5559830166847544</v>
      </c>
      <c r="D53" s="68">
        <f t="shared" si="6"/>
        <v>3.5559830166847544</v>
      </c>
      <c r="E53" s="68">
        <f t="shared" si="7"/>
        <v>3.5559830166847544</v>
      </c>
    </row>
    <row r="54" spans="1:5" x14ac:dyDescent="0.25">
      <c r="A54" s="69">
        <f t="shared" si="9"/>
        <v>40</v>
      </c>
      <c r="B54" s="67">
        <f t="shared" si="8"/>
        <v>4.8000000000000034</v>
      </c>
      <c r="C54" s="68">
        <f t="shared" si="5"/>
        <v>3.4828173224716008</v>
      </c>
      <c r="D54" s="68">
        <f t="shared" si="6"/>
        <v>3.4828173224716008</v>
      </c>
      <c r="E54" s="68">
        <f t="shared" si="7"/>
        <v>3.4828173224716008</v>
      </c>
    </row>
    <row r="55" spans="1:5" x14ac:dyDescent="0.25">
      <c r="A55" s="69">
        <f t="shared" si="9"/>
        <v>41</v>
      </c>
      <c r="B55" s="67">
        <f t="shared" si="8"/>
        <v>4.9200000000000035</v>
      </c>
      <c r="C55" s="68">
        <f t="shared" si="5"/>
        <v>3.4111570400628839</v>
      </c>
      <c r="D55" s="68">
        <f t="shared" si="6"/>
        <v>3.4111570400628839</v>
      </c>
      <c r="E55" s="68">
        <f t="shared" si="7"/>
        <v>3.4111570400628839</v>
      </c>
    </row>
    <row r="56" spans="1:5" x14ac:dyDescent="0.25">
      <c r="A56" s="69">
        <f t="shared" si="9"/>
        <v>42</v>
      </c>
      <c r="B56" s="67">
        <f t="shared" si="8"/>
        <v>5.0400000000000036</v>
      </c>
      <c r="C56" s="68">
        <f t="shared" si="5"/>
        <v>3.3409711950419005</v>
      </c>
      <c r="D56" s="68">
        <f t="shared" si="6"/>
        <v>3.3409711950419005</v>
      </c>
      <c r="E56" s="68">
        <f t="shared" si="7"/>
        <v>3.3409711950419005</v>
      </c>
    </row>
    <row r="57" spans="1:5" x14ac:dyDescent="0.25">
      <c r="A57" s="69">
        <f t="shared" si="9"/>
        <v>43</v>
      </c>
      <c r="B57" s="67">
        <f t="shared" si="8"/>
        <v>5.1600000000000037</v>
      </c>
      <c r="C57" s="68">
        <f t="shared" si="5"/>
        <v>3.272229450302274</v>
      </c>
      <c r="D57" s="68">
        <f t="shared" si="6"/>
        <v>3.272229450302274</v>
      </c>
      <c r="E57" s="68">
        <f t="shared" si="7"/>
        <v>3.272229450302274</v>
      </c>
    </row>
    <row r="58" spans="1:5" x14ac:dyDescent="0.25">
      <c r="A58" s="69">
        <f t="shared" si="9"/>
        <v>44</v>
      </c>
      <c r="B58" s="67">
        <f t="shared" si="8"/>
        <v>5.2800000000000038</v>
      </c>
      <c r="C58" s="68">
        <f t="shared" si="5"/>
        <v>3.2049020929350562</v>
      </c>
      <c r="D58" s="68">
        <f t="shared" si="6"/>
        <v>3.2049020929350562</v>
      </c>
      <c r="E58" s="68">
        <f t="shared" si="7"/>
        <v>3.2049020929350562</v>
      </c>
    </row>
    <row r="59" spans="1:5" x14ac:dyDescent="0.25">
      <c r="A59" s="69">
        <f t="shared" si="9"/>
        <v>45</v>
      </c>
      <c r="B59" s="67">
        <f t="shared" si="8"/>
        <v>5.4000000000000039</v>
      </c>
      <c r="C59" s="68">
        <f t="shared" si="5"/>
        <v>3.138960021385627</v>
      </c>
      <c r="D59" s="68">
        <f t="shared" si="6"/>
        <v>3.138960021385627</v>
      </c>
      <c r="E59" s="68">
        <f t="shared" si="7"/>
        <v>3.138960021385627</v>
      </c>
    </row>
    <row r="60" spans="1:5" x14ac:dyDescent="0.25">
      <c r="A60" s="69">
        <f t="shared" si="9"/>
        <v>46</v>
      </c>
      <c r="B60" s="67">
        <f t="shared" si="8"/>
        <v>5.520000000000004</v>
      </c>
      <c r="C60" s="68">
        <f t="shared" si="5"/>
        <v>3.0743747328748481</v>
      </c>
      <c r="D60" s="68">
        <f t="shared" si="6"/>
        <v>3.0743747328748481</v>
      </c>
      <c r="E60" s="68">
        <f t="shared" si="7"/>
        <v>3.0743747328748481</v>
      </c>
    </row>
    <row r="61" spans="1:5" x14ac:dyDescent="0.25">
      <c r="A61" s="69">
        <f t="shared" si="9"/>
        <v>47</v>
      </c>
      <c r="B61" s="67">
        <f t="shared" si="8"/>
        <v>5.6400000000000041</v>
      </c>
      <c r="C61" s="68">
        <f t="shared" si="5"/>
        <v>3.0111183110790329</v>
      </c>
      <c r="D61" s="68">
        <f t="shared" si="6"/>
        <v>3.0111183110790329</v>
      </c>
      <c r="E61" s="68">
        <f t="shared" si="7"/>
        <v>3.0111183110790329</v>
      </c>
    </row>
    <row r="62" spans="1:5" x14ac:dyDescent="0.25">
      <c r="A62" s="69">
        <f t="shared" si="9"/>
        <v>48</v>
      </c>
      <c r="B62" s="67">
        <f t="shared" si="8"/>
        <v>5.7600000000000042</v>
      </c>
      <c r="C62" s="68">
        <f t="shared" si="5"/>
        <v>2.9491634140634022</v>
      </c>
      <c r="D62" s="68">
        <f t="shared" si="6"/>
        <v>2.9491634140634022</v>
      </c>
      <c r="E62" s="68">
        <f t="shared" si="7"/>
        <v>2.9491634140634022</v>
      </c>
    </row>
    <row r="63" spans="1:5" x14ac:dyDescent="0.25">
      <c r="A63" s="69">
        <f t="shared" si="9"/>
        <v>49</v>
      </c>
      <c r="B63" s="67">
        <f t="shared" si="8"/>
        <v>5.8800000000000043</v>
      </c>
      <c r="C63" s="68">
        <f t="shared" si="5"/>
        <v>2.8884832624638168</v>
      </c>
      <c r="D63" s="68">
        <f t="shared" si="6"/>
        <v>2.8884832624638168</v>
      </c>
      <c r="E63" s="68">
        <f t="shared" si="7"/>
        <v>2.8884832624638168</v>
      </c>
    </row>
    <row r="64" spans="1:5" x14ac:dyDescent="0.25">
      <c r="A64" s="69">
        <f t="shared" si="9"/>
        <v>50</v>
      </c>
      <c r="B64" s="67">
        <f t="shared" si="8"/>
        <v>6.0000000000000044</v>
      </c>
      <c r="C64" s="68">
        <f t="shared" si="5"/>
        <v>2.8290516279116726</v>
      </c>
      <c r="D64" s="68">
        <f t="shared" si="6"/>
        <v>2.8290516279116726</v>
      </c>
      <c r="E64" s="68">
        <f t="shared" si="7"/>
        <v>2.8290516279116726</v>
      </c>
    </row>
    <row r="65" spans="1:5" x14ac:dyDescent="0.25">
      <c r="A65" s="69">
        <f t="shared" si="9"/>
        <v>51</v>
      </c>
      <c r="B65" s="67">
        <f t="shared" si="8"/>
        <v>6.1200000000000045</v>
      </c>
      <c r="C65" s="68">
        <f t="shared" si="5"/>
        <v>2.7708428216969612</v>
      </c>
      <c r="D65" s="68">
        <f t="shared" si="6"/>
        <v>2.7708428216969612</v>
      </c>
      <c r="E65" s="68">
        <f t="shared" si="7"/>
        <v>2.7708428216969612</v>
      </c>
    </row>
    <row r="66" spans="1:5" x14ac:dyDescent="0.25">
      <c r="A66" s="69">
        <f t="shared" si="9"/>
        <v>52</v>
      </c>
      <c r="B66" s="67">
        <f t="shared" si="8"/>
        <v>6.2400000000000047</v>
      </c>
      <c r="C66" s="68">
        <f t="shared" si="5"/>
        <v>2.7138316836645875</v>
      </c>
      <c r="D66" s="68">
        <f t="shared" si="6"/>
        <v>2.7138316836645875</v>
      </c>
      <c r="E66" s="68">
        <f t="shared" si="7"/>
        <v>2.7138316836645875</v>
      </c>
    </row>
    <row r="67" spans="1:5" x14ac:dyDescent="0.25">
      <c r="A67" s="69">
        <f t="shared" si="9"/>
        <v>53</v>
      </c>
      <c r="B67" s="67">
        <f t="shared" si="8"/>
        <v>6.3600000000000048</v>
      </c>
      <c r="C67" s="68">
        <f t="shared" si="5"/>
        <v>2.6579935713391554</v>
      </c>
      <c r="D67" s="68">
        <f t="shared" si="6"/>
        <v>2.6579935713391554</v>
      </c>
      <c r="E67" s="68">
        <f t="shared" si="7"/>
        <v>2.6579935713391554</v>
      </c>
    </row>
    <row r="68" spans="1:5" x14ac:dyDescent="0.25">
      <c r="A68" s="69">
        <f t="shared" si="9"/>
        <v>54</v>
      </c>
      <c r="B68" s="67">
        <f t="shared" si="8"/>
        <v>6.4800000000000049</v>
      </c>
      <c r="C68" s="68">
        <f t="shared" si="5"/>
        <v>2.6033043492735128</v>
      </c>
      <c r="D68" s="68">
        <f t="shared" si="6"/>
        <v>2.6033043492735128</v>
      </c>
      <c r="E68" s="68">
        <f t="shared" si="7"/>
        <v>2.6033043492735128</v>
      </c>
    </row>
    <row r="69" spans="1:5" x14ac:dyDescent="0.25">
      <c r="A69" s="69">
        <f t="shared" si="9"/>
        <v>55</v>
      </c>
      <c r="B69" s="67">
        <f t="shared" si="8"/>
        <v>6.600000000000005</v>
      </c>
      <c r="C69" s="68">
        <f t="shared" si="5"/>
        <v>2.5497403786164492</v>
      </c>
      <c r="D69" s="68">
        <f t="shared" si="6"/>
        <v>2.5497403786164492</v>
      </c>
      <c r="E69" s="68">
        <f t="shared" si="7"/>
        <v>2.5497403786164492</v>
      </c>
    </row>
    <row r="70" spans="1:5" x14ac:dyDescent="0.25">
      <c r="A70" s="69">
        <f t="shared" si="9"/>
        <v>56</v>
      </c>
      <c r="B70" s="67">
        <f t="shared" si="8"/>
        <v>6.7200000000000051</v>
      </c>
      <c r="C70" s="68">
        <f t="shared" si="5"/>
        <v>2.4972785068950523</v>
      </c>
      <c r="D70" s="68">
        <f t="shared" si="6"/>
        <v>2.4972785068950523</v>
      </c>
      <c r="E70" s="68">
        <f t="shared" si="7"/>
        <v>2.4972785068950523</v>
      </c>
    </row>
    <row r="71" spans="1:5" x14ac:dyDescent="0.25">
      <c r="A71" s="69">
        <f t="shared" si="9"/>
        <v>57</v>
      </c>
      <c r="B71" s="67">
        <f t="shared" si="8"/>
        <v>6.8400000000000052</v>
      </c>
      <c r="C71" s="68">
        <f t="shared" si="5"/>
        <v>2.4458960580072873</v>
      </c>
      <c r="D71" s="68">
        <f t="shared" si="6"/>
        <v>2.4458960580072873</v>
      </c>
      <c r="E71" s="68">
        <f t="shared" si="7"/>
        <v>2.4458960580072873</v>
      </c>
    </row>
    <row r="72" spans="1:5" x14ac:dyDescent="0.25">
      <c r="A72" s="69">
        <f t="shared" si="9"/>
        <v>58</v>
      </c>
      <c r="B72" s="67">
        <f t="shared" si="8"/>
        <v>6.9600000000000053</v>
      </c>
      <c r="C72" s="68">
        <f t="shared" si="5"/>
        <v>2.3955708224204884</v>
      </c>
      <c r="D72" s="68">
        <f t="shared" si="6"/>
        <v>2.3955708224204884</v>
      </c>
      <c r="E72" s="68">
        <f t="shared" si="7"/>
        <v>2.3955708224204884</v>
      </c>
    </row>
    <row r="73" spans="1:5" x14ac:dyDescent="0.25">
      <c r="A73" s="69">
        <f t="shared" si="9"/>
        <v>59</v>
      </c>
      <c r="B73" s="67">
        <f t="shared" si="8"/>
        <v>7.0800000000000054</v>
      </c>
      <c r="C73" s="68">
        <f t="shared" si="5"/>
        <v>2.3462810475715132</v>
      </c>
      <c r="D73" s="68">
        <f t="shared" si="6"/>
        <v>2.3462810475715132</v>
      </c>
      <c r="E73" s="68">
        <f t="shared" si="7"/>
        <v>2.3462810475715132</v>
      </c>
    </row>
    <row r="74" spans="1:5" x14ac:dyDescent="0.25">
      <c r="A74" s="69">
        <f t="shared" si="9"/>
        <v>60</v>
      </c>
      <c r="B74" s="67">
        <f t="shared" si="8"/>
        <v>7.2000000000000055</v>
      </c>
      <c r="C74" s="68">
        <f t="shared" si="5"/>
        <v>2.2980054284644287</v>
      </c>
      <c r="D74" s="68">
        <f t="shared" si="6"/>
        <v>2.2980054284644287</v>
      </c>
      <c r="E74" s="68">
        <f t="shared" si="7"/>
        <v>2.2980054284644287</v>
      </c>
    </row>
    <row r="75" spans="1:5" x14ac:dyDescent="0.25">
      <c r="A75" s="69">
        <f t="shared" si="9"/>
        <v>61</v>
      </c>
      <c r="B75" s="67">
        <f t="shared" si="8"/>
        <v>7.3200000000000056</v>
      </c>
      <c r="C75" s="68">
        <f t="shared" si="5"/>
        <v>2.2507230984616418</v>
      </c>
      <c r="D75" s="68">
        <f t="shared" si="6"/>
        <v>2.2507230984616418</v>
      </c>
      <c r="E75" s="68">
        <f t="shared" si="7"/>
        <v>2.2507230984616418</v>
      </c>
    </row>
    <row r="76" spans="1:5" x14ac:dyDescent="0.25">
      <c r="A76" s="69">
        <f t="shared" si="9"/>
        <v>62</v>
      </c>
      <c r="B76" s="67">
        <f t="shared" si="8"/>
        <v>7.4400000000000057</v>
      </c>
      <c r="C76" s="68">
        <f t="shared" si="5"/>
        <v>2.2044136202645119</v>
      </c>
      <c r="D76" s="68">
        <f t="shared" si="6"/>
        <v>2.2044136202645119</v>
      </c>
      <c r="E76" s="68">
        <f t="shared" si="7"/>
        <v>2.2044136202645119</v>
      </c>
    </row>
    <row r="77" spans="1:5" x14ac:dyDescent="0.25">
      <c r="A77" s="69">
        <f t="shared" si="9"/>
        <v>63</v>
      </c>
      <c r="B77" s="67">
        <f t="shared" si="8"/>
        <v>7.5600000000000058</v>
      </c>
      <c r="C77" s="68">
        <f t="shared" si="5"/>
        <v>2.1590569770795418</v>
      </c>
      <c r="D77" s="68">
        <f t="shared" si="6"/>
        <v>2.1590569770795418</v>
      </c>
      <c r="E77" s="68">
        <f t="shared" si="7"/>
        <v>2.1590569770795418</v>
      </c>
    </row>
    <row r="78" spans="1:5" x14ac:dyDescent="0.25">
      <c r="A78" s="69">
        <f t="shared" si="9"/>
        <v>64</v>
      </c>
      <c r="B78" s="67">
        <f t="shared" si="8"/>
        <v>7.6800000000000059</v>
      </c>
      <c r="C78" s="68">
        <f t="shared" ref="C78:C114" si="10">C$7/C$9*EXP(-C$10*$B78)</f>
        <v>2.1146335639663234</v>
      </c>
      <c r="D78" s="68">
        <f t="shared" ref="D78:D114" si="11">IF($C$4&gt;1,D$7/D$9*EXP(-D$10*$B78),NA())</f>
        <v>2.1146335639663234</v>
      </c>
      <c r="E78" s="68">
        <f t="shared" ref="E78:E114" si="12">IF($C$4&gt;2,E$7/E$9*EXP(-E$10*$B78),NA())</f>
        <v>2.1146335639663234</v>
      </c>
    </row>
    <row r="79" spans="1:5" x14ac:dyDescent="0.25">
      <c r="A79" s="69">
        <f t="shared" si="9"/>
        <v>65</v>
      </c>
      <c r="B79" s="67">
        <f t="shared" ref="B79:B114" si="13">$C$3/100+B78</f>
        <v>7.800000000000006</v>
      </c>
      <c r="C79" s="68">
        <f t="shared" si="10"/>
        <v>2.0711241793635038</v>
      </c>
      <c r="D79" s="68">
        <f t="shared" si="11"/>
        <v>2.0711241793635038</v>
      </c>
      <c r="E79" s="68">
        <f t="shared" si="12"/>
        <v>2.0711241793635038</v>
      </c>
    </row>
    <row r="80" spans="1:5" x14ac:dyDescent="0.25">
      <c r="A80" s="69">
        <f t="shared" ref="A80:A114" si="14">A79+1</f>
        <v>66</v>
      </c>
      <c r="B80" s="67">
        <f t="shared" si="13"/>
        <v>7.9200000000000061</v>
      </c>
      <c r="C80" s="68">
        <f t="shared" si="10"/>
        <v>2.0285100167891126</v>
      </c>
      <c r="D80" s="68">
        <f t="shared" si="11"/>
        <v>2.0285100167891126</v>
      </c>
      <c r="E80" s="68">
        <f t="shared" si="12"/>
        <v>2.0285100167891126</v>
      </c>
    </row>
    <row r="81" spans="1:5" x14ac:dyDescent="0.25">
      <c r="A81" s="69">
        <f t="shared" si="14"/>
        <v>67</v>
      </c>
      <c r="B81" s="67">
        <f t="shared" si="13"/>
        <v>8.0400000000000063</v>
      </c>
      <c r="C81" s="68">
        <f t="shared" si="10"/>
        <v>1.9867726567116508</v>
      </c>
      <c r="D81" s="68">
        <f t="shared" si="11"/>
        <v>1.9867726567116508</v>
      </c>
      <c r="E81" s="68">
        <f t="shared" si="12"/>
        <v>1.9867726567116508</v>
      </c>
    </row>
    <row r="82" spans="1:5" x14ac:dyDescent="0.25">
      <c r="A82" s="69">
        <f t="shared" si="14"/>
        <v>68</v>
      </c>
      <c r="B82" s="67">
        <f t="shared" si="13"/>
        <v>8.1600000000000055</v>
      </c>
      <c r="C82" s="68">
        <f t="shared" si="10"/>
        <v>1.9458940585884403</v>
      </c>
      <c r="D82" s="68">
        <f t="shared" si="11"/>
        <v>1.9458940585884403</v>
      </c>
      <c r="E82" s="68">
        <f t="shared" si="12"/>
        <v>1.9458940585884403</v>
      </c>
    </row>
    <row r="83" spans="1:5" x14ac:dyDescent="0.25">
      <c r="A83" s="69">
        <f t="shared" si="14"/>
        <v>69</v>
      </c>
      <c r="B83" s="67">
        <f t="shared" si="13"/>
        <v>8.2800000000000047</v>
      </c>
      <c r="C83" s="68">
        <f t="shared" si="10"/>
        <v>1.9058565530677849</v>
      </c>
      <c r="D83" s="68">
        <f t="shared" si="11"/>
        <v>1.9058565530677849</v>
      </c>
      <c r="E83" s="68">
        <f t="shared" si="12"/>
        <v>1.9058565530677849</v>
      </c>
    </row>
    <row r="84" spans="1:5" x14ac:dyDescent="0.25">
      <c r="A84" s="69">
        <f t="shared" si="14"/>
        <v>70</v>
      </c>
      <c r="B84" s="67">
        <f t="shared" si="13"/>
        <v>8.4000000000000039</v>
      </c>
      <c r="C84" s="68">
        <f t="shared" si="10"/>
        <v>1.8666428343515762</v>
      </c>
      <c r="D84" s="68">
        <f t="shared" si="11"/>
        <v>1.8666428343515762</v>
      </c>
      <c r="E84" s="68">
        <f t="shared" si="12"/>
        <v>1.8666428343515762</v>
      </c>
    </row>
    <row r="85" spans="1:5" x14ac:dyDescent="0.25">
      <c r="A85" s="69">
        <f t="shared" si="14"/>
        <v>71</v>
      </c>
      <c r="B85" s="67">
        <f t="shared" si="13"/>
        <v>8.5200000000000031</v>
      </c>
      <c r="C85" s="68">
        <f t="shared" si="10"/>
        <v>1.8282359527150411</v>
      </c>
      <c r="D85" s="68">
        <f t="shared" si="11"/>
        <v>1.8282359527150411</v>
      </c>
      <c r="E85" s="68">
        <f t="shared" si="12"/>
        <v>1.8282359527150411</v>
      </c>
    </row>
    <row r="86" spans="1:5" x14ac:dyDescent="0.25">
      <c r="A86" s="69">
        <f t="shared" si="14"/>
        <v>72</v>
      </c>
      <c r="B86" s="67">
        <f t="shared" si="13"/>
        <v>8.6400000000000023</v>
      </c>
      <c r="C86" s="68">
        <f t="shared" si="10"/>
        <v>1.7906193071803982</v>
      </c>
      <c r="D86" s="68">
        <f t="shared" si="11"/>
        <v>1.7906193071803982</v>
      </c>
      <c r="E86" s="68">
        <f t="shared" si="12"/>
        <v>1.7906193071803982</v>
      </c>
    </row>
    <row r="87" spans="1:5" x14ac:dyDescent="0.25">
      <c r="A87" s="69">
        <f t="shared" si="14"/>
        <v>73</v>
      </c>
      <c r="B87" s="67">
        <f t="shared" si="13"/>
        <v>8.7600000000000016</v>
      </c>
      <c r="C87" s="68">
        <f t="shared" si="10"/>
        <v>1.7537766383412563</v>
      </c>
      <c r="D87" s="68">
        <f t="shared" si="11"/>
        <v>1.7537766383412563</v>
      </c>
      <c r="E87" s="68">
        <f t="shared" si="12"/>
        <v>1.7537766383412563</v>
      </c>
    </row>
    <row r="88" spans="1:5" x14ac:dyDescent="0.25">
      <c r="A88" s="69">
        <f t="shared" si="14"/>
        <v>74</v>
      </c>
      <c r="B88" s="67">
        <f t="shared" si="13"/>
        <v>8.8800000000000008</v>
      </c>
      <c r="C88" s="68">
        <f t="shared" si="10"/>
        <v>1.7176920213346552</v>
      </c>
      <c r="D88" s="68">
        <f t="shared" si="11"/>
        <v>1.7176920213346552</v>
      </c>
      <c r="E88" s="68">
        <f t="shared" si="12"/>
        <v>1.7176920213346552</v>
      </c>
    </row>
    <row r="89" spans="1:5" x14ac:dyDescent="0.25">
      <c r="A89" s="69">
        <f t="shared" si="14"/>
        <v>75</v>
      </c>
      <c r="B89" s="67">
        <f t="shared" si="13"/>
        <v>9</v>
      </c>
      <c r="C89" s="68">
        <f t="shared" si="10"/>
        <v>1.6823498589577066</v>
      </c>
      <c r="D89" s="68">
        <f t="shared" si="11"/>
        <v>1.6823498589577066</v>
      </c>
      <c r="E89" s="68">
        <f t="shared" si="12"/>
        <v>1.6823498589577066</v>
      </c>
    </row>
    <row r="90" spans="1:5" x14ac:dyDescent="0.25">
      <c r="A90" s="69">
        <f t="shared" si="14"/>
        <v>76</v>
      </c>
      <c r="B90" s="67">
        <f t="shared" si="13"/>
        <v>9.1199999999999992</v>
      </c>
      <c r="C90" s="68">
        <f t="shared" si="10"/>
        <v>1.6477348749258658</v>
      </c>
      <c r="D90" s="68">
        <f t="shared" si="11"/>
        <v>1.6477348749258658</v>
      </c>
      <c r="E90" s="68">
        <f t="shared" si="12"/>
        <v>1.6477348749258658</v>
      </c>
    </row>
    <row r="91" spans="1:5" x14ac:dyDescent="0.25">
      <c r="A91" s="69">
        <f t="shared" si="14"/>
        <v>77</v>
      </c>
      <c r="B91" s="67">
        <f t="shared" si="13"/>
        <v>9.2399999999999984</v>
      </c>
      <c r="C91" s="68">
        <f t="shared" si="10"/>
        <v>1.613832107269914</v>
      </c>
      <c r="D91" s="68">
        <f t="shared" si="11"/>
        <v>1.613832107269914</v>
      </c>
      <c r="E91" s="68">
        <f t="shared" si="12"/>
        <v>1.613832107269914</v>
      </c>
    </row>
    <row r="92" spans="1:5" x14ac:dyDescent="0.25">
      <c r="A92" s="69">
        <f t="shared" si="14"/>
        <v>78</v>
      </c>
      <c r="B92" s="67">
        <f t="shared" si="13"/>
        <v>9.3599999999999977</v>
      </c>
      <c r="C92" s="68">
        <f t="shared" si="10"/>
        <v>1.5806269018688033</v>
      </c>
      <c r="D92" s="68">
        <f t="shared" si="11"/>
        <v>1.5806269018688033</v>
      </c>
      <c r="E92" s="68">
        <f t="shared" si="12"/>
        <v>1.5806269018688033</v>
      </c>
    </row>
    <row r="93" spans="1:5" x14ac:dyDescent="0.25">
      <c r="A93" s="69">
        <f t="shared" si="14"/>
        <v>79</v>
      </c>
      <c r="B93" s="67">
        <f t="shared" si="13"/>
        <v>9.4799999999999969</v>
      </c>
      <c r="C93" s="68">
        <f t="shared" si="10"/>
        <v>1.548104906115563</v>
      </c>
      <c r="D93" s="68">
        <f t="shared" si="11"/>
        <v>1.548104906115563</v>
      </c>
      <c r="E93" s="68">
        <f t="shared" si="12"/>
        <v>1.548104906115563</v>
      </c>
    </row>
    <row r="94" spans="1:5" x14ac:dyDescent="0.25">
      <c r="A94" s="69">
        <f t="shared" si="14"/>
        <v>80</v>
      </c>
      <c r="B94" s="67">
        <f t="shared" si="13"/>
        <v>9.5999999999999961</v>
      </c>
      <c r="C94" s="68">
        <f t="shared" si="10"/>
        <v>1.5162520627135343</v>
      </c>
      <c r="D94" s="68">
        <f t="shared" si="11"/>
        <v>1.5162520627135343</v>
      </c>
      <c r="E94" s="68">
        <f t="shared" si="12"/>
        <v>1.5162520627135343</v>
      </c>
    </row>
    <row r="95" spans="1:5" x14ac:dyDescent="0.25">
      <c r="A95" s="69">
        <f t="shared" si="14"/>
        <v>81</v>
      </c>
      <c r="B95" s="67">
        <f t="shared" si="13"/>
        <v>9.7199999999999953</v>
      </c>
      <c r="C95" s="68">
        <f t="shared" si="10"/>
        <v>1.4850546036002488</v>
      </c>
      <c r="D95" s="68">
        <f t="shared" si="11"/>
        <v>1.4850546036002488</v>
      </c>
      <c r="E95" s="68">
        <f t="shared" si="12"/>
        <v>1.4850546036002488</v>
      </c>
    </row>
    <row r="96" spans="1:5" x14ac:dyDescent="0.25">
      <c r="A96" s="69">
        <f t="shared" si="14"/>
        <v>82</v>
      </c>
      <c r="B96" s="67">
        <f t="shared" si="13"/>
        <v>9.8399999999999945</v>
      </c>
      <c r="C96" s="68">
        <f t="shared" si="10"/>
        <v>1.4544990439963252</v>
      </c>
      <c r="D96" s="68">
        <f t="shared" si="11"/>
        <v>1.4544990439963252</v>
      </c>
      <c r="E96" s="68">
        <f t="shared" si="12"/>
        <v>1.4544990439963252</v>
      </c>
    </row>
    <row r="97" spans="1:5" x14ac:dyDescent="0.25">
      <c r="A97" s="69">
        <f t="shared" si="14"/>
        <v>83</v>
      </c>
      <c r="B97" s="67">
        <f t="shared" si="13"/>
        <v>9.9599999999999937</v>
      </c>
      <c r="C97" s="68">
        <f t="shared" si="10"/>
        <v>1.424572176576814</v>
      </c>
      <c r="D97" s="68">
        <f t="shared" si="11"/>
        <v>1.424572176576814</v>
      </c>
      <c r="E97" s="68">
        <f t="shared" si="12"/>
        <v>1.424572176576814</v>
      </c>
    </row>
    <row r="98" spans="1:5" x14ac:dyDescent="0.25">
      <c r="A98" s="69">
        <f t="shared" si="14"/>
        <v>84</v>
      </c>
      <c r="B98" s="67">
        <f t="shared" si="13"/>
        <v>10.079999999999993</v>
      </c>
      <c r="C98" s="68">
        <f t="shared" si="10"/>
        <v>1.3952610657624664</v>
      </c>
      <c r="D98" s="68">
        <f t="shared" si="11"/>
        <v>1.3952610657624664</v>
      </c>
      <c r="E98" s="68">
        <f t="shared" si="12"/>
        <v>1.3952610657624664</v>
      </c>
    </row>
    <row r="99" spans="1:5" x14ac:dyDescent="0.25">
      <c r="A99" s="69">
        <f t="shared" si="14"/>
        <v>85</v>
      </c>
      <c r="B99" s="67">
        <f t="shared" si="13"/>
        <v>10.199999999999992</v>
      </c>
      <c r="C99" s="68">
        <f t="shared" si="10"/>
        <v>1.3665530421284648</v>
      </c>
      <c r="D99" s="68">
        <f t="shared" si="11"/>
        <v>1.3665530421284648</v>
      </c>
      <c r="E99" s="68">
        <f t="shared" si="12"/>
        <v>1.3665530421284648</v>
      </c>
    </row>
    <row r="100" spans="1:5" x14ac:dyDescent="0.25">
      <c r="A100" s="69">
        <f t="shared" si="14"/>
        <v>86</v>
      </c>
      <c r="B100" s="67">
        <f t="shared" si="13"/>
        <v>10.319999999999991</v>
      </c>
      <c r="C100" s="68">
        <f t="shared" si="10"/>
        <v>1.3384356969281941</v>
      </c>
      <c r="D100" s="68">
        <f t="shared" si="11"/>
        <v>1.3384356969281941</v>
      </c>
      <c r="E100" s="68">
        <f t="shared" si="12"/>
        <v>1.3384356969281941</v>
      </c>
    </row>
    <row r="101" spans="1:5" x14ac:dyDescent="0.25">
      <c r="A101" s="69">
        <f t="shared" si="14"/>
        <v>87</v>
      </c>
      <c r="B101" s="67">
        <f t="shared" si="13"/>
        <v>10.439999999999991</v>
      </c>
      <c r="C101" s="68">
        <f t="shared" si="10"/>
        <v>1.3108968767296898</v>
      </c>
      <c r="D101" s="68">
        <f t="shared" si="11"/>
        <v>1.3108968767296898</v>
      </c>
      <c r="E101" s="68">
        <f t="shared" si="12"/>
        <v>1.3108968767296898</v>
      </c>
    </row>
    <row r="102" spans="1:5" x14ac:dyDescent="0.25">
      <c r="A102" s="69">
        <f t="shared" si="14"/>
        <v>88</v>
      </c>
      <c r="B102" s="67">
        <f t="shared" si="13"/>
        <v>10.55999999999999</v>
      </c>
      <c r="C102" s="68">
        <f t="shared" si="10"/>
        <v>1.283924678162442</v>
      </c>
      <c r="D102" s="68">
        <f t="shared" si="11"/>
        <v>1.283924678162442</v>
      </c>
      <c r="E102" s="68">
        <f t="shared" si="12"/>
        <v>1.283924678162442</v>
      </c>
    </row>
    <row r="103" spans="1:5" x14ac:dyDescent="0.25">
      <c r="A103" s="69">
        <f t="shared" si="14"/>
        <v>89</v>
      </c>
      <c r="B103" s="67">
        <f t="shared" si="13"/>
        <v>10.679999999999989</v>
      </c>
      <c r="C103" s="68">
        <f t="shared" si="10"/>
        <v>1.2575074427722872</v>
      </c>
      <c r="D103" s="68">
        <f t="shared" si="11"/>
        <v>1.2575074427722872</v>
      </c>
      <c r="E103" s="68">
        <f t="shared" si="12"/>
        <v>1.2575074427722872</v>
      </c>
    </row>
    <row r="104" spans="1:5" x14ac:dyDescent="0.25">
      <c r="A104" s="69">
        <f t="shared" si="14"/>
        <v>90</v>
      </c>
      <c r="B104" s="67">
        <f t="shared" si="13"/>
        <v>10.799999999999988</v>
      </c>
      <c r="C104" s="68">
        <f t="shared" si="10"/>
        <v>1.2316337519821612</v>
      </c>
      <c r="D104" s="68">
        <f t="shared" si="11"/>
        <v>1.2316337519821612</v>
      </c>
      <c r="E104" s="68">
        <f t="shared" si="12"/>
        <v>1.2316337519821612</v>
      </c>
    </row>
    <row r="105" spans="1:5" x14ac:dyDescent="0.25">
      <c r="A105" s="69">
        <f t="shared" si="14"/>
        <v>91</v>
      </c>
      <c r="B105" s="67">
        <f t="shared" si="13"/>
        <v>10.919999999999987</v>
      </c>
      <c r="C105" s="68">
        <f t="shared" si="10"/>
        <v>1.2062924221565374</v>
      </c>
      <c r="D105" s="68">
        <f t="shared" si="11"/>
        <v>1.2062924221565374</v>
      </c>
      <c r="E105" s="68">
        <f t="shared" si="12"/>
        <v>1.2062924221565374</v>
      </c>
    </row>
    <row r="106" spans="1:5" x14ac:dyDescent="0.25">
      <c r="A106" s="69">
        <f t="shared" si="14"/>
        <v>92</v>
      </c>
      <c r="B106" s="67">
        <f t="shared" si="13"/>
        <v>11.039999999999987</v>
      </c>
      <c r="C106" s="68">
        <f t="shared" si="10"/>
        <v>1.1814724997674162</v>
      </c>
      <c r="D106" s="68">
        <f t="shared" si="11"/>
        <v>1.1814724997674162</v>
      </c>
      <c r="E106" s="68">
        <f t="shared" si="12"/>
        <v>1.1814724997674162</v>
      </c>
    </row>
    <row r="107" spans="1:5" x14ac:dyDescent="0.25">
      <c r="A107" s="69">
        <f t="shared" si="14"/>
        <v>93</v>
      </c>
      <c r="B107" s="67">
        <f t="shared" si="13"/>
        <v>11.159999999999986</v>
      </c>
      <c r="C107" s="68">
        <f t="shared" si="10"/>
        <v>1.1571632566597754</v>
      </c>
      <c r="D107" s="68">
        <f t="shared" si="11"/>
        <v>1.1571632566597754</v>
      </c>
      <c r="E107" s="68">
        <f t="shared" si="12"/>
        <v>1.1571632566597754</v>
      </c>
    </row>
    <row r="108" spans="1:5" x14ac:dyDescent="0.25">
      <c r="A108" s="69">
        <f t="shared" si="14"/>
        <v>94</v>
      </c>
      <c r="B108" s="67">
        <f t="shared" si="13"/>
        <v>11.279999999999985</v>
      </c>
      <c r="C108" s="68">
        <f t="shared" si="10"/>
        <v>1.1333541854144356</v>
      </c>
      <c r="D108" s="68">
        <f t="shared" si="11"/>
        <v>1.1333541854144356</v>
      </c>
      <c r="E108" s="68">
        <f t="shared" si="12"/>
        <v>1.1333541854144356</v>
      </c>
    </row>
    <row r="109" spans="1:5" x14ac:dyDescent="0.25">
      <c r="A109" s="69">
        <f t="shared" si="14"/>
        <v>95</v>
      </c>
      <c r="B109" s="67">
        <f t="shared" si="13"/>
        <v>11.399999999999984</v>
      </c>
      <c r="C109" s="68">
        <f t="shared" si="10"/>
        <v>1.1100349948063382</v>
      </c>
      <c r="D109" s="68">
        <f t="shared" si="11"/>
        <v>1.1100349948063382</v>
      </c>
      <c r="E109" s="68">
        <f t="shared" si="12"/>
        <v>1.1100349948063382</v>
      </c>
    </row>
    <row r="110" spans="1:5" x14ac:dyDescent="0.25">
      <c r="A110" s="69">
        <f t="shared" si="14"/>
        <v>96</v>
      </c>
      <c r="B110" s="67">
        <f t="shared" si="13"/>
        <v>11.519999999999984</v>
      </c>
      <c r="C110" s="68">
        <f t="shared" si="10"/>
        <v>1.0871956053562677</v>
      </c>
      <c r="D110" s="68">
        <f t="shared" si="11"/>
        <v>1.0871956053562677</v>
      </c>
      <c r="E110" s="68">
        <f t="shared" si="12"/>
        <v>1.0871956053562677</v>
      </c>
    </row>
    <row r="111" spans="1:5" x14ac:dyDescent="0.25">
      <c r="A111" s="69">
        <f t="shared" si="14"/>
        <v>97</v>
      </c>
      <c r="B111" s="67">
        <f t="shared" si="13"/>
        <v>11.639999999999983</v>
      </c>
      <c r="C111" s="68">
        <f t="shared" si="10"/>
        <v>1.0648261449741028</v>
      </c>
      <c r="D111" s="68">
        <f t="shared" si="11"/>
        <v>1.0648261449741028</v>
      </c>
      <c r="E111" s="68">
        <f t="shared" si="12"/>
        <v>1.0648261449741028</v>
      </c>
    </row>
    <row r="112" spans="1:5" x14ac:dyDescent="0.25">
      <c r="A112" s="69">
        <f t="shared" si="14"/>
        <v>98</v>
      </c>
      <c r="B112" s="67">
        <f t="shared" si="13"/>
        <v>11.759999999999982</v>
      </c>
      <c r="C112" s="68">
        <f t="shared" si="10"/>
        <v>1.0429169446917066</v>
      </c>
      <c r="D112" s="68">
        <f t="shared" si="11"/>
        <v>1.0429169446917066</v>
      </c>
      <c r="E112" s="68">
        <f t="shared" si="12"/>
        <v>1.0429169446917066</v>
      </c>
    </row>
    <row r="113" spans="1:5" x14ac:dyDescent="0.25">
      <c r="A113" s="69">
        <f t="shared" si="14"/>
        <v>99</v>
      </c>
      <c r="B113" s="67">
        <f t="shared" si="13"/>
        <v>11.879999999999981</v>
      </c>
      <c r="C113" s="68">
        <f t="shared" si="10"/>
        <v>1.0214585344836149</v>
      </c>
      <c r="D113" s="68">
        <f t="shared" si="11"/>
        <v>1.0214585344836149</v>
      </c>
      <c r="E113" s="68">
        <f t="shared" si="12"/>
        <v>1.0214585344836149</v>
      </c>
    </row>
    <row r="114" spans="1:5" x14ac:dyDescent="0.25">
      <c r="A114" s="69">
        <f t="shared" si="14"/>
        <v>100</v>
      </c>
      <c r="B114" s="67">
        <f t="shared" si="13"/>
        <v>11.99999999999998</v>
      </c>
      <c r="C114" s="68">
        <f t="shared" si="10"/>
        <v>1.0004416391737154</v>
      </c>
      <c r="D114" s="68">
        <f t="shared" si="11"/>
        <v>1.0004416391737154</v>
      </c>
      <c r="E114" s="68">
        <f t="shared" si="12"/>
        <v>1.0004416391737154</v>
      </c>
    </row>
  </sheetData>
  <phoneticPr fontId="3"/>
  <conditionalFormatting sqref="D7:D9">
    <cfRule type="expression" dxfId="4" priority="1" stopIfTrue="1">
      <formula>$C$4&lt;2</formula>
    </cfRule>
  </conditionalFormatting>
  <conditionalFormatting sqref="E7:E9">
    <cfRule type="expression" dxfId="3" priority="2" stopIfTrue="1">
      <formula>$C$4&lt;3</formula>
    </cfRule>
  </conditionalFormatting>
  <conditionalFormatting sqref="D10">
    <cfRule type="expression" dxfId="2" priority="3" stopIfTrue="1">
      <formula>$C$4&lt;2</formula>
    </cfRule>
  </conditionalFormatting>
  <conditionalFormatting sqref="E10">
    <cfRule type="expression" dxfId="1" priority="4" stopIfTrue="1">
      <formula>$C$4&lt;3</formula>
    </cfRule>
  </conditionalFormatting>
  <conditionalFormatting sqref="C14:E114">
    <cfRule type="expression" dxfId="0" priority="5" stopIfTrue="1">
      <formula>ISNA(C14)</formula>
    </cfRule>
  </conditionalFormatting>
  <pageMargins left="0.75" right="0.75" top="1" bottom="1" header="0.51200000000000001" footer="0.5120000000000000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52"/>
  <sheetViews>
    <sheetView topLeftCell="A3" workbookViewId="0">
      <selection activeCell="G3" sqref="G3"/>
    </sheetView>
  </sheetViews>
  <sheetFormatPr defaultRowHeight="13.2" x14ac:dyDescent="0.2"/>
  <sheetData>
    <row r="1" spans="1:10" x14ac:dyDescent="0.2">
      <c r="A1">
        <f>'4.iv_repeat'!H2</f>
        <v>3</v>
      </c>
    </row>
    <row r="2" spans="1:10" x14ac:dyDescent="0.2">
      <c r="A2" t="s">
        <v>42</v>
      </c>
      <c r="B2" t="s">
        <v>41</v>
      </c>
      <c r="C2" t="s">
        <v>63</v>
      </c>
      <c r="D2" t="s">
        <v>43</v>
      </c>
      <c r="E2" t="s">
        <v>64</v>
      </c>
      <c r="F2" t="s">
        <v>44</v>
      </c>
      <c r="G2" t="s">
        <v>65</v>
      </c>
      <c r="H2" t="s">
        <v>45</v>
      </c>
      <c r="I2" t="s">
        <v>15</v>
      </c>
      <c r="J2" t="s">
        <v>16</v>
      </c>
    </row>
    <row r="3" spans="1:10" x14ac:dyDescent="0.2">
      <c r="A3">
        <v>1</v>
      </c>
      <c r="B3">
        <f>'iv1'!F15</f>
        <v>0</v>
      </c>
      <c r="C3">
        <f>'iv1'!G15</f>
        <v>5</v>
      </c>
      <c r="D3">
        <f>'iv2'!F15</f>
        <v>0</v>
      </c>
      <c r="E3">
        <f>IF($A$1=1,NA(),'iv2'!G15)</f>
        <v>5</v>
      </c>
      <c r="F3">
        <f>'iv3'!F15</f>
        <v>0</v>
      </c>
      <c r="G3">
        <f>IF($A$1&lt;3,NA(),'iv3'!G15)</f>
        <v>5</v>
      </c>
      <c r="H3">
        <v>0</v>
      </c>
      <c r="I3">
        <f>'4.iv_repeat'!H7</f>
        <v>6</v>
      </c>
      <c r="J3">
        <f>'4.iv_repeat'!H8</f>
        <v>2</v>
      </c>
    </row>
    <row r="4" spans="1:10" x14ac:dyDescent="0.2">
      <c r="A4">
        <v>2</v>
      </c>
      <c r="B4">
        <f>'iv1'!F16</f>
        <v>0.88888888888888884</v>
      </c>
      <c r="C4">
        <f>'iv1'!G16</f>
        <v>4.0717014958701085</v>
      </c>
      <c r="D4">
        <f>'iv2'!F16</f>
        <v>0.88888888888888884</v>
      </c>
      <c r="E4">
        <f>IF($A$1=1,NA(),'iv2'!G16)</f>
        <v>4.0717014958701085</v>
      </c>
      <c r="F4">
        <f>'iv3'!F16</f>
        <v>0.88888888888888884</v>
      </c>
      <c r="G4">
        <f>IF($A$1&lt;3,NA(),'iv3'!G16)</f>
        <v>4.0717014958701085</v>
      </c>
      <c r="H4">
        <f>'4.iv_repeat'!H4</f>
        <v>72</v>
      </c>
      <c r="I4">
        <f>'4.iv_repeat'!H7</f>
        <v>6</v>
      </c>
      <c r="J4">
        <f>'4.iv_repeat'!H8</f>
        <v>2</v>
      </c>
    </row>
    <row r="5" spans="1:10" x14ac:dyDescent="0.2">
      <c r="A5">
        <v>3</v>
      </c>
      <c r="B5">
        <f>'iv1'!F17</f>
        <v>1.7777777777777777</v>
      </c>
      <c r="C5">
        <f>'iv1'!G17</f>
        <v>3.3157506142941759</v>
      </c>
      <c r="D5">
        <f>'iv2'!F17</f>
        <v>1.7777777777777777</v>
      </c>
      <c r="E5">
        <f>IF($A$1=1,NA(),'iv2'!G17)</f>
        <v>3.3157506142941759</v>
      </c>
      <c r="F5">
        <f>'iv3'!F17</f>
        <v>1.7777777777777777</v>
      </c>
      <c r="G5">
        <f>IF($A$1&lt;3,NA(),'iv3'!G17)</f>
        <v>3.3157506142941759</v>
      </c>
    </row>
    <row r="6" spans="1:10" x14ac:dyDescent="0.2">
      <c r="A6">
        <v>4</v>
      </c>
      <c r="B6">
        <f>'iv1'!F18</f>
        <v>2.6666666666666665</v>
      </c>
      <c r="C6">
        <f>'iv1'!G18</f>
        <v>2.7001493472307656</v>
      </c>
      <c r="D6">
        <f>'iv2'!F18</f>
        <v>2.6666666666666665</v>
      </c>
      <c r="E6">
        <f>IF($A$1=1,NA(),'iv2'!G18)</f>
        <v>2.7001493472307656</v>
      </c>
      <c r="F6">
        <f>'iv3'!F18</f>
        <v>2.6666666666666665</v>
      </c>
      <c r="G6">
        <f>IF($A$1&lt;3,NA(),'iv3'!G18)</f>
        <v>2.7001493472307656</v>
      </c>
    </row>
    <row r="7" spans="1:10" x14ac:dyDescent="0.2">
      <c r="A7">
        <v>5</v>
      </c>
      <c r="B7">
        <f>'iv1'!F19</f>
        <v>3.5555555555555554</v>
      </c>
      <c r="C7">
        <f>'iv1'!G19</f>
        <v>2.1988404272384412</v>
      </c>
      <c r="D7">
        <f>'iv2'!F19</f>
        <v>3.5555555555555554</v>
      </c>
      <c r="E7">
        <f>IF($A$1=1,NA(),'iv2'!G19)</f>
        <v>2.1988404272384412</v>
      </c>
      <c r="F7">
        <f>'iv3'!F19</f>
        <v>3.5555555555555554</v>
      </c>
      <c r="G7">
        <f>IF($A$1&lt;3,NA(),'iv3'!G19)</f>
        <v>2.1988404272384412</v>
      </c>
    </row>
    <row r="8" spans="1:10" x14ac:dyDescent="0.2">
      <c r="A8">
        <v>6</v>
      </c>
      <c r="B8">
        <f>'iv1'!F20</f>
        <v>4.4444444444444446</v>
      </c>
      <c r="C8">
        <f>'iv1'!G20</f>
        <v>1.7906043713532858</v>
      </c>
      <c r="D8">
        <f>'iv2'!F20</f>
        <v>4.4444444444444446</v>
      </c>
      <c r="E8">
        <f>IF($A$1=1,NA(),'iv2'!G20)</f>
        <v>1.7906043713532858</v>
      </c>
      <c r="F8">
        <f>'iv3'!F20</f>
        <v>4.4444444444444446</v>
      </c>
      <c r="G8">
        <f>IF($A$1&lt;3,NA(),'iv3'!G20)</f>
        <v>1.7906043713532858</v>
      </c>
    </row>
    <row r="9" spans="1:10" x14ac:dyDescent="0.2">
      <c r="A9">
        <v>7</v>
      </c>
      <c r="B9">
        <f>'iv1'!F21</f>
        <v>5.333333333333333</v>
      </c>
      <c r="C9">
        <f>'iv1'!G21</f>
        <v>1.4581612994701461</v>
      </c>
      <c r="D9">
        <f>'iv2'!F21</f>
        <v>5.333333333333333</v>
      </c>
      <c r="E9">
        <f>IF($A$1=1,NA(),'iv2'!G21)</f>
        <v>1.4581612994701461</v>
      </c>
      <c r="F9">
        <f>'iv3'!F21</f>
        <v>5.333333333333333</v>
      </c>
      <c r="G9">
        <f>IF($A$1&lt;3,NA(),'iv3'!G21)</f>
        <v>1.4581612994701461</v>
      </c>
    </row>
    <row r="10" spans="1:10" x14ac:dyDescent="0.2">
      <c r="A10">
        <v>8</v>
      </c>
      <c r="B10">
        <f>'iv1'!F22</f>
        <v>6.2222222222222223</v>
      </c>
      <c r="C10">
        <f>'iv1'!G22</f>
        <v>1.1874395088544987</v>
      </c>
      <c r="D10">
        <f>'iv2'!F22</f>
        <v>6.2222222222222223</v>
      </c>
      <c r="E10">
        <f>IF($A$1=1,NA(),'iv2'!G22)</f>
        <v>1.1874395088544987</v>
      </c>
      <c r="F10">
        <f>'iv3'!F22</f>
        <v>6.2222222222222223</v>
      </c>
      <c r="G10">
        <f>IF($A$1&lt;3,NA(),'iv3'!G22)</f>
        <v>1.1874395088544987</v>
      </c>
    </row>
    <row r="11" spans="1:10" x14ac:dyDescent="0.2">
      <c r="A11">
        <v>9</v>
      </c>
      <c r="B11">
        <f>'iv1'!F23</f>
        <v>7.1111111111111107</v>
      </c>
      <c r="C11">
        <f>'iv1'!G23</f>
        <v>0.96697984489162603</v>
      </c>
      <c r="D11">
        <f>'iv2'!F23</f>
        <v>7.1111111111111107</v>
      </c>
      <c r="E11">
        <f>IF($A$1=1,NA(),'iv2'!G23)</f>
        <v>0.96697984489162603</v>
      </c>
      <c r="F11">
        <f>'iv3'!F23</f>
        <v>7.1111111111111107</v>
      </c>
      <c r="G11">
        <f>IF($A$1&lt;3,NA(),'iv3'!G23)</f>
        <v>0.96697984489162603</v>
      </c>
    </row>
    <row r="12" spans="1:10" x14ac:dyDescent="0.2">
      <c r="A12">
        <v>10</v>
      </c>
      <c r="B12">
        <f>'iv1'!F24</f>
        <v>8</v>
      </c>
      <c r="C12">
        <f>'iv1'!G24</f>
        <v>0.78745065618429588</v>
      </c>
      <c r="D12">
        <f>'iv2'!F24</f>
        <v>8</v>
      </c>
      <c r="E12">
        <f>IF($A$1=1,NA(),'iv2'!G24)</f>
        <v>0.78745065618429588</v>
      </c>
      <c r="F12">
        <f>'iv3'!F24</f>
        <v>8</v>
      </c>
      <c r="G12">
        <f>IF($A$1&lt;3,NA(),'iv3'!G24)</f>
        <v>0.78745065618429588</v>
      </c>
    </row>
    <row r="13" spans="1:10" x14ac:dyDescent="0.2">
      <c r="A13">
        <v>11</v>
      </c>
      <c r="B13">
        <f>'iv1'!F25</f>
        <v>8</v>
      </c>
      <c r="C13">
        <f>'iv1'!G25</f>
        <v>5.787450656184296</v>
      </c>
      <c r="D13">
        <f>'iv2'!F25</f>
        <v>8</v>
      </c>
      <c r="E13">
        <f>IF($A$1=1,NA(),'iv2'!G25)</f>
        <v>5.787450656184296</v>
      </c>
      <c r="F13">
        <f>'iv3'!F25</f>
        <v>8</v>
      </c>
      <c r="G13">
        <f>IF($A$1&lt;3,NA(),'iv3'!G25)</f>
        <v>5.787450656184296</v>
      </c>
    </row>
    <row r="14" spans="1:10" x14ac:dyDescent="0.2">
      <c r="A14">
        <v>12</v>
      </c>
      <c r="B14">
        <f>'iv1'!F26</f>
        <v>8.8888888888888893</v>
      </c>
      <c r="C14">
        <f>'iv1'!G26</f>
        <v>4.7129542988120079</v>
      </c>
      <c r="D14">
        <f>'iv2'!F26</f>
        <v>8.8888888888888893</v>
      </c>
      <c r="E14">
        <f>IF($A$1=1,NA(),'iv2'!G26)</f>
        <v>4.7129542988120079</v>
      </c>
      <c r="F14">
        <f>'iv3'!F26</f>
        <v>8.8888888888888893</v>
      </c>
      <c r="G14">
        <f>IF($A$1&lt;3,NA(),'iv3'!G26)</f>
        <v>4.7129542988120079</v>
      </c>
    </row>
    <row r="15" spans="1:10" x14ac:dyDescent="0.2">
      <c r="A15">
        <v>13</v>
      </c>
      <c r="B15">
        <f>'iv1'!F27</f>
        <v>9.7777777777777786</v>
      </c>
      <c r="C15">
        <f>'iv1'!G27</f>
        <v>3.8379486136880612</v>
      </c>
      <c r="D15">
        <f>'iv2'!F27</f>
        <v>9.7777777777777786</v>
      </c>
      <c r="E15">
        <f>IF($A$1=1,NA(),'iv2'!G27)</f>
        <v>3.8379486136880612</v>
      </c>
      <c r="F15">
        <f>'iv3'!F27</f>
        <v>9.7777777777777786</v>
      </c>
      <c r="G15">
        <f>IF($A$1&lt;3,NA(),'iv3'!G27)</f>
        <v>3.8379486136880612</v>
      </c>
    </row>
    <row r="16" spans="1:10" x14ac:dyDescent="0.2">
      <c r="A16">
        <v>14</v>
      </c>
      <c r="B16">
        <f>'iv1'!F28</f>
        <v>10.666666666666666</v>
      </c>
      <c r="C16">
        <f>'iv1'!G28</f>
        <v>3.1253962222852585</v>
      </c>
      <c r="D16">
        <f>'iv2'!F28</f>
        <v>10.666666666666666</v>
      </c>
      <c r="E16">
        <f>IF($A$1=1,NA(),'iv2'!G28)</f>
        <v>3.1253962222852585</v>
      </c>
      <c r="F16">
        <f>'iv3'!F28</f>
        <v>10.666666666666666</v>
      </c>
      <c r="G16">
        <f>IF($A$1&lt;3,NA(),'iv3'!G28)</f>
        <v>3.1253962222852585</v>
      </c>
    </row>
    <row r="17" spans="1:7" x14ac:dyDescent="0.2">
      <c r="A17">
        <v>15</v>
      </c>
      <c r="B17">
        <f>'iv1'!F29</f>
        <v>11.555555555555555</v>
      </c>
      <c r="C17">
        <f>'iv1'!G29</f>
        <v>2.545136094693135</v>
      </c>
      <c r="D17">
        <f>'iv2'!F29</f>
        <v>11.555555555555555</v>
      </c>
      <c r="E17">
        <f>IF($A$1=1,NA(),'iv2'!G29)</f>
        <v>2.545136094693135</v>
      </c>
      <c r="F17">
        <f>'iv3'!F29</f>
        <v>11.555555555555555</v>
      </c>
      <c r="G17">
        <f>IF($A$1&lt;3,NA(),'iv3'!G29)</f>
        <v>2.545136094693135</v>
      </c>
    </row>
    <row r="18" spans="1:7" x14ac:dyDescent="0.2">
      <c r="A18">
        <v>16</v>
      </c>
      <c r="B18">
        <f>'iv1'!F30</f>
        <v>12.444444444444445</v>
      </c>
      <c r="C18">
        <f>'iv1'!G30</f>
        <v>2.0726068887910083</v>
      </c>
      <c r="D18">
        <f>'iv2'!F30</f>
        <v>12.444444444444445</v>
      </c>
      <c r="E18">
        <f>IF($A$1=1,NA(),'iv2'!G30)</f>
        <v>2.0726068887910083</v>
      </c>
      <c r="F18">
        <f>'iv3'!F30</f>
        <v>12.444444444444445</v>
      </c>
      <c r="G18">
        <f>IF($A$1&lt;3,NA(),'iv3'!G30)</f>
        <v>2.0726068887910083</v>
      </c>
    </row>
    <row r="19" spans="1:7" x14ac:dyDescent="0.2">
      <c r="A19">
        <v>17</v>
      </c>
      <c r="B19">
        <f>'iv1'!F31</f>
        <v>13.333333333333332</v>
      </c>
      <c r="C19">
        <f>'iv1'!G31</f>
        <v>1.687807313888209</v>
      </c>
      <c r="D19">
        <f>'iv2'!F31</f>
        <v>13.333333333333332</v>
      </c>
      <c r="E19">
        <f>IF($A$1=1,NA(),'iv2'!G31)</f>
        <v>1.687807313888209</v>
      </c>
      <c r="F19">
        <f>'iv3'!F31</f>
        <v>13.333333333333332</v>
      </c>
      <c r="G19">
        <f>IF($A$1&lt;3,NA(),'iv3'!G31)</f>
        <v>1.687807313888209</v>
      </c>
    </row>
    <row r="20" spans="1:7" x14ac:dyDescent="0.2">
      <c r="A20">
        <v>18</v>
      </c>
      <c r="B20">
        <f>'iv1'!F32</f>
        <v>14.222222222222221</v>
      </c>
      <c r="C20">
        <f>'iv1'!G32</f>
        <v>1.3744495129398255</v>
      </c>
      <c r="D20">
        <f>'iv2'!F32</f>
        <v>14.222222222222221</v>
      </c>
      <c r="E20">
        <f>IF($A$1=1,NA(),'iv2'!G32)</f>
        <v>1.3744495129398255</v>
      </c>
      <c r="F20">
        <f>'iv3'!F32</f>
        <v>14.222222222222221</v>
      </c>
      <c r="G20">
        <f>IF($A$1&lt;3,NA(),'iv3'!G32)</f>
        <v>1.3744495129398255</v>
      </c>
    </row>
    <row r="21" spans="1:7" x14ac:dyDescent="0.2">
      <c r="A21">
        <v>19</v>
      </c>
      <c r="B21">
        <f>'iv1'!F33</f>
        <v>15.111111111111111</v>
      </c>
      <c r="C21">
        <f>'iv1'!G33</f>
        <v>1.119269627567006</v>
      </c>
      <c r="D21">
        <f>'iv2'!F33</f>
        <v>15.111111111111111</v>
      </c>
      <c r="E21">
        <f>IF($A$1=1,NA(),'iv2'!G33)</f>
        <v>1.119269627567006</v>
      </c>
      <c r="F21">
        <f>'iv3'!F33</f>
        <v>15.111111111111111</v>
      </c>
      <c r="G21">
        <f>IF($A$1&lt;3,NA(),'iv3'!G33)</f>
        <v>1.119269627567006</v>
      </c>
    </row>
    <row r="22" spans="1:7" x14ac:dyDescent="0.2">
      <c r="A22">
        <v>20</v>
      </c>
      <c r="B22">
        <f>'iv1'!F34</f>
        <v>16</v>
      </c>
      <c r="C22">
        <f>'iv1'!G34</f>
        <v>0.91146636336931153</v>
      </c>
      <c r="D22">
        <f>'iv2'!F34</f>
        <v>16</v>
      </c>
      <c r="E22">
        <f>IF($A$1=1,NA(),'iv2'!G34)</f>
        <v>0.91146636336931153</v>
      </c>
      <c r="F22">
        <f>'iv3'!F34</f>
        <v>16</v>
      </c>
      <c r="G22">
        <f>IF($A$1&lt;3,NA(),'iv3'!G34)</f>
        <v>0.91146636336931153</v>
      </c>
    </row>
    <row r="23" spans="1:7" x14ac:dyDescent="0.2">
      <c r="A23">
        <v>21</v>
      </c>
      <c r="B23">
        <f>'iv1'!F35</f>
        <v>16</v>
      </c>
      <c r="C23">
        <f>'iv1'!G35</f>
        <v>5.9114663633693114</v>
      </c>
      <c r="D23">
        <f>'iv2'!F35</f>
        <v>16</v>
      </c>
      <c r="E23">
        <f>IF($A$1=1,NA(),'iv2'!G35)</f>
        <v>5.9114663633693114</v>
      </c>
      <c r="F23">
        <f>'iv3'!F35</f>
        <v>16</v>
      </c>
      <c r="G23">
        <f>IF($A$1&lt;3,NA(),'iv3'!G35)</f>
        <v>5.9114663633693114</v>
      </c>
    </row>
    <row r="24" spans="1:7" x14ac:dyDescent="0.2">
      <c r="A24">
        <v>22</v>
      </c>
      <c r="B24">
        <f>'iv1'!F36</f>
        <v>16.888888888888889</v>
      </c>
      <c r="C24">
        <f>'iv1'!G36</f>
        <v>4.8139452869033308</v>
      </c>
      <c r="D24">
        <f>'iv2'!F36</f>
        <v>16.888888888888889</v>
      </c>
      <c r="E24">
        <f>IF($A$1=1,NA(),'iv2'!G36)</f>
        <v>4.8139452869033308</v>
      </c>
      <c r="F24">
        <f>'iv3'!F36</f>
        <v>16.888888888888889</v>
      </c>
      <c r="G24">
        <f>IF($A$1&lt;3,NA(),'iv3'!G36)</f>
        <v>4.8139452869033308</v>
      </c>
    </row>
    <row r="25" spans="1:7" x14ac:dyDescent="0.2">
      <c r="A25">
        <v>23</v>
      </c>
      <c r="B25">
        <f>'iv1'!F37</f>
        <v>17.777777777777779</v>
      </c>
      <c r="C25">
        <f>'iv1'!G37</f>
        <v>3.9201896451442293</v>
      </c>
      <c r="D25">
        <f>'iv2'!F37</f>
        <v>17.777777777777779</v>
      </c>
      <c r="E25">
        <f>IF($A$1=1,NA(),'iv2'!G37)</f>
        <v>3.9201896451442293</v>
      </c>
      <c r="F25">
        <f>'iv3'!F37</f>
        <v>17.777777777777779</v>
      </c>
      <c r="G25">
        <f>IF($A$1&lt;3,NA(),'iv3'!G37)</f>
        <v>3.9201896451442293</v>
      </c>
    </row>
    <row r="26" spans="1:7" x14ac:dyDescent="0.2">
      <c r="A26">
        <v>24</v>
      </c>
      <c r="B26">
        <f>'iv1'!F38</f>
        <v>18.666666666666668</v>
      </c>
      <c r="C26">
        <f>'iv1'!G38</f>
        <v>3.1923684084456538</v>
      </c>
      <c r="D26">
        <f>'iv2'!F38</f>
        <v>18.666666666666668</v>
      </c>
      <c r="E26">
        <f>IF($A$1=1,NA(),'iv2'!G38)</f>
        <v>3.1923684084456538</v>
      </c>
      <c r="F26">
        <f>'iv3'!F38</f>
        <v>18.666666666666668</v>
      </c>
      <c r="G26">
        <f>IF($A$1&lt;3,NA(),'iv3'!G38)</f>
        <v>3.1923684084456538</v>
      </c>
    </row>
    <row r="27" spans="1:7" x14ac:dyDescent="0.2">
      <c r="A27">
        <v>25</v>
      </c>
      <c r="B27">
        <f>'iv1'!F39</f>
        <v>19.555555555555557</v>
      </c>
      <c r="C27">
        <f>'iv1'!G39</f>
        <v>2.5996742448073293</v>
      </c>
      <c r="D27">
        <f>'iv2'!F39</f>
        <v>19.555555555555557</v>
      </c>
      <c r="E27">
        <f>IF($A$1=1,NA(),'iv2'!G39)</f>
        <v>2.5996742448073293</v>
      </c>
      <c r="F27">
        <f>'iv3'!F39</f>
        <v>19.555555555555557</v>
      </c>
      <c r="G27">
        <f>IF($A$1&lt;3,NA(),'iv3'!G39)</f>
        <v>2.5996742448073293</v>
      </c>
    </row>
    <row r="28" spans="1:7" x14ac:dyDescent="0.2">
      <c r="A28">
        <v>26</v>
      </c>
      <c r="B28">
        <f>'iv1'!F40</f>
        <v>20.444444444444443</v>
      </c>
      <c r="C28">
        <f>'iv1'!G40</f>
        <v>2.1170195022714009</v>
      </c>
      <c r="D28">
        <f>'iv2'!F40</f>
        <v>20.444444444444443</v>
      </c>
      <c r="E28">
        <f>IF($A$1=1,NA(),'iv2'!G40)</f>
        <v>2.1170195022714009</v>
      </c>
      <c r="F28">
        <f>'iv3'!F40</f>
        <v>20.444444444444443</v>
      </c>
      <c r="G28">
        <f>IF($A$1&lt;3,NA(),'iv3'!G40)</f>
        <v>2.1170195022714009</v>
      </c>
    </row>
    <row r="29" spans="1:7" x14ac:dyDescent="0.2">
      <c r="A29">
        <v>27</v>
      </c>
      <c r="B29">
        <f>'iv1'!F41</f>
        <v>21.333333333333332</v>
      </c>
      <c r="C29">
        <f>'iv1'!G41</f>
        <v>1.7239742948369312</v>
      </c>
      <c r="D29">
        <f>'iv2'!F41</f>
        <v>21.333333333333332</v>
      </c>
      <c r="E29">
        <f>IF($A$1=1,NA(),'iv2'!G41)</f>
        <v>1.7239742948369312</v>
      </c>
      <c r="F29">
        <f>'iv3'!F41</f>
        <v>21.333333333333332</v>
      </c>
      <c r="G29">
        <f>IF($A$1&lt;3,NA(),'iv3'!G41)</f>
        <v>1.7239742948369312</v>
      </c>
    </row>
    <row r="30" spans="1:7" x14ac:dyDescent="0.2">
      <c r="A30">
        <v>28</v>
      </c>
      <c r="B30">
        <f>'iv1'!F42</f>
        <v>22.222222222222221</v>
      </c>
      <c r="C30">
        <f>'iv1'!G42</f>
        <v>1.4039017430258292</v>
      </c>
      <c r="D30">
        <f>'iv2'!F42</f>
        <v>22.222222222222221</v>
      </c>
      <c r="E30">
        <f>IF($A$1=1,NA(),'iv2'!G42)</f>
        <v>1.4039017430258292</v>
      </c>
      <c r="F30">
        <f>'iv3'!F42</f>
        <v>22.222222222222221</v>
      </c>
      <c r="G30">
        <f>IF($A$1&lt;3,NA(),'iv3'!G42)</f>
        <v>1.4039017430258292</v>
      </c>
    </row>
    <row r="31" spans="1:7" x14ac:dyDescent="0.2">
      <c r="A31">
        <v>29</v>
      </c>
      <c r="B31">
        <f>'iv1'!F43</f>
        <v>23.111111111111111</v>
      </c>
      <c r="C31">
        <f>'iv1'!G43</f>
        <v>1.1432537654265844</v>
      </c>
      <c r="D31">
        <f>'iv2'!F43</f>
        <v>23.111111111111111</v>
      </c>
      <c r="E31">
        <f>IF($A$1=1,NA(),'iv2'!G43)</f>
        <v>1.1432537654265844</v>
      </c>
      <c r="F31">
        <f>'iv3'!F43</f>
        <v>23.111111111111111</v>
      </c>
      <c r="G31">
        <f>IF($A$1&lt;3,NA(),'iv3'!G43)</f>
        <v>1.1432537654265844</v>
      </c>
    </row>
    <row r="32" spans="1:7" x14ac:dyDescent="0.2">
      <c r="A32">
        <v>30</v>
      </c>
      <c r="B32">
        <f>'iv1'!F44</f>
        <v>24</v>
      </c>
      <c r="C32">
        <f>'iv1'!G44</f>
        <v>0.93099761336931153</v>
      </c>
      <c r="D32">
        <f>'iv2'!F44</f>
        <v>24</v>
      </c>
      <c r="E32">
        <f>IF($A$1=1,NA(),'iv2'!G44)</f>
        <v>0.93099761336931153</v>
      </c>
      <c r="F32">
        <f>'iv3'!F44</f>
        <v>24</v>
      </c>
      <c r="G32">
        <f>IF($A$1&lt;3,NA(),'iv3'!G44)</f>
        <v>0.93099761336931153</v>
      </c>
    </row>
    <row r="33" spans="1:7" x14ac:dyDescent="0.2">
      <c r="A33">
        <v>31</v>
      </c>
      <c r="B33">
        <f>'iv1'!F45</f>
        <v>24</v>
      </c>
      <c r="C33">
        <f>'iv1'!G45</f>
        <v>5.9309976133693114</v>
      </c>
      <c r="D33">
        <f>'iv2'!F45</f>
        <v>24</v>
      </c>
      <c r="E33">
        <f>IF($A$1=1,NA(),'iv2'!G45)</f>
        <v>5.9309976133693114</v>
      </c>
      <c r="F33">
        <f>'iv3'!F45</f>
        <v>24</v>
      </c>
      <c r="G33">
        <f>IF($A$1&lt;3,NA(),'iv3'!G45)</f>
        <v>5.9309976133693114</v>
      </c>
    </row>
    <row r="34" spans="1:7" x14ac:dyDescent="0.2">
      <c r="A34">
        <v>32</v>
      </c>
      <c r="B34">
        <f>'iv1'!F46</f>
        <v>24.888888888888889</v>
      </c>
      <c r="C34">
        <f>'iv1'!G46</f>
        <v>4.8298503708715739</v>
      </c>
      <c r="D34">
        <f>'iv2'!F46</f>
        <v>24.888888888888889</v>
      </c>
      <c r="E34">
        <f>IF($A$1=1,NA(),'iv2'!G46)</f>
        <v>4.8298503708715739</v>
      </c>
      <c r="F34">
        <f>'iv3'!F46</f>
        <v>24.888888888888889</v>
      </c>
      <c r="G34">
        <f>IF($A$1&lt;3,NA(),'iv3'!G46)</f>
        <v>4.8298503708715739</v>
      </c>
    </row>
    <row r="35" spans="1:7" x14ac:dyDescent="0.2">
      <c r="A35">
        <v>33</v>
      </c>
      <c r="B35">
        <f>'iv1'!F47</f>
        <v>25.777777777777779</v>
      </c>
      <c r="C35">
        <f>'iv1'!G47</f>
        <v>3.933141795981316</v>
      </c>
      <c r="D35">
        <f>'iv2'!F47</f>
        <v>25.777777777777779</v>
      </c>
      <c r="E35">
        <f>IF($A$1=1,NA(),'iv2'!G47)</f>
        <v>3.933141795981316</v>
      </c>
      <c r="F35">
        <f>'iv3'!F47</f>
        <v>25.777777777777779</v>
      </c>
      <c r="G35">
        <f>IF($A$1&lt;3,NA(),'iv3'!G47)</f>
        <v>3.933141795981316</v>
      </c>
    </row>
    <row r="36" spans="1:7" x14ac:dyDescent="0.2">
      <c r="A36">
        <v>34</v>
      </c>
      <c r="B36">
        <f>'iv1'!F48</f>
        <v>26.666666666666668</v>
      </c>
      <c r="C36">
        <f>'iv1'!G48</f>
        <v>3.202915866833274</v>
      </c>
      <c r="D36">
        <f>'iv2'!F48</f>
        <v>26.666666666666668</v>
      </c>
      <c r="E36">
        <f>IF($A$1=1,NA(),'iv2'!G48)</f>
        <v>3.202915866833274</v>
      </c>
      <c r="F36">
        <f>'iv3'!F48</f>
        <v>26.666666666666668</v>
      </c>
      <c r="G36">
        <f>IF($A$1&lt;3,NA(),'iv3'!G48)</f>
        <v>3.202915866833274</v>
      </c>
    </row>
    <row r="37" spans="1:7" x14ac:dyDescent="0.2">
      <c r="A37">
        <v>35</v>
      </c>
      <c r="B37">
        <f>'iv1'!F49</f>
        <v>27.555555555555557</v>
      </c>
      <c r="C37">
        <f>'iv1'!G49</f>
        <v>2.6082634652262291</v>
      </c>
      <c r="D37">
        <f>'iv2'!F49</f>
        <v>27.555555555555557</v>
      </c>
      <c r="E37">
        <f>IF($A$1=1,NA(),'iv2'!G49)</f>
        <v>2.6082634652262291</v>
      </c>
      <c r="F37">
        <f>'iv3'!F49</f>
        <v>27.555555555555557</v>
      </c>
      <c r="G37">
        <f>IF($A$1&lt;3,NA(),'iv3'!G49)</f>
        <v>2.6082634652262291</v>
      </c>
    </row>
    <row r="38" spans="1:7" x14ac:dyDescent="0.2">
      <c r="A38">
        <v>36</v>
      </c>
      <c r="B38">
        <f>'iv1'!F50</f>
        <v>28.444444444444443</v>
      </c>
      <c r="C38">
        <f>'iv1'!G50</f>
        <v>2.1240140505969993</v>
      </c>
      <c r="D38">
        <f>'iv2'!F50</f>
        <v>28.444444444444443</v>
      </c>
      <c r="E38">
        <f>IF($A$1=1,NA(),'iv2'!G50)</f>
        <v>2.1240140505969993</v>
      </c>
      <c r="F38">
        <f>'iv3'!F50</f>
        <v>28.444444444444443</v>
      </c>
      <c r="G38">
        <f>IF($A$1&lt;3,NA(),'iv3'!G50)</f>
        <v>2.1240140505969993</v>
      </c>
    </row>
    <row r="39" spans="1:7" x14ac:dyDescent="0.2">
      <c r="A39">
        <v>37</v>
      </c>
      <c r="B39">
        <f>'iv1'!F51</f>
        <v>29.333333333333332</v>
      </c>
      <c r="C39">
        <f>'iv1'!G51</f>
        <v>1.7296702374129866</v>
      </c>
      <c r="D39">
        <f>'iv2'!F51</f>
        <v>29.333333333333332</v>
      </c>
      <c r="E39">
        <f>IF($A$1=1,NA(),'iv2'!G51)</f>
        <v>1.7296702374129866</v>
      </c>
      <c r="F39">
        <f>'iv3'!F51</f>
        <v>29.333333333333332</v>
      </c>
      <c r="G39">
        <f>IF($A$1&lt;3,NA(),'iv3'!G51)</f>
        <v>1.7296702374129866</v>
      </c>
    </row>
    <row r="40" spans="1:7" x14ac:dyDescent="0.2">
      <c r="A40">
        <v>38</v>
      </c>
      <c r="B40">
        <f>'iv1'!F52</f>
        <v>30.222222222222221</v>
      </c>
      <c r="C40">
        <f>'iv1'!G52</f>
        <v>1.408540178607292</v>
      </c>
      <c r="D40">
        <f>'iv2'!F52</f>
        <v>30.222222222222221</v>
      </c>
      <c r="E40">
        <f>IF($A$1=1,NA(),'iv2'!G52)</f>
        <v>1.408540178607292</v>
      </c>
      <c r="F40">
        <f>'iv3'!F52</f>
        <v>30.222222222222221</v>
      </c>
      <c r="G40">
        <f>IF($A$1&lt;3,NA(),'iv3'!G52)</f>
        <v>1.408540178607292</v>
      </c>
    </row>
    <row r="41" spans="1:7" x14ac:dyDescent="0.2">
      <c r="A41">
        <v>39</v>
      </c>
      <c r="B41">
        <f>'iv1'!F53</f>
        <v>31.111111111111111</v>
      </c>
      <c r="C41">
        <f>'iv1'!G53</f>
        <v>1.1470310304456923</v>
      </c>
      <c r="D41">
        <f>'iv2'!F53</f>
        <v>31.111111111111111</v>
      </c>
      <c r="E41">
        <f>IF($A$1=1,NA(),'iv2'!G53)</f>
        <v>1.1470310304456923</v>
      </c>
      <c r="F41">
        <f>'iv3'!F53</f>
        <v>31.111111111111111</v>
      </c>
      <c r="G41">
        <f>IF($A$1&lt;3,NA(),'iv3'!G53)</f>
        <v>1.1470310304456923</v>
      </c>
    </row>
    <row r="42" spans="1:7" x14ac:dyDescent="0.2">
      <c r="A42">
        <v>40</v>
      </c>
      <c r="B42">
        <f>'iv1'!F54</f>
        <v>32</v>
      </c>
      <c r="C42">
        <f>'iv1'!G54</f>
        <v>0.93407359249503141</v>
      </c>
      <c r="D42">
        <f>'iv2'!F54</f>
        <v>32</v>
      </c>
      <c r="E42">
        <f>IF($A$1=1,NA(),'iv2'!G54)</f>
        <v>0.93407359249503141</v>
      </c>
      <c r="F42">
        <f>'iv3'!F54</f>
        <v>32</v>
      </c>
      <c r="G42">
        <f>IF($A$1&lt;3,NA(),'iv3'!G54)</f>
        <v>0.93407359249503141</v>
      </c>
    </row>
    <row r="43" spans="1:7" x14ac:dyDescent="0.2">
      <c r="A43">
        <v>41</v>
      </c>
      <c r="B43">
        <f>'iv1'!F55</f>
        <v>32</v>
      </c>
      <c r="C43">
        <f>'iv1'!G55</f>
        <v>5.9340735924950314</v>
      </c>
      <c r="D43">
        <f>'iv2'!F55</f>
        <v>32</v>
      </c>
      <c r="E43">
        <f>IF($A$1=1,NA(),'iv2'!G55)</f>
        <v>5.9340735924950314</v>
      </c>
      <c r="F43">
        <f>'iv3'!F55</f>
        <v>32</v>
      </c>
      <c r="G43">
        <f>IF($A$1&lt;3,NA(),'iv3'!G55)</f>
        <v>5.9340735924950314</v>
      </c>
    </row>
    <row r="44" spans="1:7" x14ac:dyDescent="0.2">
      <c r="A44">
        <v>42</v>
      </c>
      <c r="B44">
        <f>'iv1'!F56</f>
        <v>32.888888888888886</v>
      </c>
      <c r="C44">
        <f>'iv1'!G56</f>
        <v>4.832355264633069</v>
      </c>
      <c r="D44">
        <f>'iv2'!F56</f>
        <v>32.888888888888886</v>
      </c>
      <c r="E44">
        <f>IF($A$1=1,NA(),'iv2'!G56)</f>
        <v>4.832355264633069</v>
      </c>
      <c r="F44">
        <f>'iv3'!F56</f>
        <v>32.888888888888886</v>
      </c>
      <c r="G44">
        <f>IF($A$1&lt;3,NA(),'iv3'!G56)</f>
        <v>4.832355264633069</v>
      </c>
    </row>
    <row r="45" spans="1:7" x14ac:dyDescent="0.2">
      <c r="A45">
        <v>43</v>
      </c>
      <c r="B45">
        <f>'iv1'!F57</f>
        <v>33.777777777777779</v>
      </c>
      <c r="C45">
        <f>'iv1'!G57</f>
        <v>3.9351816319164485</v>
      </c>
      <c r="D45">
        <f>'iv2'!F57</f>
        <v>33.777777777777779</v>
      </c>
      <c r="E45">
        <f>IF($A$1=1,NA(),'iv2'!G57)</f>
        <v>3.9351816319164485</v>
      </c>
      <c r="F45">
        <f>'iv3'!F57</f>
        <v>33.777777777777779</v>
      </c>
      <c r="G45">
        <f>IF($A$1&lt;3,NA(),'iv3'!G57)</f>
        <v>3.9351816319164485</v>
      </c>
    </row>
    <row r="46" spans="1:7" x14ac:dyDescent="0.2">
      <c r="A46">
        <v>44</v>
      </c>
      <c r="B46">
        <f>'iv1'!F58</f>
        <v>34.666666666666664</v>
      </c>
      <c r="C46">
        <f>'iv1'!G58</f>
        <v>3.2045769874389585</v>
      </c>
      <c r="D46">
        <f>'iv2'!F58</f>
        <v>34.666666666666664</v>
      </c>
      <c r="E46">
        <f>IF($A$1=1,NA(),'iv2'!G58)</f>
        <v>3.2045769874389585</v>
      </c>
      <c r="F46">
        <f>'iv3'!F58</f>
        <v>34.666666666666664</v>
      </c>
      <c r="G46">
        <f>IF($A$1&lt;3,NA(),'iv3'!G58)</f>
        <v>3.2045769874389585</v>
      </c>
    </row>
    <row r="47" spans="1:7" x14ac:dyDescent="0.2">
      <c r="A47">
        <v>45</v>
      </c>
      <c r="B47">
        <f>'iv1'!F59</f>
        <v>35.555555555555557</v>
      </c>
      <c r="C47">
        <f>'iv1'!G59</f>
        <v>2.6096161826772244</v>
      </c>
      <c r="D47">
        <f>'iv2'!F59</f>
        <v>35.555555555555557</v>
      </c>
      <c r="E47">
        <f>IF($A$1=1,NA(),'iv2'!G59)</f>
        <v>2.6096161826772244</v>
      </c>
      <c r="F47">
        <f>'iv3'!F59</f>
        <v>35.555555555555557</v>
      </c>
      <c r="G47">
        <f>IF($A$1&lt;3,NA(),'iv3'!G59)</f>
        <v>2.6096161826772244</v>
      </c>
    </row>
    <row r="48" spans="1:7" x14ac:dyDescent="0.2">
      <c r="A48">
        <v>46</v>
      </c>
      <c r="B48">
        <f>'iv1'!F60</f>
        <v>36.444444444444443</v>
      </c>
      <c r="C48">
        <f>'iv1'!G60</f>
        <v>2.1251156229307409</v>
      </c>
      <c r="D48">
        <f>'iv2'!F60</f>
        <v>36.444444444444443</v>
      </c>
      <c r="E48">
        <f>IF($A$1=1,NA(),'iv2'!G60)</f>
        <v>2.1251156229307409</v>
      </c>
      <c r="F48">
        <f>'iv3'!F60</f>
        <v>36.444444444444443</v>
      </c>
      <c r="G48">
        <f>IF($A$1&lt;3,NA(),'iv3'!G60)</f>
        <v>2.1251156229307409</v>
      </c>
    </row>
    <row r="49" spans="1:7" x14ac:dyDescent="0.2">
      <c r="A49">
        <v>47</v>
      </c>
      <c r="B49">
        <f>'iv1'!F61</f>
        <v>37.333333333333336</v>
      </c>
      <c r="C49">
        <f>'iv1'!G61</f>
        <v>1.7305672921568056</v>
      </c>
      <c r="D49">
        <f>'iv2'!F61</f>
        <v>37.333333333333336</v>
      </c>
      <c r="E49">
        <f>IF($A$1=1,NA(),'iv2'!G61)</f>
        <v>1.7305672921568056</v>
      </c>
      <c r="F49">
        <f>'iv3'!F61</f>
        <v>37.333333333333336</v>
      </c>
      <c r="G49">
        <f>IF($A$1&lt;3,NA(),'iv3'!G61)</f>
        <v>1.7305672921568056</v>
      </c>
    </row>
    <row r="50" spans="1:7" x14ac:dyDescent="0.2">
      <c r="A50">
        <v>48</v>
      </c>
      <c r="B50">
        <f>'iv1'!F62</f>
        <v>38.222222222222221</v>
      </c>
      <c r="C50">
        <f>'iv1'!G62</f>
        <v>1.4092706864357505</v>
      </c>
      <c r="D50">
        <f>'iv2'!F62</f>
        <v>38.222222222222221</v>
      </c>
      <c r="E50">
        <f>IF($A$1=1,NA(),'iv2'!G62)</f>
        <v>1.4092706864357505</v>
      </c>
      <c r="F50">
        <f>'iv3'!F62</f>
        <v>38.222222222222221</v>
      </c>
      <c r="G50">
        <f>IF($A$1&lt;3,NA(),'iv3'!G62)</f>
        <v>1.4092706864357505</v>
      </c>
    </row>
    <row r="51" spans="1:7" x14ac:dyDescent="0.2">
      <c r="A51">
        <v>49</v>
      </c>
      <c r="B51">
        <f>'iv1'!F63</f>
        <v>39.111111111111114</v>
      </c>
      <c r="C51">
        <f>'iv1'!G63</f>
        <v>1.1476259124092669</v>
      </c>
      <c r="D51">
        <f>'iv2'!F63</f>
        <v>39.111111111111114</v>
      </c>
      <c r="E51">
        <f>IF($A$1=1,NA(),'iv2'!G63)</f>
        <v>1.1476259124092669</v>
      </c>
      <c r="F51">
        <f>'iv3'!F63</f>
        <v>39.111111111111114</v>
      </c>
      <c r="G51">
        <f>IF($A$1&lt;3,NA(),'iv3'!G63)</f>
        <v>1.1476259124092669</v>
      </c>
    </row>
    <row r="52" spans="1:7" x14ac:dyDescent="0.2">
      <c r="A52">
        <v>50</v>
      </c>
      <c r="B52">
        <f>'iv1'!F64</f>
        <v>40</v>
      </c>
      <c r="C52">
        <f>'iv1'!G64</f>
        <v>0.93455802885122286</v>
      </c>
      <c r="D52">
        <f>'iv2'!F64</f>
        <v>40</v>
      </c>
      <c r="E52">
        <f>IF($A$1=1,NA(),'iv2'!G64)</f>
        <v>0.93455802885122286</v>
      </c>
      <c r="F52">
        <f>'iv3'!F64</f>
        <v>40</v>
      </c>
      <c r="G52">
        <f>IF($A$1&lt;3,NA(),'iv3'!G64)</f>
        <v>0.93455802885122286</v>
      </c>
    </row>
    <row r="53" spans="1:7" x14ac:dyDescent="0.2">
      <c r="A53">
        <v>51</v>
      </c>
      <c r="B53">
        <f>'iv1'!F65</f>
        <v>40</v>
      </c>
      <c r="C53">
        <f>'iv1'!G65</f>
        <v>5.9345580288512227</v>
      </c>
      <c r="D53">
        <f>'iv2'!F65</f>
        <v>40</v>
      </c>
      <c r="E53">
        <f>IF($A$1=1,NA(),'iv2'!G65)</f>
        <v>5.9345580288512227</v>
      </c>
      <c r="F53">
        <f>'iv3'!F65</f>
        <v>40</v>
      </c>
      <c r="G53">
        <f>IF($A$1&lt;3,NA(),'iv3'!G65)</f>
        <v>5.9345580288512227</v>
      </c>
    </row>
    <row r="54" spans="1:7" x14ac:dyDescent="0.2">
      <c r="A54">
        <v>52</v>
      </c>
      <c r="B54">
        <f>'iv1'!F66</f>
        <v>40.888888888888886</v>
      </c>
      <c r="C54">
        <f>'iv1'!G66</f>
        <v>4.8327497606803007</v>
      </c>
      <c r="D54">
        <f>'iv2'!F66</f>
        <v>40.888888888888886</v>
      </c>
      <c r="E54">
        <f>IF($A$1=1,NA(),'iv2'!G66)</f>
        <v>4.8327497606803007</v>
      </c>
      <c r="F54">
        <f>'iv3'!F66</f>
        <v>40.888888888888886</v>
      </c>
      <c r="G54">
        <f>IF($A$1&lt;3,NA(),'iv3'!G66)</f>
        <v>4.8327497606803007</v>
      </c>
    </row>
    <row r="55" spans="1:7" x14ac:dyDescent="0.2">
      <c r="A55">
        <v>53</v>
      </c>
      <c r="B55">
        <f>'iv1'!F67</f>
        <v>41.777777777777779</v>
      </c>
      <c r="C55">
        <f>'iv1'!G67</f>
        <v>3.9355028859455743</v>
      </c>
      <c r="D55">
        <f>'iv2'!F67</f>
        <v>41.777777777777779</v>
      </c>
      <c r="E55">
        <f>IF($A$1=1,NA(),'iv2'!G67)</f>
        <v>3.9355028859455743</v>
      </c>
      <c r="F55">
        <f>'iv3'!F67</f>
        <v>41.777777777777779</v>
      </c>
      <c r="G55">
        <f>IF($A$1&lt;3,NA(),'iv3'!G67)</f>
        <v>3.9355028859455743</v>
      </c>
    </row>
    <row r="56" spans="1:7" x14ac:dyDescent="0.2">
      <c r="A56">
        <v>54</v>
      </c>
      <c r="B56">
        <f>'iv1'!F68</f>
        <v>42.666666666666664</v>
      </c>
      <c r="C56">
        <f>'iv1'!G68</f>
        <v>3.2048385975411473</v>
      </c>
      <c r="D56">
        <f>'iv2'!F68</f>
        <v>42.666666666666664</v>
      </c>
      <c r="E56">
        <f>IF($A$1=1,NA(),'iv2'!G68)</f>
        <v>3.2048385975411473</v>
      </c>
      <c r="F56">
        <f>'iv3'!F68</f>
        <v>42.666666666666664</v>
      </c>
      <c r="G56">
        <f>IF($A$1&lt;3,NA(),'iv3'!G68)</f>
        <v>3.2048385975411473</v>
      </c>
    </row>
    <row r="57" spans="1:7" x14ac:dyDescent="0.2">
      <c r="A57">
        <v>55</v>
      </c>
      <c r="B57">
        <f>'iv1'!F69</f>
        <v>43.555555555555557</v>
      </c>
      <c r="C57">
        <f>'iv1'!G69</f>
        <v>2.6098292223261077</v>
      </c>
      <c r="D57">
        <f>'iv2'!F69</f>
        <v>43.555555555555557</v>
      </c>
      <c r="E57">
        <f>IF($A$1=1,NA(),'iv2'!G69)</f>
        <v>2.6098292223261077</v>
      </c>
      <c r="F57">
        <f>'iv3'!F69</f>
        <v>43.555555555555557</v>
      </c>
      <c r="G57">
        <f>IF($A$1&lt;3,NA(),'iv3'!G69)</f>
        <v>2.6098292223261077</v>
      </c>
    </row>
    <row r="58" spans="1:7" x14ac:dyDescent="0.2">
      <c r="A58">
        <v>56</v>
      </c>
      <c r="B58">
        <f>'iv1'!F70</f>
        <v>44.444444444444443</v>
      </c>
      <c r="C58">
        <f>'iv1'!G70</f>
        <v>2.1252891097021482</v>
      </c>
      <c r="D58">
        <f>'iv2'!F70</f>
        <v>44.444444444444443</v>
      </c>
      <c r="E58">
        <f>IF($A$1=1,NA(),'iv2'!G70)</f>
        <v>2.1252891097021482</v>
      </c>
      <c r="F58">
        <f>'iv3'!F70</f>
        <v>44.444444444444443</v>
      </c>
      <c r="G58">
        <f>IF($A$1&lt;3,NA(),'iv3'!G70)</f>
        <v>2.1252891097021482</v>
      </c>
    </row>
    <row r="59" spans="1:7" x14ac:dyDescent="0.2">
      <c r="A59">
        <v>57</v>
      </c>
      <c r="B59">
        <f>'iv1'!F71</f>
        <v>45.333333333333336</v>
      </c>
      <c r="C59">
        <f>'iv1'!G71</f>
        <v>1.7307085694261364</v>
      </c>
      <c r="D59">
        <f>'iv2'!F71</f>
        <v>45.333333333333336</v>
      </c>
      <c r="E59">
        <f>IF($A$1=1,NA(),'iv2'!G71)</f>
        <v>1.7307085694261364</v>
      </c>
      <c r="F59">
        <f>'iv3'!F71</f>
        <v>45.333333333333336</v>
      </c>
      <c r="G59">
        <f>IF($A$1&lt;3,NA(),'iv3'!G71)</f>
        <v>1.7307085694261364</v>
      </c>
    </row>
    <row r="60" spans="1:7" x14ac:dyDescent="0.2">
      <c r="A60">
        <v>58</v>
      </c>
      <c r="B60">
        <f>'iv1'!F72</f>
        <v>46.222222222222221</v>
      </c>
      <c r="C60">
        <f>'iv1'!G72</f>
        <v>1.4093857342095237</v>
      </c>
      <c r="D60">
        <f>'iv2'!F72</f>
        <v>46.222222222222221</v>
      </c>
      <c r="E60">
        <f>IF($A$1=1,NA(),'iv2'!G72)</f>
        <v>1.4093857342095237</v>
      </c>
      <c r="F60">
        <f>'iv3'!F72</f>
        <v>46.222222222222221</v>
      </c>
      <c r="G60">
        <f>IF($A$1&lt;3,NA(),'iv3'!G72)</f>
        <v>1.4093857342095237</v>
      </c>
    </row>
    <row r="61" spans="1:7" x14ac:dyDescent="0.2">
      <c r="A61">
        <v>59</v>
      </c>
      <c r="B61">
        <f>'iv1'!F73</f>
        <v>47.111111111111114</v>
      </c>
      <c r="C61">
        <f>'iv1'!G73</f>
        <v>1.1477196004477808</v>
      </c>
      <c r="D61">
        <f>'iv2'!F73</f>
        <v>47.111111111111114</v>
      </c>
      <c r="E61">
        <f>IF($A$1=1,NA(),'iv2'!G73)</f>
        <v>1.1477196004477808</v>
      </c>
      <c r="F61">
        <f>'iv3'!F73</f>
        <v>47.111111111111114</v>
      </c>
      <c r="G61">
        <f>IF($A$1&lt;3,NA(),'iv3'!G73)</f>
        <v>1.1477196004477808</v>
      </c>
    </row>
    <row r="62" spans="1:7" x14ac:dyDescent="0.2">
      <c r="A62">
        <v>60</v>
      </c>
      <c r="B62">
        <f>'iv1'!F74</f>
        <v>48</v>
      </c>
      <c r="C62">
        <f>'iv1'!G74</f>
        <v>0.93463432279653536</v>
      </c>
      <c r="D62">
        <f>'iv2'!F74</f>
        <v>48</v>
      </c>
      <c r="E62">
        <f>IF($A$1=1,NA(),'iv2'!G74)</f>
        <v>0.93463432279653536</v>
      </c>
      <c r="F62">
        <f>'iv3'!F74</f>
        <v>48</v>
      </c>
      <c r="G62">
        <f>IF($A$1&lt;3,NA(),'iv3'!G74)</f>
        <v>0.93463432279653536</v>
      </c>
    </row>
    <row r="63" spans="1:7" x14ac:dyDescent="0.2">
      <c r="A63">
        <v>61</v>
      </c>
      <c r="B63">
        <f>'iv1'!F75</f>
        <v>48</v>
      </c>
      <c r="C63">
        <f>'iv1'!G75</f>
        <v>5.9346343227965352</v>
      </c>
      <c r="D63">
        <f>'iv2'!F75</f>
        <v>48</v>
      </c>
      <c r="E63">
        <f>IF($A$1=1,NA(),'iv2'!G75)</f>
        <v>5.9346343227965352</v>
      </c>
      <c r="F63">
        <f>'iv3'!F75</f>
        <v>48</v>
      </c>
      <c r="G63">
        <f>IF($A$1&lt;3,NA(),'iv3'!G75)</f>
        <v>5.9346343227965352</v>
      </c>
    </row>
    <row r="64" spans="1:7" x14ac:dyDescent="0.2">
      <c r="A64">
        <v>62</v>
      </c>
      <c r="B64">
        <f>'iv1'!F76</f>
        <v>48.888888888888886</v>
      </c>
      <c r="C64">
        <f>'iv1'!G76</f>
        <v>4.8328118899145514</v>
      </c>
      <c r="D64">
        <f>'iv2'!F76</f>
        <v>48.888888888888886</v>
      </c>
      <c r="E64">
        <f>IF($A$1=1,NA(),'iv2'!G76)</f>
        <v>4.8328118899145514</v>
      </c>
      <c r="F64">
        <f>'iv3'!F76</f>
        <v>48.888888888888886</v>
      </c>
      <c r="G64">
        <f>IF($A$1&lt;3,NA(),'iv3'!G76)</f>
        <v>4.8328118899145514</v>
      </c>
    </row>
    <row r="65" spans="1:7" x14ac:dyDescent="0.2">
      <c r="A65">
        <v>63</v>
      </c>
      <c r="B65">
        <f>'iv1'!F77</f>
        <v>49.777777777777779</v>
      </c>
      <c r="C65">
        <f>'iv1'!G77</f>
        <v>3.9355534802847814</v>
      </c>
      <c r="D65">
        <f>'iv2'!F77</f>
        <v>49.777777777777779</v>
      </c>
      <c r="E65">
        <f>IF($A$1=1,NA(),'iv2'!G77)</f>
        <v>3.9355534802847814</v>
      </c>
      <c r="F65">
        <f>'iv3'!F77</f>
        <v>49.777777777777779</v>
      </c>
      <c r="G65">
        <f>IF($A$1&lt;3,NA(),'iv3'!G77)</f>
        <v>3.9355534802847814</v>
      </c>
    </row>
    <row r="66" spans="1:7" x14ac:dyDescent="0.2">
      <c r="A66">
        <v>64</v>
      </c>
      <c r="B66">
        <f>'iv1'!F78</f>
        <v>50.666666666666664</v>
      </c>
      <c r="C66">
        <f>'iv1'!G78</f>
        <v>3.2048797985504738</v>
      </c>
      <c r="D66">
        <f>'iv2'!F78</f>
        <v>50.666666666666664</v>
      </c>
      <c r="E66">
        <f>IF($A$1=1,NA(),'iv2'!G78)</f>
        <v>3.2048797985504738</v>
      </c>
      <c r="F66">
        <f>'iv3'!F78</f>
        <v>50.666666666666664</v>
      </c>
      <c r="G66">
        <f>IF($A$1&lt;3,NA(),'iv3'!G78)</f>
        <v>3.2048797985504738</v>
      </c>
    </row>
    <row r="67" spans="1:7" x14ac:dyDescent="0.2">
      <c r="A67">
        <v>65</v>
      </c>
      <c r="B67">
        <f>'iv1'!F79</f>
        <v>51.555555555555557</v>
      </c>
      <c r="C67">
        <f>'iv1'!G79</f>
        <v>2.6098627739683691</v>
      </c>
      <c r="D67">
        <f>'iv2'!F79</f>
        <v>51.555555555555557</v>
      </c>
      <c r="E67">
        <f>IF($A$1=1,NA(),'iv2'!G79)</f>
        <v>2.6098627739683691</v>
      </c>
      <c r="F67">
        <f>'iv3'!F79</f>
        <v>51.555555555555557</v>
      </c>
      <c r="G67">
        <f>IF($A$1&lt;3,NA(),'iv3'!G79)</f>
        <v>2.6098627739683691</v>
      </c>
    </row>
    <row r="68" spans="1:7" x14ac:dyDescent="0.2">
      <c r="A68">
        <v>66</v>
      </c>
      <c r="B68">
        <f>'iv1'!F80</f>
        <v>52.444444444444443</v>
      </c>
      <c r="C68">
        <f>'iv1'!G80</f>
        <v>2.1253164321565454</v>
      </c>
      <c r="D68">
        <f>'iv2'!F80</f>
        <v>52.444444444444443</v>
      </c>
      <c r="E68">
        <f>IF($A$1=1,NA(),'iv2'!G80)</f>
        <v>2.1253164321565454</v>
      </c>
      <c r="F68">
        <f>'iv3'!F80</f>
        <v>52.444444444444443</v>
      </c>
      <c r="G68">
        <f>IF($A$1&lt;3,NA(),'iv3'!G80)</f>
        <v>2.1253164321565454</v>
      </c>
    </row>
    <row r="69" spans="1:7" x14ac:dyDescent="0.2">
      <c r="A69">
        <v>67</v>
      </c>
      <c r="B69">
        <f>'iv1'!F81</f>
        <v>53.333333333333336</v>
      </c>
      <c r="C69">
        <f>'iv1'!G81</f>
        <v>1.7307308192018243</v>
      </c>
      <c r="D69">
        <f>'iv2'!F81</f>
        <v>53.333333333333336</v>
      </c>
      <c r="E69">
        <f>IF($A$1=1,NA(),'iv2'!G81)</f>
        <v>1.7307308192018243</v>
      </c>
      <c r="F69">
        <f>'iv3'!F81</f>
        <v>53.333333333333336</v>
      </c>
      <c r="G69">
        <f>IF($A$1&lt;3,NA(),'iv3'!G81)</f>
        <v>1.7307308192018243</v>
      </c>
    </row>
    <row r="70" spans="1:7" x14ac:dyDescent="0.2">
      <c r="A70">
        <v>68</v>
      </c>
      <c r="B70">
        <f>'iv1'!F82</f>
        <v>54.222222222222221</v>
      </c>
      <c r="C70">
        <f>'iv1'!G82</f>
        <v>1.409403853098514</v>
      </c>
      <c r="D70">
        <f>'iv2'!F82</f>
        <v>54.222222222222221</v>
      </c>
      <c r="E70">
        <f>IF($A$1=1,NA(),'iv2'!G82)</f>
        <v>1.409403853098514</v>
      </c>
      <c r="F70">
        <f>'iv3'!F82</f>
        <v>54.222222222222221</v>
      </c>
      <c r="G70">
        <f>IF($A$1&lt;3,NA(),'iv3'!G82)</f>
        <v>1.409403853098514</v>
      </c>
    </row>
    <row r="71" spans="1:7" x14ac:dyDescent="0.2">
      <c r="A71">
        <v>69</v>
      </c>
      <c r="B71">
        <f>'iv1'!F83</f>
        <v>55.111111111111114</v>
      </c>
      <c r="C71">
        <f>'iv1'!G83</f>
        <v>1.1477343553892618</v>
      </c>
      <c r="D71">
        <f>'iv2'!F83</f>
        <v>55.111111111111114</v>
      </c>
      <c r="E71">
        <f>IF($A$1=1,NA(),'iv2'!G83)</f>
        <v>1.1477343553892618</v>
      </c>
      <c r="F71">
        <f>'iv3'!F83</f>
        <v>55.111111111111114</v>
      </c>
      <c r="G71">
        <f>IF($A$1&lt;3,NA(),'iv3'!G83)</f>
        <v>1.1477343553892618</v>
      </c>
    </row>
    <row r="72" spans="1:7" x14ac:dyDescent="0.2">
      <c r="A72">
        <v>70</v>
      </c>
      <c r="B72">
        <f>'iv1'!F84</f>
        <v>56</v>
      </c>
      <c r="C72">
        <f>'iv1'!G84</f>
        <v>0.93464633833999522</v>
      </c>
      <c r="D72">
        <f>'iv2'!F84</f>
        <v>56</v>
      </c>
      <c r="E72">
        <f>IF($A$1=1,NA(),'iv2'!G84)</f>
        <v>0.93464633833999522</v>
      </c>
      <c r="F72">
        <f>'iv3'!F84</f>
        <v>56</v>
      </c>
      <c r="G72">
        <f>IF($A$1&lt;3,NA(),'iv3'!G84)</f>
        <v>0.93464633833999522</v>
      </c>
    </row>
    <row r="73" spans="1:7" x14ac:dyDescent="0.2">
      <c r="A73">
        <v>71</v>
      </c>
      <c r="B73">
        <f>'iv1'!F85</f>
        <v>56</v>
      </c>
      <c r="C73">
        <f>'iv1'!G85</f>
        <v>5.934646338339995</v>
      </c>
      <c r="D73">
        <f>'iv2'!F85</f>
        <v>56</v>
      </c>
      <c r="E73">
        <f>IF($A$1=1,NA(),'iv2'!G85)</f>
        <v>5.934646338339995</v>
      </c>
      <c r="F73">
        <f>'iv3'!F85</f>
        <v>56</v>
      </c>
      <c r="G73">
        <f>IF($A$1&lt;3,NA(),'iv3'!G85)</f>
        <v>5.934646338339995</v>
      </c>
    </row>
    <row r="74" spans="1:7" x14ac:dyDescent="0.2">
      <c r="A74">
        <v>72</v>
      </c>
      <c r="B74">
        <f>'iv1'!F86</f>
        <v>56.888888888888886</v>
      </c>
      <c r="C74">
        <f>'iv1'!G86</f>
        <v>4.8328216746558077</v>
      </c>
      <c r="D74">
        <f>'iv2'!F86</f>
        <v>56.888888888888886</v>
      </c>
      <c r="E74">
        <f>IF($A$1=1,NA(),'iv2'!G86)</f>
        <v>4.8328216746558077</v>
      </c>
      <c r="F74">
        <f>'iv3'!F86</f>
        <v>56.888888888888886</v>
      </c>
      <c r="G74">
        <f>IF($A$1&lt;3,NA(),'iv3'!G86)</f>
        <v>4.8328216746558077</v>
      </c>
    </row>
    <row r="75" spans="1:7" x14ac:dyDescent="0.2">
      <c r="A75">
        <v>73</v>
      </c>
      <c r="B75">
        <f>'iv1'!F87</f>
        <v>57.777777777777779</v>
      </c>
      <c r="C75">
        <f>'iv1'!G87</f>
        <v>3.9355614483939032</v>
      </c>
      <c r="D75">
        <f>'iv2'!F87</f>
        <v>57.777777777777779</v>
      </c>
      <c r="E75">
        <f>IF($A$1=1,NA(),'iv2'!G87)</f>
        <v>3.9355614483939032</v>
      </c>
      <c r="F75">
        <f>'iv3'!F87</f>
        <v>57.777777777777779</v>
      </c>
      <c r="G75">
        <f>IF($A$1&lt;3,NA(),'iv3'!G87)</f>
        <v>3.9355614483939032</v>
      </c>
    </row>
    <row r="76" spans="1:7" x14ac:dyDescent="0.2">
      <c r="A76">
        <v>74</v>
      </c>
      <c r="B76">
        <f>'iv1'!F88</f>
        <v>58.666666666666664</v>
      </c>
      <c r="C76">
        <f>'iv1'!G88</f>
        <v>3.2048862873028399</v>
      </c>
      <c r="D76">
        <f>'iv2'!F88</f>
        <v>58.666666666666664</v>
      </c>
      <c r="E76">
        <f>IF($A$1=1,NA(),'iv2'!G88)</f>
        <v>3.2048862873028399</v>
      </c>
      <c r="F76">
        <f>'iv3'!F88</f>
        <v>58.666666666666664</v>
      </c>
      <c r="G76">
        <f>IF($A$1&lt;3,NA(),'iv3'!G88)</f>
        <v>3.2048862873028399</v>
      </c>
    </row>
    <row r="77" spans="1:7" x14ac:dyDescent="0.2">
      <c r="A77">
        <v>75</v>
      </c>
      <c r="B77">
        <f>'iv1'!F89</f>
        <v>59.555555555555557</v>
      </c>
      <c r="C77">
        <f>'iv1'!G89</f>
        <v>2.6098680580209122</v>
      </c>
      <c r="D77">
        <f>'iv2'!F89</f>
        <v>59.555555555555557</v>
      </c>
      <c r="E77">
        <f>IF($A$1=1,NA(),'iv2'!G89)</f>
        <v>2.6098680580209122</v>
      </c>
      <c r="F77">
        <f>'iv3'!F89</f>
        <v>59.555555555555557</v>
      </c>
      <c r="G77">
        <f>IF($A$1&lt;3,NA(),'iv3'!G89)</f>
        <v>2.6098680580209122</v>
      </c>
    </row>
    <row r="78" spans="1:7" x14ac:dyDescent="0.2">
      <c r="A78">
        <v>76</v>
      </c>
      <c r="B78">
        <f>'iv1'!F90</f>
        <v>60.444444444444443</v>
      </c>
      <c r="C78">
        <f>'iv1'!G90</f>
        <v>2.125320735173474</v>
      </c>
      <c r="D78">
        <f>'iv2'!F90</f>
        <v>60.444444444444443</v>
      </c>
      <c r="E78">
        <f>IF($A$1=1,NA(),'iv2'!G90)</f>
        <v>2.125320735173474</v>
      </c>
      <c r="F78">
        <f>'iv3'!F90</f>
        <v>60.444444444444443</v>
      </c>
      <c r="G78">
        <f>IF($A$1&lt;3,NA(),'iv3'!G90)</f>
        <v>2.125320735173474</v>
      </c>
    </row>
    <row r="79" spans="1:7" x14ac:dyDescent="0.2">
      <c r="A79">
        <v>77</v>
      </c>
      <c r="B79">
        <f>'iv1'!F91</f>
        <v>61.333333333333336</v>
      </c>
      <c r="C79">
        <f>'iv1'!G91</f>
        <v>1.7307343233219172</v>
      </c>
      <c r="D79">
        <f>'iv2'!F91</f>
        <v>61.333333333333336</v>
      </c>
      <c r="E79">
        <f>IF($A$1=1,NA(),'iv2'!G91)</f>
        <v>1.7307343233219172</v>
      </c>
      <c r="F79">
        <f>'iv3'!F91</f>
        <v>61.333333333333336</v>
      </c>
      <c r="G79">
        <f>IF($A$1&lt;3,NA(),'iv3'!G91)</f>
        <v>1.7307343233219172</v>
      </c>
    </row>
    <row r="80" spans="1:7" x14ac:dyDescent="0.2">
      <c r="A80">
        <v>78</v>
      </c>
      <c r="B80">
        <f>'iv1'!F92</f>
        <v>62.222222222222221</v>
      </c>
      <c r="C80">
        <f>'iv1'!G92</f>
        <v>1.4094067066447189</v>
      </c>
      <c r="D80">
        <f>'iv2'!F92</f>
        <v>62.222222222222221</v>
      </c>
      <c r="E80">
        <f>IF($A$1=1,NA(),'iv2'!G92)</f>
        <v>1.4094067066447189</v>
      </c>
      <c r="F80">
        <f>'iv3'!F92</f>
        <v>62.222222222222221</v>
      </c>
      <c r="G80">
        <f>IF($A$1&lt;3,NA(),'iv3'!G92)</f>
        <v>1.4094067066447189</v>
      </c>
    </row>
    <row r="81" spans="1:7" x14ac:dyDescent="0.2">
      <c r="A81">
        <v>79</v>
      </c>
      <c r="B81">
        <f>'iv1'!F93</f>
        <v>63.111111111111114</v>
      </c>
      <c r="C81">
        <f>'iv1'!G93</f>
        <v>1.1477366791469319</v>
      </c>
      <c r="D81">
        <f>'iv2'!F93</f>
        <v>63.111111111111114</v>
      </c>
      <c r="E81">
        <f>IF($A$1=1,NA(),'iv2'!G93)</f>
        <v>1.1477366791469319</v>
      </c>
      <c r="F81">
        <f>'iv3'!F93</f>
        <v>63.111111111111114</v>
      </c>
      <c r="G81">
        <f>IF($A$1&lt;3,NA(),'iv3'!G93)</f>
        <v>1.1477366791469319</v>
      </c>
    </row>
    <row r="82" spans="1:7" x14ac:dyDescent="0.2">
      <c r="A82">
        <v>80</v>
      </c>
      <c r="B82">
        <f>'iv1'!F94</f>
        <v>64</v>
      </c>
      <c r="C82">
        <f>'iv1'!G94</f>
        <v>0.93464823066951164</v>
      </c>
      <c r="D82">
        <f>'iv2'!F94</f>
        <v>64</v>
      </c>
      <c r="E82">
        <f>IF($A$1=1,NA(),'iv2'!G94)</f>
        <v>0.93464823066951164</v>
      </c>
      <c r="F82">
        <f>'iv3'!F94</f>
        <v>64</v>
      </c>
      <c r="G82">
        <f>IF($A$1&lt;3,NA(),'iv3'!G94)</f>
        <v>0.93464823066951164</v>
      </c>
    </row>
    <row r="83" spans="1:7" x14ac:dyDescent="0.2">
      <c r="A83">
        <v>81</v>
      </c>
      <c r="B83">
        <f>'iv1'!F95</f>
        <v>64</v>
      </c>
      <c r="C83">
        <f>'iv1'!G95</f>
        <v>5.9346482306695112</v>
      </c>
      <c r="D83">
        <f>'iv2'!F95</f>
        <v>64</v>
      </c>
      <c r="E83">
        <f>IF($A$1=1,NA(),'iv2'!G95)</f>
        <v>5.9346482306695112</v>
      </c>
      <c r="F83">
        <f>'iv3'!F95</f>
        <v>64</v>
      </c>
      <c r="G83">
        <f>IF($A$1&lt;3,NA(),'iv3'!G95)</f>
        <v>5.9346482306695112</v>
      </c>
    </row>
    <row r="84" spans="1:7" x14ac:dyDescent="0.2">
      <c r="A84">
        <v>82</v>
      </c>
      <c r="B84">
        <f>'iv1'!F96</f>
        <v>64.888888888888886</v>
      </c>
      <c r="C84">
        <f>'iv1'!G96</f>
        <v>4.832823215655992</v>
      </c>
      <c r="D84">
        <f>'iv2'!F96</f>
        <v>64.888888888888886</v>
      </c>
      <c r="E84">
        <f>IF($A$1=1,NA(),'iv2'!G96)</f>
        <v>4.832823215655992</v>
      </c>
      <c r="F84">
        <f>'iv3'!F96</f>
        <v>64.888888888888886</v>
      </c>
      <c r="G84">
        <f>IF($A$1&lt;3,NA(),'iv3'!G96)</f>
        <v>4.832823215655992</v>
      </c>
    </row>
    <row r="85" spans="1:7" x14ac:dyDescent="0.2">
      <c r="A85">
        <v>83</v>
      </c>
      <c r="B85">
        <f>'iv1'!F97</f>
        <v>65.777777777777771</v>
      </c>
      <c r="C85">
        <f>'iv1'!G97</f>
        <v>3.9355627032924607</v>
      </c>
      <c r="D85">
        <f>'iv2'!F97</f>
        <v>65.777777777777771</v>
      </c>
      <c r="E85">
        <f>IF($A$1=1,NA(),'iv2'!G97)</f>
        <v>3.9355627032924607</v>
      </c>
      <c r="F85">
        <f>'iv3'!F97</f>
        <v>65.777777777777771</v>
      </c>
      <c r="G85">
        <f>IF($A$1&lt;3,NA(),'iv3'!G97)</f>
        <v>3.9355627032924607</v>
      </c>
    </row>
    <row r="86" spans="1:7" x14ac:dyDescent="0.2">
      <c r="A86">
        <v>84</v>
      </c>
      <c r="B86">
        <f>'iv1'!F98</f>
        <v>66.666666666666671</v>
      </c>
      <c r="C86">
        <f>'iv1'!G98</f>
        <v>3.2048873092172965</v>
      </c>
      <c r="D86">
        <f>'iv2'!F98</f>
        <v>66.666666666666671</v>
      </c>
      <c r="E86">
        <f>IF($A$1=1,NA(),'iv2'!G98)</f>
        <v>3.2048873092172965</v>
      </c>
      <c r="F86">
        <f>'iv3'!F98</f>
        <v>66.666666666666671</v>
      </c>
      <c r="G86">
        <f>IF($A$1&lt;3,NA(),'iv3'!G98)</f>
        <v>3.2048873092172965</v>
      </c>
    </row>
    <row r="87" spans="1:7" x14ac:dyDescent="0.2">
      <c r="A87">
        <v>85</v>
      </c>
      <c r="B87">
        <f>'iv1'!F99</f>
        <v>67.555555555555557</v>
      </c>
      <c r="C87">
        <f>'iv1'!G99</f>
        <v>2.6098688902070406</v>
      </c>
      <c r="D87">
        <f>'iv2'!F99</f>
        <v>67.555555555555557</v>
      </c>
      <c r="E87">
        <f>IF($A$1=1,NA(),'iv2'!G99)</f>
        <v>2.6098688902070406</v>
      </c>
      <c r="F87">
        <f>'iv3'!F99</f>
        <v>67.555555555555557</v>
      </c>
      <c r="G87">
        <f>IF($A$1&lt;3,NA(),'iv3'!G99)</f>
        <v>2.6098688902070406</v>
      </c>
    </row>
    <row r="88" spans="1:7" x14ac:dyDescent="0.2">
      <c r="A88">
        <v>86</v>
      </c>
      <c r="B88">
        <f>'iv1'!F100</f>
        <v>68.444444444444443</v>
      </c>
      <c r="C88">
        <f>'iv1'!G100</f>
        <v>2.1253214128561746</v>
      </c>
      <c r="D88">
        <f>'iv2'!F100</f>
        <v>68.444444444444443</v>
      </c>
      <c r="E88">
        <f>IF($A$1=1,NA(),'iv2'!G100)</f>
        <v>2.1253214128561746</v>
      </c>
      <c r="F88">
        <f>'iv3'!F100</f>
        <v>68.444444444444443</v>
      </c>
      <c r="G88">
        <f>IF($A$1&lt;3,NA(),'iv3'!G100)</f>
        <v>2.1253214128561746</v>
      </c>
    </row>
    <row r="89" spans="1:7" x14ac:dyDescent="0.2">
      <c r="A89">
        <v>87</v>
      </c>
      <c r="B89">
        <f>'iv1'!F101</f>
        <v>69.333333333333329</v>
      </c>
      <c r="C89">
        <f>'iv1'!G101</f>
        <v>1.7307348751862532</v>
      </c>
      <c r="D89">
        <f>'iv2'!F101</f>
        <v>69.333333333333329</v>
      </c>
      <c r="E89">
        <f>IF($A$1=1,NA(),'iv2'!G101)</f>
        <v>1.7307348751862532</v>
      </c>
      <c r="F89">
        <f>'iv3'!F101</f>
        <v>69.333333333333329</v>
      </c>
      <c r="G89">
        <f>IF($A$1&lt;3,NA(),'iv3'!G101)</f>
        <v>1.7307348751862532</v>
      </c>
    </row>
    <row r="90" spans="1:7" x14ac:dyDescent="0.2">
      <c r="A90">
        <v>88</v>
      </c>
      <c r="B90">
        <f>'iv1'!F102</f>
        <v>70.222222222222229</v>
      </c>
      <c r="C90">
        <f>'iv1'!G102</f>
        <v>1.4094071560500829</v>
      </c>
      <c r="D90">
        <f>'iv2'!F102</f>
        <v>70.222222222222229</v>
      </c>
      <c r="E90">
        <f>IF($A$1=1,NA(),'iv2'!G102)</f>
        <v>1.4094071560500829</v>
      </c>
      <c r="F90">
        <f>'iv3'!F102</f>
        <v>70.222222222222229</v>
      </c>
      <c r="G90">
        <f>IF($A$1&lt;3,NA(),'iv3'!G102)</f>
        <v>1.4094071560500829</v>
      </c>
    </row>
    <row r="91" spans="1:7" x14ac:dyDescent="0.2">
      <c r="A91">
        <v>89</v>
      </c>
      <c r="B91">
        <f>'iv1'!F103</f>
        <v>71.111111111111114</v>
      </c>
      <c r="C91">
        <f>'iv1'!G103</f>
        <v>1.1477370451158324</v>
      </c>
      <c r="D91">
        <f>'iv2'!F103</f>
        <v>71.111111111111114</v>
      </c>
      <c r="E91">
        <f>IF($A$1=1,NA(),'iv2'!G103)</f>
        <v>1.1477370451158324</v>
      </c>
      <c r="F91">
        <f>'iv3'!F103</f>
        <v>71.111111111111114</v>
      </c>
      <c r="G91">
        <f>IF($A$1&lt;3,NA(),'iv3'!G103)</f>
        <v>1.1477370451158324</v>
      </c>
    </row>
    <row r="92" spans="1:7" x14ac:dyDescent="0.2">
      <c r="A92">
        <v>90</v>
      </c>
      <c r="B92">
        <f>'iv1'!F104</f>
        <v>72</v>
      </c>
      <c r="C92">
        <f>'iv1'!G104</f>
        <v>0.93464852869273551</v>
      </c>
      <c r="D92">
        <f>'iv2'!F104</f>
        <v>72</v>
      </c>
      <c r="E92">
        <f>IF($A$1=1,NA(),'iv2'!G104)</f>
        <v>0.93464852869273551</v>
      </c>
      <c r="F92">
        <f>'iv3'!F104</f>
        <v>72</v>
      </c>
      <c r="G92">
        <f>IF($A$1&lt;3,NA(),'iv3'!G104)</f>
        <v>0.93464852869273551</v>
      </c>
    </row>
    <row r="93" spans="1:7" x14ac:dyDescent="0.2">
      <c r="A93">
        <v>91</v>
      </c>
      <c r="B93">
        <f>'iv1'!F105</f>
        <v>72</v>
      </c>
      <c r="C93">
        <f>'iv1'!G105</f>
        <v>5.9346485286927351</v>
      </c>
      <c r="D93">
        <f>'iv2'!F105</f>
        <v>72</v>
      </c>
      <c r="E93">
        <f>IF($A$1=1,NA(),'iv2'!G105)</f>
        <v>5.9346485286927351</v>
      </c>
      <c r="F93">
        <f>'iv3'!F105</f>
        <v>72</v>
      </c>
      <c r="G93">
        <f>IF($A$1&lt;3,NA(),'iv3'!G105)</f>
        <v>5.9346485286927351</v>
      </c>
    </row>
    <row r="94" spans="1:7" x14ac:dyDescent="0.2">
      <c r="A94">
        <v>92</v>
      </c>
      <c r="B94" t="e">
        <f>'iv1'!F106</f>
        <v>#N/A</v>
      </c>
      <c r="C94" t="e">
        <f>'iv1'!G106</f>
        <v>#N/A</v>
      </c>
      <c r="D94" t="e">
        <f>'iv2'!F106</f>
        <v>#N/A</v>
      </c>
      <c r="E94" t="e">
        <f>IF($A$1=1,NA(),'iv2'!G106)</f>
        <v>#N/A</v>
      </c>
      <c r="F94" t="e">
        <f>'iv3'!F106</f>
        <v>#N/A</v>
      </c>
      <c r="G94" t="e">
        <f>IF($A$1&lt;3,NA(),'iv3'!G106)</f>
        <v>#N/A</v>
      </c>
    </row>
    <row r="95" spans="1:7" x14ac:dyDescent="0.2">
      <c r="A95">
        <v>93</v>
      </c>
      <c r="B95" t="e">
        <f>'iv1'!F107</f>
        <v>#N/A</v>
      </c>
      <c r="C95" t="e">
        <f>'iv1'!G107</f>
        <v>#N/A</v>
      </c>
      <c r="D95" t="e">
        <f>'iv2'!F107</f>
        <v>#N/A</v>
      </c>
      <c r="E95" t="e">
        <f>IF($A$1=1,NA(),'iv2'!G107)</f>
        <v>#N/A</v>
      </c>
      <c r="F95" t="e">
        <f>'iv3'!F107</f>
        <v>#N/A</v>
      </c>
      <c r="G95" t="e">
        <f>IF($A$1&lt;3,NA(),'iv3'!G107)</f>
        <v>#N/A</v>
      </c>
    </row>
    <row r="96" spans="1:7" x14ac:dyDescent="0.2">
      <c r="A96">
        <v>94</v>
      </c>
      <c r="B96" t="e">
        <f>'iv1'!F108</f>
        <v>#N/A</v>
      </c>
      <c r="C96" t="e">
        <f>'iv1'!G108</f>
        <v>#N/A</v>
      </c>
      <c r="D96" t="e">
        <f>'iv2'!F108</f>
        <v>#N/A</v>
      </c>
      <c r="E96" t="e">
        <f>IF($A$1=1,NA(),'iv2'!G108)</f>
        <v>#N/A</v>
      </c>
      <c r="F96" t="e">
        <f>'iv3'!F108</f>
        <v>#N/A</v>
      </c>
      <c r="G96" t="e">
        <f>IF($A$1&lt;3,NA(),'iv3'!G108)</f>
        <v>#N/A</v>
      </c>
    </row>
    <row r="97" spans="1:7" x14ac:dyDescent="0.2">
      <c r="A97">
        <v>95</v>
      </c>
      <c r="B97" t="e">
        <f>'iv1'!F109</f>
        <v>#N/A</v>
      </c>
      <c r="C97" t="e">
        <f>'iv1'!G109</f>
        <v>#N/A</v>
      </c>
      <c r="D97" t="e">
        <f>'iv2'!F109</f>
        <v>#N/A</v>
      </c>
      <c r="E97" t="e">
        <f>IF($A$1=1,NA(),'iv2'!G109)</f>
        <v>#N/A</v>
      </c>
      <c r="F97" t="e">
        <f>'iv3'!F109</f>
        <v>#N/A</v>
      </c>
      <c r="G97" t="e">
        <f>IF($A$1&lt;3,NA(),'iv3'!G109)</f>
        <v>#N/A</v>
      </c>
    </row>
    <row r="98" spans="1:7" x14ac:dyDescent="0.2">
      <c r="A98">
        <v>96</v>
      </c>
      <c r="B98" t="e">
        <f>'iv1'!F110</f>
        <v>#N/A</v>
      </c>
      <c r="C98" t="e">
        <f>'iv1'!G110</f>
        <v>#N/A</v>
      </c>
      <c r="D98" t="e">
        <f>'iv2'!F110</f>
        <v>#N/A</v>
      </c>
      <c r="E98" t="e">
        <f>IF($A$1=1,NA(),'iv2'!G110)</f>
        <v>#N/A</v>
      </c>
      <c r="F98" t="e">
        <f>'iv3'!F110</f>
        <v>#N/A</v>
      </c>
      <c r="G98" t="e">
        <f>IF($A$1&lt;3,NA(),'iv3'!G110)</f>
        <v>#N/A</v>
      </c>
    </row>
    <row r="99" spans="1:7" x14ac:dyDescent="0.2">
      <c r="A99">
        <v>97</v>
      </c>
      <c r="B99" t="e">
        <f>'iv1'!F111</f>
        <v>#N/A</v>
      </c>
      <c r="C99" t="e">
        <f>'iv1'!G111</f>
        <v>#N/A</v>
      </c>
      <c r="D99" t="e">
        <f>'iv2'!F111</f>
        <v>#N/A</v>
      </c>
      <c r="E99" t="e">
        <f>IF($A$1=1,NA(),'iv2'!G111)</f>
        <v>#N/A</v>
      </c>
      <c r="F99" t="e">
        <f>'iv3'!F111</f>
        <v>#N/A</v>
      </c>
      <c r="G99" t="e">
        <f>IF($A$1&lt;3,NA(),'iv3'!G111)</f>
        <v>#N/A</v>
      </c>
    </row>
    <row r="100" spans="1:7" x14ac:dyDescent="0.2">
      <c r="A100">
        <v>98</v>
      </c>
      <c r="B100" t="e">
        <f>'iv1'!F112</f>
        <v>#N/A</v>
      </c>
      <c r="C100" t="e">
        <f>'iv1'!G112</f>
        <v>#N/A</v>
      </c>
      <c r="D100" t="e">
        <f>'iv2'!F112</f>
        <v>#N/A</v>
      </c>
      <c r="E100" t="e">
        <f>IF($A$1=1,NA(),'iv2'!G112)</f>
        <v>#N/A</v>
      </c>
      <c r="F100" t="e">
        <f>'iv3'!F112</f>
        <v>#N/A</v>
      </c>
      <c r="G100" t="e">
        <f>IF($A$1&lt;3,NA(),'iv3'!G112)</f>
        <v>#N/A</v>
      </c>
    </row>
    <row r="101" spans="1:7" x14ac:dyDescent="0.2">
      <c r="A101">
        <v>99</v>
      </c>
      <c r="B101" t="e">
        <f>'iv1'!F113</f>
        <v>#N/A</v>
      </c>
      <c r="C101" t="e">
        <f>'iv1'!G113</f>
        <v>#N/A</v>
      </c>
      <c r="D101" t="e">
        <f>'iv2'!F113</f>
        <v>#N/A</v>
      </c>
      <c r="E101" t="e">
        <f>IF($A$1=1,NA(),'iv2'!G113)</f>
        <v>#N/A</v>
      </c>
      <c r="F101" t="e">
        <f>'iv3'!F113</f>
        <v>#N/A</v>
      </c>
      <c r="G101" t="e">
        <f>IF($A$1&lt;3,NA(),'iv3'!G113)</f>
        <v>#N/A</v>
      </c>
    </row>
    <row r="102" spans="1:7" x14ac:dyDescent="0.2">
      <c r="A102">
        <v>100</v>
      </c>
      <c r="B102" t="e">
        <f>'iv1'!F114</f>
        <v>#N/A</v>
      </c>
      <c r="C102" t="e">
        <f>'iv1'!G114</f>
        <v>#N/A</v>
      </c>
      <c r="D102" t="e">
        <f>'iv2'!F114</f>
        <v>#N/A</v>
      </c>
      <c r="E102" t="e">
        <f>IF($A$1=1,NA(),'iv2'!G114)</f>
        <v>#N/A</v>
      </c>
      <c r="F102" t="e">
        <f>'iv3'!F114</f>
        <v>#N/A</v>
      </c>
      <c r="G102" t="e">
        <f>IF($A$1&lt;3,NA(),'iv3'!G114)</f>
        <v>#N/A</v>
      </c>
    </row>
    <row r="103" spans="1:7" x14ac:dyDescent="0.2">
      <c r="A103">
        <v>101</v>
      </c>
      <c r="B103" t="e">
        <f>'iv1'!F115</f>
        <v>#N/A</v>
      </c>
      <c r="C103" t="e">
        <f>'iv1'!G115</f>
        <v>#N/A</v>
      </c>
      <c r="D103" t="e">
        <f>'iv2'!F115</f>
        <v>#N/A</v>
      </c>
      <c r="E103" t="e">
        <f>IF($A$1=1,NA(),'iv2'!G115)</f>
        <v>#N/A</v>
      </c>
      <c r="F103" t="e">
        <f>'iv3'!F115</f>
        <v>#N/A</v>
      </c>
      <c r="G103" t="e">
        <f>IF($A$1&lt;3,NA(),'iv3'!G115)</f>
        <v>#N/A</v>
      </c>
    </row>
    <row r="104" spans="1:7" x14ac:dyDescent="0.2">
      <c r="A104">
        <v>102</v>
      </c>
      <c r="B104" t="e">
        <f>'iv1'!F116</f>
        <v>#N/A</v>
      </c>
      <c r="C104" t="e">
        <f>'iv1'!G116</f>
        <v>#N/A</v>
      </c>
      <c r="D104" t="e">
        <f>'iv2'!F116</f>
        <v>#N/A</v>
      </c>
      <c r="E104" t="e">
        <f>IF($A$1=1,NA(),'iv2'!G116)</f>
        <v>#N/A</v>
      </c>
      <c r="F104" t="e">
        <f>'iv3'!F116</f>
        <v>#N/A</v>
      </c>
      <c r="G104" t="e">
        <f>IF($A$1&lt;3,NA(),'iv3'!G116)</f>
        <v>#N/A</v>
      </c>
    </row>
    <row r="105" spans="1:7" x14ac:dyDescent="0.2">
      <c r="A105">
        <v>103</v>
      </c>
      <c r="B105" t="e">
        <f>'iv1'!F117</f>
        <v>#N/A</v>
      </c>
      <c r="C105" t="e">
        <f>'iv1'!G117</f>
        <v>#N/A</v>
      </c>
      <c r="D105" t="e">
        <f>'iv2'!F117</f>
        <v>#N/A</v>
      </c>
      <c r="E105" t="e">
        <f>IF($A$1=1,NA(),'iv2'!G117)</f>
        <v>#N/A</v>
      </c>
      <c r="F105" t="e">
        <f>'iv3'!F117</f>
        <v>#N/A</v>
      </c>
      <c r="G105" t="e">
        <f>IF($A$1&lt;3,NA(),'iv3'!G117)</f>
        <v>#N/A</v>
      </c>
    </row>
    <row r="106" spans="1:7" x14ac:dyDescent="0.2">
      <c r="A106">
        <v>104</v>
      </c>
      <c r="B106" t="e">
        <f>'iv1'!F118</f>
        <v>#N/A</v>
      </c>
      <c r="C106" t="e">
        <f>'iv1'!G118</f>
        <v>#N/A</v>
      </c>
      <c r="D106" t="e">
        <f>'iv2'!F118</f>
        <v>#N/A</v>
      </c>
      <c r="E106" t="e">
        <f>IF($A$1=1,NA(),'iv2'!G118)</f>
        <v>#N/A</v>
      </c>
      <c r="F106" t="e">
        <f>'iv3'!F118</f>
        <v>#N/A</v>
      </c>
      <c r="G106" t="e">
        <f>IF($A$1&lt;3,NA(),'iv3'!G118)</f>
        <v>#N/A</v>
      </c>
    </row>
    <row r="107" spans="1:7" x14ac:dyDescent="0.2">
      <c r="A107">
        <v>105</v>
      </c>
      <c r="B107" t="e">
        <f>'iv1'!F119</f>
        <v>#N/A</v>
      </c>
      <c r="C107" t="e">
        <f>'iv1'!G119</f>
        <v>#N/A</v>
      </c>
      <c r="D107" t="e">
        <f>'iv2'!F119</f>
        <v>#N/A</v>
      </c>
      <c r="E107" t="e">
        <f>IF($A$1=1,NA(),'iv2'!G119)</f>
        <v>#N/A</v>
      </c>
      <c r="F107" t="e">
        <f>'iv3'!F119</f>
        <v>#N/A</v>
      </c>
      <c r="G107" t="e">
        <f>IF($A$1&lt;3,NA(),'iv3'!G119)</f>
        <v>#N/A</v>
      </c>
    </row>
    <row r="108" spans="1:7" x14ac:dyDescent="0.2">
      <c r="A108">
        <v>106</v>
      </c>
      <c r="B108" t="e">
        <f>'iv1'!F120</f>
        <v>#N/A</v>
      </c>
      <c r="C108" t="e">
        <f>'iv1'!G120</f>
        <v>#N/A</v>
      </c>
      <c r="D108" t="e">
        <f>'iv2'!F120</f>
        <v>#N/A</v>
      </c>
      <c r="E108" t="e">
        <f>IF($A$1=1,NA(),'iv2'!G120)</f>
        <v>#N/A</v>
      </c>
      <c r="F108" t="e">
        <f>'iv3'!F120</f>
        <v>#N/A</v>
      </c>
      <c r="G108" t="e">
        <f>IF($A$1&lt;3,NA(),'iv3'!G120)</f>
        <v>#N/A</v>
      </c>
    </row>
    <row r="109" spans="1:7" x14ac:dyDescent="0.2">
      <c r="A109">
        <v>107</v>
      </c>
      <c r="B109" t="e">
        <f>'iv1'!F121</f>
        <v>#N/A</v>
      </c>
      <c r="C109" t="e">
        <f>'iv1'!G121</f>
        <v>#N/A</v>
      </c>
      <c r="D109" t="e">
        <f>'iv2'!F121</f>
        <v>#N/A</v>
      </c>
      <c r="E109" t="e">
        <f>IF($A$1=1,NA(),'iv2'!G121)</f>
        <v>#N/A</v>
      </c>
      <c r="F109" t="e">
        <f>'iv3'!F121</f>
        <v>#N/A</v>
      </c>
      <c r="G109" t="e">
        <f>IF($A$1&lt;3,NA(),'iv3'!G121)</f>
        <v>#N/A</v>
      </c>
    </row>
    <row r="110" spans="1:7" x14ac:dyDescent="0.2">
      <c r="A110">
        <v>108</v>
      </c>
      <c r="B110" t="e">
        <f>'iv1'!F122</f>
        <v>#N/A</v>
      </c>
      <c r="C110" t="e">
        <f>'iv1'!G122</f>
        <v>#N/A</v>
      </c>
      <c r="D110" t="e">
        <f>'iv2'!F122</f>
        <v>#N/A</v>
      </c>
      <c r="E110" t="e">
        <f>IF($A$1=1,NA(),'iv2'!G122)</f>
        <v>#N/A</v>
      </c>
      <c r="F110" t="e">
        <f>'iv3'!F122</f>
        <v>#N/A</v>
      </c>
      <c r="G110" t="e">
        <f>IF($A$1&lt;3,NA(),'iv3'!G122)</f>
        <v>#N/A</v>
      </c>
    </row>
    <row r="111" spans="1:7" x14ac:dyDescent="0.2">
      <c r="A111">
        <v>109</v>
      </c>
      <c r="B111" t="e">
        <f>'iv1'!F123</f>
        <v>#N/A</v>
      </c>
      <c r="C111" t="e">
        <f>'iv1'!G123</f>
        <v>#N/A</v>
      </c>
      <c r="D111" t="e">
        <f>'iv2'!F123</f>
        <v>#N/A</v>
      </c>
      <c r="E111" t="e">
        <f>IF($A$1=1,NA(),'iv2'!G123)</f>
        <v>#N/A</v>
      </c>
      <c r="F111" t="e">
        <f>'iv3'!F123</f>
        <v>#N/A</v>
      </c>
      <c r="G111" t="e">
        <f>IF($A$1&lt;3,NA(),'iv3'!G123)</f>
        <v>#N/A</v>
      </c>
    </row>
    <row r="112" spans="1:7" x14ac:dyDescent="0.2">
      <c r="A112">
        <v>110</v>
      </c>
      <c r="B112" t="e">
        <f>'iv1'!F124</f>
        <v>#N/A</v>
      </c>
      <c r="C112" t="e">
        <f>'iv1'!G124</f>
        <v>#N/A</v>
      </c>
      <c r="D112" t="e">
        <f>'iv2'!F124</f>
        <v>#N/A</v>
      </c>
      <c r="E112" t="e">
        <f>IF($A$1=1,NA(),'iv2'!G124)</f>
        <v>#N/A</v>
      </c>
      <c r="F112" t="e">
        <f>'iv3'!F124</f>
        <v>#N/A</v>
      </c>
      <c r="G112" t="e">
        <f>IF($A$1&lt;3,NA(),'iv3'!G124)</f>
        <v>#N/A</v>
      </c>
    </row>
    <row r="113" spans="1:7" x14ac:dyDescent="0.2">
      <c r="A113">
        <v>111</v>
      </c>
      <c r="B113" t="e">
        <f>'iv1'!F125</f>
        <v>#N/A</v>
      </c>
      <c r="C113" t="e">
        <f>'iv1'!G125</f>
        <v>#N/A</v>
      </c>
      <c r="D113" t="e">
        <f>'iv2'!F125</f>
        <v>#N/A</v>
      </c>
      <c r="E113" t="e">
        <f>IF($A$1=1,NA(),'iv2'!G125)</f>
        <v>#N/A</v>
      </c>
      <c r="F113" t="e">
        <f>'iv3'!F125</f>
        <v>#N/A</v>
      </c>
      <c r="G113" t="e">
        <f>IF($A$1&lt;3,NA(),'iv3'!G125)</f>
        <v>#N/A</v>
      </c>
    </row>
    <row r="114" spans="1:7" x14ac:dyDescent="0.2">
      <c r="A114">
        <v>112</v>
      </c>
      <c r="B114" t="e">
        <f>'iv1'!F126</f>
        <v>#N/A</v>
      </c>
      <c r="C114" t="e">
        <f>'iv1'!G126</f>
        <v>#N/A</v>
      </c>
      <c r="D114" t="e">
        <f>'iv2'!F126</f>
        <v>#N/A</v>
      </c>
      <c r="E114" t="e">
        <f>IF($A$1=1,NA(),'iv2'!G126)</f>
        <v>#N/A</v>
      </c>
      <c r="F114" t="e">
        <f>'iv3'!F126</f>
        <v>#N/A</v>
      </c>
      <c r="G114" t="e">
        <f>IF($A$1&lt;3,NA(),'iv3'!G126)</f>
        <v>#N/A</v>
      </c>
    </row>
    <row r="115" spans="1:7" x14ac:dyDescent="0.2">
      <c r="A115">
        <v>113</v>
      </c>
      <c r="B115" t="e">
        <f>'iv1'!F127</f>
        <v>#N/A</v>
      </c>
      <c r="C115" t="e">
        <f>'iv1'!G127</f>
        <v>#N/A</v>
      </c>
      <c r="D115" t="e">
        <f>'iv2'!F127</f>
        <v>#N/A</v>
      </c>
      <c r="E115" t="e">
        <f>IF($A$1=1,NA(),'iv2'!G127)</f>
        <v>#N/A</v>
      </c>
      <c r="F115" t="e">
        <f>'iv3'!F127</f>
        <v>#N/A</v>
      </c>
      <c r="G115" t="e">
        <f>IF($A$1&lt;3,NA(),'iv3'!G127)</f>
        <v>#N/A</v>
      </c>
    </row>
    <row r="116" spans="1:7" x14ac:dyDescent="0.2">
      <c r="A116">
        <v>114</v>
      </c>
      <c r="B116" t="e">
        <f>'iv1'!F128</f>
        <v>#N/A</v>
      </c>
      <c r="C116" t="e">
        <f>'iv1'!G128</f>
        <v>#N/A</v>
      </c>
      <c r="D116" t="e">
        <f>'iv2'!F128</f>
        <v>#N/A</v>
      </c>
      <c r="E116" t="e">
        <f>IF($A$1=1,NA(),'iv2'!G128)</f>
        <v>#N/A</v>
      </c>
      <c r="F116" t="e">
        <f>'iv3'!F128</f>
        <v>#N/A</v>
      </c>
      <c r="G116" t="e">
        <f>IF($A$1&lt;3,NA(),'iv3'!G128)</f>
        <v>#N/A</v>
      </c>
    </row>
    <row r="117" spans="1:7" x14ac:dyDescent="0.2">
      <c r="A117">
        <v>115</v>
      </c>
      <c r="B117" t="e">
        <f>'iv1'!F129</f>
        <v>#N/A</v>
      </c>
      <c r="C117" t="e">
        <f>'iv1'!G129</f>
        <v>#N/A</v>
      </c>
      <c r="D117" t="e">
        <f>'iv2'!F129</f>
        <v>#N/A</v>
      </c>
      <c r="E117" t="e">
        <f>IF($A$1=1,NA(),'iv2'!G129)</f>
        <v>#N/A</v>
      </c>
      <c r="F117" t="e">
        <f>'iv3'!F129</f>
        <v>#N/A</v>
      </c>
      <c r="G117" t="e">
        <f>IF($A$1&lt;3,NA(),'iv3'!G129)</f>
        <v>#N/A</v>
      </c>
    </row>
    <row r="118" spans="1:7" x14ac:dyDescent="0.2">
      <c r="A118">
        <v>116</v>
      </c>
      <c r="B118" t="e">
        <f>'iv1'!F130</f>
        <v>#N/A</v>
      </c>
      <c r="C118" t="e">
        <f>'iv1'!G130</f>
        <v>#N/A</v>
      </c>
      <c r="D118" t="e">
        <f>'iv2'!F130</f>
        <v>#N/A</v>
      </c>
      <c r="E118" t="e">
        <f>IF($A$1=1,NA(),'iv2'!G130)</f>
        <v>#N/A</v>
      </c>
      <c r="F118" t="e">
        <f>'iv3'!F130</f>
        <v>#N/A</v>
      </c>
      <c r="G118" t="e">
        <f>IF($A$1&lt;3,NA(),'iv3'!G130)</f>
        <v>#N/A</v>
      </c>
    </row>
    <row r="119" spans="1:7" x14ac:dyDescent="0.2">
      <c r="A119">
        <v>117</v>
      </c>
      <c r="B119" t="e">
        <f>'iv1'!F131</f>
        <v>#N/A</v>
      </c>
      <c r="C119" t="e">
        <f>'iv1'!G131</f>
        <v>#N/A</v>
      </c>
      <c r="D119" t="e">
        <f>'iv2'!F131</f>
        <v>#N/A</v>
      </c>
      <c r="E119" t="e">
        <f>IF($A$1=1,NA(),'iv2'!G131)</f>
        <v>#N/A</v>
      </c>
      <c r="F119" t="e">
        <f>'iv3'!F131</f>
        <v>#N/A</v>
      </c>
      <c r="G119" t="e">
        <f>IF($A$1&lt;3,NA(),'iv3'!G131)</f>
        <v>#N/A</v>
      </c>
    </row>
    <row r="120" spans="1:7" x14ac:dyDescent="0.2">
      <c r="A120">
        <v>118</v>
      </c>
      <c r="B120" t="e">
        <f>'iv1'!F132</f>
        <v>#N/A</v>
      </c>
      <c r="C120" t="e">
        <f>'iv1'!G132</f>
        <v>#N/A</v>
      </c>
      <c r="D120" t="e">
        <f>'iv2'!F132</f>
        <v>#N/A</v>
      </c>
      <c r="E120" t="e">
        <f>IF($A$1=1,NA(),'iv2'!G132)</f>
        <v>#N/A</v>
      </c>
      <c r="F120" t="e">
        <f>'iv3'!F132</f>
        <v>#N/A</v>
      </c>
      <c r="G120" t="e">
        <f>IF($A$1&lt;3,NA(),'iv3'!G132)</f>
        <v>#N/A</v>
      </c>
    </row>
    <row r="121" spans="1:7" x14ac:dyDescent="0.2">
      <c r="A121">
        <v>119</v>
      </c>
      <c r="B121" t="e">
        <f>'iv1'!F133</f>
        <v>#N/A</v>
      </c>
      <c r="C121" t="e">
        <f>'iv1'!G133</f>
        <v>#N/A</v>
      </c>
      <c r="D121" t="e">
        <f>'iv2'!F133</f>
        <v>#N/A</v>
      </c>
      <c r="E121" t="e">
        <f>IF($A$1=1,NA(),'iv2'!G133)</f>
        <v>#N/A</v>
      </c>
      <c r="F121" t="e">
        <f>'iv3'!F133</f>
        <v>#N/A</v>
      </c>
      <c r="G121" t="e">
        <f>IF($A$1&lt;3,NA(),'iv3'!G133)</f>
        <v>#N/A</v>
      </c>
    </row>
    <row r="122" spans="1:7" x14ac:dyDescent="0.2">
      <c r="A122">
        <v>120</v>
      </c>
      <c r="B122" t="e">
        <f>'iv1'!F134</f>
        <v>#N/A</v>
      </c>
      <c r="C122" t="e">
        <f>'iv1'!G134</f>
        <v>#N/A</v>
      </c>
      <c r="D122" t="e">
        <f>'iv2'!F134</f>
        <v>#N/A</v>
      </c>
      <c r="E122" t="e">
        <f>IF($A$1=1,NA(),'iv2'!G134)</f>
        <v>#N/A</v>
      </c>
      <c r="F122" t="e">
        <f>'iv3'!F134</f>
        <v>#N/A</v>
      </c>
      <c r="G122" t="e">
        <f>IF($A$1&lt;3,NA(),'iv3'!G134)</f>
        <v>#N/A</v>
      </c>
    </row>
    <row r="123" spans="1:7" x14ac:dyDescent="0.2">
      <c r="A123">
        <v>121</v>
      </c>
      <c r="B123" t="e">
        <f>'iv1'!F135</f>
        <v>#N/A</v>
      </c>
      <c r="C123" t="e">
        <f>'iv1'!G135</f>
        <v>#N/A</v>
      </c>
      <c r="D123" t="e">
        <f>'iv2'!F135</f>
        <v>#N/A</v>
      </c>
      <c r="E123" t="e">
        <f>IF($A$1=1,NA(),'iv2'!G135)</f>
        <v>#N/A</v>
      </c>
      <c r="F123" t="e">
        <f>'iv3'!F135</f>
        <v>#N/A</v>
      </c>
      <c r="G123" t="e">
        <f>IF($A$1&lt;3,NA(),'iv3'!G135)</f>
        <v>#N/A</v>
      </c>
    </row>
    <row r="124" spans="1:7" x14ac:dyDescent="0.2">
      <c r="A124">
        <v>122</v>
      </c>
      <c r="B124" t="e">
        <f>'iv1'!F136</f>
        <v>#N/A</v>
      </c>
      <c r="C124" t="e">
        <f>'iv1'!G136</f>
        <v>#N/A</v>
      </c>
      <c r="D124" t="e">
        <f>'iv2'!F136</f>
        <v>#N/A</v>
      </c>
      <c r="E124" t="e">
        <f>IF($A$1=1,NA(),'iv2'!G136)</f>
        <v>#N/A</v>
      </c>
      <c r="F124" t="e">
        <f>'iv3'!F136</f>
        <v>#N/A</v>
      </c>
      <c r="G124" t="e">
        <f>IF($A$1&lt;3,NA(),'iv3'!G136)</f>
        <v>#N/A</v>
      </c>
    </row>
    <row r="125" spans="1:7" x14ac:dyDescent="0.2">
      <c r="A125">
        <v>123</v>
      </c>
      <c r="B125" t="e">
        <f>'iv1'!F137</f>
        <v>#N/A</v>
      </c>
      <c r="C125" t="e">
        <f>'iv1'!G137</f>
        <v>#N/A</v>
      </c>
      <c r="D125" t="e">
        <f>'iv2'!F137</f>
        <v>#N/A</v>
      </c>
      <c r="E125" t="e">
        <f>IF($A$1=1,NA(),'iv2'!G137)</f>
        <v>#N/A</v>
      </c>
      <c r="F125" t="e">
        <f>'iv3'!F137</f>
        <v>#N/A</v>
      </c>
      <c r="G125" t="e">
        <f>IF($A$1&lt;3,NA(),'iv3'!G137)</f>
        <v>#N/A</v>
      </c>
    </row>
    <row r="126" spans="1:7" x14ac:dyDescent="0.2">
      <c r="A126">
        <v>124</v>
      </c>
      <c r="B126" t="e">
        <f>'iv1'!F138</f>
        <v>#N/A</v>
      </c>
      <c r="C126" t="e">
        <f>'iv1'!G138</f>
        <v>#N/A</v>
      </c>
      <c r="D126" t="e">
        <f>'iv2'!F138</f>
        <v>#N/A</v>
      </c>
      <c r="E126" t="e">
        <f>IF($A$1=1,NA(),'iv2'!G138)</f>
        <v>#N/A</v>
      </c>
      <c r="F126" t="e">
        <f>'iv3'!F138</f>
        <v>#N/A</v>
      </c>
      <c r="G126" t="e">
        <f>IF($A$1&lt;3,NA(),'iv3'!G138)</f>
        <v>#N/A</v>
      </c>
    </row>
    <row r="127" spans="1:7" x14ac:dyDescent="0.2">
      <c r="A127">
        <v>125</v>
      </c>
      <c r="B127" t="e">
        <f>'iv1'!F139</f>
        <v>#N/A</v>
      </c>
      <c r="C127" t="e">
        <f>'iv1'!G139</f>
        <v>#N/A</v>
      </c>
      <c r="D127" t="e">
        <f>'iv2'!F139</f>
        <v>#N/A</v>
      </c>
      <c r="E127" t="e">
        <f>IF($A$1=1,NA(),'iv2'!G139)</f>
        <v>#N/A</v>
      </c>
      <c r="F127" t="e">
        <f>'iv3'!F139</f>
        <v>#N/A</v>
      </c>
      <c r="G127" t="e">
        <f>IF($A$1&lt;3,NA(),'iv3'!G139)</f>
        <v>#N/A</v>
      </c>
    </row>
    <row r="128" spans="1:7" x14ac:dyDescent="0.2">
      <c r="A128">
        <v>126</v>
      </c>
      <c r="B128" t="e">
        <f>'iv1'!F140</f>
        <v>#N/A</v>
      </c>
      <c r="C128" t="e">
        <f>'iv1'!G140</f>
        <v>#N/A</v>
      </c>
      <c r="D128" t="e">
        <f>'iv2'!F140</f>
        <v>#N/A</v>
      </c>
      <c r="E128" t="e">
        <f>IF($A$1=1,NA(),'iv2'!G140)</f>
        <v>#N/A</v>
      </c>
      <c r="F128" t="e">
        <f>'iv3'!F140</f>
        <v>#N/A</v>
      </c>
      <c r="G128" t="e">
        <f>IF($A$1&lt;3,NA(),'iv3'!G140)</f>
        <v>#N/A</v>
      </c>
    </row>
    <row r="129" spans="1:7" x14ac:dyDescent="0.2">
      <c r="A129">
        <v>127</v>
      </c>
      <c r="B129" t="e">
        <f>'iv1'!F141</f>
        <v>#N/A</v>
      </c>
      <c r="C129" t="e">
        <f>'iv1'!G141</f>
        <v>#N/A</v>
      </c>
      <c r="D129" t="e">
        <f>'iv2'!F141</f>
        <v>#N/A</v>
      </c>
      <c r="E129" t="e">
        <f>IF($A$1=1,NA(),'iv2'!G141)</f>
        <v>#N/A</v>
      </c>
      <c r="F129" t="e">
        <f>'iv3'!F141</f>
        <v>#N/A</v>
      </c>
      <c r="G129" t="e">
        <f>IF($A$1&lt;3,NA(),'iv3'!G141)</f>
        <v>#N/A</v>
      </c>
    </row>
    <row r="130" spans="1:7" x14ac:dyDescent="0.2">
      <c r="A130">
        <v>128</v>
      </c>
      <c r="B130" t="e">
        <f>'iv1'!F142</f>
        <v>#N/A</v>
      </c>
      <c r="C130" t="e">
        <f>'iv1'!G142</f>
        <v>#N/A</v>
      </c>
      <c r="D130" t="e">
        <f>'iv2'!F142</f>
        <v>#N/A</v>
      </c>
      <c r="E130" t="e">
        <f>IF($A$1=1,NA(),'iv2'!G142)</f>
        <v>#N/A</v>
      </c>
      <c r="F130" t="e">
        <f>'iv3'!F142</f>
        <v>#N/A</v>
      </c>
      <c r="G130" t="e">
        <f>IF($A$1&lt;3,NA(),'iv3'!G142)</f>
        <v>#N/A</v>
      </c>
    </row>
    <row r="131" spans="1:7" x14ac:dyDescent="0.2">
      <c r="A131">
        <v>129</v>
      </c>
      <c r="B131" t="e">
        <f>'iv1'!F143</f>
        <v>#N/A</v>
      </c>
      <c r="C131" t="e">
        <f>'iv1'!G143</f>
        <v>#N/A</v>
      </c>
      <c r="D131" t="e">
        <f>'iv2'!F143</f>
        <v>#N/A</v>
      </c>
      <c r="E131" t="e">
        <f>IF($A$1=1,NA(),'iv2'!G143)</f>
        <v>#N/A</v>
      </c>
      <c r="F131" t="e">
        <f>'iv3'!F143</f>
        <v>#N/A</v>
      </c>
      <c r="G131" t="e">
        <f>IF($A$1&lt;3,NA(),'iv3'!G143)</f>
        <v>#N/A</v>
      </c>
    </row>
    <row r="132" spans="1:7" x14ac:dyDescent="0.2">
      <c r="A132">
        <v>130</v>
      </c>
      <c r="B132" t="e">
        <f>'iv1'!F144</f>
        <v>#N/A</v>
      </c>
      <c r="C132" t="e">
        <f>'iv1'!G144</f>
        <v>#N/A</v>
      </c>
      <c r="D132" t="e">
        <f>'iv2'!F144</f>
        <v>#N/A</v>
      </c>
      <c r="E132" t="e">
        <f>IF($A$1=1,NA(),'iv2'!G144)</f>
        <v>#N/A</v>
      </c>
      <c r="F132" t="e">
        <f>'iv3'!F144</f>
        <v>#N/A</v>
      </c>
      <c r="G132" t="e">
        <f>IF($A$1&lt;3,NA(),'iv3'!G144)</f>
        <v>#N/A</v>
      </c>
    </row>
    <row r="133" spans="1:7" x14ac:dyDescent="0.2">
      <c r="A133">
        <v>131</v>
      </c>
      <c r="B133" t="e">
        <f>'iv1'!F145</f>
        <v>#N/A</v>
      </c>
      <c r="C133" t="e">
        <f>'iv1'!G145</f>
        <v>#N/A</v>
      </c>
      <c r="D133" t="e">
        <f>'iv2'!F145</f>
        <v>#N/A</v>
      </c>
      <c r="E133" t="e">
        <f>IF($A$1=1,NA(),'iv2'!G145)</f>
        <v>#N/A</v>
      </c>
      <c r="F133" t="e">
        <f>'iv3'!F145</f>
        <v>#N/A</v>
      </c>
      <c r="G133" t="e">
        <f>IF($A$1&lt;3,NA(),'iv3'!G145)</f>
        <v>#N/A</v>
      </c>
    </row>
    <row r="134" spans="1:7" x14ac:dyDescent="0.2">
      <c r="A134">
        <v>132</v>
      </c>
      <c r="B134" t="e">
        <f>'iv1'!F146</f>
        <v>#N/A</v>
      </c>
      <c r="C134" t="e">
        <f>'iv1'!G146</f>
        <v>#N/A</v>
      </c>
      <c r="D134" t="e">
        <f>'iv2'!F146</f>
        <v>#N/A</v>
      </c>
      <c r="E134" t="e">
        <f>IF($A$1=1,NA(),'iv2'!G146)</f>
        <v>#N/A</v>
      </c>
      <c r="F134" t="e">
        <f>'iv3'!F146</f>
        <v>#N/A</v>
      </c>
      <c r="G134" t="e">
        <f>IF($A$1&lt;3,NA(),'iv3'!G146)</f>
        <v>#N/A</v>
      </c>
    </row>
    <row r="135" spans="1:7" x14ac:dyDescent="0.2">
      <c r="A135">
        <v>133</v>
      </c>
      <c r="B135" t="e">
        <f>'iv1'!F147</f>
        <v>#N/A</v>
      </c>
      <c r="C135" t="e">
        <f>'iv1'!G147</f>
        <v>#N/A</v>
      </c>
      <c r="D135" t="e">
        <f>'iv2'!F147</f>
        <v>#N/A</v>
      </c>
      <c r="E135" t="e">
        <f>IF($A$1=1,NA(),'iv2'!G147)</f>
        <v>#N/A</v>
      </c>
      <c r="F135" t="e">
        <f>'iv3'!F147</f>
        <v>#N/A</v>
      </c>
      <c r="G135" t="e">
        <f>IF($A$1&lt;3,NA(),'iv3'!G147)</f>
        <v>#N/A</v>
      </c>
    </row>
    <row r="136" spans="1:7" x14ac:dyDescent="0.2">
      <c r="A136">
        <v>134</v>
      </c>
      <c r="B136" t="e">
        <f>'iv1'!F148</f>
        <v>#N/A</v>
      </c>
      <c r="C136" t="e">
        <f>'iv1'!G148</f>
        <v>#N/A</v>
      </c>
      <c r="D136" t="e">
        <f>'iv2'!F148</f>
        <v>#N/A</v>
      </c>
      <c r="E136" t="e">
        <f>IF($A$1=1,NA(),'iv2'!G148)</f>
        <v>#N/A</v>
      </c>
      <c r="F136" t="e">
        <f>'iv3'!F148</f>
        <v>#N/A</v>
      </c>
      <c r="G136" t="e">
        <f>IF($A$1&lt;3,NA(),'iv3'!G148)</f>
        <v>#N/A</v>
      </c>
    </row>
    <row r="137" spans="1:7" x14ac:dyDescent="0.2">
      <c r="A137">
        <v>135</v>
      </c>
      <c r="B137" t="e">
        <f>'iv1'!F149</f>
        <v>#N/A</v>
      </c>
      <c r="C137" t="e">
        <f>'iv1'!G149</f>
        <v>#N/A</v>
      </c>
      <c r="D137" t="e">
        <f>'iv2'!F149</f>
        <v>#N/A</v>
      </c>
      <c r="E137" t="e">
        <f>IF($A$1=1,NA(),'iv2'!G149)</f>
        <v>#N/A</v>
      </c>
      <c r="F137" t="e">
        <f>'iv3'!F149</f>
        <v>#N/A</v>
      </c>
      <c r="G137" t="e">
        <f>IF($A$1&lt;3,NA(),'iv3'!G149)</f>
        <v>#N/A</v>
      </c>
    </row>
    <row r="138" spans="1:7" x14ac:dyDescent="0.2">
      <c r="A138">
        <v>136</v>
      </c>
      <c r="B138" t="e">
        <f>'iv1'!F150</f>
        <v>#N/A</v>
      </c>
      <c r="C138" t="e">
        <f>'iv1'!G150</f>
        <v>#N/A</v>
      </c>
      <c r="D138" t="e">
        <f>'iv2'!F150</f>
        <v>#N/A</v>
      </c>
      <c r="E138" t="e">
        <f>IF($A$1=1,NA(),'iv2'!G150)</f>
        <v>#N/A</v>
      </c>
      <c r="F138" t="e">
        <f>'iv3'!F150</f>
        <v>#N/A</v>
      </c>
      <c r="G138" t="e">
        <f>IF($A$1&lt;3,NA(),'iv3'!G150)</f>
        <v>#N/A</v>
      </c>
    </row>
    <row r="139" spans="1:7" x14ac:dyDescent="0.2">
      <c r="A139">
        <v>137</v>
      </c>
      <c r="B139" t="e">
        <f>'iv1'!F151</f>
        <v>#N/A</v>
      </c>
      <c r="C139" t="e">
        <f>'iv1'!G151</f>
        <v>#N/A</v>
      </c>
      <c r="D139" t="e">
        <f>'iv2'!F151</f>
        <v>#N/A</v>
      </c>
      <c r="E139" t="e">
        <f>IF($A$1=1,NA(),'iv2'!G151)</f>
        <v>#N/A</v>
      </c>
      <c r="F139" t="e">
        <f>'iv3'!F151</f>
        <v>#N/A</v>
      </c>
      <c r="G139" t="e">
        <f>IF($A$1&lt;3,NA(),'iv3'!G151)</f>
        <v>#N/A</v>
      </c>
    </row>
    <row r="140" spans="1:7" x14ac:dyDescent="0.2">
      <c r="A140">
        <v>138</v>
      </c>
      <c r="B140" t="e">
        <f>'iv1'!F152</f>
        <v>#N/A</v>
      </c>
      <c r="C140" t="e">
        <f>'iv1'!G152</f>
        <v>#N/A</v>
      </c>
      <c r="D140" t="e">
        <f>'iv2'!F152</f>
        <v>#N/A</v>
      </c>
      <c r="E140" t="e">
        <f>IF($A$1=1,NA(),'iv2'!G152)</f>
        <v>#N/A</v>
      </c>
      <c r="F140" t="e">
        <f>'iv3'!F152</f>
        <v>#N/A</v>
      </c>
      <c r="G140" t="e">
        <f>IF($A$1&lt;3,NA(),'iv3'!G152)</f>
        <v>#N/A</v>
      </c>
    </row>
    <row r="141" spans="1:7" x14ac:dyDescent="0.2">
      <c r="A141">
        <v>139</v>
      </c>
      <c r="B141" t="e">
        <f>'iv1'!F153</f>
        <v>#N/A</v>
      </c>
      <c r="C141" t="e">
        <f>'iv1'!G153</f>
        <v>#N/A</v>
      </c>
      <c r="D141" t="e">
        <f>'iv2'!F153</f>
        <v>#N/A</v>
      </c>
      <c r="E141" t="e">
        <f>IF($A$1=1,NA(),'iv2'!G153)</f>
        <v>#N/A</v>
      </c>
      <c r="F141" t="e">
        <f>'iv3'!F153</f>
        <v>#N/A</v>
      </c>
      <c r="G141" t="e">
        <f>IF($A$1&lt;3,NA(),'iv3'!G153)</f>
        <v>#N/A</v>
      </c>
    </row>
    <row r="142" spans="1:7" x14ac:dyDescent="0.2">
      <c r="A142">
        <v>140</v>
      </c>
      <c r="B142" t="e">
        <f>'iv1'!F154</f>
        <v>#N/A</v>
      </c>
      <c r="C142" t="e">
        <f>'iv1'!G154</f>
        <v>#N/A</v>
      </c>
      <c r="D142" t="e">
        <f>'iv2'!F154</f>
        <v>#N/A</v>
      </c>
      <c r="E142" t="e">
        <f>IF($A$1=1,NA(),'iv2'!G154)</f>
        <v>#N/A</v>
      </c>
      <c r="F142" t="e">
        <f>'iv3'!F154</f>
        <v>#N/A</v>
      </c>
      <c r="G142" t="e">
        <f>IF($A$1&lt;3,NA(),'iv3'!G154)</f>
        <v>#N/A</v>
      </c>
    </row>
    <row r="143" spans="1:7" x14ac:dyDescent="0.2">
      <c r="A143">
        <v>141</v>
      </c>
      <c r="B143" t="e">
        <f>'iv1'!F155</f>
        <v>#N/A</v>
      </c>
      <c r="C143" t="e">
        <f>'iv1'!G155</f>
        <v>#N/A</v>
      </c>
      <c r="D143" t="e">
        <f>'iv2'!F155</f>
        <v>#N/A</v>
      </c>
      <c r="E143" t="e">
        <f>IF($A$1=1,NA(),'iv2'!G155)</f>
        <v>#N/A</v>
      </c>
      <c r="F143" t="e">
        <f>'iv3'!F155</f>
        <v>#N/A</v>
      </c>
      <c r="G143" t="e">
        <f>IF($A$1&lt;3,NA(),'iv3'!G155)</f>
        <v>#N/A</v>
      </c>
    </row>
    <row r="144" spans="1:7" x14ac:dyDescent="0.2">
      <c r="A144">
        <v>142</v>
      </c>
      <c r="B144" t="e">
        <f>'iv1'!F156</f>
        <v>#N/A</v>
      </c>
      <c r="C144" t="e">
        <f>'iv1'!G156</f>
        <v>#N/A</v>
      </c>
      <c r="D144" t="e">
        <f>'iv2'!F156</f>
        <v>#N/A</v>
      </c>
      <c r="E144" t="e">
        <f>IF($A$1=1,NA(),'iv2'!G156)</f>
        <v>#N/A</v>
      </c>
      <c r="F144" t="e">
        <f>'iv3'!F156</f>
        <v>#N/A</v>
      </c>
      <c r="G144" t="e">
        <f>IF($A$1&lt;3,NA(),'iv3'!G156)</f>
        <v>#N/A</v>
      </c>
    </row>
    <row r="145" spans="1:7" x14ac:dyDescent="0.2">
      <c r="A145">
        <v>143</v>
      </c>
      <c r="B145" t="e">
        <f>'iv1'!F157</f>
        <v>#N/A</v>
      </c>
      <c r="C145" t="e">
        <f>'iv1'!G157</f>
        <v>#N/A</v>
      </c>
      <c r="D145" t="e">
        <f>'iv2'!F157</f>
        <v>#N/A</v>
      </c>
      <c r="E145" t="e">
        <f>IF($A$1=1,NA(),'iv2'!G157)</f>
        <v>#N/A</v>
      </c>
      <c r="F145" t="e">
        <f>'iv3'!F157</f>
        <v>#N/A</v>
      </c>
      <c r="G145" t="e">
        <f>IF($A$1&lt;3,NA(),'iv3'!G157)</f>
        <v>#N/A</v>
      </c>
    </row>
    <row r="146" spans="1:7" x14ac:dyDescent="0.2">
      <c r="A146">
        <v>144</v>
      </c>
      <c r="B146" t="e">
        <f>'iv1'!F158</f>
        <v>#N/A</v>
      </c>
      <c r="C146" t="e">
        <f>'iv1'!G158</f>
        <v>#N/A</v>
      </c>
      <c r="D146" t="e">
        <f>'iv2'!F158</f>
        <v>#N/A</v>
      </c>
      <c r="E146" t="e">
        <f>IF($A$1=1,NA(),'iv2'!G158)</f>
        <v>#N/A</v>
      </c>
      <c r="F146" t="e">
        <f>'iv3'!F158</f>
        <v>#N/A</v>
      </c>
      <c r="G146" t="e">
        <f>IF($A$1&lt;3,NA(),'iv3'!G158)</f>
        <v>#N/A</v>
      </c>
    </row>
    <row r="147" spans="1:7" x14ac:dyDescent="0.2">
      <c r="A147">
        <v>145</v>
      </c>
      <c r="B147" t="e">
        <f>'iv1'!F159</f>
        <v>#N/A</v>
      </c>
      <c r="C147" t="e">
        <f>'iv1'!G159</f>
        <v>#N/A</v>
      </c>
      <c r="D147" t="e">
        <f>'iv2'!F159</f>
        <v>#N/A</v>
      </c>
      <c r="E147" t="e">
        <f>IF($A$1=1,NA(),'iv2'!G159)</f>
        <v>#N/A</v>
      </c>
      <c r="F147" t="e">
        <f>'iv3'!F159</f>
        <v>#N/A</v>
      </c>
      <c r="G147" t="e">
        <f>IF($A$1&lt;3,NA(),'iv3'!G159)</f>
        <v>#N/A</v>
      </c>
    </row>
    <row r="148" spans="1:7" x14ac:dyDescent="0.2">
      <c r="A148">
        <v>146</v>
      </c>
      <c r="B148" t="e">
        <f>'iv1'!F160</f>
        <v>#N/A</v>
      </c>
      <c r="C148" t="e">
        <f>'iv1'!G160</f>
        <v>#N/A</v>
      </c>
      <c r="D148" t="e">
        <f>'iv2'!F160</f>
        <v>#N/A</v>
      </c>
      <c r="E148" t="e">
        <f>IF($A$1=1,NA(),'iv2'!G160)</f>
        <v>#N/A</v>
      </c>
      <c r="F148" t="e">
        <f>'iv3'!F160</f>
        <v>#N/A</v>
      </c>
      <c r="G148" t="e">
        <f>IF($A$1&lt;3,NA(),'iv3'!G160)</f>
        <v>#N/A</v>
      </c>
    </row>
    <row r="149" spans="1:7" x14ac:dyDescent="0.2">
      <c r="A149">
        <v>147</v>
      </c>
      <c r="B149" t="e">
        <f>'iv1'!F161</f>
        <v>#N/A</v>
      </c>
      <c r="C149" t="e">
        <f>'iv1'!G161</f>
        <v>#N/A</v>
      </c>
      <c r="D149" t="e">
        <f>'iv2'!F161</f>
        <v>#N/A</v>
      </c>
      <c r="E149" t="e">
        <f>IF($A$1=1,NA(),'iv2'!G161)</f>
        <v>#N/A</v>
      </c>
      <c r="F149" t="e">
        <f>'iv3'!F161</f>
        <v>#N/A</v>
      </c>
      <c r="G149" t="e">
        <f>IF($A$1&lt;3,NA(),'iv3'!G161)</f>
        <v>#N/A</v>
      </c>
    </row>
    <row r="150" spans="1:7" x14ac:dyDescent="0.2">
      <c r="A150">
        <v>148</v>
      </c>
      <c r="B150" t="e">
        <f>'iv1'!F162</f>
        <v>#N/A</v>
      </c>
      <c r="C150" t="e">
        <f>'iv1'!G162</f>
        <v>#N/A</v>
      </c>
      <c r="D150" t="e">
        <f>'iv2'!F162</f>
        <v>#N/A</v>
      </c>
      <c r="E150" t="e">
        <f>IF($A$1=1,NA(),'iv2'!G162)</f>
        <v>#N/A</v>
      </c>
      <c r="F150" t="e">
        <f>'iv3'!F162</f>
        <v>#N/A</v>
      </c>
      <c r="G150" t="e">
        <f>IF($A$1&lt;3,NA(),'iv3'!G162)</f>
        <v>#N/A</v>
      </c>
    </row>
    <row r="151" spans="1:7" x14ac:dyDescent="0.2">
      <c r="A151">
        <v>149</v>
      </c>
      <c r="B151" t="e">
        <f>'iv1'!F163</f>
        <v>#N/A</v>
      </c>
      <c r="C151" t="e">
        <f>'iv1'!G163</f>
        <v>#N/A</v>
      </c>
      <c r="D151" t="e">
        <f>'iv2'!F163</f>
        <v>#N/A</v>
      </c>
      <c r="E151" t="e">
        <f>IF($A$1=1,NA(),'iv2'!G163)</f>
        <v>#N/A</v>
      </c>
      <c r="F151" t="e">
        <f>'iv3'!F163</f>
        <v>#N/A</v>
      </c>
      <c r="G151" t="e">
        <f>IF($A$1&lt;3,NA(),'iv3'!G163)</f>
        <v>#N/A</v>
      </c>
    </row>
    <row r="152" spans="1:7" x14ac:dyDescent="0.2">
      <c r="A152">
        <v>150</v>
      </c>
      <c r="B152" t="e">
        <f>'iv1'!F164</f>
        <v>#N/A</v>
      </c>
      <c r="C152" t="e">
        <f>'iv1'!G164</f>
        <v>#N/A</v>
      </c>
      <c r="D152" t="e">
        <f>'iv2'!F164</f>
        <v>#N/A</v>
      </c>
      <c r="E152" t="e">
        <f>IF($A$1=1,NA(),'iv2'!G164)</f>
        <v>#N/A</v>
      </c>
      <c r="F152" t="e">
        <f>'iv3'!F164</f>
        <v>#N/A</v>
      </c>
      <c r="G152" t="e">
        <f>IF($A$1&lt;3,NA(),'iv3'!G164)</f>
        <v>#N/A</v>
      </c>
    </row>
    <row r="153" spans="1:7" x14ac:dyDescent="0.2">
      <c r="A153">
        <v>151</v>
      </c>
      <c r="B153" t="e">
        <f>'iv1'!F165</f>
        <v>#N/A</v>
      </c>
      <c r="C153" t="e">
        <f>'iv1'!G165</f>
        <v>#N/A</v>
      </c>
      <c r="D153" t="e">
        <f>'iv2'!F165</f>
        <v>#N/A</v>
      </c>
      <c r="E153" t="e">
        <f>IF($A$1=1,NA(),'iv2'!G165)</f>
        <v>#N/A</v>
      </c>
      <c r="F153" t="e">
        <f>'iv3'!F165</f>
        <v>#N/A</v>
      </c>
      <c r="G153" t="e">
        <f>IF($A$1&lt;3,NA(),'iv3'!G165)</f>
        <v>#N/A</v>
      </c>
    </row>
    <row r="154" spans="1:7" x14ac:dyDescent="0.2">
      <c r="A154">
        <v>152</v>
      </c>
      <c r="B154" t="e">
        <f>'iv1'!F166</f>
        <v>#N/A</v>
      </c>
      <c r="C154" t="e">
        <f>'iv1'!G166</f>
        <v>#N/A</v>
      </c>
      <c r="D154" t="e">
        <f>'iv2'!F166</f>
        <v>#N/A</v>
      </c>
      <c r="E154" t="e">
        <f>IF($A$1=1,NA(),'iv2'!G166)</f>
        <v>#N/A</v>
      </c>
      <c r="F154" t="e">
        <f>'iv3'!F166</f>
        <v>#N/A</v>
      </c>
      <c r="G154" t="e">
        <f>IF($A$1&lt;3,NA(),'iv3'!G166)</f>
        <v>#N/A</v>
      </c>
    </row>
    <row r="155" spans="1:7" x14ac:dyDescent="0.2">
      <c r="A155">
        <v>153</v>
      </c>
      <c r="B155" t="e">
        <f>'iv1'!F167</f>
        <v>#N/A</v>
      </c>
      <c r="C155" t="e">
        <f>'iv1'!G167</f>
        <v>#N/A</v>
      </c>
      <c r="D155" t="e">
        <f>'iv2'!F167</f>
        <v>#N/A</v>
      </c>
      <c r="E155" t="e">
        <f>IF($A$1=1,NA(),'iv2'!G167)</f>
        <v>#N/A</v>
      </c>
      <c r="F155" t="e">
        <f>'iv3'!F167</f>
        <v>#N/A</v>
      </c>
      <c r="G155" t="e">
        <f>IF($A$1&lt;3,NA(),'iv3'!G167)</f>
        <v>#N/A</v>
      </c>
    </row>
    <row r="156" spans="1:7" x14ac:dyDescent="0.2">
      <c r="A156">
        <v>154</v>
      </c>
      <c r="B156" t="e">
        <f>'iv1'!F168</f>
        <v>#N/A</v>
      </c>
      <c r="C156" t="e">
        <f>'iv1'!G168</f>
        <v>#N/A</v>
      </c>
      <c r="D156" t="e">
        <f>'iv2'!F168</f>
        <v>#N/A</v>
      </c>
      <c r="E156" t="e">
        <f>IF($A$1=1,NA(),'iv2'!G168)</f>
        <v>#N/A</v>
      </c>
      <c r="F156" t="e">
        <f>'iv3'!F168</f>
        <v>#N/A</v>
      </c>
      <c r="G156" t="e">
        <f>IF($A$1&lt;3,NA(),'iv3'!G168)</f>
        <v>#N/A</v>
      </c>
    </row>
    <row r="157" spans="1:7" x14ac:dyDescent="0.2">
      <c r="A157">
        <v>155</v>
      </c>
      <c r="B157" t="e">
        <f>'iv1'!F169</f>
        <v>#N/A</v>
      </c>
      <c r="C157" t="e">
        <f>'iv1'!G169</f>
        <v>#N/A</v>
      </c>
      <c r="D157" t="e">
        <f>'iv2'!F169</f>
        <v>#N/A</v>
      </c>
      <c r="E157" t="e">
        <f>IF($A$1=1,NA(),'iv2'!G169)</f>
        <v>#N/A</v>
      </c>
      <c r="F157" t="e">
        <f>'iv3'!F169</f>
        <v>#N/A</v>
      </c>
      <c r="G157" t="e">
        <f>IF($A$1&lt;3,NA(),'iv3'!G169)</f>
        <v>#N/A</v>
      </c>
    </row>
    <row r="158" spans="1:7" x14ac:dyDescent="0.2">
      <c r="A158">
        <v>156</v>
      </c>
      <c r="B158" t="e">
        <f>'iv1'!F170</f>
        <v>#N/A</v>
      </c>
      <c r="C158" t="e">
        <f>'iv1'!G170</f>
        <v>#N/A</v>
      </c>
      <c r="D158" t="e">
        <f>'iv2'!F170</f>
        <v>#N/A</v>
      </c>
      <c r="E158" t="e">
        <f>IF($A$1=1,NA(),'iv2'!G170)</f>
        <v>#N/A</v>
      </c>
      <c r="F158" t="e">
        <f>'iv3'!F170</f>
        <v>#N/A</v>
      </c>
      <c r="G158" t="e">
        <f>IF($A$1&lt;3,NA(),'iv3'!G170)</f>
        <v>#N/A</v>
      </c>
    </row>
    <row r="159" spans="1:7" x14ac:dyDescent="0.2">
      <c r="A159">
        <v>157</v>
      </c>
      <c r="B159" t="e">
        <f>'iv1'!F171</f>
        <v>#N/A</v>
      </c>
      <c r="C159" t="e">
        <f>'iv1'!G171</f>
        <v>#N/A</v>
      </c>
      <c r="D159" t="e">
        <f>'iv2'!F171</f>
        <v>#N/A</v>
      </c>
      <c r="E159" t="e">
        <f>IF($A$1=1,NA(),'iv2'!G171)</f>
        <v>#N/A</v>
      </c>
      <c r="F159" t="e">
        <f>'iv3'!F171</f>
        <v>#N/A</v>
      </c>
      <c r="G159" t="e">
        <f>IF($A$1&lt;3,NA(),'iv3'!G171)</f>
        <v>#N/A</v>
      </c>
    </row>
    <row r="160" spans="1:7" x14ac:dyDescent="0.2">
      <c r="A160">
        <v>158</v>
      </c>
      <c r="B160" t="e">
        <f>'iv1'!F172</f>
        <v>#N/A</v>
      </c>
      <c r="C160" t="e">
        <f>'iv1'!G172</f>
        <v>#N/A</v>
      </c>
      <c r="D160" t="e">
        <f>'iv2'!F172</f>
        <v>#N/A</v>
      </c>
      <c r="E160" t="e">
        <f>IF($A$1=1,NA(),'iv2'!G172)</f>
        <v>#N/A</v>
      </c>
      <c r="F160" t="e">
        <f>'iv3'!F172</f>
        <v>#N/A</v>
      </c>
      <c r="G160" t="e">
        <f>IF($A$1&lt;3,NA(),'iv3'!G172)</f>
        <v>#N/A</v>
      </c>
    </row>
    <row r="161" spans="1:7" x14ac:dyDescent="0.2">
      <c r="A161">
        <v>159</v>
      </c>
      <c r="B161" t="e">
        <f>'iv1'!F173</f>
        <v>#N/A</v>
      </c>
      <c r="C161" t="e">
        <f>'iv1'!G173</f>
        <v>#N/A</v>
      </c>
      <c r="D161" t="e">
        <f>'iv2'!F173</f>
        <v>#N/A</v>
      </c>
      <c r="E161" t="e">
        <f>IF($A$1=1,NA(),'iv2'!G173)</f>
        <v>#N/A</v>
      </c>
      <c r="F161" t="e">
        <f>'iv3'!F173</f>
        <v>#N/A</v>
      </c>
      <c r="G161" t="e">
        <f>IF($A$1&lt;3,NA(),'iv3'!G173)</f>
        <v>#N/A</v>
      </c>
    </row>
    <row r="162" spans="1:7" x14ac:dyDescent="0.2">
      <c r="A162">
        <v>160</v>
      </c>
      <c r="B162" t="e">
        <f>'iv1'!F174</f>
        <v>#N/A</v>
      </c>
      <c r="C162" t="e">
        <f>'iv1'!G174</f>
        <v>#N/A</v>
      </c>
      <c r="D162" t="e">
        <f>'iv2'!F174</f>
        <v>#N/A</v>
      </c>
      <c r="E162" t="e">
        <f>IF($A$1=1,NA(),'iv2'!G174)</f>
        <v>#N/A</v>
      </c>
      <c r="F162" t="e">
        <f>'iv3'!F174</f>
        <v>#N/A</v>
      </c>
      <c r="G162" t="e">
        <f>IF($A$1&lt;3,NA(),'iv3'!G174)</f>
        <v>#N/A</v>
      </c>
    </row>
    <row r="163" spans="1:7" x14ac:dyDescent="0.2">
      <c r="A163">
        <v>161</v>
      </c>
      <c r="B163" t="e">
        <f>'iv1'!F175</f>
        <v>#N/A</v>
      </c>
      <c r="C163" t="e">
        <f>'iv1'!G175</f>
        <v>#N/A</v>
      </c>
      <c r="D163" t="e">
        <f>'iv2'!F175</f>
        <v>#N/A</v>
      </c>
      <c r="E163" t="e">
        <f>IF($A$1=1,NA(),'iv2'!G175)</f>
        <v>#N/A</v>
      </c>
      <c r="F163" t="e">
        <f>'iv3'!F175</f>
        <v>#N/A</v>
      </c>
      <c r="G163" t="e">
        <f>IF($A$1&lt;3,NA(),'iv3'!G175)</f>
        <v>#N/A</v>
      </c>
    </row>
    <row r="164" spans="1:7" x14ac:dyDescent="0.2">
      <c r="A164">
        <v>162</v>
      </c>
      <c r="B164" t="e">
        <f>'iv1'!F176</f>
        <v>#N/A</v>
      </c>
      <c r="C164" t="e">
        <f>'iv1'!G176</f>
        <v>#N/A</v>
      </c>
      <c r="D164" t="e">
        <f>'iv2'!F176</f>
        <v>#N/A</v>
      </c>
      <c r="E164" t="e">
        <f>IF($A$1=1,NA(),'iv2'!G176)</f>
        <v>#N/A</v>
      </c>
      <c r="F164" t="e">
        <f>'iv3'!F176</f>
        <v>#N/A</v>
      </c>
      <c r="G164" t="e">
        <f>IF($A$1&lt;3,NA(),'iv3'!G176)</f>
        <v>#N/A</v>
      </c>
    </row>
    <row r="165" spans="1:7" x14ac:dyDescent="0.2">
      <c r="A165">
        <v>163</v>
      </c>
      <c r="B165" t="e">
        <f>'iv1'!F177</f>
        <v>#N/A</v>
      </c>
      <c r="C165" t="e">
        <f>'iv1'!G177</f>
        <v>#N/A</v>
      </c>
      <c r="D165" t="e">
        <f>'iv2'!F177</f>
        <v>#N/A</v>
      </c>
      <c r="E165" t="e">
        <f>IF($A$1=1,NA(),'iv2'!G177)</f>
        <v>#N/A</v>
      </c>
      <c r="F165" t="e">
        <f>'iv3'!F177</f>
        <v>#N/A</v>
      </c>
      <c r="G165" t="e">
        <f>IF($A$1&lt;3,NA(),'iv3'!G177)</f>
        <v>#N/A</v>
      </c>
    </row>
    <row r="166" spans="1:7" x14ac:dyDescent="0.2">
      <c r="A166">
        <v>164</v>
      </c>
      <c r="B166" t="e">
        <f>'iv1'!F178</f>
        <v>#N/A</v>
      </c>
      <c r="C166" t="e">
        <f>'iv1'!G178</f>
        <v>#N/A</v>
      </c>
      <c r="D166" t="e">
        <f>'iv2'!F178</f>
        <v>#N/A</v>
      </c>
      <c r="E166" t="e">
        <f>IF($A$1=1,NA(),'iv2'!G178)</f>
        <v>#N/A</v>
      </c>
      <c r="F166" t="e">
        <f>'iv3'!F178</f>
        <v>#N/A</v>
      </c>
      <c r="G166" t="e">
        <f>IF($A$1&lt;3,NA(),'iv3'!G178)</f>
        <v>#N/A</v>
      </c>
    </row>
    <row r="167" spans="1:7" x14ac:dyDescent="0.2">
      <c r="A167">
        <v>165</v>
      </c>
      <c r="B167" t="e">
        <f>'iv1'!F179</f>
        <v>#N/A</v>
      </c>
      <c r="C167" t="e">
        <f>'iv1'!G179</f>
        <v>#N/A</v>
      </c>
      <c r="D167" t="e">
        <f>'iv2'!F179</f>
        <v>#N/A</v>
      </c>
      <c r="E167" t="e">
        <f>IF($A$1=1,NA(),'iv2'!G179)</f>
        <v>#N/A</v>
      </c>
      <c r="F167" t="e">
        <f>'iv3'!F179</f>
        <v>#N/A</v>
      </c>
      <c r="G167" t="e">
        <f>IF($A$1&lt;3,NA(),'iv3'!G179)</f>
        <v>#N/A</v>
      </c>
    </row>
    <row r="168" spans="1:7" x14ac:dyDescent="0.2">
      <c r="A168">
        <v>166</v>
      </c>
      <c r="B168" t="e">
        <f>'iv1'!F180</f>
        <v>#N/A</v>
      </c>
      <c r="C168" t="e">
        <f>'iv1'!G180</f>
        <v>#N/A</v>
      </c>
      <c r="D168" t="e">
        <f>'iv2'!F180</f>
        <v>#N/A</v>
      </c>
      <c r="E168" t="e">
        <f>IF($A$1=1,NA(),'iv2'!G180)</f>
        <v>#N/A</v>
      </c>
      <c r="F168" t="e">
        <f>'iv3'!F180</f>
        <v>#N/A</v>
      </c>
      <c r="G168" t="e">
        <f>IF($A$1&lt;3,NA(),'iv3'!G180)</f>
        <v>#N/A</v>
      </c>
    </row>
    <row r="169" spans="1:7" x14ac:dyDescent="0.2">
      <c r="A169">
        <v>167</v>
      </c>
      <c r="B169" t="e">
        <f>'iv1'!F181</f>
        <v>#N/A</v>
      </c>
      <c r="C169" t="e">
        <f>'iv1'!G181</f>
        <v>#N/A</v>
      </c>
      <c r="D169" t="e">
        <f>'iv2'!F181</f>
        <v>#N/A</v>
      </c>
      <c r="E169" t="e">
        <f>IF($A$1=1,NA(),'iv2'!G181)</f>
        <v>#N/A</v>
      </c>
      <c r="F169" t="e">
        <f>'iv3'!F181</f>
        <v>#N/A</v>
      </c>
      <c r="G169" t="e">
        <f>IF($A$1&lt;3,NA(),'iv3'!G181)</f>
        <v>#N/A</v>
      </c>
    </row>
    <row r="170" spans="1:7" x14ac:dyDescent="0.2">
      <c r="A170">
        <v>168</v>
      </c>
      <c r="B170" t="e">
        <f>'iv1'!F182</f>
        <v>#N/A</v>
      </c>
      <c r="C170" t="e">
        <f>'iv1'!G182</f>
        <v>#N/A</v>
      </c>
      <c r="D170" t="e">
        <f>'iv2'!F182</f>
        <v>#N/A</v>
      </c>
      <c r="E170" t="e">
        <f>IF($A$1=1,NA(),'iv2'!G182)</f>
        <v>#N/A</v>
      </c>
      <c r="F170" t="e">
        <f>'iv3'!F182</f>
        <v>#N/A</v>
      </c>
      <c r="G170" t="e">
        <f>IF($A$1&lt;3,NA(),'iv3'!G182)</f>
        <v>#N/A</v>
      </c>
    </row>
    <row r="171" spans="1:7" x14ac:dyDescent="0.2">
      <c r="A171">
        <v>169</v>
      </c>
      <c r="B171" t="e">
        <f>'iv1'!F183</f>
        <v>#N/A</v>
      </c>
      <c r="C171" t="e">
        <f>'iv1'!G183</f>
        <v>#N/A</v>
      </c>
      <c r="D171" t="e">
        <f>'iv2'!F183</f>
        <v>#N/A</v>
      </c>
      <c r="E171" t="e">
        <f>IF($A$1=1,NA(),'iv2'!G183)</f>
        <v>#N/A</v>
      </c>
      <c r="F171" t="e">
        <f>'iv3'!F183</f>
        <v>#N/A</v>
      </c>
      <c r="G171" t="e">
        <f>IF($A$1&lt;3,NA(),'iv3'!G183)</f>
        <v>#N/A</v>
      </c>
    </row>
    <row r="172" spans="1:7" x14ac:dyDescent="0.2">
      <c r="A172">
        <v>170</v>
      </c>
      <c r="B172" t="e">
        <f>'iv1'!F184</f>
        <v>#N/A</v>
      </c>
      <c r="C172" t="e">
        <f>'iv1'!G184</f>
        <v>#N/A</v>
      </c>
      <c r="D172" t="e">
        <f>'iv2'!F184</f>
        <v>#N/A</v>
      </c>
      <c r="E172" t="e">
        <f>IF($A$1=1,NA(),'iv2'!G184)</f>
        <v>#N/A</v>
      </c>
      <c r="F172" t="e">
        <f>'iv3'!F184</f>
        <v>#N/A</v>
      </c>
      <c r="G172" t="e">
        <f>IF($A$1&lt;3,NA(),'iv3'!G184)</f>
        <v>#N/A</v>
      </c>
    </row>
    <row r="173" spans="1:7" x14ac:dyDescent="0.2">
      <c r="A173">
        <v>171</v>
      </c>
      <c r="B173" t="e">
        <f>'iv1'!F185</f>
        <v>#N/A</v>
      </c>
      <c r="C173" t="e">
        <f>'iv1'!G185</f>
        <v>#N/A</v>
      </c>
      <c r="D173" t="e">
        <f>'iv2'!F185</f>
        <v>#N/A</v>
      </c>
      <c r="E173" t="e">
        <f>IF($A$1=1,NA(),'iv2'!G185)</f>
        <v>#N/A</v>
      </c>
      <c r="F173" t="e">
        <f>'iv3'!F185</f>
        <v>#N/A</v>
      </c>
      <c r="G173" t="e">
        <f>IF($A$1&lt;3,NA(),'iv3'!G185)</f>
        <v>#N/A</v>
      </c>
    </row>
    <row r="174" spans="1:7" x14ac:dyDescent="0.2">
      <c r="A174">
        <v>172</v>
      </c>
      <c r="B174" t="e">
        <f>'iv1'!F186</f>
        <v>#N/A</v>
      </c>
      <c r="C174" t="e">
        <f>'iv1'!G186</f>
        <v>#N/A</v>
      </c>
      <c r="D174" t="e">
        <f>'iv2'!F186</f>
        <v>#N/A</v>
      </c>
      <c r="E174" t="e">
        <f>IF($A$1=1,NA(),'iv2'!G186)</f>
        <v>#N/A</v>
      </c>
      <c r="F174" t="e">
        <f>'iv3'!F186</f>
        <v>#N/A</v>
      </c>
      <c r="G174" t="e">
        <f>IF($A$1&lt;3,NA(),'iv3'!G186)</f>
        <v>#N/A</v>
      </c>
    </row>
    <row r="175" spans="1:7" x14ac:dyDescent="0.2">
      <c r="A175">
        <v>173</v>
      </c>
      <c r="B175" t="e">
        <f>'iv1'!F187</f>
        <v>#N/A</v>
      </c>
      <c r="C175" t="e">
        <f>'iv1'!G187</f>
        <v>#N/A</v>
      </c>
      <c r="D175" t="e">
        <f>'iv2'!F187</f>
        <v>#N/A</v>
      </c>
      <c r="E175" t="e">
        <f>IF($A$1=1,NA(),'iv2'!G187)</f>
        <v>#N/A</v>
      </c>
      <c r="F175" t="e">
        <f>'iv3'!F187</f>
        <v>#N/A</v>
      </c>
      <c r="G175" t="e">
        <f>IF($A$1&lt;3,NA(),'iv3'!G187)</f>
        <v>#N/A</v>
      </c>
    </row>
    <row r="176" spans="1:7" x14ac:dyDescent="0.2">
      <c r="A176">
        <v>174</v>
      </c>
      <c r="B176" t="e">
        <f>'iv1'!F188</f>
        <v>#N/A</v>
      </c>
      <c r="C176" t="e">
        <f>'iv1'!G188</f>
        <v>#N/A</v>
      </c>
      <c r="D176" t="e">
        <f>'iv2'!F188</f>
        <v>#N/A</v>
      </c>
      <c r="E176" t="e">
        <f>IF($A$1=1,NA(),'iv2'!G188)</f>
        <v>#N/A</v>
      </c>
      <c r="F176" t="e">
        <f>'iv3'!F188</f>
        <v>#N/A</v>
      </c>
      <c r="G176" t="e">
        <f>IF($A$1&lt;3,NA(),'iv3'!G188)</f>
        <v>#N/A</v>
      </c>
    </row>
    <row r="177" spans="1:7" x14ac:dyDescent="0.2">
      <c r="A177">
        <v>175</v>
      </c>
      <c r="B177" t="e">
        <f>'iv1'!F189</f>
        <v>#N/A</v>
      </c>
      <c r="C177" t="e">
        <f>'iv1'!G189</f>
        <v>#N/A</v>
      </c>
      <c r="D177" t="e">
        <f>'iv2'!F189</f>
        <v>#N/A</v>
      </c>
      <c r="E177" t="e">
        <f>IF($A$1=1,NA(),'iv2'!G189)</f>
        <v>#N/A</v>
      </c>
      <c r="F177" t="e">
        <f>'iv3'!F189</f>
        <v>#N/A</v>
      </c>
      <c r="G177" t="e">
        <f>IF($A$1&lt;3,NA(),'iv3'!G189)</f>
        <v>#N/A</v>
      </c>
    </row>
    <row r="178" spans="1:7" x14ac:dyDescent="0.2">
      <c r="A178">
        <v>176</v>
      </c>
      <c r="B178" t="e">
        <f>'iv1'!F190</f>
        <v>#N/A</v>
      </c>
      <c r="C178" t="e">
        <f>'iv1'!G190</f>
        <v>#N/A</v>
      </c>
      <c r="D178" t="e">
        <f>'iv2'!F190</f>
        <v>#N/A</v>
      </c>
      <c r="E178" t="e">
        <f>IF($A$1=1,NA(),'iv2'!G190)</f>
        <v>#N/A</v>
      </c>
      <c r="F178" t="e">
        <f>'iv3'!F190</f>
        <v>#N/A</v>
      </c>
      <c r="G178" t="e">
        <f>IF($A$1&lt;3,NA(),'iv3'!G190)</f>
        <v>#N/A</v>
      </c>
    </row>
    <row r="179" spans="1:7" x14ac:dyDescent="0.2">
      <c r="A179">
        <v>177</v>
      </c>
      <c r="B179" t="e">
        <f>'iv1'!F191</f>
        <v>#N/A</v>
      </c>
      <c r="C179" t="e">
        <f>'iv1'!G191</f>
        <v>#N/A</v>
      </c>
      <c r="D179" t="e">
        <f>'iv2'!F191</f>
        <v>#N/A</v>
      </c>
      <c r="E179" t="e">
        <f>IF($A$1=1,NA(),'iv2'!G191)</f>
        <v>#N/A</v>
      </c>
      <c r="F179" t="e">
        <f>'iv3'!F191</f>
        <v>#N/A</v>
      </c>
      <c r="G179" t="e">
        <f>IF($A$1&lt;3,NA(),'iv3'!G191)</f>
        <v>#N/A</v>
      </c>
    </row>
    <row r="180" spans="1:7" x14ac:dyDescent="0.2">
      <c r="A180">
        <v>178</v>
      </c>
      <c r="B180" t="e">
        <f>'iv1'!F192</f>
        <v>#N/A</v>
      </c>
      <c r="C180" t="e">
        <f>'iv1'!G192</f>
        <v>#N/A</v>
      </c>
      <c r="D180" t="e">
        <f>'iv2'!F192</f>
        <v>#N/A</v>
      </c>
      <c r="E180" t="e">
        <f>IF($A$1=1,NA(),'iv2'!G192)</f>
        <v>#N/A</v>
      </c>
      <c r="F180" t="e">
        <f>'iv3'!F192</f>
        <v>#N/A</v>
      </c>
      <c r="G180" t="e">
        <f>IF($A$1&lt;3,NA(),'iv3'!G192)</f>
        <v>#N/A</v>
      </c>
    </row>
    <row r="181" spans="1:7" x14ac:dyDescent="0.2">
      <c r="A181">
        <v>179</v>
      </c>
      <c r="B181" t="e">
        <f>'iv1'!F193</f>
        <v>#N/A</v>
      </c>
      <c r="C181" t="e">
        <f>'iv1'!G193</f>
        <v>#N/A</v>
      </c>
      <c r="D181" t="e">
        <f>'iv2'!F193</f>
        <v>#N/A</v>
      </c>
      <c r="E181" t="e">
        <f>IF($A$1=1,NA(),'iv2'!G193)</f>
        <v>#N/A</v>
      </c>
      <c r="F181" t="e">
        <f>'iv3'!F193</f>
        <v>#N/A</v>
      </c>
      <c r="G181" t="e">
        <f>IF($A$1&lt;3,NA(),'iv3'!G193)</f>
        <v>#N/A</v>
      </c>
    </row>
    <row r="182" spans="1:7" x14ac:dyDescent="0.2">
      <c r="A182">
        <v>180</v>
      </c>
      <c r="B182" t="e">
        <f>'iv1'!F194</f>
        <v>#N/A</v>
      </c>
      <c r="C182" t="e">
        <f>'iv1'!G194</f>
        <v>#N/A</v>
      </c>
      <c r="D182" t="e">
        <f>'iv2'!F194</f>
        <v>#N/A</v>
      </c>
      <c r="E182" t="e">
        <f>IF($A$1=1,NA(),'iv2'!G194)</f>
        <v>#N/A</v>
      </c>
      <c r="F182" t="e">
        <f>'iv3'!F194</f>
        <v>#N/A</v>
      </c>
      <c r="G182" t="e">
        <f>IF($A$1&lt;3,NA(),'iv3'!G194)</f>
        <v>#N/A</v>
      </c>
    </row>
    <row r="183" spans="1:7" x14ac:dyDescent="0.2">
      <c r="A183">
        <v>181</v>
      </c>
      <c r="B183" t="e">
        <f>'iv1'!F195</f>
        <v>#N/A</v>
      </c>
      <c r="C183" t="e">
        <f>'iv1'!G195</f>
        <v>#N/A</v>
      </c>
      <c r="D183" t="e">
        <f>'iv2'!F195</f>
        <v>#N/A</v>
      </c>
      <c r="E183" t="e">
        <f>IF($A$1=1,NA(),'iv2'!G195)</f>
        <v>#N/A</v>
      </c>
      <c r="F183" t="e">
        <f>'iv3'!F195</f>
        <v>#N/A</v>
      </c>
      <c r="G183" t="e">
        <f>IF($A$1&lt;3,NA(),'iv3'!G195)</f>
        <v>#N/A</v>
      </c>
    </row>
    <row r="184" spans="1:7" x14ac:dyDescent="0.2">
      <c r="A184">
        <v>182</v>
      </c>
      <c r="B184" t="e">
        <f>'iv1'!F196</f>
        <v>#N/A</v>
      </c>
      <c r="C184" t="e">
        <f>'iv1'!G196</f>
        <v>#N/A</v>
      </c>
      <c r="D184" t="e">
        <f>'iv2'!F196</f>
        <v>#N/A</v>
      </c>
      <c r="E184" t="e">
        <f>IF($A$1=1,NA(),'iv2'!G196)</f>
        <v>#N/A</v>
      </c>
      <c r="F184" t="e">
        <f>'iv3'!F196</f>
        <v>#N/A</v>
      </c>
      <c r="G184" t="e">
        <f>IF($A$1&lt;3,NA(),'iv3'!G196)</f>
        <v>#N/A</v>
      </c>
    </row>
    <row r="185" spans="1:7" x14ac:dyDescent="0.2">
      <c r="A185">
        <v>183</v>
      </c>
      <c r="B185" t="e">
        <f>'iv1'!F197</f>
        <v>#N/A</v>
      </c>
      <c r="C185" t="e">
        <f>'iv1'!G197</f>
        <v>#N/A</v>
      </c>
      <c r="D185" t="e">
        <f>'iv2'!F197</f>
        <v>#N/A</v>
      </c>
      <c r="E185" t="e">
        <f>IF($A$1=1,NA(),'iv2'!G197)</f>
        <v>#N/A</v>
      </c>
      <c r="F185" t="e">
        <f>'iv3'!F197</f>
        <v>#N/A</v>
      </c>
      <c r="G185" t="e">
        <f>IF($A$1&lt;3,NA(),'iv3'!G197)</f>
        <v>#N/A</v>
      </c>
    </row>
    <row r="186" spans="1:7" x14ac:dyDescent="0.2">
      <c r="A186">
        <v>184</v>
      </c>
      <c r="B186" t="e">
        <f>'iv1'!F198</f>
        <v>#N/A</v>
      </c>
      <c r="C186" t="e">
        <f>'iv1'!G198</f>
        <v>#N/A</v>
      </c>
      <c r="D186" t="e">
        <f>'iv2'!F198</f>
        <v>#N/A</v>
      </c>
      <c r="E186" t="e">
        <f>IF($A$1=1,NA(),'iv2'!G198)</f>
        <v>#N/A</v>
      </c>
      <c r="F186" t="e">
        <f>'iv3'!F198</f>
        <v>#N/A</v>
      </c>
      <c r="G186" t="e">
        <f>IF($A$1&lt;3,NA(),'iv3'!G198)</f>
        <v>#N/A</v>
      </c>
    </row>
    <row r="187" spans="1:7" x14ac:dyDescent="0.2">
      <c r="A187">
        <v>185</v>
      </c>
      <c r="B187" t="e">
        <f>'iv1'!F199</f>
        <v>#N/A</v>
      </c>
      <c r="C187" t="e">
        <f>'iv1'!G199</f>
        <v>#N/A</v>
      </c>
      <c r="D187" t="e">
        <f>'iv2'!F199</f>
        <v>#N/A</v>
      </c>
      <c r="E187" t="e">
        <f>IF($A$1=1,NA(),'iv2'!G199)</f>
        <v>#N/A</v>
      </c>
      <c r="F187" t="e">
        <f>'iv3'!F199</f>
        <v>#N/A</v>
      </c>
      <c r="G187" t="e">
        <f>IF($A$1&lt;3,NA(),'iv3'!G199)</f>
        <v>#N/A</v>
      </c>
    </row>
    <row r="188" spans="1:7" x14ac:dyDescent="0.2">
      <c r="A188">
        <v>186</v>
      </c>
      <c r="B188" t="e">
        <f>'iv1'!F200</f>
        <v>#N/A</v>
      </c>
      <c r="C188" t="e">
        <f>'iv1'!G200</f>
        <v>#N/A</v>
      </c>
      <c r="D188" t="e">
        <f>'iv2'!F200</f>
        <v>#N/A</v>
      </c>
      <c r="E188" t="e">
        <f>IF($A$1=1,NA(),'iv2'!G200)</f>
        <v>#N/A</v>
      </c>
      <c r="F188" t="e">
        <f>'iv3'!F200</f>
        <v>#N/A</v>
      </c>
      <c r="G188" t="e">
        <f>IF($A$1&lt;3,NA(),'iv3'!G200)</f>
        <v>#N/A</v>
      </c>
    </row>
    <row r="189" spans="1:7" x14ac:dyDescent="0.2">
      <c r="A189">
        <v>187</v>
      </c>
      <c r="B189" t="e">
        <f>'iv1'!F201</f>
        <v>#N/A</v>
      </c>
      <c r="C189" t="e">
        <f>'iv1'!G201</f>
        <v>#N/A</v>
      </c>
      <c r="D189" t="e">
        <f>'iv2'!F201</f>
        <v>#N/A</v>
      </c>
      <c r="E189" t="e">
        <f>IF($A$1=1,NA(),'iv2'!G201)</f>
        <v>#N/A</v>
      </c>
      <c r="F189" t="e">
        <f>'iv3'!F201</f>
        <v>#N/A</v>
      </c>
      <c r="G189" t="e">
        <f>IF($A$1&lt;3,NA(),'iv3'!G201)</f>
        <v>#N/A</v>
      </c>
    </row>
    <row r="190" spans="1:7" x14ac:dyDescent="0.2">
      <c r="A190">
        <v>188</v>
      </c>
      <c r="B190" t="e">
        <f>'iv1'!F202</f>
        <v>#N/A</v>
      </c>
      <c r="C190" t="e">
        <f>'iv1'!G202</f>
        <v>#N/A</v>
      </c>
      <c r="D190" t="e">
        <f>'iv2'!F202</f>
        <v>#N/A</v>
      </c>
      <c r="E190" t="e">
        <f>IF($A$1=1,NA(),'iv2'!G202)</f>
        <v>#N/A</v>
      </c>
      <c r="F190" t="e">
        <f>'iv3'!F202</f>
        <v>#N/A</v>
      </c>
      <c r="G190" t="e">
        <f>IF($A$1&lt;3,NA(),'iv3'!G202)</f>
        <v>#N/A</v>
      </c>
    </row>
    <row r="191" spans="1:7" x14ac:dyDescent="0.2">
      <c r="A191">
        <v>189</v>
      </c>
      <c r="B191" t="e">
        <f>'iv1'!F203</f>
        <v>#N/A</v>
      </c>
      <c r="C191" t="e">
        <f>'iv1'!G203</f>
        <v>#N/A</v>
      </c>
      <c r="D191" t="e">
        <f>'iv2'!F203</f>
        <v>#N/A</v>
      </c>
      <c r="E191" t="e">
        <f>IF($A$1=1,NA(),'iv2'!G203)</f>
        <v>#N/A</v>
      </c>
      <c r="F191" t="e">
        <f>'iv3'!F203</f>
        <v>#N/A</v>
      </c>
      <c r="G191" t="e">
        <f>IF($A$1&lt;3,NA(),'iv3'!G203)</f>
        <v>#N/A</v>
      </c>
    </row>
    <row r="192" spans="1:7" x14ac:dyDescent="0.2">
      <c r="A192">
        <v>190</v>
      </c>
      <c r="B192" t="e">
        <f>'iv1'!F204</f>
        <v>#N/A</v>
      </c>
      <c r="C192" t="e">
        <f>'iv1'!G204</f>
        <v>#N/A</v>
      </c>
      <c r="D192" t="e">
        <f>'iv2'!F204</f>
        <v>#N/A</v>
      </c>
      <c r="E192" t="e">
        <f>IF($A$1=1,NA(),'iv2'!G204)</f>
        <v>#N/A</v>
      </c>
      <c r="F192" t="e">
        <f>'iv3'!F204</f>
        <v>#N/A</v>
      </c>
      <c r="G192" t="e">
        <f>IF($A$1&lt;3,NA(),'iv3'!G204)</f>
        <v>#N/A</v>
      </c>
    </row>
    <row r="193" spans="1:7" x14ac:dyDescent="0.2">
      <c r="A193">
        <v>191</v>
      </c>
      <c r="B193" t="e">
        <f>'iv1'!F205</f>
        <v>#N/A</v>
      </c>
      <c r="C193" t="e">
        <f>'iv1'!G205</f>
        <v>#N/A</v>
      </c>
      <c r="D193" t="e">
        <f>'iv2'!F205</f>
        <v>#N/A</v>
      </c>
      <c r="E193" t="e">
        <f>IF($A$1=1,NA(),'iv2'!G205)</f>
        <v>#N/A</v>
      </c>
      <c r="F193" t="e">
        <f>'iv3'!F205</f>
        <v>#N/A</v>
      </c>
      <c r="G193" t="e">
        <f>IF($A$1&lt;3,NA(),'iv3'!G205)</f>
        <v>#N/A</v>
      </c>
    </row>
    <row r="194" spans="1:7" x14ac:dyDescent="0.2">
      <c r="A194">
        <v>192</v>
      </c>
      <c r="B194" t="e">
        <f>'iv1'!F206</f>
        <v>#N/A</v>
      </c>
      <c r="C194" t="e">
        <f>'iv1'!G206</f>
        <v>#N/A</v>
      </c>
      <c r="D194" t="e">
        <f>'iv2'!F206</f>
        <v>#N/A</v>
      </c>
      <c r="E194" t="e">
        <f>IF($A$1=1,NA(),'iv2'!G206)</f>
        <v>#N/A</v>
      </c>
      <c r="F194" t="e">
        <f>'iv3'!F206</f>
        <v>#N/A</v>
      </c>
      <c r="G194" t="e">
        <f>IF($A$1&lt;3,NA(),'iv3'!G206)</f>
        <v>#N/A</v>
      </c>
    </row>
    <row r="195" spans="1:7" x14ac:dyDescent="0.2">
      <c r="A195">
        <v>193</v>
      </c>
      <c r="B195" t="e">
        <f>'iv1'!F207</f>
        <v>#N/A</v>
      </c>
      <c r="C195" t="e">
        <f>'iv1'!G207</f>
        <v>#N/A</v>
      </c>
      <c r="D195" t="e">
        <f>'iv2'!F207</f>
        <v>#N/A</v>
      </c>
      <c r="E195" t="e">
        <f>IF($A$1=1,NA(),'iv2'!G207)</f>
        <v>#N/A</v>
      </c>
      <c r="F195" t="e">
        <f>'iv3'!F207</f>
        <v>#N/A</v>
      </c>
      <c r="G195" t="e">
        <f>IF($A$1&lt;3,NA(),'iv3'!G207)</f>
        <v>#N/A</v>
      </c>
    </row>
    <row r="196" spans="1:7" x14ac:dyDescent="0.2">
      <c r="A196">
        <v>194</v>
      </c>
      <c r="B196" t="e">
        <f>'iv1'!F208</f>
        <v>#N/A</v>
      </c>
      <c r="C196" t="e">
        <f>'iv1'!G208</f>
        <v>#N/A</v>
      </c>
      <c r="D196" t="e">
        <f>'iv2'!F208</f>
        <v>#N/A</v>
      </c>
      <c r="E196" t="e">
        <f>IF($A$1=1,NA(),'iv2'!G208)</f>
        <v>#N/A</v>
      </c>
      <c r="F196" t="e">
        <f>'iv3'!F208</f>
        <v>#N/A</v>
      </c>
      <c r="G196" t="e">
        <f>IF($A$1&lt;3,NA(),'iv3'!G208)</f>
        <v>#N/A</v>
      </c>
    </row>
    <row r="197" spans="1:7" x14ac:dyDescent="0.2">
      <c r="A197">
        <v>195</v>
      </c>
      <c r="B197" t="e">
        <f>'iv1'!F209</f>
        <v>#N/A</v>
      </c>
      <c r="C197" t="e">
        <f>'iv1'!G209</f>
        <v>#N/A</v>
      </c>
      <c r="D197" t="e">
        <f>'iv2'!F209</f>
        <v>#N/A</v>
      </c>
      <c r="E197" t="e">
        <f>IF($A$1=1,NA(),'iv2'!G209)</f>
        <v>#N/A</v>
      </c>
      <c r="F197" t="e">
        <f>'iv3'!F209</f>
        <v>#N/A</v>
      </c>
      <c r="G197" t="e">
        <f>IF($A$1&lt;3,NA(),'iv3'!G209)</f>
        <v>#N/A</v>
      </c>
    </row>
    <row r="198" spans="1:7" x14ac:dyDescent="0.2">
      <c r="A198">
        <v>196</v>
      </c>
      <c r="B198" t="e">
        <f>'iv1'!F210</f>
        <v>#N/A</v>
      </c>
      <c r="C198" t="e">
        <f>'iv1'!G210</f>
        <v>#N/A</v>
      </c>
      <c r="D198" t="e">
        <f>'iv2'!F210</f>
        <v>#N/A</v>
      </c>
      <c r="E198" t="e">
        <f>IF($A$1=1,NA(),'iv2'!G210)</f>
        <v>#N/A</v>
      </c>
      <c r="F198" t="e">
        <f>'iv3'!F210</f>
        <v>#N/A</v>
      </c>
      <c r="G198" t="e">
        <f>IF($A$1&lt;3,NA(),'iv3'!G210)</f>
        <v>#N/A</v>
      </c>
    </row>
    <row r="199" spans="1:7" x14ac:dyDescent="0.2">
      <c r="A199">
        <v>197</v>
      </c>
      <c r="B199" t="e">
        <f>'iv1'!F211</f>
        <v>#N/A</v>
      </c>
      <c r="C199" t="e">
        <f>'iv1'!G211</f>
        <v>#N/A</v>
      </c>
      <c r="D199" t="e">
        <f>'iv2'!F211</f>
        <v>#N/A</v>
      </c>
      <c r="E199" t="e">
        <f>IF($A$1=1,NA(),'iv2'!G211)</f>
        <v>#N/A</v>
      </c>
      <c r="F199" t="e">
        <f>'iv3'!F211</f>
        <v>#N/A</v>
      </c>
      <c r="G199" t="e">
        <f>IF($A$1&lt;3,NA(),'iv3'!G211)</f>
        <v>#N/A</v>
      </c>
    </row>
    <row r="200" spans="1:7" x14ac:dyDescent="0.2">
      <c r="A200">
        <v>198</v>
      </c>
      <c r="B200" t="e">
        <f>'iv1'!F212</f>
        <v>#N/A</v>
      </c>
      <c r="C200" t="e">
        <f>'iv1'!G212</f>
        <v>#N/A</v>
      </c>
      <c r="D200" t="e">
        <f>'iv2'!F212</f>
        <v>#N/A</v>
      </c>
      <c r="E200" t="e">
        <f>IF($A$1=1,NA(),'iv2'!G212)</f>
        <v>#N/A</v>
      </c>
      <c r="F200" t="e">
        <f>'iv3'!F212</f>
        <v>#N/A</v>
      </c>
      <c r="G200" t="e">
        <f>IF($A$1&lt;3,NA(),'iv3'!G212)</f>
        <v>#N/A</v>
      </c>
    </row>
    <row r="201" spans="1:7" x14ac:dyDescent="0.2">
      <c r="A201">
        <v>199</v>
      </c>
      <c r="B201" t="e">
        <f>'iv1'!F213</f>
        <v>#N/A</v>
      </c>
      <c r="C201" t="e">
        <f>'iv1'!G213</f>
        <v>#N/A</v>
      </c>
      <c r="D201" t="e">
        <f>'iv2'!F213</f>
        <v>#N/A</v>
      </c>
      <c r="E201" t="e">
        <f>IF($A$1=1,NA(),'iv2'!G213)</f>
        <v>#N/A</v>
      </c>
      <c r="F201" t="e">
        <f>'iv3'!F213</f>
        <v>#N/A</v>
      </c>
      <c r="G201" t="e">
        <f>IF($A$1&lt;3,NA(),'iv3'!G213)</f>
        <v>#N/A</v>
      </c>
    </row>
    <row r="202" spans="1:7" x14ac:dyDescent="0.2">
      <c r="A202">
        <v>200</v>
      </c>
      <c r="B202" t="e">
        <f>'iv1'!F214</f>
        <v>#N/A</v>
      </c>
      <c r="C202" t="e">
        <f>'iv1'!G214</f>
        <v>#N/A</v>
      </c>
      <c r="D202" t="e">
        <f>'iv2'!F214</f>
        <v>#N/A</v>
      </c>
      <c r="E202" t="e">
        <f>IF($A$1=1,NA(),'iv2'!G214)</f>
        <v>#N/A</v>
      </c>
      <c r="F202" t="e">
        <f>'iv3'!F214</f>
        <v>#N/A</v>
      </c>
      <c r="G202" t="e">
        <f>IF($A$1&lt;3,NA(),'iv3'!G214)</f>
        <v>#N/A</v>
      </c>
    </row>
    <row r="203" spans="1:7" x14ac:dyDescent="0.2">
      <c r="A203">
        <v>201</v>
      </c>
      <c r="B203" t="e">
        <f>'iv1'!F215</f>
        <v>#N/A</v>
      </c>
      <c r="C203" t="e">
        <f>'iv1'!G215</f>
        <v>#N/A</v>
      </c>
      <c r="D203" t="e">
        <f>'iv2'!F215</f>
        <v>#N/A</v>
      </c>
      <c r="E203" t="e">
        <f>IF($A$1=1,NA(),'iv2'!G215)</f>
        <v>#N/A</v>
      </c>
      <c r="F203" t="e">
        <f>'iv3'!F215</f>
        <v>#N/A</v>
      </c>
      <c r="G203" t="e">
        <f>IF($A$1&lt;3,NA(),'iv3'!G215)</f>
        <v>#N/A</v>
      </c>
    </row>
    <row r="204" spans="1:7" x14ac:dyDescent="0.2">
      <c r="A204">
        <v>202</v>
      </c>
      <c r="B204" t="e">
        <f>'iv1'!F216</f>
        <v>#N/A</v>
      </c>
      <c r="C204" t="e">
        <f>'iv1'!G216</f>
        <v>#N/A</v>
      </c>
      <c r="D204" t="e">
        <f>'iv2'!F216</f>
        <v>#N/A</v>
      </c>
      <c r="E204" t="e">
        <f>IF($A$1=1,NA(),'iv2'!G216)</f>
        <v>#N/A</v>
      </c>
      <c r="F204" t="e">
        <f>'iv3'!F216</f>
        <v>#N/A</v>
      </c>
      <c r="G204" t="e">
        <f>IF($A$1&lt;3,NA(),'iv3'!G216)</f>
        <v>#N/A</v>
      </c>
    </row>
    <row r="205" spans="1:7" x14ac:dyDescent="0.2">
      <c r="A205">
        <v>203</v>
      </c>
      <c r="B205" t="e">
        <f>'iv1'!F217</f>
        <v>#N/A</v>
      </c>
      <c r="C205" t="e">
        <f>'iv1'!G217</f>
        <v>#N/A</v>
      </c>
      <c r="D205" t="e">
        <f>'iv2'!F217</f>
        <v>#N/A</v>
      </c>
      <c r="E205" t="e">
        <f>IF($A$1=1,NA(),'iv2'!G217)</f>
        <v>#N/A</v>
      </c>
      <c r="F205" t="e">
        <f>'iv3'!F217</f>
        <v>#N/A</v>
      </c>
      <c r="G205" t="e">
        <f>IF($A$1&lt;3,NA(),'iv3'!G217)</f>
        <v>#N/A</v>
      </c>
    </row>
    <row r="206" spans="1:7" x14ac:dyDescent="0.2">
      <c r="A206">
        <v>204</v>
      </c>
      <c r="B206" t="e">
        <f>'iv1'!F218</f>
        <v>#N/A</v>
      </c>
      <c r="C206" t="e">
        <f>'iv1'!G218</f>
        <v>#N/A</v>
      </c>
      <c r="D206" t="e">
        <f>'iv2'!F218</f>
        <v>#N/A</v>
      </c>
      <c r="E206" t="e">
        <f>IF($A$1=1,NA(),'iv2'!G218)</f>
        <v>#N/A</v>
      </c>
      <c r="F206" t="e">
        <f>'iv3'!F218</f>
        <v>#N/A</v>
      </c>
      <c r="G206" t="e">
        <f>IF($A$1&lt;3,NA(),'iv3'!G218)</f>
        <v>#N/A</v>
      </c>
    </row>
    <row r="207" spans="1:7" x14ac:dyDescent="0.2">
      <c r="A207">
        <v>205</v>
      </c>
      <c r="B207" t="e">
        <f>'iv1'!F219</f>
        <v>#N/A</v>
      </c>
      <c r="C207" t="e">
        <f>'iv1'!G219</f>
        <v>#N/A</v>
      </c>
      <c r="D207" t="e">
        <f>'iv2'!F219</f>
        <v>#N/A</v>
      </c>
      <c r="E207" t="e">
        <f>IF($A$1=1,NA(),'iv2'!G219)</f>
        <v>#N/A</v>
      </c>
      <c r="F207" t="e">
        <f>'iv3'!F219</f>
        <v>#N/A</v>
      </c>
      <c r="G207" t="e">
        <f>IF($A$1&lt;3,NA(),'iv3'!G219)</f>
        <v>#N/A</v>
      </c>
    </row>
    <row r="208" spans="1:7" x14ac:dyDescent="0.2">
      <c r="A208">
        <v>206</v>
      </c>
      <c r="B208" t="e">
        <f>'iv1'!F220</f>
        <v>#N/A</v>
      </c>
      <c r="C208" t="e">
        <f>'iv1'!G220</f>
        <v>#N/A</v>
      </c>
      <c r="D208" t="e">
        <f>'iv2'!F220</f>
        <v>#N/A</v>
      </c>
      <c r="E208" t="e">
        <f>IF($A$1=1,NA(),'iv2'!G220)</f>
        <v>#N/A</v>
      </c>
      <c r="F208" t="e">
        <f>'iv3'!F220</f>
        <v>#N/A</v>
      </c>
      <c r="G208" t="e">
        <f>IF($A$1&lt;3,NA(),'iv3'!G220)</f>
        <v>#N/A</v>
      </c>
    </row>
    <row r="209" spans="1:7" x14ac:dyDescent="0.2">
      <c r="A209">
        <v>207</v>
      </c>
      <c r="B209" t="e">
        <f>'iv1'!F221</f>
        <v>#N/A</v>
      </c>
      <c r="C209" t="e">
        <f>'iv1'!G221</f>
        <v>#N/A</v>
      </c>
      <c r="D209" t="e">
        <f>'iv2'!F221</f>
        <v>#N/A</v>
      </c>
      <c r="E209" t="e">
        <f>IF($A$1=1,NA(),'iv2'!G221)</f>
        <v>#N/A</v>
      </c>
      <c r="F209" t="e">
        <f>'iv3'!F221</f>
        <v>#N/A</v>
      </c>
      <c r="G209" t="e">
        <f>IF($A$1&lt;3,NA(),'iv3'!G221)</f>
        <v>#N/A</v>
      </c>
    </row>
    <row r="210" spans="1:7" x14ac:dyDescent="0.2">
      <c r="A210">
        <v>208</v>
      </c>
      <c r="B210" t="e">
        <f>'iv1'!F222</f>
        <v>#N/A</v>
      </c>
      <c r="C210" t="e">
        <f>'iv1'!G222</f>
        <v>#N/A</v>
      </c>
      <c r="D210" t="e">
        <f>'iv2'!F222</f>
        <v>#N/A</v>
      </c>
      <c r="E210" t="e">
        <f>IF($A$1=1,NA(),'iv2'!G222)</f>
        <v>#N/A</v>
      </c>
      <c r="F210" t="e">
        <f>'iv3'!F222</f>
        <v>#N/A</v>
      </c>
      <c r="G210" t="e">
        <f>IF($A$1&lt;3,NA(),'iv3'!G222)</f>
        <v>#N/A</v>
      </c>
    </row>
    <row r="211" spans="1:7" x14ac:dyDescent="0.2">
      <c r="A211">
        <v>209</v>
      </c>
      <c r="B211" t="e">
        <f>'iv1'!F223</f>
        <v>#N/A</v>
      </c>
      <c r="C211" t="e">
        <f>'iv1'!G223</f>
        <v>#N/A</v>
      </c>
      <c r="D211" t="e">
        <f>'iv2'!F223</f>
        <v>#N/A</v>
      </c>
      <c r="E211" t="e">
        <f>IF($A$1=1,NA(),'iv2'!G223)</f>
        <v>#N/A</v>
      </c>
      <c r="F211" t="e">
        <f>'iv3'!F223</f>
        <v>#N/A</v>
      </c>
      <c r="G211" t="e">
        <f>IF($A$1&lt;3,NA(),'iv3'!G223)</f>
        <v>#N/A</v>
      </c>
    </row>
    <row r="212" spans="1:7" x14ac:dyDescent="0.2">
      <c r="A212">
        <v>210</v>
      </c>
      <c r="B212" t="e">
        <f>'iv1'!F224</f>
        <v>#N/A</v>
      </c>
      <c r="C212" t="e">
        <f>'iv1'!G224</f>
        <v>#N/A</v>
      </c>
      <c r="D212" t="e">
        <f>'iv2'!F224</f>
        <v>#N/A</v>
      </c>
      <c r="E212" t="e">
        <f>IF($A$1=1,NA(),'iv2'!G224)</f>
        <v>#N/A</v>
      </c>
      <c r="F212" t="e">
        <f>'iv3'!F224</f>
        <v>#N/A</v>
      </c>
      <c r="G212" t="e">
        <f>IF($A$1&lt;3,NA(),'iv3'!G224)</f>
        <v>#N/A</v>
      </c>
    </row>
    <row r="213" spans="1:7" x14ac:dyDescent="0.2">
      <c r="A213">
        <v>211</v>
      </c>
      <c r="B213" t="e">
        <f>'iv1'!F225</f>
        <v>#N/A</v>
      </c>
      <c r="C213" t="e">
        <f>'iv1'!G225</f>
        <v>#N/A</v>
      </c>
      <c r="D213" t="e">
        <f>'iv2'!F225</f>
        <v>#N/A</v>
      </c>
      <c r="E213" t="e">
        <f>IF($A$1=1,NA(),'iv2'!G225)</f>
        <v>#N/A</v>
      </c>
      <c r="F213" t="e">
        <f>'iv3'!F225</f>
        <v>#N/A</v>
      </c>
      <c r="G213" t="e">
        <f>IF($A$1&lt;3,NA(),'iv3'!G225)</f>
        <v>#N/A</v>
      </c>
    </row>
    <row r="214" spans="1:7" x14ac:dyDescent="0.2">
      <c r="A214">
        <v>212</v>
      </c>
      <c r="B214" t="e">
        <f>'iv1'!F226</f>
        <v>#N/A</v>
      </c>
      <c r="C214" t="e">
        <f>'iv1'!G226</f>
        <v>#N/A</v>
      </c>
      <c r="D214" t="e">
        <f>'iv2'!F226</f>
        <v>#N/A</v>
      </c>
      <c r="E214" t="e">
        <f>IF($A$1=1,NA(),'iv2'!G226)</f>
        <v>#N/A</v>
      </c>
      <c r="F214" t="e">
        <f>'iv3'!F226</f>
        <v>#N/A</v>
      </c>
      <c r="G214" t="e">
        <f>IF($A$1&lt;3,NA(),'iv3'!G226)</f>
        <v>#N/A</v>
      </c>
    </row>
    <row r="215" spans="1:7" x14ac:dyDescent="0.2">
      <c r="A215">
        <v>213</v>
      </c>
      <c r="B215" t="e">
        <f>'iv1'!F227</f>
        <v>#N/A</v>
      </c>
      <c r="C215" t="e">
        <f>'iv1'!G227</f>
        <v>#N/A</v>
      </c>
      <c r="D215" t="e">
        <f>'iv2'!F227</f>
        <v>#N/A</v>
      </c>
      <c r="E215" t="e">
        <f>IF($A$1=1,NA(),'iv2'!G227)</f>
        <v>#N/A</v>
      </c>
      <c r="F215" t="e">
        <f>'iv3'!F227</f>
        <v>#N/A</v>
      </c>
      <c r="G215" t="e">
        <f>IF($A$1&lt;3,NA(),'iv3'!G227)</f>
        <v>#N/A</v>
      </c>
    </row>
    <row r="216" spans="1:7" x14ac:dyDescent="0.2">
      <c r="A216">
        <v>214</v>
      </c>
      <c r="B216" t="e">
        <f>'iv1'!F228</f>
        <v>#N/A</v>
      </c>
      <c r="C216" t="e">
        <f>'iv1'!G228</f>
        <v>#N/A</v>
      </c>
      <c r="D216" t="e">
        <f>'iv2'!F228</f>
        <v>#N/A</v>
      </c>
      <c r="E216" t="e">
        <f>IF($A$1=1,NA(),'iv2'!G228)</f>
        <v>#N/A</v>
      </c>
      <c r="F216" t="e">
        <f>'iv3'!F228</f>
        <v>#N/A</v>
      </c>
      <c r="G216" t="e">
        <f>IF($A$1&lt;3,NA(),'iv3'!G228)</f>
        <v>#N/A</v>
      </c>
    </row>
    <row r="217" spans="1:7" x14ac:dyDescent="0.2">
      <c r="A217">
        <v>215</v>
      </c>
      <c r="B217" t="e">
        <f>'iv1'!F229</f>
        <v>#N/A</v>
      </c>
      <c r="C217" t="e">
        <f>'iv1'!G229</f>
        <v>#N/A</v>
      </c>
      <c r="D217" t="e">
        <f>'iv2'!F229</f>
        <v>#N/A</v>
      </c>
      <c r="E217" t="e">
        <f>IF($A$1=1,NA(),'iv2'!G229)</f>
        <v>#N/A</v>
      </c>
      <c r="F217" t="e">
        <f>'iv3'!F229</f>
        <v>#N/A</v>
      </c>
      <c r="G217" t="e">
        <f>IF($A$1&lt;3,NA(),'iv3'!G229)</f>
        <v>#N/A</v>
      </c>
    </row>
    <row r="218" spans="1:7" x14ac:dyDescent="0.2">
      <c r="A218">
        <v>216</v>
      </c>
      <c r="B218" t="e">
        <f>'iv1'!F230</f>
        <v>#N/A</v>
      </c>
      <c r="C218" t="e">
        <f>'iv1'!G230</f>
        <v>#N/A</v>
      </c>
      <c r="D218" t="e">
        <f>'iv2'!F230</f>
        <v>#N/A</v>
      </c>
      <c r="E218" t="e">
        <f>IF($A$1=1,NA(),'iv2'!G230)</f>
        <v>#N/A</v>
      </c>
      <c r="F218" t="e">
        <f>'iv3'!F230</f>
        <v>#N/A</v>
      </c>
      <c r="G218" t="e">
        <f>IF($A$1&lt;3,NA(),'iv3'!G230)</f>
        <v>#N/A</v>
      </c>
    </row>
    <row r="219" spans="1:7" x14ac:dyDescent="0.2">
      <c r="A219">
        <v>217</v>
      </c>
      <c r="B219" t="e">
        <f>'iv1'!F231</f>
        <v>#N/A</v>
      </c>
      <c r="C219" t="e">
        <f>'iv1'!G231</f>
        <v>#N/A</v>
      </c>
      <c r="D219" t="e">
        <f>'iv2'!F231</f>
        <v>#N/A</v>
      </c>
      <c r="E219" t="e">
        <f>IF($A$1=1,NA(),'iv2'!G231)</f>
        <v>#N/A</v>
      </c>
      <c r="F219" t="e">
        <f>'iv3'!F231</f>
        <v>#N/A</v>
      </c>
      <c r="G219" t="e">
        <f>IF($A$1&lt;3,NA(),'iv3'!G231)</f>
        <v>#N/A</v>
      </c>
    </row>
    <row r="220" spans="1:7" x14ac:dyDescent="0.2">
      <c r="A220">
        <v>218</v>
      </c>
      <c r="B220" t="e">
        <f>'iv1'!F232</f>
        <v>#N/A</v>
      </c>
      <c r="C220" t="e">
        <f>'iv1'!G232</f>
        <v>#N/A</v>
      </c>
      <c r="D220" t="e">
        <f>'iv2'!F232</f>
        <v>#N/A</v>
      </c>
      <c r="E220" t="e">
        <f>IF($A$1=1,NA(),'iv2'!G232)</f>
        <v>#N/A</v>
      </c>
      <c r="F220" t="e">
        <f>'iv3'!F232</f>
        <v>#N/A</v>
      </c>
      <c r="G220" t="e">
        <f>IF($A$1&lt;3,NA(),'iv3'!G232)</f>
        <v>#N/A</v>
      </c>
    </row>
    <row r="221" spans="1:7" x14ac:dyDescent="0.2">
      <c r="A221">
        <v>219</v>
      </c>
      <c r="B221" t="e">
        <f>'iv1'!F233</f>
        <v>#N/A</v>
      </c>
      <c r="C221" t="e">
        <f>'iv1'!G233</f>
        <v>#N/A</v>
      </c>
      <c r="D221" t="e">
        <f>'iv2'!F233</f>
        <v>#N/A</v>
      </c>
      <c r="E221" t="e">
        <f>IF($A$1=1,NA(),'iv2'!G233)</f>
        <v>#N/A</v>
      </c>
      <c r="F221" t="e">
        <f>'iv3'!F233</f>
        <v>#N/A</v>
      </c>
      <c r="G221" t="e">
        <f>IF($A$1&lt;3,NA(),'iv3'!G233)</f>
        <v>#N/A</v>
      </c>
    </row>
    <row r="222" spans="1:7" x14ac:dyDescent="0.2">
      <c r="A222">
        <v>220</v>
      </c>
      <c r="B222" t="e">
        <f>'iv1'!F234</f>
        <v>#N/A</v>
      </c>
      <c r="C222" t="e">
        <f>'iv1'!G234</f>
        <v>#N/A</v>
      </c>
      <c r="D222" t="e">
        <f>'iv2'!F234</f>
        <v>#N/A</v>
      </c>
      <c r="E222" t="e">
        <f>IF($A$1=1,NA(),'iv2'!G234)</f>
        <v>#N/A</v>
      </c>
      <c r="F222" t="e">
        <f>'iv3'!F234</f>
        <v>#N/A</v>
      </c>
      <c r="G222" t="e">
        <f>IF($A$1&lt;3,NA(),'iv3'!G234)</f>
        <v>#N/A</v>
      </c>
    </row>
    <row r="223" spans="1:7" x14ac:dyDescent="0.2">
      <c r="A223">
        <v>221</v>
      </c>
      <c r="B223" t="e">
        <f>'iv1'!F235</f>
        <v>#N/A</v>
      </c>
      <c r="C223" t="e">
        <f>'iv1'!G235</f>
        <v>#N/A</v>
      </c>
      <c r="D223" t="e">
        <f>'iv2'!F235</f>
        <v>#N/A</v>
      </c>
      <c r="E223" t="e">
        <f>IF($A$1=1,NA(),'iv2'!G235)</f>
        <v>#N/A</v>
      </c>
      <c r="F223" t="e">
        <f>'iv3'!F235</f>
        <v>#N/A</v>
      </c>
      <c r="G223" t="e">
        <f>IF($A$1&lt;3,NA(),'iv3'!G235)</f>
        <v>#N/A</v>
      </c>
    </row>
    <row r="224" spans="1:7" x14ac:dyDescent="0.2">
      <c r="A224">
        <v>222</v>
      </c>
      <c r="B224" t="e">
        <f>'iv1'!F236</f>
        <v>#N/A</v>
      </c>
      <c r="C224" t="e">
        <f>'iv1'!G236</f>
        <v>#N/A</v>
      </c>
      <c r="D224" t="e">
        <f>'iv2'!F236</f>
        <v>#N/A</v>
      </c>
      <c r="E224" t="e">
        <f>IF($A$1=1,NA(),'iv2'!G236)</f>
        <v>#N/A</v>
      </c>
      <c r="F224" t="e">
        <f>'iv3'!F236</f>
        <v>#N/A</v>
      </c>
      <c r="G224" t="e">
        <f>IF($A$1&lt;3,NA(),'iv3'!G236)</f>
        <v>#N/A</v>
      </c>
    </row>
    <row r="225" spans="1:7" x14ac:dyDescent="0.2">
      <c r="A225">
        <v>223</v>
      </c>
      <c r="B225" t="e">
        <f>'iv1'!F237</f>
        <v>#N/A</v>
      </c>
      <c r="C225" t="e">
        <f>'iv1'!G237</f>
        <v>#N/A</v>
      </c>
      <c r="D225" t="e">
        <f>'iv2'!F237</f>
        <v>#N/A</v>
      </c>
      <c r="E225" t="e">
        <f>IF($A$1=1,NA(),'iv2'!G237)</f>
        <v>#N/A</v>
      </c>
      <c r="F225" t="e">
        <f>'iv3'!F237</f>
        <v>#N/A</v>
      </c>
      <c r="G225" t="e">
        <f>IF($A$1&lt;3,NA(),'iv3'!G237)</f>
        <v>#N/A</v>
      </c>
    </row>
    <row r="226" spans="1:7" x14ac:dyDescent="0.2">
      <c r="A226">
        <v>224</v>
      </c>
      <c r="B226" t="e">
        <f>'iv1'!F238</f>
        <v>#N/A</v>
      </c>
      <c r="C226" t="e">
        <f>'iv1'!G238</f>
        <v>#N/A</v>
      </c>
      <c r="D226" t="e">
        <f>'iv2'!F238</f>
        <v>#N/A</v>
      </c>
      <c r="E226" t="e">
        <f>IF($A$1=1,NA(),'iv2'!G238)</f>
        <v>#N/A</v>
      </c>
      <c r="F226" t="e">
        <f>'iv3'!F238</f>
        <v>#N/A</v>
      </c>
      <c r="G226" t="e">
        <f>IF($A$1&lt;3,NA(),'iv3'!G238)</f>
        <v>#N/A</v>
      </c>
    </row>
    <row r="227" spans="1:7" x14ac:dyDescent="0.2">
      <c r="A227">
        <v>225</v>
      </c>
      <c r="B227" t="e">
        <f>'iv1'!F239</f>
        <v>#N/A</v>
      </c>
      <c r="C227" t="e">
        <f>'iv1'!G239</f>
        <v>#N/A</v>
      </c>
      <c r="D227" t="e">
        <f>'iv2'!F239</f>
        <v>#N/A</v>
      </c>
      <c r="E227" t="e">
        <f>IF($A$1=1,NA(),'iv2'!G239)</f>
        <v>#N/A</v>
      </c>
      <c r="F227" t="e">
        <f>'iv3'!F239</f>
        <v>#N/A</v>
      </c>
      <c r="G227" t="e">
        <f>IF($A$1&lt;3,NA(),'iv3'!G239)</f>
        <v>#N/A</v>
      </c>
    </row>
    <row r="228" spans="1:7" x14ac:dyDescent="0.2">
      <c r="A228">
        <v>226</v>
      </c>
      <c r="B228" t="e">
        <f>'iv1'!F240</f>
        <v>#N/A</v>
      </c>
      <c r="C228" t="e">
        <f>'iv1'!G240</f>
        <v>#N/A</v>
      </c>
      <c r="D228" t="e">
        <f>'iv2'!F240</f>
        <v>#N/A</v>
      </c>
      <c r="E228" t="e">
        <f>IF($A$1=1,NA(),'iv2'!G240)</f>
        <v>#N/A</v>
      </c>
      <c r="F228" t="e">
        <f>'iv3'!F240</f>
        <v>#N/A</v>
      </c>
      <c r="G228" t="e">
        <f>IF($A$1&lt;3,NA(),'iv3'!G240)</f>
        <v>#N/A</v>
      </c>
    </row>
    <row r="229" spans="1:7" x14ac:dyDescent="0.2">
      <c r="A229">
        <v>227</v>
      </c>
      <c r="B229" t="e">
        <f>'iv1'!F241</f>
        <v>#N/A</v>
      </c>
      <c r="C229" t="e">
        <f>'iv1'!G241</f>
        <v>#N/A</v>
      </c>
      <c r="D229" t="e">
        <f>'iv2'!F241</f>
        <v>#N/A</v>
      </c>
      <c r="E229" t="e">
        <f>IF($A$1=1,NA(),'iv2'!G241)</f>
        <v>#N/A</v>
      </c>
      <c r="F229" t="e">
        <f>'iv3'!F241</f>
        <v>#N/A</v>
      </c>
      <c r="G229" t="e">
        <f>IF($A$1&lt;3,NA(),'iv3'!G241)</f>
        <v>#N/A</v>
      </c>
    </row>
    <row r="230" spans="1:7" x14ac:dyDescent="0.2">
      <c r="A230">
        <v>228</v>
      </c>
      <c r="B230" t="e">
        <f>'iv1'!F242</f>
        <v>#N/A</v>
      </c>
      <c r="C230" t="e">
        <f>'iv1'!G242</f>
        <v>#N/A</v>
      </c>
      <c r="D230" t="e">
        <f>'iv2'!F242</f>
        <v>#N/A</v>
      </c>
      <c r="E230" t="e">
        <f>IF($A$1=1,NA(),'iv2'!G242)</f>
        <v>#N/A</v>
      </c>
      <c r="F230" t="e">
        <f>'iv3'!F242</f>
        <v>#N/A</v>
      </c>
      <c r="G230" t="e">
        <f>IF($A$1&lt;3,NA(),'iv3'!G242)</f>
        <v>#N/A</v>
      </c>
    </row>
    <row r="231" spans="1:7" x14ac:dyDescent="0.2">
      <c r="A231">
        <v>229</v>
      </c>
      <c r="B231" t="e">
        <f>'iv1'!F243</f>
        <v>#N/A</v>
      </c>
      <c r="C231" t="e">
        <f>'iv1'!G243</f>
        <v>#N/A</v>
      </c>
      <c r="D231" t="e">
        <f>'iv2'!F243</f>
        <v>#N/A</v>
      </c>
      <c r="E231" t="e">
        <f>IF($A$1=1,NA(),'iv2'!G243)</f>
        <v>#N/A</v>
      </c>
      <c r="F231" t="e">
        <f>'iv3'!F243</f>
        <v>#N/A</v>
      </c>
      <c r="G231" t="e">
        <f>IF($A$1&lt;3,NA(),'iv3'!G243)</f>
        <v>#N/A</v>
      </c>
    </row>
    <row r="232" spans="1:7" x14ac:dyDescent="0.2">
      <c r="A232">
        <v>230</v>
      </c>
      <c r="B232" t="e">
        <f>'iv1'!F244</f>
        <v>#N/A</v>
      </c>
      <c r="C232" t="e">
        <f>'iv1'!G244</f>
        <v>#N/A</v>
      </c>
      <c r="D232" t="e">
        <f>'iv2'!F244</f>
        <v>#N/A</v>
      </c>
      <c r="E232" t="e">
        <f>IF($A$1=1,NA(),'iv2'!G244)</f>
        <v>#N/A</v>
      </c>
      <c r="F232" t="e">
        <f>'iv3'!F244</f>
        <v>#N/A</v>
      </c>
      <c r="G232" t="e">
        <f>IF($A$1&lt;3,NA(),'iv3'!G244)</f>
        <v>#N/A</v>
      </c>
    </row>
    <row r="233" spans="1:7" x14ac:dyDescent="0.2">
      <c r="A233">
        <v>231</v>
      </c>
      <c r="B233" t="e">
        <f>'iv1'!F245</f>
        <v>#N/A</v>
      </c>
      <c r="C233" t="e">
        <f>'iv1'!G245</f>
        <v>#N/A</v>
      </c>
      <c r="D233" t="e">
        <f>'iv2'!F245</f>
        <v>#N/A</v>
      </c>
      <c r="E233" t="e">
        <f>IF($A$1=1,NA(),'iv2'!G245)</f>
        <v>#N/A</v>
      </c>
      <c r="F233" t="e">
        <f>'iv3'!F245</f>
        <v>#N/A</v>
      </c>
      <c r="G233" t="e">
        <f>IF($A$1&lt;3,NA(),'iv3'!G245)</f>
        <v>#N/A</v>
      </c>
    </row>
    <row r="234" spans="1:7" x14ac:dyDescent="0.2">
      <c r="A234">
        <v>232</v>
      </c>
      <c r="B234" t="e">
        <f>'iv1'!F246</f>
        <v>#N/A</v>
      </c>
      <c r="C234" t="e">
        <f>'iv1'!G246</f>
        <v>#N/A</v>
      </c>
      <c r="D234" t="e">
        <f>'iv2'!F246</f>
        <v>#N/A</v>
      </c>
      <c r="E234" t="e">
        <f>IF($A$1=1,NA(),'iv2'!G246)</f>
        <v>#N/A</v>
      </c>
      <c r="F234" t="e">
        <f>'iv3'!F246</f>
        <v>#N/A</v>
      </c>
      <c r="G234" t="e">
        <f>IF($A$1&lt;3,NA(),'iv3'!G246)</f>
        <v>#N/A</v>
      </c>
    </row>
    <row r="235" spans="1:7" x14ac:dyDescent="0.2">
      <c r="A235">
        <v>233</v>
      </c>
      <c r="B235" t="e">
        <f>'iv1'!F247</f>
        <v>#N/A</v>
      </c>
      <c r="C235" t="e">
        <f>'iv1'!G247</f>
        <v>#N/A</v>
      </c>
      <c r="D235" t="e">
        <f>'iv2'!F247</f>
        <v>#N/A</v>
      </c>
      <c r="E235" t="e">
        <f>IF($A$1=1,NA(),'iv2'!G247)</f>
        <v>#N/A</v>
      </c>
      <c r="F235" t="e">
        <f>'iv3'!F247</f>
        <v>#N/A</v>
      </c>
      <c r="G235" t="e">
        <f>IF($A$1&lt;3,NA(),'iv3'!G247)</f>
        <v>#N/A</v>
      </c>
    </row>
    <row r="236" spans="1:7" x14ac:dyDescent="0.2">
      <c r="A236">
        <v>234</v>
      </c>
      <c r="B236" t="e">
        <f>'iv1'!F248</f>
        <v>#N/A</v>
      </c>
      <c r="C236" t="e">
        <f>'iv1'!G248</f>
        <v>#N/A</v>
      </c>
      <c r="D236" t="e">
        <f>'iv2'!F248</f>
        <v>#N/A</v>
      </c>
      <c r="E236" t="e">
        <f>IF($A$1=1,NA(),'iv2'!G248)</f>
        <v>#N/A</v>
      </c>
      <c r="F236" t="e">
        <f>'iv3'!F248</f>
        <v>#N/A</v>
      </c>
      <c r="G236" t="e">
        <f>IF($A$1&lt;3,NA(),'iv3'!G248)</f>
        <v>#N/A</v>
      </c>
    </row>
    <row r="237" spans="1:7" x14ac:dyDescent="0.2">
      <c r="A237">
        <v>235</v>
      </c>
      <c r="B237" t="e">
        <f>'iv1'!F249</f>
        <v>#N/A</v>
      </c>
      <c r="C237" t="e">
        <f>'iv1'!G249</f>
        <v>#N/A</v>
      </c>
      <c r="D237" t="e">
        <f>'iv2'!F249</f>
        <v>#N/A</v>
      </c>
      <c r="E237" t="e">
        <f>IF($A$1=1,NA(),'iv2'!G249)</f>
        <v>#N/A</v>
      </c>
      <c r="F237" t="e">
        <f>'iv3'!F249</f>
        <v>#N/A</v>
      </c>
      <c r="G237" t="e">
        <f>IF($A$1&lt;3,NA(),'iv3'!G249)</f>
        <v>#N/A</v>
      </c>
    </row>
    <row r="238" spans="1:7" x14ac:dyDescent="0.2">
      <c r="A238">
        <v>236</v>
      </c>
      <c r="B238" t="e">
        <f>'iv1'!F250</f>
        <v>#N/A</v>
      </c>
      <c r="C238" t="e">
        <f>'iv1'!G250</f>
        <v>#N/A</v>
      </c>
      <c r="D238" t="e">
        <f>'iv2'!F250</f>
        <v>#N/A</v>
      </c>
      <c r="E238" t="e">
        <f>IF($A$1=1,NA(),'iv2'!G250)</f>
        <v>#N/A</v>
      </c>
      <c r="F238" t="e">
        <f>'iv3'!F250</f>
        <v>#N/A</v>
      </c>
      <c r="G238" t="e">
        <f>IF($A$1&lt;3,NA(),'iv3'!G250)</f>
        <v>#N/A</v>
      </c>
    </row>
    <row r="239" spans="1:7" x14ac:dyDescent="0.2">
      <c r="A239">
        <v>237</v>
      </c>
      <c r="B239" t="e">
        <f>'iv1'!F251</f>
        <v>#N/A</v>
      </c>
      <c r="C239" t="e">
        <f>'iv1'!G251</f>
        <v>#N/A</v>
      </c>
      <c r="D239" t="e">
        <f>'iv2'!F251</f>
        <v>#N/A</v>
      </c>
      <c r="E239" t="e">
        <f>IF($A$1=1,NA(),'iv2'!G251)</f>
        <v>#N/A</v>
      </c>
      <c r="F239" t="e">
        <f>'iv3'!F251</f>
        <v>#N/A</v>
      </c>
      <c r="G239" t="e">
        <f>IF($A$1&lt;3,NA(),'iv3'!G251)</f>
        <v>#N/A</v>
      </c>
    </row>
    <row r="240" spans="1:7" x14ac:dyDescent="0.2">
      <c r="A240">
        <v>238</v>
      </c>
      <c r="B240" t="e">
        <f>'iv1'!F252</f>
        <v>#N/A</v>
      </c>
      <c r="C240" t="e">
        <f>'iv1'!G252</f>
        <v>#N/A</v>
      </c>
      <c r="D240" t="e">
        <f>'iv2'!F252</f>
        <v>#N/A</v>
      </c>
      <c r="E240" t="e">
        <f>IF($A$1=1,NA(),'iv2'!G252)</f>
        <v>#N/A</v>
      </c>
      <c r="F240" t="e">
        <f>'iv3'!F252</f>
        <v>#N/A</v>
      </c>
      <c r="G240" t="e">
        <f>IF($A$1&lt;3,NA(),'iv3'!G252)</f>
        <v>#N/A</v>
      </c>
    </row>
    <row r="241" spans="1:7" x14ac:dyDescent="0.2">
      <c r="A241">
        <v>239</v>
      </c>
      <c r="B241" t="e">
        <f>'iv1'!F253</f>
        <v>#N/A</v>
      </c>
      <c r="C241" t="e">
        <f>'iv1'!G253</f>
        <v>#N/A</v>
      </c>
      <c r="D241" t="e">
        <f>'iv2'!F253</f>
        <v>#N/A</v>
      </c>
      <c r="E241" t="e">
        <f>IF($A$1=1,NA(),'iv2'!G253)</f>
        <v>#N/A</v>
      </c>
      <c r="F241" t="e">
        <f>'iv3'!F253</f>
        <v>#N/A</v>
      </c>
      <c r="G241" t="e">
        <f>IF($A$1&lt;3,NA(),'iv3'!G253)</f>
        <v>#N/A</v>
      </c>
    </row>
    <row r="242" spans="1:7" x14ac:dyDescent="0.2">
      <c r="A242">
        <v>240</v>
      </c>
      <c r="B242" t="e">
        <f>'iv1'!F254</f>
        <v>#N/A</v>
      </c>
      <c r="C242" t="e">
        <f>'iv1'!G254</f>
        <v>#N/A</v>
      </c>
      <c r="D242" t="e">
        <f>'iv2'!F254</f>
        <v>#N/A</v>
      </c>
      <c r="E242" t="e">
        <f>IF($A$1=1,NA(),'iv2'!G254)</f>
        <v>#N/A</v>
      </c>
      <c r="F242" t="e">
        <f>'iv3'!F254</f>
        <v>#N/A</v>
      </c>
      <c r="G242" t="e">
        <f>IF($A$1&lt;3,NA(),'iv3'!G254)</f>
        <v>#N/A</v>
      </c>
    </row>
    <row r="243" spans="1:7" x14ac:dyDescent="0.2">
      <c r="A243">
        <v>241</v>
      </c>
      <c r="B243" t="e">
        <f>'iv1'!F255</f>
        <v>#N/A</v>
      </c>
      <c r="C243" t="e">
        <f>'iv1'!G255</f>
        <v>#N/A</v>
      </c>
      <c r="D243" t="e">
        <f>'iv2'!F255</f>
        <v>#N/A</v>
      </c>
      <c r="E243" t="e">
        <f>IF($A$1=1,NA(),'iv2'!G255)</f>
        <v>#N/A</v>
      </c>
      <c r="F243" t="e">
        <f>'iv3'!F255</f>
        <v>#N/A</v>
      </c>
      <c r="G243" t="e">
        <f>IF($A$1&lt;3,NA(),'iv3'!G255)</f>
        <v>#N/A</v>
      </c>
    </row>
    <row r="244" spans="1:7" x14ac:dyDescent="0.2">
      <c r="A244">
        <v>242</v>
      </c>
      <c r="B244" t="e">
        <f>'iv1'!F256</f>
        <v>#N/A</v>
      </c>
      <c r="C244" t="e">
        <f>'iv1'!G256</f>
        <v>#N/A</v>
      </c>
      <c r="D244" t="e">
        <f>'iv2'!F256</f>
        <v>#N/A</v>
      </c>
      <c r="E244" t="e">
        <f>IF($A$1=1,NA(),'iv2'!G256)</f>
        <v>#N/A</v>
      </c>
      <c r="F244" t="e">
        <f>'iv3'!F256</f>
        <v>#N/A</v>
      </c>
      <c r="G244" t="e">
        <f>IF($A$1&lt;3,NA(),'iv3'!G256)</f>
        <v>#N/A</v>
      </c>
    </row>
    <row r="245" spans="1:7" x14ac:dyDescent="0.2">
      <c r="A245">
        <v>243</v>
      </c>
      <c r="B245" t="e">
        <f>'iv1'!F257</f>
        <v>#N/A</v>
      </c>
      <c r="C245" t="e">
        <f>'iv1'!G257</f>
        <v>#N/A</v>
      </c>
      <c r="D245" t="e">
        <f>'iv2'!F257</f>
        <v>#N/A</v>
      </c>
      <c r="E245" t="e">
        <f>IF($A$1=1,NA(),'iv2'!G257)</f>
        <v>#N/A</v>
      </c>
      <c r="F245" t="e">
        <f>'iv3'!F257</f>
        <v>#N/A</v>
      </c>
      <c r="G245" t="e">
        <f>IF($A$1&lt;3,NA(),'iv3'!G257)</f>
        <v>#N/A</v>
      </c>
    </row>
    <row r="246" spans="1:7" x14ac:dyDescent="0.2">
      <c r="A246">
        <v>244</v>
      </c>
      <c r="B246" t="e">
        <f>'iv1'!F258</f>
        <v>#N/A</v>
      </c>
      <c r="C246" t="e">
        <f>'iv1'!G258</f>
        <v>#N/A</v>
      </c>
      <c r="D246" t="e">
        <f>'iv2'!F258</f>
        <v>#N/A</v>
      </c>
      <c r="E246" t="e">
        <f>IF($A$1=1,NA(),'iv2'!G258)</f>
        <v>#N/A</v>
      </c>
      <c r="F246" t="e">
        <f>'iv3'!F258</f>
        <v>#N/A</v>
      </c>
      <c r="G246" t="e">
        <f>IF($A$1&lt;3,NA(),'iv3'!G258)</f>
        <v>#N/A</v>
      </c>
    </row>
    <row r="247" spans="1:7" x14ac:dyDescent="0.2">
      <c r="A247">
        <v>245</v>
      </c>
      <c r="B247" t="e">
        <f>'iv1'!F259</f>
        <v>#N/A</v>
      </c>
      <c r="C247" t="e">
        <f>'iv1'!G259</f>
        <v>#N/A</v>
      </c>
      <c r="D247" t="e">
        <f>'iv2'!F259</f>
        <v>#N/A</v>
      </c>
      <c r="E247" t="e">
        <f>IF($A$1=1,NA(),'iv2'!G259)</f>
        <v>#N/A</v>
      </c>
      <c r="F247" t="e">
        <f>'iv3'!F259</f>
        <v>#N/A</v>
      </c>
      <c r="G247" t="e">
        <f>IF($A$1&lt;3,NA(),'iv3'!G259)</f>
        <v>#N/A</v>
      </c>
    </row>
    <row r="248" spans="1:7" x14ac:dyDescent="0.2">
      <c r="A248">
        <v>246</v>
      </c>
      <c r="B248" t="e">
        <f>'iv1'!F260</f>
        <v>#N/A</v>
      </c>
      <c r="C248" t="e">
        <f>'iv1'!G260</f>
        <v>#N/A</v>
      </c>
      <c r="D248" t="e">
        <f>'iv2'!F260</f>
        <v>#N/A</v>
      </c>
      <c r="E248" t="e">
        <f>IF($A$1=1,NA(),'iv2'!G260)</f>
        <v>#N/A</v>
      </c>
      <c r="F248" t="e">
        <f>'iv3'!F260</f>
        <v>#N/A</v>
      </c>
      <c r="G248" t="e">
        <f>IF($A$1&lt;3,NA(),'iv3'!G260)</f>
        <v>#N/A</v>
      </c>
    </row>
    <row r="249" spans="1:7" x14ac:dyDescent="0.2">
      <c r="A249">
        <v>247</v>
      </c>
      <c r="B249" t="e">
        <f>'iv1'!F261</f>
        <v>#N/A</v>
      </c>
      <c r="C249" t="e">
        <f>'iv1'!G261</f>
        <v>#N/A</v>
      </c>
      <c r="D249" t="e">
        <f>'iv2'!F261</f>
        <v>#N/A</v>
      </c>
      <c r="E249" t="e">
        <f>IF($A$1=1,NA(),'iv2'!G261)</f>
        <v>#N/A</v>
      </c>
      <c r="F249" t="e">
        <f>'iv3'!F261</f>
        <v>#N/A</v>
      </c>
      <c r="G249" t="e">
        <f>IF($A$1&lt;3,NA(),'iv3'!G261)</f>
        <v>#N/A</v>
      </c>
    </row>
    <row r="250" spans="1:7" x14ac:dyDescent="0.2">
      <c r="A250">
        <v>248</v>
      </c>
      <c r="B250" t="e">
        <f>'iv1'!F262</f>
        <v>#N/A</v>
      </c>
      <c r="C250" t="e">
        <f>'iv1'!G262</f>
        <v>#N/A</v>
      </c>
      <c r="D250" t="e">
        <f>'iv2'!F262</f>
        <v>#N/A</v>
      </c>
      <c r="E250" t="e">
        <f>IF($A$1=1,NA(),'iv2'!G262)</f>
        <v>#N/A</v>
      </c>
      <c r="F250" t="e">
        <f>'iv3'!F262</f>
        <v>#N/A</v>
      </c>
      <c r="G250" t="e">
        <f>IF($A$1&lt;3,NA(),'iv3'!G262)</f>
        <v>#N/A</v>
      </c>
    </row>
    <row r="251" spans="1:7" x14ac:dyDescent="0.2">
      <c r="A251">
        <v>249</v>
      </c>
      <c r="B251" t="e">
        <f>'iv1'!F263</f>
        <v>#N/A</v>
      </c>
      <c r="C251" t="e">
        <f>'iv1'!G263</f>
        <v>#N/A</v>
      </c>
      <c r="D251" t="e">
        <f>'iv2'!F263</f>
        <v>#N/A</v>
      </c>
      <c r="E251" t="e">
        <f>IF($A$1=1,NA(),'iv2'!G263)</f>
        <v>#N/A</v>
      </c>
      <c r="F251" t="e">
        <f>'iv3'!F263</f>
        <v>#N/A</v>
      </c>
      <c r="G251" t="e">
        <f>IF($A$1&lt;3,NA(),'iv3'!G263)</f>
        <v>#N/A</v>
      </c>
    </row>
    <row r="252" spans="1:7" x14ac:dyDescent="0.2">
      <c r="A252">
        <v>250</v>
      </c>
      <c r="B252" t="e">
        <f>'iv1'!F264</f>
        <v>#N/A</v>
      </c>
      <c r="C252" t="e">
        <f>'iv1'!G264</f>
        <v>#N/A</v>
      </c>
      <c r="D252" t="e">
        <f>'iv2'!F264</f>
        <v>#N/A</v>
      </c>
      <c r="E252" t="e">
        <f>IF($A$1=1,NA(),'iv2'!G264)</f>
        <v>#N/A</v>
      </c>
      <c r="F252" t="e">
        <f>'iv3'!F264</f>
        <v>#N/A</v>
      </c>
      <c r="G252" t="e">
        <f>IF($A$1&lt;3,NA(),'iv3'!G264)</f>
        <v>#N/A</v>
      </c>
    </row>
    <row r="253" spans="1:7" x14ac:dyDescent="0.2">
      <c r="A253">
        <v>251</v>
      </c>
      <c r="B253" t="e">
        <f>'iv1'!F265</f>
        <v>#N/A</v>
      </c>
      <c r="C253" t="e">
        <f>'iv1'!G265</f>
        <v>#N/A</v>
      </c>
      <c r="D253" t="e">
        <f>'iv2'!F265</f>
        <v>#N/A</v>
      </c>
      <c r="E253" t="e">
        <f>IF($A$1=1,NA(),'iv2'!G265)</f>
        <v>#N/A</v>
      </c>
      <c r="F253" t="e">
        <f>'iv3'!F265</f>
        <v>#N/A</v>
      </c>
      <c r="G253" t="e">
        <f>IF($A$1&lt;3,NA(),'iv3'!G265)</f>
        <v>#N/A</v>
      </c>
    </row>
    <row r="254" spans="1:7" x14ac:dyDescent="0.2">
      <c r="A254">
        <v>252</v>
      </c>
      <c r="B254" t="e">
        <f>'iv1'!F266</f>
        <v>#N/A</v>
      </c>
      <c r="C254" t="e">
        <f>'iv1'!G266</f>
        <v>#N/A</v>
      </c>
      <c r="D254" t="e">
        <f>'iv2'!F266</f>
        <v>#N/A</v>
      </c>
      <c r="E254" t="e">
        <f>IF($A$1=1,NA(),'iv2'!G266)</f>
        <v>#N/A</v>
      </c>
      <c r="F254" t="e">
        <f>'iv3'!F266</f>
        <v>#N/A</v>
      </c>
      <c r="G254" t="e">
        <f>IF($A$1&lt;3,NA(),'iv3'!G266)</f>
        <v>#N/A</v>
      </c>
    </row>
    <row r="255" spans="1:7" x14ac:dyDescent="0.2">
      <c r="A255">
        <v>253</v>
      </c>
      <c r="B255" t="e">
        <f>'iv1'!F267</f>
        <v>#N/A</v>
      </c>
      <c r="C255" t="e">
        <f>'iv1'!G267</f>
        <v>#N/A</v>
      </c>
      <c r="D255" t="e">
        <f>'iv2'!F267</f>
        <v>#N/A</v>
      </c>
      <c r="E255" t="e">
        <f>IF($A$1=1,NA(),'iv2'!G267)</f>
        <v>#N/A</v>
      </c>
      <c r="F255" t="e">
        <f>'iv3'!F267</f>
        <v>#N/A</v>
      </c>
      <c r="G255" t="e">
        <f>IF($A$1&lt;3,NA(),'iv3'!G267)</f>
        <v>#N/A</v>
      </c>
    </row>
    <row r="256" spans="1:7" x14ac:dyDescent="0.2">
      <c r="A256">
        <v>254</v>
      </c>
      <c r="B256" t="e">
        <f>'iv1'!F268</f>
        <v>#N/A</v>
      </c>
      <c r="C256" t="e">
        <f>'iv1'!G268</f>
        <v>#N/A</v>
      </c>
      <c r="D256" t="e">
        <f>'iv2'!F268</f>
        <v>#N/A</v>
      </c>
      <c r="E256" t="e">
        <f>IF($A$1=1,NA(),'iv2'!G268)</f>
        <v>#N/A</v>
      </c>
      <c r="F256" t="e">
        <f>'iv3'!F268</f>
        <v>#N/A</v>
      </c>
      <c r="G256" t="e">
        <f>IF($A$1&lt;3,NA(),'iv3'!G268)</f>
        <v>#N/A</v>
      </c>
    </row>
    <row r="257" spans="1:7" x14ac:dyDescent="0.2">
      <c r="A257">
        <v>255</v>
      </c>
      <c r="B257" t="e">
        <f>'iv1'!F269</f>
        <v>#N/A</v>
      </c>
      <c r="C257" t="e">
        <f>'iv1'!G269</f>
        <v>#N/A</v>
      </c>
      <c r="D257" t="e">
        <f>'iv2'!F269</f>
        <v>#N/A</v>
      </c>
      <c r="E257" t="e">
        <f>IF($A$1=1,NA(),'iv2'!G269)</f>
        <v>#N/A</v>
      </c>
      <c r="F257" t="e">
        <f>'iv3'!F269</f>
        <v>#N/A</v>
      </c>
      <c r="G257" t="e">
        <f>IF($A$1&lt;3,NA(),'iv3'!G269)</f>
        <v>#N/A</v>
      </c>
    </row>
    <row r="258" spans="1:7" x14ac:dyDescent="0.2">
      <c r="A258">
        <v>256</v>
      </c>
      <c r="B258" t="e">
        <f>'iv1'!F270</f>
        <v>#N/A</v>
      </c>
      <c r="C258" t="e">
        <f>'iv1'!G270</f>
        <v>#N/A</v>
      </c>
      <c r="D258" t="e">
        <f>'iv2'!F270</f>
        <v>#N/A</v>
      </c>
      <c r="E258" t="e">
        <f>IF($A$1=1,NA(),'iv2'!G270)</f>
        <v>#N/A</v>
      </c>
      <c r="F258" t="e">
        <f>'iv3'!F270</f>
        <v>#N/A</v>
      </c>
      <c r="G258" t="e">
        <f>IF($A$1&lt;3,NA(),'iv3'!G270)</f>
        <v>#N/A</v>
      </c>
    </row>
    <row r="259" spans="1:7" x14ac:dyDescent="0.2">
      <c r="A259">
        <v>257</v>
      </c>
      <c r="B259" t="e">
        <f>'iv1'!F271</f>
        <v>#N/A</v>
      </c>
      <c r="C259" t="e">
        <f>'iv1'!G271</f>
        <v>#N/A</v>
      </c>
      <c r="D259" t="e">
        <f>'iv2'!F271</f>
        <v>#N/A</v>
      </c>
      <c r="E259" t="e">
        <f>IF($A$1=1,NA(),'iv2'!G271)</f>
        <v>#N/A</v>
      </c>
      <c r="F259" t="e">
        <f>'iv3'!F271</f>
        <v>#N/A</v>
      </c>
      <c r="G259" t="e">
        <f>IF($A$1&lt;3,NA(),'iv3'!G271)</f>
        <v>#N/A</v>
      </c>
    </row>
    <row r="260" spans="1:7" x14ac:dyDescent="0.2">
      <c r="A260">
        <v>258</v>
      </c>
      <c r="B260" t="e">
        <f>'iv1'!F272</f>
        <v>#N/A</v>
      </c>
      <c r="C260" t="e">
        <f>'iv1'!G272</f>
        <v>#N/A</v>
      </c>
      <c r="D260" t="e">
        <f>'iv2'!F272</f>
        <v>#N/A</v>
      </c>
      <c r="E260" t="e">
        <f>IF($A$1=1,NA(),'iv2'!G272)</f>
        <v>#N/A</v>
      </c>
      <c r="F260" t="e">
        <f>'iv3'!F272</f>
        <v>#N/A</v>
      </c>
      <c r="G260" t="e">
        <f>IF($A$1&lt;3,NA(),'iv3'!G272)</f>
        <v>#N/A</v>
      </c>
    </row>
    <row r="261" spans="1:7" x14ac:dyDescent="0.2">
      <c r="A261">
        <v>259</v>
      </c>
      <c r="B261" t="e">
        <f>'iv1'!F273</f>
        <v>#N/A</v>
      </c>
      <c r="C261" t="e">
        <f>'iv1'!G273</f>
        <v>#N/A</v>
      </c>
      <c r="D261" t="e">
        <f>'iv2'!F273</f>
        <v>#N/A</v>
      </c>
      <c r="E261" t="e">
        <f>IF($A$1=1,NA(),'iv2'!G273)</f>
        <v>#N/A</v>
      </c>
      <c r="F261" t="e">
        <f>'iv3'!F273</f>
        <v>#N/A</v>
      </c>
      <c r="G261" t="e">
        <f>IF($A$1&lt;3,NA(),'iv3'!G273)</f>
        <v>#N/A</v>
      </c>
    </row>
    <row r="262" spans="1:7" x14ac:dyDescent="0.2">
      <c r="A262">
        <v>260</v>
      </c>
      <c r="B262" t="e">
        <f>'iv1'!F274</f>
        <v>#N/A</v>
      </c>
      <c r="C262" t="e">
        <f>'iv1'!G274</f>
        <v>#N/A</v>
      </c>
      <c r="D262" t="e">
        <f>'iv2'!F274</f>
        <v>#N/A</v>
      </c>
      <c r="E262" t="e">
        <f>IF($A$1=1,NA(),'iv2'!G274)</f>
        <v>#N/A</v>
      </c>
      <c r="F262" t="e">
        <f>'iv3'!F274</f>
        <v>#N/A</v>
      </c>
      <c r="G262" t="e">
        <f>IF($A$1&lt;3,NA(),'iv3'!G274)</f>
        <v>#N/A</v>
      </c>
    </row>
    <row r="263" spans="1:7" x14ac:dyDescent="0.2">
      <c r="A263">
        <v>261</v>
      </c>
      <c r="B263" t="e">
        <f>'iv1'!F275</f>
        <v>#N/A</v>
      </c>
      <c r="C263" t="e">
        <f>'iv1'!G275</f>
        <v>#N/A</v>
      </c>
      <c r="D263" t="e">
        <f>'iv2'!F275</f>
        <v>#N/A</v>
      </c>
      <c r="E263" t="e">
        <f>IF($A$1=1,NA(),'iv2'!G275)</f>
        <v>#N/A</v>
      </c>
      <c r="F263" t="e">
        <f>'iv3'!F275</f>
        <v>#N/A</v>
      </c>
      <c r="G263" t="e">
        <f>IF($A$1&lt;3,NA(),'iv3'!G275)</f>
        <v>#N/A</v>
      </c>
    </row>
    <row r="264" spans="1:7" x14ac:dyDescent="0.2">
      <c r="A264">
        <v>262</v>
      </c>
      <c r="B264" t="e">
        <f>'iv1'!F276</f>
        <v>#N/A</v>
      </c>
      <c r="C264" t="e">
        <f>'iv1'!G276</f>
        <v>#N/A</v>
      </c>
      <c r="D264" t="e">
        <f>'iv2'!F276</f>
        <v>#N/A</v>
      </c>
      <c r="E264" t="e">
        <f>IF($A$1=1,NA(),'iv2'!G276)</f>
        <v>#N/A</v>
      </c>
      <c r="F264" t="e">
        <f>'iv3'!F276</f>
        <v>#N/A</v>
      </c>
      <c r="G264" t="e">
        <f>IF($A$1&lt;3,NA(),'iv3'!G276)</f>
        <v>#N/A</v>
      </c>
    </row>
    <row r="265" spans="1:7" x14ac:dyDescent="0.2">
      <c r="A265">
        <v>263</v>
      </c>
      <c r="B265" t="e">
        <f>'iv1'!F277</f>
        <v>#N/A</v>
      </c>
      <c r="C265" t="e">
        <f>'iv1'!G277</f>
        <v>#N/A</v>
      </c>
      <c r="D265" t="e">
        <f>'iv2'!F277</f>
        <v>#N/A</v>
      </c>
      <c r="E265" t="e">
        <f>IF($A$1=1,NA(),'iv2'!G277)</f>
        <v>#N/A</v>
      </c>
      <c r="F265" t="e">
        <f>'iv3'!F277</f>
        <v>#N/A</v>
      </c>
      <c r="G265" t="e">
        <f>IF($A$1&lt;3,NA(),'iv3'!G277)</f>
        <v>#N/A</v>
      </c>
    </row>
    <row r="266" spans="1:7" x14ac:dyDescent="0.2">
      <c r="A266">
        <v>264</v>
      </c>
      <c r="B266" t="e">
        <f>'iv1'!F278</f>
        <v>#N/A</v>
      </c>
      <c r="C266" t="e">
        <f>'iv1'!G278</f>
        <v>#N/A</v>
      </c>
      <c r="D266" t="e">
        <f>'iv2'!F278</f>
        <v>#N/A</v>
      </c>
      <c r="E266" t="e">
        <f>IF($A$1=1,NA(),'iv2'!G278)</f>
        <v>#N/A</v>
      </c>
      <c r="F266" t="e">
        <f>'iv3'!F278</f>
        <v>#N/A</v>
      </c>
      <c r="G266" t="e">
        <f>IF($A$1&lt;3,NA(),'iv3'!G278)</f>
        <v>#N/A</v>
      </c>
    </row>
    <row r="267" spans="1:7" x14ac:dyDescent="0.2">
      <c r="A267">
        <v>265</v>
      </c>
      <c r="B267" t="e">
        <f>'iv1'!F279</f>
        <v>#N/A</v>
      </c>
      <c r="C267" t="e">
        <f>'iv1'!G279</f>
        <v>#N/A</v>
      </c>
      <c r="D267" t="e">
        <f>'iv2'!F279</f>
        <v>#N/A</v>
      </c>
      <c r="E267" t="e">
        <f>IF($A$1=1,NA(),'iv2'!G279)</f>
        <v>#N/A</v>
      </c>
      <c r="F267" t="e">
        <f>'iv3'!F279</f>
        <v>#N/A</v>
      </c>
      <c r="G267" t="e">
        <f>IF($A$1&lt;3,NA(),'iv3'!G279)</f>
        <v>#N/A</v>
      </c>
    </row>
    <row r="268" spans="1:7" x14ac:dyDescent="0.2">
      <c r="A268">
        <v>266</v>
      </c>
      <c r="B268" t="e">
        <f>'iv1'!F280</f>
        <v>#N/A</v>
      </c>
      <c r="C268" t="e">
        <f>'iv1'!G280</f>
        <v>#N/A</v>
      </c>
      <c r="D268" t="e">
        <f>'iv2'!F280</f>
        <v>#N/A</v>
      </c>
      <c r="E268" t="e">
        <f>IF($A$1=1,NA(),'iv2'!G280)</f>
        <v>#N/A</v>
      </c>
      <c r="F268" t="e">
        <f>'iv3'!F280</f>
        <v>#N/A</v>
      </c>
      <c r="G268" t="e">
        <f>IF($A$1&lt;3,NA(),'iv3'!G280)</f>
        <v>#N/A</v>
      </c>
    </row>
    <row r="269" spans="1:7" x14ac:dyDescent="0.2">
      <c r="A269">
        <v>267</v>
      </c>
      <c r="B269" t="e">
        <f>'iv1'!F281</f>
        <v>#N/A</v>
      </c>
      <c r="C269" t="e">
        <f>'iv1'!G281</f>
        <v>#N/A</v>
      </c>
      <c r="D269" t="e">
        <f>'iv2'!F281</f>
        <v>#N/A</v>
      </c>
      <c r="E269" t="e">
        <f>IF($A$1=1,NA(),'iv2'!G281)</f>
        <v>#N/A</v>
      </c>
      <c r="F269" t="e">
        <f>'iv3'!F281</f>
        <v>#N/A</v>
      </c>
      <c r="G269" t="e">
        <f>IF($A$1&lt;3,NA(),'iv3'!G281)</f>
        <v>#N/A</v>
      </c>
    </row>
    <row r="270" spans="1:7" x14ac:dyDescent="0.2">
      <c r="A270">
        <v>268</v>
      </c>
      <c r="B270" t="e">
        <f>'iv1'!F282</f>
        <v>#N/A</v>
      </c>
      <c r="C270" t="e">
        <f>'iv1'!G282</f>
        <v>#N/A</v>
      </c>
      <c r="D270" t="e">
        <f>'iv2'!F282</f>
        <v>#N/A</v>
      </c>
      <c r="E270" t="e">
        <f>IF($A$1=1,NA(),'iv2'!G282)</f>
        <v>#N/A</v>
      </c>
      <c r="F270" t="e">
        <f>'iv3'!F282</f>
        <v>#N/A</v>
      </c>
      <c r="G270" t="e">
        <f>IF($A$1&lt;3,NA(),'iv3'!G282)</f>
        <v>#N/A</v>
      </c>
    </row>
    <row r="271" spans="1:7" x14ac:dyDescent="0.2">
      <c r="A271">
        <v>269</v>
      </c>
      <c r="B271" t="e">
        <f>'iv1'!F283</f>
        <v>#N/A</v>
      </c>
      <c r="C271" t="e">
        <f>'iv1'!G283</f>
        <v>#N/A</v>
      </c>
      <c r="D271" t="e">
        <f>'iv2'!F283</f>
        <v>#N/A</v>
      </c>
      <c r="E271" t="e">
        <f>IF($A$1=1,NA(),'iv2'!G283)</f>
        <v>#N/A</v>
      </c>
      <c r="F271" t="e">
        <f>'iv3'!F283</f>
        <v>#N/A</v>
      </c>
      <c r="G271" t="e">
        <f>IF($A$1&lt;3,NA(),'iv3'!G283)</f>
        <v>#N/A</v>
      </c>
    </row>
    <row r="272" spans="1:7" x14ac:dyDescent="0.2">
      <c r="A272">
        <v>270</v>
      </c>
      <c r="B272" t="e">
        <f>'iv1'!F284</f>
        <v>#N/A</v>
      </c>
      <c r="C272" t="e">
        <f>'iv1'!G284</f>
        <v>#N/A</v>
      </c>
      <c r="D272" t="e">
        <f>'iv2'!F284</f>
        <v>#N/A</v>
      </c>
      <c r="E272" t="e">
        <f>IF($A$1=1,NA(),'iv2'!G284)</f>
        <v>#N/A</v>
      </c>
      <c r="F272" t="e">
        <f>'iv3'!F284</f>
        <v>#N/A</v>
      </c>
      <c r="G272" t="e">
        <f>IF($A$1&lt;3,NA(),'iv3'!G284)</f>
        <v>#N/A</v>
      </c>
    </row>
    <row r="273" spans="1:7" x14ac:dyDescent="0.2">
      <c r="A273">
        <v>271</v>
      </c>
      <c r="B273" t="e">
        <f>'iv1'!F285</f>
        <v>#N/A</v>
      </c>
      <c r="C273" t="e">
        <f>'iv1'!G285</f>
        <v>#N/A</v>
      </c>
      <c r="D273" t="e">
        <f>'iv2'!F285</f>
        <v>#N/A</v>
      </c>
      <c r="E273" t="e">
        <f>IF($A$1=1,NA(),'iv2'!G285)</f>
        <v>#N/A</v>
      </c>
      <c r="F273" t="e">
        <f>'iv3'!F285</f>
        <v>#N/A</v>
      </c>
      <c r="G273" t="e">
        <f>IF($A$1&lt;3,NA(),'iv3'!G285)</f>
        <v>#N/A</v>
      </c>
    </row>
    <row r="274" spans="1:7" x14ac:dyDescent="0.2">
      <c r="A274">
        <v>272</v>
      </c>
      <c r="B274" t="e">
        <f>'iv1'!F286</f>
        <v>#N/A</v>
      </c>
      <c r="C274" t="e">
        <f>'iv1'!G286</f>
        <v>#N/A</v>
      </c>
      <c r="D274" t="e">
        <f>'iv2'!F286</f>
        <v>#N/A</v>
      </c>
      <c r="E274" t="e">
        <f>IF($A$1=1,NA(),'iv2'!G286)</f>
        <v>#N/A</v>
      </c>
      <c r="F274" t="e">
        <f>'iv3'!F286</f>
        <v>#N/A</v>
      </c>
      <c r="G274" t="e">
        <f>IF($A$1&lt;3,NA(),'iv3'!G286)</f>
        <v>#N/A</v>
      </c>
    </row>
    <row r="275" spans="1:7" x14ac:dyDescent="0.2">
      <c r="A275">
        <v>273</v>
      </c>
      <c r="B275" t="e">
        <f>'iv1'!F287</f>
        <v>#N/A</v>
      </c>
      <c r="C275" t="e">
        <f>'iv1'!G287</f>
        <v>#N/A</v>
      </c>
      <c r="D275" t="e">
        <f>'iv2'!F287</f>
        <v>#N/A</v>
      </c>
      <c r="E275" t="e">
        <f>IF($A$1=1,NA(),'iv2'!G287)</f>
        <v>#N/A</v>
      </c>
      <c r="F275" t="e">
        <f>'iv3'!F287</f>
        <v>#N/A</v>
      </c>
      <c r="G275" t="e">
        <f>IF($A$1&lt;3,NA(),'iv3'!G287)</f>
        <v>#N/A</v>
      </c>
    </row>
    <row r="276" spans="1:7" x14ac:dyDescent="0.2">
      <c r="A276">
        <v>274</v>
      </c>
      <c r="B276" t="e">
        <f>'iv1'!F288</f>
        <v>#N/A</v>
      </c>
      <c r="C276" t="e">
        <f>'iv1'!G288</f>
        <v>#N/A</v>
      </c>
      <c r="D276" t="e">
        <f>'iv2'!F288</f>
        <v>#N/A</v>
      </c>
      <c r="E276" t="e">
        <f>IF($A$1=1,NA(),'iv2'!G288)</f>
        <v>#N/A</v>
      </c>
      <c r="F276" t="e">
        <f>'iv3'!F288</f>
        <v>#N/A</v>
      </c>
      <c r="G276" t="e">
        <f>IF($A$1&lt;3,NA(),'iv3'!G288)</f>
        <v>#N/A</v>
      </c>
    </row>
    <row r="277" spans="1:7" x14ac:dyDescent="0.2">
      <c r="A277">
        <v>275</v>
      </c>
      <c r="B277" t="e">
        <f>'iv1'!F289</f>
        <v>#N/A</v>
      </c>
      <c r="C277" t="e">
        <f>'iv1'!G289</f>
        <v>#N/A</v>
      </c>
      <c r="D277" t="e">
        <f>'iv2'!F289</f>
        <v>#N/A</v>
      </c>
      <c r="E277" t="e">
        <f>IF($A$1=1,NA(),'iv2'!G289)</f>
        <v>#N/A</v>
      </c>
      <c r="F277" t="e">
        <f>'iv3'!F289</f>
        <v>#N/A</v>
      </c>
      <c r="G277" t="e">
        <f>IF($A$1&lt;3,NA(),'iv3'!G289)</f>
        <v>#N/A</v>
      </c>
    </row>
    <row r="278" spans="1:7" x14ac:dyDescent="0.2">
      <c r="A278">
        <v>276</v>
      </c>
      <c r="B278" t="e">
        <f>'iv1'!F290</f>
        <v>#N/A</v>
      </c>
      <c r="C278" t="e">
        <f>'iv1'!G290</f>
        <v>#N/A</v>
      </c>
      <c r="D278" t="e">
        <f>'iv2'!F290</f>
        <v>#N/A</v>
      </c>
      <c r="E278" t="e">
        <f>IF($A$1=1,NA(),'iv2'!G290)</f>
        <v>#N/A</v>
      </c>
      <c r="F278" t="e">
        <f>'iv3'!F290</f>
        <v>#N/A</v>
      </c>
      <c r="G278" t="e">
        <f>IF($A$1&lt;3,NA(),'iv3'!G290)</f>
        <v>#N/A</v>
      </c>
    </row>
    <row r="279" spans="1:7" x14ac:dyDescent="0.2">
      <c r="A279">
        <v>277</v>
      </c>
      <c r="B279" t="e">
        <f>'iv1'!F291</f>
        <v>#N/A</v>
      </c>
      <c r="C279" t="e">
        <f>'iv1'!G291</f>
        <v>#N/A</v>
      </c>
      <c r="D279" t="e">
        <f>'iv2'!F291</f>
        <v>#N/A</v>
      </c>
      <c r="E279" t="e">
        <f>IF($A$1=1,NA(),'iv2'!G291)</f>
        <v>#N/A</v>
      </c>
      <c r="F279" t="e">
        <f>'iv3'!F291</f>
        <v>#N/A</v>
      </c>
      <c r="G279" t="e">
        <f>IF($A$1&lt;3,NA(),'iv3'!G291)</f>
        <v>#N/A</v>
      </c>
    </row>
    <row r="280" spans="1:7" x14ac:dyDescent="0.2">
      <c r="A280">
        <v>278</v>
      </c>
      <c r="B280" t="e">
        <f>'iv1'!F292</f>
        <v>#N/A</v>
      </c>
      <c r="C280" t="e">
        <f>'iv1'!G292</f>
        <v>#N/A</v>
      </c>
      <c r="D280" t="e">
        <f>'iv2'!F292</f>
        <v>#N/A</v>
      </c>
      <c r="E280" t="e">
        <f>IF($A$1=1,NA(),'iv2'!G292)</f>
        <v>#N/A</v>
      </c>
      <c r="F280" t="e">
        <f>'iv3'!F292</f>
        <v>#N/A</v>
      </c>
      <c r="G280" t="e">
        <f>IF($A$1&lt;3,NA(),'iv3'!G292)</f>
        <v>#N/A</v>
      </c>
    </row>
    <row r="281" spans="1:7" x14ac:dyDescent="0.2">
      <c r="A281">
        <v>279</v>
      </c>
      <c r="B281" t="e">
        <f>'iv1'!F293</f>
        <v>#N/A</v>
      </c>
      <c r="C281" t="e">
        <f>'iv1'!G293</f>
        <v>#N/A</v>
      </c>
      <c r="D281" t="e">
        <f>'iv2'!F293</f>
        <v>#N/A</v>
      </c>
      <c r="E281" t="e">
        <f>IF($A$1=1,NA(),'iv2'!G293)</f>
        <v>#N/A</v>
      </c>
      <c r="F281" t="e">
        <f>'iv3'!F293</f>
        <v>#N/A</v>
      </c>
      <c r="G281" t="e">
        <f>IF($A$1&lt;3,NA(),'iv3'!G293)</f>
        <v>#N/A</v>
      </c>
    </row>
    <row r="282" spans="1:7" x14ac:dyDescent="0.2">
      <c r="A282">
        <v>280</v>
      </c>
      <c r="B282" t="e">
        <f>'iv1'!F294</f>
        <v>#N/A</v>
      </c>
      <c r="C282" t="e">
        <f>'iv1'!G294</f>
        <v>#N/A</v>
      </c>
      <c r="D282" t="e">
        <f>'iv2'!F294</f>
        <v>#N/A</v>
      </c>
      <c r="E282" t="e">
        <f>IF($A$1=1,NA(),'iv2'!G294)</f>
        <v>#N/A</v>
      </c>
      <c r="F282" t="e">
        <f>'iv3'!F294</f>
        <v>#N/A</v>
      </c>
      <c r="G282" t="e">
        <f>IF($A$1&lt;3,NA(),'iv3'!G294)</f>
        <v>#N/A</v>
      </c>
    </row>
    <row r="283" spans="1:7" x14ac:dyDescent="0.2">
      <c r="A283">
        <v>281</v>
      </c>
      <c r="B283" t="e">
        <f>'iv1'!F295</f>
        <v>#N/A</v>
      </c>
      <c r="C283" t="e">
        <f>'iv1'!G295</f>
        <v>#N/A</v>
      </c>
      <c r="D283" t="e">
        <f>'iv2'!F295</f>
        <v>#N/A</v>
      </c>
      <c r="E283" t="e">
        <f>IF($A$1=1,NA(),'iv2'!G295)</f>
        <v>#N/A</v>
      </c>
      <c r="F283" t="e">
        <f>'iv3'!F295</f>
        <v>#N/A</v>
      </c>
      <c r="G283" t="e">
        <f>IF($A$1&lt;3,NA(),'iv3'!G295)</f>
        <v>#N/A</v>
      </c>
    </row>
    <row r="284" spans="1:7" x14ac:dyDescent="0.2">
      <c r="A284">
        <v>282</v>
      </c>
      <c r="B284" t="e">
        <f>'iv1'!F296</f>
        <v>#N/A</v>
      </c>
      <c r="C284" t="e">
        <f>'iv1'!G296</f>
        <v>#N/A</v>
      </c>
      <c r="D284" t="e">
        <f>'iv2'!F296</f>
        <v>#N/A</v>
      </c>
      <c r="E284" t="e">
        <f>IF($A$1=1,NA(),'iv2'!G296)</f>
        <v>#N/A</v>
      </c>
      <c r="F284" t="e">
        <f>'iv3'!F296</f>
        <v>#N/A</v>
      </c>
      <c r="G284" t="e">
        <f>IF($A$1&lt;3,NA(),'iv3'!G296)</f>
        <v>#N/A</v>
      </c>
    </row>
    <row r="285" spans="1:7" x14ac:dyDescent="0.2">
      <c r="A285">
        <v>283</v>
      </c>
      <c r="B285" t="e">
        <f>'iv1'!F297</f>
        <v>#N/A</v>
      </c>
      <c r="C285" t="e">
        <f>'iv1'!G297</f>
        <v>#N/A</v>
      </c>
      <c r="D285" t="e">
        <f>'iv2'!F297</f>
        <v>#N/A</v>
      </c>
      <c r="E285" t="e">
        <f>IF($A$1=1,NA(),'iv2'!G297)</f>
        <v>#N/A</v>
      </c>
      <c r="F285" t="e">
        <f>'iv3'!F297</f>
        <v>#N/A</v>
      </c>
      <c r="G285" t="e">
        <f>IF($A$1&lt;3,NA(),'iv3'!G297)</f>
        <v>#N/A</v>
      </c>
    </row>
    <row r="286" spans="1:7" x14ac:dyDescent="0.2">
      <c r="A286">
        <v>284</v>
      </c>
      <c r="B286" t="e">
        <f>'iv1'!F298</f>
        <v>#N/A</v>
      </c>
      <c r="C286" t="e">
        <f>'iv1'!G298</f>
        <v>#N/A</v>
      </c>
      <c r="D286" t="e">
        <f>'iv2'!F298</f>
        <v>#N/A</v>
      </c>
      <c r="E286" t="e">
        <f>IF($A$1=1,NA(),'iv2'!G298)</f>
        <v>#N/A</v>
      </c>
      <c r="F286" t="e">
        <f>'iv3'!F298</f>
        <v>#N/A</v>
      </c>
      <c r="G286" t="e">
        <f>IF($A$1&lt;3,NA(),'iv3'!G298)</f>
        <v>#N/A</v>
      </c>
    </row>
    <row r="287" spans="1:7" x14ac:dyDescent="0.2">
      <c r="A287">
        <v>285</v>
      </c>
      <c r="B287" t="e">
        <f>'iv1'!F299</f>
        <v>#N/A</v>
      </c>
      <c r="C287" t="e">
        <f>'iv1'!G299</f>
        <v>#N/A</v>
      </c>
      <c r="D287" t="e">
        <f>'iv2'!F299</f>
        <v>#N/A</v>
      </c>
      <c r="E287" t="e">
        <f>IF($A$1=1,NA(),'iv2'!G299)</f>
        <v>#N/A</v>
      </c>
      <c r="F287" t="e">
        <f>'iv3'!F299</f>
        <v>#N/A</v>
      </c>
      <c r="G287" t="e">
        <f>IF($A$1&lt;3,NA(),'iv3'!G299)</f>
        <v>#N/A</v>
      </c>
    </row>
    <row r="288" spans="1:7" x14ac:dyDescent="0.2">
      <c r="A288">
        <v>286</v>
      </c>
      <c r="B288" t="e">
        <f>'iv1'!F300</f>
        <v>#N/A</v>
      </c>
      <c r="C288" t="e">
        <f>'iv1'!G300</f>
        <v>#N/A</v>
      </c>
      <c r="D288" t="e">
        <f>'iv2'!F300</f>
        <v>#N/A</v>
      </c>
      <c r="E288" t="e">
        <f>IF($A$1=1,NA(),'iv2'!G300)</f>
        <v>#N/A</v>
      </c>
      <c r="F288" t="e">
        <f>'iv3'!F300</f>
        <v>#N/A</v>
      </c>
      <c r="G288" t="e">
        <f>IF($A$1&lt;3,NA(),'iv3'!G300)</f>
        <v>#N/A</v>
      </c>
    </row>
    <row r="289" spans="1:7" x14ac:dyDescent="0.2">
      <c r="A289">
        <v>287</v>
      </c>
      <c r="B289" t="e">
        <f>'iv1'!F301</f>
        <v>#N/A</v>
      </c>
      <c r="C289" t="e">
        <f>'iv1'!G301</f>
        <v>#N/A</v>
      </c>
      <c r="D289" t="e">
        <f>'iv2'!F301</f>
        <v>#N/A</v>
      </c>
      <c r="E289" t="e">
        <f>IF($A$1=1,NA(),'iv2'!G301)</f>
        <v>#N/A</v>
      </c>
      <c r="F289" t="e">
        <f>'iv3'!F301</f>
        <v>#N/A</v>
      </c>
      <c r="G289" t="e">
        <f>IF($A$1&lt;3,NA(),'iv3'!G301)</f>
        <v>#N/A</v>
      </c>
    </row>
    <row r="290" spans="1:7" x14ac:dyDescent="0.2">
      <c r="A290">
        <v>288</v>
      </c>
      <c r="B290" t="e">
        <f>'iv1'!F302</f>
        <v>#N/A</v>
      </c>
      <c r="C290" t="e">
        <f>'iv1'!G302</f>
        <v>#N/A</v>
      </c>
      <c r="D290" t="e">
        <f>'iv2'!F302</f>
        <v>#N/A</v>
      </c>
      <c r="E290" t="e">
        <f>IF($A$1=1,NA(),'iv2'!G302)</f>
        <v>#N/A</v>
      </c>
      <c r="F290" t="e">
        <f>'iv3'!F302</f>
        <v>#N/A</v>
      </c>
      <c r="G290" t="e">
        <f>IF($A$1&lt;3,NA(),'iv3'!G302)</f>
        <v>#N/A</v>
      </c>
    </row>
    <row r="291" spans="1:7" x14ac:dyDescent="0.2">
      <c r="A291">
        <v>289</v>
      </c>
      <c r="B291" t="e">
        <f>'iv1'!F303</f>
        <v>#N/A</v>
      </c>
      <c r="C291" t="e">
        <f>'iv1'!G303</f>
        <v>#N/A</v>
      </c>
      <c r="D291" t="e">
        <f>'iv2'!F303</f>
        <v>#N/A</v>
      </c>
      <c r="E291" t="e">
        <f>IF($A$1=1,NA(),'iv2'!G303)</f>
        <v>#N/A</v>
      </c>
      <c r="F291" t="e">
        <f>'iv3'!F303</f>
        <v>#N/A</v>
      </c>
      <c r="G291" t="e">
        <f>IF($A$1&lt;3,NA(),'iv3'!G303)</f>
        <v>#N/A</v>
      </c>
    </row>
    <row r="292" spans="1:7" x14ac:dyDescent="0.2">
      <c r="A292">
        <v>290</v>
      </c>
      <c r="B292" t="e">
        <f>'iv1'!F304</f>
        <v>#N/A</v>
      </c>
      <c r="C292" t="e">
        <f>'iv1'!G304</f>
        <v>#N/A</v>
      </c>
      <c r="D292" t="e">
        <f>'iv2'!F304</f>
        <v>#N/A</v>
      </c>
      <c r="E292" t="e">
        <f>IF($A$1=1,NA(),'iv2'!G304)</f>
        <v>#N/A</v>
      </c>
      <c r="F292" t="e">
        <f>'iv3'!F304</f>
        <v>#N/A</v>
      </c>
      <c r="G292" t="e">
        <f>IF($A$1&lt;3,NA(),'iv3'!G304)</f>
        <v>#N/A</v>
      </c>
    </row>
    <row r="293" spans="1:7" x14ac:dyDescent="0.2">
      <c r="A293">
        <v>291</v>
      </c>
      <c r="B293" t="e">
        <f>'iv1'!F305</f>
        <v>#N/A</v>
      </c>
      <c r="C293" t="e">
        <f>'iv1'!G305</f>
        <v>#N/A</v>
      </c>
      <c r="D293" t="e">
        <f>'iv2'!F305</f>
        <v>#N/A</v>
      </c>
      <c r="E293" t="e">
        <f>IF($A$1=1,NA(),'iv2'!G305)</f>
        <v>#N/A</v>
      </c>
      <c r="F293" t="e">
        <f>'iv3'!F305</f>
        <v>#N/A</v>
      </c>
      <c r="G293" t="e">
        <f>IF($A$1&lt;3,NA(),'iv3'!G305)</f>
        <v>#N/A</v>
      </c>
    </row>
    <row r="294" spans="1:7" x14ac:dyDescent="0.2">
      <c r="A294">
        <v>292</v>
      </c>
      <c r="B294" t="e">
        <f>'iv1'!F306</f>
        <v>#N/A</v>
      </c>
      <c r="C294" t="e">
        <f>'iv1'!G306</f>
        <v>#N/A</v>
      </c>
      <c r="D294" t="e">
        <f>'iv2'!F306</f>
        <v>#N/A</v>
      </c>
      <c r="E294" t="e">
        <f>IF($A$1=1,NA(),'iv2'!G306)</f>
        <v>#N/A</v>
      </c>
      <c r="F294" t="e">
        <f>'iv3'!F306</f>
        <v>#N/A</v>
      </c>
      <c r="G294" t="e">
        <f>IF($A$1&lt;3,NA(),'iv3'!G306)</f>
        <v>#N/A</v>
      </c>
    </row>
    <row r="295" spans="1:7" x14ac:dyDescent="0.2">
      <c r="A295">
        <v>293</v>
      </c>
      <c r="B295" t="e">
        <f>'iv1'!F307</f>
        <v>#N/A</v>
      </c>
      <c r="C295" t="e">
        <f>'iv1'!G307</f>
        <v>#N/A</v>
      </c>
      <c r="D295" t="e">
        <f>'iv2'!F307</f>
        <v>#N/A</v>
      </c>
      <c r="E295" t="e">
        <f>IF($A$1=1,NA(),'iv2'!G307)</f>
        <v>#N/A</v>
      </c>
      <c r="F295" t="e">
        <f>'iv3'!F307</f>
        <v>#N/A</v>
      </c>
      <c r="G295" t="e">
        <f>IF($A$1&lt;3,NA(),'iv3'!G307)</f>
        <v>#N/A</v>
      </c>
    </row>
    <row r="296" spans="1:7" x14ac:dyDescent="0.2">
      <c r="A296">
        <v>294</v>
      </c>
      <c r="B296" t="e">
        <f>'iv1'!F308</f>
        <v>#N/A</v>
      </c>
      <c r="C296" t="e">
        <f>'iv1'!G308</f>
        <v>#N/A</v>
      </c>
      <c r="D296" t="e">
        <f>'iv2'!F308</f>
        <v>#N/A</v>
      </c>
      <c r="E296" t="e">
        <f>IF($A$1=1,NA(),'iv2'!G308)</f>
        <v>#N/A</v>
      </c>
      <c r="F296" t="e">
        <f>'iv3'!F308</f>
        <v>#N/A</v>
      </c>
      <c r="G296" t="e">
        <f>IF($A$1&lt;3,NA(),'iv3'!G308)</f>
        <v>#N/A</v>
      </c>
    </row>
    <row r="297" spans="1:7" x14ac:dyDescent="0.2">
      <c r="A297">
        <v>295</v>
      </c>
      <c r="B297" t="e">
        <f>'iv1'!F309</f>
        <v>#N/A</v>
      </c>
      <c r="C297" t="e">
        <f>'iv1'!G309</f>
        <v>#N/A</v>
      </c>
      <c r="D297" t="e">
        <f>'iv2'!F309</f>
        <v>#N/A</v>
      </c>
      <c r="E297" t="e">
        <f>IF($A$1=1,NA(),'iv2'!G309)</f>
        <v>#N/A</v>
      </c>
      <c r="F297" t="e">
        <f>'iv3'!F309</f>
        <v>#N/A</v>
      </c>
      <c r="G297" t="e">
        <f>IF($A$1&lt;3,NA(),'iv3'!G309)</f>
        <v>#N/A</v>
      </c>
    </row>
    <row r="298" spans="1:7" x14ac:dyDescent="0.2">
      <c r="A298">
        <v>296</v>
      </c>
      <c r="B298" t="e">
        <f>'iv1'!F310</f>
        <v>#N/A</v>
      </c>
      <c r="C298" t="e">
        <f>'iv1'!G310</f>
        <v>#N/A</v>
      </c>
      <c r="D298" t="e">
        <f>'iv2'!F310</f>
        <v>#N/A</v>
      </c>
      <c r="E298" t="e">
        <f>IF($A$1=1,NA(),'iv2'!G310)</f>
        <v>#N/A</v>
      </c>
      <c r="F298" t="e">
        <f>'iv3'!F310</f>
        <v>#N/A</v>
      </c>
      <c r="G298" t="e">
        <f>IF($A$1&lt;3,NA(),'iv3'!G310)</f>
        <v>#N/A</v>
      </c>
    </row>
    <row r="299" spans="1:7" x14ac:dyDescent="0.2">
      <c r="A299">
        <v>297</v>
      </c>
      <c r="B299" t="e">
        <f>'iv1'!F311</f>
        <v>#N/A</v>
      </c>
      <c r="C299" t="e">
        <f>'iv1'!G311</f>
        <v>#N/A</v>
      </c>
      <c r="D299" t="e">
        <f>'iv2'!F311</f>
        <v>#N/A</v>
      </c>
      <c r="E299" t="e">
        <f>IF($A$1=1,NA(),'iv2'!G311)</f>
        <v>#N/A</v>
      </c>
      <c r="F299" t="e">
        <f>'iv3'!F311</f>
        <v>#N/A</v>
      </c>
      <c r="G299" t="e">
        <f>IF($A$1&lt;3,NA(),'iv3'!G311)</f>
        <v>#N/A</v>
      </c>
    </row>
    <row r="300" spans="1:7" x14ac:dyDescent="0.2">
      <c r="A300">
        <v>298</v>
      </c>
      <c r="B300" t="e">
        <f>'iv1'!F312</f>
        <v>#N/A</v>
      </c>
      <c r="C300" t="e">
        <f>'iv1'!G312</f>
        <v>#N/A</v>
      </c>
      <c r="D300" t="e">
        <f>'iv2'!F312</f>
        <v>#N/A</v>
      </c>
      <c r="E300" t="e">
        <f>IF($A$1=1,NA(),'iv2'!G312)</f>
        <v>#N/A</v>
      </c>
      <c r="F300" t="e">
        <f>'iv3'!F312</f>
        <v>#N/A</v>
      </c>
      <c r="G300" t="e">
        <f>IF($A$1&lt;3,NA(),'iv3'!G312)</f>
        <v>#N/A</v>
      </c>
    </row>
    <row r="301" spans="1:7" x14ac:dyDescent="0.2">
      <c r="A301">
        <v>299</v>
      </c>
      <c r="B301" t="e">
        <f>'iv1'!F313</f>
        <v>#N/A</v>
      </c>
      <c r="C301" t="e">
        <f>'iv1'!G313</f>
        <v>#N/A</v>
      </c>
      <c r="D301" t="e">
        <f>'iv2'!F313</f>
        <v>#N/A</v>
      </c>
      <c r="E301" t="e">
        <f>IF($A$1=1,NA(),'iv2'!G313)</f>
        <v>#N/A</v>
      </c>
      <c r="F301" t="e">
        <f>'iv3'!F313</f>
        <v>#N/A</v>
      </c>
      <c r="G301" t="e">
        <f>IF($A$1&lt;3,NA(),'iv3'!G313)</f>
        <v>#N/A</v>
      </c>
    </row>
    <row r="302" spans="1:7" x14ac:dyDescent="0.2">
      <c r="A302">
        <v>300</v>
      </c>
      <c r="B302" t="e">
        <f>'iv1'!F314</f>
        <v>#N/A</v>
      </c>
      <c r="C302" t="e">
        <f>'iv1'!G314</f>
        <v>#N/A</v>
      </c>
      <c r="D302" t="e">
        <f>'iv2'!F314</f>
        <v>#N/A</v>
      </c>
      <c r="E302" t="e">
        <f>IF($A$1=1,NA(),'iv2'!G314)</f>
        <v>#N/A</v>
      </c>
      <c r="F302" t="e">
        <f>'iv3'!F314</f>
        <v>#N/A</v>
      </c>
      <c r="G302" t="e">
        <f>IF($A$1&lt;3,NA(),'iv3'!G314)</f>
        <v>#N/A</v>
      </c>
    </row>
    <row r="303" spans="1:7" x14ac:dyDescent="0.2">
      <c r="A303">
        <v>301</v>
      </c>
      <c r="B303" t="e">
        <f>'iv1'!F315</f>
        <v>#N/A</v>
      </c>
      <c r="C303" t="e">
        <f>'iv1'!G315</f>
        <v>#N/A</v>
      </c>
      <c r="D303" t="e">
        <f>'iv2'!F315</f>
        <v>#N/A</v>
      </c>
      <c r="E303" t="e">
        <f>IF($A$1=1,NA(),'iv2'!G315)</f>
        <v>#N/A</v>
      </c>
      <c r="F303" t="e">
        <f>'iv3'!F315</f>
        <v>#N/A</v>
      </c>
      <c r="G303" t="e">
        <f>IF($A$1&lt;3,NA(),'iv3'!G315)</f>
        <v>#N/A</v>
      </c>
    </row>
    <row r="304" spans="1:7" x14ac:dyDescent="0.2">
      <c r="A304">
        <v>302</v>
      </c>
      <c r="B304" t="e">
        <f>'iv1'!F316</f>
        <v>#N/A</v>
      </c>
      <c r="C304" t="e">
        <f>'iv1'!G316</f>
        <v>#N/A</v>
      </c>
      <c r="D304" t="e">
        <f>'iv2'!F316</f>
        <v>#N/A</v>
      </c>
      <c r="E304" t="e">
        <f>IF($A$1=1,NA(),'iv2'!G316)</f>
        <v>#N/A</v>
      </c>
      <c r="F304" t="e">
        <f>'iv3'!F316</f>
        <v>#N/A</v>
      </c>
      <c r="G304" t="e">
        <f>IF($A$1&lt;3,NA(),'iv3'!G316)</f>
        <v>#N/A</v>
      </c>
    </row>
    <row r="305" spans="1:7" x14ac:dyDescent="0.2">
      <c r="A305">
        <v>303</v>
      </c>
      <c r="B305" t="e">
        <f>'iv1'!F317</f>
        <v>#N/A</v>
      </c>
      <c r="C305" t="e">
        <f>'iv1'!G317</f>
        <v>#N/A</v>
      </c>
      <c r="D305" t="e">
        <f>'iv2'!F317</f>
        <v>#N/A</v>
      </c>
      <c r="E305" t="e">
        <f>IF($A$1=1,NA(),'iv2'!G317)</f>
        <v>#N/A</v>
      </c>
      <c r="F305" t="e">
        <f>'iv3'!F317</f>
        <v>#N/A</v>
      </c>
      <c r="G305" t="e">
        <f>IF($A$1&lt;3,NA(),'iv3'!G317)</f>
        <v>#N/A</v>
      </c>
    </row>
    <row r="306" spans="1:7" x14ac:dyDescent="0.2">
      <c r="A306">
        <v>304</v>
      </c>
      <c r="B306" t="e">
        <f>'iv1'!F318</f>
        <v>#N/A</v>
      </c>
      <c r="C306" t="e">
        <f>'iv1'!G318</f>
        <v>#N/A</v>
      </c>
      <c r="D306" t="e">
        <f>'iv2'!F318</f>
        <v>#N/A</v>
      </c>
      <c r="E306" t="e">
        <f>IF($A$1=1,NA(),'iv2'!G318)</f>
        <v>#N/A</v>
      </c>
      <c r="F306" t="e">
        <f>'iv3'!F318</f>
        <v>#N/A</v>
      </c>
      <c r="G306" t="e">
        <f>IF($A$1&lt;3,NA(),'iv3'!G318)</f>
        <v>#N/A</v>
      </c>
    </row>
    <row r="307" spans="1:7" x14ac:dyDescent="0.2">
      <c r="A307">
        <v>305</v>
      </c>
      <c r="B307" t="e">
        <f>'iv1'!F319</f>
        <v>#N/A</v>
      </c>
      <c r="C307" t="e">
        <f>'iv1'!G319</f>
        <v>#N/A</v>
      </c>
      <c r="D307" t="e">
        <f>'iv2'!F319</f>
        <v>#N/A</v>
      </c>
      <c r="E307" t="e">
        <f>IF($A$1=1,NA(),'iv2'!G319)</f>
        <v>#N/A</v>
      </c>
      <c r="F307" t="e">
        <f>'iv3'!F319</f>
        <v>#N/A</v>
      </c>
      <c r="G307" t="e">
        <f>IF($A$1&lt;3,NA(),'iv3'!G319)</f>
        <v>#N/A</v>
      </c>
    </row>
    <row r="308" spans="1:7" x14ac:dyDescent="0.2">
      <c r="A308">
        <v>306</v>
      </c>
      <c r="B308" t="e">
        <f>'iv1'!F320</f>
        <v>#N/A</v>
      </c>
      <c r="C308" t="e">
        <f>'iv1'!G320</f>
        <v>#N/A</v>
      </c>
      <c r="D308" t="e">
        <f>'iv2'!F320</f>
        <v>#N/A</v>
      </c>
      <c r="E308" t="e">
        <f>IF($A$1=1,NA(),'iv2'!G320)</f>
        <v>#N/A</v>
      </c>
      <c r="F308" t="e">
        <f>'iv3'!F320</f>
        <v>#N/A</v>
      </c>
      <c r="G308" t="e">
        <f>IF($A$1&lt;3,NA(),'iv3'!G320)</f>
        <v>#N/A</v>
      </c>
    </row>
    <row r="309" spans="1:7" x14ac:dyDescent="0.2">
      <c r="A309">
        <v>307</v>
      </c>
      <c r="B309" t="e">
        <f>'iv1'!F321</f>
        <v>#N/A</v>
      </c>
      <c r="C309" t="e">
        <f>'iv1'!G321</f>
        <v>#N/A</v>
      </c>
      <c r="D309" t="e">
        <f>'iv2'!F321</f>
        <v>#N/A</v>
      </c>
      <c r="E309" t="e">
        <f>IF($A$1=1,NA(),'iv2'!G321)</f>
        <v>#N/A</v>
      </c>
      <c r="F309" t="e">
        <f>'iv3'!F321</f>
        <v>#N/A</v>
      </c>
      <c r="G309" t="e">
        <f>IF($A$1&lt;3,NA(),'iv3'!G321)</f>
        <v>#N/A</v>
      </c>
    </row>
    <row r="310" spans="1:7" x14ac:dyDescent="0.2">
      <c r="A310">
        <v>308</v>
      </c>
      <c r="B310" t="e">
        <f>'iv1'!F322</f>
        <v>#N/A</v>
      </c>
      <c r="C310" t="e">
        <f>'iv1'!G322</f>
        <v>#N/A</v>
      </c>
      <c r="D310" t="e">
        <f>'iv2'!F322</f>
        <v>#N/A</v>
      </c>
      <c r="E310" t="e">
        <f>IF($A$1=1,NA(),'iv2'!G322)</f>
        <v>#N/A</v>
      </c>
      <c r="F310" t="e">
        <f>'iv3'!F322</f>
        <v>#N/A</v>
      </c>
      <c r="G310" t="e">
        <f>IF($A$1&lt;3,NA(),'iv3'!G322)</f>
        <v>#N/A</v>
      </c>
    </row>
    <row r="311" spans="1:7" x14ac:dyDescent="0.2">
      <c r="A311">
        <v>309</v>
      </c>
      <c r="B311" t="e">
        <f>'iv1'!F323</f>
        <v>#N/A</v>
      </c>
      <c r="C311" t="e">
        <f>'iv1'!G323</f>
        <v>#N/A</v>
      </c>
      <c r="D311" t="e">
        <f>'iv2'!F323</f>
        <v>#N/A</v>
      </c>
      <c r="E311" t="e">
        <f>IF($A$1=1,NA(),'iv2'!G323)</f>
        <v>#N/A</v>
      </c>
      <c r="F311" t="e">
        <f>'iv3'!F323</f>
        <v>#N/A</v>
      </c>
      <c r="G311" t="e">
        <f>IF($A$1&lt;3,NA(),'iv3'!G323)</f>
        <v>#N/A</v>
      </c>
    </row>
    <row r="312" spans="1:7" x14ac:dyDescent="0.2">
      <c r="A312">
        <v>310</v>
      </c>
      <c r="B312" t="e">
        <f>'iv1'!F324</f>
        <v>#N/A</v>
      </c>
      <c r="C312" t="e">
        <f>'iv1'!G324</f>
        <v>#N/A</v>
      </c>
      <c r="D312" t="e">
        <f>'iv2'!F324</f>
        <v>#N/A</v>
      </c>
      <c r="E312" t="e">
        <f>IF($A$1=1,NA(),'iv2'!G324)</f>
        <v>#N/A</v>
      </c>
      <c r="F312" t="e">
        <f>'iv3'!F324</f>
        <v>#N/A</v>
      </c>
      <c r="G312" t="e">
        <f>IF($A$1&lt;3,NA(),'iv3'!G324)</f>
        <v>#N/A</v>
      </c>
    </row>
    <row r="313" spans="1:7" x14ac:dyDescent="0.2">
      <c r="A313">
        <v>311</v>
      </c>
      <c r="B313" t="e">
        <f>'iv1'!F325</f>
        <v>#N/A</v>
      </c>
      <c r="C313" t="e">
        <f>'iv1'!G325</f>
        <v>#N/A</v>
      </c>
      <c r="D313" t="e">
        <f>'iv2'!F325</f>
        <v>#N/A</v>
      </c>
      <c r="E313" t="e">
        <f>IF($A$1=1,NA(),'iv2'!G325)</f>
        <v>#N/A</v>
      </c>
      <c r="F313" t="e">
        <f>'iv3'!F325</f>
        <v>#N/A</v>
      </c>
      <c r="G313" t="e">
        <f>IF($A$1&lt;3,NA(),'iv3'!G325)</f>
        <v>#N/A</v>
      </c>
    </row>
    <row r="314" spans="1:7" x14ac:dyDescent="0.2">
      <c r="A314">
        <v>312</v>
      </c>
      <c r="B314" t="e">
        <f>'iv1'!F326</f>
        <v>#N/A</v>
      </c>
      <c r="C314" t="e">
        <f>'iv1'!G326</f>
        <v>#N/A</v>
      </c>
      <c r="D314" t="e">
        <f>'iv2'!F326</f>
        <v>#N/A</v>
      </c>
      <c r="E314" t="e">
        <f>IF($A$1=1,NA(),'iv2'!G326)</f>
        <v>#N/A</v>
      </c>
      <c r="F314" t="e">
        <f>'iv3'!F326</f>
        <v>#N/A</v>
      </c>
      <c r="G314" t="e">
        <f>IF($A$1&lt;3,NA(),'iv3'!G326)</f>
        <v>#N/A</v>
      </c>
    </row>
    <row r="315" spans="1:7" x14ac:dyDescent="0.2">
      <c r="A315">
        <v>313</v>
      </c>
      <c r="B315" t="e">
        <f>'iv1'!F327</f>
        <v>#N/A</v>
      </c>
      <c r="C315" t="e">
        <f>'iv1'!G327</f>
        <v>#N/A</v>
      </c>
      <c r="D315" t="e">
        <f>'iv2'!F327</f>
        <v>#N/A</v>
      </c>
      <c r="E315" t="e">
        <f>IF($A$1=1,NA(),'iv2'!G327)</f>
        <v>#N/A</v>
      </c>
      <c r="F315" t="e">
        <f>'iv3'!F327</f>
        <v>#N/A</v>
      </c>
      <c r="G315" t="e">
        <f>IF($A$1&lt;3,NA(),'iv3'!G327)</f>
        <v>#N/A</v>
      </c>
    </row>
    <row r="316" spans="1:7" x14ac:dyDescent="0.2">
      <c r="A316">
        <v>314</v>
      </c>
      <c r="B316" t="e">
        <f>'iv1'!F328</f>
        <v>#N/A</v>
      </c>
      <c r="C316" t="e">
        <f>'iv1'!G328</f>
        <v>#N/A</v>
      </c>
      <c r="D316" t="e">
        <f>'iv2'!F328</f>
        <v>#N/A</v>
      </c>
      <c r="E316" t="e">
        <f>IF($A$1=1,NA(),'iv2'!G328)</f>
        <v>#N/A</v>
      </c>
      <c r="F316" t="e">
        <f>'iv3'!F328</f>
        <v>#N/A</v>
      </c>
      <c r="G316" t="e">
        <f>IF($A$1&lt;3,NA(),'iv3'!G328)</f>
        <v>#N/A</v>
      </c>
    </row>
    <row r="317" spans="1:7" x14ac:dyDescent="0.2">
      <c r="A317">
        <v>315</v>
      </c>
      <c r="B317" t="e">
        <f>'iv1'!F329</f>
        <v>#N/A</v>
      </c>
      <c r="C317" t="e">
        <f>'iv1'!G329</f>
        <v>#N/A</v>
      </c>
      <c r="D317" t="e">
        <f>'iv2'!F329</f>
        <v>#N/A</v>
      </c>
      <c r="E317" t="e">
        <f>IF($A$1=1,NA(),'iv2'!G329)</f>
        <v>#N/A</v>
      </c>
      <c r="F317" t="e">
        <f>'iv3'!F329</f>
        <v>#N/A</v>
      </c>
      <c r="G317" t="e">
        <f>IF($A$1&lt;3,NA(),'iv3'!G329)</f>
        <v>#N/A</v>
      </c>
    </row>
    <row r="318" spans="1:7" x14ac:dyDescent="0.2">
      <c r="A318">
        <v>316</v>
      </c>
      <c r="B318" t="e">
        <f>'iv1'!F330</f>
        <v>#N/A</v>
      </c>
      <c r="C318" t="e">
        <f>'iv1'!G330</f>
        <v>#N/A</v>
      </c>
      <c r="D318" t="e">
        <f>'iv2'!F330</f>
        <v>#N/A</v>
      </c>
      <c r="E318" t="e">
        <f>IF($A$1=1,NA(),'iv2'!G330)</f>
        <v>#N/A</v>
      </c>
      <c r="F318" t="e">
        <f>'iv3'!F330</f>
        <v>#N/A</v>
      </c>
      <c r="G318" t="e">
        <f>IF($A$1&lt;3,NA(),'iv3'!G330)</f>
        <v>#N/A</v>
      </c>
    </row>
    <row r="319" spans="1:7" x14ac:dyDescent="0.2">
      <c r="A319">
        <v>317</v>
      </c>
      <c r="B319" t="e">
        <f>'iv1'!F331</f>
        <v>#N/A</v>
      </c>
      <c r="C319" t="e">
        <f>'iv1'!G331</f>
        <v>#N/A</v>
      </c>
      <c r="D319" t="e">
        <f>'iv2'!F331</f>
        <v>#N/A</v>
      </c>
      <c r="E319" t="e">
        <f>IF($A$1=1,NA(),'iv2'!G331)</f>
        <v>#N/A</v>
      </c>
      <c r="F319" t="e">
        <f>'iv3'!F331</f>
        <v>#N/A</v>
      </c>
      <c r="G319" t="e">
        <f>IF($A$1&lt;3,NA(),'iv3'!G331)</f>
        <v>#N/A</v>
      </c>
    </row>
    <row r="320" spans="1:7" x14ac:dyDescent="0.2">
      <c r="A320">
        <v>318</v>
      </c>
      <c r="B320" t="e">
        <f>'iv1'!F332</f>
        <v>#N/A</v>
      </c>
      <c r="C320" t="e">
        <f>'iv1'!G332</f>
        <v>#N/A</v>
      </c>
      <c r="D320" t="e">
        <f>'iv2'!F332</f>
        <v>#N/A</v>
      </c>
      <c r="E320" t="e">
        <f>IF($A$1=1,NA(),'iv2'!G332)</f>
        <v>#N/A</v>
      </c>
      <c r="F320" t="e">
        <f>'iv3'!F332</f>
        <v>#N/A</v>
      </c>
      <c r="G320" t="e">
        <f>IF($A$1&lt;3,NA(),'iv3'!G332)</f>
        <v>#N/A</v>
      </c>
    </row>
    <row r="321" spans="1:7" x14ac:dyDescent="0.2">
      <c r="A321">
        <v>319</v>
      </c>
      <c r="B321" t="e">
        <f>'iv1'!F333</f>
        <v>#N/A</v>
      </c>
      <c r="C321" t="e">
        <f>'iv1'!G333</f>
        <v>#N/A</v>
      </c>
      <c r="D321" t="e">
        <f>'iv2'!F333</f>
        <v>#N/A</v>
      </c>
      <c r="E321" t="e">
        <f>IF($A$1=1,NA(),'iv2'!G333)</f>
        <v>#N/A</v>
      </c>
      <c r="F321" t="e">
        <f>'iv3'!F333</f>
        <v>#N/A</v>
      </c>
      <c r="G321" t="e">
        <f>IF($A$1&lt;3,NA(),'iv3'!G333)</f>
        <v>#N/A</v>
      </c>
    </row>
    <row r="322" spans="1:7" x14ac:dyDescent="0.2">
      <c r="A322">
        <v>320</v>
      </c>
      <c r="B322" t="e">
        <f>'iv1'!F334</f>
        <v>#N/A</v>
      </c>
      <c r="C322" t="e">
        <f>'iv1'!G334</f>
        <v>#N/A</v>
      </c>
      <c r="D322" t="e">
        <f>'iv2'!F334</f>
        <v>#N/A</v>
      </c>
      <c r="E322" t="e">
        <f>IF($A$1=1,NA(),'iv2'!G334)</f>
        <v>#N/A</v>
      </c>
      <c r="F322" t="e">
        <f>'iv3'!F334</f>
        <v>#N/A</v>
      </c>
      <c r="G322" t="e">
        <f>IF($A$1&lt;3,NA(),'iv3'!G334)</f>
        <v>#N/A</v>
      </c>
    </row>
    <row r="323" spans="1:7" x14ac:dyDescent="0.2">
      <c r="A323">
        <v>321</v>
      </c>
      <c r="B323" t="e">
        <f>'iv1'!F335</f>
        <v>#N/A</v>
      </c>
      <c r="C323" t="e">
        <f>'iv1'!G335</f>
        <v>#N/A</v>
      </c>
      <c r="D323" t="e">
        <f>'iv2'!F335</f>
        <v>#N/A</v>
      </c>
      <c r="E323" t="e">
        <f>IF($A$1=1,NA(),'iv2'!G335)</f>
        <v>#N/A</v>
      </c>
      <c r="F323" t="e">
        <f>'iv3'!F335</f>
        <v>#N/A</v>
      </c>
      <c r="G323" t="e">
        <f>IF($A$1&lt;3,NA(),'iv3'!G335)</f>
        <v>#N/A</v>
      </c>
    </row>
    <row r="324" spans="1:7" x14ac:dyDescent="0.2">
      <c r="A324">
        <v>322</v>
      </c>
      <c r="B324" t="e">
        <f>'iv1'!F336</f>
        <v>#N/A</v>
      </c>
      <c r="C324" t="e">
        <f>'iv1'!G336</f>
        <v>#N/A</v>
      </c>
      <c r="D324" t="e">
        <f>'iv2'!F336</f>
        <v>#N/A</v>
      </c>
      <c r="E324" t="e">
        <f>IF($A$1=1,NA(),'iv2'!G336)</f>
        <v>#N/A</v>
      </c>
      <c r="F324" t="e">
        <f>'iv3'!F336</f>
        <v>#N/A</v>
      </c>
      <c r="G324" t="e">
        <f>IF($A$1&lt;3,NA(),'iv3'!G336)</f>
        <v>#N/A</v>
      </c>
    </row>
    <row r="325" spans="1:7" x14ac:dyDescent="0.2">
      <c r="A325">
        <v>323</v>
      </c>
      <c r="B325" t="e">
        <f>'iv1'!F337</f>
        <v>#N/A</v>
      </c>
      <c r="C325" t="e">
        <f>'iv1'!G337</f>
        <v>#N/A</v>
      </c>
      <c r="D325" t="e">
        <f>'iv2'!F337</f>
        <v>#N/A</v>
      </c>
      <c r="E325" t="e">
        <f>IF($A$1=1,NA(),'iv2'!G337)</f>
        <v>#N/A</v>
      </c>
      <c r="F325" t="e">
        <f>'iv3'!F337</f>
        <v>#N/A</v>
      </c>
      <c r="G325" t="e">
        <f>IF($A$1&lt;3,NA(),'iv3'!G337)</f>
        <v>#N/A</v>
      </c>
    </row>
    <row r="326" spans="1:7" x14ac:dyDescent="0.2">
      <c r="A326">
        <v>324</v>
      </c>
      <c r="B326" t="e">
        <f>'iv1'!F338</f>
        <v>#N/A</v>
      </c>
      <c r="C326" t="e">
        <f>'iv1'!G338</f>
        <v>#N/A</v>
      </c>
      <c r="D326" t="e">
        <f>'iv2'!F338</f>
        <v>#N/A</v>
      </c>
      <c r="E326" t="e">
        <f>IF($A$1=1,NA(),'iv2'!G338)</f>
        <v>#N/A</v>
      </c>
      <c r="F326" t="e">
        <f>'iv3'!F338</f>
        <v>#N/A</v>
      </c>
      <c r="G326" t="e">
        <f>IF($A$1&lt;3,NA(),'iv3'!G338)</f>
        <v>#N/A</v>
      </c>
    </row>
    <row r="327" spans="1:7" x14ac:dyDescent="0.2">
      <c r="A327">
        <v>325</v>
      </c>
      <c r="B327" t="e">
        <f>'iv1'!F339</f>
        <v>#N/A</v>
      </c>
      <c r="C327" t="e">
        <f>'iv1'!G339</f>
        <v>#N/A</v>
      </c>
      <c r="D327" t="e">
        <f>'iv2'!F339</f>
        <v>#N/A</v>
      </c>
      <c r="E327" t="e">
        <f>IF($A$1=1,NA(),'iv2'!G339)</f>
        <v>#N/A</v>
      </c>
      <c r="F327" t="e">
        <f>'iv3'!F339</f>
        <v>#N/A</v>
      </c>
      <c r="G327" t="e">
        <f>IF($A$1&lt;3,NA(),'iv3'!G339)</f>
        <v>#N/A</v>
      </c>
    </row>
    <row r="328" spans="1:7" x14ac:dyDescent="0.2">
      <c r="A328">
        <v>326</v>
      </c>
      <c r="B328" t="e">
        <f>'iv1'!F340</f>
        <v>#N/A</v>
      </c>
      <c r="C328" t="e">
        <f>'iv1'!G340</f>
        <v>#N/A</v>
      </c>
      <c r="D328" t="e">
        <f>'iv2'!F340</f>
        <v>#N/A</v>
      </c>
      <c r="E328" t="e">
        <f>IF($A$1=1,NA(),'iv2'!G340)</f>
        <v>#N/A</v>
      </c>
      <c r="F328" t="e">
        <f>'iv3'!F340</f>
        <v>#N/A</v>
      </c>
      <c r="G328" t="e">
        <f>IF($A$1&lt;3,NA(),'iv3'!G340)</f>
        <v>#N/A</v>
      </c>
    </row>
    <row r="329" spans="1:7" x14ac:dyDescent="0.2">
      <c r="A329">
        <v>327</v>
      </c>
      <c r="B329" t="e">
        <f>'iv1'!F341</f>
        <v>#N/A</v>
      </c>
      <c r="C329" t="e">
        <f>'iv1'!G341</f>
        <v>#N/A</v>
      </c>
      <c r="D329" t="e">
        <f>'iv2'!F341</f>
        <v>#N/A</v>
      </c>
      <c r="E329" t="e">
        <f>IF($A$1=1,NA(),'iv2'!G341)</f>
        <v>#N/A</v>
      </c>
      <c r="F329" t="e">
        <f>'iv3'!F341</f>
        <v>#N/A</v>
      </c>
      <c r="G329" t="e">
        <f>IF($A$1&lt;3,NA(),'iv3'!G341)</f>
        <v>#N/A</v>
      </c>
    </row>
    <row r="330" spans="1:7" x14ac:dyDescent="0.2">
      <c r="A330">
        <v>328</v>
      </c>
      <c r="B330" t="e">
        <f>'iv1'!F342</f>
        <v>#N/A</v>
      </c>
      <c r="C330" t="e">
        <f>'iv1'!G342</f>
        <v>#N/A</v>
      </c>
      <c r="D330" t="e">
        <f>'iv2'!F342</f>
        <v>#N/A</v>
      </c>
      <c r="E330" t="e">
        <f>IF($A$1=1,NA(),'iv2'!G342)</f>
        <v>#N/A</v>
      </c>
      <c r="F330" t="e">
        <f>'iv3'!F342</f>
        <v>#N/A</v>
      </c>
      <c r="G330" t="e">
        <f>IF($A$1&lt;3,NA(),'iv3'!G342)</f>
        <v>#N/A</v>
      </c>
    </row>
    <row r="331" spans="1:7" x14ac:dyDescent="0.2">
      <c r="A331">
        <v>329</v>
      </c>
      <c r="B331" t="e">
        <f>'iv1'!F343</f>
        <v>#N/A</v>
      </c>
      <c r="C331" t="e">
        <f>'iv1'!G343</f>
        <v>#N/A</v>
      </c>
      <c r="D331" t="e">
        <f>'iv2'!F343</f>
        <v>#N/A</v>
      </c>
      <c r="E331" t="e">
        <f>IF($A$1=1,NA(),'iv2'!G343)</f>
        <v>#N/A</v>
      </c>
      <c r="F331" t="e">
        <f>'iv3'!F343</f>
        <v>#N/A</v>
      </c>
      <c r="G331" t="e">
        <f>IF($A$1&lt;3,NA(),'iv3'!G343)</f>
        <v>#N/A</v>
      </c>
    </row>
    <row r="332" spans="1:7" x14ac:dyDescent="0.2">
      <c r="A332">
        <v>330</v>
      </c>
      <c r="B332" t="e">
        <f>'iv1'!F344</f>
        <v>#N/A</v>
      </c>
      <c r="C332" t="e">
        <f>'iv1'!G344</f>
        <v>#N/A</v>
      </c>
      <c r="D332" t="e">
        <f>'iv2'!F344</f>
        <v>#N/A</v>
      </c>
      <c r="E332" t="e">
        <f>IF($A$1=1,NA(),'iv2'!G344)</f>
        <v>#N/A</v>
      </c>
      <c r="F332" t="e">
        <f>'iv3'!F344</f>
        <v>#N/A</v>
      </c>
      <c r="G332" t="e">
        <f>IF($A$1&lt;3,NA(),'iv3'!G344)</f>
        <v>#N/A</v>
      </c>
    </row>
    <row r="333" spans="1:7" x14ac:dyDescent="0.2">
      <c r="A333">
        <v>331</v>
      </c>
      <c r="B333" t="e">
        <f>'iv1'!F345</f>
        <v>#N/A</v>
      </c>
      <c r="C333" t="e">
        <f>'iv1'!G345</f>
        <v>#N/A</v>
      </c>
      <c r="D333" t="e">
        <f>'iv2'!F345</f>
        <v>#N/A</v>
      </c>
      <c r="E333" t="e">
        <f>IF($A$1=1,NA(),'iv2'!G345)</f>
        <v>#N/A</v>
      </c>
      <c r="F333" t="e">
        <f>'iv3'!F345</f>
        <v>#N/A</v>
      </c>
      <c r="G333" t="e">
        <f>IF($A$1&lt;3,NA(),'iv3'!G345)</f>
        <v>#N/A</v>
      </c>
    </row>
    <row r="334" spans="1:7" x14ac:dyDescent="0.2">
      <c r="A334">
        <v>332</v>
      </c>
      <c r="B334" t="e">
        <f>'iv1'!F346</f>
        <v>#N/A</v>
      </c>
      <c r="C334" t="e">
        <f>'iv1'!G346</f>
        <v>#N/A</v>
      </c>
      <c r="D334" t="e">
        <f>'iv2'!F346</f>
        <v>#N/A</v>
      </c>
      <c r="E334" t="e">
        <f>IF($A$1=1,NA(),'iv2'!G346)</f>
        <v>#N/A</v>
      </c>
      <c r="F334" t="e">
        <f>'iv3'!F346</f>
        <v>#N/A</v>
      </c>
      <c r="G334" t="e">
        <f>IF($A$1&lt;3,NA(),'iv3'!G346)</f>
        <v>#N/A</v>
      </c>
    </row>
    <row r="335" spans="1:7" x14ac:dyDescent="0.2">
      <c r="A335">
        <v>333</v>
      </c>
      <c r="B335" t="e">
        <f>'iv1'!F347</f>
        <v>#N/A</v>
      </c>
      <c r="C335" t="e">
        <f>'iv1'!G347</f>
        <v>#N/A</v>
      </c>
      <c r="D335" t="e">
        <f>'iv2'!F347</f>
        <v>#N/A</v>
      </c>
      <c r="E335" t="e">
        <f>IF($A$1=1,NA(),'iv2'!G347)</f>
        <v>#N/A</v>
      </c>
      <c r="F335" t="e">
        <f>'iv3'!F347</f>
        <v>#N/A</v>
      </c>
      <c r="G335" t="e">
        <f>IF($A$1&lt;3,NA(),'iv3'!G347)</f>
        <v>#N/A</v>
      </c>
    </row>
    <row r="336" spans="1:7" x14ac:dyDescent="0.2">
      <c r="A336">
        <v>334</v>
      </c>
      <c r="B336" t="e">
        <f>'iv1'!F348</f>
        <v>#N/A</v>
      </c>
      <c r="C336" t="e">
        <f>'iv1'!G348</f>
        <v>#N/A</v>
      </c>
      <c r="D336" t="e">
        <f>'iv2'!F348</f>
        <v>#N/A</v>
      </c>
      <c r="E336" t="e">
        <f>IF($A$1=1,NA(),'iv2'!G348)</f>
        <v>#N/A</v>
      </c>
      <c r="F336" t="e">
        <f>'iv3'!F348</f>
        <v>#N/A</v>
      </c>
      <c r="G336" t="e">
        <f>IF($A$1&lt;3,NA(),'iv3'!G348)</f>
        <v>#N/A</v>
      </c>
    </row>
    <row r="337" spans="1:7" x14ac:dyDescent="0.2">
      <c r="A337">
        <v>335</v>
      </c>
      <c r="B337" t="e">
        <f>'iv1'!F349</f>
        <v>#N/A</v>
      </c>
      <c r="C337" t="e">
        <f>'iv1'!G349</f>
        <v>#N/A</v>
      </c>
      <c r="D337" t="e">
        <f>'iv2'!F349</f>
        <v>#N/A</v>
      </c>
      <c r="E337" t="e">
        <f>IF($A$1=1,NA(),'iv2'!G349)</f>
        <v>#N/A</v>
      </c>
      <c r="F337" t="e">
        <f>'iv3'!F349</f>
        <v>#N/A</v>
      </c>
      <c r="G337" t="e">
        <f>IF($A$1&lt;3,NA(),'iv3'!G349)</f>
        <v>#N/A</v>
      </c>
    </row>
    <row r="338" spans="1:7" x14ac:dyDescent="0.2">
      <c r="A338">
        <v>336</v>
      </c>
      <c r="B338" t="e">
        <f>'iv1'!F350</f>
        <v>#N/A</v>
      </c>
      <c r="C338" t="e">
        <f>'iv1'!G350</f>
        <v>#N/A</v>
      </c>
      <c r="D338" t="e">
        <f>'iv2'!F350</f>
        <v>#N/A</v>
      </c>
      <c r="E338" t="e">
        <f>IF($A$1=1,NA(),'iv2'!G350)</f>
        <v>#N/A</v>
      </c>
      <c r="F338" t="e">
        <f>'iv3'!F350</f>
        <v>#N/A</v>
      </c>
      <c r="G338" t="e">
        <f>IF($A$1&lt;3,NA(),'iv3'!G350)</f>
        <v>#N/A</v>
      </c>
    </row>
    <row r="339" spans="1:7" x14ac:dyDescent="0.2">
      <c r="A339">
        <v>337</v>
      </c>
      <c r="B339" t="e">
        <f>'iv1'!F351</f>
        <v>#N/A</v>
      </c>
      <c r="C339" t="e">
        <f>'iv1'!G351</f>
        <v>#N/A</v>
      </c>
      <c r="D339" t="e">
        <f>'iv2'!F351</f>
        <v>#N/A</v>
      </c>
      <c r="E339" t="e">
        <f>IF($A$1=1,NA(),'iv2'!G351)</f>
        <v>#N/A</v>
      </c>
      <c r="F339" t="e">
        <f>'iv3'!F351</f>
        <v>#N/A</v>
      </c>
      <c r="G339" t="e">
        <f>IF($A$1&lt;3,NA(),'iv3'!G351)</f>
        <v>#N/A</v>
      </c>
    </row>
    <row r="340" spans="1:7" x14ac:dyDescent="0.2">
      <c r="A340">
        <v>338</v>
      </c>
      <c r="B340" t="e">
        <f>'iv1'!F352</f>
        <v>#N/A</v>
      </c>
      <c r="C340" t="e">
        <f>'iv1'!G352</f>
        <v>#N/A</v>
      </c>
      <c r="D340" t="e">
        <f>'iv2'!F352</f>
        <v>#N/A</v>
      </c>
      <c r="E340" t="e">
        <f>IF($A$1=1,NA(),'iv2'!G352)</f>
        <v>#N/A</v>
      </c>
      <c r="F340" t="e">
        <f>'iv3'!F352</f>
        <v>#N/A</v>
      </c>
      <c r="G340" t="e">
        <f>IF($A$1&lt;3,NA(),'iv3'!G352)</f>
        <v>#N/A</v>
      </c>
    </row>
    <row r="341" spans="1:7" x14ac:dyDescent="0.2">
      <c r="A341">
        <v>339</v>
      </c>
      <c r="B341" t="e">
        <f>'iv1'!F353</f>
        <v>#N/A</v>
      </c>
      <c r="C341" t="e">
        <f>'iv1'!G353</f>
        <v>#N/A</v>
      </c>
      <c r="D341" t="e">
        <f>'iv2'!F353</f>
        <v>#N/A</v>
      </c>
      <c r="E341" t="e">
        <f>IF($A$1=1,NA(),'iv2'!G353)</f>
        <v>#N/A</v>
      </c>
      <c r="F341" t="e">
        <f>'iv3'!F353</f>
        <v>#N/A</v>
      </c>
      <c r="G341" t="e">
        <f>IF($A$1&lt;3,NA(),'iv3'!G353)</f>
        <v>#N/A</v>
      </c>
    </row>
    <row r="342" spans="1:7" x14ac:dyDescent="0.2">
      <c r="A342">
        <v>340</v>
      </c>
      <c r="B342" t="e">
        <f>'iv1'!F354</f>
        <v>#N/A</v>
      </c>
      <c r="C342" t="e">
        <f>'iv1'!G354</f>
        <v>#N/A</v>
      </c>
      <c r="D342" t="e">
        <f>'iv2'!F354</f>
        <v>#N/A</v>
      </c>
      <c r="E342" t="e">
        <f>IF($A$1=1,NA(),'iv2'!G354)</f>
        <v>#N/A</v>
      </c>
      <c r="F342" t="e">
        <f>'iv3'!F354</f>
        <v>#N/A</v>
      </c>
      <c r="G342" t="e">
        <f>IF($A$1&lt;3,NA(),'iv3'!G354)</f>
        <v>#N/A</v>
      </c>
    </row>
    <row r="343" spans="1:7" x14ac:dyDescent="0.2">
      <c r="A343">
        <v>341</v>
      </c>
      <c r="B343" t="e">
        <f>'iv1'!F355</f>
        <v>#N/A</v>
      </c>
      <c r="C343" t="e">
        <f>'iv1'!G355</f>
        <v>#N/A</v>
      </c>
      <c r="D343" t="e">
        <f>'iv2'!F355</f>
        <v>#N/A</v>
      </c>
      <c r="E343" t="e">
        <f>IF($A$1=1,NA(),'iv2'!G355)</f>
        <v>#N/A</v>
      </c>
      <c r="F343" t="e">
        <f>'iv3'!F355</f>
        <v>#N/A</v>
      </c>
      <c r="G343" t="e">
        <f>IF($A$1&lt;3,NA(),'iv3'!G355)</f>
        <v>#N/A</v>
      </c>
    </row>
    <row r="344" spans="1:7" x14ac:dyDescent="0.2">
      <c r="A344">
        <v>342</v>
      </c>
      <c r="B344" t="e">
        <f>'iv1'!F356</f>
        <v>#N/A</v>
      </c>
      <c r="C344" t="e">
        <f>'iv1'!G356</f>
        <v>#N/A</v>
      </c>
      <c r="D344" t="e">
        <f>'iv2'!F356</f>
        <v>#N/A</v>
      </c>
      <c r="E344" t="e">
        <f>IF($A$1=1,NA(),'iv2'!G356)</f>
        <v>#N/A</v>
      </c>
      <c r="F344" t="e">
        <f>'iv3'!F356</f>
        <v>#N/A</v>
      </c>
      <c r="G344" t="e">
        <f>IF($A$1&lt;3,NA(),'iv3'!G356)</f>
        <v>#N/A</v>
      </c>
    </row>
    <row r="345" spans="1:7" x14ac:dyDescent="0.2">
      <c r="A345">
        <v>343</v>
      </c>
      <c r="B345" t="e">
        <f>'iv1'!F357</f>
        <v>#N/A</v>
      </c>
      <c r="C345" t="e">
        <f>'iv1'!G357</f>
        <v>#N/A</v>
      </c>
      <c r="D345" t="e">
        <f>'iv2'!F357</f>
        <v>#N/A</v>
      </c>
      <c r="E345" t="e">
        <f>IF($A$1=1,NA(),'iv2'!G357)</f>
        <v>#N/A</v>
      </c>
      <c r="F345" t="e">
        <f>'iv3'!F357</f>
        <v>#N/A</v>
      </c>
      <c r="G345" t="e">
        <f>IF($A$1&lt;3,NA(),'iv3'!G357)</f>
        <v>#N/A</v>
      </c>
    </row>
    <row r="346" spans="1:7" x14ac:dyDescent="0.2">
      <c r="A346">
        <v>344</v>
      </c>
      <c r="B346" t="e">
        <f>'iv1'!F358</f>
        <v>#N/A</v>
      </c>
      <c r="C346" t="e">
        <f>'iv1'!G358</f>
        <v>#N/A</v>
      </c>
      <c r="D346" t="e">
        <f>'iv2'!F358</f>
        <v>#N/A</v>
      </c>
      <c r="E346" t="e">
        <f>IF($A$1=1,NA(),'iv2'!G358)</f>
        <v>#N/A</v>
      </c>
      <c r="F346" t="e">
        <f>'iv3'!F358</f>
        <v>#N/A</v>
      </c>
      <c r="G346" t="e">
        <f>IF($A$1&lt;3,NA(),'iv3'!G358)</f>
        <v>#N/A</v>
      </c>
    </row>
    <row r="347" spans="1:7" x14ac:dyDescent="0.2">
      <c r="A347">
        <v>345</v>
      </c>
      <c r="B347" t="e">
        <f>'iv1'!F359</f>
        <v>#N/A</v>
      </c>
      <c r="C347" t="e">
        <f>'iv1'!G359</f>
        <v>#N/A</v>
      </c>
      <c r="D347" t="e">
        <f>'iv2'!F359</f>
        <v>#N/A</v>
      </c>
      <c r="E347" t="e">
        <f>IF($A$1=1,NA(),'iv2'!G359)</f>
        <v>#N/A</v>
      </c>
      <c r="F347" t="e">
        <f>'iv3'!F359</f>
        <v>#N/A</v>
      </c>
      <c r="G347" t="e">
        <f>IF($A$1&lt;3,NA(),'iv3'!G359)</f>
        <v>#N/A</v>
      </c>
    </row>
    <row r="348" spans="1:7" x14ac:dyDescent="0.2">
      <c r="A348">
        <v>346</v>
      </c>
      <c r="B348" t="e">
        <f>'iv1'!F360</f>
        <v>#N/A</v>
      </c>
      <c r="C348" t="e">
        <f>'iv1'!G360</f>
        <v>#N/A</v>
      </c>
      <c r="D348" t="e">
        <f>'iv2'!F360</f>
        <v>#N/A</v>
      </c>
      <c r="E348" t="e">
        <f>IF($A$1=1,NA(),'iv2'!G360)</f>
        <v>#N/A</v>
      </c>
      <c r="F348" t="e">
        <f>'iv3'!F360</f>
        <v>#N/A</v>
      </c>
      <c r="G348" t="e">
        <f>IF($A$1&lt;3,NA(),'iv3'!G360)</f>
        <v>#N/A</v>
      </c>
    </row>
    <row r="349" spans="1:7" x14ac:dyDescent="0.2">
      <c r="A349">
        <v>347</v>
      </c>
      <c r="B349" t="e">
        <f>'iv1'!F361</f>
        <v>#N/A</v>
      </c>
      <c r="C349" t="e">
        <f>'iv1'!G361</f>
        <v>#N/A</v>
      </c>
      <c r="D349" t="e">
        <f>'iv2'!F361</f>
        <v>#N/A</v>
      </c>
      <c r="E349" t="e">
        <f>IF($A$1=1,NA(),'iv2'!G361)</f>
        <v>#N/A</v>
      </c>
      <c r="F349" t="e">
        <f>'iv3'!F361</f>
        <v>#N/A</v>
      </c>
      <c r="G349" t="e">
        <f>IF($A$1&lt;3,NA(),'iv3'!G361)</f>
        <v>#N/A</v>
      </c>
    </row>
    <row r="350" spans="1:7" x14ac:dyDescent="0.2">
      <c r="A350">
        <v>348</v>
      </c>
      <c r="B350" t="e">
        <f>'iv1'!F362</f>
        <v>#N/A</v>
      </c>
      <c r="C350" t="e">
        <f>'iv1'!G362</f>
        <v>#N/A</v>
      </c>
      <c r="D350" t="e">
        <f>'iv2'!F362</f>
        <v>#N/A</v>
      </c>
      <c r="E350" t="e">
        <f>IF($A$1=1,NA(),'iv2'!G362)</f>
        <v>#N/A</v>
      </c>
      <c r="F350" t="e">
        <f>'iv3'!F362</f>
        <v>#N/A</v>
      </c>
      <c r="G350" t="e">
        <f>IF($A$1&lt;3,NA(),'iv3'!G362)</f>
        <v>#N/A</v>
      </c>
    </row>
    <row r="351" spans="1:7" x14ac:dyDescent="0.2">
      <c r="A351">
        <v>349</v>
      </c>
      <c r="B351" t="e">
        <f>'iv1'!F363</f>
        <v>#N/A</v>
      </c>
      <c r="C351" t="e">
        <f>'iv1'!G363</f>
        <v>#N/A</v>
      </c>
      <c r="D351" t="e">
        <f>'iv2'!F363</f>
        <v>#N/A</v>
      </c>
      <c r="E351" t="e">
        <f>IF($A$1=1,NA(),'iv2'!G363)</f>
        <v>#N/A</v>
      </c>
      <c r="F351" t="e">
        <f>'iv3'!F363</f>
        <v>#N/A</v>
      </c>
      <c r="G351" t="e">
        <f>IF($A$1&lt;3,NA(),'iv3'!G363)</f>
        <v>#N/A</v>
      </c>
    </row>
    <row r="352" spans="1:7" x14ac:dyDescent="0.2">
      <c r="A352">
        <v>350</v>
      </c>
      <c r="B352" t="e">
        <f>'iv1'!F364</f>
        <v>#N/A</v>
      </c>
      <c r="C352" t="e">
        <f>'iv1'!G364</f>
        <v>#N/A</v>
      </c>
      <c r="D352" t="e">
        <f>'iv2'!F364</f>
        <v>#N/A</v>
      </c>
      <c r="E352" t="e">
        <f>IF($A$1=1,NA(),'iv2'!G364)</f>
        <v>#N/A</v>
      </c>
      <c r="F352" t="e">
        <f>'iv3'!F364</f>
        <v>#N/A</v>
      </c>
      <c r="G352" t="e">
        <f>IF($A$1&lt;3,NA(),'iv3'!G364)</f>
        <v>#N/A</v>
      </c>
    </row>
    <row r="353" spans="1:7" x14ac:dyDescent="0.2">
      <c r="A353">
        <v>351</v>
      </c>
      <c r="B353" t="e">
        <f>'iv1'!F365</f>
        <v>#N/A</v>
      </c>
      <c r="C353" t="e">
        <f>'iv1'!G365</f>
        <v>#N/A</v>
      </c>
      <c r="D353" t="e">
        <f>'iv2'!F365</f>
        <v>#N/A</v>
      </c>
      <c r="E353" t="e">
        <f>IF($A$1=1,NA(),'iv2'!G365)</f>
        <v>#N/A</v>
      </c>
      <c r="F353" t="e">
        <f>'iv3'!F365</f>
        <v>#N/A</v>
      </c>
      <c r="G353" t="e">
        <f>IF($A$1&lt;3,NA(),'iv3'!G365)</f>
        <v>#N/A</v>
      </c>
    </row>
    <row r="354" spans="1:7" x14ac:dyDescent="0.2">
      <c r="A354">
        <v>352</v>
      </c>
      <c r="B354" t="e">
        <f>'iv1'!F366</f>
        <v>#N/A</v>
      </c>
      <c r="C354" t="e">
        <f>'iv1'!G366</f>
        <v>#N/A</v>
      </c>
      <c r="D354" t="e">
        <f>'iv2'!F366</f>
        <v>#N/A</v>
      </c>
      <c r="E354" t="e">
        <f>IF($A$1=1,NA(),'iv2'!G366)</f>
        <v>#N/A</v>
      </c>
      <c r="F354" t="e">
        <f>'iv3'!F366</f>
        <v>#N/A</v>
      </c>
      <c r="G354" t="e">
        <f>IF($A$1&lt;3,NA(),'iv3'!G366)</f>
        <v>#N/A</v>
      </c>
    </row>
    <row r="355" spans="1:7" x14ac:dyDescent="0.2">
      <c r="A355">
        <v>353</v>
      </c>
      <c r="B355" t="e">
        <f>'iv1'!F367</f>
        <v>#N/A</v>
      </c>
      <c r="C355" t="e">
        <f>'iv1'!G367</f>
        <v>#N/A</v>
      </c>
      <c r="D355" t="e">
        <f>'iv2'!F367</f>
        <v>#N/A</v>
      </c>
      <c r="E355" t="e">
        <f>IF($A$1=1,NA(),'iv2'!G367)</f>
        <v>#N/A</v>
      </c>
      <c r="F355" t="e">
        <f>'iv3'!F367</f>
        <v>#N/A</v>
      </c>
      <c r="G355" t="e">
        <f>IF($A$1&lt;3,NA(),'iv3'!G367)</f>
        <v>#N/A</v>
      </c>
    </row>
    <row r="356" spans="1:7" x14ac:dyDescent="0.2">
      <c r="A356">
        <v>354</v>
      </c>
      <c r="B356" t="e">
        <f>'iv1'!F368</f>
        <v>#N/A</v>
      </c>
      <c r="C356" t="e">
        <f>'iv1'!G368</f>
        <v>#N/A</v>
      </c>
      <c r="D356" t="e">
        <f>'iv2'!F368</f>
        <v>#N/A</v>
      </c>
      <c r="E356" t="e">
        <f>IF($A$1=1,NA(),'iv2'!G368)</f>
        <v>#N/A</v>
      </c>
      <c r="F356" t="e">
        <f>'iv3'!F368</f>
        <v>#N/A</v>
      </c>
      <c r="G356" t="e">
        <f>IF($A$1&lt;3,NA(),'iv3'!G368)</f>
        <v>#N/A</v>
      </c>
    </row>
    <row r="357" spans="1:7" x14ac:dyDescent="0.2">
      <c r="A357">
        <v>355</v>
      </c>
      <c r="B357" t="e">
        <f>'iv1'!F369</f>
        <v>#N/A</v>
      </c>
      <c r="C357" t="e">
        <f>'iv1'!G369</f>
        <v>#N/A</v>
      </c>
      <c r="D357" t="e">
        <f>'iv2'!F369</f>
        <v>#N/A</v>
      </c>
      <c r="E357" t="e">
        <f>IF($A$1=1,NA(),'iv2'!G369)</f>
        <v>#N/A</v>
      </c>
      <c r="F357" t="e">
        <f>'iv3'!F369</f>
        <v>#N/A</v>
      </c>
      <c r="G357" t="e">
        <f>IF($A$1&lt;3,NA(),'iv3'!G369)</f>
        <v>#N/A</v>
      </c>
    </row>
    <row r="358" spans="1:7" x14ac:dyDescent="0.2">
      <c r="A358">
        <v>356</v>
      </c>
      <c r="B358" t="e">
        <f>'iv1'!F370</f>
        <v>#N/A</v>
      </c>
      <c r="C358" t="e">
        <f>'iv1'!G370</f>
        <v>#N/A</v>
      </c>
      <c r="D358" t="e">
        <f>'iv2'!F370</f>
        <v>#N/A</v>
      </c>
      <c r="E358" t="e">
        <f>IF($A$1=1,NA(),'iv2'!G370)</f>
        <v>#N/A</v>
      </c>
      <c r="F358" t="e">
        <f>'iv3'!F370</f>
        <v>#N/A</v>
      </c>
      <c r="G358" t="e">
        <f>IF($A$1&lt;3,NA(),'iv3'!G370)</f>
        <v>#N/A</v>
      </c>
    </row>
    <row r="359" spans="1:7" x14ac:dyDescent="0.2">
      <c r="A359">
        <v>357</v>
      </c>
      <c r="B359" t="e">
        <f>'iv1'!F371</f>
        <v>#N/A</v>
      </c>
      <c r="C359" t="e">
        <f>'iv1'!G371</f>
        <v>#N/A</v>
      </c>
      <c r="D359" t="e">
        <f>'iv2'!F371</f>
        <v>#N/A</v>
      </c>
      <c r="E359" t="e">
        <f>IF($A$1=1,NA(),'iv2'!G371)</f>
        <v>#N/A</v>
      </c>
      <c r="F359" t="e">
        <f>'iv3'!F371</f>
        <v>#N/A</v>
      </c>
      <c r="G359" t="e">
        <f>IF($A$1&lt;3,NA(),'iv3'!G371)</f>
        <v>#N/A</v>
      </c>
    </row>
    <row r="360" spans="1:7" x14ac:dyDescent="0.2">
      <c r="A360">
        <v>358</v>
      </c>
      <c r="B360" t="e">
        <f>'iv1'!F372</f>
        <v>#N/A</v>
      </c>
      <c r="C360" t="e">
        <f>'iv1'!G372</f>
        <v>#N/A</v>
      </c>
      <c r="D360" t="e">
        <f>'iv2'!F372</f>
        <v>#N/A</v>
      </c>
      <c r="E360" t="e">
        <f>IF($A$1=1,NA(),'iv2'!G372)</f>
        <v>#N/A</v>
      </c>
      <c r="F360" t="e">
        <f>'iv3'!F372</f>
        <v>#N/A</v>
      </c>
      <c r="G360" t="e">
        <f>IF($A$1&lt;3,NA(),'iv3'!G372)</f>
        <v>#N/A</v>
      </c>
    </row>
    <row r="361" spans="1:7" x14ac:dyDescent="0.2">
      <c r="A361">
        <v>359</v>
      </c>
      <c r="B361" t="e">
        <f>'iv1'!F373</f>
        <v>#N/A</v>
      </c>
      <c r="C361" t="e">
        <f>'iv1'!G373</f>
        <v>#N/A</v>
      </c>
      <c r="D361" t="e">
        <f>'iv2'!F373</f>
        <v>#N/A</v>
      </c>
      <c r="E361" t="e">
        <f>IF($A$1=1,NA(),'iv2'!G373)</f>
        <v>#N/A</v>
      </c>
      <c r="F361" t="e">
        <f>'iv3'!F373</f>
        <v>#N/A</v>
      </c>
      <c r="G361" t="e">
        <f>IF($A$1&lt;3,NA(),'iv3'!G373)</f>
        <v>#N/A</v>
      </c>
    </row>
    <row r="362" spans="1:7" x14ac:dyDescent="0.2">
      <c r="A362">
        <v>360</v>
      </c>
      <c r="B362" t="e">
        <f>'iv1'!F374</f>
        <v>#N/A</v>
      </c>
      <c r="C362" t="e">
        <f>'iv1'!G374</f>
        <v>#N/A</v>
      </c>
      <c r="D362" t="e">
        <f>'iv2'!F374</f>
        <v>#N/A</v>
      </c>
      <c r="E362" t="e">
        <f>IF($A$1=1,NA(),'iv2'!G374)</f>
        <v>#N/A</v>
      </c>
      <c r="F362" t="e">
        <f>'iv3'!F374</f>
        <v>#N/A</v>
      </c>
      <c r="G362" t="e">
        <f>IF($A$1&lt;3,NA(),'iv3'!G374)</f>
        <v>#N/A</v>
      </c>
    </row>
    <row r="363" spans="1:7" x14ac:dyDescent="0.2">
      <c r="A363">
        <v>361</v>
      </c>
      <c r="B363" t="e">
        <f>'iv1'!F375</f>
        <v>#N/A</v>
      </c>
      <c r="C363" t="e">
        <f>'iv1'!G375</f>
        <v>#N/A</v>
      </c>
      <c r="D363" t="e">
        <f>'iv2'!F375</f>
        <v>#N/A</v>
      </c>
      <c r="E363" t="e">
        <f>IF($A$1=1,NA(),'iv2'!G375)</f>
        <v>#N/A</v>
      </c>
      <c r="F363" t="e">
        <f>'iv3'!F375</f>
        <v>#N/A</v>
      </c>
      <c r="G363" t="e">
        <f>IF($A$1&lt;3,NA(),'iv3'!G375)</f>
        <v>#N/A</v>
      </c>
    </row>
    <row r="364" spans="1:7" x14ac:dyDescent="0.2">
      <c r="A364">
        <v>362</v>
      </c>
      <c r="B364" t="e">
        <f>'iv1'!F376</f>
        <v>#N/A</v>
      </c>
      <c r="C364" t="e">
        <f>'iv1'!G376</f>
        <v>#N/A</v>
      </c>
      <c r="D364" t="e">
        <f>'iv2'!F376</f>
        <v>#N/A</v>
      </c>
      <c r="E364" t="e">
        <f>IF($A$1=1,NA(),'iv2'!G376)</f>
        <v>#N/A</v>
      </c>
      <c r="F364" t="e">
        <f>'iv3'!F376</f>
        <v>#N/A</v>
      </c>
      <c r="G364" t="e">
        <f>IF($A$1&lt;3,NA(),'iv3'!G376)</f>
        <v>#N/A</v>
      </c>
    </row>
    <row r="365" spans="1:7" x14ac:dyDescent="0.2">
      <c r="A365">
        <v>363</v>
      </c>
      <c r="B365" t="e">
        <f>'iv1'!F377</f>
        <v>#N/A</v>
      </c>
      <c r="C365" t="e">
        <f>'iv1'!G377</f>
        <v>#N/A</v>
      </c>
      <c r="D365" t="e">
        <f>'iv2'!F377</f>
        <v>#N/A</v>
      </c>
      <c r="E365" t="e">
        <f>IF($A$1=1,NA(),'iv2'!G377)</f>
        <v>#N/A</v>
      </c>
      <c r="F365" t="e">
        <f>'iv3'!F377</f>
        <v>#N/A</v>
      </c>
      <c r="G365" t="e">
        <f>IF($A$1&lt;3,NA(),'iv3'!G377)</f>
        <v>#N/A</v>
      </c>
    </row>
    <row r="366" spans="1:7" x14ac:dyDescent="0.2">
      <c r="A366">
        <v>364</v>
      </c>
      <c r="B366" t="e">
        <f>'iv1'!F378</f>
        <v>#N/A</v>
      </c>
      <c r="C366" t="e">
        <f>'iv1'!G378</f>
        <v>#N/A</v>
      </c>
      <c r="D366" t="e">
        <f>'iv2'!F378</f>
        <v>#N/A</v>
      </c>
      <c r="E366" t="e">
        <f>IF($A$1=1,NA(),'iv2'!G378)</f>
        <v>#N/A</v>
      </c>
      <c r="F366" t="e">
        <f>'iv3'!F378</f>
        <v>#N/A</v>
      </c>
      <c r="G366" t="e">
        <f>IF($A$1&lt;3,NA(),'iv3'!G378)</f>
        <v>#N/A</v>
      </c>
    </row>
    <row r="367" spans="1:7" x14ac:dyDescent="0.2">
      <c r="A367">
        <v>365</v>
      </c>
      <c r="B367" t="e">
        <f>'iv1'!F379</f>
        <v>#N/A</v>
      </c>
      <c r="C367" t="e">
        <f>'iv1'!G379</f>
        <v>#N/A</v>
      </c>
      <c r="D367" t="e">
        <f>'iv2'!F379</f>
        <v>#N/A</v>
      </c>
      <c r="E367" t="e">
        <f>IF($A$1=1,NA(),'iv2'!G379)</f>
        <v>#N/A</v>
      </c>
      <c r="F367" t="e">
        <f>'iv3'!F379</f>
        <v>#N/A</v>
      </c>
      <c r="G367" t="e">
        <f>IF($A$1&lt;3,NA(),'iv3'!G379)</f>
        <v>#N/A</v>
      </c>
    </row>
    <row r="368" spans="1:7" x14ac:dyDescent="0.2">
      <c r="A368">
        <v>366</v>
      </c>
      <c r="B368" t="e">
        <f>'iv1'!F380</f>
        <v>#N/A</v>
      </c>
      <c r="C368" t="e">
        <f>'iv1'!G380</f>
        <v>#N/A</v>
      </c>
      <c r="D368" t="e">
        <f>'iv2'!F380</f>
        <v>#N/A</v>
      </c>
      <c r="E368" t="e">
        <f>IF($A$1=1,NA(),'iv2'!G380)</f>
        <v>#N/A</v>
      </c>
      <c r="F368" t="e">
        <f>'iv3'!F380</f>
        <v>#N/A</v>
      </c>
      <c r="G368" t="e">
        <f>IF($A$1&lt;3,NA(),'iv3'!G380)</f>
        <v>#N/A</v>
      </c>
    </row>
    <row r="369" spans="1:7" x14ac:dyDescent="0.2">
      <c r="A369">
        <v>367</v>
      </c>
      <c r="B369" t="e">
        <f>'iv1'!F381</f>
        <v>#N/A</v>
      </c>
      <c r="C369" t="e">
        <f>'iv1'!G381</f>
        <v>#N/A</v>
      </c>
      <c r="D369" t="e">
        <f>'iv2'!F381</f>
        <v>#N/A</v>
      </c>
      <c r="E369" t="e">
        <f>IF($A$1=1,NA(),'iv2'!G381)</f>
        <v>#N/A</v>
      </c>
      <c r="F369" t="e">
        <f>'iv3'!F381</f>
        <v>#N/A</v>
      </c>
      <c r="G369" t="e">
        <f>IF($A$1&lt;3,NA(),'iv3'!G381)</f>
        <v>#N/A</v>
      </c>
    </row>
    <row r="370" spans="1:7" x14ac:dyDescent="0.2">
      <c r="A370">
        <v>368</v>
      </c>
      <c r="B370" t="e">
        <f>'iv1'!F382</f>
        <v>#N/A</v>
      </c>
      <c r="C370" t="e">
        <f>'iv1'!G382</f>
        <v>#N/A</v>
      </c>
      <c r="D370" t="e">
        <f>'iv2'!F382</f>
        <v>#N/A</v>
      </c>
      <c r="E370" t="e">
        <f>IF($A$1=1,NA(),'iv2'!G382)</f>
        <v>#N/A</v>
      </c>
      <c r="F370" t="e">
        <f>'iv3'!F382</f>
        <v>#N/A</v>
      </c>
      <c r="G370" t="e">
        <f>IF($A$1&lt;3,NA(),'iv3'!G382)</f>
        <v>#N/A</v>
      </c>
    </row>
    <row r="371" spans="1:7" x14ac:dyDescent="0.2">
      <c r="A371">
        <v>369</v>
      </c>
      <c r="B371" t="e">
        <f>'iv1'!F383</f>
        <v>#N/A</v>
      </c>
      <c r="C371" t="e">
        <f>'iv1'!G383</f>
        <v>#N/A</v>
      </c>
      <c r="D371" t="e">
        <f>'iv2'!F383</f>
        <v>#N/A</v>
      </c>
      <c r="E371" t="e">
        <f>IF($A$1=1,NA(),'iv2'!G383)</f>
        <v>#N/A</v>
      </c>
      <c r="F371" t="e">
        <f>'iv3'!F383</f>
        <v>#N/A</v>
      </c>
      <c r="G371" t="e">
        <f>IF($A$1&lt;3,NA(),'iv3'!G383)</f>
        <v>#N/A</v>
      </c>
    </row>
    <row r="372" spans="1:7" x14ac:dyDescent="0.2">
      <c r="A372">
        <v>370</v>
      </c>
      <c r="B372" t="e">
        <f>'iv1'!F384</f>
        <v>#N/A</v>
      </c>
      <c r="C372" t="e">
        <f>'iv1'!G384</f>
        <v>#N/A</v>
      </c>
      <c r="D372" t="e">
        <f>'iv2'!F384</f>
        <v>#N/A</v>
      </c>
      <c r="E372" t="e">
        <f>IF($A$1=1,NA(),'iv2'!G384)</f>
        <v>#N/A</v>
      </c>
      <c r="F372" t="e">
        <f>'iv3'!F384</f>
        <v>#N/A</v>
      </c>
      <c r="G372" t="e">
        <f>IF($A$1&lt;3,NA(),'iv3'!G384)</f>
        <v>#N/A</v>
      </c>
    </row>
    <row r="373" spans="1:7" x14ac:dyDescent="0.2">
      <c r="A373">
        <v>371</v>
      </c>
      <c r="B373" t="e">
        <f>'iv1'!F385</f>
        <v>#N/A</v>
      </c>
      <c r="C373" t="e">
        <f>'iv1'!G385</f>
        <v>#N/A</v>
      </c>
      <c r="D373" t="e">
        <f>'iv2'!F385</f>
        <v>#N/A</v>
      </c>
      <c r="E373" t="e">
        <f>IF($A$1=1,NA(),'iv2'!G385)</f>
        <v>#N/A</v>
      </c>
      <c r="F373" t="e">
        <f>'iv3'!F385</f>
        <v>#N/A</v>
      </c>
      <c r="G373" t="e">
        <f>IF($A$1&lt;3,NA(),'iv3'!G385)</f>
        <v>#N/A</v>
      </c>
    </row>
    <row r="374" spans="1:7" x14ac:dyDescent="0.2">
      <c r="A374">
        <v>372</v>
      </c>
      <c r="B374" t="e">
        <f>'iv1'!F386</f>
        <v>#N/A</v>
      </c>
      <c r="C374" t="e">
        <f>'iv1'!G386</f>
        <v>#N/A</v>
      </c>
      <c r="D374" t="e">
        <f>'iv2'!F386</f>
        <v>#N/A</v>
      </c>
      <c r="E374" t="e">
        <f>IF($A$1=1,NA(),'iv2'!G386)</f>
        <v>#N/A</v>
      </c>
      <c r="F374" t="e">
        <f>'iv3'!F386</f>
        <v>#N/A</v>
      </c>
      <c r="G374" t="e">
        <f>IF($A$1&lt;3,NA(),'iv3'!G386)</f>
        <v>#N/A</v>
      </c>
    </row>
    <row r="375" spans="1:7" x14ac:dyDescent="0.2">
      <c r="A375">
        <v>373</v>
      </c>
      <c r="B375" t="e">
        <f>'iv1'!F387</f>
        <v>#N/A</v>
      </c>
      <c r="C375" t="e">
        <f>'iv1'!G387</f>
        <v>#N/A</v>
      </c>
      <c r="D375" t="e">
        <f>'iv2'!F387</f>
        <v>#N/A</v>
      </c>
      <c r="E375" t="e">
        <f>IF($A$1=1,NA(),'iv2'!G387)</f>
        <v>#N/A</v>
      </c>
      <c r="F375" t="e">
        <f>'iv3'!F387</f>
        <v>#N/A</v>
      </c>
      <c r="G375" t="e">
        <f>IF($A$1&lt;3,NA(),'iv3'!G387)</f>
        <v>#N/A</v>
      </c>
    </row>
    <row r="376" spans="1:7" x14ac:dyDescent="0.2">
      <c r="A376">
        <v>374</v>
      </c>
      <c r="B376" t="e">
        <f>'iv1'!F388</f>
        <v>#N/A</v>
      </c>
      <c r="C376" t="e">
        <f>'iv1'!G388</f>
        <v>#N/A</v>
      </c>
      <c r="D376" t="e">
        <f>'iv2'!F388</f>
        <v>#N/A</v>
      </c>
      <c r="E376" t="e">
        <f>IF($A$1=1,NA(),'iv2'!G388)</f>
        <v>#N/A</v>
      </c>
      <c r="F376" t="e">
        <f>'iv3'!F388</f>
        <v>#N/A</v>
      </c>
      <c r="G376" t="e">
        <f>IF($A$1&lt;3,NA(),'iv3'!G388)</f>
        <v>#N/A</v>
      </c>
    </row>
    <row r="377" spans="1:7" x14ac:dyDescent="0.2">
      <c r="A377">
        <v>375</v>
      </c>
      <c r="B377" t="e">
        <f>'iv1'!F389</f>
        <v>#N/A</v>
      </c>
      <c r="C377" t="e">
        <f>'iv1'!G389</f>
        <v>#N/A</v>
      </c>
      <c r="D377" t="e">
        <f>'iv2'!F389</f>
        <v>#N/A</v>
      </c>
      <c r="E377" t="e">
        <f>IF($A$1=1,NA(),'iv2'!G389)</f>
        <v>#N/A</v>
      </c>
      <c r="F377" t="e">
        <f>'iv3'!F389</f>
        <v>#N/A</v>
      </c>
      <c r="G377" t="e">
        <f>IF($A$1&lt;3,NA(),'iv3'!G389)</f>
        <v>#N/A</v>
      </c>
    </row>
    <row r="378" spans="1:7" x14ac:dyDescent="0.2">
      <c r="A378">
        <v>376</v>
      </c>
      <c r="B378" t="e">
        <f>'iv1'!F390</f>
        <v>#N/A</v>
      </c>
      <c r="C378" t="e">
        <f>'iv1'!G390</f>
        <v>#N/A</v>
      </c>
      <c r="D378" t="e">
        <f>'iv2'!F390</f>
        <v>#N/A</v>
      </c>
      <c r="E378" t="e">
        <f>IF($A$1=1,NA(),'iv2'!G390)</f>
        <v>#N/A</v>
      </c>
      <c r="F378" t="e">
        <f>'iv3'!F390</f>
        <v>#N/A</v>
      </c>
      <c r="G378" t="e">
        <f>IF($A$1&lt;3,NA(),'iv3'!G390)</f>
        <v>#N/A</v>
      </c>
    </row>
    <row r="379" spans="1:7" x14ac:dyDescent="0.2">
      <c r="A379">
        <v>377</v>
      </c>
      <c r="B379" t="e">
        <f>'iv1'!F391</f>
        <v>#N/A</v>
      </c>
      <c r="C379" t="e">
        <f>'iv1'!G391</f>
        <v>#N/A</v>
      </c>
      <c r="D379" t="e">
        <f>'iv2'!F391</f>
        <v>#N/A</v>
      </c>
      <c r="E379" t="e">
        <f>IF($A$1=1,NA(),'iv2'!G391)</f>
        <v>#N/A</v>
      </c>
      <c r="F379" t="e">
        <f>'iv3'!F391</f>
        <v>#N/A</v>
      </c>
      <c r="G379" t="e">
        <f>IF($A$1&lt;3,NA(),'iv3'!G391)</f>
        <v>#N/A</v>
      </c>
    </row>
    <row r="380" spans="1:7" x14ac:dyDescent="0.2">
      <c r="A380">
        <v>378</v>
      </c>
      <c r="B380" t="e">
        <f>'iv1'!F392</f>
        <v>#N/A</v>
      </c>
      <c r="C380" t="e">
        <f>'iv1'!G392</f>
        <v>#N/A</v>
      </c>
      <c r="D380" t="e">
        <f>'iv2'!F392</f>
        <v>#N/A</v>
      </c>
      <c r="E380" t="e">
        <f>IF($A$1=1,NA(),'iv2'!G392)</f>
        <v>#N/A</v>
      </c>
      <c r="F380" t="e">
        <f>'iv3'!F392</f>
        <v>#N/A</v>
      </c>
      <c r="G380" t="e">
        <f>IF($A$1&lt;3,NA(),'iv3'!G392)</f>
        <v>#N/A</v>
      </c>
    </row>
    <row r="381" spans="1:7" x14ac:dyDescent="0.2">
      <c r="A381">
        <v>379</v>
      </c>
      <c r="B381" t="e">
        <f>'iv1'!F393</f>
        <v>#N/A</v>
      </c>
      <c r="C381" t="e">
        <f>'iv1'!G393</f>
        <v>#N/A</v>
      </c>
      <c r="D381" t="e">
        <f>'iv2'!F393</f>
        <v>#N/A</v>
      </c>
      <c r="E381" t="e">
        <f>IF($A$1=1,NA(),'iv2'!G393)</f>
        <v>#N/A</v>
      </c>
      <c r="F381" t="e">
        <f>'iv3'!F393</f>
        <v>#N/A</v>
      </c>
      <c r="G381" t="e">
        <f>IF($A$1&lt;3,NA(),'iv3'!G393)</f>
        <v>#N/A</v>
      </c>
    </row>
    <row r="382" spans="1:7" x14ac:dyDescent="0.2">
      <c r="A382">
        <v>380</v>
      </c>
      <c r="B382" t="e">
        <f>'iv1'!F394</f>
        <v>#N/A</v>
      </c>
      <c r="C382" t="e">
        <f>'iv1'!G394</f>
        <v>#N/A</v>
      </c>
      <c r="D382" t="e">
        <f>'iv2'!F394</f>
        <v>#N/A</v>
      </c>
      <c r="E382" t="e">
        <f>IF($A$1=1,NA(),'iv2'!G394)</f>
        <v>#N/A</v>
      </c>
      <c r="F382" t="e">
        <f>'iv3'!F394</f>
        <v>#N/A</v>
      </c>
      <c r="G382" t="e">
        <f>IF($A$1&lt;3,NA(),'iv3'!G394)</f>
        <v>#N/A</v>
      </c>
    </row>
    <row r="383" spans="1:7" x14ac:dyDescent="0.2">
      <c r="A383">
        <v>381</v>
      </c>
      <c r="B383" t="e">
        <f>'iv1'!F395</f>
        <v>#N/A</v>
      </c>
      <c r="C383" t="e">
        <f>'iv1'!G395</f>
        <v>#N/A</v>
      </c>
      <c r="D383" t="e">
        <f>'iv2'!F395</f>
        <v>#N/A</v>
      </c>
      <c r="E383" t="e">
        <f>IF($A$1=1,NA(),'iv2'!G395)</f>
        <v>#N/A</v>
      </c>
      <c r="F383" t="e">
        <f>'iv3'!F395</f>
        <v>#N/A</v>
      </c>
      <c r="G383" t="e">
        <f>IF($A$1&lt;3,NA(),'iv3'!G395)</f>
        <v>#N/A</v>
      </c>
    </row>
    <row r="384" spans="1:7" x14ac:dyDescent="0.2">
      <c r="A384">
        <v>382</v>
      </c>
      <c r="B384" t="e">
        <f>'iv1'!F396</f>
        <v>#N/A</v>
      </c>
      <c r="C384" t="e">
        <f>'iv1'!G396</f>
        <v>#N/A</v>
      </c>
      <c r="D384" t="e">
        <f>'iv2'!F396</f>
        <v>#N/A</v>
      </c>
      <c r="E384" t="e">
        <f>IF($A$1=1,NA(),'iv2'!G396)</f>
        <v>#N/A</v>
      </c>
      <c r="F384" t="e">
        <f>'iv3'!F396</f>
        <v>#N/A</v>
      </c>
      <c r="G384" t="e">
        <f>IF($A$1&lt;3,NA(),'iv3'!G396)</f>
        <v>#N/A</v>
      </c>
    </row>
    <row r="385" spans="1:7" x14ac:dyDescent="0.2">
      <c r="A385">
        <v>383</v>
      </c>
      <c r="B385" t="e">
        <f>'iv1'!F397</f>
        <v>#N/A</v>
      </c>
      <c r="C385" t="e">
        <f>'iv1'!G397</f>
        <v>#N/A</v>
      </c>
      <c r="D385" t="e">
        <f>'iv2'!F397</f>
        <v>#N/A</v>
      </c>
      <c r="E385" t="e">
        <f>IF($A$1=1,NA(),'iv2'!G397)</f>
        <v>#N/A</v>
      </c>
      <c r="F385" t="e">
        <f>'iv3'!F397</f>
        <v>#N/A</v>
      </c>
      <c r="G385" t="e">
        <f>IF($A$1&lt;3,NA(),'iv3'!G397)</f>
        <v>#N/A</v>
      </c>
    </row>
    <row r="386" spans="1:7" x14ac:dyDescent="0.2">
      <c r="A386">
        <v>384</v>
      </c>
      <c r="B386" t="e">
        <f>'iv1'!F398</f>
        <v>#N/A</v>
      </c>
      <c r="C386" t="e">
        <f>'iv1'!G398</f>
        <v>#N/A</v>
      </c>
      <c r="D386" t="e">
        <f>'iv2'!F398</f>
        <v>#N/A</v>
      </c>
      <c r="E386" t="e">
        <f>IF($A$1=1,NA(),'iv2'!G398)</f>
        <v>#N/A</v>
      </c>
      <c r="F386" t="e">
        <f>'iv3'!F398</f>
        <v>#N/A</v>
      </c>
      <c r="G386" t="e">
        <f>IF($A$1&lt;3,NA(),'iv3'!G398)</f>
        <v>#N/A</v>
      </c>
    </row>
    <row r="387" spans="1:7" x14ac:dyDescent="0.2">
      <c r="A387">
        <v>385</v>
      </c>
      <c r="B387" t="e">
        <f>'iv1'!F399</f>
        <v>#N/A</v>
      </c>
      <c r="C387" t="e">
        <f>'iv1'!G399</f>
        <v>#N/A</v>
      </c>
      <c r="D387" t="e">
        <f>'iv2'!F399</f>
        <v>#N/A</v>
      </c>
      <c r="E387" t="e">
        <f>IF($A$1=1,NA(),'iv2'!G399)</f>
        <v>#N/A</v>
      </c>
      <c r="F387" t="e">
        <f>'iv3'!F399</f>
        <v>#N/A</v>
      </c>
      <c r="G387" t="e">
        <f>IF($A$1&lt;3,NA(),'iv3'!G399)</f>
        <v>#N/A</v>
      </c>
    </row>
    <row r="388" spans="1:7" x14ac:dyDescent="0.2">
      <c r="A388">
        <v>386</v>
      </c>
      <c r="B388" t="e">
        <f>'iv1'!F400</f>
        <v>#N/A</v>
      </c>
      <c r="C388" t="e">
        <f>'iv1'!G400</f>
        <v>#N/A</v>
      </c>
      <c r="D388" t="e">
        <f>'iv2'!F400</f>
        <v>#N/A</v>
      </c>
      <c r="E388" t="e">
        <f>IF($A$1=1,NA(),'iv2'!G400)</f>
        <v>#N/A</v>
      </c>
      <c r="F388" t="e">
        <f>'iv3'!F400</f>
        <v>#N/A</v>
      </c>
      <c r="G388" t="e">
        <f>IF($A$1&lt;3,NA(),'iv3'!G400)</f>
        <v>#N/A</v>
      </c>
    </row>
    <row r="389" spans="1:7" x14ac:dyDescent="0.2">
      <c r="A389">
        <v>387</v>
      </c>
      <c r="B389" t="e">
        <f>'iv1'!F401</f>
        <v>#N/A</v>
      </c>
      <c r="C389" t="e">
        <f>'iv1'!G401</f>
        <v>#N/A</v>
      </c>
      <c r="D389" t="e">
        <f>'iv2'!F401</f>
        <v>#N/A</v>
      </c>
      <c r="E389" t="e">
        <f>IF($A$1=1,NA(),'iv2'!G401)</f>
        <v>#N/A</v>
      </c>
      <c r="F389" t="e">
        <f>'iv3'!F401</f>
        <v>#N/A</v>
      </c>
      <c r="G389" t="e">
        <f>IF($A$1&lt;3,NA(),'iv3'!G401)</f>
        <v>#N/A</v>
      </c>
    </row>
    <row r="390" spans="1:7" x14ac:dyDescent="0.2">
      <c r="A390">
        <v>388</v>
      </c>
      <c r="B390" t="e">
        <f>'iv1'!F402</f>
        <v>#N/A</v>
      </c>
      <c r="C390" t="e">
        <f>'iv1'!G402</f>
        <v>#N/A</v>
      </c>
      <c r="D390" t="e">
        <f>'iv2'!F402</f>
        <v>#N/A</v>
      </c>
      <c r="E390" t="e">
        <f>IF($A$1=1,NA(),'iv2'!G402)</f>
        <v>#N/A</v>
      </c>
      <c r="F390" t="e">
        <f>'iv3'!F402</f>
        <v>#N/A</v>
      </c>
      <c r="G390" t="e">
        <f>IF($A$1&lt;3,NA(),'iv3'!G402)</f>
        <v>#N/A</v>
      </c>
    </row>
    <row r="391" spans="1:7" x14ac:dyDescent="0.2">
      <c r="A391">
        <v>389</v>
      </c>
      <c r="B391" t="e">
        <f>'iv1'!F403</f>
        <v>#N/A</v>
      </c>
      <c r="C391" t="e">
        <f>'iv1'!G403</f>
        <v>#N/A</v>
      </c>
      <c r="D391" t="e">
        <f>'iv2'!F403</f>
        <v>#N/A</v>
      </c>
      <c r="E391" t="e">
        <f>IF($A$1=1,NA(),'iv2'!G403)</f>
        <v>#N/A</v>
      </c>
      <c r="F391" t="e">
        <f>'iv3'!F403</f>
        <v>#N/A</v>
      </c>
      <c r="G391" t="e">
        <f>IF($A$1&lt;3,NA(),'iv3'!G403)</f>
        <v>#N/A</v>
      </c>
    </row>
    <row r="392" spans="1:7" x14ac:dyDescent="0.2">
      <c r="A392">
        <v>390</v>
      </c>
      <c r="B392" t="e">
        <f>'iv1'!F404</f>
        <v>#N/A</v>
      </c>
      <c r="C392" t="e">
        <f>'iv1'!G404</f>
        <v>#N/A</v>
      </c>
      <c r="D392" t="e">
        <f>'iv2'!F404</f>
        <v>#N/A</v>
      </c>
      <c r="E392" t="e">
        <f>IF($A$1=1,NA(),'iv2'!G404)</f>
        <v>#N/A</v>
      </c>
      <c r="F392" t="e">
        <f>'iv3'!F404</f>
        <v>#N/A</v>
      </c>
      <c r="G392" t="e">
        <f>IF($A$1&lt;3,NA(),'iv3'!G404)</f>
        <v>#N/A</v>
      </c>
    </row>
    <row r="393" spans="1:7" x14ac:dyDescent="0.2">
      <c r="A393">
        <v>391</v>
      </c>
      <c r="B393" t="e">
        <f>'iv1'!F405</f>
        <v>#N/A</v>
      </c>
      <c r="C393" t="e">
        <f>'iv1'!G405</f>
        <v>#N/A</v>
      </c>
      <c r="D393" t="e">
        <f>'iv2'!F405</f>
        <v>#N/A</v>
      </c>
      <c r="E393" t="e">
        <f>IF($A$1=1,NA(),'iv2'!G405)</f>
        <v>#N/A</v>
      </c>
      <c r="F393" t="e">
        <f>'iv3'!F405</f>
        <v>#N/A</v>
      </c>
      <c r="G393" t="e">
        <f>IF($A$1&lt;3,NA(),'iv3'!G405)</f>
        <v>#N/A</v>
      </c>
    </row>
    <row r="394" spans="1:7" x14ac:dyDescent="0.2">
      <c r="A394">
        <v>392</v>
      </c>
      <c r="B394" t="e">
        <f>'iv1'!F406</f>
        <v>#N/A</v>
      </c>
      <c r="C394" t="e">
        <f>'iv1'!G406</f>
        <v>#N/A</v>
      </c>
      <c r="D394" t="e">
        <f>'iv2'!F406</f>
        <v>#N/A</v>
      </c>
      <c r="E394" t="e">
        <f>IF($A$1=1,NA(),'iv2'!G406)</f>
        <v>#N/A</v>
      </c>
      <c r="F394" t="e">
        <f>'iv3'!F406</f>
        <v>#N/A</v>
      </c>
      <c r="G394" t="e">
        <f>IF($A$1&lt;3,NA(),'iv3'!G406)</f>
        <v>#N/A</v>
      </c>
    </row>
    <row r="395" spans="1:7" x14ac:dyDescent="0.2">
      <c r="A395">
        <v>393</v>
      </c>
      <c r="B395" t="e">
        <f>'iv1'!F407</f>
        <v>#N/A</v>
      </c>
      <c r="C395" t="e">
        <f>'iv1'!G407</f>
        <v>#N/A</v>
      </c>
      <c r="D395" t="e">
        <f>'iv2'!F407</f>
        <v>#N/A</v>
      </c>
      <c r="E395" t="e">
        <f>IF($A$1=1,NA(),'iv2'!G407)</f>
        <v>#N/A</v>
      </c>
      <c r="F395" t="e">
        <f>'iv3'!F407</f>
        <v>#N/A</v>
      </c>
      <c r="G395" t="e">
        <f>IF($A$1&lt;3,NA(),'iv3'!G407)</f>
        <v>#N/A</v>
      </c>
    </row>
    <row r="396" spans="1:7" x14ac:dyDescent="0.2">
      <c r="A396">
        <v>394</v>
      </c>
      <c r="B396" t="e">
        <f>'iv1'!F408</f>
        <v>#N/A</v>
      </c>
      <c r="C396" t="e">
        <f>'iv1'!G408</f>
        <v>#N/A</v>
      </c>
      <c r="D396" t="e">
        <f>'iv2'!F408</f>
        <v>#N/A</v>
      </c>
      <c r="E396" t="e">
        <f>IF($A$1=1,NA(),'iv2'!G408)</f>
        <v>#N/A</v>
      </c>
      <c r="F396" t="e">
        <f>'iv3'!F408</f>
        <v>#N/A</v>
      </c>
      <c r="G396" t="e">
        <f>IF($A$1&lt;3,NA(),'iv3'!G408)</f>
        <v>#N/A</v>
      </c>
    </row>
    <row r="397" spans="1:7" x14ac:dyDescent="0.2">
      <c r="A397">
        <v>395</v>
      </c>
      <c r="B397" t="e">
        <f>'iv1'!F409</f>
        <v>#N/A</v>
      </c>
      <c r="C397" t="e">
        <f>'iv1'!G409</f>
        <v>#N/A</v>
      </c>
      <c r="D397" t="e">
        <f>'iv2'!F409</f>
        <v>#N/A</v>
      </c>
      <c r="E397" t="e">
        <f>IF($A$1=1,NA(),'iv2'!G409)</f>
        <v>#N/A</v>
      </c>
      <c r="F397" t="e">
        <f>'iv3'!F409</f>
        <v>#N/A</v>
      </c>
      <c r="G397" t="e">
        <f>IF($A$1&lt;3,NA(),'iv3'!G409)</f>
        <v>#N/A</v>
      </c>
    </row>
    <row r="398" spans="1:7" x14ac:dyDescent="0.2">
      <c r="A398">
        <v>396</v>
      </c>
      <c r="B398" t="e">
        <f>'iv1'!F410</f>
        <v>#N/A</v>
      </c>
      <c r="C398" t="e">
        <f>'iv1'!G410</f>
        <v>#N/A</v>
      </c>
      <c r="D398" t="e">
        <f>'iv2'!F410</f>
        <v>#N/A</v>
      </c>
      <c r="E398" t="e">
        <f>IF($A$1=1,NA(),'iv2'!G410)</f>
        <v>#N/A</v>
      </c>
      <c r="F398" t="e">
        <f>'iv3'!F410</f>
        <v>#N/A</v>
      </c>
      <c r="G398" t="e">
        <f>IF($A$1&lt;3,NA(),'iv3'!G410)</f>
        <v>#N/A</v>
      </c>
    </row>
    <row r="399" spans="1:7" x14ac:dyDescent="0.2">
      <c r="A399">
        <v>397</v>
      </c>
      <c r="B399" t="e">
        <f>'iv1'!F411</f>
        <v>#N/A</v>
      </c>
      <c r="C399" t="e">
        <f>'iv1'!G411</f>
        <v>#N/A</v>
      </c>
      <c r="D399" t="e">
        <f>'iv2'!F411</f>
        <v>#N/A</v>
      </c>
      <c r="E399" t="e">
        <f>IF($A$1=1,NA(),'iv2'!G411)</f>
        <v>#N/A</v>
      </c>
      <c r="F399" t="e">
        <f>'iv3'!F411</f>
        <v>#N/A</v>
      </c>
      <c r="G399" t="e">
        <f>IF($A$1&lt;3,NA(),'iv3'!G411)</f>
        <v>#N/A</v>
      </c>
    </row>
    <row r="400" spans="1:7" x14ac:dyDescent="0.2">
      <c r="A400">
        <v>398</v>
      </c>
      <c r="B400" t="e">
        <f>'iv1'!F412</f>
        <v>#N/A</v>
      </c>
      <c r="C400" t="e">
        <f>'iv1'!G412</f>
        <v>#N/A</v>
      </c>
      <c r="D400" t="e">
        <f>'iv2'!F412</f>
        <v>#N/A</v>
      </c>
      <c r="E400" t="e">
        <f>IF($A$1=1,NA(),'iv2'!G412)</f>
        <v>#N/A</v>
      </c>
      <c r="F400" t="e">
        <f>'iv3'!F412</f>
        <v>#N/A</v>
      </c>
      <c r="G400" t="e">
        <f>IF($A$1&lt;3,NA(),'iv3'!G412)</f>
        <v>#N/A</v>
      </c>
    </row>
    <row r="401" spans="1:7" x14ac:dyDescent="0.2">
      <c r="A401">
        <v>399</v>
      </c>
      <c r="B401" t="e">
        <f>'iv1'!F413</f>
        <v>#N/A</v>
      </c>
      <c r="C401" t="e">
        <f>'iv1'!G413</f>
        <v>#N/A</v>
      </c>
      <c r="D401" t="e">
        <f>'iv2'!F413</f>
        <v>#N/A</v>
      </c>
      <c r="E401" t="e">
        <f>IF($A$1=1,NA(),'iv2'!G413)</f>
        <v>#N/A</v>
      </c>
      <c r="F401" t="e">
        <f>'iv3'!F413</f>
        <v>#N/A</v>
      </c>
      <c r="G401" t="e">
        <f>IF($A$1&lt;3,NA(),'iv3'!G413)</f>
        <v>#N/A</v>
      </c>
    </row>
    <row r="402" spans="1:7" x14ac:dyDescent="0.2">
      <c r="A402">
        <v>400</v>
      </c>
      <c r="B402" t="e">
        <f>'iv1'!F414</f>
        <v>#N/A</v>
      </c>
      <c r="C402" t="e">
        <f>'iv1'!G414</f>
        <v>#N/A</v>
      </c>
      <c r="D402" t="e">
        <f>'iv2'!F414</f>
        <v>#N/A</v>
      </c>
      <c r="E402" t="e">
        <f>IF($A$1=1,NA(),'iv2'!G414)</f>
        <v>#N/A</v>
      </c>
      <c r="F402" t="e">
        <f>'iv3'!F414</f>
        <v>#N/A</v>
      </c>
      <c r="G402" t="e">
        <f>IF($A$1&lt;3,NA(),'iv3'!G414)</f>
        <v>#N/A</v>
      </c>
    </row>
    <row r="403" spans="1:7" x14ac:dyDescent="0.2">
      <c r="A403">
        <v>401</v>
      </c>
      <c r="B403" t="e">
        <f>'iv1'!F415</f>
        <v>#N/A</v>
      </c>
      <c r="C403" t="e">
        <f>'iv1'!G415</f>
        <v>#N/A</v>
      </c>
      <c r="D403" t="e">
        <f>'iv2'!F415</f>
        <v>#N/A</v>
      </c>
      <c r="E403" t="e">
        <f>IF($A$1=1,NA(),'iv2'!G415)</f>
        <v>#N/A</v>
      </c>
      <c r="F403" t="e">
        <f>'iv3'!F415</f>
        <v>#N/A</v>
      </c>
      <c r="G403" t="e">
        <f>IF($A$1&lt;3,NA(),'iv3'!G415)</f>
        <v>#N/A</v>
      </c>
    </row>
    <row r="404" spans="1:7" x14ac:dyDescent="0.2">
      <c r="A404">
        <v>402</v>
      </c>
      <c r="B404" t="e">
        <f>'iv1'!F416</f>
        <v>#N/A</v>
      </c>
      <c r="C404" t="e">
        <f>'iv1'!G416</f>
        <v>#N/A</v>
      </c>
      <c r="D404" t="e">
        <f>'iv2'!F416</f>
        <v>#N/A</v>
      </c>
      <c r="E404" t="e">
        <f>IF($A$1=1,NA(),'iv2'!G416)</f>
        <v>#N/A</v>
      </c>
      <c r="F404" t="e">
        <f>'iv3'!F416</f>
        <v>#N/A</v>
      </c>
      <c r="G404" t="e">
        <f>IF($A$1&lt;3,NA(),'iv3'!G416)</f>
        <v>#N/A</v>
      </c>
    </row>
    <row r="405" spans="1:7" x14ac:dyDescent="0.2">
      <c r="A405">
        <v>403</v>
      </c>
      <c r="B405" t="e">
        <f>'iv1'!F417</f>
        <v>#N/A</v>
      </c>
      <c r="C405" t="e">
        <f>'iv1'!G417</f>
        <v>#N/A</v>
      </c>
      <c r="D405" t="e">
        <f>'iv2'!F417</f>
        <v>#N/A</v>
      </c>
      <c r="E405" t="e">
        <f>IF($A$1=1,NA(),'iv2'!G417)</f>
        <v>#N/A</v>
      </c>
      <c r="F405" t="e">
        <f>'iv3'!F417</f>
        <v>#N/A</v>
      </c>
      <c r="G405" t="e">
        <f>IF($A$1&lt;3,NA(),'iv3'!G417)</f>
        <v>#N/A</v>
      </c>
    </row>
    <row r="406" spans="1:7" x14ac:dyDescent="0.2">
      <c r="A406">
        <v>404</v>
      </c>
      <c r="B406" t="e">
        <f>'iv1'!F418</f>
        <v>#N/A</v>
      </c>
      <c r="C406" t="e">
        <f>'iv1'!G418</f>
        <v>#N/A</v>
      </c>
      <c r="D406" t="e">
        <f>'iv2'!F418</f>
        <v>#N/A</v>
      </c>
      <c r="E406" t="e">
        <f>IF($A$1=1,NA(),'iv2'!G418)</f>
        <v>#N/A</v>
      </c>
      <c r="F406" t="e">
        <f>'iv3'!F418</f>
        <v>#N/A</v>
      </c>
      <c r="G406" t="e">
        <f>IF($A$1&lt;3,NA(),'iv3'!G418)</f>
        <v>#N/A</v>
      </c>
    </row>
    <row r="407" spans="1:7" x14ac:dyDescent="0.2">
      <c r="A407">
        <v>405</v>
      </c>
      <c r="B407" t="e">
        <f>'iv1'!F419</f>
        <v>#N/A</v>
      </c>
      <c r="C407" t="e">
        <f>'iv1'!G419</f>
        <v>#N/A</v>
      </c>
      <c r="D407" t="e">
        <f>'iv2'!F419</f>
        <v>#N/A</v>
      </c>
      <c r="E407" t="e">
        <f>IF($A$1=1,NA(),'iv2'!G419)</f>
        <v>#N/A</v>
      </c>
      <c r="F407" t="e">
        <f>'iv3'!F419</f>
        <v>#N/A</v>
      </c>
      <c r="G407" t="e">
        <f>IF($A$1&lt;3,NA(),'iv3'!G419)</f>
        <v>#N/A</v>
      </c>
    </row>
    <row r="408" spans="1:7" x14ac:dyDescent="0.2">
      <c r="A408">
        <v>406</v>
      </c>
      <c r="B408" t="e">
        <f>'iv1'!F420</f>
        <v>#N/A</v>
      </c>
      <c r="C408" t="e">
        <f>'iv1'!G420</f>
        <v>#N/A</v>
      </c>
      <c r="D408" t="e">
        <f>'iv2'!F420</f>
        <v>#N/A</v>
      </c>
      <c r="E408" t="e">
        <f>IF($A$1=1,NA(),'iv2'!G420)</f>
        <v>#N/A</v>
      </c>
      <c r="F408" t="e">
        <f>'iv3'!F420</f>
        <v>#N/A</v>
      </c>
      <c r="G408" t="e">
        <f>IF($A$1&lt;3,NA(),'iv3'!G420)</f>
        <v>#N/A</v>
      </c>
    </row>
    <row r="409" spans="1:7" x14ac:dyDescent="0.2">
      <c r="A409">
        <v>407</v>
      </c>
      <c r="B409" t="e">
        <f>'iv1'!F421</f>
        <v>#N/A</v>
      </c>
      <c r="C409" t="e">
        <f>'iv1'!G421</f>
        <v>#N/A</v>
      </c>
      <c r="D409" t="e">
        <f>'iv2'!F421</f>
        <v>#N/A</v>
      </c>
      <c r="E409" t="e">
        <f>IF($A$1=1,NA(),'iv2'!G421)</f>
        <v>#N/A</v>
      </c>
      <c r="F409" t="e">
        <f>'iv3'!F421</f>
        <v>#N/A</v>
      </c>
      <c r="G409" t="e">
        <f>IF($A$1&lt;3,NA(),'iv3'!G421)</f>
        <v>#N/A</v>
      </c>
    </row>
    <row r="410" spans="1:7" x14ac:dyDescent="0.2">
      <c r="A410">
        <v>408</v>
      </c>
      <c r="B410" t="e">
        <f>'iv1'!F422</f>
        <v>#N/A</v>
      </c>
      <c r="C410" t="e">
        <f>'iv1'!G422</f>
        <v>#N/A</v>
      </c>
      <c r="D410" t="e">
        <f>'iv2'!F422</f>
        <v>#N/A</v>
      </c>
      <c r="E410" t="e">
        <f>IF($A$1=1,NA(),'iv2'!G422)</f>
        <v>#N/A</v>
      </c>
      <c r="F410" t="e">
        <f>'iv3'!F422</f>
        <v>#N/A</v>
      </c>
      <c r="G410" t="e">
        <f>IF($A$1&lt;3,NA(),'iv3'!G422)</f>
        <v>#N/A</v>
      </c>
    </row>
    <row r="411" spans="1:7" x14ac:dyDescent="0.2">
      <c r="A411">
        <v>409</v>
      </c>
      <c r="B411" t="e">
        <f>'iv1'!F423</f>
        <v>#N/A</v>
      </c>
      <c r="C411" t="e">
        <f>'iv1'!G423</f>
        <v>#N/A</v>
      </c>
      <c r="D411" t="e">
        <f>'iv2'!F423</f>
        <v>#N/A</v>
      </c>
      <c r="E411" t="e">
        <f>IF($A$1=1,NA(),'iv2'!G423)</f>
        <v>#N/A</v>
      </c>
      <c r="F411" t="e">
        <f>'iv3'!F423</f>
        <v>#N/A</v>
      </c>
      <c r="G411" t="e">
        <f>IF($A$1&lt;3,NA(),'iv3'!G423)</f>
        <v>#N/A</v>
      </c>
    </row>
    <row r="412" spans="1:7" x14ac:dyDescent="0.2">
      <c r="A412">
        <v>410</v>
      </c>
      <c r="B412" t="e">
        <f>'iv1'!F424</f>
        <v>#N/A</v>
      </c>
      <c r="C412" t="e">
        <f>'iv1'!G424</f>
        <v>#N/A</v>
      </c>
      <c r="D412" t="e">
        <f>'iv2'!F424</f>
        <v>#N/A</v>
      </c>
      <c r="E412" t="e">
        <f>IF($A$1=1,NA(),'iv2'!G424)</f>
        <v>#N/A</v>
      </c>
      <c r="F412" t="e">
        <f>'iv3'!F424</f>
        <v>#N/A</v>
      </c>
      <c r="G412" t="e">
        <f>IF($A$1&lt;3,NA(),'iv3'!G424)</f>
        <v>#N/A</v>
      </c>
    </row>
    <row r="413" spans="1:7" x14ac:dyDescent="0.2">
      <c r="A413">
        <v>411</v>
      </c>
      <c r="B413" t="e">
        <f>'iv1'!F425</f>
        <v>#N/A</v>
      </c>
      <c r="C413" t="e">
        <f>'iv1'!G425</f>
        <v>#N/A</v>
      </c>
      <c r="D413" t="e">
        <f>'iv2'!F425</f>
        <v>#N/A</v>
      </c>
      <c r="E413" t="e">
        <f>IF($A$1=1,NA(),'iv2'!G425)</f>
        <v>#N/A</v>
      </c>
      <c r="F413" t="e">
        <f>'iv3'!F425</f>
        <v>#N/A</v>
      </c>
      <c r="G413" t="e">
        <f>IF($A$1&lt;3,NA(),'iv3'!G425)</f>
        <v>#N/A</v>
      </c>
    </row>
    <row r="414" spans="1:7" x14ac:dyDescent="0.2">
      <c r="A414">
        <v>412</v>
      </c>
      <c r="B414" t="e">
        <f>'iv1'!F426</f>
        <v>#N/A</v>
      </c>
      <c r="C414" t="e">
        <f>'iv1'!G426</f>
        <v>#N/A</v>
      </c>
      <c r="D414" t="e">
        <f>'iv2'!F426</f>
        <v>#N/A</v>
      </c>
      <c r="E414" t="e">
        <f>IF($A$1=1,NA(),'iv2'!G426)</f>
        <v>#N/A</v>
      </c>
      <c r="F414" t="e">
        <f>'iv3'!F426</f>
        <v>#N/A</v>
      </c>
      <c r="G414" t="e">
        <f>IF($A$1&lt;3,NA(),'iv3'!G426)</f>
        <v>#N/A</v>
      </c>
    </row>
    <row r="415" spans="1:7" x14ac:dyDescent="0.2">
      <c r="A415">
        <v>413</v>
      </c>
      <c r="B415" t="e">
        <f>'iv1'!F427</f>
        <v>#N/A</v>
      </c>
      <c r="C415" t="e">
        <f>'iv1'!G427</f>
        <v>#N/A</v>
      </c>
      <c r="D415" t="e">
        <f>'iv2'!F427</f>
        <v>#N/A</v>
      </c>
      <c r="E415" t="e">
        <f>IF($A$1=1,NA(),'iv2'!G427)</f>
        <v>#N/A</v>
      </c>
      <c r="F415" t="e">
        <f>'iv3'!F427</f>
        <v>#N/A</v>
      </c>
      <c r="G415" t="e">
        <f>IF($A$1&lt;3,NA(),'iv3'!G427)</f>
        <v>#N/A</v>
      </c>
    </row>
    <row r="416" spans="1:7" x14ac:dyDescent="0.2">
      <c r="A416">
        <v>414</v>
      </c>
      <c r="B416" t="e">
        <f>'iv1'!F428</f>
        <v>#N/A</v>
      </c>
      <c r="C416" t="e">
        <f>'iv1'!G428</f>
        <v>#N/A</v>
      </c>
      <c r="D416" t="e">
        <f>'iv2'!F428</f>
        <v>#N/A</v>
      </c>
      <c r="E416" t="e">
        <f>IF($A$1=1,NA(),'iv2'!G428)</f>
        <v>#N/A</v>
      </c>
      <c r="F416" t="e">
        <f>'iv3'!F428</f>
        <v>#N/A</v>
      </c>
      <c r="G416" t="e">
        <f>IF($A$1&lt;3,NA(),'iv3'!G428)</f>
        <v>#N/A</v>
      </c>
    </row>
    <row r="417" spans="1:7" x14ac:dyDescent="0.2">
      <c r="A417">
        <v>415</v>
      </c>
      <c r="B417" t="e">
        <f>'iv1'!F429</f>
        <v>#N/A</v>
      </c>
      <c r="C417" t="e">
        <f>'iv1'!G429</f>
        <v>#N/A</v>
      </c>
      <c r="D417" t="e">
        <f>'iv2'!F429</f>
        <v>#N/A</v>
      </c>
      <c r="E417" t="e">
        <f>IF($A$1=1,NA(),'iv2'!G429)</f>
        <v>#N/A</v>
      </c>
      <c r="F417" t="e">
        <f>'iv3'!F429</f>
        <v>#N/A</v>
      </c>
      <c r="G417" t="e">
        <f>IF($A$1&lt;3,NA(),'iv3'!G429)</f>
        <v>#N/A</v>
      </c>
    </row>
    <row r="418" spans="1:7" x14ac:dyDescent="0.2">
      <c r="A418">
        <v>416</v>
      </c>
      <c r="B418" t="e">
        <f>'iv1'!F430</f>
        <v>#N/A</v>
      </c>
      <c r="C418" t="e">
        <f>'iv1'!G430</f>
        <v>#N/A</v>
      </c>
      <c r="D418" t="e">
        <f>'iv2'!F430</f>
        <v>#N/A</v>
      </c>
      <c r="E418" t="e">
        <f>IF($A$1=1,NA(),'iv2'!G430)</f>
        <v>#N/A</v>
      </c>
      <c r="F418" t="e">
        <f>'iv3'!F430</f>
        <v>#N/A</v>
      </c>
      <c r="G418" t="e">
        <f>IF($A$1&lt;3,NA(),'iv3'!G430)</f>
        <v>#N/A</v>
      </c>
    </row>
    <row r="419" spans="1:7" x14ac:dyDescent="0.2">
      <c r="A419">
        <v>417</v>
      </c>
      <c r="B419" t="e">
        <f>'iv1'!F431</f>
        <v>#N/A</v>
      </c>
      <c r="C419" t="e">
        <f>'iv1'!G431</f>
        <v>#N/A</v>
      </c>
      <c r="D419" t="e">
        <f>'iv2'!F431</f>
        <v>#N/A</v>
      </c>
      <c r="E419" t="e">
        <f>IF($A$1=1,NA(),'iv2'!G431)</f>
        <v>#N/A</v>
      </c>
      <c r="F419" t="e">
        <f>'iv3'!F431</f>
        <v>#N/A</v>
      </c>
      <c r="G419" t="e">
        <f>IF($A$1&lt;3,NA(),'iv3'!G431)</f>
        <v>#N/A</v>
      </c>
    </row>
    <row r="420" spans="1:7" x14ac:dyDescent="0.2">
      <c r="A420">
        <v>418</v>
      </c>
      <c r="B420" t="e">
        <f>'iv1'!F432</f>
        <v>#N/A</v>
      </c>
      <c r="C420" t="e">
        <f>'iv1'!G432</f>
        <v>#N/A</v>
      </c>
      <c r="D420" t="e">
        <f>'iv2'!F432</f>
        <v>#N/A</v>
      </c>
      <c r="E420" t="e">
        <f>IF($A$1=1,NA(),'iv2'!G432)</f>
        <v>#N/A</v>
      </c>
      <c r="F420" t="e">
        <f>'iv3'!F432</f>
        <v>#N/A</v>
      </c>
      <c r="G420" t="e">
        <f>IF($A$1&lt;3,NA(),'iv3'!G432)</f>
        <v>#N/A</v>
      </c>
    </row>
    <row r="421" spans="1:7" x14ac:dyDescent="0.2">
      <c r="A421">
        <v>419</v>
      </c>
      <c r="B421" t="e">
        <f>'iv1'!F433</f>
        <v>#N/A</v>
      </c>
      <c r="C421" t="e">
        <f>'iv1'!G433</f>
        <v>#N/A</v>
      </c>
      <c r="D421" t="e">
        <f>'iv2'!F433</f>
        <v>#N/A</v>
      </c>
      <c r="E421" t="e">
        <f>IF($A$1=1,NA(),'iv2'!G433)</f>
        <v>#N/A</v>
      </c>
      <c r="F421" t="e">
        <f>'iv3'!F433</f>
        <v>#N/A</v>
      </c>
      <c r="G421" t="e">
        <f>IF($A$1&lt;3,NA(),'iv3'!G433)</f>
        <v>#N/A</v>
      </c>
    </row>
    <row r="422" spans="1:7" x14ac:dyDescent="0.2">
      <c r="A422">
        <v>420</v>
      </c>
      <c r="B422" t="e">
        <f>'iv1'!F434</f>
        <v>#N/A</v>
      </c>
      <c r="C422" t="e">
        <f>'iv1'!G434</f>
        <v>#N/A</v>
      </c>
      <c r="D422" t="e">
        <f>'iv2'!F434</f>
        <v>#N/A</v>
      </c>
      <c r="E422" t="e">
        <f>IF($A$1=1,NA(),'iv2'!G434)</f>
        <v>#N/A</v>
      </c>
      <c r="F422" t="e">
        <f>'iv3'!F434</f>
        <v>#N/A</v>
      </c>
      <c r="G422" t="e">
        <f>IF($A$1&lt;3,NA(),'iv3'!G434)</f>
        <v>#N/A</v>
      </c>
    </row>
    <row r="423" spans="1:7" x14ac:dyDescent="0.2">
      <c r="A423">
        <v>421</v>
      </c>
      <c r="B423" t="e">
        <f>'iv1'!F435</f>
        <v>#N/A</v>
      </c>
      <c r="C423" t="e">
        <f>'iv1'!G435</f>
        <v>#N/A</v>
      </c>
      <c r="D423" t="e">
        <f>'iv2'!F435</f>
        <v>#N/A</v>
      </c>
      <c r="E423" t="e">
        <f>IF($A$1=1,NA(),'iv2'!G435)</f>
        <v>#N/A</v>
      </c>
      <c r="F423" t="e">
        <f>'iv3'!F435</f>
        <v>#N/A</v>
      </c>
      <c r="G423" t="e">
        <f>IF($A$1&lt;3,NA(),'iv3'!G435)</f>
        <v>#N/A</v>
      </c>
    </row>
    <row r="424" spans="1:7" x14ac:dyDescent="0.2">
      <c r="A424">
        <v>422</v>
      </c>
      <c r="B424" t="e">
        <f>'iv1'!F436</f>
        <v>#N/A</v>
      </c>
      <c r="C424" t="e">
        <f>'iv1'!G436</f>
        <v>#N/A</v>
      </c>
      <c r="D424" t="e">
        <f>'iv2'!F436</f>
        <v>#N/A</v>
      </c>
      <c r="E424" t="e">
        <f>IF($A$1=1,NA(),'iv2'!G436)</f>
        <v>#N/A</v>
      </c>
      <c r="F424" t="e">
        <f>'iv3'!F436</f>
        <v>#N/A</v>
      </c>
      <c r="G424" t="e">
        <f>IF($A$1&lt;3,NA(),'iv3'!G436)</f>
        <v>#N/A</v>
      </c>
    </row>
    <row r="425" spans="1:7" x14ac:dyDescent="0.2">
      <c r="A425">
        <v>423</v>
      </c>
      <c r="B425" t="e">
        <f>'iv1'!F437</f>
        <v>#N/A</v>
      </c>
      <c r="C425" t="e">
        <f>'iv1'!G437</f>
        <v>#N/A</v>
      </c>
      <c r="D425" t="e">
        <f>'iv2'!F437</f>
        <v>#N/A</v>
      </c>
      <c r="E425" t="e">
        <f>IF($A$1=1,NA(),'iv2'!G437)</f>
        <v>#N/A</v>
      </c>
      <c r="F425" t="e">
        <f>'iv3'!F437</f>
        <v>#N/A</v>
      </c>
      <c r="G425" t="e">
        <f>IF($A$1&lt;3,NA(),'iv3'!G437)</f>
        <v>#N/A</v>
      </c>
    </row>
    <row r="426" spans="1:7" x14ac:dyDescent="0.2">
      <c r="A426">
        <v>424</v>
      </c>
      <c r="B426" t="e">
        <f>'iv1'!F438</f>
        <v>#N/A</v>
      </c>
      <c r="C426" t="e">
        <f>'iv1'!G438</f>
        <v>#N/A</v>
      </c>
      <c r="D426" t="e">
        <f>'iv2'!F438</f>
        <v>#N/A</v>
      </c>
      <c r="E426" t="e">
        <f>IF($A$1=1,NA(),'iv2'!G438)</f>
        <v>#N/A</v>
      </c>
      <c r="F426" t="e">
        <f>'iv3'!F438</f>
        <v>#N/A</v>
      </c>
      <c r="G426" t="e">
        <f>IF($A$1&lt;3,NA(),'iv3'!G438)</f>
        <v>#N/A</v>
      </c>
    </row>
    <row r="427" spans="1:7" x14ac:dyDescent="0.2">
      <c r="A427">
        <v>425</v>
      </c>
      <c r="B427" t="e">
        <f>'iv1'!F439</f>
        <v>#N/A</v>
      </c>
      <c r="C427" t="e">
        <f>'iv1'!G439</f>
        <v>#N/A</v>
      </c>
      <c r="D427" t="e">
        <f>'iv2'!F439</f>
        <v>#N/A</v>
      </c>
      <c r="E427" t="e">
        <f>IF($A$1=1,NA(),'iv2'!G439)</f>
        <v>#N/A</v>
      </c>
      <c r="F427" t="e">
        <f>'iv3'!F439</f>
        <v>#N/A</v>
      </c>
      <c r="G427" t="e">
        <f>IF($A$1&lt;3,NA(),'iv3'!G439)</f>
        <v>#N/A</v>
      </c>
    </row>
    <row r="428" spans="1:7" x14ac:dyDescent="0.2">
      <c r="A428">
        <v>426</v>
      </c>
      <c r="B428" t="e">
        <f>'iv1'!F440</f>
        <v>#N/A</v>
      </c>
      <c r="C428" t="e">
        <f>'iv1'!G440</f>
        <v>#N/A</v>
      </c>
      <c r="D428" t="e">
        <f>'iv2'!F440</f>
        <v>#N/A</v>
      </c>
      <c r="E428" t="e">
        <f>IF($A$1=1,NA(),'iv2'!G440)</f>
        <v>#N/A</v>
      </c>
      <c r="F428" t="e">
        <f>'iv3'!F440</f>
        <v>#N/A</v>
      </c>
      <c r="G428" t="e">
        <f>IF($A$1&lt;3,NA(),'iv3'!G440)</f>
        <v>#N/A</v>
      </c>
    </row>
    <row r="429" spans="1:7" x14ac:dyDescent="0.2">
      <c r="A429">
        <v>427</v>
      </c>
      <c r="B429" t="e">
        <f>'iv1'!F441</f>
        <v>#N/A</v>
      </c>
      <c r="C429" t="e">
        <f>'iv1'!G441</f>
        <v>#N/A</v>
      </c>
      <c r="D429" t="e">
        <f>'iv2'!F441</f>
        <v>#N/A</v>
      </c>
      <c r="E429" t="e">
        <f>IF($A$1=1,NA(),'iv2'!G441)</f>
        <v>#N/A</v>
      </c>
      <c r="F429" t="e">
        <f>'iv3'!F441</f>
        <v>#N/A</v>
      </c>
      <c r="G429" t="e">
        <f>IF($A$1&lt;3,NA(),'iv3'!G441)</f>
        <v>#N/A</v>
      </c>
    </row>
    <row r="430" spans="1:7" x14ac:dyDescent="0.2">
      <c r="A430">
        <v>428</v>
      </c>
      <c r="B430" t="e">
        <f>'iv1'!F442</f>
        <v>#N/A</v>
      </c>
      <c r="C430" t="e">
        <f>'iv1'!G442</f>
        <v>#N/A</v>
      </c>
      <c r="D430" t="e">
        <f>'iv2'!F442</f>
        <v>#N/A</v>
      </c>
      <c r="E430" t="e">
        <f>IF($A$1=1,NA(),'iv2'!G442)</f>
        <v>#N/A</v>
      </c>
      <c r="F430" t="e">
        <f>'iv3'!F442</f>
        <v>#N/A</v>
      </c>
      <c r="G430" t="e">
        <f>IF($A$1&lt;3,NA(),'iv3'!G442)</f>
        <v>#N/A</v>
      </c>
    </row>
    <row r="431" spans="1:7" x14ac:dyDescent="0.2">
      <c r="A431">
        <v>429</v>
      </c>
      <c r="B431" t="e">
        <f>'iv1'!F443</f>
        <v>#N/A</v>
      </c>
      <c r="C431" t="e">
        <f>'iv1'!G443</f>
        <v>#N/A</v>
      </c>
      <c r="D431" t="e">
        <f>'iv2'!F443</f>
        <v>#N/A</v>
      </c>
      <c r="E431" t="e">
        <f>IF($A$1=1,NA(),'iv2'!G443)</f>
        <v>#N/A</v>
      </c>
      <c r="F431" t="e">
        <f>'iv3'!F443</f>
        <v>#N/A</v>
      </c>
      <c r="G431" t="e">
        <f>IF($A$1&lt;3,NA(),'iv3'!G443)</f>
        <v>#N/A</v>
      </c>
    </row>
    <row r="432" spans="1:7" x14ac:dyDescent="0.2">
      <c r="A432">
        <v>430</v>
      </c>
      <c r="B432" t="e">
        <f>'iv1'!F444</f>
        <v>#N/A</v>
      </c>
      <c r="C432" t="e">
        <f>'iv1'!G444</f>
        <v>#N/A</v>
      </c>
      <c r="D432" t="e">
        <f>'iv2'!F444</f>
        <v>#N/A</v>
      </c>
      <c r="E432" t="e">
        <f>IF($A$1=1,NA(),'iv2'!G444)</f>
        <v>#N/A</v>
      </c>
      <c r="F432" t="e">
        <f>'iv3'!F444</f>
        <v>#N/A</v>
      </c>
      <c r="G432" t="e">
        <f>IF($A$1&lt;3,NA(),'iv3'!G444)</f>
        <v>#N/A</v>
      </c>
    </row>
    <row r="433" spans="1:7" x14ac:dyDescent="0.2">
      <c r="A433">
        <v>431</v>
      </c>
      <c r="B433" t="e">
        <f>'iv1'!F445</f>
        <v>#N/A</v>
      </c>
      <c r="C433" t="e">
        <f>'iv1'!G445</f>
        <v>#N/A</v>
      </c>
      <c r="D433" t="e">
        <f>'iv2'!F445</f>
        <v>#N/A</v>
      </c>
      <c r="E433" t="e">
        <f>IF($A$1=1,NA(),'iv2'!G445)</f>
        <v>#N/A</v>
      </c>
      <c r="F433" t="e">
        <f>'iv3'!F445</f>
        <v>#N/A</v>
      </c>
      <c r="G433" t="e">
        <f>IF($A$1&lt;3,NA(),'iv3'!G445)</f>
        <v>#N/A</v>
      </c>
    </row>
    <row r="434" spans="1:7" x14ac:dyDescent="0.2">
      <c r="A434">
        <v>432</v>
      </c>
      <c r="B434" t="e">
        <f>'iv1'!F446</f>
        <v>#N/A</v>
      </c>
      <c r="C434" t="e">
        <f>'iv1'!G446</f>
        <v>#N/A</v>
      </c>
      <c r="D434" t="e">
        <f>'iv2'!F446</f>
        <v>#N/A</v>
      </c>
      <c r="E434" t="e">
        <f>IF($A$1=1,NA(),'iv2'!G446)</f>
        <v>#N/A</v>
      </c>
      <c r="F434" t="e">
        <f>'iv3'!F446</f>
        <v>#N/A</v>
      </c>
      <c r="G434" t="e">
        <f>IF($A$1&lt;3,NA(),'iv3'!G446)</f>
        <v>#N/A</v>
      </c>
    </row>
    <row r="435" spans="1:7" x14ac:dyDescent="0.2">
      <c r="A435">
        <v>433</v>
      </c>
      <c r="B435" t="e">
        <f>'iv1'!F447</f>
        <v>#N/A</v>
      </c>
      <c r="C435" t="e">
        <f>'iv1'!G447</f>
        <v>#N/A</v>
      </c>
      <c r="D435" t="e">
        <f>'iv2'!F447</f>
        <v>#N/A</v>
      </c>
      <c r="E435" t="e">
        <f>IF($A$1=1,NA(),'iv2'!G447)</f>
        <v>#N/A</v>
      </c>
      <c r="F435" t="e">
        <f>'iv3'!F447</f>
        <v>#N/A</v>
      </c>
      <c r="G435" t="e">
        <f>IF($A$1&lt;3,NA(),'iv3'!G447)</f>
        <v>#N/A</v>
      </c>
    </row>
    <row r="436" spans="1:7" x14ac:dyDescent="0.2">
      <c r="A436">
        <v>434</v>
      </c>
      <c r="B436" t="e">
        <f>'iv1'!F448</f>
        <v>#N/A</v>
      </c>
      <c r="C436" t="e">
        <f>'iv1'!G448</f>
        <v>#N/A</v>
      </c>
      <c r="D436" t="e">
        <f>'iv2'!F448</f>
        <v>#N/A</v>
      </c>
      <c r="E436" t="e">
        <f>IF($A$1=1,NA(),'iv2'!G448)</f>
        <v>#N/A</v>
      </c>
      <c r="F436" t="e">
        <f>'iv3'!F448</f>
        <v>#N/A</v>
      </c>
      <c r="G436" t="e">
        <f>IF($A$1&lt;3,NA(),'iv3'!G448)</f>
        <v>#N/A</v>
      </c>
    </row>
    <row r="437" spans="1:7" x14ac:dyDescent="0.2">
      <c r="A437">
        <v>435</v>
      </c>
      <c r="B437" t="e">
        <f>'iv1'!F449</f>
        <v>#N/A</v>
      </c>
      <c r="C437" t="e">
        <f>'iv1'!G449</f>
        <v>#N/A</v>
      </c>
      <c r="D437" t="e">
        <f>'iv2'!F449</f>
        <v>#N/A</v>
      </c>
      <c r="E437" t="e">
        <f>IF($A$1=1,NA(),'iv2'!G449)</f>
        <v>#N/A</v>
      </c>
      <c r="F437" t="e">
        <f>'iv3'!F449</f>
        <v>#N/A</v>
      </c>
      <c r="G437" t="e">
        <f>IF($A$1&lt;3,NA(),'iv3'!G449)</f>
        <v>#N/A</v>
      </c>
    </row>
    <row r="438" spans="1:7" x14ac:dyDescent="0.2">
      <c r="A438">
        <v>436</v>
      </c>
      <c r="B438" t="e">
        <f>'iv1'!F450</f>
        <v>#N/A</v>
      </c>
      <c r="C438" t="e">
        <f>'iv1'!G450</f>
        <v>#N/A</v>
      </c>
      <c r="D438" t="e">
        <f>'iv2'!F450</f>
        <v>#N/A</v>
      </c>
      <c r="E438" t="e">
        <f>IF($A$1=1,NA(),'iv2'!G450)</f>
        <v>#N/A</v>
      </c>
      <c r="F438" t="e">
        <f>'iv3'!F450</f>
        <v>#N/A</v>
      </c>
      <c r="G438" t="e">
        <f>IF($A$1&lt;3,NA(),'iv3'!G450)</f>
        <v>#N/A</v>
      </c>
    </row>
    <row r="439" spans="1:7" x14ac:dyDescent="0.2">
      <c r="A439">
        <v>437</v>
      </c>
      <c r="B439" t="e">
        <f>'iv1'!F451</f>
        <v>#N/A</v>
      </c>
      <c r="C439" t="e">
        <f>'iv1'!G451</f>
        <v>#N/A</v>
      </c>
      <c r="D439" t="e">
        <f>'iv2'!F451</f>
        <v>#N/A</v>
      </c>
      <c r="E439" t="e">
        <f>IF($A$1=1,NA(),'iv2'!G451)</f>
        <v>#N/A</v>
      </c>
      <c r="F439" t="e">
        <f>'iv3'!F451</f>
        <v>#N/A</v>
      </c>
      <c r="G439" t="e">
        <f>IF($A$1&lt;3,NA(),'iv3'!G451)</f>
        <v>#N/A</v>
      </c>
    </row>
    <row r="440" spans="1:7" x14ac:dyDescent="0.2">
      <c r="A440">
        <v>438</v>
      </c>
      <c r="B440" t="e">
        <f>'iv1'!F452</f>
        <v>#N/A</v>
      </c>
      <c r="C440" t="e">
        <f>'iv1'!G452</f>
        <v>#N/A</v>
      </c>
      <c r="D440" t="e">
        <f>'iv2'!F452</f>
        <v>#N/A</v>
      </c>
      <c r="E440" t="e">
        <f>IF($A$1=1,NA(),'iv2'!G452)</f>
        <v>#N/A</v>
      </c>
      <c r="F440" t="e">
        <f>'iv3'!F452</f>
        <v>#N/A</v>
      </c>
      <c r="G440" t="e">
        <f>IF($A$1&lt;3,NA(),'iv3'!G452)</f>
        <v>#N/A</v>
      </c>
    </row>
    <row r="441" spans="1:7" x14ac:dyDescent="0.2">
      <c r="A441">
        <v>439</v>
      </c>
      <c r="B441" t="e">
        <f>'iv1'!F453</f>
        <v>#N/A</v>
      </c>
      <c r="C441" t="e">
        <f>'iv1'!G453</f>
        <v>#N/A</v>
      </c>
      <c r="D441" t="e">
        <f>'iv2'!F453</f>
        <v>#N/A</v>
      </c>
      <c r="E441" t="e">
        <f>IF($A$1=1,NA(),'iv2'!G453)</f>
        <v>#N/A</v>
      </c>
      <c r="F441" t="e">
        <f>'iv3'!F453</f>
        <v>#N/A</v>
      </c>
      <c r="G441" t="e">
        <f>IF($A$1&lt;3,NA(),'iv3'!G453)</f>
        <v>#N/A</v>
      </c>
    </row>
    <row r="442" spans="1:7" x14ac:dyDescent="0.2">
      <c r="A442">
        <v>440</v>
      </c>
      <c r="B442" t="e">
        <f>'iv1'!F454</f>
        <v>#N/A</v>
      </c>
      <c r="C442" t="e">
        <f>'iv1'!G454</f>
        <v>#N/A</v>
      </c>
      <c r="D442" t="e">
        <f>'iv2'!F454</f>
        <v>#N/A</v>
      </c>
      <c r="E442" t="e">
        <f>IF($A$1=1,NA(),'iv2'!G454)</f>
        <v>#N/A</v>
      </c>
      <c r="F442" t="e">
        <f>'iv3'!F454</f>
        <v>#N/A</v>
      </c>
      <c r="G442" t="e">
        <f>IF($A$1&lt;3,NA(),'iv3'!G454)</f>
        <v>#N/A</v>
      </c>
    </row>
    <row r="443" spans="1:7" x14ac:dyDescent="0.2">
      <c r="A443">
        <v>441</v>
      </c>
      <c r="B443" t="e">
        <f>'iv1'!F455</f>
        <v>#N/A</v>
      </c>
      <c r="C443" t="e">
        <f>'iv1'!G455</f>
        <v>#N/A</v>
      </c>
      <c r="D443" t="e">
        <f>'iv2'!F455</f>
        <v>#N/A</v>
      </c>
      <c r="E443" t="e">
        <f>IF($A$1=1,NA(),'iv2'!G455)</f>
        <v>#N/A</v>
      </c>
      <c r="F443" t="e">
        <f>'iv3'!F455</f>
        <v>#N/A</v>
      </c>
      <c r="G443" t="e">
        <f>IF($A$1&lt;3,NA(),'iv3'!G455)</f>
        <v>#N/A</v>
      </c>
    </row>
    <row r="444" spans="1:7" x14ac:dyDescent="0.2">
      <c r="A444">
        <v>442</v>
      </c>
      <c r="B444" t="e">
        <f>'iv1'!F456</f>
        <v>#N/A</v>
      </c>
      <c r="C444" t="e">
        <f>'iv1'!G456</f>
        <v>#N/A</v>
      </c>
      <c r="D444" t="e">
        <f>'iv2'!F456</f>
        <v>#N/A</v>
      </c>
      <c r="E444" t="e">
        <f>IF($A$1=1,NA(),'iv2'!G456)</f>
        <v>#N/A</v>
      </c>
      <c r="F444" t="e">
        <f>'iv3'!F456</f>
        <v>#N/A</v>
      </c>
      <c r="G444" t="e">
        <f>IF($A$1&lt;3,NA(),'iv3'!G456)</f>
        <v>#N/A</v>
      </c>
    </row>
    <row r="445" spans="1:7" x14ac:dyDescent="0.2">
      <c r="A445">
        <v>443</v>
      </c>
      <c r="B445" t="e">
        <f>'iv1'!F457</f>
        <v>#N/A</v>
      </c>
      <c r="C445" t="e">
        <f>'iv1'!G457</f>
        <v>#N/A</v>
      </c>
      <c r="D445" t="e">
        <f>'iv2'!F457</f>
        <v>#N/A</v>
      </c>
      <c r="E445" t="e">
        <f>IF($A$1=1,NA(),'iv2'!G457)</f>
        <v>#N/A</v>
      </c>
      <c r="F445" t="e">
        <f>'iv3'!F457</f>
        <v>#N/A</v>
      </c>
      <c r="G445" t="e">
        <f>IF($A$1&lt;3,NA(),'iv3'!G457)</f>
        <v>#N/A</v>
      </c>
    </row>
    <row r="446" spans="1:7" x14ac:dyDescent="0.2">
      <c r="A446">
        <v>444</v>
      </c>
      <c r="B446" t="e">
        <f>'iv1'!F458</f>
        <v>#N/A</v>
      </c>
      <c r="C446" t="e">
        <f>'iv1'!G458</f>
        <v>#N/A</v>
      </c>
      <c r="D446" t="e">
        <f>'iv2'!F458</f>
        <v>#N/A</v>
      </c>
      <c r="E446" t="e">
        <f>IF($A$1=1,NA(),'iv2'!G458)</f>
        <v>#N/A</v>
      </c>
      <c r="F446" t="e">
        <f>'iv3'!F458</f>
        <v>#N/A</v>
      </c>
      <c r="G446" t="e">
        <f>IF($A$1&lt;3,NA(),'iv3'!G458)</f>
        <v>#N/A</v>
      </c>
    </row>
    <row r="447" spans="1:7" x14ac:dyDescent="0.2">
      <c r="A447">
        <v>445</v>
      </c>
      <c r="B447" t="e">
        <f>'iv1'!F459</f>
        <v>#N/A</v>
      </c>
      <c r="C447" t="e">
        <f>'iv1'!G459</f>
        <v>#N/A</v>
      </c>
      <c r="D447" t="e">
        <f>'iv2'!F459</f>
        <v>#N/A</v>
      </c>
      <c r="E447" t="e">
        <f>IF($A$1=1,NA(),'iv2'!G459)</f>
        <v>#N/A</v>
      </c>
      <c r="F447" t="e">
        <f>'iv3'!F459</f>
        <v>#N/A</v>
      </c>
      <c r="G447" t="e">
        <f>IF($A$1&lt;3,NA(),'iv3'!G459)</f>
        <v>#N/A</v>
      </c>
    </row>
    <row r="448" spans="1:7" x14ac:dyDescent="0.2">
      <c r="A448">
        <v>446</v>
      </c>
      <c r="B448" t="e">
        <f>'iv1'!F460</f>
        <v>#N/A</v>
      </c>
      <c r="C448" t="e">
        <f>'iv1'!G460</f>
        <v>#N/A</v>
      </c>
      <c r="D448" t="e">
        <f>'iv2'!F460</f>
        <v>#N/A</v>
      </c>
      <c r="E448" t="e">
        <f>IF($A$1=1,NA(),'iv2'!G460)</f>
        <v>#N/A</v>
      </c>
      <c r="F448" t="e">
        <f>'iv3'!F460</f>
        <v>#N/A</v>
      </c>
      <c r="G448" t="e">
        <f>IF($A$1&lt;3,NA(),'iv3'!G460)</f>
        <v>#N/A</v>
      </c>
    </row>
    <row r="449" spans="1:7" x14ac:dyDescent="0.2">
      <c r="A449">
        <v>447</v>
      </c>
      <c r="B449" t="e">
        <f>'iv1'!F461</f>
        <v>#N/A</v>
      </c>
      <c r="C449" t="e">
        <f>'iv1'!G461</f>
        <v>#N/A</v>
      </c>
      <c r="D449" t="e">
        <f>'iv2'!F461</f>
        <v>#N/A</v>
      </c>
      <c r="E449" t="e">
        <f>IF($A$1=1,NA(),'iv2'!G461)</f>
        <v>#N/A</v>
      </c>
      <c r="F449" t="e">
        <f>'iv3'!F461</f>
        <v>#N/A</v>
      </c>
      <c r="G449" t="e">
        <f>IF($A$1&lt;3,NA(),'iv3'!G461)</f>
        <v>#N/A</v>
      </c>
    </row>
    <row r="450" spans="1:7" x14ac:dyDescent="0.2">
      <c r="A450">
        <v>448</v>
      </c>
      <c r="B450" t="e">
        <f>'iv1'!F462</f>
        <v>#N/A</v>
      </c>
      <c r="C450" t="e">
        <f>'iv1'!G462</f>
        <v>#N/A</v>
      </c>
      <c r="D450" t="e">
        <f>'iv2'!F462</f>
        <v>#N/A</v>
      </c>
      <c r="E450" t="e">
        <f>IF($A$1=1,NA(),'iv2'!G462)</f>
        <v>#N/A</v>
      </c>
      <c r="F450" t="e">
        <f>'iv3'!F462</f>
        <v>#N/A</v>
      </c>
      <c r="G450" t="e">
        <f>IF($A$1&lt;3,NA(),'iv3'!G462)</f>
        <v>#N/A</v>
      </c>
    </row>
    <row r="451" spans="1:7" x14ac:dyDescent="0.2">
      <c r="A451">
        <v>449</v>
      </c>
      <c r="B451" t="e">
        <f>'iv1'!F463</f>
        <v>#N/A</v>
      </c>
      <c r="C451" t="e">
        <f>'iv1'!G463</f>
        <v>#N/A</v>
      </c>
      <c r="D451" t="e">
        <f>'iv2'!F463</f>
        <v>#N/A</v>
      </c>
      <c r="E451" t="e">
        <f>IF($A$1=1,NA(),'iv2'!G463)</f>
        <v>#N/A</v>
      </c>
      <c r="F451" t="e">
        <f>'iv3'!F463</f>
        <v>#N/A</v>
      </c>
      <c r="G451" t="e">
        <f>IF($A$1&lt;3,NA(),'iv3'!G463)</f>
        <v>#N/A</v>
      </c>
    </row>
    <row r="452" spans="1:7" x14ac:dyDescent="0.2">
      <c r="A452">
        <v>450</v>
      </c>
      <c r="B452" t="e">
        <f>'iv1'!F464</f>
        <v>#N/A</v>
      </c>
      <c r="C452" t="e">
        <f>'iv1'!G464</f>
        <v>#N/A</v>
      </c>
      <c r="D452" t="e">
        <f>'iv2'!F464</f>
        <v>#N/A</v>
      </c>
      <c r="E452" t="e">
        <f>IF($A$1=1,NA(),'iv2'!G464)</f>
        <v>#N/A</v>
      </c>
      <c r="F452" t="e">
        <f>'iv3'!F464</f>
        <v>#N/A</v>
      </c>
      <c r="G452" t="e">
        <f>IF($A$1&lt;3,NA(),'iv3'!G464)</f>
        <v>#N/A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64"/>
  <sheetViews>
    <sheetView workbookViewId="0">
      <pane xSplit="7" ySplit="14" topLeftCell="AP431" activePane="bottomRight" state="frozen"/>
      <selection pane="topRight" activeCell="H1" sqref="H1"/>
      <selection pane="bottomLeft" activeCell="A12" sqref="A12"/>
      <selection pane="bottomRight" activeCell="BD460" sqref="BD460"/>
    </sheetView>
  </sheetViews>
  <sheetFormatPr defaultRowHeight="13.2" x14ac:dyDescent="0.2"/>
  <cols>
    <col min="2" max="7" width="6.6640625" customWidth="1"/>
    <col min="8" max="52" width="5.6640625" customWidth="1"/>
  </cols>
  <sheetData>
    <row r="1" spans="1:52" x14ac:dyDescent="0.2">
      <c r="A1" t="s">
        <v>0</v>
      </c>
      <c r="B1">
        <v>1</v>
      </c>
      <c r="C1" s="2">
        <f>'4.iv_repeat'!C3</f>
        <v>100</v>
      </c>
    </row>
    <row r="2" spans="1:52" x14ac:dyDescent="0.2">
      <c r="A2" t="s">
        <v>1</v>
      </c>
      <c r="B2">
        <v>1</v>
      </c>
      <c r="C2" s="2">
        <f>'4.iv_repeat'!C4</f>
        <v>100</v>
      </c>
    </row>
    <row r="3" spans="1:52" x14ac:dyDescent="0.2">
      <c r="A3" t="s">
        <v>7</v>
      </c>
      <c r="B3">
        <v>1</v>
      </c>
      <c r="C3" s="2">
        <f>'4.iv_repeat'!C5</f>
        <v>8</v>
      </c>
      <c r="E3" t="s">
        <v>15</v>
      </c>
      <c r="F3">
        <v>0</v>
      </c>
      <c r="G3">
        <f>'4.iv_repeat'!H7</f>
        <v>6</v>
      </c>
    </row>
    <row r="4" spans="1:52" x14ac:dyDescent="0.2">
      <c r="A4" t="s">
        <v>2</v>
      </c>
      <c r="B4">
        <v>1</v>
      </c>
      <c r="C4" s="2">
        <f>'4.iv_repeat'!C6</f>
        <v>3</v>
      </c>
      <c r="F4">
        <f>C11</f>
        <v>0</v>
      </c>
      <c r="G4">
        <f>G3</f>
        <v>6</v>
      </c>
    </row>
    <row r="5" spans="1:52" x14ac:dyDescent="0.2">
      <c r="A5" t="s">
        <v>3</v>
      </c>
      <c r="B5">
        <v>1</v>
      </c>
      <c r="C5" s="4">
        <f>LN(2)/C4</f>
        <v>0.23104906018664842</v>
      </c>
    </row>
    <row r="6" spans="1:52" x14ac:dyDescent="0.2">
      <c r="A6" t="s">
        <v>4</v>
      </c>
      <c r="B6">
        <v>1</v>
      </c>
      <c r="C6" s="2">
        <f>'4.iv_repeat'!C7</f>
        <v>20</v>
      </c>
      <c r="E6" t="s">
        <v>16</v>
      </c>
      <c r="F6">
        <v>0</v>
      </c>
      <c r="G6">
        <f>'4.iv_repeat'!H8</f>
        <v>2</v>
      </c>
    </row>
    <row r="7" spans="1:52" x14ac:dyDescent="0.2">
      <c r="A7" t="s">
        <v>5</v>
      </c>
      <c r="B7">
        <v>1</v>
      </c>
      <c r="C7" s="4">
        <f>C1/C6</f>
        <v>5</v>
      </c>
      <c r="F7">
        <f>C11</f>
        <v>0</v>
      </c>
      <c r="G7">
        <f>G6</f>
        <v>2</v>
      </c>
    </row>
    <row r="8" spans="1:52" x14ac:dyDescent="0.2">
      <c r="A8" t="s">
        <v>6</v>
      </c>
      <c r="B8">
        <v>1</v>
      </c>
      <c r="C8" s="4">
        <f>C2/C6</f>
        <v>5</v>
      </c>
    </row>
    <row r="10" spans="1:52" x14ac:dyDescent="0.2">
      <c r="A10" t="s">
        <v>66</v>
      </c>
      <c r="B10">
        <v>0</v>
      </c>
      <c r="C10" s="3">
        <f>IF('4.iv_repeat'!H4&lt;'4.iv_repeat'!H5,'4.iv_repeat'!H4,'4.iv_repeat'!H5)</f>
        <v>72</v>
      </c>
    </row>
    <row r="14" spans="1:52" x14ac:dyDescent="0.2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 t="s">
        <v>14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>FLOOR(A15-1,10)/10</f>
        <v>0</v>
      </c>
      <c r="C15" s="1">
        <f>MOD(A15-1,10)</f>
        <v>0</v>
      </c>
      <c r="D15" s="1">
        <f t="shared" ref="D15:D78" si="0">(B15+C15/9)*$C$3</f>
        <v>0</v>
      </c>
      <c r="E15" s="1">
        <f>$C$10-D15</f>
        <v>72</v>
      </c>
      <c r="F15" s="1">
        <f>IF(E15&lt;0,NA(),D15)</f>
        <v>0</v>
      </c>
      <c r="G15" s="1">
        <f>IF(E15&lt;0,NA(),SUM(H15:AZ15))</f>
        <v>5</v>
      </c>
      <c r="H15" s="1">
        <f t="shared" ref="H15:H78" si="1">$C$7*EXP(-$C$5*D15)</f>
        <v>5</v>
      </c>
    </row>
    <row r="16" spans="1:52" x14ac:dyDescent="0.2">
      <c r="A16">
        <v>2</v>
      </c>
      <c r="B16">
        <f t="shared" ref="B16:B79" si="2">FLOOR(A16-1,10)/10</f>
        <v>0</v>
      </c>
      <c r="C16">
        <f t="shared" ref="C16:C79" si="3">MOD(A16-1,10)</f>
        <v>1</v>
      </c>
      <c r="D16">
        <f t="shared" si="0"/>
        <v>0.88888888888888884</v>
      </c>
      <c r="E16">
        <f t="shared" ref="E16:E79" si="4">$C$10-D16</f>
        <v>71.111111111111114</v>
      </c>
      <c r="F16">
        <f t="shared" ref="F16:F79" si="5">IF(E16&lt;0,NA(),D16)</f>
        <v>0.88888888888888884</v>
      </c>
      <c r="G16">
        <f t="shared" ref="G16:G79" si="6">IF(E16&lt;0,NA(),SUM(H16:AZ16))</f>
        <v>4.0717014958701085</v>
      </c>
      <c r="H16">
        <f t="shared" si="1"/>
        <v>4.0717014958701085</v>
      </c>
    </row>
    <row r="17" spans="1:9" x14ac:dyDescent="0.2">
      <c r="A17">
        <v>3</v>
      </c>
      <c r="B17">
        <f t="shared" si="2"/>
        <v>0</v>
      </c>
      <c r="C17">
        <f t="shared" si="3"/>
        <v>2</v>
      </c>
      <c r="D17">
        <f t="shared" si="0"/>
        <v>1.7777777777777777</v>
      </c>
      <c r="E17">
        <f t="shared" si="4"/>
        <v>70.222222222222229</v>
      </c>
      <c r="F17">
        <f t="shared" si="5"/>
        <v>1.7777777777777777</v>
      </c>
      <c r="G17">
        <f t="shared" si="6"/>
        <v>3.3157506142941759</v>
      </c>
      <c r="H17">
        <f t="shared" si="1"/>
        <v>3.3157506142941759</v>
      </c>
    </row>
    <row r="18" spans="1:9" x14ac:dyDescent="0.2">
      <c r="A18">
        <v>4</v>
      </c>
      <c r="B18">
        <f t="shared" si="2"/>
        <v>0</v>
      </c>
      <c r="C18">
        <f t="shared" si="3"/>
        <v>3</v>
      </c>
      <c r="D18">
        <f t="shared" si="0"/>
        <v>2.6666666666666665</v>
      </c>
      <c r="E18">
        <f t="shared" si="4"/>
        <v>69.333333333333329</v>
      </c>
      <c r="F18">
        <f t="shared" si="5"/>
        <v>2.6666666666666665</v>
      </c>
      <c r="G18">
        <f t="shared" si="6"/>
        <v>2.7001493472307656</v>
      </c>
      <c r="H18">
        <f t="shared" si="1"/>
        <v>2.7001493472307656</v>
      </c>
    </row>
    <row r="19" spans="1:9" x14ac:dyDescent="0.2">
      <c r="A19">
        <v>5</v>
      </c>
      <c r="B19">
        <f t="shared" si="2"/>
        <v>0</v>
      </c>
      <c r="C19">
        <f t="shared" si="3"/>
        <v>4</v>
      </c>
      <c r="D19">
        <f t="shared" si="0"/>
        <v>3.5555555555555554</v>
      </c>
      <c r="E19">
        <f t="shared" si="4"/>
        <v>68.444444444444443</v>
      </c>
      <c r="F19">
        <f t="shared" si="5"/>
        <v>3.5555555555555554</v>
      </c>
      <c r="G19">
        <f t="shared" si="6"/>
        <v>2.1988404272384412</v>
      </c>
      <c r="H19">
        <f t="shared" si="1"/>
        <v>2.1988404272384412</v>
      </c>
    </row>
    <row r="20" spans="1:9" x14ac:dyDescent="0.2">
      <c r="A20">
        <v>6</v>
      </c>
      <c r="B20">
        <f t="shared" si="2"/>
        <v>0</v>
      </c>
      <c r="C20">
        <f t="shared" si="3"/>
        <v>5</v>
      </c>
      <c r="D20">
        <f t="shared" si="0"/>
        <v>4.4444444444444446</v>
      </c>
      <c r="E20">
        <f t="shared" si="4"/>
        <v>67.555555555555557</v>
      </c>
      <c r="F20">
        <f t="shared" si="5"/>
        <v>4.4444444444444446</v>
      </c>
      <c r="G20">
        <f t="shared" si="6"/>
        <v>1.7906043713532858</v>
      </c>
      <c r="H20">
        <f t="shared" si="1"/>
        <v>1.7906043713532858</v>
      </c>
    </row>
    <row r="21" spans="1:9" x14ac:dyDescent="0.2">
      <c r="A21">
        <v>7</v>
      </c>
      <c r="B21">
        <f t="shared" si="2"/>
        <v>0</v>
      </c>
      <c r="C21">
        <f t="shared" si="3"/>
        <v>6</v>
      </c>
      <c r="D21">
        <f t="shared" si="0"/>
        <v>5.333333333333333</v>
      </c>
      <c r="E21">
        <f t="shared" si="4"/>
        <v>66.666666666666671</v>
      </c>
      <c r="F21">
        <f t="shared" si="5"/>
        <v>5.333333333333333</v>
      </c>
      <c r="G21">
        <f t="shared" si="6"/>
        <v>1.4581612994701461</v>
      </c>
      <c r="H21">
        <f t="shared" si="1"/>
        <v>1.4581612994701461</v>
      </c>
    </row>
    <row r="22" spans="1:9" x14ac:dyDescent="0.2">
      <c r="A22">
        <v>8</v>
      </c>
      <c r="B22">
        <f t="shared" si="2"/>
        <v>0</v>
      </c>
      <c r="C22">
        <f t="shared" si="3"/>
        <v>7</v>
      </c>
      <c r="D22">
        <f t="shared" si="0"/>
        <v>6.2222222222222223</v>
      </c>
      <c r="E22">
        <f t="shared" si="4"/>
        <v>65.777777777777771</v>
      </c>
      <c r="F22">
        <f t="shared" si="5"/>
        <v>6.2222222222222223</v>
      </c>
      <c r="G22">
        <f t="shared" si="6"/>
        <v>1.1874395088544987</v>
      </c>
      <c r="H22">
        <f t="shared" si="1"/>
        <v>1.1874395088544987</v>
      </c>
    </row>
    <row r="23" spans="1:9" x14ac:dyDescent="0.2">
      <c r="A23">
        <v>9</v>
      </c>
      <c r="B23">
        <f t="shared" si="2"/>
        <v>0</v>
      </c>
      <c r="C23">
        <f t="shared" si="3"/>
        <v>8</v>
      </c>
      <c r="D23">
        <f t="shared" si="0"/>
        <v>7.1111111111111107</v>
      </c>
      <c r="E23">
        <f t="shared" si="4"/>
        <v>64.888888888888886</v>
      </c>
      <c r="F23">
        <f t="shared" si="5"/>
        <v>7.1111111111111107</v>
      </c>
      <c r="G23">
        <f t="shared" si="6"/>
        <v>0.96697984489162603</v>
      </c>
      <c r="H23">
        <f t="shared" si="1"/>
        <v>0.96697984489162603</v>
      </c>
    </row>
    <row r="24" spans="1:9" x14ac:dyDescent="0.2">
      <c r="A24">
        <v>10</v>
      </c>
      <c r="B24">
        <f t="shared" si="2"/>
        <v>0</v>
      </c>
      <c r="C24">
        <f t="shared" si="3"/>
        <v>9</v>
      </c>
      <c r="D24">
        <f t="shared" si="0"/>
        <v>8</v>
      </c>
      <c r="E24">
        <f t="shared" si="4"/>
        <v>64</v>
      </c>
      <c r="F24">
        <f t="shared" si="5"/>
        <v>8</v>
      </c>
      <c r="G24">
        <f t="shared" si="6"/>
        <v>0.78745065618429588</v>
      </c>
      <c r="H24">
        <f t="shared" si="1"/>
        <v>0.78745065618429588</v>
      </c>
    </row>
    <row r="25" spans="1:9" s="1" customFormat="1" x14ac:dyDescent="0.2">
      <c r="A25" s="1">
        <v>11</v>
      </c>
      <c r="B25" s="1">
        <f t="shared" si="2"/>
        <v>1</v>
      </c>
      <c r="C25" s="1">
        <f t="shared" si="3"/>
        <v>0</v>
      </c>
      <c r="D25" s="1">
        <f t="shared" si="0"/>
        <v>8</v>
      </c>
      <c r="E25" s="1">
        <f t="shared" si="4"/>
        <v>64</v>
      </c>
      <c r="F25" s="1">
        <f t="shared" si="5"/>
        <v>8</v>
      </c>
      <c r="G25" s="1">
        <f t="shared" si="6"/>
        <v>5.787450656184296</v>
      </c>
      <c r="H25" s="1">
        <f t="shared" si="1"/>
        <v>0.78745065618429588</v>
      </c>
      <c r="I25" s="1">
        <f t="shared" ref="I25:I88" si="7">$C$8*EXP(-$C$5*($D25-($I$14-1)*$C$3))</f>
        <v>5</v>
      </c>
    </row>
    <row r="26" spans="1:9" x14ac:dyDescent="0.2">
      <c r="A26">
        <v>12</v>
      </c>
      <c r="B26">
        <f t="shared" si="2"/>
        <v>1</v>
      </c>
      <c r="C26">
        <f t="shared" si="3"/>
        <v>1</v>
      </c>
      <c r="D26">
        <f t="shared" si="0"/>
        <v>8.8888888888888893</v>
      </c>
      <c r="E26">
        <f t="shared" si="4"/>
        <v>63.111111111111114</v>
      </c>
      <c r="F26">
        <f t="shared" si="5"/>
        <v>8.8888888888888893</v>
      </c>
      <c r="G26">
        <f t="shared" si="6"/>
        <v>4.7129542988120079</v>
      </c>
      <c r="H26">
        <f t="shared" si="1"/>
        <v>0.64125280294189912</v>
      </c>
      <c r="I26">
        <f t="shared" si="7"/>
        <v>4.0717014958701085</v>
      </c>
    </row>
    <row r="27" spans="1:9" x14ac:dyDescent="0.2">
      <c r="A27">
        <v>13</v>
      </c>
      <c r="B27">
        <f t="shared" si="2"/>
        <v>1</v>
      </c>
      <c r="C27">
        <f t="shared" si="3"/>
        <v>2</v>
      </c>
      <c r="D27">
        <f t="shared" si="0"/>
        <v>9.7777777777777786</v>
      </c>
      <c r="E27">
        <f t="shared" si="4"/>
        <v>62.222222222222221</v>
      </c>
      <c r="F27">
        <f t="shared" si="5"/>
        <v>9.7777777777777786</v>
      </c>
      <c r="G27">
        <f t="shared" si="6"/>
        <v>3.8379486136880612</v>
      </c>
      <c r="H27">
        <f t="shared" si="1"/>
        <v>0.522197999393886</v>
      </c>
      <c r="I27">
        <f t="shared" si="7"/>
        <v>3.3157506142941751</v>
      </c>
    </row>
    <row r="28" spans="1:9" x14ac:dyDescent="0.2">
      <c r="A28">
        <v>14</v>
      </c>
      <c r="B28">
        <f t="shared" si="2"/>
        <v>1</v>
      </c>
      <c r="C28">
        <f t="shared" si="3"/>
        <v>3</v>
      </c>
      <c r="D28">
        <f t="shared" si="0"/>
        <v>10.666666666666666</v>
      </c>
      <c r="E28">
        <f t="shared" si="4"/>
        <v>61.333333333333336</v>
      </c>
      <c r="F28">
        <f t="shared" si="5"/>
        <v>10.666666666666666</v>
      </c>
      <c r="G28">
        <f t="shared" si="6"/>
        <v>3.1253962222852585</v>
      </c>
      <c r="H28">
        <f t="shared" si="1"/>
        <v>0.42524687505449299</v>
      </c>
      <c r="I28">
        <f t="shared" si="7"/>
        <v>2.7001493472307656</v>
      </c>
    </row>
    <row r="29" spans="1:9" x14ac:dyDescent="0.2">
      <c r="A29">
        <v>15</v>
      </c>
      <c r="B29">
        <f t="shared" si="2"/>
        <v>1</v>
      </c>
      <c r="C29">
        <f t="shared" si="3"/>
        <v>4</v>
      </c>
      <c r="D29">
        <f t="shared" si="0"/>
        <v>11.555555555555555</v>
      </c>
      <c r="E29">
        <f t="shared" si="4"/>
        <v>60.444444444444443</v>
      </c>
      <c r="F29">
        <f t="shared" si="5"/>
        <v>11.555555555555555</v>
      </c>
      <c r="G29">
        <f t="shared" si="6"/>
        <v>2.545136094693135</v>
      </c>
      <c r="H29">
        <f t="shared" si="1"/>
        <v>0.34629566745469359</v>
      </c>
      <c r="I29">
        <f t="shared" si="7"/>
        <v>2.1988404272384412</v>
      </c>
    </row>
    <row r="30" spans="1:9" x14ac:dyDescent="0.2">
      <c r="A30">
        <v>16</v>
      </c>
      <c r="B30">
        <f t="shared" si="2"/>
        <v>1</v>
      </c>
      <c r="C30">
        <f t="shared" si="3"/>
        <v>5</v>
      </c>
      <c r="D30">
        <f t="shared" si="0"/>
        <v>12.444444444444445</v>
      </c>
      <c r="E30">
        <f t="shared" si="4"/>
        <v>59.555555555555557</v>
      </c>
      <c r="F30">
        <f t="shared" si="5"/>
        <v>12.444444444444445</v>
      </c>
      <c r="G30">
        <f t="shared" si="6"/>
        <v>2.0726068887910083</v>
      </c>
      <c r="H30">
        <f t="shared" si="1"/>
        <v>0.28200251743772264</v>
      </c>
      <c r="I30">
        <f t="shared" si="7"/>
        <v>1.7906043713532858</v>
      </c>
    </row>
    <row r="31" spans="1:9" x14ac:dyDescent="0.2">
      <c r="A31">
        <v>17</v>
      </c>
      <c r="B31">
        <f t="shared" si="2"/>
        <v>1</v>
      </c>
      <c r="C31">
        <f t="shared" si="3"/>
        <v>6</v>
      </c>
      <c r="D31">
        <f t="shared" si="0"/>
        <v>13.333333333333332</v>
      </c>
      <c r="E31">
        <f t="shared" si="4"/>
        <v>58.666666666666671</v>
      </c>
      <c r="F31">
        <f t="shared" si="5"/>
        <v>13.333333333333332</v>
      </c>
      <c r="G31">
        <f t="shared" si="6"/>
        <v>1.687807313888209</v>
      </c>
      <c r="H31">
        <f t="shared" si="1"/>
        <v>0.22964601441806246</v>
      </c>
      <c r="I31">
        <f t="shared" si="7"/>
        <v>1.4581612994701465</v>
      </c>
    </row>
    <row r="32" spans="1:9" x14ac:dyDescent="0.2">
      <c r="A32">
        <v>18</v>
      </c>
      <c r="B32">
        <f t="shared" si="2"/>
        <v>1</v>
      </c>
      <c r="C32">
        <f t="shared" si="3"/>
        <v>7</v>
      </c>
      <c r="D32">
        <f t="shared" si="0"/>
        <v>14.222222222222221</v>
      </c>
      <c r="E32">
        <f t="shared" si="4"/>
        <v>57.777777777777779</v>
      </c>
      <c r="F32">
        <f t="shared" si="5"/>
        <v>14.222222222222221</v>
      </c>
      <c r="G32">
        <f t="shared" si="6"/>
        <v>1.3744495129398255</v>
      </c>
      <c r="H32">
        <f t="shared" si="1"/>
        <v>0.18701000408532664</v>
      </c>
      <c r="I32">
        <f t="shared" si="7"/>
        <v>1.1874395088544989</v>
      </c>
    </row>
    <row r="33" spans="1:11" x14ac:dyDescent="0.2">
      <c r="A33">
        <v>19</v>
      </c>
      <c r="B33">
        <f t="shared" si="2"/>
        <v>1</v>
      </c>
      <c r="C33">
        <f t="shared" si="3"/>
        <v>8</v>
      </c>
      <c r="D33">
        <f t="shared" si="0"/>
        <v>15.111111111111111</v>
      </c>
      <c r="E33">
        <f t="shared" si="4"/>
        <v>56.888888888888886</v>
      </c>
      <c r="F33">
        <f t="shared" si="5"/>
        <v>15.111111111111111</v>
      </c>
      <c r="G33">
        <f t="shared" si="6"/>
        <v>1.119269627567006</v>
      </c>
      <c r="H33">
        <f t="shared" si="1"/>
        <v>0.15228978267537993</v>
      </c>
      <c r="I33">
        <f t="shared" si="7"/>
        <v>0.96697984489162603</v>
      </c>
    </row>
    <row r="34" spans="1:11" x14ac:dyDescent="0.2">
      <c r="A34">
        <v>20</v>
      </c>
      <c r="B34">
        <f t="shared" si="2"/>
        <v>1</v>
      </c>
      <c r="C34">
        <f t="shared" si="3"/>
        <v>9</v>
      </c>
      <c r="D34">
        <f t="shared" si="0"/>
        <v>16</v>
      </c>
      <c r="E34">
        <f t="shared" si="4"/>
        <v>56</v>
      </c>
      <c r="F34">
        <f t="shared" si="5"/>
        <v>16</v>
      </c>
      <c r="G34">
        <f t="shared" si="6"/>
        <v>0.91146636336931153</v>
      </c>
      <c r="H34">
        <f t="shared" si="1"/>
        <v>0.12401570718501562</v>
      </c>
      <c r="I34">
        <f t="shared" si="7"/>
        <v>0.78745065618429588</v>
      </c>
    </row>
    <row r="35" spans="1:11" s="1" customFormat="1" x14ac:dyDescent="0.2">
      <c r="A35" s="1">
        <v>21</v>
      </c>
      <c r="B35" s="1">
        <f t="shared" si="2"/>
        <v>2</v>
      </c>
      <c r="C35" s="1">
        <f t="shared" si="3"/>
        <v>0</v>
      </c>
      <c r="D35" s="1">
        <f t="shared" si="0"/>
        <v>16</v>
      </c>
      <c r="E35" s="1">
        <f t="shared" si="4"/>
        <v>56</v>
      </c>
      <c r="F35" s="1">
        <f t="shared" si="5"/>
        <v>16</v>
      </c>
      <c r="G35" s="1">
        <f t="shared" si="6"/>
        <v>5.9114663633693114</v>
      </c>
      <c r="H35" s="1">
        <f t="shared" si="1"/>
        <v>0.12401570718501562</v>
      </c>
      <c r="I35" s="1">
        <f t="shared" si="7"/>
        <v>0.78745065618429588</v>
      </c>
      <c r="J35" s="1">
        <f t="shared" ref="J35:J98" si="8">$C$8*EXP(-$C$5*($D35-($J$14-1)*$C$3))</f>
        <v>5</v>
      </c>
    </row>
    <row r="36" spans="1:11" x14ac:dyDescent="0.2">
      <c r="A36">
        <v>22</v>
      </c>
      <c r="B36">
        <f t="shared" si="2"/>
        <v>2</v>
      </c>
      <c r="C36">
        <f t="shared" si="3"/>
        <v>1</v>
      </c>
      <c r="D36">
        <f t="shared" si="0"/>
        <v>16.888888888888889</v>
      </c>
      <c r="E36">
        <f t="shared" si="4"/>
        <v>55.111111111111114</v>
      </c>
      <c r="F36">
        <f t="shared" si="5"/>
        <v>16.888888888888889</v>
      </c>
      <c r="G36">
        <f t="shared" si="6"/>
        <v>4.8139452869033308</v>
      </c>
      <c r="H36">
        <f t="shared" si="1"/>
        <v>0.10099098809132347</v>
      </c>
      <c r="I36">
        <f t="shared" si="7"/>
        <v>0.64125280294189912</v>
      </c>
      <c r="J36">
        <f t="shared" si="8"/>
        <v>4.0717014958701085</v>
      </c>
    </row>
    <row r="37" spans="1:11" x14ac:dyDescent="0.2">
      <c r="A37">
        <v>23</v>
      </c>
      <c r="B37">
        <f t="shared" si="2"/>
        <v>2</v>
      </c>
      <c r="C37">
        <f t="shared" si="3"/>
        <v>2</v>
      </c>
      <c r="D37">
        <f t="shared" si="0"/>
        <v>17.777777777777779</v>
      </c>
      <c r="E37">
        <f t="shared" si="4"/>
        <v>54.222222222222221</v>
      </c>
      <c r="F37">
        <f t="shared" si="5"/>
        <v>17.777777777777779</v>
      </c>
      <c r="G37">
        <f t="shared" si="6"/>
        <v>3.9201896451442293</v>
      </c>
      <c r="H37">
        <f t="shared" si="1"/>
        <v>8.2241031456168429E-2</v>
      </c>
      <c r="I37">
        <f t="shared" si="7"/>
        <v>0.522197999393886</v>
      </c>
      <c r="J37">
        <f t="shared" si="8"/>
        <v>3.3157506142941751</v>
      </c>
    </row>
    <row r="38" spans="1:11" x14ac:dyDescent="0.2">
      <c r="A38">
        <v>24</v>
      </c>
      <c r="B38">
        <f t="shared" si="2"/>
        <v>2</v>
      </c>
      <c r="C38">
        <f t="shared" si="3"/>
        <v>3</v>
      </c>
      <c r="D38">
        <f t="shared" si="0"/>
        <v>18.666666666666668</v>
      </c>
      <c r="E38">
        <f t="shared" si="4"/>
        <v>53.333333333333329</v>
      </c>
      <c r="F38">
        <f t="shared" si="5"/>
        <v>18.666666666666668</v>
      </c>
      <c r="G38">
        <f t="shared" si="6"/>
        <v>3.1923684084456538</v>
      </c>
      <c r="H38">
        <f t="shared" si="1"/>
        <v>6.697218616039631E-2</v>
      </c>
      <c r="I38">
        <f t="shared" si="7"/>
        <v>0.42524687505449277</v>
      </c>
      <c r="J38">
        <f t="shared" si="8"/>
        <v>2.7001493472307647</v>
      </c>
    </row>
    <row r="39" spans="1:11" x14ac:dyDescent="0.2">
      <c r="A39">
        <v>25</v>
      </c>
      <c r="B39">
        <f t="shared" si="2"/>
        <v>2</v>
      </c>
      <c r="C39">
        <f t="shared" si="3"/>
        <v>4</v>
      </c>
      <c r="D39">
        <f t="shared" si="0"/>
        <v>19.555555555555557</v>
      </c>
      <c r="E39">
        <f t="shared" si="4"/>
        <v>52.444444444444443</v>
      </c>
      <c r="F39">
        <f t="shared" si="5"/>
        <v>19.555555555555557</v>
      </c>
      <c r="G39">
        <f t="shared" si="6"/>
        <v>2.5996742448073293</v>
      </c>
      <c r="H39">
        <f t="shared" si="1"/>
        <v>5.4538150114195397E-2</v>
      </c>
      <c r="I39">
        <f t="shared" si="7"/>
        <v>0.34629566745469342</v>
      </c>
      <c r="J39">
        <f t="shared" si="8"/>
        <v>2.1988404272384403</v>
      </c>
    </row>
    <row r="40" spans="1:11" x14ac:dyDescent="0.2">
      <c r="A40">
        <v>26</v>
      </c>
      <c r="B40">
        <f t="shared" si="2"/>
        <v>2</v>
      </c>
      <c r="C40">
        <f t="shared" si="3"/>
        <v>5</v>
      </c>
      <c r="D40">
        <f t="shared" si="0"/>
        <v>20.444444444444443</v>
      </c>
      <c r="E40">
        <f t="shared" si="4"/>
        <v>51.555555555555557</v>
      </c>
      <c r="F40">
        <f t="shared" si="5"/>
        <v>20.444444444444443</v>
      </c>
      <c r="G40">
        <f t="shared" si="6"/>
        <v>2.1170195022714009</v>
      </c>
      <c r="H40">
        <f t="shared" si="1"/>
        <v>4.4412613480391612E-2</v>
      </c>
      <c r="I40">
        <f t="shared" si="7"/>
        <v>0.28200251743772276</v>
      </c>
      <c r="J40">
        <f t="shared" si="8"/>
        <v>1.7906043713532864</v>
      </c>
    </row>
    <row r="41" spans="1:11" x14ac:dyDescent="0.2">
      <c r="A41">
        <v>27</v>
      </c>
      <c r="B41">
        <f t="shared" si="2"/>
        <v>2</v>
      </c>
      <c r="C41">
        <f t="shared" si="3"/>
        <v>6</v>
      </c>
      <c r="D41">
        <f t="shared" si="0"/>
        <v>21.333333333333332</v>
      </c>
      <c r="E41">
        <f t="shared" si="4"/>
        <v>50.666666666666671</v>
      </c>
      <c r="F41">
        <f t="shared" si="5"/>
        <v>21.333333333333332</v>
      </c>
      <c r="G41">
        <f t="shared" si="6"/>
        <v>1.7239742948369312</v>
      </c>
      <c r="H41">
        <f t="shared" si="1"/>
        <v>3.6166980948722317E-2</v>
      </c>
      <c r="I41">
        <f t="shared" si="7"/>
        <v>0.22964601441806246</v>
      </c>
      <c r="J41">
        <f t="shared" si="8"/>
        <v>1.4581612994701465</v>
      </c>
    </row>
    <row r="42" spans="1:11" x14ac:dyDescent="0.2">
      <c r="A42">
        <v>28</v>
      </c>
      <c r="B42">
        <f t="shared" si="2"/>
        <v>2</v>
      </c>
      <c r="C42">
        <f t="shared" si="3"/>
        <v>7</v>
      </c>
      <c r="D42">
        <f t="shared" si="0"/>
        <v>22.222222222222221</v>
      </c>
      <c r="E42">
        <f t="shared" si="4"/>
        <v>49.777777777777779</v>
      </c>
      <c r="F42">
        <f t="shared" si="5"/>
        <v>22.222222222222221</v>
      </c>
      <c r="G42">
        <f t="shared" si="6"/>
        <v>1.4039017430258292</v>
      </c>
      <c r="H42">
        <f t="shared" si="1"/>
        <v>2.9452230086003669E-2</v>
      </c>
      <c r="I42">
        <f t="shared" si="7"/>
        <v>0.18701000408532664</v>
      </c>
      <c r="J42">
        <f t="shared" si="8"/>
        <v>1.1874395088544989</v>
      </c>
    </row>
    <row r="43" spans="1:11" x14ac:dyDescent="0.2">
      <c r="A43">
        <v>29</v>
      </c>
      <c r="B43">
        <f t="shared" si="2"/>
        <v>2</v>
      </c>
      <c r="C43">
        <f t="shared" si="3"/>
        <v>8</v>
      </c>
      <c r="D43">
        <f t="shared" si="0"/>
        <v>23.111111111111111</v>
      </c>
      <c r="E43">
        <f t="shared" si="4"/>
        <v>48.888888888888886</v>
      </c>
      <c r="F43">
        <f t="shared" si="5"/>
        <v>23.111111111111111</v>
      </c>
      <c r="G43">
        <f t="shared" si="6"/>
        <v>1.1432537654265844</v>
      </c>
      <c r="H43">
        <f t="shared" si="1"/>
        <v>2.3984137859578342E-2</v>
      </c>
      <c r="I43">
        <f t="shared" si="7"/>
        <v>0.15228978267537993</v>
      </c>
      <c r="J43">
        <f t="shared" si="8"/>
        <v>0.96697984489162603</v>
      </c>
    </row>
    <row r="44" spans="1:11" x14ac:dyDescent="0.2">
      <c r="A44">
        <v>30</v>
      </c>
      <c r="B44">
        <f t="shared" si="2"/>
        <v>2</v>
      </c>
      <c r="C44">
        <f t="shared" si="3"/>
        <v>9</v>
      </c>
      <c r="D44">
        <f t="shared" si="0"/>
        <v>24</v>
      </c>
      <c r="E44">
        <f t="shared" si="4"/>
        <v>48</v>
      </c>
      <c r="F44">
        <f t="shared" si="5"/>
        <v>24</v>
      </c>
      <c r="G44">
        <f t="shared" si="6"/>
        <v>0.93099761336931153</v>
      </c>
      <c r="H44">
        <f t="shared" si="1"/>
        <v>1.9531250000000003E-2</v>
      </c>
      <c r="I44">
        <f t="shared" si="7"/>
        <v>0.12401570718501562</v>
      </c>
      <c r="J44">
        <f t="shared" si="8"/>
        <v>0.78745065618429588</v>
      </c>
    </row>
    <row r="45" spans="1:11" s="1" customFormat="1" x14ac:dyDescent="0.2">
      <c r="A45" s="1">
        <v>31</v>
      </c>
      <c r="B45" s="1">
        <f t="shared" si="2"/>
        <v>3</v>
      </c>
      <c r="C45" s="1">
        <f t="shared" si="3"/>
        <v>0</v>
      </c>
      <c r="D45" s="1">
        <f t="shared" si="0"/>
        <v>24</v>
      </c>
      <c r="E45" s="1">
        <f t="shared" si="4"/>
        <v>48</v>
      </c>
      <c r="F45" s="1">
        <f t="shared" si="5"/>
        <v>24</v>
      </c>
      <c r="G45" s="1">
        <f t="shared" si="6"/>
        <v>5.9309976133693114</v>
      </c>
      <c r="H45" s="1">
        <f t="shared" si="1"/>
        <v>1.9531250000000003E-2</v>
      </c>
      <c r="I45" s="1">
        <f t="shared" si="7"/>
        <v>0.12401570718501562</v>
      </c>
      <c r="J45" s="1">
        <f t="shared" si="8"/>
        <v>0.78745065618429588</v>
      </c>
      <c r="K45" s="1">
        <f t="shared" ref="K45:K76" si="9">$C$8*EXP(-$C$5*($D45-($K$14-1)*$C$3))</f>
        <v>5</v>
      </c>
    </row>
    <row r="46" spans="1:11" x14ac:dyDescent="0.2">
      <c r="A46">
        <v>32</v>
      </c>
      <c r="B46">
        <f t="shared" si="2"/>
        <v>3</v>
      </c>
      <c r="C46">
        <f t="shared" si="3"/>
        <v>1</v>
      </c>
      <c r="D46">
        <f t="shared" si="0"/>
        <v>24.888888888888889</v>
      </c>
      <c r="E46">
        <f t="shared" si="4"/>
        <v>47.111111111111114</v>
      </c>
      <c r="F46">
        <f t="shared" si="5"/>
        <v>24.888888888888889</v>
      </c>
      <c r="G46">
        <f t="shared" si="6"/>
        <v>4.8298503708715739</v>
      </c>
      <c r="H46">
        <f t="shared" si="1"/>
        <v>1.5905083968242612E-2</v>
      </c>
      <c r="I46">
        <f t="shared" si="7"/>
        <v>0.10099098809132347</v>
      </c>
      <c r="J46">
        <f t="shared" si="8"/>
        <v>0.64125280294189912</v>
      </c>
      <c r="K46">
        <f t="shared" si="9"/>
        <v>4.0717014958701085</v>
      </c>
    </row>
    <row r="47" spans="1:11" x14ac:dyDescent="0.2">
      <c r="A47">
        <v>33</v>
      </c>
      <c r="B47">
        <f t="shared" si="2"/>
        <v>3</v>
      </c>
      <c r="C47">
        <f t="shared" si="3"/>
        <v>2</v>
      </c>
      <c r="D47">
        <f t="shared" si="0"/>
        <v>25.777777777777779</v>
      </c>
      <c r="E47">
        <f t="shared" si="4"/>
        <v>46.222222222222221</v>
      </c>
      <c r="F47">
        <f t="shared" si="5"/>
        <v>25.777777777777779</v>
      </c>
      <c r="G47">
        <f t="shared" si="6"/>
        <v>3.933141795981316</v>
      </c>
      <c r="H47">
        <f t="shared" si="1"/>
        <v>1.2952150837086632E-2</v>
      </c>
      <c r="I47">
        <f t="shared" si="7"/>
        <v>8.2241031456168429E-2</v>
      </c>
      <c r="J47">
        <f t="shared" si="8"/>
        <v>0.522197999393886</v>
      </c>
      <c r="K47">
        <f t="shared" si="9"/>
        <v>3.3157506142941751</v>
      </c>
    </row>
    <row r="48" spans="1:11" x14ac:dyDescent="0.2">
      <c r="A48">
        <v>34</v>
      </c>
      <c r="B48">
        <f t="shared" si="2"/>
        <v>3</v>
      </c>
      <c r="C48">
        <f t="shared" si="3"/>
        <v>3</v>
      </c>
      <c r="D48">
        <f t="shared" si="0"/>
        <v>26.666666666666668</v>
      </c>
      <c r="E48">
        <f t="shared" si="4"/>
        <v>45.333333333333329</v>
      </c>
      <c r="F48">
        <f t="shared" si="5"/>
        <v>26.666666666666668</v>
      </c>
      <c r="G48">
        <f t="shared" si="6"/>
        <v>3.202915866833274</v>
      </c>
      <c r="H48">
        <f t="shared" si="1"/>
        <v>1.0547458387620182E-2</v>
      </c>
      <c r="I48">
        <f t="shared" si="7"/>
        <v>6.697218616039631E-2</v>
      </c>
      <c r="J48">
        <f t="shared" si="8"/>
        <v>0.42524687505449277</v>
      </c>
      <c r="K48">
        <f t="shared" si="9"/>
        <v>2.7001493472307647</v>
      </c>
    </row>
    <row r="49" spans="1:12" x14ac:dyDescent="0.2">
      <c r="A49">
        <v>35</v>
      </c>
      <c r="B49">
        <f t="shared" si="2"/>
        <v>3</v>
      </c>
      <c r="C49">
        <f t="shared" si="3"/>
        <v>4</v>
      </c>
      <c r="D49">
        <f t="shared" si="0"/>
        <v>27.555555555555557</v>
      </c>
      <c r="E49">
        <f t="shared" si="4"/>
        <v>44.444444444444443</v>
      </c>
      <c r="F49">
        <f t="shared" si="5"/>
        <v>27.555555555555557</v>
      </c>
      <c r="G49">
        <f t="shared" si="6"/>
        <v>2.6082634652262291</v>
      </c>
      <c r="H49">
        <f t="shared" si="1"/>
        <v>8.5892204189001592E-3</v>
      </c>
      <c r="I49">
        <f t="shared" si="7"/>
        <v>5.4538150114195397E-2</v>
      </c>
      <c r="J49">
        <f t="shared" si="8"/>
        <v>0.34629566745469342</v>
      </c>
      <c r="K49">
        <f t="shared" si="9"/>
        <v>2.1988404272384403</v>
      </c>
    </row>
    <row r="50" spans="1:12" x14ac:dyDescent="0.2">
      <c r="A50">
        <v>36</v>
      </c>
      <c r="B50">
        <f t="shared" si="2"/>
        <v>3</v>
      </c>
      <c r="C50">
        <f t="shared" si="3"/>
        <v>5</v>
      </c>
      <c r="D50">
        <f t="shared" si="0"/>
        <v>28.444444444444443</v>
      </c>
      <c r="E50">
        <f t="shared" si="4"/>
        <v>43.555555555555557</v>
      </c>
      <c r="F50">
        <f t="shared" si="5"/>
        <v>28.444444444444443</v>
      </c>
      <c r="G50">
        <f t="shared" si="6"/>
        <v>2.1240140505969993</v>
      </c>
      <c r="H50">
        <f t="shared" si="1"/>
        <v>6.9945483255987768E-3</v>
      </c>
      <c r="I50">
        <f t="shared" si="7"/>
        <v>4.4412613480391612E-2</v>
      </c>
      <c r="J50">
        <f t="shared" si="8"/>
        <v>0.28200251743772276</v>
      </c>
      <c r="K50">
        <f t="shared" si="9"/>
        <v>1.7906043713532864</v>
      </c>
    </row>
    <row r="51" spans="1:12" x14ac:dyDescent="0.2">
      <c r="A51">
        <v>37</v>
      </c>
      <c r="B51">
        <f t="shared" si="2"/>
        <v>3</v>
      </c>
      <c r="C51">
        <f t="shared" si="3"/>
        <v>6</v>
      </c>
      <c r="D51">
        <f t="shared" si="0"/>
        <v>29.333333333333332</v>
      </c>
      <c r="E51">
        <f t="shared" si="4"/>
        <v>42.666666666666671</v>
      </c>
      <c r="F51">
        <f t="shared" si="5"/>
        <v>29.333333333333332</v>
      </c>
      <c r="G51">
        <f t="shared" si="6"/>
        <v>1.7296702374129866</v>
      </c>
      <c r="H51">
        <f t="shared" si="1"/>
        <v>5.6959425760552589E-3</v>
      </c>
      <c r="I51">
        <f t="shared" si="7"/>
        <v>3.6166980948722317E-2</v>
      </c>
      <c r="J51">
        <f t="shared" si="8"/>
        <v>0.22964601441806246</v>
      </c>
      <c r="K51">
        <f t="shared" si="9"/>
        <v>1.4581612994701465</v>
      </c>
    </row>
    <row r="52" spans="1:12" x14ac:dyDescent="0.2">
      <c r="A52">
        <v>38</v>
      </c>
      <c r="B52">
        <f t="shared" si="2"/>
        <v>3</v>
      </c>
      <c r="C52">
        <f t="shared" si="3"/>
        <v>7</v>
      </c>
      <c r="D52">
        <f t="shared" si="0"/>
        <v>30.222222222222221</v>
      </c>
      <c r="E52">
        <f t="shared" si="4"/>
        <v>41.777777777777779</v>
      </c>
      <c r="F52">
        <f t="shared" si="5"/>
        <v>30.222222222222221</v>
      </c>
      <c r="G52">
        <f t="shared" si="6"/>
        <v>1.408540178607292</v>
      </c>
      <c r="H52">
        <f t="shared" si="1"/>
        <v>4.6384355814628906E-3</v>
      </c>
      <c r="I52">
        <f t="shared" si="7"/>
        <v>2.9452230086003669E-2</v>
      </c>
      <c r="J52">
        <f t="shared" si="8"/>
        <v>0.18701000408532664</v>
      </c>
      <c r="K52">
        <f t="shared" si="9"/>
        <v>1.1874395088544989</v>
      </c>
    </row>
    <row r="53" spans="1:12" x14ac:dyDescent="0.2">
      <c r="A53">
        <v>39</v>
      </c>
      <c r="B53">
        <f t="shared" si="2"/>
        <v>3</v>
      </c>
      <c r="C53">
        <f t="shared" si="3"/>
        <v>8</v>
      </c>
      <c r="D53">
        <f t="shared" si="0"/>
        <v>31.111111111111111</v>
      </c>
      <c r="E53">
        <f t="shared" si="4"/>
        <v>40.888888888888886</v>
      </c>
      <c r="F53">
        <f t="shared" si="5"/>
        <v>31.111111111111111</v>
      </c>
      <c r="G53">
        <f t="shared" si="6"/>
        <v>1.1470310304456923</v>
      </c>
      <c r="H53">
        <f t="shared" si="1"/>
        <v>3.7772650191079168E-3</v>
      </c>
      <c r="I53">
        <f t="shared" si="7"/>
        <v>2.3984137859578342E-2</v>
      </c>
      <c r="J53">
        <f t="shared" si="8"/>
        <v>0.15228978267537993</v>
      </c>
      <c r="K53">
        <f t="shared" si="9"/>
        <v>0.96697984489162603</v>
      </c>
    </row>
    <row r="54" spans="1:12" x14ac:dyDescent="0.2">
      <c r="A54">
        <v>40</v>
      </c>
      <c r="B54">
        <f t="shared" si="2"/>
        <v>3</v>
      </c>
      <c r="C54">
        <f t="shared" si="3"/>
        <v>9</v>
      </c>
      <c r="D54">
        <f t="shared" si="0"/>
        <v>32</v>
      </c>
      <c r="E54">
        <f t="shared" si="4"/>
        <v>40</v>
      </c>
      <c r="F54">
        <f t="shared" si="5"/>
        <v>32</v>
      </c>
      <c r="G54">
        <f t="shared" si="6"/>
        <v>0.93407359249503141</v>
      </c>
      <c r="H54">
        <f t="shared" si="1"/>
        <v>3.0759791257199071E-3</v>
      </c>
      <c r="I54">
        <f t="shared" si="7"/>
        <v>1.9531250000000003E-2</v>
      </c>
      <c r="J54">
        <f t="shared" si="8"/>
        <v>0.12401570718501562</v>
      </c>
      <c r="K54">
        <f t="shared" si="9"/>
        <v>0.78745065618429588</v>
      </c>
    </row>
    <row r="55" spans="1:12" s="1" customFormat="1" x14ac:dyDescent="0.2">
      <c r="A55" s="1">
        <v>41</v>
      </c>
      <c r="B55" s="1">
        <f t="shared" si="2"/>
        <v>4</v>
      </c>
      <c r="C55" s="1">
        <f t="shared" si="3"/>
        <v>0</v>
      </c>
      <c r="D55" s="1">
        <f t="shared" si="0"/>
        <v>32</v>
      </c>
      <c r="E55" s="1">
        <f t="shared" si="4"/>
        <v>40</v>
      </c>
      <c r="F55" s="1">
        <f t="shared" si="5"/>
        <v>32</v>
      </c>
      <c r="G55" s="1">
        <f t="shared" si="6"/>
        <v>5.9340735924950314</v>
      </c>
      <c r="H55" s="1">
        <f t="shared" si="1"/>
        <v>3.0759791257199071E-3</v>
      </c>
      <c r="I55" s="1">
        <f t="shared" si="7"/>
        <v>1.9531250000000003E-2</v>
      </c>
      <c r="J55" s="1">
        <f t="shared" si="8"/>
        <v>0.12401570718501562</v>
      </c>
      <c r="K55" s="1">
        <f t="shared" si="9"/>
        <v>0.78745065618429588</v>
      </c>
      <c r="L55" s="1">
        <f t="shared" ref="L55:L86" si="10">$C$8*EXP(-$C$5*($D55-($L$14-1)*$C$3))</f>
        <v>5</v>
      </c>
    </row>
    <row r="56" spans="1:12" x14ac:dyDescent="0.2">
      <c r="A56">
        <v>42</v>
      </c>
      <c r="B56">
        <f t="shared" si="2"/>
        <v>4</v>
      </c>
      <c r="C56">
        <f t="shared" si="3"/>
        <v>1</v>
      </c>
      <c r="D56">
        <f t="shared" si="0"/>
        <v>32.888888888888886</v>
      </c>
      <c r="E56">
        <f t="shared" si="4"/>
        <v>39.111111111111114</v>
      </c>
      <c r="F56">
        <f t="shared" si="5"/>
        <v>32.888888888888886</v>
      </c>
      <c r="G56">
        <f t="shared" si="6"/>
        <v>4.832355264633069</v>
      </c>
      <c r="H56">
        <f t="shared" si="1"/>
        <v>2.5048937614917961E-3</v>
      </c>
      <c r="I56">
        <f t="shared" si="7"/>
        <v>1.5905083968242625E-2</v>
      </c>
      <c r="J56">
        <f t="shared" si="8"/>
        <v>0.10099098809132356</v>
      </c>
      <c r="K56">
        <f t="shared" si="9"/>
        <v>0.64125280294189968</v>
      </c>
      <c r="L56">
        <f t="shared" si="10"/>
        <v>4.0717014958701112</v>
      </c>
    </row>
    <row r="57" spans="1:12" x14ac:dyDescent="0.2">
      <c r="A57">
        <v>43</v>
      </c>
      <c r="B57">
        <f t="shared" si="2"/>
        <v>4</v>
      </c>
      <c r="C57">
        <f t="shared" si="3"/>
        <v>2</v>
      </c>
      <c r="D57">
        <f t="shared" si="0"/>
        <v>33.777777777777779</v>
      </c>
      <c r="E57">
        <f t="shared" si="4"/>
        <v>38.222222222222221</v>
      </c>
      <c r="F57">
        <f t="shared" si="5"/>
        <v>33.777777777777779</v>
      </c>
      <c r="G57">
        <f t="shared" si="6"/>
        <v>3.9351816319164485</v>
      </c>
      <c r="H57">
        <f t="shared" si="1"/>
        <v>2.0398359351323676E-3</v>
      </c>
      <c r="I57">
        <f t="shared" si="7"/>
        <v>1.2952150837086632E-2</v>
      </c>
      <c r="J57">
        <f t="shared" si="8"/>
        <v>8.2241031456168429E-2</v>
      </c>
      <c r="K57">
        <f t="shared" si="9"/>
        <v>0.522197999393886</v>
      </c>
      <c r="L57">
        <f t="shared" si="10"/>
        <v>3.3157506142941751</v>
      </c>
    </row>
    <row r="58" spans="1:12" x14ac:dyDescent="0.2">
      <c r="A58">
        <v>44</v>
      </c>
      <c r="B58">
        <f t="shared" si="2"/>
        <v>4</v>
      </c>
      <c r="C58">
        <f t="shared" si="3"/>
        <v>3</v>
      </c>
      <c r="D58">
        <f t="shared" si="0"/>
        <v>34.666666666666664</v>
      </c>
      <c r="E58">
        <f t="shared" si="4"/>
        <v>37.333333333333336</v>
      </c>
      <c r="F58">
        <f t="shared" si="5"/>
        <v>34.666666666666664</v>
      </c>
      <c r="G58">
        <f t="shared" si="6"/>
        <v>3.2045769874389585</v>
      </c>
      <c r="H58">
        <f t="shared" si="1"/>
        <v>1.6611206056816152E-3</v>
      </c>
      <c r="I58">
        <f t="shared" si="7"/>
        <v>1.054745838762019E-2</v>
      </c>
      <c r="J58">
        <f t="shared" si="8"/>
        <v>6.697218616039638E-2</v>
      </c>
      <c r="K58">
        <f t="shared" si="9"/>
        <v>0.42524687505449321</v>
      </c>
      <c r="L58">
        <f t="shared" si="10"/>
        <v>2.7001493472307669</v>
      </c>
    </row>
    <row r="59" spans="1:12" x14ac:dyDescent="0.2">
      <c r="A59">
        <v>45</v>
      </c>
      <c r="B59">
        <f t="shared" si="2"/>
        <v>4</v>
      </c>
      <c r="C59">
        <f t="shared" si="3"/>
        <v>4</v>
      </c>
      <c r="D59">
        <f t="shared" si="0"/>
        <v>35.555555555555557</v>
      </c>
      <c r="E59">
        <f t="shared" si="4"/>
        <v>36.444444444444443</v>
      </c>
      <c r="F59">
        <f t="shared" si="5"/>
        <v>35.555555555555557</v>
      </c>
      <c r="G59">
        <f t="shared" si="6"/>
        <v>2.6096161826772244</v>
      </c>
      <c r="H59">
        <f t="shared" si="1"/>
        <v>1.3527174509948968E-3</v>
      </c>
      <c r="I59">
        <f t="shared" si="7"/>
        <v>8.5892204189001592E-3</v>
      </c>
      <c r="J59">
        <f t="shared" si="8"/>
        <v>5.4538150114195397E-2</v>
      </c>
      <c r="K59">
        <f t="shared" si="9"/>
        <v>0.34629566745469342</v>
      </c>
      <c r="L59">
        <f t="shared" si="10"/>
        <v>2.1988404272384403</v>
      </c>
    </row>
    <row r="60" spans="1:12" x14ac:dyDescent="0.2">
      <c r="A60">
        <v>46</v>
      </c>
      <c r="B60">
        <f t="shared" si="2"/>
        <v>4</v>
      </c>
      <c r="C60">
        <f t="shared" si="3"/>
        <v>5</v>
      </c>
      <c r="D60">
        <f t="shared" si="0"/>
        <v>36.444444444444443</v>
      </c>
      <c r="E60">
        <f t="shared" si="4"/>
        <v>35.555555555555557</v>
      </c>
      <c r="F60">
        <f t="shared" si="5"/>
        <v>36.444444444444443</v>
      </c>
      <c r="G60">
        <f t="shared" si="6"/>
        <v>2.1251156229307409</v>
      </c>
      <c r="H60">
        <f t="shared" si="1"/>
        <v>1.1015723337411052E-3</v>
      </c>
      <c r="I60">
        <f t="shared" si="7"/>
        <v>6.9945483255987768E-3</v>
      </c>
      <c r="J60">
        <f t="shared" si="8"/>
        <v>4.4412613480391612E-2</v>
      </c>
      <c r="K60">
        <f t="shared" si="9"/>
        <v>0.28200251743772276</v>
      </c>
      <c r="L60">
        <f t="shared" si="10"/>
        <v>1.7906043713532864</v>
      </c>
    </row>
    <row r="61" spans="1:12" x14ac:dyDescent="0.2">
      <c r="A61">
        <v>47</v>
      </c>
      <c r="B61">
        <f t="shared" si="2"/>
        <v>4</v>
      </c>
      <c r="C61">
        <f t="shared" si="3"/>
        <v>6</v>
      </c>
      <c r="D61">
        <f t="shared" si="0"/>
        <v>37.333333333333336</v>
      </c>
      <c r="E61">
        <f t="shared" si="4"/>
        <v>34.666666666666664</v>
      </c>
      <c r="F61">
        <f t="shared" si="5"/>
        <v>37.333333333333336</v>
      </c>
      <c r="G61">
        <f t="shared" si="6"/>
        <v>1.7305672921568056</v>
      </c>
      <c r="H61">
        <f t="shared" si="1"/>
        <v>8.9705474382055582E-4</v>
      </c>
      <c r="I61">
        <f t="shared" si="7"/>
        <v>5.6959425760552546E-3</v>
      </c>
      <c r="J61">
        <f t="shared" si="8"/>
        <v>3.6166980948722283E-2</v>
      </c>
      <c r="K61">
        <f t="shared" si="9"/>
        <v>0.22964601441806226</v>
      </c>
      <c r="L61">
        <f t="shared" si="10"/>
        <v>1.4581612994701452</v>
      </c>
    </row>
    <row r="62" spans="1:12" x14ac:dyDescent="0.2">
      <c r="A62">
        <v>48</v>
      </c>
      <c r="B62">
        <f t="shared" si="2"/>
        <v>4</v>
      </c>
      <c r="C62">
        <f t="shared" si="3"/>
        <v>7</v>
      </c>
      <c r="D62">
        <f t="shared" si="0"/>
        <v>38.222222222222221</v>
      </c>
      <c r="E62">
        <f t="shared" si="4"/>
        <v>33.777777777777779</v>
      </c>
      <c r="F62">
        <f t="shared" si="5"/>
        <v>38.222222222222221</v>
      </c>
      <c r="G62">
        <f t="shared" si="6"/>
        <v>1.4092706864357505</v>
      </c>
      <c r="H62">
        <f t="shared" si="1"/>
        <v>7.3050782845830741E-4</v>
      </c>
      <c r="I62">
        <f t="shared" si="7"/>
        <v>4.6384355814628906E-3</v>
      </c>
      <c r="J62">
        <f t="shared" si="8"/>
        <v>2.9452230086003669E-2</v>
      </c>
      <c r="K62">
        <f t="shared" si="9"/>
        <v>0.18701000408532664</v>
      </c>
      <c r="L62">
        <f t="shared" si="10"/>
        <v>1.1874395088544989</v>
      </c>
    </row>
    <row r="63" spans="1:12" x14ac:dyDescent="0.2">
      <c r="A63">
        <v>49</v>
      </c>
      <c r="B63">
        <f t="shared" si="2"/>
        <v>4</v>
      </c>
      <c r="C63">
        <f t="shared" si="3"/>
        <v>8</v>
      </c>
      <c r="D63">
        <f t="shared" si="0"/>
        <v>39.111111111111114</v>
      </c>
      <c r="E63">
        <f t="shared" si="4"/>
        <v>32.888888888888886</v>
      </c>
      <c r="F63">
        <f t="shared" si="5"/>
        <v>39.111111111111114</v>
      </c>
      <c r="G63">
        <f t="shared" si="6"/>
        <v>1.1476259124092669</v>
      </c>
      <c r="H63">
        <f t="shared" si="1"/>
        <v>5.9488196357570221E-4</v>
      </c>
      <c r="I63">
        <f t="shared" si="7"/>
        <v>3.7772650191079133E-3</v>
      </c>
      <c r="J63">
        <f t="shared" si="8"/>
        <v>2.3984137859578321E-2</v>
      </c>
      <c r="K63">
        <f t="shared" si="9"/>
        <v>0.15228978267537979</v>
      </c>
      <c r="L63">
        <f t="shared" si="10"/>
        <v>0.96697984489162514</v>
      </c>
    </row>
    <row r="64" spans="1:12" x14ac:dyDescent="0.2">
      <c r="A64">
        <v>50</v>
      </c>
      <c r="B64">
        <f t="shared" si="2"/>
        <v>4</v>
      </c>
      <c r="C64">
        <f t="shared" si="3"/>
        <v>9</v>
      </c>
      <c r="D64">
        <f t="shared" si="0"/>
        <v>40</v>
      </c>
      <c r="E64">
        <f t="shared" si="4"/>
        <v>32</v>
      </c>
      <c r="F64">
        <f t="shared" si="5"/>
        <v>40</v>
      </c>
      <c r="G64">
        <f t="shared" si="6"/>
        <v>0.93455802885122286</v>
      </c>
      <c r="H64">
        <f t="shared" si="1"/>
        <v>4.8443635619146714E-4</v>
      </c>
      <c r="I64">
        <f t="shared" si="7"/>
        <v>3.0759791257199071E-3</v>
      </c>
      <c r="J64">
        <f t="shared" si="8"/>
        <v>1.9531250000000003E-2</v>
      </c>
      <c r="K64">
        <f t="shared" si="9"/>
        <v>0.12401570718501562</v>
      </c>
      <c r="L64">
        <f t="shared" si="10"/>
        <v>0.78745065618429588</v>
      </c>
    </row>
    <row r="65" spans="1:14" s="1" customFormat="1" x14ac:dyDescent="0.2">
      <c r="A65" s="1">
        <v>51</v>
      </c>
      <c r="B65" s="1">
        <f t="shared" si="2"/>
        <v>5</v>
      </c>
      <c r="C65" s="1">
        <f t="shared" si="3"/>
        <v>0</v>
      </c>
      <c r="D65" s="1">
        <f t="shared" si="0"/>
        <v>40</v>
      </c>
      <c r="E65" s="1">
        <f t="shared" si="4"/>
        <v>32</v>
      </c>
      <c r="F65" s="1">
        <f t="shared" si="5"/>
        <v>40</v>
      </c>
      <c r="G65" s="1">
        <f t="shared" si="6"/>
        <v>5.9345580288512227</v>
      </c>
      <c r="H65" s="1">
        <f t="shared" si="1"/>
        <v>4.8443635619146714E-4</v>
      </c>
      <c r="I65" s="1">
        <f t="shared" si="7"/>
        <v>3.0759791257199071E-3</v>
      </c>
      <c r="J65" s="1">
        <f t="shared" si="8"/>
        <v>1.9531250000000003E-2</v>
      </c>
      <c r="K65" s="1">
        <f t="shared" si="9"/>
        <v>0.12401570718501562</v>
      </c>
      <c r="L65" s="1">
        <f t="shared" si="10"/>
        <v>0.78745065618429588</v>
      </c>
      <c r="M65" s="1">
        <f t="shared" ref="M65:M96" si="11">$C$8*EXP(-$C$5*($D65-($M$14-1)*$C$3))</f>
        <v>5</v>
      </c>
    </row>
    <row r="66" spans="1:14" x14ac:dyDescent="0.2">
      <c r="A66">
        <v>52</v>
      </c>
      <c r="B66">
        <f t="shared" si="2"/>
        <v>5</v>
      </c>
      <c r="C66">
        <f t="shared" si="3"/>
        <v>1</v>
      </c>
      <c r="D66">
        <f t="shared" si="0"/>
        <v>40.888888888888886</v>
      </c>
      <c r="E66">
        <f t="shared" si="4"/>
        <v>31.111111111111114</v>
      </c>
      <c r="F66">
        <f t="shared" si="5"/>
        <v>40.888888888888886</v>
      </c>
      <c r="G66">
        <f t="shared" si="6"/>
        <v>4.8327497606803007</v>
      </c>
      <c r="H66">
        <f t="shared" si="1"/>
        <v>3.9449604723173251E-4</v>
      </c>
      <c r="I66">
        <f t="shared" si="7"/>
        <v>2.5048937614917961E-3</v>
      </c>
      <c r="J66">
        <f t="shared" si="8"/>
        <v>1.5905083968242625E-2</v>
      </c>
      <c r="K66">
        <f t="shared" si="9"/>
        <v>0.10099098809132356</v>
      </c>
      <c r="L66">
        <f t="shared" si="10"/>
        <v>0.64125280294189968</v>
      </c>
      <c r="M66">
        <f t="shared" si="11"/>
        <v>4.0717014958701112</v>
      </c>
    </row>
    <row r="67" spans="1:14" x14ac:dyDescent="0.2">
      <c r="A67">
        <v>53</v>
      </c>
      <c r="B67">
        <f t="shared" si="2"/>
        <v>5</v>
      </c>
      <c r="C67">
        <f t="shared" si="3"/>
        <v>2</v>
      </c>
      <c r="D67">
        <f t="shared" si="0"/>
        <v>41.777777777777779</v>
      </c>
      <c r="E67">
        <f t="shared" si="4"/>
        <v>30.222222222222221</v>
      </c>
      <c r="F67">
        <f t="shared" si="5"/>
        <v>41.777777777777779</v>
      </c>
      <c r="G67">
        <f t="shared" si="6"/>
        <v>3.9355028859455743</v>
      </c>
      <c r="H67">
        <f t="shared" si="1"/>
        <v>3.2125402912565825E-4</v>
      </c>
      <c r="I67">
        <f t="shared" si="7"/>
        <v>2.0398359351323676E-3</v>
      </c>
      <c r="J67">
        <f t="shared" si="8"/>
        <v>1.2952150837086632E-2</v>
      </c>
      <c r="K67">
        <f t="shared" si="9"/>
        <v>8.2241031456168429E-2</v>
      </c>
      <c r="L67">
        <f t="shared" si="10"/>
        <v>0.522197999393886</v>
      </c>
      <c r="M67">
        <f t="shared" si="11"/>
        <v>3.3157506142941751</v>
      </c>
    </row>
    <row r="68" spans="1:14" x14ac:dyDescent="0.2">
      <c r="A68">
        <v>54</v>
      </c>
      <c r="B68">
        <f t="shared" si="2"/>
        <v>5</v>
      </c>
      <c r="C68">
        <f t="shared" si="3"/>
        <v>3</v>
      </c>
      <c r="D68">
        <f t="shared" si="0"/>
        <v>42.666666666666664</v>
      </c>
      <c r="E68">
        <f t="shared" si="4"/>
        <v>29.333333333333336</v>
      </c>
      <c r="F68">
        <f t="shared" si="5"/>
        <v>42.666666666666664</v>
      </c>
      <c r="G68">
        <f t="shared" si="6"/>
        <v>3.2048385975411473</v>
      </c>
      <c r="H68">
        <f t="shared" si="1"/>
        <v>2.6161010218904858E-4</v>
      </c>
      <c r="I68">
        <f t="shared" si="7"/>
        <v>1.6611206056816152E-3</v>
      </c>
      <c r="J68">
        <f t="shared" si="8"/>
        <v>1.054745838762019E-2</v>
      </c>
      <c r="K68">
        <f t="shared" si="9"/>
        <v>6.697218616039638E-2</v>
      </c>
      <c r="L68">
        <f t="shared" si="10"/>
        <v>0.42524687505449321</v>
      </c>
      <c r="M68">
        <f t="shared" si="11"/>
        <v>2.7001493472307669</v>
      </c>
    </row>
    <row r="69" spans="1:14" x14ac:dyDescent="0.2">
      <c r="A69">
        <v>55</v>
      </c>
      <c r="B69">
        <f t="shared" si="2"/>
        <v>5</v>
      </c>
      <c r="C69">
        <f t="shared" si="3"/>
        <v>4</v>
      </c>
      <c r="D69">
        <f t="shared" si="0"/>
        <v>43.555555555555557</v>
      </c>
      <c r="E69">
        <f t="shared" si="4"/>
        <v>28.444444444444443</v>
      </c>
      <c r="F69">
        <f t="shared" si="5"/>
        <v>43.555555555555557</v>
      </c>
      <c r="G69">
        <f t="shared" si="6"/>
        <v>2.6098292223261077</v>
      </c>
      <c r="H69">
        <f t="shared" si="1"/>
        <v>2.1303964888357599E-4</v>
      </c>
      <c r="I69">
        <f t="shared" si="7"/>
        <v>1.3527174509948968E-3</v>
      </c>
      <c r="J69">
        <f t="shared" si="8"/>
        <v>8.5892204189001592E-3</v>
      </c>
      <c r="K69">
        <f t="shared" si="9"/>
        <v>5.4538150114195397E-2</v>
      </c>
      <c r="L69">
        <f t="shared" si="10"/>
        <v>0.34629566745469342</v>
      </c>
      <c r="M69">
        <f t="shared" si="11"/>
        <v>2.1988404272384403</v>
      </c>
    </row>
    <row r="70" spans="1:14" x14ac:dyDescent="0.2">
      <c r="A70">
        <v>56</v>
      </c>
      <c r="B70">
        <f t="shared" si="2"/>
        <v>5</v>
      </c>
      <c r="C70">
        <f t="shared" si="3"/>
        <v>5</v>
      </c>
      <c r="D70">
        <f t="shared" si="0"/>
        <v>44.444444444444443</v>
      </c>
      <c r="E70">
        <f t="shared" si="4"/>
        <v>27.555555555555557</v>
      </c>
      <c r="F70">
        <f t="shared" si="5"/>
        <v>44.444444444444443</v>
      </c>
      <c r="G70">
        <f t="shared" si="6"/>
        <v>2.1252891097021482</v>
      </c>
      <c r="H70">
        <f t="shared" si="1"/>
        <v>1.7348677140777992E-4</v>
      </c>
      <c r="I70">
        <f t="shared" si="7"/>
        <v>1.1015723337411052E-3</v>
      </c>
      <c r="J70">
        <f t="shared" si="8"/>
        <v>6.9945483255987768E-3</v>
      </c>
      <c r="K70">
        <f t="shared" si="9"/>
        <v>4.4412613480391612E-2</v>
      </c>
      <c r="L70">
        <f t="shared" si="10"/>
        <v>0.28200251743772276</v>
      </c>
      <c r="M70">
        <f t="shared" si="11"/>
        <v>1.7906043713532864</v>
      </c>
    </row>
    <row r="71" spans="1:14" x14ac:dyDescent="0.2">
      <c r="A71">
        <v>57</v>
      </c>
      <c r="B71">
        <f t="shared" si="2"/>
        <v>5</v>
      </c>
      <c r="C71">
        <f t="shared" si="3"/>
        <v>6</v>
      </c>
      <c r="D71">
        <f t="shared" si="0"/>
        <v>45.333333333333336</v>
      </c>
      <c r="E71">
        <f t="shared" si="4"/>
        <v>26.666666666666664</v>
      </c>
      <c r="F71">
        <f t="shared" si="5"/>
        <v>45.333333333333336</v>
      </c>
      <c r="G71">
        <f t="shared" si="6"/>
        <v>1.7307085694261364</v>
      </c>
      <c r="H71">
        <f t="shared" si="1"/>
        <v>1.4127726933094644E-4</v>
      </c>
      <c r="I71">
        <f t="shared" si="7"/>
        <v>8.9705474382055582E-4</v>
      </c>
      <c r="J71">
        <f t="shared" si="8"/>
        <v>5.6959425760552546E-3</v>
      </c>
      <c r="K71">
        <f t="shared" si="9"/>
        <v>3.6166980948722283E-2</v>
      </c>
      <c r="L71">
        <f t="shared" si="10"/>
        <v>0.22964601441806226</v>
      </c>
      <c r="M71">
        <f t="shared" si="11"/>
        <v>1.4581612994701452</v>
      </c>
    </row>
    <row r="72" spans="1:14" x14ac:dyDescent="0.2">
      <c r="A72">
        <v>58</v>
      </c>
      <c r="B72">
        <f t="shared" si="2"/>
        <v>5</v>
      </c>
      <c r="C72">
        <f t="shared" si="3"/>
        <v>7</v>
      </c>
      <c r="D72">
        <f t="shared" si="0"/>
        <v>46.222222222222221</v>
      </c>
      <c r="E72">
        <f t="shared" si="4"/>
        <v>25.777777777777779</v>
      </c>
      <c r="F72">
        <f t="shared" si="5"/>
        <v>46.222222222222221</v>
      </c>
      <c r="G72">
        <f t="shared" si="6"/>
        <v>1.4093857342095237</v>
      </c>
      <c r="H72">
        <f t="shared" si="1"/>
        <v>1.1504777377345184E-4</v>
      </c>
      <c r="I72">
        <f t="shared" si="7"/>
        <v>7.3050782845830741E-4</v>
      </c>
      <c r="J72">
        <f t="shared" si="8"/>
        <v>4.6384355814628906E-3</v>
      </c>
      <c r="K72">
        <f t="shared" si="9"/>
        <v>2.9452230086003669E-2</v>
      </c>
      <c r="L72">
        <f t="shared" si="10"/>
        <v>0.18701000408532664</v>
      </c>
      <c r="M72">
        <f t="shared" si="11"/>
        <v>1.1874395088544989</v>
      </c>
    </row>
    <row r="73" spans="1:14" x14ac:dyDescent="0.2">
      <c r="A73">
        <v>59</v>
      </c>
      <c r="B73">
        <f t="shared" si="2"/>
        <v>5</v>
      </c>
      <c r="C73">
        <f t="shared" si="3"/>
        <v>8</v>
      </c>
      <c r="D73">
        <f t="shared" si="0"/>
        <v>47.111111111111114</v>
      </c>
      <c r="E73">
        <f t="shared" si="4"/>
        <v>24.888888888888886</v>
      </c>
      <c r="F73">
        <f t="shared" si="5"/>
        <v>47.111111111111114</v>
      </c>
      <c r="G73">
        <f t="shared" si="6"/>
        <v>1.1477196004477808</v>
      </c>
      <c r="H73">
        <f t="shared" si="1"/>
        <v>9.3688038513977829E-5</v>
      </c>
      <c r="I73">
        <f t="shared" si="7"/>
        <v>5.9488196357570221E-4</v>
      </c>
      <c r="J73">
        <f t="shared" si="8"/>
        <v>3.7772650191079133E-3</v>
      </c>
      <c r="K73">
        <f t="shared" si="9"/>
        <v>2.3984137859578321E-2</v>
      </c>
      <c r="L73">
        <f t="shared" si="10"/>
        <v>0.15228978267537979</v>
      </c>
      <c r="M73">
        <f t="shared" si="11"/>
        <v>0.96697984489162514</v>
      </c>
    </row>
    <row r="74" spans="1:14" x14ac:dyDescent="0.2">
      <c r="A74">
        <v>60</v>
      </c>
      <c r="B74">
        <f t="shared" si="2"/>
        <v>5</v>
      </c>
      <c r="C74">
        <f t="shared" si="3"/>
        <v>9</v>
      </c>
      <c r="D74">
        <f t="shared" si="0"/>
        <v>48</v>
      </c>
      <c r="E74">
        <f t="shared" si="4"/>
        <v>24</v>
      </c>
      <c r="F74">
        <f t="shared" si="5"/>
        <v>48</v>
      </c>
      <c r="G74">
        <f t="shared" si="6"/>
        <v>0.93463432279653536</v>
      </c>
      <c r="H74">
        <f t="shared" si="1"/>
        <v>7.6293945312500027E-5</v>
      </c>
      <c r="I74">
        <f t="shared" si="7"/>
        <v>4.8443635619146714E-4</v>
      </c>
      <c r="J74">
        <f t="shared" si="8"/>
        <v>3.0759791257199071E-3</v>
      </c>
      <c r="K74">
        <f t="shared" si="9"/>
        <v>1.9531250000000003E-2</v>
      </c>
      <c r="L74">
        <f t="shared" si="10"/>
        <v>0.12401570718501562</v>
      </c>
      <c r="M74">
        <f t="shared" si="11"/>
        <v>0.78745065618429588</v>
      </c>
    </row>
    <row r="75" spans="1:14" s="1" customFormat="1" x14ac:dyDescent="0.2">
      <c r="A75" s="1">
        <v>61</v>
      </c>
      <c r="B75" s="1">
        <f t="shared" si="2"/>
        <v>6</v>
      </c>
      <c r="C75" s="1">
        <f t="shared" si="3"/>
        <v>0</v>
      </c>
      <c r="D75" s="1">
        <f t="shared" si="0"/>
        <v>48</v>
      </c>
      <c r="E75" s="1">
        <f t="shared" si="4"/>
        <v>24</v>
      </c>
      <c r="F75" s="1">
        <f t="shared" si="5"/>
        <v>48</v>
      </c>
      <c r="G75" s="1">
        <f t="shared" si="6"/>
        <v>5.9346343227965352</v>
      </c>
      <c r="H75" s="1">
        <f t="shared" si="1"/>
        <v>7.6293945312500027E-5</v>
      </c>
      <c r="I75" s="1">
        <f t="shared" si="7"/>
        <v>4.8443635619146714E-4</v>
      </c>
      <c r="J75" s="1">
        <f t="shared" si="8"/>
        <v>3.0759791257199071E-3</v>
      </c>
      <c r="K75" s="1">
        <f t="shared" si="9"/>
        <v>1.9531250000000003E-2</v>
      </c>
      <c r="L75" s="1">
        <f t="shared" si="10"/>
        <v>0.12401570718501562</v>
      </c>
      <c r="M75" s="1">
        <f t="shared" si="11"/>
        <v>0.78745065618429588</v>
      </c>
      <c r="N75" s="1">
        <f t="shared" ref="N75:N106" si="12">$C$8*EXP(-$C$5*($D75-($N$14-1)*$C$3))</f>
        <v>5</v>
      </c>
    </row>
    <row r="76" spans="1:14" x14ac:dyDescent="0.2">
      <c r="A76">
        <v>62</v>
      </c>
      <c r="B76">
        <f t="shared" si="2"/>
        <v>6</v>
      </c>
      <c r="C76">
        <f t="shared" si="3"/>
        <v>1</v>
      </c>
      <c r="D76">
        <f t="shared" si="0"/>
        <v>48.888888888888886</v>
      </c>
      <c r="E76">
        <f t="shared" si="4"/>
        <v>23.111111111111114</v>
      </c>
      <c r="F76">
        <f t="shared" si="5"/>
        <v>48.888888888888886</v>
      </c>
      <c r="G76">
        <f t="shared" si="6"/>
        <v>4.8328118899145514</v>
      </c>
      <c r="H76">
        <f t="shared" si="1"/>
        <v>6.2129234250947755E-5</v>
      </c>
      <c r="I76">
        <f t="shared" si="7"/>
        <v>3.9449604723173251E-4</v>
      </c>
      <c r="J76">
        <f t="shared" si="8"/>
        <v>2.5048937614917961E-3</v>
      </c>
      <c r="K76">
        <f t="shared" si="9"/>
        <v>1.5905083968242625E-2</v>
      </c>
      <c r="L76">
        <f t="shared" si="10"/>
        <v>0.10099098809132356</v>
      </c>
      <c r="M76">
        <f t="shared" si="11"/>
        <v>0.64125280294189968</v>
      </c>
      <c r="N76">
        <f t="shared" si="12"/>
        <v>4.0717014958701112</v>
      </c>
    </row>
    <row r="77" spans="1:14" x14ac:dyDescent="0.2">
      <c r="A77">
        <v>63</v>
      </c>
      <c r="B77">
        <f t="shared" si="2"/>
        <v>6</v>
      </c>
      <c r="C77">
        <f t="shared" si="3"/>
        <v>2</v>
      </c>
      <c r="D77">
        <f t="shared" si="0"/>
        <v>49.777777777777779</v>
      </c>
      <c r="E77">
        <f t="shared" si="4"/>
        <v>22.222222222222221</v>
      </c>
      <c r="F77">
        <f t="shared" si="5"/>
        <v>49.777777777777779</v>
      </c>
      <c r="G77">
        <f t="shared" si="6"/>
        <v>3.9355534802847814</v>
      </c>
      <c r="H77">
        <f t="shared" si="1"/>
        <v>5.0594339207369621E-5</v>
      </c>
      <c r="I77">
        <f t="shared" si="7"/>
        <v>3.2125402912565825E-4</v>
      </c>
      <c r="J77">
        <f t="shared" si="8"/>
        <v>2.0398359351323676E-3</v>
      </c>
      <c r="K77">
        <f t="shared" ref="K77:K108" si="13">$C$8*EXP(-$C$5*($D77-($K$14-1)*$C$3))</f>
        <v>1.2952150837086632E-2</v>
      </c>
      <c r="L77">
        <f t="shared" si="10"/>
        <v>8.2241031456168429E-2</v>
      </c>
      <c r="M77">
        <f t="shared" si="11"/>
        <v>0.522197999393886</v>
      </c>
      <c r="N77">
        <f t="shared" si="12"/>
        <v>3.3157506142941751</v>
      </c>
    </row>
    <row r="78" spans="1:14" x14ac:dyDescent="0.2">
      <c r="A78">
        <v>64</v>
      </c>
      <c r="B78">
        <f t="shared" si="2"/>
        <v>6</v>
      </c>
      <c r="C78">
        <f t="shared" si="3"/>
        <v>3</v>
      </c>
      <c r="D78">
        <f t="shared" si="0"/>
        <v>50.666666666666664</v>
      </c>
      <c r="E78">
        <f t="shared" si="4"/>
        <v>21.333333333333336</v>
      </c>
      <c r="F78">
        <f t="shared" si="5"/>
        <v>50.666666666666664</v>
      </c>
      <c r="G78">
        <f t="shared" si="6"/>
        <v>3.2048797985504738</v>
      </c>
      <c r="H78">
        <f t="shared" si="1"/>
        <v>4.1201009326641409E-5</v>
      </c>
      <c r="I78">
        <f t="shared" si="7"/>
        <v>2.6161010218904858E-4</v>
      </c>
      <c r="J78">
        <f t="shared" si="8"/>
        <v>1.6611206056816152E-3</v>
      </c>
      <c r="K78">
        <f t="shared" si="13"/>
        <v>1.054745838762019E-2</v>
      </c>
      <c r="L78">
        <f t="shared" si="10"/>
        <v>6.697218616039638E-2</v>
      </c>
      <c r="M78">
        <f t="shared" si="11"/>
        <v>0.42524687505449321</v>
      </c>
      <c r="N78">
        <f t="shared" si="12"/>
        <v>2.7001493472307669</v>
      </c>
    </row>
    <row r="79" spans="1:14" x14ac:dyDescent="0.2">
      <c r="A79">
        <v>65</v>
      </c>
      <c r="B79">
        <f t="shared" si="2"/>
        <v>6</v>
      </c>
      <c r="C79">
        <f t="shared" si="3"/>
        <v>4</v>
      </c>
      <c r="D79">
        <f t="shared" ref="D79:D142" si="14">(B79+C79/9)*$C$3</f>
        <v>51.555555555555557</v>
      </c>
      <c r="E79">
        <f t="shared" si="4"/>
        <v>20.444444444444443</v>
      </c>
      <c r="F79">
        <f t="shared" si="5"/>
        <v>51.555555555555557</v>
      </c>
      <c r="G79">
        <f t="shared" si="6"/>
        <v>2.6098627739683691</v>
      </c>
      <c r="H79">
        <f t="shared" ref="H79:H142" si="15">$C$7*EXP(-$C$5*D79)</f>
        <v>3.3551642261328788E-5</v>
      </c>
      <c r="I79">
        <f t="shared" si="7"/>
        <v>2.1303964888357599E-4</v>
      </c>
      <c r="J79">
        <f t="shared" si="8"/>
        <v>1.3527174509948968E-3</v>
      </c>
      <c r="K79">
        <f t="shared" si="13"/>
        <v>8.5892204189001592E-3</v>
      </c>
      <c r="L79">
        <f t="shared" si="10"/>
        <v>5.4538150114195397E-2</v>
      </c>
      <c r="M79">
        <f t="shared" si="11"/>
        <v>0.34629566745469342</v>
      </c>
      <c r="N79">
        <f t="shared" si="12"/>
        <v>2.1988404272384403</v>
      </c>
    </row>
    <row r="80" spans="1:14" x14ac:dyDescent="0.2">
      <c r="A80">
        <v>66</v>
      </c>
      <c r="B80">
        <f t="shared" ref="B80:B143" si="16">FLOOR(A80-1,10)/10</f>
        <v>6</v>
      </c>
      <c r="C80">
        <f t="shared" ref="C80:C143" si="17">MOD(A80-1,10)</f>
        <v>5</v>
      </c>
      <c r="D80">
        <f t="shared" si="14"/>
        <v>52.444444444444443</v>
      </c>
      <c r="E80">
        <f t="shared" ref="E80:E143" si="18">$C$10-D80</f>
        <v>19.555555555555557</v>
      </c>
      <c r="F80">
        <f t="shared" ref="F80:F143" si="19">IF(E80&lt;0,NA(),D80)</f>
        <v>52.444444444444443</v>
      </c>
      <c r="G80">
        <f t="shared" ref="G80:G143" si="20">IF(E80&lt;0,NA(),SUM(H80:AZ80))</f>
        <v>2.1253164321565454</v>
      </c>
      <c r="H80">
        <f t="shared" si="15"/>
        <v>2.7322454396870249E-5</v>
      </c>
      <c r="I80">
        <f t="shared" si="7"/>
        <v>1.7348677140777992E-4</v>
      </c>
      <c r="J80">
        <f t="shared" si="8"/>
        <v>1.1015723337411052E-3</v>
      </c>
      <c r="K80">
        <f t="shared" si="13"/>
        <v>6.9945483255987768E-3</v>
      </c>
      <c r="L80">
        <f t="shared" si="10"/>
        <v>4.4412613480391612E-2</v>
      </c>
      <c r="M80">
        <f t="shared" si="11"/>
        <v>0.28200251743772276</v>
      </c>
      <c r="N80">
        <f t="shared" si="12"/>
        <v>1.7906043713532864</v>
      </c>
    </row>
    <row r="81" spans="1:16" x14ac:dyDescent="0.2">
      <c r="A81">
        <v>67</v>
      </c>
      <c r="B81">
        <f t="shared" si="16"/>
        <v>6</v>
      </c>
      <c r="C81">
        <f t="shared" si="17"/>
        <v>6</v>
      </c>
      <c r="D81">
        <f t="shared" si="14"/>
        <v>53.333333333333336</v>
      </c>
      <c r="E81">
        <f t="shared" si="18"/>
        <v>18.666666666666664</v>
      </c>
      <c r="F81">
        <f t="shared" si="19"/>
        <v>53.333333333333336</v>
      </c>
      <c r="G81">
        <f t="shared" si="20"/>
        <v>1.7307308192018243</v>
      </c>
      <c r="H81">
        <f t="shared" si="15"/>
        <v>2.2249775687715858E-5</v>
      </c>
      <c r="I81">
        <f t="shared" si="7"/>
        <v>1.4127726933094644E-4</v>
      </c>
      <c r="J81">
        <f t="shared" si="8"/>
        <v>8.9705474382055582E-4</v>
      </c>
      <c r="K81">
        <f t="shared" si="13"/>
        <v>5.6959425760552546E-3</v>
      </c>
      <c r="L81">
        <f t="shared" si="10"/>
        <v>3.6166980948722283E-2</v>
      </c>
      <c r="M81">
        <f t="shared" si="11"/>
        <v>0.22964601441806226</v>
      </c>
      <c r="N81">
        <f t="shared" si="12"/>
        <v>1.4581612994701452</v>
      </c>
    </row>
    <row r="82" spans="1:16" x14ac:dyDescent="0.2">
      <c r="A82">
        <v>68</v>
      </c>
      <c r="B82">
        <f t="shared" si="16"/>
        <v>6</v>
      </c>
      <c r="C82">
        <f t="shared" si="17"/>
        <v>7</v>
      </c>
      <c r="D82">
        <f t="shared" si="14"/>
        <v>54.222222222222221</v>
      </c>
      <c r="E82">
        <f t="shared" si="18"/>
        <v>17.777777777777779</v>
      </c>
      <c r="F82">
        <f t="shared" si="19"/>
        <v>54.222222222222221</v>
      </c>
      <c r="G82">
        <f t="shared" si="20"/>
        <v>1.409403853098514</v>
      </c>
      <c r="H82">
        <f t="shared" si="15"/>
        <v>1.811888899008942E-5</v>
      </c>
      <c r="I82">
        <f t="shared" si="7"/>
        <v>1.1504777377345184E-4</v>
      </c>
      <c r="J82">
        <f t="shared" si="8"/>
        <v>7.3050782845830741E-4</v>
      </c>
      <c r="K82">
        <f t="shared" si="13"/>
        <v>4.6384355814628906E-3</v>
      </c>
      <c r="L82">
        <f t="shared" si="10"/>
        <v>2.9452230086003669E-2</v>
      </c>
      <c r="M82">
        <f t="shared" si="11"/>
        <v>0.18701000408532664</v>
      </c>
      <c r="N82">
        <f t="shared" si="12"/>
        <v>1.1874395088544989</v>
      </c>
    </row>
    <row r="83" spans="1:16" x14ac:dyDescent="0.2">
      <c r="A83">
        <v>69</v>
      </c>
      <c r="B83">
        <f t="shared" si="16"/>
        <v>6</v>
      </c>
      <c r="C83">
        <f t="shared" si="17"/>
        <v>8</v>
      </c>
      <c r="D83">
        <f t="shared" si="14"/>
        <v>55.111111111111114</v>
      </c>
      <c r="E83">
        <f t="shared" si="18"/>
        <v>16.888888888888886</v>
      </c>
      <c r="F83">
        <f t="shared" si="19"/>
        <v>55.111111111111114</v>
      </c>
      <c r="G83">
        <f t="shared" si="20"/>
        <v>1.1477343553892618</v>
      </c>
      <c r="H83">
        <f t="shared" si="15"/>
        <v>1.475494148089029E-5</v>
      </c>
      <c r="I83">
        <f t="shared" si="7"/>
        <v>9.3688038513977829E-5</v>
      </c>
      <c r="J83">
        <f t="shared" si="8"/>
        <v>5.9488196357570221E-4</v>
      </c>
      <c r="K83">
        <f t="shared" si="13"/>
        <v>3.7772650191079133E-3</v>
      </c>
      <c r="L83">
        <f t="shared" si="10"/>
        <v>2.3984137859578321E-2</v>
      </c>
      <c r="M83">
        <f t="shared" si="11"/>
        <v>0.15228978267537979</v>
      </c>
      <c r="N83">
        <f t="shared" si="12"/>
        <v>0.96697984489162514</v>
      </c>
    </row>
    <row r="84" spans="1:16" x14ac:dyDescent="0.2">
      <c r="A84">
        <v>70</v>
      </c>
      <c r="B84">
        <f t="shared" si="16"/>
        <v>6</v>
      </c>
      <c r="C84">
        <f t="shared" si="17"/>
        <v>9</v>
      </c>
      <c r="D84">
        <f t="shared" si="14"/>
        <v>56</v>
      </c>
      <c r="E84">
        <f t="shared" si="18"/>
        <v>16</v>
      </c>
      <c r="F84">
        <f t="shared" si="19"/>
        <v>56</v>
      </c>
      <c r="G84">
        <f t="shared" si="20"/>
        <v>0.93464633833999522</v>
      </c>
      <c r="H84">
        <f t="shared" si="15"/>
        <v>1.2015543459843389E-5</v>
      </c>
      <c r="I84">
        <f t="shared" si="7"/>
        <v>7.6293945312500027E-5</v>
      </c>
      <c r="J84">
        <f t="shared" si="8"/>
        <v>4.8443635619146714E-4</v>
      </c>
      <c r="K84">
        <f t="shared" si="13"/>
        <v>3.0759791257199071E-3</v>
      </c>
      <c r="L84">
        <f t="shared" si="10"/>
        <v>1.9531250000000003E-2</v>
      </c>
      <c r="M84">
        <f t="shared" si="11"/>
        <v>0.12401570718501562</v>
      </c>
      <c r="N84">
        <f t="shared" si="12"/>
        <v>0.78745065618429588</v>
      </c>
    </row>
    <row r="85" spans="1:16" s="1" customFormat="1" x14ac:dyDescent="0.2">
      <c r="A85" s="1">
        <v>71</v>
      </c>
      <c r="B85" s="1">
        <f t="shared" si="16"/>
        <v>7</v>
      </c>
      <c r="C85" s="1">
        <f t="shared" si="17"/>
        <v>0</v>
      </c>
      <c r="D85" s="1">
        <f t="shared" si="14"/>
        <v>56</v>
      </c>
      <c r="E85" s="1">
        <f t="shared" si="18"/>
        <v>16</v>
      </c>
      <c r="F85" s="1">
        <f t="shared" si="19"/>
        <v>56</v>
      </c>
      <c r="G85" s="1">
        <f t="shared" si="20"/>
        <v>5.934646338339995</v>
      </c>
      <c r="H85" s="1">
        <f t="shared" si="15"/>
        <v>1.2015543459843389E-5</v>
      </c>
      <c r="I85" s="1">
        <f t="shared" si="7"/>
        <v>7.6293945312500027E-5</v>
      </c>
      <c r="J85" s="1">
        <f t="shared" si="8"/>
        <v>4.8443635619146714E-4</v>
      </c>
      <c r="K85" s="1">
        <f t="shared" si="13"/>
        <v>3.0759791257199071E-3</v>
      </c>
      <c r="L85" s="1">
        <f t="shared" si="10"/>
        <v>1.9531250000000003E-2</v>
      </c>
      <c r="M85" s="1">
        <f t="shared" si="11"/>
        <v>0.12401570718501562</v>
      </c>
      <c r="N85" s="1">
        <f t="shared" si="12"/>
        <v>0.78745065618429588</v>
      </c>
      <c r="O85" s="1">
        <f t="shared" ref="O85:O116" si="21">$C$8*EXP(-$C$5*($D85-($O$14-1)*$C$3))</f>
        <v>5</v>
      </c>
    </row>
    <row r="86" spans="1:16" x14ac:dyDescent="0.2">
      <c r="A86">
        <v>72</v>
      </c>
      <c r="B86">
        <f t="shared" si="16"/>
        <v>7</v>
      </c>
      <c r="C86">
        <f t="shared" si="17"/>
        <v>1</v>
      </c>
      <c r="D86">
        <f t="shared" si="14"/>
        <v>56.888888888888886</v>
      </c>
      <c r="E86">
        <f t="shared" si="18"/>
        <v>15.111111111111114</v>
      </c>
      <c r="F86">
        <f t="shared" si="19"/>
        <v>56.888888888888886</v>
      </c>
      <c r="G86">
        <f t="shared" si="20"/>
        <v>4.8328216746558077</v>
      </c>
      <c r="H86">
        <f t="shared" si="15"/>
        <v>9.7847412558273317E-6</v>
      </c>
      <c r="I86">
        <f t="shared" si="7"/>
        <v>6.2129234250947755E-5</v>
      </c>
      <c r="J86">
        <f t="shared" si="8"/>
        <v>3.9449604723173251E-4</v>
      </c>
      <c r="K86">
        <f t="shared" si="13"/>
        <v>2.5048937614917961E-3</v>
      </c>
      <c r="L86">
        <f t="shared" si="10"/>
        <v>1.5905083968242625E-2</v>
      </c>
      <c r="M86">
        <f t="shared" si="11"/>
        <v>0.10099098809132356</v>
      </c>
      <c r="N86">
        <f t="shared" si="12"/>
        <v>0.64125280294189968</v>
      </c>
      <c r="O86">
        <f t="shared" si="21"/>
        <v>4.0717014958701112</v>
      </c>
    </row>
    <row r="87" spans="1:16" x14ac:dyDescent="0.2">
      <c r="A87">
        <v>73</v>
      </c>
      <c r="B87">
        <f t="shared" si="16"/>
        <v>7</v>
      </c>
      <c r="C87">
        <f t="shared" si="17"/>
        <v>2</v>
      </c>
      <c r="D87">
        <f t="shared" si="14"/>
        <v>57.777777777777779</v>
      </c>
      <c r="E87">
        <f t="shared" si="18"/>
        <v>14.222222222222221</v>
      </c>
      <c r="F87">
        <f t="shared" si="19"/>
        <v>57.777777777777779</v>
      </c>
      <c r="G87">
        <f t="shared" si="20"/>
        <v>3.9355614483939032</v>
      </c>
      <c r="H87">
        <f t="shared" si="15"/>
        <v>7.9681091216108128E-6</v>
      </c>
      <c r="I87">
        <f t="shared" si="7"/>
        <v>5.0594339207369621E-5</v>
      </c>
      <c r="J87">
        <f t="shared" si="8"/>
        <v>3.2125402912565825E-4</v>
      </c>
      <c r="K87">
        <f t="shared" si="13"/>
        <v>2.0398359351323676E-3</v>
      </c>
      <c r="L87">
        <f t="shared" ref="L87:L118" si="22">$C$8*EXP(-$C$5*($D87-($L$14-1)*$C$3))</f>
        <v>1.2952150837086632E-2</v>
      </c>
      <c r="M87">
        <f t="shared" si="11"/>
        <v>8.2241031456168429E-2</v>
      </c>
      <c r="N87">
        <f t="shared" si="12"/>
        <v>0.522197999393886</v>
      </c>
      <c r="O87">
        <f t="shared" si="21"/>
        <v>3.3157506142941751</v>
      </c>
    </row>
    <row r="88" spans="1:16" x14ac:dyDescent="0.2">
      <c r="A88">
        <v>74</v>
      </c>
      <c r="B88">
        <f t="shared" si="16"/>
        <v>7</v>
      </c>
      <c r="C88">
        <f t="shared" si="17"/>
        <v>3</v>
      </c>
      <c r="D88">
        <f t="shared" si="14"/>
        <v>58.666666666666664</v>
      </c>
      <c r="E88">
        <f t="shared" si="18"/>
        <v>13.333333333333336</v>
      </c>
      <c r="F88">
        <f t="shared" si="19"/>
        <v>58.666666666666664</v>
      </c>
      <c r="G88">
        <f t="shared" si="20"/>
        <v>3.2048862873028399</v>
      </c>
      <c r="H88">
        <f t="shared" si="15"/>
        <v>6.4887523659438034E-6</v>
      </c>
      <c r="I88">
        <f t="shared" si="7"/>
        <v>4.1201009326641409E-5</v>
      </c>
      <c r="J88">
        <f t="shared" si="8"/>
        <v>2.6161010218904858E-4</v>
      </c>
      <c r="K88">
        <f t="shared" si="13"/>
        <v>1.6611206056816152E-3</v>
      </c>
      <c r="L88">
        <f t="shared" si="22"/>
        <v>1.054745838762019E-2</v>
      </c>
      <c r="M88">
        <f t="shared" si="11"/>
        <v>6.697218616039638E-2</v>
      </c>
      <c r="N88">
        <f t="shared" si="12"/>
        <v>0.42524687505449321</v>
      </c>
      <c r="O88">
        <f t="shared" si="21"/>
        <v>2.7001493472307669</v>
      </c>
    </row>
    <row r="89" spans="1:16" x14ac:dyDescent="0.2">
      <c r="A89">
        <v>75</v>
      </c>
      <c r="B89">
        <f t="shared" si="16"/>
        <v>7</v>
      </c>
      <c r="C89">
        <f t="shared" si="17"/>
        <v>4</v>
      </c>
      <c r="D89">
        <f t="shared" si="14"/>
        <v>59.555555555555557</v>
      </c>
      <c r="E89">
        <f t="shared" si="18"/>
        <v>12.444444444444443</v>
      </c>
      <c r="F89">
        <f t="shared" si="19"/>
        <v>59.555555555555557</v>
      </c>
      <c r="G89">
        <f t="shared" si="20"/>
        <v>2.6098680580209122</v>
      </c>
      <c r="H89">
        <f t="shared" si="15"/>
        <v>5.2840525429488225E-6</v>
      </c>
      <c r="I89">
        <f t="shared" ref="I89:I152" si="23">$C$8*EXP(-$C$5*($D89-($I$14-1)*$C$3))</f>
        <v>3.3551642261328788E-5</v>
      </c>
      <c r="J89">
        <f t="shared" si="8"/>
        <v>2.1303964888357599E-4</v>
      </c>
      <c r="K89">
        <f t="shared" si="13"/>
        <v>1.3527174509948968E-3</v>
      </c>
      <c r="L89">
        <f t="shared" si="22"/>
        <v>8.5892204189001592E-3</v>
      </c>
      <c r="M89">
        <f t="shared" si="11"/>
        <v>5.4538150114195397E-2</v>
      </c>
      <c r="N89">
        <f t="shared" si="12"/>
        <v>0.34629566745469342</v>
      </c>
      <c r="O89">
        <f t="shared" si="21"/>
        <v>2.1988404272384403</v>
      </c>
    </row>
    <row r="90" spans="1:16" x14ac:dyDescent="0.2">
      <c r="A90">
        <v>76</v>
      </c>
      <c r="B90">
        <f t="shared" si="16"/>
        <v>7</v>
      </c>
      <c r="C90">
        <f t="shared" si="17"/>
        <v>5</v>
      </c>
      <c r="D90">
        <f t="shared" si="14"/>
        <v>60.444444444444443</v>
      </c>
      <c r="E90">
        <f t="shared" si="18"/>
        <v>11.555555555555557</v>
      </c>
      <c r="F90">
        <f t="shared" si="19"/>
        <v>60.444444444444443</v>
      </c>
      <c r="G90">
        <f t="shared" si="20"/>
        <v>2.125320735173474</v>
      </c>
      <c r="H90">
        <f t="shared" si="15"/>
        <v>4.3030169286761971E-6</v>
      </c>
      <c r="I90">
        <f t="shared" si="23"/>
        <v>2.7322454396870249E-5</v>
      </c>
      <c r="J90">
        <f t="shared" si="8"/>
        <v>1.7348677140777992E-4</v>
      </c>
      <c r="K90">
        <f t="shared" si="13"/>
        <v>1.1015723337411052E-3</v>
      </c>
      <c r="L90">
        <f t="shared" si="22"/>
        <v>6.9945483255987768E-3</v>
      </c>
      <c r="M90">
        <f t="shared" si="11"/>
        <v>4.4412613480391612E-2</v>
      </c>
      <c r="N90">
        <f t="shared" si="12"/>
        <v>0.28200251743772276</v>
      </c>
      <c r="O90">
        <f t="shared" si="21"/>
        <v>1.7906043713532864</v>
      </c>
    </row>
    <row r="91" spans="1:16" x14ac:dyDescent="0.2">
      <c r="A91">
        <v>77</v>
      </c>
      <c r="B91">
        <f t="shared" si="16"/>
        <v>7</v>
      </c>
      <c r="C91">
        <f t="shared" si="17"/>
        <v>6</v>
      </c>
      <c r="D91">
        <f t="shared" si="14"/>
        <v>61.333333333333336</v>
      </c>
      <c r="E91">
        <f t="shared" si="18"/>
        <v>10.666666666666664</v>
      </c>
      <c r="F91">
        <f t="shared" si="19"/>
        <v>61.333333333333336</v>
      </c>
      <c r="G91">
        <f t="shared" si="20"/>
        <v>1.7307343233219172</v>
      </c>
      <c r="H91">
        <f t="shared" si="15"/>
        <v>3.5041200930490504E-6</v>
      </c>
      <c r="I91">
        <f t="shared" si="23"/>
        <v>2.2249775687715858E-5</v>
      </c>
      <c r="J91">
        <f t="shared" si="8"/>
        <v>1.4127726933094644E-4</v>
      </c>
      <c r="K91">
        <f t="shared" si="13"/>
        <v>8.9705474382055582E-4</v>
      </c>
      <c r="L91">
        <f t="shared" si="22"/>
        <v>5.6959425760552546E-3</v>
      </c>
      <c r="M91">
        <f t="shared" si="11"/>
        <v>3.6166980948722283E-2</v>
      </c>
      <c r="N91">
        <f t="shared" si="12"/>
        <v>0.22964601441806226</v>
      </c>
      <c r="O91">
        <f t="shared" si="21"/>
        <v>1.4581612994701452</v>
      </c>
    </row>
    <row r="92" spans="1:16" x14ac:dyDescent="0.2">
      <c r="A92">
        <v>78</v>
      </c>
      <c r="B92">
        <f t="shared" si="16"/>
        <v>7</v>
      </c>
      <c r="C92">
        <f t="shared" si="17"/>
        <v>7</v>
      </c>
      <c r="D92">
        <f t="shared" si="14"/>
        <v>62.222222222222221</v>
      </c>
      <c r="E92">
        <f t="shared" si="18"/>
        <v>9.7777777777777786</v>
      </c>
      <c r="F92">
        <f t="shared" si="19"/>
        <v>62.222222222222221</v>
      </c>
      <c r="G92">
        <f t="shared" si="20"/>
        <v>1.4094067066447189</v>
      </c>
      <c r="H92">
        <f t="shared" si="15"/>
        <v>2.8535462049152659E-6</v>
      </c>
      <c r="I92">
        <f t="shared" si="23"/>
        <v>1.811888899008942E-5</v>
      </c>
      <c r="J92">
        <f t="shared" si="8"/>
        <v>1.1504777377345184E-4</v>
      </c>
      <c r="K92">
        <f t="shared" si="13"/>
        <v>7.3050782845830741E-4</v>
      </c>
      <c r="L92">
        <f t="shared" si="22"/>
        <v>4.6384355814628906E-3</v>
      </c>
      <c r="M92">
        <f t="shared" si="11"/>
        <v>2.9452230086003669E-2</v>
      </c>
      <c r="N92">
        <f t="shared" si="12"/>
        <v>0.18701000408532664</v>
      </c>
      <c r="O92">
        <f t="shared" si="21"/>
        <v>1.1874395088544989</v>
      </c>
    </row>
    <row r="93" spans="1:16" x14ac:dyDescent="0.2">
      <c r="A93">
        <v>79</v>
      </c>
      <c r="B93">
        <f t="shared" si="16"/>
        <v>7</v>
      </c>
      <c r="C93">
        <f t="shared" si="17"/>
        <v>8</v>
      </c>
      <c r="D93">
        <f t="shared" si="14"/>
        <v>63.111111111111114</v>
      </c>
      <c r="E93">
        <f t="shared" si="18"/>
        <v>8.8888888888888857</v>
      </c>
      <c r="F93">
        <f t="shared" si="19"/>
        <v>63.111111111111114</v>
      </c>
      <c r="G93">
        <f t="shared" si="20"/>
        <v>1.1477366791469319</v>
      </c>
      <c r="H93">
        <f t="shared" si="15"/>
        <v>2.3237576702175893E-6</v>
      </c>
      <c r="I93">
        <f t="shared" si="23"/>
        <v>1.475494148089029E-5</v>
      </c>
      <c r="J93">
        <f t="shared" si="8"/>
        <v>9.3688038513977829E-5</v>
      </c>
      <c r="K93">
        <f t="shared" si="13"/>
        <v>5.9488196357570221E-4</v>
      </c>
      <c r="L93">
        <f t="shared" si="22"/>
        <v>3.7772650191079133E-3</v>
      </c>
      <c r="M93">
        <f t="shared" si="11"/>
        <v>2.3984137859578321E-2</v>
      </c>
      <c r="N93">
        <f t="shared" si="12"/>
        <v>0.15228978267537979</v>
      </c>
      <c r="O93">
        <f t="shared" si="21"/>
        <v>0.96697984489162514</v>
      </c>
    </row>
    <row r="94" spans="1:16" x14ac:dyDescent="0.2">
      <c r="A94">
        <v>80</v>
      </c>
      <c r="B94">
        <f t="shared" si="16"/>
        <v>7</v>
      </c>
      <c r="C94">
        <f t="shared" si="17"/>
        <v>9</v>
      </c>
      <c r="D94">
        <f t="shared" si="14"/>
        <v>64</v>
      </c>
      <c r="E94">
        <f t="shared" si="18"/>
        <v>8</v>
      </c>
      <c r="F94">
        <f t="shared" si="19"/>
        <v>64</v>
      </c>
      <c r="G94">
        <f t="shared" si="20"/>
        <v>0.93464823066951164</v>
      </c>
      <c r="H94">
        <f t="shared" si="15"/>
        <v>1.8923295163729204E-6</v>
      </c>
      <c r="I94">
        <f t="shared" si="23"/>
        <v>1.2015543459843389E-5</v>
      </c>
      <c r="J94">
        <f t="shared" si="8"/>
        <v>7.6293945312500027E-5</v>
      </c>
      <c r="K94">
        <f t="shared" si="13"/>
        <v>4.8443635619146714E-4</v>
      </c>
      <c r="L94">
        <f t="shared" si="22"/>
        <v>3.0759791257199071E-3</v>
      </c>
      <c r="M94">
        <f t="shared" si="11"/>
        <v>1.9531250000000003E-2</v>
      </c>
      <c r="N94">
        <f t="shared" si="12"/>
        <v>0.12401570718501562</v>
      </c>
      <c r="O94">
        <f t="shared" si="21"/>
        <v>0.78745065618429588</v>
      </c>
    </row>
    <row r="95" spans="1:16" s="1" customFormat="1" x14ac:dyDescent="0.2">
      <c r="A95" s="1">
        <v>81</v>
      </c>
      <c r="B95" s="1">
        <f t="shared" si="16"/>
        <v>8</v>
      </c>
      <c r="C95" s="1">
        <f t="shared" si="17"/>
        <v>0</v>
      </c>
      <c r="D95" s="1">
        <f t="shared" si="14"/>
        <v>64</v>
      </c>
      <c r="E95" s="1">
        <f t="shared" si="18"/>
        <v>8</v>
      </c>
      <c r="F95" s="1">
        <f t="shared" si="19"/>
        <v>64</v>
      </c>
      <c r="G95" s="1">
        <f t="shared" si="20"/>
        <v>5.9346482306695112</v>
      </c>
      <c r="H95" s="1">
        <f t="shared" si="15"/>
        <v>1.8923295163729204E-6</v>
      </c>
      <c r="I95" s="1">
        <f t="shared" si="23"/>
        <v>1.2015543459843389E-5</v>
      </c>
      <c r="J95" s="1">
        <f t="shared" si="8"/>
        <v>7.6293945312500027E-5</v>
      </c>
      <c r="K95" s="1">
        <f t="shared" si="13"/>
        <v>4.8443635619146714E-4</v>
      </c>
      <c r="L95" s="1">
        <f t="shared" si="22"/>
        <v>3.0759791257199071E-3</v>
      </c>
      <c r="M95" s="1">
        <f t="shared" si="11"/>
        <v>1.9531250000000003E-2</v>
      </c>
      <c r="N95" s="1">
        <f t="shared" si="12"/>
        <v>0.12401570718501562</v>
      </c>
      <c r="O95" s="1">
        <f t="shared" si="21"/>
        <v>0.78745065618429588</v>
      </c>
      <c r="P95" s="1">
        <f t="shared" ref="P95:P126" si="24">$C$8*EXP(-$C$5*($D95-($P$14-1)*$C$3))</f>
        <v>5</v>
      </c>
    </row>
    <row r="96" spans="1:16" x14ac:dyDescent="0.2">
      <c r="A96">
        <v>82</v>
      </c>
      <c r="B96">
        <f t="shared" si="16"/>
        <v>8</v>
      </c>
      <c r="C96">
        <f t="shared" si="17"/>
        <v>1</v>
      </c>
      <c r="D96">
        <f t="shared" si="14"/>
        <v>64.888888888888886</v>
      </c>
      <c r="E96">
        <f t="shared" si="18"/>
        <v>7.1111111111111143</v>
      </c>
      <c r="F96">
        <f t="shared" si="19"/>
        <v>64.888888888888886</v>
      </c>
      <c r="G96">
        <f t="shared" si="20"/>
        <v>4.832823215655992</v>
      </c>
      <c r="H96">
        <f t="shared" si="15"/>
        <v>1.541000184498957E-6</v>
      </c>
      <c r="I96">
        <f t="shared" si="23"/>
        <v>9.7847412558273317E-6</v>
      </c>
      <c r="J96">
        <f t="shared" si="8"/>
        <v>6.2129234250947755E-5</v>
      </c>
      <c r="K96">
        <f t="shared" si="13"/>
        <v>3.9449604723173251E-4</v>
      </c>
      <c r="L96">
        <f t="shared" si="22"/>
        <v>2.5048937614917961E-3</v>
      </c>
      <c r="M96">
        <f t="shared" si="11"/>
        <v>1.5905083968242625E-2</v>
      </c>
      <c r="N96">
        <f t="shared" si="12"/>
        <v>0.10099098809132356</v>
      </c>
      <c r="O96">
        <f t="shared" si="21"/>
        <v>0.64125280294189968</v>
      </c>
      <c r="P96">
        <f t="shared" si="24"/>
        <v>4.0717014958701112</v>
      </c>
    </row>
    <row r="97" spans="1:17" x14ac:dyDescent="0.2">
      <c r="A97">
        <v>83</v>
      </c>
      <c r="B97">
        <f t="shared" si="16"/>
        <v>8</v>
      </c>
      <c r="C97">
        <f t="shared" si="17"/>
        <v>2</v>
      </c>
      <c r="D97">
        <f t="shared" si="14"/>
        <v>65.777777777777771</v>
      </c>
      <c r="E97">
        <f t="shared" si="18"/>
        <v>6.2222222222222285</v>
      </c>
      <c r="F97">
        <f t="shared" si="19"/>
        <v>65.777777777777771</v>
      </c>
      <c r="G97">
        <f t="shared" si="20"/>
        <v>3.9355627032924607</v>
      </c>
      <c r="H97">
        <f t="shared" si="15"/>
        <v>1.254898551272104E-6</v>
      </c>
      <c r="I97">
        <f t="shared" si="23"/>
        <v>7.9681091216108263E-6</v>
      </c>
      <c r="J97">
        <f t="shared" si="8"/>
        <v>5.0594339207369709E-5</v>
      </c>
      <c r="K97">
        <f t="shared" si="13"/>
        <v>3.2125402912565879E-4</v>
      </c>
      <c r="L97">
        <f t="shared" si="22"/>
        <v>2.0398359351323711E-3</v>
      </c>
      <c r="M97">
        <f t="shared" ref="M97:M128" si="25">$C$8*EXP(-$C$5*($D97-($M$14-1)*$C$3))</f>
        <v>1.2952150837086654E-2</v>
      </c>
      <c r="N97">
        <f t="shared" si="12"/>
        <v>8.2241031456168567E-2</v>
      </c>
      <c r="O97">
        <f t="shared" si="21"/>
        <v>0.522197999393887</v>
      </c>
      <c r="P97">
        <f t="shared" si="24"/>
        <v>3.3157506142941804</v>
      </c>
    </row>
    <row r="98" spans="1:17" x14ac:dyDescent="0.2">
      <c r="A98">
        <v>84</v>
      </c>
      <c r="B98">
        <f t="shared" si="16"/>
        <v>8</v>
      </c>
      <c r="C98">
        <f t="shared" si="17"/>
        <v>3</v>
      </c>
      <c r="D98">
        <f t="shared" si="14"/>
        <v>66.666666666666671</v>
      </c>
      <c r="E98">
        <f t="shared" si="18"/>
        <v>5.3333333333333286</v>
      </c>
      <c r="F98">
        <f t="shared" si="19"/>
        <v>66.666666666666671</v>
      </c>
      <c r="G98">
        <f t="shared" si="20"/>
        <v>3.2048873092172965</v>
      </c>
      <c r="H98">
        <f t="shared" si="15"/>
        <v>1.0219144616759687E-6</v>
      </c>
      <c r="I98">
        <f t="shared" si="23"/>
        <v>6.4887523659437933E-6</v>
      </c>
      <c r="J98">
        <f t="shared" si="8"/>
        <v>4.1201009326641341E-5</v>
      </c>
      <c r="K98">
        <f t="shared" si="13"/>
        <v>2.6161010218904814E-4</v>
      </c>
      <c r="L98">
        <f t="shared" si="22"/>
        <v>1.6611206056816122E-3</v>
      </c>
      <c r="M98">
        <f t="shared" si="25"/>
        <v>1.0547458387620171E-2</v>
      </c>
      <c r="N98">
        <f t="shared" si="12"/>
        <v>6.6972186160396255E-2</v>
      </c>
      <c r="O98">
        <f t="shared" si="21"/>
        <v>0.42524687505449243</v>
      </c>
      <c r="P98">
        <f t="shared" si="24"/>
        <v>2.7001493472307625</v>
      </c>
    </row>
    <row r="99" spans="1:17" x14ac:dyDescent="0.2">
      <c r="A99">
        <v>85</v>
      </c>
      <c r="B99">
        <f t="shared" si="16"/>
        <v>8</v>
      </c>
      <c r="C99">
        <f t="shared" si="17"/>
        <v>4</v>
      </c>
      <c r="D99">
        <f t="shared" si="14"/>
        <v>67.555555555555557</v>
      </c>
      <c r="E99">
        <f t="shared" si="18"/>
        <v>4.4444444444444429</v>
      </c>
      <c r="F99">
        <f t="shared" si="19"/>
        <v>67.555555555555557</v>
      </c>
      <c r="G99">
        <f t="shared" si="20"/>
        <v>2.6098688902070406</v>
      </c>
      <c r="H99">
        <f t="shared" si="15"/>
        <v>8.3218612845146806E-7</v>
      </c>
      <c r="I99">
        <f t="shared" si="23"/>
        <v>5.2840525429488225E-6</v>
      </c>
      <c r="J99">
        <f t="shared" ref="J99:J162" si="26">$C$8*EXP(-$C$5*($D99-($J$14-1)*$C$3))</f>
        <v>3.3551642261328788E-5</v>
      </c>
      <c r="K99">
        <f t="shared" si="13"/>
        <v>2.1303964888357599E-4</v>
      </c>
      <c r="L99">
        <f t="shared" si="22"/>
        <v>1.3527174509948968E-3</v>
      </c>
      <c r="M99">
        <f t="shared" si="25"/>
        <v>8.5892204189001592E-3</v>
      </c>
      <c r="N99">
        <f t="shared" si="12"/>
        <v>5.4538150114195397E-2</v>
      </c>
      <c r="O99">
        <f t="shared" si="21"/>
        <v>0.34629566745469342</v>
      </c>
      <c r="P99">
        <f t="shared" si="24"/>
        <v>2.1988404272384403</v>
      </c>
    </row>
    <row r="100" spans="1:17" x14ac:dyDescent="0.2">
      <c r="A100">
        <v>86</v>
      </c>
      <c r="B100">
        <f t="shared" si="16"/>
        <v>8</v>
      </c>
      <c r="C100">
        <f t="shared" si="17"/>
        <v>5</v>
      </c>
      <c r="D100">
        <f t="shared" si="14"/>
        <v>68.444444444444443</v>
      </c>
      <c r="E100">
        <f t="shared" si="18"/>
        <v>3.5555555555555571</v>
      </c>
      <c r="F100">
        <f t="shared" si="19"/>
        <v>68.444444444444443</v>
      </c>
      <c r="G100">
        <f t="shared" si="20"/>
        <v>2.1253214128561746</v>
      </c>
      <c r="H100">
        <f t="shared" si="15"/>
        <v>6.776827008116398E-7</v>
      </c>
      <c r="I100">
        <f t="shared" si="23"/>
        <v>4.3030169286761971E-6</v>
      </c>
      <c r="J100">
        <f t="shared" si="26"/>
        <v>2.7322454396870249E-5</v>
      </c>
      <c r="K100">
        <f t="shared" si="13"/>
        <v>1.7348677140777992E-4</v>
      </c>
      <c r="L100">
        <f t="shared" si="22"/>
        <v>1.1015723337411052E-3</v>
      </c>
      <c r="M100">
        <f t="shared" si="25"/>
        <v>6.9945483255987768E-3</v>
      </c>
      <c r="N100">
        <f t="shared" si="12"/>
        <v>4.4412613480391612E-2</v>
      </c>
      <c r="O100">
        <f t="shared" si="21"/>
        <v>0.28200251743772276</v>
      </c>
      <c r="P100">
        <f t="shared" si="24"/>
        <v>1.7906043713532864</v>
      </c>
    </row>
    <row r="101" spans="1:17" x14ac:dyDescent="0.2">
      <c r="A101">
        <v>87</v>
      </c>
      <c r="B101">
        <f t="shared" si="16"/>
        <v>8</v>
      </c>
      <c r="C101">
        <f t="shared" si="17"/>
        <v>6</v>
      </c>
      <c r="D101">
        <f t="shared" si="14"/>
        <v>69.333333333333329</v>
      </c>
      <c r="E101">
        <f t="shared" si="18"/>
        <v>2.6666666666666714</v>
      </c>
      <c r="F101">
        <f t="shared" si="19"/>
        <v>69.333333333333329</v>
      </c>
      <c r="G101">
        <f t="shared" si="20"/>
        <v>1.7307348751862532</v>
      </c>
      <c r="H101">
        <f t="shared" si="15"/>
        <v>5.5186433332401113E-7</v>
      </c>
      <c r="I101">
        <f t="shared" si="23"/>
        <v>3.5041200930490559E-6</v>
      </c>
      <c r="J101">
        <f t="shared" si="26"/>
        <v>2.2249775687715899E-5</v>
      </c>
      <c r="K101">
        <f t="shared" si="13"/>
        <v>1.4127726933094671E-4</v>
      </c>
      <c r="L101">
        <f t="shared" si="22"/>
        <v>8.9705474382055744E-4</v>
      </c>
      <c r="M101">
        <f t="shared" si="25"/>
        <v>5.6959425760552641E-3</v>
      </c>
      <c r="N101">
        <f t="shared" si="12"/>
        <v>3.6166980948722352E-2</v>
      </c>
      <c r="O101">
        <f t="shared" si="21"/>
        <v>0.22964601441806265</v>
      </c>
      <c r="P101">
        <f t="shared" si="24"/>
        <v>1.4581612994701474</v>
      </c>
    </row>
    <row r="102" spans="1:17" x14ac:dyDescent="0.2">
      <c r="A102">
        <v>88</v>
      </c>
      <c r="B102">
        <f t="shared" si="16"/>
        <v>8</v>
      </c>
      <c r="C102">
        <f t="shared" si="17"/>
        <v>7</v>
      </c>
      <c r="D102">
        <f t="shared" si="14"/>
        <v>70.222222222222229</v>
      </c>
      <c r="E102">
        <f t="shared" si="18"/>
        <v>1.7777777777777715</v>
      </c>
      <c r="F102">
        <f t="shared" si="19"/>
        <v>70.222222222222229</v>
      </c>
      <c r="G102">
        <f t="shared" si="20"/>
        <v>1.4094071560500829</v>
      </c>
      <c r="H102">
        <f t="shared" si="15"/>
        <v>4.4940536630254595E-7</v>
      </c>
      <c r="I102">
        <f t="shared" si="23"/>
        <v>2.8535462049152608E-6</v>
      </c>
      <c r="J102">
        <f t="shared" si="26"/>
        <v>1.8118888990089386E-5</v>
      </c>
      <c r="K102">
        <f t="shared" si="13"/>
        <v>1.1504777377345164E-4</v>
      </c>
      <c r="L102">
        <f t="shared" si="22"/>
        <v>7.30507828458306E-4</v>
      </c>
      <c r="M102">
        <f t="shared" si="25"/>
        <v>4.638435581462882E-3</v>
      </c>
      <c r="N102">
        <f t="shared" si="12"/>
        <v>2.9452230086003617E-2</v>
      </c>
      <c r="O102">
        <f t="shared" si="21"/>
        <v>0.18701000408532631</v>
      </c>
      <c r="P102">
        <f t="shared" si="24"/>
        <v>1.1874395088544971</v>
      </c>
    </row>
    <row r="103" spans="1:17" x14ac:dyDescent="0.2">
      <c r="A103">
        <v>89</v>
      </c>
      <c r="B103">
        <f t="shared" si="16"/>
        <v>8</v>
      </c>
      <c r="C103">
        <f t="shared" si="17"/>
        <v>8</v>
      </c>
      <c r="D103">
        <f t="shared" si="14"/>
        <v>71.111111111111114</v>
      </c>
      <c r="E103">
        <f t="shared" si="18"/>
        <v>0.88888888888888573</v>
      </c>
      <c r="F103">
        <f t="shared" si="19"/>
        <v>71.111111111111114</v>
      </c>
      <c r="G103">
        <f t="shared" si="20"/>
        <v>1.1477370451158324</v>
      </c>
      <c r="H103">
        <f t="shared" si="15"/>
        <v>3.6596890044522632E-7</v>
      </c>
      <c r="I103">
        <f t="shared" si="23"/>
        <v>2.3237576702175893E-6</v>
      </c>
      <c r="J103">
        <f t="shared" si="26"/>
        <v>1.475494148089029E-5</v>
      </c>
      <c r="K103">
        <f t="shared" si="13"/>
        <v>9.3688038513977829E-5</v>
      </c>
      <c r="L103">
        <f t="shared" si="22"/>
        <v>5.9488196357570221E-4</v>
      </c>
      <c r="M103">
        <f t="shared" si="25"/>
        <v>3.7772650191079133E-3</v>
      </c>
      <c r="N103">
        <f t="shared" si="12"/>
        <v>2.3984137859578321E-2</v>
      </c>
      <c r="O103">
        <f t="shared" si="21"/>
        <v>0.15228978267537979</v>
      </c>
      <c r="P103">
        <f t="shared" si="24"/>
        <v>0.96697984489162514</v>
      </c>
    </row>
    <row r="104" spans="1:17" x14ac:dyDescent="0.2">
      <c r="A104">
        <v>90</v>
      </c>
      <c r="B104">
        <f t="shared" si="16"/>
        <v>8</v>
      </c>
      <c r="C104">
        <f t="shared" si="17"/>
        <v>9</v>
      </c>
      <c r="D104">
        <f t="shared" si="14"/>
        <v>72</v>
      </c>
      <c r="E104">
        <f t="shared" si="18"/>
        <v>0</v>
      </c>
      <c r="F104">
        <f t="shared" si="19"/>
        <v>72</v>
      </c>
      <c r="G104">
        <f t="shared" si="20"/>
        <v>0.93464852869273551</v>
      </c>
      <c r="H104">
        <f t="shared" si="15"/>
        <v>2.980232238769536E-7</v>
      </c>
      <c r="I104">
        <f t="shared" si="23"/>
        <v>1.8923295163729204E-6</v>
      </c>
      <c r="J104">
        <f t="shared" si="26"/>
        <v>1.2015543459843389E-5</v>
      </c>
      <c r="K104">
        <f t="shared" si="13"/>
        <v>7.6293945312500027E-5</v>
      </c>
      <c r="L104">
        <f t="shared" si="22"/>
        <v>4.8443635619146714E-4</v>
      </c>
      <c r="M104">
        <f t="shared" si="25"/>
        <v>3.0759791257199071E-3</v>
      </c>
      <c r="N104">
        <f t="shared" si="12"/>
        <v>1.9531250000000003E-2</v>
      </c>
      <c r="O104">
        <f t="shared" si="21"/>
        <v>0.12401570718501562</v>
      </c>
      <c r="P104">
        <f t="shared" si="24"/>
        <v>0.78745065618429588</v>
      </c>
    </row>
    <row r="105" spans="1:17" s="1" customFormat="1" x14ac:dyDescent="0.2">
      <c r="A105" s="1">
        <v>91</v>
      </c>
      <c r="B105" s="1">
        <f t="shared" si="16"/>
        <v>9</v>
      </c>
      <c r="C105" s="1">
        <f t="shared" si="17"/>
        <v>0</v>
      </c>
      <c r="D105" s="1">
        <f t="shared" si="14"/>
        <v>72</v>
      </c>
      <c r="E105" s="1">
        <f t="shared" si="18"/>
        <v>0</v>
      </c>
      <c r="F105" s="1">
        <f t="shared" si="19"/>
        <v>72</v>
      </c>
      <c r="G105" s="1">
        <f t="shared" si="20"/>
        <v>5.9346485286927351</v>
      </c>
      <c r="H105" s="1">
        <f t="shared" si="15"/>
        <v>2.980232238769536E-7</v>
      </c>
      <c r="I105" s="1">
        <f t="shared" si="23"/>
        <v>1.8923295163729204E-6</v>
      </c>
      <c r="J105" s="1">
        <f t="shared" si="26"/>
        <v>1.2015543459843389E-5</v>
      </c>
      <c r="K105" s="1">
        <f t="shared" si="13"/>
        <v>7.6293945312500027E-5</v>
      </c>
      <c r="L105" s="1">
        <f t="shared" si="22"/>
        <v>4.8443635619146714E-4</v>
      </c>
      <c r="M105" s="1">
        <f t="shared" si="25"/>
        <v>3.0759791257199071E-3</v>
      </c>
      <c r="N105" s="1">
        <f t="shared" si="12"/>
        <v>1.9531250000000003E-2</v>
      </c>
      <c r="O105" s="1">
        <f t="shared" si="21"/>
        <v>0.12401570718501562</v>
      </c>
      <c r="P105" s="1">
        <f t="shared" si="24"/>
        <v>0.78745065618429588</v>
      </c>
      <c r="Q105" s="1">
        <f t="shared" ref="Q105:Q136" si="27">$C$8*EXP(-$C$5*($D105-($Q$14-1)*$C$3))</f>
        <v>5</v>
      </c>
    </row>
    <row r="106" spans="1:17" x14ac:dyDescent="0.2">
      <c r="A106">
        <v>92</v>
      </c>
      <c r="B106">
        <f t="shared" si="16"/>
        <v>9</v>
      </c>
      <c r="C106">
        <f t="shared" si="17"/>
        <v>1</v>
      </c>
      <c r="D106">
        <f t="shared" si="14"/>
        <v>72.888888888888886</v>
      </c>
      <c r="E106">
        <f t="shared" si="18"/>
        <v>-0.88888888888888573</v>
      </c>
      <c r="F106" t="e">
        <f t="shared" si="19"/>
        <v>#N/A</v>
      </c>
      <c r="G106" t="e">
        <f t="shared" si="20"/>
        <v>#N/A</v>
      </c>
      <c r="H106">
        <f t="shared" si="15"/>
        <v>2.4269232129276499E-7</v>
      </c>
      <c r="I106">
        <f t="shared" si="23"/>
        <v>1.541000184498957E-6</v>
      </c>
      <c r="J106">
        <f t="shared" si="26"/>
        <v>9.7847412558273317E-6</v>
      </c>
      <c r="K106">
        <f t="shared" si="13"/>
        <v>6.2129234250947755E-5</v>
      </c>
      <c r="L106">
        <f t="shared" si="22"/>
        <v>3.9449604723173251E-4</v>
      </c>
      <c r="M106">
        <f t="shared" si="25"/>
        <v>2.5048937614917961E-3</v>
      </c>
      <c r="N106">
        <f t="shared" si="12"/>
        <v>1.5905083968242625E-2</v>
      </c>
      <c r="O106">
        <f t="shared" si="21"/>
        <v>0.10099098809132356</v>
      </c>
      <c r="P106">
        <f t="shared" si="24"/>
        <v>0.64125280294189968</v>
      </c>
      <c r="Q106">
        <f t="shared" si="27"/>
        <v>4.0717014958701112</v>
      </c>
    </row>
    <row r="107" spans="1:17" x14ac:dyDescent="0.2">
      <c r="A107">
        <v>93</v>
      </c>
      <c r="B107">
        <f t="shared" si="16"/>
        <v>9</v>
      </c>
      <c r="C107">
        <f t="shared" si="17"/>
        <v>2</v>
      </c>
      <c r="D107">
        <f t="shared" si="14"/>
        <v>73.777777777777771</v>
      </c>
      <c r="E107">
        <f t="shared" si="18"/>
        <v>-1.7777777777777715</v>
      </c>
      <c r="F107" t="e">
        <f t="shared" si="19"/>
        <v>#N/A</v>
      </c>
      <c r="G107" t="e">
        <f t="shared" si="20"/>
        <v>#N/A</v>
      </c>
      <c r="H107">
        <f t="shared" si="15"/>
        <v>1.9763413752878814E-7</v>
      </c>
      <c r="I107">
        <f t="shared" si="23"/>
        <v>1.254898551272104E-6</v>
      </c>
      <c r="J107">
        <f t="shared" si="26"/>
        <v>7.9681091216108263E-6</v>
      </c>
      <c r="K107">
        <f t="shared" si="13"/>
        <v>5.0594339207369709E-5</v>
      </c>
      <c r="L107">
        <f t="shared" si="22"/>
        <v>3.2125402912565879E-4</v>
      </c>
      <c r="M107">
        <f t="shared" si="25"/>
        <v>2.0398359351323711E-3</v>
      </c>
      <c r="N107">
        <f t="shared" ref="N107:N138" si="28">$C$8*EXP(-$C$5*($D107-($N$14-1)*$C$3))</f>
        <v>1.2952150837086654E-2</v>
      </c>
      <c r="O107">
        <f t="shared" si="21"/>
        <v>8.2241031456168567E-2</v>
      </c>
      <c r="P107">
        <f t="shared" si="24"/>
        <v>0.522197999393887</v>
      </c>
      <c r="Q107">
        <f t="shared" si="27"/>
        <v>3.3157506142941804</v>
      </c>
    </row>
    <row r="108" spans="1:17" x14ac:dyDescent="0.2">
      <c r="A108">
        <v>94</v>
      </c>
      <c r="B108">
        <f t="shared" si="16"/>
        <v>9</v>
      </c>
      <c r="C108">
        <f t="shared" si="17"/>
        <v>3</v>
      </c>
      <c r="D108">
        <f t="shared" si="14"/>
        <v>74.666666666666671</v>
      </c>
      <c r="E108">
        <f t="shared" si="18"/>
        <v>-2.6666666666666714</v>
      </c>
      <c r="F108" t="e">
        <f t="shared" si="19"/>
        <v>#N/A</v>
      </c>
      <c r="G108" t="e">
        <f t="shared" si="20"/>
        <v>#N/A</v>
      </c>
      <c r="H108">
        <f t="shared" si="15"/>
        <v>1.6094144268219261E-7</v>
      </c>
      <c r="I108">
        <f t="shared" si="23"/>
        <v>1.0219144616759687E-6</v>
      </c>
      <c r="J108">
        <f t="shared" si="26"/>
        <v>6.4887523659437933E-6</v>
      </c>
      <c r="K108">
        <f t="shared" si="13"/>
        <v>4.1201009326641341E-5</v>
      </c>
      <c r="L108">
        <f t="shared" si="22"/>
        <v>2.6161010218904814E-4</v>
      </c>
      <c r="M108">
        <f t="shared" si="25"/>
        <v>1.6611206056816122E-3</v>
      </c>
      <c r="N108">
        <f t="shared" si="28"/>
        <v>1.0547458387620171E-2</v>
      </c>
      <c r="O108">
        <f t="shared" si="21"/>
        <v>6.6972186160396255E-2</v>
      </c>
      <c r="P108">
        <f t="shared" si="24"/>
        <v>0.42524687505449243</v>
      </c>
      <c r="Q108">
        <f t="shared" si="27"/>
        <v>2.7001493472307625</v>
      </c>
    </row>
    <row r="109" spans="1:17" x14ac:dyDescent="0.2">
      <c r="A109">
        <v>95</v>
      </c>
      <c r="B109">
        <f t="shared" si="16"/>
        <v>9</v>
      </c>
      <c r="C109">
        <f t="shared" si="17"/>
        <v>4</v>
      </c>
      <c r="D109">
        <f t="shared" si="14"/>
        <v>75.555555555555557</v>
      </c>
      <c r="E109">
        <f t="shared" si="18"/>
        <v>-3.5555555555555571</v>
      </c>
      <c r="F109" t="e">
        <f t="shared" si="19"/>
        <v>#N/A</v>
      </c>
      <c r="G109" t="e">
        <f t="shared" si="20"/>
        <v>#N/A</v>
      </c>
      <c r="H109">
        <f t="shared" si="15"/>
        <v>1.3106110258331547E-7</v>
      </c>
      <c r="I109">
        <f t="shared" si="23"/>
        <v>8.3218612845146806E-7</v>
      </c>
      <c r="J109">
        <f t="shared" si="26"/>
        <v>5.2840525429488225E-6</v>
      </c>
      <c r="K109">
        <f t="shared" ref="K109:K140" si="29">$C$8*EXP(-$C$5*($D109-($K$14-1)*$C$3))</f>
        <v>3.3551642261328788E-5</v>
      </c>
      <c r="L109">
        <f t="shared" si="22"/>
        <v>2.1303964888357599E-4</v>
      </c>
      <c r="M109">
        <f t="shared" si="25"/>
        <v>1.3527174509948968E-3</v>
      </c>
      <c r="N109">
        <f t="shared" si="28"/>
        <v>8.5892204189001592E-3</v>
      </c>
      <c r="O109">
        <f t="shared" si="21"/>
        <v>5.4538150114195397E-2</v>
      </c>
      <c r="P109">
        <f t="shared" si="24"/>
        <v>0.34629566745469342</v>
      </c>
      <c r="Q109">
        <f t="shared" si="27"/>
        <v>2.1988404272384403</v>
      </c>
    </row>
    <row r="110" spans="1:17" x14ac:dyDescent="0.2">
      <c r="A110">
        <v>96</v>
      </c>
      <c r="B110">
        <f t="shared" si="16"/>
        <v>9</v>
      </c>
      <c r="C110">
        <f t="shared" si="17"/>
        <v>5</v>
      </c>
      <c r="D110">
        <f t="shared" si="14"/>
        <v>76.444444444444443</v>
      </c>
      <c r="E110">
        <f t="shared" si="18"/>
        <v>-4.4444444444444429</v>
      </c>
      <c r="F110" t="e">
        <f t="shared" si="19"/>
        <v>#N/A</v>
      </c>
      <c r="G110" t="e">
        <f t="shared" si="20"/>
        <v>#N/A</v>
      </c>
      <c r="H110">
        <f t="shared" si="15"/>
        <v>1.0672833748777436E-7</v>
      </c>
      <c r="I110">
        <f t="shared" si="23"/>
        <v>6.776827008116398E-7</v>
      </c>
      <c r="J110">
        <f t="shared" si="26"/>
        <v>4.3030169286761971E-6</v>
      </c>
      <c r="K110">
        <f t="shared" si="29"/>
        <v>2.7322454396870249E-5</v>
      </c>
      <c r="L110">
        <f t="shared" si="22"/>
        <v>1.7348677140777992E-4</v>
      </c>
      <c r="M110">
        <f t="shared" si="25"/>
        <v>1.1015723337411052E-3</v>
      </c>
      <c r="N110">
        <f t="shared" si="28"/>
        <v>6.9945483255987768E-3</v>
      </c>
      <c r="O110">
        <f t="shared" si="21"/>
        <v>4.4412613480391612E-2</v>
      </c>
      <c r="P110">
        <f t="shared" si="24"/>
        <v>0.28200251743772276</v>
      </c>
      <c r="Q110">
        <f t="shared" si="27"/>
        <v>1.7906043713532864</v>
      </c>
    </row>
    <row r="111" spans="1:17" x14ac:dyDescent="0.2">
      <c r="A111">
        <v>97</v>
      </c>
      <c r="B111">
        <f t="shared" si="16"/>
        <v>9</v>
      </c>
      <c r="C111">
        <f t="shared" si="17"/>
        <v>6</v>
      </c>
      <c r="D111">
        <f t="shared" si="14"/>
        <v>77.333333333333329</v>
      </c>
      <c r="E111">
        <f t="shared" si="18"/>
        <v>-5.3333333333333286</v>
      </c>
      <c r="F111" t="e">
        <f t="shared" si="19"/>
        <v>#N/A</v>
      </c>
      <c r="G111" t="e">
        <f t="shared" si="20"/>
        <v>#N/A</v>
      </c>
      <c r="H111">
        <f t="shared" si="15"/>
        <v>8.6913186280140178E-8</v>
      </c>
      <c r="I111">
        <f t="shared" si="23"/>
        <v>5.5186433332401113E-7</v>
      </c>
      <c r="J111">
        <f t="shared" si="26"/>
        <v>3.5041200930490559E-6</v>
      </c>
      <c r="K111">
        <f t="shared" si="29"/>
        <v>2.2249775687715899E-5</v>
      </c>
      <c r="L111">
        <f t="shared" si="22"/>
        <v>1.4127726933094671E-4</v>
      </c>
      <c r="M111">
        <f t="shared" si="25"/>
        <v>8.9705474382055744E-4</v>
      </c>
      <c r="N111">
        <f t="shared" si="28"/>
        <v>5.6959425760552641E-3</v>
      </c>
      <c r="O111">
        <f t="shared" si="21"/>
        <v>3.6166980948722352E-2</v>
      </c>
      <c r="P111">
        <f t="shared" si="24"/>
        <v>0.22964601441806265</v>
      </c>
      <c r="Q111">
        <f t="shared" si="27"/>
        <v>1.4581612994701474</v>
      </c>
    </row>
    <row r="112" spans="1:17" x14ac:dyDescent="0.2">
      <c r="A112">
        <v>98</v>
      </c>
      <c r="B112">
        <f t="shared" si="16"/>
        <v>9</v>
      </c>
      <c r="C112">
        <f t="shared" si="17"/>
        <v>7</v>
      </c>
      <c r="D112">
        <f t="shared" si="14"/>
        <v>78.222222222222229</v>
      </c>
      <c r="E112">
        <f t="shared" si="18"/>
        <v>-6.2222222222222285</v>
      </c>
      <c r="F112" t="e">
        <f t="shared" si="19"/>
        <v>#N/A</v>
      </c>
      <c r="G112" t="e">
        <f t="shared" si="20"/>
        <v>#N/A</v>
      </c>
      <c r="H112">
        <f t="shared" si="15"/>
        <v>7.0776910117536625E-8</v>
      </c>
      <c r="I112">
        <f t="shared" si="23"/>
        <v>4.4940536630254595E-7</v>
      </c>
      <c r="J112">
        <f t="shared" si="26"/>
        <v>2.8535462049152608E-6</v>
      </c>
      <c r="K112">
        <f t="shared" si="29"/>
        <v>1.8118888990089386E-5</v>
      </c>
      <c r="L112">
        <f t="shared" si="22"/>
        <v>1.1504777377345164E-4</v>
      </c>
      <c r="M112">
        <f t="shared" si="25"/>
        <v>7.30507828458306E-4</v>
      </c>
      <c r="N112">
        <f t="shared" si="28"/>
        <v>4.638435581462882E-3</v>
      </c>
      <c r="O112">
        <f t="shared" si="21"/>
        <v>2.9452230086003617E-2</v>
      </c>
      <c r="P112">
        <f t="shared" si="24"/>
        <v>0.18701000408532631</v>
      </c>
      <c r="Q112">
        <f t="shared" si="27"/>
        <v>1.1874395088544971</v>
      </c>
    </row>
    <row r="113" spans="1:19" x14ac:dyDescent="0.2">
      <c r="A113">
        <v>99</v>
      </c>
      <c r="B113">
        <f t="shared" si="16"/>
        <v>9</v>
      </c>
      <c r="C113">
        <f t="shared" si="17"/>
        <v>8</v>
      </c>
      <c r="D113">
        <f t="shared" si="14"/>
        <v>79.111111111111114</v>
      </c>
      <c r="E113">
        <f t="shared" si="18"/>
        <v>-7.1111111111111143</v>
      </c>
      <c r="F113" t="e">
        <f t="shared" si="19"/>
        <v>#N/A</v>
      </c>
      <c r="G113" t="e">
        <f t="shared" si="20"/>
        <v>#N/A</v>
      </c>
      <c r="H113">
        <f t="shared" si="15"/>
        <v>5.7636490159727655E-8</v>
      </c>
      <c r="I113">
        <f t="shared" si="23"/>
        <v>3.6596890044522632E-7</v>
      </c>
      <c r="J113">
        <f t="shared" si="26"/>
        <v>2.3237576702175893E-6</v>
      </c>
      <c r="K113">
        <f t="shared" si="29"/>
        <v>1.475494148089029E-5</v>
      </c>
      <c r="L113">
        <f t="shared" si="22"/>
        <v>9.3688038513977829E-5</v>
      </c>
      <c r="M113">
        <f t="shared" si="25"/>
        <v>5.9488196357570221E-4</v>
      </c>
      <c r="N113">
        <f t="shared" si="28"/>
        <v>3.7772650191079133E-3</v>
      </c>
      <c r="O113">
        <f t="shared" si="21"/>
        <v>2.3984137859578321E-2</v>
      </c>
      <c r="P113">
        <f t="shared" si="24"/>
        <v>0.15228978267537979</v>
      </c>
      <c r="Q113">
        <f t="shared" si="27"/>
        <v>0.96697984489162514</v>
      </c>
    </row>
    <row r="114" spans="1:19" x14ac:dyDescent="0.2">
      <c r="A114">
        <v>100</v>
      </c>
      <c r="B114">
        <f t="shared" si="16"/>
        <v>9</v>
      </c>
      <c r="C114">
        <f t="shared" si="17"/>
        <v>9</v>
      </c>
      <c r="D114">
        <f t="shared" si="14"/>
        <v>80</v>
      </c>
      <c r="E114">
        <f t="shared" si="18"/>
        <v>-8</v>
      </c>
      <c r="F114" t="e">
        <f t="shared" si="19"/>
        <v>#N/A</v>
      </c>
      <c r="G114" t="e">
        <f t="shared" si="20"/>
        <v>#N/A</v>
      </c>
      <c r="H114">
        <f t="shared" si="15"/>
        <v>4.6935716640013204E-8</v>
      </c>
      <c r="I114">
        <f t="shared" si="23"/>
        <v>2.980232238769536E-7</v>
      </c>
      <c r="J114">
        <f t="shared" si="26"/>
        <v>1.8923295163729204E-6</v>
      </c>
      <c r="K114">
        <f t="shared" si="29"/>
        <v>1.2015543459843389E-5</v>
      </c>
      <c r="L114">
        <f t="shared" si="22"/>
        <v>7.6293945312500027E-5</v>
      </c>
      <c r="M114">
        <f t="shared" si="25"/>
        <v>4.8443635619146714E-4</v>
      </c>
      <c r="N114">
        <f t="shared" si="28"/>
        <v>3.0759791257199071E-3</v>
      </c>
      <c r="O114">
        <f t="shared" si="21"/>
        <v>1.9531250000000003E-2</v>
      </c>
      <c r="P114">
        <f t="shared" si="24"/>
        <v>0.12401570718501562</v>
      </c>
      <c r="Q114">
        <f t="shared" si="27"/>
        <v>0.78745065618429588</v>
      </c>
    </row>
    <row r="115" spans="1:19" s="1" customFormat="1" x14ac:dyDescent="0.2">
      <c r="A115" s="1">
        <v>101</v>
      </c>
      <c r="B115" s="1">
        <f t="shared" si="16"/>
        <v>10</v>
      </c>
      <c r="C115" s="1">
        <f t="shared" si="17"/>
        <v>0</v>
      </c>
      <c r="D115" s="1">
        <f t="shared" si="14"/>
        <v>80</v>
      </c>
      <c r="E115" s="1">
        <f t="shared" si="18"/>
        <v>-8</v>
      </c>
      <c r="F115" s="1" t="e">
        <f t="shared" si="19"/>
        <v>#N/A</v>
      </c>
      <c r="G115" s="1" t="e">
        <f t="shared" si="20"/>
        <v>#N/A</v>
      </c>
      <c r="H115" s="1">
        <f t="shared" si="15"/>
        <v>4.6935716640013204E-8</v>
      </c>
      <c r="I115" s="1">
        <f t="shared" si="23"/>
        <v>2.980232238769536E-7</v>
      </c>
      <c r="J115" s="1">
        <f t="shared" si="26"/>
        <v>1.8923295163729204E-6</v>
      </c>
      <c r="K115" s="1">
        <f t="shared" si="29"/>
        <v>1.2015543459843389E-5</v>
      </c>
      <c r="L115" s="1">
        <f t="shared" si="22"/>
        <v>7.6293945312500027E-5</v>
      </c>
      <c r="M115" s="1">
        <f t="shared" si="25"/>
        <v>4.8443635619146714E-4</v>
      </c>
      <c r="N115" s="1">
        <f t="shared" si="28"/>
        <v>3.0759791257199071E-3</v>
      </c>
      <c r="O115" s="1">
        <f t="shared" si="21"/>
        <v>1.9531250000000003E-2</v>
      </c>
      <c r="P115" s="1">
        <f t="shared" si="24"/>
        <v>0.12401570718501562</v>
      </c>
      <c r="Q115" s="1">
        <f t="shared" si="27"/>
        <v>0.78745065618429588</v>
      </c>
      <c r="R115" s="1">
        <f t="shared" ref="R115:R146" si="30">$C$8*EXP(-$C$5*($D115-($R$14-1)*$C$3))</f>
        <v>5</v>
      </c>
    </row>
    <row r="116" spans="1:19" x14ac:dyDescent="0.2">
      <c r="A116">
        <v>102</v>
      </c>
      <c r="B116">
        <f t="shared" si="16"/>
        <v>10</v>
      </c>
      <c r="C116">
        <f t="shared" si="17"/>
        <v>1</v>
      </c>
      <c r="D116">
        <f t="shared" si="14"/>
        <v>80.888888888888886</v>
      </c>
      <c r="E116">
        <f t="shared" si="18"/>
        <v>-8.8888888888888857</v>
      </c>
      <c r="F116" t="e">
        <f t="shared" si="19"/>
        <v>#N/A</v>
      </c>
      <c r="G116" t="e">
        <f t="shared" si="20"/>
        <v>#N/A</v>
      </c>
      <c r="H116">
        <f t="shared" si="15"/>
        <v>3.8221645530575488E-8</v>
      </c>
      <c r="I116">
        <f t="shared" si="23"/>
        <v>2.4269232129276499E-7</v>
      </c>
      <c r="J116">
        <f t="shared" si="26"/>
        <v>1.541000184498957E-6</v>
      </c>
      <c r="K116">
        <f t="shared" si="29"/>
        <v>9.7847412558273317E-6</v>
      </c>
      <c r="L116">
        <f t="shared" si="22"/>
        <v>6.2129234250947755E-5</v>
      </c>
      <c r="M116">
        <f t="shared" si="25"/>
        <v>3.9449604723173251E-4</v>
      </c>
      <c r="N116">
        <f t="shared" si="28"/>
        <v>2.5048937614917961E-3</v>
      </c>
      <c r="O116">
        <f t="shared" si="21"/>
        <v>1.5905083968242625E-2</v>
      </c>
      <c r="P116">
        <f t="shared" si="24"/>
        <v>0.10099098809132356</v>
      </c>
      <c r="Q116">
        <f t="shared" si="27"/>
        <v>0.64125280294189968</v>
      </c>
      <c r="R116">
        <f t="shared" si="30"/>
        <v>4.0717014958701112</v>
      </c>
    </row>
    <row r="117" spans="1:19" x14ac:dyDescent="0.2">
      <c r="A117">
        <v>103</v>
      </c>
      <c r="B117">
        <f t="shared" si="16"/>
        <v>10</v>
      </c>
      <c r="C117">
        <f t="shared" si="17"/>
        <v>2</v>
      </c>
      <c r="D117">
        <f t="shared" si="14"/>
        <v>81.777777777777771</v>
      </c>
      <c r="E117">
        <f t="shared" si="18"/>
        <v>-9.7777777777777715</v>
      </c>
      <c r="F117" t="e">
        <f t="shared" si="19"/>
        <v>#N/A</v>
      </c>
      <c r="G117" t="e">
        <f t="shared" si="20"/>
        <v>#N/A</v>
      </c>
      <c r="H117">
        <f t="shared" si="15"/>
        <v>3.112542625629227E-8</v>
      </c>
      <c r="I117">
        <f t="shared" si="23"/>
        <v>1.9763413752878814E-7</v>
      </c>
      <c r="J117">
        <f t="shared" si="26"/>
        <v>1.254898551272104E-6</v>
      </c>
      <c r="K117">
        <f t="shared" si="29"/>
        <v>7.9681091216108263E-6</v>
      </c>
      <c r="L117">
        <f t="shared" si="22"/>
        <v>5.0594339207369709E-5</v>
      </c>
      <c r="M117">
        <f t="shared" si="25"/>
        <v>3.2125402912565879E-4</v>
      </c>
      <c r="N117">
        <f t="shared" si="28"/>
        <v>2.0398359351323711E-3</v>
      </c>
      <c r="O117">
        <f t="shared" ref="O117:O148" si="31">$C$8*EXP(-$C$5*($D117-($O$14-1)*$C$3))</f>
        <v>1.2952150837086654E-2</v>
      </c>
      <c r="P117">
        <f t="shared" si="24"/>
        <v>8.2241031456168567E-2</v>
      </c>
      <c r="Q117">
        <f t="shared" si="27"/>
        <v>0.522197999393887</v>
      </c>
      <c r="R117">
        <f t="shared" si="30"/>
        <v>3.3157506142941804</v>
      </c>
    </row>
    <row r="118" spans="1:19" x14ac:dyDescent="0.2">
      <c r="A118">
        <v>104</v>
      </c>
      <c r="B118">
        <f t="shared" si="16"/>
        <v>10</v>
      </c>
      <c r="C118">
        <f t="shared" si="17"/>
        <v>3</v>
      </c>
      <c r="D118">
        <f t="shared" si="14"/>
        <v>82.666666666666671</v>
      </c>
      <c r="E118">
        <f t="shared" si="18"/>
        <v>-10.666666666666671</v>
      </c>
      <c r="F118" t="e">
        <f t="shared" si="19"/>
        <v>#N/A</v>
      </c>
      <c r="G118" t="e">
        <f t="shared" si="20"/>
        <v>#N/A</v>
      </c>
      <c r="H118">
        <f t="shared" si="15"/>
        <v>2.5346688929468012E-8</v>
      </c>
      <c r="I118">
        <f t="shared" si="23"/>
        <v>1.6094144268219261E-7</v>
      </c>
      <c r="J118">
        <f t="shared" si="26"/>
        <v>1.0219144616759687E-6</v>
      </c>
      <c r="K118">
        <f t="shared" si="29"/>
        <v>6.4887523659437933E-6</v>
      </c>
      <c r="L118">
        <f t="shared" si="22"/>
        <v>4.1201009326641341E-5</v>
      </c>
      <c r="M118">
        <f t="shared" si="25"/>
        <v>2.6161010218904814E-4</v>
      </c>
      <c r="N118">
        <f t="shared" si="28"/>
        <v>1.6611206056816122E-3</v>
      </c>
      <c r="O118">
        <f t="shared" si="31"/>
        <v>1.0547458387620171E-2</v>
      </c>
      <c r="P118">
        <f t="shared" si="24"/>
        <v>6.6972186160396255E-2</v>
      </c>
      <c r="Q118">
        <f t="shared" si="27"/>
        <v>0.42524687505449243</v>
      </c>
      <c r="R118">
        <f t="shared" si="30"/>
        <v>2.7001493472307625</v>
      </c>
    </row>
    <row r="119" spans="1:19" x14ac:dyDescent="0.2">
      <c r="A119">
        <v>105</v>
      </c>
      <c r="B119">
        <f t="shared" si="16"/>
        <v>10</v>
      </c>
      <c r="C119">
        <f t="shared" si="17"/>
        <v>4</v>
      </c>
      <c r="D119">
        <f t="shared" si="14"/>
        <v>83.555555555555557</v>
      </c>
      <c r="E119">
        <f t="shared" si="18"/>
        <v>-11.555555555555557</v>
      </c>
      <c r="F119" t="e">
        <f t="shared" si="19"/>
        <v>#N/A</v>
      </c>
      <c r="G119" t="e">
        <f t="shared" si="20"/>
        <v>#N/A</v>
      </c>
      <c r="H119">
        <f t="shared" si="15"/>
        <v>2.0640830245893858E-8</v>
      </c>
      <c r="I119">
        <f t="shared" si="23"/>
        <v>1.3106110258331547E-7</v>
      </c>
      <c r="J119">
        <f t="shared" si="26"/>
        <v>8.3218612845146806E-7</v>
      </c>
      <c r="K119">
        <f t="shared" si="29"/>
        <v>5.2840525429488225E-6</v>
      </c>
      <c r="L119">
        <f t="shared" ref="L119:L150" si="32">$C$8*EXP(-$C$5*($D119-($L$14-1)*$C$3))</f>
        <v>3.3551642261328788E-5</v>
      </c>
      <c r="M119">
        <f t="shared" si="25"/>
        <v>2.1303964888357599E-4</v>
      </c>
      <c r="N119">
        <f t="shared" si="28"/>
        <v>1.3527174509948968E-3</v>
      </c>
      <c r="O119">
        <f t="shared" si="31"/>
        <v>8.5892204189001592E-3</v>
      </c>
      <c r="P119">
        <f t="shared" si="24"/>
        <v>5.4538150114195397E-2</v>
      </c>
      <c r="Q119">
        <f t="shared" si="27"/>
        <v>0.34629566745469342</v>
      </c>
      <c r="R119">
        <f t="shared" si="30"/>
        <v>2.1988404272384403</v>
      </c>
    </row>
    <row r="120" spans="1:19" x14ac:dyDescent="0.2">
      <c r="A120">
        <v>106</v>
      </c>
      <c r="B120">
        <f t="shared" si="16"/>
        <v>10</v>
      </c>
      <c r="C120">
        <f t="shared" si="17"/>
        <v>5</v>
      </c>
      <c r="D120">
        <f t="shared" si="14"/>
        <v>84.444444444444443</v>
      </c>
      <c r="E120">
        <f t="shared" si="18"/>
        <v>-12.444444444444443</v>
      </c>
      <c r="F120" t="e">
        <f t="shared" si="19"/>
        <v>#N/A</v>
      </c>
      <c r="G120" t="e">
        <f t="shared" si="20"/>
        <v>#N/A</v>
      </c>
      <c r="H120">
        <f t="shared" si="15"/>
        <v>1.6808659877641412E-8</v>
      </c>
      <c r="I120">
        <f t="shared" si="23"/>
        <v>1.0672833748777436E-7</v>
      </c>
      <c r="J120">
        <f t="shared" si="26"/>
        <v>6.776827008116398E-7</v>
      </c>
      <c r="K120">
        <f t="shared" si="29"/>
        <v>4.3030169286761971E-6</v>
      </c>
      <c r="L120">
        <f t="shared" si="32"/>
        <v>2.7322454396870249E-5</v>
      </c>
      <c r="M120">
        <f t="shared" si="25"/>
        <v>1.7348677140777992E-4</v>
      </c>
      <c r="N120">
        <f t="shared" si="28"/>
        <v>1.1015723337411052E-3</v>
      </c>
      <c r="O120">
        <f t="shared" si="31"/>
        <v>6.9945483255987768E-3</v>
      </c>
      <c r="P120">
        <f t="shared" si="24"/>
        <v>4.4412613480391612E-2</v>
      </c>
      <c r="Q120">
        <f t="shared" si="27"/>
        <v>0.28200251743772276</v>
      </c>
      <c r="R120">
        <f t="shared" si="30"/>
        <v>1.7906043713532864</v>
      </c>
    </row>
    <row r="121" spans="1:19" x14ac:dyDescent="0.2">
      <c r="A121">
        <v>107</v>
      </c>
      <c r="B121">
        <f t="shared" si="16"/>
        <v>10</v>
      </c>
      <c r="C121">
        <f t="shared" si="17"/>
        <v>6</v>
      </c>
      <c r="D121">
        <f t="shared" si="14"/>
        <v>85.333333333333329</v>
      </c>
      <c r="E121">
        <f t="shared" si="18"/>
        <v>-13.333333333333329</v>
      </c>
      <c r="F121" t="e">
        <f t="shared" si="19"/>
        <v>#N/A</v>
      </c>
      <c r="G121" t="e">
        <f t="shared" si="20"/>
        <v>#N/A</v>
      </c>
      <c r="H121">
        <f t="shared" si="15"/>
        <v>1.3687969113472889E-8</v>
      </c>
      <c r="I121">
        <f t="shared" si="23"/>
        <v>8.6913186280140178E-8</v>
      </c>
      <c r="J121">
        <f t="shared" si="26"/>
        <v>5.5186433332401113E-7</v>
      </c>
      <c r="K121">
        <f t="shared" si="29"/>
        <v>3.5041200930490559E-6</v>
      </c>
      <c r="L121">
        <f t="shared" si="32"/>
        <v>2.2249775687715899E-5</v>
      </c>
      <c r="M121">
        <f t="shared" si="25"/>
        <v>1.4127726933094671E-4</v>
      </c>
      <c r="N121">
        <f t="shared" si="28"/>
        <v>8.9705474382055744E-4</v>
      </c>
      <c r="O121">
        <f t="shared" si="31"/>
        <v>5.6959425760552641E-3</v>
      </c>
      <c r="P121">
        <f t="shared" si="24"/>
        <v>3.6166980948722352E-2</v>
      </c>
      <c r="Q121">
        <f t="shared" si="27"/>
        <v>0.22964601441806265</v>
      </c>
      <c r="R121">
        <f t="shared" si="30"/>
        <v>1.4581612994701474</v>
      </c>
    </row>
    <row r="122" spans="1:19" x14ac:dyDescent="0.2">
      <c r="A122">
        <v>108</v>
      </c>
      <c r="B122">
        <f t="shared" si="16"/>
        <v>10</v>
      </c>
      <c r="C122">
        <f t="shared" si="17"/>
        <v>7</v>
      </c>
      <c r="D122">
        <f t="shared" si="14"/>
        <v>86.222222222222229</v>
      </c>
      <c r="E122">
        <f t="shared" si="18"/>
        <v>-14.222222222222229</v>
      </c>
      <c r="F122" t="e">
        <f t="shared" si="19"/>
        <v>#N/A</v>
      </c>
      <c r="G122" t="e">
        <f t="shared" si="20"/>
        <v>#N/A</v>
      </c>
      <c r="H122">
        <f t="shared" si="15"/>
        <v>1.1146664862950251E-8</v>
      </c>
      <c r="I122">
        <f t="shared" si="23"/>
        <v>7.0776910117536625E-8</v>
      </c>
      <c r="J122">
        <f t="shared" si="26"/>
        <v>4.4940536630254595E-7</v>
      </c>
      <c r="K122">
        <f t="shared" si="29"/>
        <v>2.8535462049152608E-6</v>
      </c>
      <c r="L122">
        <f t="shared" si="32"/>
        <v>1.8118888990089386E-5</v>
      </c>
      <c r="M122">
        <f t="shared" si="25"/>
        <v>1.1504777377345164E-4</v>
      </c>
      <c r="N122">
        <f t="shared" si="28"/>
        <v>7.30507828458306E-4</v>
      </c>
      <c r="O122">
        <f t="shared" si="31"/>
        <v>4.638435581462882E-3</v>
      </c>
      <c r="P122">
        <f t="shared" si="24"/>
        <v>2.9452230086003617E-2</v>
      </c>
      <c r="Q122">
        <f t="shared" si="27"/>
        <v>0.18701000408532631</v>
      </c>
      <c r="R122">
        <f t="shared" si="30"/>
        <v>1.1874395088544971</v>
      </c>
    </row>
    <row r="123" spans="1:19" x14ac:dyDescent="0.2">
      <c r="A123">
        <v>109</v>
      </c>
      <c r="B123">
        <f t="shared" si="16"/>
        <v>10</v>
      </c>
      <c r="C123">
        <f t="shared" si="17"/>
        <v>8</v>
      </c>
      <c r="D123">
        <f t="shared" si="14"/>
        <v>87.111111111111114</v>
      </c>
      <c r="E123">
        <f t="shared" si="18"/>
        <v>-15.111111111111114</v>
      </c>
      <c r="F123" t="e">
        <f t="shared" si="19"/>
        <v>#N/A</v>
      </c>
      <c r="G123" t="e">
        <f t="shared" si="20"/>
        <v>#N/A</v>
      </c>
      <c r="H123">
        <f t="shared" si="15"/>
        <v>9.0771783992874681E-9</v>
      </c>
      <c r="I123">
        <f t="shared" si="23"/>
        <v>5.7636490159727655E-8</v>
      </c>
      <c r="J123">
        <f t="shared" si="26"/>
        <v>3.6596890044522632E-7</v>
      </c>
      <c r="K123">
        <f t="shared" si="29"/>
        <v>2.3237576702175893E-6</v>
      </c>
      <c r="L123">
        <f t="shared" si="32"/>
        <v>1.475494148089029E-5</v>
      </c>
      <c r="M123">
        <f t="shared" si="25"/>
        <v>9.3688038513977829E-5</v>
      </c>
      <c r="N123">
        <f t="shared" si="28"/>
        <v>5.9488196357570221E-4</v>
      </c>
      <c r="O123">
        <f t="shared" si="31"/>
        <v>3.7772650191079133E-3</v>
      </c>
      <c r="P123">
        <f t="shared" si="24"/>
        <v>2.3984137859578321E-2</v>
      </c>
      <c r="Q123">
        <f t="shared" si="27"/>
        <v>0.15228978267537979</v>
      </c>
      <c r="R123">
        <f t="shared" si="30"/>
        <v>0.96697984489162514</v>
      </c>
    </row>
    <row r="124" spans="1:19" x14ac:dyDescent="0.2">
      <c r="A124">
        <v>110</v>
      </c>
      <c r="B124">
        <f t="shared" si="16"/>
        <v>10</v>
      </c>
      <c r="C124">
        <f t="shared" si="17"/>
        <v>9</v>
      </c>
      <c r="D124">
        <f t="shared" si="14"/>
        <v>88</v>
      </c>
      <c r="E124">
        <f t="shared" si="18"/>
        <v>-16</v>
      </c>
      <c r="F124" t="e">
        <f t="shared" si="19"/>
        <v>#N/A</v>
      </c>
      <c r="G124" t="e">
        <f t="shared" si="20"/>
        <v>#N/A</v>
      </c>
      <c r="H124">
        <f t="shared" si="15"/>
        <v>7.3919121733317287E-9</v>
      </c>
      <c r="I124">
        <f t="shared" si="23"/>
        <v>4.6935716640013204E-8</v>
      </c>
      <c r="J124">
        <f t="shared" si="26"/>
        <v>2.980232238769536E-7</v>
      </c>
      <c r="K124">
        <f t="shared" si="29"/>
        <v>1.8923295163729204E-6</v>
      </c>
      <c r="L124">
        <f t="shared" si="32"/>
        <v>1.2015543459843389E-5</v>
      </c>
      <c r="M124">
        <f t="shared" si="25"/>
        <v>7.6293945312500027E-5</v>
      </c>
      <c r="N124">
        <f t="shared" si="28"/>
        <v>4.8443635619146714E-4</v>
      </c>
      <c r="O124">
        <f t="shared" si="31"/>
        <v>3.0759791257199071E-3</v>
      </c>
      <c r="P124">
        <f t="shared" si="24"/>
        <v>1.9531250000000003E-2</v>
      </c>
      <c r="Q124">
        <f t="shared" si="27"/>
        <v>0.12401570718501562</v>
      </c>
      <c r="R124">
        <f t="shared" si="30"/>
        <v>0.78745065618429588</v>
      </c>
    </row>
    <row r="125" spans="1:19" s="1" customFormat="1" x14ac:dyDescent="0.2">
      <c r="A125" s="1">
        <v>111</v>
      </c>
      <c r="B125" s="1">
        <f t="shared" si="16"/>
        <v>11</v>
      </c>
      <c r="C125" s="1">
        <f t="shared" si="17"/>
        <v>0</v>
      </c>
      <c r="D125" s="1">
        <f t="shared" si="14"/>
        <v>88</v>
      </c>
      <c r="E125" s="1">
        <f t="shared" si="18"/>
        <v>-16</v>
      </c>
      <c r="F125" s="1" t="e">
        <f t="shared" si="19"/>
        <v>#N/A</v>
      </c>
      <c r="G125" s="1" t="e">
        <f t="shared" si="20"/>
        <v>#N/A</v>
      </c>
      <c r="H125" s="1">
        <f t="shared" si="15"/>
        <v>7.3919121733317287E-9</v>
      </c>
      <c r="I125" s="1">
        <f t="shared" si="23"/>
        <v>4.6935716640013204E-8</v>
      </c>
      <c r="J125" s="1">
        <f t="shared" si="26"/>
        <v>2.980232238769536E-7</v>
      </c>
      <c r="K125" s="1">
        <f t="shared" si="29"/>
        <v>1.8923295163729204E-6</v>
      </c>
      <c r="L125" s="1">
        <f t="shared" si="32"/>
        <v>1.2015543459843389E-5</v>
      </c>
      <c r="M125" s="1">
        <f t="shared" si="25"/>
        <v>7.6293945312500027E-5</v>
      </c>
      <c r="N125" s="1">
        <f t="shared" si="28"/>
        <v>4.8443635619146714E-4</v>
      </c>
      <c r="O125" s="1">
        <f t="shared" si="31"/>
        <v>3.0759791257199071E-3</v>
      </c>
      <c r="P125" s="1">
        <f t="shared" si="24"/>
        <v>1.9531250000000003E-2</v>
      </c>
      <c r="Q125" s="1">
        <f t="shared" si="27"/>
        <v>0.12401570718501562</v>
      </c>
      <c r="R125" s="1">
        <f t="shared" si="30"/>
        <v>0.78745065618429588</v>
      </c>
      <c r="S125" s="1">
        <f t="shared" ref="S125:S156" si="33">$C$8*EXP(-$C$5*($D125-($S$14-1)*$C$3))</f>
        <v>5</v>
      </c>
    </row>
    <row r="126" spans="1:19" x14ac:dyDescent="0.2">
      <c r="A126">
        <v>112</v>
      </c>
      <c r="B126">
        <f t="shared" si="16"/>
        <v>11</v>
      </c>
      <c r="C126">
        <f t="shared" si="17"/>
        <v>1</v>
      </c>
      <c r="D126">
        <f t="shared" si="14"/>
        <v>88.888888888888886</v>
      </c>
      <c r="E126">
        <f t="shared" si="18"/>
        <v>-16.888888888888886</v>
      </c>
      <c r="F126" t="e">
        <f t="shared" si="19"/>
        <v>#N/A</v>
      </c>
      <c r="G126" t="e">
        <f t="shared" si="20"/>
        <v>#N/A</v>
      </c>
      <c r="H126">
        <f t="shared" si="15"/>
        <v>6.0195319706990566E-9</v>
      </c>
      <c r="I126">
        <f t="shared" si="23"/>
        <v>3.8221645530575488E-8</v>
      </c>
      <c r="J126">
        <f t="shared" si="26"/>
        <v>2.4269232129276499E-7</v>
      </c>
      <c r="K126">
        <f t="shared" si="29"/>
        <v>1.541000184498957E-6</v>
      </c>
      <c r="L126">
        <f t="shared" si="32"/>
        <v>9.7847412558273317E-6</v>
      </c>
      <c r="M126">
        <f t="shared" si="25"/>
        <v>6.2129234250947755E-5</v>
      </c>
      <c r="N126">
        <f t="shared" si="28"/>
        <v>3.9449604723173251E-4</v>
      </c>
      <c r="O126">
        <f t="shared" si="31"/>
        <v>2.5048937614917961E-3</v>
      </c>
      <c r="P126">
        <f t="shared" si="24"/>
        <v>1.5905083968242625E-2</v>
      </c>
      <c r="Q126">
        <f t="shared" si="27"/>
        <v>0.10099098809132356</v>
      </c>
      <c r="R126">
        <f t="shared" si="30"/>
        <v>0.64125280294189968</v>
      </c>
      <c r="S126">
        <f t="shared" si="33"/>
        <v>4.0717014958701112</v>
      </c>
    </row>
    <row r="127" spans="1:19" x14ac:dyDescent="0.2">
      <c r="A127">
        <v>113</v>
      </c>
      <c r="B127">
        <f t="shared" si="16"/>
        <v>11</v>
      </c>
      <c r="C127">
        <f t="shared" si="17"/>
        <v>2</v>
      </c>
      <c r="D127">
        <f t="shared" si="14"/>
        <v>89.777777777777771</v>
      </c>
      <c r="E127">
        <f t="shared" si="18"/>
        <v>-17.777777777777771</v>
      </c>
      <c r="F127" t="e">
        <f t="shared" si="19"/>
        <v>#N/A</v>
      </c>
      <c r="G127" t="e">
        <f t="shared" si="20"/>
        <v>#N/A</v>
      </c>
      <c r="H127">
        <f t="shared" si="15"/>
        <v>4.9019474659066613E-9</v>
      </c>
      <c r="I127">
        <f t="shared" si="23"/>
        <v>3.112542625629227E-8</v>
      </c>
      <c r="J127">
        <f t="shared" si="26"/>
        <v>1.9763413752878814E-7</v>
      </c>
      <c r="K127">
        <f t="shared" si="29"/>
        <v>1.254898551272104E-6</v>
      </c>
      <c r="L127">
        <f t="shared" si="32"/>
        <v>7.9681091216108263E-6</v>
      </c>
      <c r="M127">
        <f t="shared" si="25"/>
        <v>5.0594339207369709E-5</v>
      </c>
      <c r="N127">
        <f t="shared" si="28"/>
        <v>3.2125402912565879E-4</v>
      </c>
      <c r="O127">
        <f t="shared" si="31"/>
        <v>2.0398359351323711E-3</v>
      </c>
      <c r="P127">
        <f t="shared" ref="P127:P158" si="34">$C$8*EXP(-$C$5*($D127-($P$14-1)*$C$3))</f>
        <v>1.2952150837086654E-2</v>
      </c>
      <c r="Q127">
        <f t="shared" si="27"/>
        <v>8.2241031456168567E-2</v>
      </c>
      <c r="R127">
        <f t="shared" si="30"/>
        <v>0.522197999393887</v>
      </c>
      <c r="S127">
        <f t="shared" si="33"/>
        <v>3.3157506142941804</v>
      </c>
    </row>
    <row r="128" spans="1:19" x14ac:dyDescent="0.2">
      <c r="A128">
        <v>114</v>
      </c>
      <c r="B128">
        <f t="shared" si="16"/>
        <v>11</v>
      </c>
      <c r="C128">
        <f t="shared" si="17"/>
        <v>3</v>
      </c>
      <c r="D128">
        <f t="shared" si="14"/>
        <v>90.666666666666671</v>
      </c>
      <c r="E128">
        <f t="shared" si="18"/>
        <v>-18.666666666666671</v>
      </c>
      <c r="F128" t="e">
        <f t="shared" si="19"/>
        <v>#N/A</v>
      </c>
      <c r="G128" t="e">
        <f t="shared" si="20"/>
        <v>#N/A</v>
      </c>
      <c r="H128">
        <f t="shared" si="15"/>
        <v>3.9918533659217567E-9</v>
      </c>
      <c r="I128">
        <f t="shared" si="23"/>
        <v>2.5346688929468012E-8</v>
      </c>
      <c r="J128">
        <f t="shared" si="26"/>
        <v>1.6094144268219261E-7</v>
      </c>
      <c r="K128">
        <f t="shared" si="29"/>
        <v>1.0219144616759687E-6</v>
      </c>
      <c r="L128">
        <f t="shared" si="32"/>
        <v>6.4887523659437933E-6</v>
      </c>
      <c r="M128">
        <f t="shared" si="25"/>
        <v>4.1201009326641341E-5</v>
      </c>
      <c r="N128">
        <f t="shared" si="28"/>
        <v>2.6161010218904814E-4</v>
      </c>
      <c r="O128">
        <f t="shared" si="31"/>
        <v>1.6611206056816122E-3</v>
      </c>
      <c r="P128">
        <f t="shared" si="34"/>
        <v>1.0547458387620171E-2</v>
      </c>
      <c r="Q128">
        <f t="shared" si="27"/>
        <v>6.6972186160396255E-2</v>
      </c>
      <c r="R128">
        <f t="shared" si="30"/>
        <v>0.42524687505449243</v>
      </c>
      <c r="S128">
        <f t="shared" si="33"/>
        <v>2.7001493472307625</v>
      </c>
    </row>
    <row r="129" spans="1:20" x14ac:dyDescent="0.2">
      <c r="A129">
        <v>115</v>
      </c>
      <c r="B129">
        <f t="shared" si="16"/>
        <v>11</v>
      </c>
      <c r="C129">
        <f t="shared" si="17"/>
        <v>4</v>
      </c>
      <c r="D129">
        <f t="shared" si="14"/>
        <v>91.555555555555557</v>
      </c>
      <c r="E129">
        <f t="shared" si="18"/>
        <v>-19.555555555555557</v>
      </c>
      <c r="F129" t="e">
        <f t="shared" si="19"/>
        <v>#N/A</v>
      </c>
      <c r="G129" t="e">
        <f t="shared" si="20"/>
        <v>#N/A</v>
      </c>
      <c r="H129">
        <f t="shared" si="15"/>
        <v>3.2507270642635508E-9</v>
      </c>
      <c r="I129">
        <f t="shared" si="23"/>
        <v>2.0640830245893858E-8</v>
      </c>
      <c r="J129">
        <f t="shared" si="26"/>
        <v>1.3106110258331547E-7</v>
      </c>
      <c r="K129">
        <f t="shared" si="29"/>
        <v>8.3218612845146806E-7</v>
      </c>
      <c r="L129">
        <f t="shared" si="32"/>
        <v>5.2840525429488225E-6</v>
      </c>
      <c r="M129">
        <f t="shared" ref="M129:M160" si="35">$C$8*EXP(-$C$5*($D129-($M$14-1)*$C$3))</f>
        <v>3.3551642261328788E-5</v>
      </c>
      <c r="N129">
        <f t="shared" si="28"/>
        <v>2.1303964888357599E-4</v>
      </c>
      <c r="O129">
        <f t="shared" si="31"/>
        <v>1.3527174509948968E-3</v>
      </c>
      <c r="P129">
        <f t="shared" si="34"/>
        <v>8.5892204189001592E-3</v>
      </c>
      <c r="Q129">
        <f t="shared" si="27"/>
        <v>5.4538150114195397E-2</v>
      </c>
      <c r="R129">
        <f t="shared" si="30"/>
        <v>0.34629566745469342</v>
      </c>
      <c r="S129">
        <f t="shared" si="33"/>
        <v>2.1988404272384403</v>
      </c>
    </row>
    <row r="130" spans="1:20" x14ac:dyDescent="0.2">
      <c r="A130">
        <v>116</v>
      </c>
      <c r="B130">
        <f t="shared" si="16"/>
        <v>11</v>
      </c>
      <c r="C130">
        <f t="shared" si="17"/>
        <v>5</v>
      </c>
      <c r="D130">
        <f t="shared" si="14"/>
        <v>92.444444444444443</v>
      </c>
      <c r="E130">
        <f t="shared" si="18"/>
        <v>-20.444444444444443</v>
      </c>
      <c r="F130" t="e">
        <f t="shared" si="19"/>
        <v>#N/A</v>
      </c>
      <c r="G130" t="e">
        <f t="shared" si="20"/>
        <v>#N/A</v>
      </c>
      <c r="H130">
        <f t="shared" si="15"/>
        <v>2.6471980500454713E-9</v>
      </c>
      <c r="I130">
        <f t="shared" si="23"/>
        <v>1.6808659877641412E-8</v>
      </c>
      <c r="J130">
        <f t="shared" si="26"/>
        <v>1.0672833748777436E-7</v>
      </c>
      <c r="K130">
        <f t="shared" si="29"/>
        <v>6.776827008116398E-7</v>
      </c>
      <c r="L130">
        <f t="shared" si="32"/>
        <v>4.3030169286761971E-6</v>
      </c>
      <c r="M130">
        <f t="shared" si="35"/>
        <v>2.7322454396870249E-5</v>
      </c>
      <c r="N130">
        <f t="shared" si="28"/>
        <v>1.7348677140777992E-4</v>
      </c>
      <c r="O130">
        <f t="shared" si="31"/>
        <v>1.1015723337411052E-3</v>
      </c>
      <c r="P130">
        <f t="shared" si="34"/>
        <v>6.9945483255987768E-3</v>
      </c>
      <c r="Q130">
        <f t="shared" si="27"/>
        <v>4.4412613480391612E-2</v>
      </c>
      <c r="R130">
        <f t="shared" si="30"/>
        <v>0.28200251743772276</v>
      </c>
      <c r="S130">
        <f t="shared" si="33"/>
        <v>1.7906043713532864</v>
      </c>
    </row>
    <row r="131" spans="1:20" x14ac:dyDescent="0.2">
      <c r="A131">
        <v>117</v>
      </c>
      <c r="B131">
        <f t="shared" si="16"/>
        <v>11</v>
      </c>
      <c r="C131">
        <f t="shared" si="17"/>
        <v>6</v>
      </c>
      <c r="D131">
        <f t="shared" si="14"/>
        <v>93.333333333333329</v>
      </c>
      <c r="E131">
        <f t="shared" si="18"/>
        <v>-21.333333333333329</v>
      </c>
      <c r="F131" t="e">
        <f t="shared" si="19"/>
        <v>#N/A</v>
      </c>
      <c r="G131" t="e">
        <f t="shared" si="20"/>
        <v>#N/A</v>
      </c>
      <c r="H131">
        <f t="shared" si="15"/>
        <v>2.1557200520469173E-9</v>
      </c>
      <c r="I131">
        <f t="shared" si="23"/>
        <v>1.3687969113472889E-8</v>
      </c>
      <c r="J131">
        <f t="shared" si="26"/>
        <v>8.6913186280140178E-8</v>
      </c>
      <c r="K131">
        <f t="shared" si="29"/>
        <v>5.5186433332401113E-7</v>
      </c>
      <c r="L131">
        <f t="shared" si="32"/>
        <v>3.5041200930490559E-6</v>
      </c>
      <c r="M131">
        <f t="shared" si="35"/>
        <v>2.2249775687715899E-5</v>
      </c>
      <c r="N131">
        <f t="shared" si="28"/>
        <v>1.4127726933094671E-4</v>
      </c>
      <c r="O131">
        <f t="shared" si="31"/>
        <v>8.9705474382055744E-4</v>
      </c>
      <c r="P131">
        <f t="shared" si="34"/>
        <v>5.6959425760552641E-3</v>
      </c>
      <c r="Q131">
        <f t="shared" si="27"/>
        <v>3.6166980948722352E-2</v>
      </c>
      <c r="R131">
        <f t="shared" si="30"/>
        <v>0.22964601441806265</v>
      </c>
      <c r="S131">
        <f t="shared" si="33"/>
        <v>1.4581612994701474</v>
      </c>
    </row>
    <row r="132" spans="1:20" x14ac:dyDescent="0.2">
      <c r="A132">
        <v>118</v>
      </c>
      <c r="B132">
        <f t="shared" si="16"/>
        <v>11</v>
      </c>
      <c r="C132">
        <f t="shared" si="17"/>
        <v>7</v>
      </c>
      <c r="D132">
        <f t="shared" si="14"/>
        <v>94.222222222222229</v>
      </c>
      <c r="E132">
        <f t="shared" si="18"/>
        <v>-22.222222222222229</v>
      </c>
      <c r="F132" t="e">
        <f t="shared" si="19"/>
        <v>#N/A</v>
      </c>
      <c r="G132" t="e">
        <f t="shared" si="20"/>
        <v>#N/A</v>
      </c>
      <c r="H132">
        <f t="shared" si="15"/>
        <v>1.7554897121193191E-9</v>
      </c>
      <c r="I132">
        <f t="shared" si="23"/>
        <v>1.1146664862950251E-8</v>
      </c>
      <c r="J132">
        <f t="shared" si="26"/>
        <v>7.0776910117536625E-8</v>
      </c>
      <c r="K132">
        <f t="shared" si="29"/>
        <v>4.4940536630254595E-7</v>
      </c>
      <c r="L132">
        <f t="shared" si="32"/>
        <v>2.8535462049152608E-6</v>
      </c>
      <c r="M132">
        <f t="shared" si="35"/>
        <v>1.8118888990089386E-5</v>
      </c>
      <c r="N132">
        <f t="shared" si="28"/>
        <v>1.1504777377345164E-4</v>
      </c>
      <c r="O132">
        <f t="shared" si="31"/>
        <v>7.30507828458306E-4</v>
      </c>
      <c r="P132">
        <f t="shared" si="34"/>
        <v>4.638435581462882E-3</v>
      </c>
      <c r="Q132">
        <f t="shared" si="27"/>
        <v>2.9452230086003617E-2</v>
      </c>
      <c r="R132">
        <f t="shared" si="30"/>
        <v>0.18701000408532631</v>
      </c>
      <c r="S132">
        <f t="shared" si="33"/>
        <v>1.1874395088544971</v>
      </c>
    </row>
    <row r="133" spans="1:20" x14ac:dyDescent="0.2">
      <c r="A133">
        <v>119</v>
      </c>
      <c r="B133">
        <f t="shared" si="16"/>
        <v>11</v>
      </c>
      <c r="C133">
        <f t="shared" si="17"/>
        <v>8</v>
      </c>
      <c r="D133">
        <f t="shared" si="14"/>
        <v>95.111111111111114</v>
      </c>
      <c r="E133">
        <f t="shared" si="18"/>
        <v>-23.111111111111114</v>
      </c>
      <c r="F133" t="e">
        <f t="shared" si="19"/>
        <v>#N/A</v>
      </c>
      <c r="G133" t="e">
        <f t="shared" si="20"/>
        <v>#N/A</v>
      </c>
      <c r="H133">
        <f t="shared" si="15"/>
        <v>1.4295660173641643E-9</v>
      </c>
      <c r="I133">
        <f t="shared" si="23"/>
        <v>9.0771783992874681E-9</v>
      </c>
      <c r="J133">
        <f t="shared" si="26"/>
        <v>5.7636490159727655E-8</v>
      </c>
      <c r="K133">
        <f t="shared" si="29"/>
        <v>3.6596890044522632E-7</v>
      </c>
      <c r="L133">
        <f t="shared" si="32"/>
        <v>2.3237576702175893E-6</v>
      </c>
      <c r="M133">
        <f t="shared" si="35"/>
        <v>1.475494148089029E-5</v>
      </c>
      <c r="N133">
        <f t="shared" si="28"/>
        <v>9.3688038513977829E-5</v>
      </c>
      <c r="O133">
        <f t="shared" si="31"/>
        <v>5.9488196357570221E-4</v>
      </c>
      <c r="P133">
        <f t="shared" si="34"/>
        <v>3.7772650191079133E-3</v>
      </c>
      <c r="Q133">
        <f t="shared" si="27"/>
        <v>2.3984137859578321E-2</v>
      </c>
      <c r="R133">
        <f t="shared" si="30"/>
        <v>0.15228978267537979</v>
      </c>
      <c r="S133">
        <f t="shared" si="33"/>
        <v>0.96697984489162514</v>
      </c>
    </row>
    <row r="134" spans="1:20" x14ac:dyDescent="0.2">
      <c r="A134">
        <v>120</v>
      </c>
      <c r="B134">
        <f t="shared" si="16"/>
        <v>11</v>
      </c>
      <c r="C134">
        <f t="shared" si="17"/>
        <v>9</v>
      </c>
      <c r="D134">
        <f t="shared" si="14"/>
        <v>96</v>
      </c>
      <c r="E134">
        <f t="shared" si="18"/>
        <v>-24</v>
      </c>
      <c r="F134" t="e">
        <f t="shared" si="19"/>
        <v>#N/A</v>
      </c>
      <c r="G134" t="e">
        <f t="shared" si="20"/>
        <v>#N/A</v>
      </c>
      <c r="H134">
        <f t="shared" si="15"/>
        <v>1.164153218269349E-9</v>
      </c>
      <c r="I134">
        <f t="shared" si="23"/>
        <v>7.3919121733317287E-9</v>
      </c>
      <c r="J134">
        <f t="shared" si="26"/>
        <v>4.6935716640013204E-8</v>
      </c>
      <c r="K134">
        <f t="shared" si="29"/>
        <v>2.980232238769536E-7</v>
      </c>
      <c r="L134">
        <f t="shared" si="32"/>
        <v>1.8923295163729204E-6</v>
      </c>
      <c r="M134">
        <f t="shared" si="35"/>
        <v>1.2015543459843389E-5</v>
      </c>
      <c r="N134">
        <f t="shared" si="28"/>
        <v>7.6293945312500027E-5</v>
      </c>
      <c r="O134">
        <f t="shared" si="31"/>
        <v>4.8443635619146714E-4</v>
      </c>
      <c r="P134">
        <f t="shared" si="34"/>
        <v>3.0759791257199071E-3</v>
      </c>
      <c r="Q134">
        <f t="shared" si="27"/>
        <v>1.9531250000000003E-2</v>
      </c>
      <c r="R134">
        <f t="shared" si="30"/>
        <v>0.12401570718501562</v>
      </c>
      <c r="S134">
        <f t="shared" si="33"/>
        <v>0.78745065618429588</v>
      </c>
    </row>
    <row r="135" spans="1:20" s="1" customFormat="1" x14ac:dyDescent="0.2">
      <c r="A135" s="1">
        <v>121</v>
      </c>
      <c r="B135" s="1">
        <f t="shared" si="16"/>
        <v>12</v>
      </c>
      <c r="C135" s="1">
        <f t="shared" si="17"/>
        <v>0</v>
      </c>
      <c r="D135" s="1">
        <f t="shared" si="14"/>
        <v>96</v>
      </c>
      <c r="E135" s="1">
        <f t="shared" si="18"/>
        <v>-24</v>
      </c>
      <c r="F135" s="1" t="e">
        <f t="shared" si="19"/>
        <v>#N/A</v>
      </c>
      <c r="G135" s="1" t="e">
        <f t="shared" si="20"/>
        <v>#N/A</v>
      </c>
      <c r="H135" s="1">
        <f t="shared" si="15"/>
        <v>1.164153218269349E-9</v>
      </c>
      <c r="I135" s="1">
        <f t="shared" si="23"/>
        <v>7.3919121733317287E-9</v>
      </c>
      <c r="J135" s="1">
        <f t="shared" si="26"/>
        <v>4.6935716640013204E-8</v>
      </c>
      <c r="K135" s="1">
        <f t="shared" si="29"/>
        <v>2.980232238769536E-7</v>
      </c>
      <c r="L135" s="1">
        <f t="shared" si="32"/>
        <v>1.8923295163729204E-6</v>
      </c>
      <c r="M135" s="1">
        <f t="shared" si="35"/>
        <v>1.2015543459843389E-5</v>
      </c>
      <c r="N135" s="1">
        <f t="shared" si="28"/>
        <v>7.6293945312500027E-5</v>
      </c>
      <c r="O135" s="1">
        <f t="shared" si="31"/>
        <v>4.8443635619146714E-4</v>
      </c>
      <c r="P135" s="1">
        <f t="shared" si="34"/>
        <v>3.0759791257199071E-3</v>
      </c>
      <c r="Q135" s="1">
        <f t="shared" si="27"/>
        <v>1.9531250000000003E-2</v>
      </c>
      <c r="R135" s="1">
        <f t="shared" si="30"/>
        <v>0.12401570718501562</v>
      </c>
      <c r="S135" s="1">
        <f t="shared" si="33"/>
        <v>0.78745065618429588</v>
      </c>
      <c r="T135" s="1">
        <f t="shared" ref="T135:T166" si="36">$C$8*EXP(-$C$5*($D135-($T$14-1)*$C$3))</f>
        <v>5</v>
      </c>
    </row>
    <row r="136" spans="1:20" x14ac:dyDescent="0.2">
      <c r="A136">
        <v>122</v>
      </c>
      <c r="B136">
        <f t="shared" si="16"/>
        <v>12</v>
      </c>
      <c r="C136">
        <f t="shared" si="17"/>
        <v>1</v>
      </c>
      <c r="D136">
        <f t="shared" si="14"/>
        <v>96.888888888888886</v>
      </c>
      <c r="E136">
        <f t="shared" si="18"/>
        <v>-24.888888888888886</v>
      </c>
      <c r="F136" t="e">
        <f t="shared" si="19"/>
        <v>#N/A</v>
      </c>
      <c r="G136" t="e">
        <f t="shared" si="20"/>
        <v>#N/A</v>
      </c>
      <c r="H136">
        <f t="shared" si="15"/>
        <v>9.480168800498624E-10</v>
      </c>
      <c r="I136">
        <f t="shared" si="23"/>
        <v>6.0195319706990566E-9</v>
      </c>
      <c r="J136">
        <f t="shared" si="26"/>
        <v>3.8221645530575488E-8</v>
      </c>
      <c r="K136">
        <f t="shared" si="29"/>
        <v>2.4269232129276499E-7</v>
      </c>
      <c r="L136">
        <f t="shared" si="32"/>
        <v>1.541000184498957E-6</v>
      </c>
      <c r="M136">
        <f t="shared" si="35"/>
        <v>9.7847412558273317E-6</v>
      </c>
      <c r="N136">
        <f t="shared" si="28"/>
        <v>6.2129234250947755E-5</v>
      </c>
      <c r="O136">
        <f t="shared" si="31"/>
        <v>3.9449604723173251E-4</v>
      </c>
      <c r="P136">
        <f t="shared" si="34"/>
        <v>2.5048937614917961E-3</v>
      </c>
      <c r="Q136">
        <f t="shared" si="27"/>
        <v>1.5905083968242625E-2</v>
      </c>
      <c r="R136">
        <f t="shared" si="30"/>
        <v>0.10099098809132356</v>
      </c>
      <c r="S136">
        <f t="shared" si="33"/>
        <v>0.64125280294189968</v>
      </c>
      <c r="T136">
        <f t="shared" si="36"/>
        <v>4.0717014958701112</v>
      </c>
    </row>
    <row r="137" spans="1:20" x14ac:dyDescent="0.2">
      <c r="A137">
        <v>123</v>
      </c>
      <c r="B137">
        <f t="shared" si="16"/>
        <v>12</v>
      </c>
      <c r="C137">
        <f t="shared" si="17"/>
        <v>2</v>
      </c>
      <c r="D137">
        <f t="shared" si="14"/>
        <v>97.777777777777771</v>
      </c>
      <c r="E137">
        <f t="shared" si="18"/>
        <v>-25.777777777777771</v>
      </c>
      <c r="F137" t="e">
        <f t="shared" si="19"/>
        <v>#N/A</v>
      </c>
      <c r="G137" t="e">
        <f t="shared" si="20"/>
        <v>#N/A</v>
      </c>
      <c r="H137">
        <f t="shared" si="15"/>
        <v>7.7200834972182805E-10</v>
      </c>
      <c r="I137">
        <f t="shared" si="23"/>
        <v>4.9019474659066613E-9</v>
      </c>
      <c r="J137">
        <f t="shared" si="26"/>
        <v>3.112542625629227E-8</v>
      </c>
      <c r="K137">
        <f t="shared" si="29"/>
        <v>1.9763413752878814E-7</v>
      </c>
      <c r="L137">
        <f t="shared" si="32"/>
        <v>1.254898551272104E-6</v>
      </c>
      <c r="M137">
        <f t="shared" si="35"/>
        <v>7.9681091216108263E-6</v>
      </c>
      <c r="N137">
        <f t="shared" si="28"/>
        <v>5.0594339207369709E-5</v>
      </c>
      <c r="O137">
        <f t="shared" si="31"/>
        <v>3.2125402912565879E-4</v>
      </c>
      <c r="P137">
        <f t="shared" si="34"/>
        <v>2.0398359351323711E-3</v>
      </c>
      <c r="Q137">
        <f t="shared" ref="Q137:Q168" si="37">$C$8*EXP(-$C$5*($D137-($Q$14-1)*$C$3))</f>
        <v>1.2952150837086654E-2</v>
      </c>
      <c r="R137">
        <f t="shared" si="30"/>
        <v>8.2241031456168567E-2</v>
      </c>
      <c r="S137">
        <f t="shared" si="33"/>
        <v>0.522197999393887</v>
      </c>
      <c r="T137">
        <f t="shared" si="36"/>
        <v>3.3157506142941804</v>
      </c>
    </row>
    <row r="138" spans="1:20" x14ac:dyDescent="0.2">
      <c r="A138">
        <v>124</v>
      </c>
      <c r="B138">
        <f t="shared" si="16"/>
        <v>12</v>
      </c>
      <c r="C138">
        <f t="shared" si="17"/>
        <v>3</v>
      </c>
      <c r="D138">
        <f t="shared" si="14"/>
        <v>98.666666666666671</v>
      </c>
      <c r="E138">
        <f t="shared" si="18"/>
        <v>-26.666666666666671</v>
      </c>
      <c r="F138" t="e">
        <f t="shared" si="19"/>
        <v>#N/A</v>
      </c>
      <c r="G138" t="e">
        <f t="shared" si="20"/>
        <v>#N/A</v>
      </c>
      <c r="H138">
        <f t="shared" si="15"/>
        <v>6.2867751047731446E-10</v>
      </c>
      <c r="I138">
        <f t="shared" si="23"/>
        <v>3.9918533659217567E-9</v>
      </c>
      <c r="J138">
        <f t="shared" si="26"/>
        <v>2.5346688929468012E-8</v>
      </c>
      <c r="K138">
        <f t="shared" si="29"/>
        <v>1.6094144268219261E-7</v>
      </c>
      <c r="L138">
        <f t="shared" si="32"/>
        <v>1.0219144616759687E-6</v>
      </c>
      <c r="M138">
        <f t="shared" si="35"/>
        <v>6.4887523659437933E-6</v>
      </c>
      <c r="N138">
        <f t="shared" si="28"/>
        <v>4.1201009326641341E-5</v>
      </c>
      <c r="O138">
        <f t="shared" si="31"/>
        <v>2.6161010218904814E-4</v>
      </c>
      <c r="P138">
        <f t="shared" si="34"/>
        <v>1.6611206056816122E-3</v>
      </c>
      <c r="Q138">
        <f t="shared" si="37"/>
        <v>1.0547458387620171E-2</v>
      </c>
      <c r="R138">
        <f t="shared" si="30"/>
        <v>6.6972186160396255E-2</v>
      </c>
      <c r="S138">
        <f t="shared" si="33"/>
        <v>0.42524687505449243</v>
      </c>
      <c r="T138">
        <f t="shared" si="36"/>
        <v>2.7001493472307625</v>
      </c>
    </row>
    <row r="139" spans="1:20" x14ac:dyDescent="0.2">
      <c r="A139">
        <v>125</v>
      </c>
      <c r="B139">
        <f t="shared" si="16"/>
        <v>12</v>
      </c>
      <c r="C139">
        <f t="shared" si="17"/>
        <v>4</v>
      </c>
      <c r="D139">
        <f t="shared" si="14"/>
        <v>99.555555555555557</v>
      </c>
      <c r="E139">
        <f t="shared" si="18"/>
        <v>-27.555555555555557</v>
      </c>
      <c r="F139" t="e">
        <f t="shared" si="19"/>
        <v>#N/A</v>
      </c>
      <c r="G139" t="e">
        <f t="shared" si="20"/>
        <v>#N/A</v>
      </c>
      <c r="H139">
        <f t="shared" si="15"/>
        <v>5.1195743196607575E-10</v>
      </c>
      <c r="I139">
        <f t="shared" si="23"/>
        <v>3.2507270642635508E-9</v>
      </c>
      <c r="J139">
        <f t="shared" si="26"/>
        <v>2.0640830245893858E-8</v>
      </c>
      <c r="K139">
        <f t="shared" si="29"/>
        <v>1.3106110258331547E-7</v>
      </c>
      <c r="L139">
        <f t="shared" si="32"/>
        <v>8.3218612845146806E-7</v>
      </c>
      <c r="M139">
        <f t="shared" si="35"/>
        <v>5.2840525429488225E-6</v>
      </c>
      <c r="N139">
        <f t="shared" ref="N139:N170" si="38">$C$8*EXP(-$C$5*($D139-($N$14-1)*$C$3))</f>
        <v>3.3551642261328788E-5</v>
      </c>
      <c r="O139">
        <f t="shared" si="31"/>
        <v>2.1303964888357599E-4</v>
      </c>
      <c r="P139">
        <f t="shared" si="34"/>
        <v>1.3527174509948968E-3</v>
      </c>
      <c r="Q139">
        <f t="shared" si="37"/>
        <v>8.5892204189001592E-3</v>
      </c>
      <c r="R139">
        <f t="shared" si="30"/>
        <v>5.4538150114195397E-2</v>
      </c>
      <c r="S139">
        <f t="shared" si="33"/>
        <v>0.34629566745469342</v>
      </c>
      <c r="T139">
        <f t="shared" si="36"/>
        <v>2.1988404272384403</v>
      </c>
    </row>
    <row r="140" spans="1:20" x14ac:dyDescent="0.2">
      <c r="A140">
        <v>126</v>
      </c>
      <c r="B140">
        <f t="shared" si="16"/>
        <v>12</v>
      </c>
      <c r="C140">
        <f t="shared" si="17"/>
        <v>5</v>
      </c>
      <c r="D140">
        <f t="shared" si="14"/>
        <v>100.44444444444444</v>
      </c>
      <c r="E140">
        <f t="shared" si="18"/>
        <v>-28.444444444444443</v>
      </c>
      <c r="F140" t="e">
        <f t="shared" si="19"/>
        <v>#N/A</v>
      </c>
      <c r="G140" t="e">
        <f t="shared" si="20"/>
        <v>#N/A</v>
      </c>
      <c r="H140">
        <f t="shared" si="15"/>
        <v>4.1690756831161822E-10</v>
      </c>
      <c r="I140">
        <f t="shared" si="23"/>
        <v>2.6471980500454713E-9</v>
      </c>
      <c r="J140">
        <f t="shared" si="26"/>
        <v>1.6808659877641412E-8</v>
      </c>
      <c r="K140">
        <f t="shared" si="29"/>
        <v>1.0672833748777436E-7</v>
      </c>
      <c r="L140">
        <f t="shared" si="32"/>
        <v>6.776827008116398E-7</v>
      </c>
      <c r="M140">
        <f t="shared" si="35"/>
        <v>4.3030169286761971E-6</v>
      </c>
      <c r="N140">
        <f t="shared" si="38"/>
        <v>2.7322454396870249E-5</v>
      </c>
      <c r="O140">
        <f t="shared" si="31"/>
        <v>1.7348677140777992E-4</v>
      </c>
      <c r="P140">
        <f t="shared" si="34"/>
        <v>1.1015723337411052E-3</v>
      </c>
      <c r="Q140">
        <f t="shared" si="37"/>
        <v>6.9945483255987768E-3</v>
      </c>
      <c r="R140">
        <f t="shared" si="30"/>
        <v>4.4412613480391612E-2</v>
      </c>
      <c r="S140">
        <f t="shared" si="33"/>
        <v>0.28200251743772276</v>
      </c>
      <c r="T140">
        <f t="shared" si="36"/>
        <v>1.7906043713532864</v>
      </c>
    </row>
    <row r="141" spans="1:20" x14ac:dyDescent="0.2">
      <c r="A141">
        <v>127</v>
      </c>
      <c r="B141">
        <f t="shared" si="16"/>
        <v>12</v>
      </c>
      <c r="C141">
        <f t="shared" si="17"/>
        <v>6</v>
      </c>
      <c r="D141">
        <f t="shared" si="14"/>
        <v>101.33333333333333</v>
      </c>
      <c r="E141">
        <f t="shared" si="18"/>
        <v>-29.333333333333329</v>
      </c>
      <c r="F141" t="e">
        <f t="shared" si="19"/>
        <v>#N/A</v>
      </c>
      <c r="G141" t="e">
        <f t="shared" si="20"/>
        <v>#N/A</v>
      </c>
      <c r="H141">
        <f t="shared" si="15"/>
        <v>3.395046339067985E-10</v>
      </c>
      <c r="I141">
        <f t="shared" si="23"/>
        <v>2.1557200520469173E-9</v>
      </c>
      <c r="J141">
        <f t="shared" si="26"/>
        <v>1.3687969113472889E-8</v>
      </c>
      <c r="K141">
        <f t="shared" ref="K141:K172" si="39">$C$8*EXP(-$C$5*($D141-($K$14-1)*$C$3))</f>
        <v>8.6913186280140178E-8</v>
      </c>
      <c r="L141">
        <f t="shared" si="32"/>
        <v>5.5186433332401113E-7</v>
      </c>
      <c r="M141">
        <f t="shared" si="35"/>
        <v>3.5041200930490559E-6</v>
      </c>
      <c r="N141">
        <f t="shared" si="38"/>
        <v>2.2249775687715899E-5</v>
      </c>
      <c r="O141">
        <f t="shared" si="31"/>
        <v>1.4127726933094671E-4</v>
      </c>
      <c r="P141">
        <f t="shared" si="34"/>
        <v>8.9705474382055744E-4</v>
      </c>
      <c r="Q141">
        <f t="shared" si="37"/>
        <v>5.6959425760552641E-3</v>
      </c>
      <c r="R141">
        <f t="shared" si="30"/>
        <v>3.6166980948722352E-2</v>
      </c>
      <c r="S141">
        <f t="shared" si="33"/>
        <v>0.22964601441806265</v>
      </c>
      <c r="T141">
        <f t="shared" si="36"/>
        <v>1.4581612994701474</v>
      </c>
    </row>
    <row r="142" spans="1:20" x14ac:dyDescent="0.2">
      <c r="A142">
        <v>128</v>
      </c>
      <c r="B142">
        <f t="shared" si="16"/>
        <v>12</v>
      </c>
      <c r="C142">
        <f t="shared" si="17"/>
        <v>7</v>
      </c>
      <c r="D142">
        <f t="shared" si="14"/>
        <v>102.22222222222223</v>
      </c>
      <c r="E142">
        <f t="shared" si="18"/>
        <v>-30.222222222222229</v>
      </c>
      <c r="F142" t="e">
        <f t="shared" si="19"/>
        <v>#N/A</v>
      </c>
      <c r="G142" t="e">
        <f t="shared" si="20"/>
        <v>#N/A</v>
      </c>
      <c r="H142">
        <f t="shared" si="15"/>
        <v>2.7647230514662822E-10</v>
      </c>
      <c r="I142">
        <f t="shared" si="23"/>
        <v>1.7554897121193191E-9</v>
      </c>
      <c r="J142">
        <f t="shared" si="26"/>
        <v>1.1146664862950251E-8</v>
      </c>
      <c r="K142">
        <f t="shared" si="39"/>
        <v>7.0776910117536625E-8</v>
      </c>
      <c r="L142">
        <f t="shared" si="32"/>
        <v>4.4940536630254595E-7</v>
      </c>
      <c r="M142">
        <f t="shared" si="35"/>
        <v>2.8535462049152608E-6</v>
      </c>
      <c r="N142">
        <f t="shared" si="38"/>
        <v>1.8118888990089386E-5</v>
      </c>
      <c r="O142">
        <f t="shared" si="31"/>
        <v>1.1504777377345164E-4</v>
      </c>
      <c r="P142">
        <f t="shared" si="34"/>
        <v>7.30507828458306E-4</v>
      </c>
      <c r="Q142">
        <f t="shared" si="37"/>
        <v>4.638435581462882E-3</v>
      </c>
      <c r="R142">
        <f t="shared" si="30"/>
        <v>2.9452230086003617E-2</v>
      </c>
      <c r="S142">
        <f t="shared" si="33"/>
        <v>0.18701000408532631</v>
      </c>
      <c r="T142">
        <f t="shared" si="36"/>
        <v>1.1874395088544971</v>
      </c>
    </row>
    <row r="143" spans="1:20" x14ac:dyDescent="0.2">
      <c r="A143">
        <v>129</v>
      </c>
      <c r="B143">
        <f t="shared" si="16"/>
        <v>12</v>
      </c>
      <c r="C143">
        <f t="shared" si="17"/>
        <v>8</v>
      </c>
      <c r="D143">
        <f t="shared" ref="D143:D206" si="40">(B143+C143/9)*$C$3</f>
        <v>103.11111111111111</v>
      </c>
      <c r="E143">
        <f t="shared" si="18"/>
        <v>-31.111111111111114</v>
      </c>
      <c r="F143" t="e">
        <f t="shared" si="19"/>
        <v>#N/A</v>
      </c>
      <c r="G143" t="e">
        <f t="shared" si="20"/>
        <v>#N/A</v>
      </c>
      <c r="H143">
        <f t="shared" ref="H143:H206" si="41">$C$7*EXP(-$C$5*D143)</f>
        <v>2.2514253968643677E-10</v>
      </c>
      <c r="I143">
        <f t="shared" si="23"/>
        <v>1.4295660173641643E-9</v>
      </c>
      <c r="J143">
        <f t="shared" si="26"/>
        <v>9.0771783992874681E-9</v>
      </c>
      <c r="K143">
        <f t="shared" si="39"/>
        <v>5.7636490159727655E-8</v>
      </c>
      <c r="L143">
        <f t="shared" si="32"/>
        <v>3.6596890044522632E-7</v>
      </c>
      <c r="M143">
        <f t="shared" si="35"/>
        <v>2.3237576702175893E-6</v>
      </c>
      <c r="N143">
        <f t="shared" si="38"/>
        <v>1.475494148089029E-5</v>
      </c>
      <c r="O143">
        <f t="shared" si="31"/>
        <v>9.3688038513977829E-5</v>
      </c>
      <c r="P143">
        <f t="shared" si="34"/>
        <v>5.9488196357570221E-4</v>
      </c>
      <c r="Q143">
        <f t="shared" si="37"/>
        <v>3.7772650191079133E-3</v>
      </c>
      <c r="R143">
        <f t="shared" si="30"/>
        <v>2.3984137859578321E-2</v>
      </c>
      <c r="S143">
        <f t="shared" si="33"/>
        <v>0.15228978267537979</v>
      </c>
      <c r="T143">
        <f t="shared" si="36"/>
        <v>0.96697984489162514</v>
      </c>
    </row>
    <row r="144" spans="1:20" x14ac:dyDescent="0.2">
      <c r="A144">
        <v>130</v>
      </c>
      <c r="B144">
        <f t="shared" ref="B144:B207" si="42">FLOOR(A144-1,10)/10</f>
        <v>12</v>
      </c>
      <c r="C144">
        <f t="shared" ref="C144:C207" si="43">MOD(A144-1,10)</f>
        <v>9</v>
      </c>
      <c r="D144">
        <f t="shared" si="40"/>
        <v>104</v>
      </c>
      <c r="E144">
        <f t="shared" ref="E144:E207" si="44">$C$10-D144</f>
        <v>-32</v>
      </c>
      <c r="F144" t="e">
        <f t="shared" ref="F144:F207" si="45">IF(E144&lt;0,NA(),D144)</f>
        <v>#N/A</v>
      </c>
      <c r="G144" t="e">
        <f t="shared" ref="G144:G207" si="46">IF(E144&lt;0,NA(),SUM(H144:AZ144))</f>
        <v>#N/A</v>
      </c>
      <c r="H144">
        <f t="shared" si="41"/>
        <v>1.833426431250521E-10</v>
      </c>
      <c r="I144">
        <f t="shared" si="23"/>
        <v>1.164153218269349E-9</v>
      </c>
      <c r="J144">
        <f t="shared" si="26"/>
        <v>7.3919121733317287E-9</v>
      </c>
      <c r="K144">
        <f t="shared" si="39"/>
        <v>4.6935716640013204E-8</v>
      </c>
      <c r="L144">
        <f t="shared" si="32"/>
        <v>2.980232238769536E-7</v>
      </c>
      <c r="M144">
        <f t="shared" si="35"/>
        <v>1.8923295163729204E-6</v>
      </c>
      <c r="N144">
        <f t="shared" si="38"/>
        <v>1.2015543459843389E-5</v>
      </c>
      <c r="O144">
        <f t="shared" si="31"/>
        <v>7.6293945312500027E-5</v>
      </c>
      <c r="P144">
        <f t="shared" si="34"/>
        <v>4.8443635619146714E-4</v>
      </c>
      <c r="Q144">
        <f t="shared" si="37"/>
        <v>3.0759791257199071E-3</v>
      </c>
      <c r="R144">
        <f t="shared" si="30"/>
        <v>1.9531250000000003E-2</v>
      </c>
      <c r="S144">
        <f t="shared" si="33"/>
        <v>0.12401570718501562</v>
      </c>
      <c r="T144">
        <f t="shared" si="36"/>
        <v>0.78745065618429588</v>
      </c>
    </row>
    <row r="145" spans="1:22" s="1" customFormat="1" x14ac:dyDescent="0.2">
      <c r="A145" s="1">
        <v>131</v>
      </c>
      <c r="B145" s="1">
        <f t="shared" si="42"/>
        <v>13</v>
      </c>
      <c r="C145" s="1">
        <f t="shared" si="43"/>
        <v>0</v>
      </c>
      <c r="D145" s="1">
        <f t="shared" si="40"/>
        <v>104</v>
      </c>
      <c r="E145" s="1">
        <f t="shared" si="44"/>
        <v>-32</v>
      </c>
      <c r="F145" s="1" t="e">
        <f t="shared" si="45"/>
        <v>#N/A</v>
      </c>
      <c r="G145" s="1" t="e">
        <f t="shared" si="46"/>
        <v>#N/A</v>
      </c>
      <c r="H145" s="1">
        <f t="shared" si="41"/>
        <v>1.833426431250521E-10</v>
      </c>
      <c r="I145" s="1">
        <f t="shared" si="23"/>
        <v>1.164153218269349E-9</v>
      </c>
      <c r="J145" s="1">
        <f t="shared" si="26"/>
        <v>7.3919121733317287E-9</v>
      </c>
      <c r="K145" s="1">
        <f t="shared" si="39"/>
        <v>4.6935716640013204E-8</v>
      </c>
      <c r="L145" s="1">
        <f t="shared" si="32"/>
        <v>2.980232238769536E-7</v>
      </c>
      <c r="M145" s="1">
        <f t="shared" si="35"/>
        <v>1.8923295163729204E-6</v>
      </c>
      <c r="N145" s="1">
        <f t="shared" si="38"/>
        <v>1.2015543459843389E-5</v>
      </c>
      <c r="O145" s="1">
        <f t="shared" si="31"/>
        <v>7.6293945312500027E-5</v>
      </c>
      <c r="P145" s="1">
        <f t="shared" si="34"/>
        <v>4.8443635619146714E-4</v>
      </c>
      <c r="Q145" s="1">
        <f t="shared" si="37"/>
        <v>3.0759791257199071E-3</v>
      </c>
      <c r="R145" s="1">
        <f t="shared" si="30"/>
        <v>1.9531250000000003E-2</v>
      </c>
      <c r="S145" s="1">
        <f t="shared" si="33"/>
        <v>0.12401570718501562</v>
      </c>
      <c r="T145" s="1">
        <f t="shared" si="36"/>
        <v>0.78745065618429588</v>
      </c>
      <c r="U145" s="1">
        <f t="shared" ref="U145:U176" si="47">$C$8*EXP(-$C$5*($D145-($U$14-1)*$C$3))</f>
        <v>5</v>
      </c>
    </row>
    <row r="146" spans="1:22" x14ac:dyDescent="0.2">
      <c r="A146">
        <v>132</v>
      </c>
      <c r="B146">
        <f t="shared" si="42"/>
        <v>13</v>
      </c>
      <c r="C146">
        <f t="shared" si="43"/>
        <v>1</v>
      </c>
      <c r="D146">
        <f t="shared" si="40"/>
        <v>104.88888888888889</v>
      </c>
      <c r="E146">
        <f t="shared" si="44"/>
        <v>-32.888888888888886</v>
      </c>
      <c r="F146" t="e">
        <f t="shared" si="45"/>
        <v>#N/A</v>
      </c>
      <c r="G146" t="e">
        <f t="shared" si="46"/>
        <v>#N/A</v>
      </c>
      <c r="H146">
        <f t="shared" si="41"/>
        <v>1.4930330285381091E-10</v>
      </c>
      <c r="I146">
        <f t="shared" si="23"/>
        <v>9.480168800498624E-10</v>
      </c>
      <c r="J146">
        <f t="shared" si="26"/>
        <v>6.0195319706990566E-9</v>
      </c>
      <c r="K146">
        <f t="shared" si="39"/>
        <v>3.8221645530575488E-8</v>
      </c>
      <c r="L146">
        <f t="shared" si="32"/>
        <v>2.4269232129276499E-7</v>
      </c>
      <c r="M146">
        <f t="shared" si="35"/>
        <v>1.541000184498957E-6</v>
      </c>
      <c r="N146">
        <f t="shared" si="38"/>
        <v>9.7847412558273317E-6</v>
      </c>
      <c r="O146">
        <f t="shared" si="31"/>
        <v>6.2129234250947755E-5</v>
      </c>
      <c r="P146">
        <f t="shared" si="34"/>
        <v>3.9449604723173251E-4</v>
      </c>
      <c r="Q146">
        <f t="shared" si="37"/>
        <v>2.5048937614917961E-3</v>
      </c>
      <c r="R146">
        <f t="shared" si="30"/>
        <v>1.5905083968242625E-2</v>
      </c>
      <c r="S146">
        <f t="shared" si="33"/>
        <v>0.10099098809132356</v>
      </c>
      <c r="T146">
        <f t="shared" si="36"/>
        <v>0.64125280294189968</v>
      </c>
      <c r="U146">
        <f t="shared" si="47"/>
        <v>4.0717014958701112</v>
      </c>
    </row>
    <row r="147" spans="1:22" x14ac:dyDescent="0.2">
      <c r="A147">
        <v>133</v>
      </c>
      <c r="B147">
        <f t="shared" si="42"/>
        <v>13</v>
      </c>
      <c r="C147">
        <f t="shared" si="43"/>
        <v>2</v>
      </c>
      <c r="D147">
        <f t="shared" si="40"/>
        <v>105.77777777777777</v>
      </c>
      <c r="E147">
        <f t="shared" si="44"/>
        <v>-33.777777777777771</v>
      </c>
      <c r="F147" t="e">
        <f t="shared" si="45"/>
        <v>#N/A</v>
      </c>
      <c r="G147" t="e">
        <f t="shared" si="46"/>
        <v>#N/A</v>
      </c>
      <c r="H147">
        <f t="shared" si="41"/>
        <v>1.2158369631364204E-10</v>
      </c>
      <c r="I147">
        <f t="shared" si="23"/>
        <v>7.7200834972182805E-10</v>
      </c>
      <c r="J147">
        <f t="shared" si="26"/>
        <v>4.9019474659066613E-9</v>
      </c>
      <c r="K147">
        <f t="shared" si="39"/>
        <v>3.112542625629227E-8</v>
      </c>
      <c r="L147">
        <f t="shared" si="32"/>
        <v>1.9763413752878814E-7</v>
      </c>
      <c r="M147">
        <f t="shared" si="35"/>
        <v>1.254898551272104E-6</v>
      </c>
      <c r="N147">
        <f t="shared" si="38"/>
        <v>7.9681091216108263E-6</v>
      </c>
      <c r="O147">
        <f t="shared" si="31"/>
        <v>5.0594339207369709E-5</v>
      </c>
      <c r="P147">
        <f t="shared" si="34"/>
        <v>3.2125402912565879E-4</v>
      </c>
      <c r="Q147">
        <f t="shared" si="37"/>
        <v>2.0398359351323711E-3</v>
      </c>
      <c r="R147">
        <f t="shared" ref="R147:R178" si="48">$C$8*EXP(-$C$5*($D147-($R$14-1)*$C$3))</f>
        <v>1.2952150837086654E-2</v>
      </c>
      <c r="S147">
        <f t="shared" si="33"/>
        <v>8.2241031456168567E-2</v>
      </c>
      <c r="T147">
        <f t="shared" si="36"/>
        <v>0.522197999393887</v>
      </c>
      <c r="U147">
        <f t="shared" si="47"/>
        <v>3.3157506142941804</v>
      </c>
    </row>
    <row r="148" spans="1:22" x14ac:dyDescent="0.2">
      <c r="A148">
        <v>134</v>
      </c>
      <c r="B148">
        <f t="shared" si="42"/>
        <v>13</v>
      </c>
      <c r="C148">
        <f t="shared" si="43"/>
        <v>3</v>
      </c>
      <c r="D148">
        <f t="shared" si="40"/>
        <v>106.66666666666667</v>
      </c>
      <c r="E148">
        <f t="shared" si="44"/>
        <v>-34.666666666666671</v>
      </c>
      <c r="F148" t="e">
        <f t="shared" si="45"/>
        <v>#N/A</v>
      </c>
      <c r="G148" t="e">
        <f t="shared" si="46"/>
        <v>#N/A</v>
      </c>
      <c r="H148">
        <f t="shared" si="41"/>
        <v>9.9010503630734357E-11</v>
      </c>
      <c r="I148">
        <f t="shared" si="23"/>
        <v>6.2867751047731446E-10</v>
      </c>
      <c r="J148">
        <f t="shared" si="26"/>
        <v>3.9918533659217567E-9</v>
      </c>
      <c r="K148">
        <f t="shared" si="39"/>
        <v>2.5346688929468012E-8</v>
      </c>
      <c r="L148">
        <f t="shared" si="32"/>
        <v>1.6094144268219261E-7</v>
      </c>
      <c r="M148">
        <f t="shared" si="35"/>
        <v>1.0219144616759687E-6</v>
      </c>
      <c r="N148">
        <f t="shared" si="38"/>
        <v>6.4887523659437933E-6</v>
      </c>
      <c r="O148">
        <f t="shared" si="31"/>
        <v>4.1201009326641341E-5</v>
      </c>
      <c r="P148">
        <f t="shared" si="34"/>
        <v>2.6161010218904814E-4</v>
      </c>
      <c r="Q148">
        <f t="shared" si="37"/>
        <v>1.6611206056816122E-3</v>
      </c>
      <c r="R148">
        <f t="shared" si="48"/>
        <v>1.0547458387620171E-2</v>
      </c>
      <c r="S148">
        <f t="shared" si="33"/>
        <v>6.6972186160396255E-2</v>
      </c>
      <c r="T148">
        <f t="shared" si="36"/>
        <v>0.42524687505449243</v>
      </c>
      <c r="U148">
        <f t="shared" si="47"/>
        <v>2.7001493472307625</v>
      </c>
    </row>
    <row r="149" spans="1:22" x14ac:dyDescent="0.2">
      <c r="A149">
        <v>135</v>
      </c>
      <c r="B149">
        <f t="shared" si="42"/>
        <v>13</v>
      </c>
      <c r="C149">
        <f t="shared" si="43"/>
        <v>4</v>
      </c>
      <c r="D149">
        <f t="shared" si="40"/>
        <v>107.55555555555556</v>
      </c>
      <c r="E149">
        <f t="shared" si="44"/>
        <v>-35.555555555555557</v>
      </c>
      <c r="F149" t="e">
        <f t="shared" si="45"/>
        <v>#N/A</v>
      </c>
      <c r="G149" t="e">
        <f t="shared" si="46"/>
        <v>#N/A</v>
      </c>
      <c r="H149">
        <f t="shared" si="41"/>
        <v>8.0628243148022831E-11</v>
      </c>
      <c r="I149">
        <f t="shared" si="23"/>
        <v>5.1195743196607575E-10</v>
      </c>
      <c r="J149">
        <f t="shared" si="26"/>
        <v>3.2507270642635508E-9</v>
      </c>
      <c r="K149">
        <f t="shared" si="39"/>
        <v>2.0640830245893858E-8</v>
      </c>
      <c r="L149">
        <f t="shared" si="32"/>
        <v>1.3106110258331547E-7</v>
      </c>
      <c r="M149">
        <f t="shared" si="35"/>
        <v>8.3218612845146806E-7</v>
      </c>
      <c r="N149">
        <f t="shared" si="38"/>
        <v>5.2840525429488225E-6</v>
      </c>
      <c r="O149">
        <f t="shared" ref="O149:O180" si="49">$C$8*EXP(-$C$5*($D149-($O$14-1)*$C$3))</f>
        <v>3.3551642261328788E-5</v>
      </c>
      <c r="P149">
        <f t="shared" si="34"/>
        <v>2.1303964888357599E-4</v>
      </c>
      <c r="Q149">
        <f t="shared" si="37"/>
        <v>1.3527174509948968E-3</v>
      </c>
      <c r="R149">
        <f t="shared" si="48"/>
        <v>8.5892204189001592E-3</v>
      </c>
      <c r="S149">
        <f t="shared" si="33"/>
        <v>5.4538150114195397E-2</v>
      </c>
      <c r="T149">
        <f t="shared" si="36"/>
        <v>0.34629566745469342</v>
      </c>
      <c r="U149">
        <f t="shared" si="47"/>
        <v>2.1988404272384403</v>
      </c>
    </row>
    <row r="150" spans="1:22" x14ac:dyDescent="0.2">
      <c r="A150">
        <v>136</v>
      </c>
      <c r="B150">
        <f t="shared" si="42"/>
        <v>13</v>
      </c>
      <c r="C150">
        <f t="shared" si="43"/>
        <v>5</v>
      </c>
      <c r="D150">
        <f t="shared" si="40"/>
        <v>108.44444444444444</v>
      </c>
      <c r="E150">
        <f t="shared" si="44"/>
        <v>-36.444444444444443</v>
      </c>
      <c r="F150" t="e">
        <f t="shared" si="45"/>
        <v>#N/A</v>
      </c>
      <c r="G150" t="e">
        <f t="shared" si="46"/>
        <v>#N/A</v>
      </c>
      <c r="H150">
        <f t="shared" si="41"/>
        <v>6.5658827647036725E-11</v>
      </c>
      <c r="I150">
        <f t="shared" si="23"/>
        <v>4.1690756831161822E-10</v>
      </c>
      <c r="J150">
        <f t="shared" si="26"/>
        <v>2.6471980500454713E-9</v>
      </c>
      <c r="K150">
        <f t="shared" si="39"/>
        <v>1.6808659877641412E-8</v>
      </c>
      <c r="L150">
        <f t="shared" si="32"/>
        <v>1.0672833748777436E-7</v>
      </c>
      <c r="M150">
        <f t="shared" si="35"/>
        <v>6.776827008116398E-7</v>
      </c>
      <c r="N150">
        <f t="shared" si="38"/>
        <v>4.3030169286761971E-6</v>
      </c>
      <c r="O150">
        <f t="shared" si="49"/>
        <v>2.7322454396870249E-5</v>
      </c>
      <c r="P150">
        <f t="shared" si="34"/>
        <v>1.7348677140777992E-4</v>
      </c>
      <c r="Q150">
        <f t="shared" si="37"/>
        <v>1.1015723337411052E-3</v>
      </c>
      <c r="R150">
        <f t="shared" si="48"/>
        <v>6.9945483255987768E-3</v>
      </c>
      <c r="S150">
        <f t="shared" si="33"/>
        <v>4.4412613480391612E-2</v>
      </c>
      <c r="T150">
        <f t="shared" si="36"/>
        <v>0.28200251743772276</v>
      </c>
      <c r="U150">
        <f t="shared" si="47"/>
        <v>1.7906043713532864</v>
      </c>
    </row>
    <row r="151" spans="1:22" x14ac:dyDescent="0.2">
      <c r="A151">
        <v>137</v>
      </c>
      <c r="B151">
        <f t="shared" si="42"/>
        <v>13</v>
      </c>
      <c r="C151">
        <f t="shared" si="43"/>
        <v>6</v>
      </c>
      <c r="D151">
        <f t="shared" si="40"/>
        <v>109.33333333333333</v>
      </c>
      <c r="E151">
        <f t="shared" si="44"/>
        <v>-37.333333333333329</v>
      </c>
      <c r="F151" t="e">
        <f t="shared" si="45"/>
        <v>#N/A</v>
      </c>
      <c r="G151" t="e">
        <f t="shared" si="46"/>
        <v>#N/A</v>
      </c>
      <c r="H151">
        <f t="shared" si="41"/>
        <v>5.3468629349503442E-11</v>
      </c>
      <c r="I151">
        <f t="shared" si="23"/>
        <v>3.395046339067985E-10</v>
      </c>
      <c r="J151">
        <f t="shared" si="26"/>
        <v>2.1557200520469173E-9</v>
      </c>
      <c r="K151">
        <f t="shared" si="39"/>
        <v>1.3687969113472889E-8</v>
      </c>
      <c r="L151">
        <f t="shared" ref="L151:L182" si="50">$C$8*EXP(-$C$5*($D151-($L$14-1)*$C$3))</f>
        <v>8.6913186280140178E-8</v>
      </c>
      <c r="M151">
        <f t="shared" si="35"/>
        <v>5.5186433332401113E-7</v>
      </c>
      <c r="N151">
        <f t="shared" si="38"/>
        <v>3.5041200930490559E-6</v>
      </c>
      <c r="O151">
        <f t="shared" si="49"/>
        <v>2.2249775687715899E-5</v>
      </c>
      <c r="P151">
        <f t="shared" si="34"/>
        <v>1.4127726933094671E-4</v>
      </c>
      <c r="Q151">
        <f t="shared" si="37"/>
        <v>8.9705474382055744E-4</v>
      </c>
      <c r="R151">
        <f t="shared" si="48"/>
        <v>5.6959425760552641E-3</v>
      </c>
      <c r="S151">
        <f t="shared" si="33"/>
        <v>3.6166980948722352E-2</v>
      </c>
      <c r="T151">
        <f t="shared" si="36"/>
        <v>0.22964601441806265</v>
      </c>
      <c r="U151">
        <f t="shared" si="47"/>
        <v>1.4581612994701474</v>
      </c>
    </row>
    <row r="152" spans="1:22" x14ac:dyDescent="0.2">
      <c r="A152">
        <v>138</v>
      </c>
      <c r="B152">
        <f t="shared" si="42"/>
        <v>13</v>
      </c>
      <c r="C152">
        <f t="shared" si="43"/>
        <v>7</v>
      </c>
      <c r="D152">
        <f t="shared" si="40"/>
        <v>110.22222222222223</v>
      </c>
      <c r="E152">
        <f t="shared" si="44"/>
        <v>-38.222222222222229</v>
      </c>
      <c r="F152" t="e">
        <f t="shared" si="45"/>
        <v>#N/A</v>
      </c>
      <c r="G152" t="e">
        <f t="shared" si="46"/>
        <v>#N/A</v>
      </c>
      <c r="H152">
        <f t="shared" si="41"/>
        <v>4.3541659620899384E-11</v>
      </c>
      <c r="I152">
        <f t="shared" si="23"/>
        <v>2.7647230514662822E-10</v>
      </c>
      <c r="J152">
        <f t="shared" si="26"/>
        <v>1.7554897121193191E-9</v>
      </c>
      <c r="K152">
        <f t="shared" si="39"/>
        <v>1.1146664862950251E-8</v>
      </c>
      <c r="L152">
        <f t="shared" si="50"/>
        <v>7.0776910117536625E-8</v>
      </c>
      <c r="M152">
        <f t="shared" si="35"/>
        <v>4.4940536630254595E-7</v>
      </c>
      <c r="N152">
        <f t="shared" si="38"/>
        <v>2.8535462049152608E-6</v>
      </c>
      <c r="O152">
        <f t="shared" si="49"/>
        <v>1.8118888990089386E-5</v>
      </c>
      <c r="P152">
        <f t="shared" si="34"/>
        <v>1.1504777377345164E-4</v>
      </c>
      <c r="Q152">
        <f t="shared" si="37"/>
        <v>7.30507828458306E-4</v>
      </c>
      <c r="R152">
        <f t="shared" si="48"/>
        <v>4.638435581462882E-3</v>
      </c>
      <c r="S152">
        <f t="shared" si="33"/>
        <v>2.9452230086003617E-2</v>
      </c>
      <c r="T152">
        <f t="shared" si="36"/>
        <v>0.18701000408532631</v>
      </c>
      <c r="U152">
        <f t="shared" si="47"/>
        <v>1.1874395088544971</v>
      </c>
    </row>
    <row r="153" spans="1:22" x14ac:dyDescent="0.2">
      <c r="A153">
        <v>139</v>
      </c>
      <c r="B153">
        <f t="shared" si="42"/>
        <v>13</v>
      </c>
      <c r="C153">
        <f t="shared" si="43"/>
        <v>8</v>
      </c>
      <c r="D153">
        <f t="shared" si="40"/>
        <v>111.11111111111111</v>
      </c>
      <c r="E153">
        <f t="shared" si="44"/>
        <v>-39.111111111111114</v>
      </c>
      <c r="F153" t="e">
        <f t="shared" si="45"/>
        <v>#N/A</v>
      </c>
      <c r="G153" t="e">
        <f t="shared" si="46"/>
        <v>#N/A</v>
      </c>
      <c r="H153">
        <f t="shared" si="41"/>
        <v>3.5457728122216646E-11</v>
      </c>
      <c r="I153">
        <f t="shared" ref="I153:I216" si="51">$C$8*EXP(-$C$5*($D153-($I$14-1)*$C$3))</f>
        <v>2.2514253968643677E-10</v>
      </c>
      <c r="J153">
        <f t="shared" si="26"/>
        <v>1.4295660173641643E-9</v>
      </c>
      <c r="K153">
        <f t="shared" si="39"/>
        <v>9.0771783992874681E-9</v>
      </c>
      <c r="L153">
        <f t="shared" si="50"/>
        <v>5.7636490159727655E-8</v>
      </c>
      <c r="M153">
        <f t="shared" si="35"/>
        <v>3.6596890044522632E-7</v>
      </c>
      <c r="N153">
        <f t="shared" si="38"/>
        <v>2.3237576702175893E-6</v>
      </c>
      <c r="O153">
        <f t="shared" si="49"/>
        <v>1.475494148089029E-5</v>
      </c>
      <c r="P153">
        <f t="shared" si="34"/>
        <v>9.3688038513977829E-5</v>
      </c>
      <c r="Q153">
        <f t="shared" si="37"/>
        <v>5.9488196357570221E-4</v>
      </c>
      <c r="R153">
        <f t="shared" si="48"/>
        <v>3.7772650191079133E-3</v>
      </c>
      <c r="S153">
        <f t="shared" si="33"/>
        <v>2.3984137859578321E-2</v>
      </c>
      <c r="T153">
        <f t="shared" si="36"/>
        <v>0.15228978267537979</v>
      </c>
      <c r="U153">
        <f t="shared" si="47"/>
        <v>0.96697984489162514</v>
      </c>
    </row>
    <row r="154" spans="1:22" x14ac:dyDescent="0.2">
      <c r="A154">
        <v>140</v>
      </c>
      <c r="B154">
        <f t="shared" si="42"/>
        <v>13</v>
      </c>
      <c r="C154">
        <f t="shared" si="43"/>
        <v>9</v>
      </c>
      <c r="D154">
        <f t="shared" si="40"/>
        <v>112</v>
      </c>
      <c r="E154">
        <f t="shared" si="44"/>
        <v>-40</v>
      </c>
      <c r="F154" t="e">
        <f t="shared" si="45"/>
        <v>#N/A</v>
      </c>
      <c r="G154" t="e">
        <f t="shared" si="46"/>
        <v>#N/A</v>
      </c>
      <c r="H154">
        <f t="shared" si="41"/>
        <v>2.8874656927077046E-11</v>
      </c>
      <c r="I154">
        <f t="shared" si="51"/>
        <v>1.833426431250521E-10</v>
      </c>
      <c r="J154">
        <f t="shared" si="26"/>
        <v>1.164153218269349E-9</v>
      </c>
      <c r="K154">
        <f t="shared" si="39"/>
        <v>7.3919121733317287E-9</v>
      </c>
      <c r="L154">
        <f t="shared" si="50"/>
        <v>4.6935716640013204E-8</v>
      </c>
      <c r="M154">
        <f t="shared" si="35"/>
        <v>2.980232238769536E-7</v>
      </c>
      <c r="N154">
        <f t="shared" si="38"/>
        <v>1.8923295163729204E-6</v>
      </c>
      <c r="O154">
        <f t="shared" si="49"/>
        <v>1.2015543459843389E-5</v>
      </c>
      <c r="P154">
        <f t="shared" si="34"/>
        <v>7.6293945312500027E-5</v>
      </c>
      <c r="Q154">
        <f t="shared" si="37"/>
        <v>4.8443635619146714E-4</v>
      </c>
      <c r="R154">
        <f t="shared" si="48"/>
        <v>3.0759791257199071E-3</v>
      </c>
      <c r="S154">
        <f t="shared" si="33"/>
        <v>1.9531250000000003E-2</v>
      </c>
      <c r="T154">
        <f t="shared" si="36"/>
        <v>0.12401570718501562</v>
      </c>
      <c r="U154">
        <f t="shared" si="47"/>
        <v>0.78745065618429588</v>
      </c>
    </row>
    <row r="155" spans="1:22" s="1" customFormat="1" x14ac:dyDescent="0.2">
      <c r="A155" s="1">
        <v>141</v>
      </c>
      <c r="B155" s="1">
        <f t="shared" si="42"/>
        <v>14</v>
      </c>
      <c r="C155" s="1">
        <f t="shared" si="43"/>
        <v>0</v>
      </c>
      <c r="D155" s="1">
        <f t="shared" si="40"/>
        <v>112</v>
      </c>
      <c r="E155" s="1">
        <f t="shared" si="44"/>
        <v>-40</v>
      </c>
      <c r="F155" s="1" t="e">
        <f t="shared" si="45"/>
        <v>#N/A</v>
      </c>
      <c r="G155" s="1" t="e">
        <f t="shared" si="46"/>
        <v>#N/A</v>
      </c>
      <c r="H155" s="1">
        <f t="shared" si="41"/>
        <v>2.8874656927077046E-11</v>
      </c>
      <c r="I155" s="1">
        <f t="shared" si="51"/>
        <v>1.833426431250521E-10</v>
      </c>
      <c r="J155" s="1">
        <f t="shared" si="26"/>
        <v>1.164153218269349E-9</v>
      </c>
      <c r="K155" s="1">
        <f t="shared" si="39"/>
        <v>7.3919121733317287E-9</v>
      </c>
      <c r="L155" s="1">
        <f t="shared" si="50"/>
        <v>4.6935716640013204E-8</v>
      </c>
      <c r="M155" s="1">
        <f t="shared" si="35"/>
        <v>2.980232238769536E-7</v>
      </c>
      <c r="N155" s="1">
        <f t="shared" si="38"/>
        <v>1.8923295163729204E-6</v>
      </c>
      <c r="O155" s="1">
        <f t="shared" si="49"/>
        <v>1.2015543459843389E-5</v>
      </c>
      <c r="P155" s="1">
        <f t="shared" si="34"/>
        <v>7.6293945312500027E-5</v>
      </c>
      <c r="Q155" s="1">
        <f t="shared" si="37"/>
        <v>4.8443635619146714E-4</v>
      </c>
      <c r="R155" s="1">
        <f t="shared" si="48"/>
        <v>3.0759791257199071E-3</v>
      </c>
      <c r="S155" s="1">
        <f t="shared" si="33"/>
        <v>1.9531250000000003E-2</v>
      </c>
      <c r="T155" s="1">
        <f t="shared" si="36"/>
        <v>0.12401570718501562</v>
      </c>
      <c r="U155" s="1">
        <f t="shared" si="47"/>
        <v>0.78745065618429588</v>
      </c>
      <c r="V155" s="1">
        <f t="shared" ref="V155:V186" si="52">$C$8*EXP(-$C$5*($D155-($V$14-1)*$C$3))</f>
        <v>5</v>
      </c>
    </row>
    <row r="156" spans="1:22" x14ac:dyDescent="0.2">
      <c r="A156">
        <v>142</v>
      </c>
      <c r="B156">
        <f t="shared" si="42"/>
        <v>14</v>
      </c>
      <c r="C156">
        <f t="shared" si="43"/>
        <v>1</v>
      </c>
      <c r="D156">
        <f t="shared" si="40"/>
        <v>112.88888888888889</v>
      </c>
      <c r="E156">
        <f t="shared" si="44"/>
        <v>-40.888888888888886</v>
      </c>
      <c r="F156" t="e">
        <f t="shared" si="45"/>
        <v>#N/A</v>
      </c>
      <c r="G156" t="e">
        <f t="shared" si="46"/>
        <v>#N/A</v>
      </c>
      <c r="H156">
        <f t="shared" si="41"/>
        <v>2.3513796760543174E-11</v>
      </c>
      <c r="I156">
        <f t="shared" si="51"/>
        <v>1.4930330285381091E-10</v>
      </c>
      <c r="J156">
        <f t="shared" si="26"/>
        <v>9.480168800498624E-10</v>
      </c>
      <c r="K156">
        <f t="shared" si="39"/>
        <v>6.0195319706990566E-9</v>
      </c>
      <c r="L156">
        <f t="shared" si="50"/>
        <v>3.8221645530575488E-8</v>
      </c>
      <c r="M156">
        <f t="shared" si="35"/>
        <v>2.4269232129276499E-7</v>
      </c>
      <c r="N156">
        <f t="shared" si="38"/>
        <v>1.541000184498957E-6</v>
      </c>
      <c r="O156">
        <f t="shared" si="49"/>
        <v>9.7847412558273317E-6</v>
      </c>
      <c r="P156">
        <f t="shared" si="34"/>
        <v>6.2129234250947755E-5</v>
      </c>
      <c r="Q156">
        <f t="shared" si="37"/>
        <v>3.9449604723173251E-4</v>
      </c>
      <c r="R156">
        <f t="shared" si="48"/>
        <v>2.5048937614917961E-3</v>
      </c>
      <c r="S156">
        <f t="shared" si="33"/>
        <v>1.5905083968242625E-2</v>
      </c>
      <c r="T156">
        <f t="shared" si="36"/>
        <v>0.10099098809132356</v>
      </c>
      <c r="U156">
        <f t="shared" si="47"/>
        <v>0.64125280294189968</v>
      </c>
      <c r="V156">
        <f t="shared" si="52"/>
        <v>4.0717014958701112</v>
      </c>
    </row>
    <row r="157" spans="1:22" x14ac:dyDescent="0.2">
      <c r="A157">
        <v>143</v>
      </c>
      <c r="B157">
        <f t="shared" si="42"/>
        <v>14</v>
      </c>
      <c r="C157">
        <f t="shared" si="43"/>
        <v>2</v>
      </c>
      <c r="D157">
        <f t="shared" si="40"/>
        <v>113.77777777777777</v>
      </c>
      <c r="E157">
        <f t="shared" si="44"/>
        <v>-41.777777777777771</v>
      </c>
      <c r="F157" t="e">
        <f t="shared" si="45"/>
        <v>#N/A</v>
      </c>
      <c r="G157" t="e">
        <f t="shared" si="46"/>
        <v>#N/A</v>
      </c>
      <c r="H157">
        <f t="shared" si="41"/>
        <v>1.9148232288697883E-11</v>
      </c>
      <c r="I157">
        <f t="shared" si="51"/>
        <v>1.2158369631364204E-10</v>
      </c>
      <c r="J157">
        <f t="shared" si="26"/>
        <v>7.7200834972182805E-10</v>
      </c>
      <c r="K157">
        <f t="shared" si="39"/>
        <v>4.9019474659066613E-9</v>
      </c>
      <c r="L157">
        <f t="shared" si="50"/>
        <v>3.112542625629227E-8</v>
      </c>
      <c r="M157">
        <f t="shared" si="35"/>
        <v>1.9763413752878814E-7</v>
      </c>
      <c r="N157">
        <f t="shared" si="38"/>
        <v>1.254898551272104E-6</v>
      </c>
      <c r="O157">
        <f t="shared" si="49"/>
        <v>7.9681091216108263E-6</v>
      </c>
      <c r="P157">
        <f t="shared" si="34"/>
        <v>5.0594339207369709E-5</v>
      </c>
      <c r="Q157">
        <f t="shared" si="37"/>
        <v>3.2125402912565879E-4</v>
      </c>
      <c r="R157">
        <f t="shared" si="48"/>
        <v>2.0398359351323711E-3</v>
      </c>
      <c r="S157">
        <f t="shared" ref="S157:S188" si="53">$C$8*EXP(-$C$5*($D157-($S$14-1)*$C$3))</f>
        <v>1.2952150837086654E-2</v>
      </c>
      <c r="T157">
        <f t="shared" si="36"/>
        <v>8.2241031456168567E-2</v>
      </c>
      <c r="U157">
        <f t="shared" si="47"/>
        <v>0.522197999393887</v>
      </c>
      <c r="V157">
        <f t="shared" si="52"/>
        <v>3.3157506142941804</v>
      </c>
    </row>
    <row r="158" spans="1:22" x14ac:dyDescent="0.2">
      <c r="A158">
        <v>144</v>
      </c>
      <c r="B158">
        <f t="shared" si="42"/>
        <v>14</v>
      </c>
      <c r="C158">
        <f t="shared" si="43"/>
        <v>3</v>
      </c>
      <c r="D158">
        <f t="shared" si="40"/>
        <v>114.66666666666667</v>
      </c>
      <c r="E158">
        <f t="shared" si="44"/>
        <v>-42.666666666666671</v>
      </c>
      <c r="F158" t="e">
        <f t="shared" si="45"/>
        <v>#N/A</v>
      </c>
      <c r="G158" t="e">
        <f t="shared" si="46"/>
        <v>#N/A</v>
      </c>
      <c r="H158">
        <f t="shared" si="41"/>
        <v>1.5593177210631849E-11</v>
      </c>
      <c r="I158">
        <f t="shared" si="51"/>
        <v>9.9010503630734357E-11</v>
      </c>
      <c r="J158">
        <f t="shared" si="26"/>
        <v>6.2867751047731446E-10</v>
      </c>
      <c r="K158">
        <f t="shared" si="39"/>
        <v>3.9918533659217567E-9</v>
      </c>
      <c r="L158">
        <f t="shared" si="50"/>
        <v>2.5346688929468012E-8</v>
      </c>
      <c r="M158">
        <f t="shared" si="35"/>
        <v>1.6094144268219261E-7</v>
      </c>
      <c r="N158">
        <f t="shared" si="38"/>
        <v>1.0219144616759687E-6</v>
      </c>
      <c r="O158">
        <f t="shared" si="49"/>
        <v>6.4887523659437933E-6</v>
      </c>
      <c r="P158">
        <f t="shared" si="34"/>
        <v>4.1201009326641341E-5</v>
      </c>
      <c r="Q158">
        <f t="shared" si="37"/>
        <v>2.6161010218904814E-4</v>
      </c>
      <c r="R158">
        <f t="shared" si="48"/>
        <v>1.6611206056816122E-3</v>
      </c>
      <c r="S158">
        <f t="shared" si="53"/>
        <v>1.0547458387620171E-2</v>
      </c>
      <c r="T158">
        <f t="shared" si="36"/>
        <v>6.6972186160396255E-2</v>
      </c>
      <c r="U158">
        <f t="shared" si="47"/>
        <v>0.42524687505449243</v>
      </c>
      <c r="V158">
        <f t="shared" si="52"/>
        <v>2.7001493472307625</v>
      </c>
    </row>
    <row r="159" spans="1:22" x14ac:dyDescent="0.2">
      <c r="A159">
        <v>145</v>
      </c>
      <c r="B159">
        <f t="shared" si="42"/>
        <v>14</v>
      </c>
      <c r="C159">
        <f t="shared" si="43"/>
        <v>4</v>
      </c>
      <c r="D159">
        <f t="shared" si="40"/>
        <v>115.55555555555556</v>
      </c>
      <c r="E159">
        <f t="shared" si="44"/>
        <v>-43.555555555555557</v>
      </c>
      <c r="F159" t="e">
        <f t="shared" si="45"/>
        <v>#N/A</v>
      </c>
      <c r="G159" t="e">
        <f t="shared" si="46"/>
        <v>#N/A</v>
      </c>
      <c r="H159">
        <f t="shared" si="41"/>
        <v>1.2698152594779486E-11</v>
      </c>
      <c r="I159">
        <f t="shared" si="51"/>
        <v>8.0628243148022831E-11</v>
      </c>
      <c r="J159">
        <f t="shared" si="26"/>
        <v>5.1195743196607575E-10</v>
      </c>
      <c r="K159">
        <f t="shared" si="39"/>
        <v>3.2507270642635508E-9</v>
      </c>
      <c r="L159">
        <f t="shared" si="50"/>
        <v>2.0640830245893858E-8</v>
      </c>
      <c r="M159">
        <f t="shared" si="35"/>
        <v>1.3106110258331547E-7</v>
      </c>
      <c r="N159">
        <f t="shared" si="38"/>
        <v>8.3218612845146806E-7</v>
      </c>
      <c r="O159">
        <f t="shared" si="49"/>
        <v>5.2840525429488225E-6</v>
      </c>
      <c r="P159">
        <f t="shared" ref="P159:P190" si="54">$C$8*EXP(-$C$5*($D159-($P$14-1)*$C$3))</f>
        <v>3.3551642261328788E-5</v>
      </c>
      <c r="Q159">
        <f t="shared" si="37"/>
        <v>2.1303964888357599E-4</v>
      </c>
      <c r="R159">
        <f t="shared" si="48"/>
        <v>1.3527174509948968E-3</v>
      </c>
      <c r="S159">
        <f t="shared" si="53"/>
        <v>8.5892204189001592E-3</v>
      </c>
      <c r="T159">
        <f t="shared" si="36"/>
        <v>5.4538150114195397E-2</v>
      </c>
      <c r="U159">
        <f t="shared" si="47"/>
        <v>0.34629566745469342</v>
      </c>
      <c r="V159">
        <f t="shared" si="52"/>
        <v>2.1988404272384403</v>
      </c>
    </row>
    <row r="160" spans="1:22" x14ac:dyDescent="0.2">
      <c r="A160">
        <v>146</v>
      </c>
      <c r="B160">
        <f t="shared" si="42"/>
        <v>14</v>
      </c>
      <c r="C160">
        <f t="shared" si="43"/>
        <v>5</v>
      </c>
      <c r="D160">
        <f t="shared" si="40"/>
        <v>116.44444444444444</v>
      </c>
      <c r="E160">
        <f t="shared" si="44"/>
        <v>-44.444444444444443</v>
      </c>
      <c r="F160" t="e">
        <f t="shared" si="45"/>
        <v>#N/A</v>
      </c>
      <c r="G160" t="e">
        <f t="shared" si="46"/>
        <v>#N/A</v>
      </c>
      <c r="H160">
        <f t="shared" si="41"/>
        <v>1.0340617382990114E-11</v>
      </c>
      <c r="I160">
        <f t="shared" si="51"/>
        <v>6.5658827647036725E-11</v>
      </c>
      <c r="J160">
        <f t="shared" si="26"/>
        <v>4.1690756831161822E-10</v>
      </c>
      <c r="K160">
        <f t="shared" si="39"/>
        <v>2.6471980500454713E-9</v>
      </c>
      <c r="L160">
        <f t="shared" si="50"/>
        <v>1.6808659877641412E-8</v>
      </c>
      <c r="M160">
        <f t="shared" si="35"/>
        <v>1.0672833748777436E-7</v>
      </c>
      <c r="N160">
        <f t="shared" si="38"/>
        <v>6.776827008116398E-7</v>
      </c>
      <c r="O160">
        <f t="shared" si="49"/>
        <v>4.3030169286761971E-6</v>
      </c>
      <c r="P160">
        <f t="shared" si="54"/>
        <v>2.7322454396870249E-5</v>
      </c>
      <c r="Q160">
        <f t="shared" si="37"/>
        <v>1.7348677140777992E-4</v>
      </c>
      <c r="R160">
        <f t="shared" si="48"/>
        <v>1.1015723337411052E-3</v>
      </c>
      <c r="S160">
        <f t="shared" si="53"/>
        <v>6.9945483255987768E-3</v>
      </c>
      <c r="T160">
        <f t="shared" si="36"/>
        <v>4.4412613480391612E-2</v>
      </c>
      <c r="U160">
        <f t="shared" si="47"/>
        <v>0.28200251743772276</v>
      </c>
      <c r="V160">
        <f t="shared" si="52"/>
        <v>1.7906043713532864</v>
      </c>
    </row>
    <row r="161" spans="1:24" x14ac:dyDescent="0.2">
      <c r="A161">
        <v>147</v>
      </c>
      <c r="B161">
        <f t="shared" si="42"/>
        <v>14</v>
      </c>
      <c r="C161">
        <f t="shared" si="43"/>
        <v>6</v>
      </c>
      <c r="D161">
        <f t="shared" si="40"/>
        <v>117.33333333333333</v>
      </c>
      <c r="E161">
        <f t="shared" si="44"/>
        <v>-45.333333333333329</v>
      </c>
      <c r="F161" t="e">
        <f t="shared" si="45"/>
        <v>#N/A</v>
      </c>
      <c r="G161" t="e">
        <f t="shared" si="46"/>
        <v>#N/A</v>
      </c>
      <c r="H161">
        <f t="shared" si="41"/>
        <v>8.420781453308264E-12</v>
      </c>
      <c r="I161">
        <f t="shared" si="51"/>
        <v>5.3468629349503442E-11</v>
      </c>
      <c r="J161">
        <f t="shared" si="26"/>
        <v>3.395046339067985E-10</v>
      </c>
      <c r="K161">
        <f t="shared" si="39"/>
        <v>2.1557200520469173E-9</v>
      </c>
      <c r="L161">
        <f t="shared" si="50"/>
        <v>1.3687969113472889E-8</v>
      </c>
      <c r="M161">
        <f t="shared" ref="M161:M192" si="55">$C$8*EXP(-$C$5*($D161-($M$14-1)*$C$3))</f>
        <v>8.6913186280140178E-8</v>
      </c>
      <c r="N161">
        <f t="shared" si="38"/>
        <v>5.5186433332401113E-7</v>
      </c>
      <c r="O161">
        <f t="shared" si="49"/>
        <v>3.5041200930490559E-6</v>
      </c>
      <c r="P161">
        <f t="shared" si="54"/>
        <v>2.2249775687715899E-5</v>
      </c>
      <c r="Q161">
        <f t="shared" si="37"/>
        <v>1.4127726933094671E-4</v>
      </c>
      <c r="R161">
        <f t="shared" si="48"/>
        <v>8.9705474382055744E-4</v>
      </c>
      <c r="S161">
        <f t="shared" si="53"/>
        <v>5.6959425760552641E-3</v>
      </c>
      <c r="T161">
        <f t="shared" si="36"/>
        <v>3.6166980948722352E-2</v>
      </c>
      <c r="U161">
        <f t="shared" si="47"/>
        <v>0.22964601441806265</v>
      </c>
      <c r="V161">
        <f t="shared" si="52"/>
        <v>1.4581612994701474</v>
      </c>
    </row>
    <row r="162" spans="1:24" x14ac:dyDescent="0.2">
      <c r="A162">
        <v>148</v>
      </c>
      <c r="B162">
        <f t="shared" si="42"/>
        <v>14</v>
      </c>
      <c r="C162">
        <f t="shared" si="43"/>
        <v>7</v>
      </c>
      <c r="D162">
        <f t="shared" si="40"/>
        <v>118.22222222222223</v>
      </c>
      <c r="E162">
        <f t="shared" si="44"/>
        <v>-46.222222222222229</v>
      </c>
      <c r="F162" t="e">
        <f t="shared" si="45"/>
        <v>#N/A</v>
      </c>
      <c r="G162" t="e">
        <f t="shared" si="46"/>
        <v>#N/A</v>
      </c>
      <c r="H162">
        <f t="shared" si="41"/>
        <v>6.8573816879660845E-12</v>
      </c>
      <c r="I162">
        <f t="shared" si="51"/>
        <v>4.3541659620899384E-11</v>
      </c>
      <c r="J162">
        <f t="shared" si="26"/>
        <v>2.7647230514662822E-10</v>
      </c>
      <c r="K162">
        <f t="shared" si="39"/>
        <v>1.7554897121193191E-9</v>
      </c>
      <c r="L162">
        <f t="shared" si="50"/>
        <v>1.1146664862950251E-8</v>
      </c>
      <c r="M162">
        <f t="shared" si="55"/>
        <v>7.0776910117536625E-8</v>
      </c>
      <c r="N162">
        <f t="shared" si="38"/>
        <v>4.4940536630254595E-7</v>
      </c>
      <c r="O162">
        <f t="shared" si="49"/>
        <v>2.8535462049152608E-6</v>
      </c>
      <c r="P162">
        <f t="shared" si="54"/>
        <v>1.8118888990089386E-5</v>
      </c>
      <c r="Q162">
        <f t="shared" si="37"/>
        <v>1.1504777377345164E-4</v>
      </c>
      <c r="R162">
        <f t="shared" si="48"/>
        <v>7.30507828458306E-4</v>
      </c>
      <c r="S162">
        <f t="shared" si="53"/>
        <v>4.638435581462882E-3</v>
      </c>
      <c r="T162">
        <f t="shared" si="36"/>
        <v>2.9452230086003617E-2</v>
      </c>
      <c r="U162">
        <f t="shared" si="47"/>
        <v>0.18701000408532631</v>
      </c>
      <c r="V162">
        <f t="shared" si="52"/>
        <v>1.1874395088544971</v>
      </c>
    </row>
    <row r="163" spans="1:24" x14ac:dyDescent="0.2">
      <c r="A163">
        <v>149</v>
      </c>
      <c r="B163">
        <f t="shared" si="42"/>
        <v>14</v>
      </c>
      <c r="C163">
        <f t="shared" si="43"/>
        <v>8</v>
      </c>
      <c r="D163">
        <f t="shared" si="40"/>
        <v>119.11111111111111</v>
      </c>
      <c r="E163">
        <f t="shared" si="44"/>
        <v>-47.111111111111114</v>
      </c>
      <c r="F163" t="e">
        <f t="shared" si="45"/>
        <v>#N/A</v>
      </c>
      <c r="G163" t="e">
        <f t="shared" si="46"/>
        <v>#N/A</v>
      </c>
      <c r="H163">
        <f t="shared" si="41"/>
        <v>5.5842422553287829E-12</v>
      </c>
      <c r="I163">
        <f t="shared" si="51"/>
        <v>3.5457728122216646E-11</v>
      </c>
      <c r="J163">
        <f t="shared" ref="J163:J226" si="56">$C$8*EXP(-$C$5*($D163-($J$14-1)*$C$3))</f>
        <v>2.2514253968643677E-10</v>
      </c>
      <c r="K163">
        <f t="shared" si="39"/>
        <v>1.4295660173641643E-9</v>
      </c>
      <c r="L163">
        <f t="shared" si="50"/>
        <v>9.0771783992874681E-9</v>
      </c>
      <c r="M163">
        <f t="shared" si="55"/>
        <v>5.7636490159727655E-8</v>
      </c>
      <c r="N163">
        <f t="shared" si="38"/>
        <v>3.6596890044522632E-7</v>
      </c>
      <c r="O163">
        <f t="shared" si="49"/>
        <v>2.3237576702175893E-6</v>
      </c>
      <c r="P163">
        <f t="shared" si="54"/>
        <v>1.475494148089029E-5</v>
      </c>
      <c r="Q163">
        <f t="shared" si="37"/>
        <v>9.3688038513977829E-5</v>
      </c>
      <c r="R163">
        <f t="shared" si="48"/>
        <v>5.9488196357570221E-4</v>
      </c>
      <c r="S163">
        <f t="shared" si="53"/>
        <v>3.7772650191079133E-3</v>
      </c>
      <c r="T163">
        <f t="shared" si="36"/>
        <v>2.3984137859578321E-2</v>
      </c>
      <c r="U163">
        <f t="shared" si="47"/>
        <v>0.15228978267537979</v>
      </c>
      <c r="V163">
        <f t="shared" si="52"/>
        <v>0.96697984489162514</v>
      </c>
    </row>
    <row r="164" spans="1:24" x14ac:dyDescent="0.2">
      <c r="A164">
        <v>150</v>
      </c>
      <c r="B164">
        <f t="shared" si="42"/>
        <v>14</v>
      </c>
      <c r="C164">
        <f t="shared" si="43"/>
        <v>9</v>
      </c>
      <c r="D164">
        <f t="shared" si="40"/>
        <v>120</v>
      </c>
      <c r="E164">
        <f t="shared" si="44"/>
        <v>-48</v>
      </c>
      <c r="F164" t="e">
        <f t="shared" si="45"/>
        <v>#N/A</v>
      </c>
      <c r="G164" t="e">
        <f t="shared" si="46"/>
        <v>#N/A</v>
      </c>
      <c r="H164">
        <f t="shared" si="41"/>
        <v>4.5474735088646573E-12</v>
      </c>
      <c r="I164">
        <f t="shared" si="51"/>
        <v>2.8874656927077046E-11</v>
      </c>
      <c r="J164">
        <f t="shared" si="56"/>
        <v>1.833426431250521E-10</v>
      </c>
      <c r="K164">
        <f t="shared" si="39"/>
        <v>1.164153218269349E-9</v>
      </c>
      <c r="L164">
        <f t="shared" si="50"/>
        <v>7.3919121733317287E-9</v>
      </c>
      <c r="M164">
        <f t="shared" si="55"/>
        <v>4.6935716640013204E-8</v>
      </c>
      <c r="N164">
        <f t="shared" si="38"/>
        <v>2.980232238769536E-7</v>
      </c>
      <c r="O164">
        <f t="shared" si="49"/>
        <v>1.8923295163729204E-6</v>
      </c>
      <c r="P164">
        <f t="shared" si="54"/>
        <v>1.2015543459843389E-5</v>
      </c>
      <c r="Q164">
        <f t="shared" si="37"/>
        <v>7.6293945312500027E-5</v>
      </c>
      <c r="R164">
        <f t="shared" si="48"/>
        <v>4.8443635619146714E-4</v>
      </c>
      <c r="S164">
        <f t="shared" si="53"/>
        <v>3.0759791257199071E-3</v>
      </c>
      <c r="T164">
        <f t="shared" si="36"/>
        <v>1.9531250000000003E-2</v>
      </c>
      <c r="U164">
        <f t="shared" si="47"/>
        <v>0.12401570718501562</v>
      </c>
      <c r="V164">
        <f t="shared" si="52"/>
        <v>0.78745065618429588</v>
      </c>
    </row>
    <row r="165" spans="1:24" s="1" customFormat="1" x14ac:dyDescent="0.2">
      <c r="A165" s="1">
        <v>151</v>
      </c>
      <c r="B165" s="1">
        <f t="shared" si="42"/>
        <v>15</v>
      </c>
      <c r="C165" s="1">
        <f t="shared" si="43"/>
        <v>0</v>
      </c>
      <c r="D165" s="1">
        <f t="shared" si="40"/>
        <v>120</v>
      </c>
      <c r="E165" s="1">
        <f t="shared" si="44"/>
        <v>-48</v>
      </c>
      <c r="F165" s="1" t="e">
        <f t="shared" si="45"/>
        <v>#N/A</v>
      </c>
      <c r="G165" s="1" t="e">
        <f t="shared" si="46"/>
        <v>#N/A</v>
      </c>
      <c r="H165" s="1">
        <f t="shared" si="41"/>
        <v>4.5474735088646573E-12</v>
      </c>
      <c r="I165" s="1">
        <f t="shared" si="51"/>
        <v>2.8874656927077046E-11</v>
      </c>
      <c r="J165" s="1">
        <f t="shared" si="56"/>
        <v>1.833426431250521E-10</v>
      </c>
      <c r="K165" s="1">
        <f t="shared" si="39"/>
        <v>1.164153218269349E-9</v>
      </c>
      <c r="L165" s="1">
        <f t="shared" si="50"/>
        <v>7.3919121733317287E-9</v>
      </c>
      <c r="M165" s="1">
        <f t="shared" si="55"/>
        <v>4.6935716640013204E-8</v>
      </c>
      <c r="N165" s="1">
        <f t="shared" si="38"/>
        <v>2.980232238769536E-7</v>
      </c>
      <c r="O165" s="1">
        <f t="shared" si="49"/>
        <v>1.8923295163729204E-6</v>
      </c>
      <c r="P165" s="1">
        <f t="shared" si="54"/>
        <v>1.2015543459843389E-5</v>
      </c>
      <c r="Q165" s="1">
        <f t="shared" si="37"/>
        <v>7.6293945312500027E-5</v>
      </c>
      <c r="R165" s="1">
        <f t="shared" si="48"/>
        <v>4.8443635619146714E-4</v>
      </c>
      <c r="S165" s="1">
        <f t="shared" si="53"/>
        <v>3.0759791257199071E-3</v>
      </c>
      <c r="T165" s="1">
        <f t="shared" si="36"/>
        <v>1.9531250000000003E-2</v>
      </c>
      <c r="U165" s="1">
        <f t="shared" si="47"/>
        <v>0.12401570718501562</v>
      </c>
      <c r="V165" s="1">
        <f t="shared" si="52"/>
        <v>0.78745065618429588</v>
      </c>
      <c r="W165" s="1">
        <f t="shared" ref="W165:W196" si="57">$C$8*EXP(-$C$5*($D165-($W$14-1)*$C$3))</f>
        <v>5</v>
      </c>
    </row>
    <row r="166" spans="1:24" x14ac:dyDescent="0.2">
      <c r="A166">
        <v>152</v>
      </c>
      <c r="B166">
        <f t="shared" si="42"/>
        <v>15</v>
      </c>
      <c r="C166">
        <f t="shared" si="43"/>
        <v>1</v>
      </c>
      <c r="D166">
        <f t="shared" si="40"/>
        <v>120.88888888888889</v>
      </c>
      <c r="E166">
        <f t="shared" si="44"/>
        <v>-48.888888888888886</v>
      </c>
      <c r="F166" t="e">
        <f t="shared" si="45"/>
        <v>#N/A</v>
      </c>
      <c r="G166" t="e">
        <f t="shared" si="46"/>
        <v>#N/A</v>
      </c>
      <c r="H166">
        <f t="shared" si="41"/>
        <v>3.7031909376947863E-12</v>
      </c>
      <c r="I166">
        <f t="shared" si="51"/>
        <v>2.3513796760543174E-11</v>
      </c>
      <c r="J166">
        <f t="shared" si="56"/>
        <v>1.4930330285381091E-10</v>
      </c>
      <c r="K166">
        <f t="shared" si="39"/>
        <v>9.480168800498624E-10</v>
      </c>
      <c r="L166">
        <f t="shared" si="50"/>
        <v>6.0195319706990566E-9</v>
      </c>
      <c r="M166">
        <f t="shared" si="55"/>
        <v>3.8221645530575488E-8</v>
      </c>
      <c r="N166">
        <f t="shared" si="38"/>
        <v>2.4269232129276499E-7</v>
      </c>
      <c r="O166">
        <f t="shared" si="49"/>
        <v>1.541000184498957E-6</v>
      </c>
      <c r="P166">
        <f t="shared" si="54"/>
        <v>9.7847412558273317E-6</v>
      </c>
      <c r="Q166">
        <f t="shared" si="37"/>
        <v>6.2129234250947755E-5</v>
      </c>
      <c r="R166">
        <f t="shared" si="48"/>
        <v>3.9449604723173251E-4</v>
      </c>
      <c r="S166">
        <f t="shared" si="53"/>
        <v>2.5048937614917961E-3</v>
      </c>
      <c r="T166">
        <f t="shared" si="36"/>
        <v>1.5905083968242625E-2</v>
      </c>
      <c r="U166">
        <f t="shared" si="47"/>
        <v>0.10099098809132356</v>
      </c>
      <c r="V166">
        <f t="shared" si="52"/>
        <v>0.64125280294189968</v>
      </c>
      <c r="W166">
        <f t="shared" si="57"/>
        <v>4.0717014958701112</v>
      </c>
    </row>
    <row r="167" spans="1:24" x14ac:dyDescent="0.2">
      <c r="A167">
        <v>153</v>
      </c>
      <c r="B167">
        <f t="shared" si="42"/>
        <v>15</v>
      </c>
      <c r="C167">
        <f t="shared" si="43"/>
        <v>2</v>
      </c>
      <c r="D167">
        <f t="shared" si="40"/>
        <v>121.77777777777777</v>
      </c>
      <c r="E167">
        <f t="shared" si="44"/>
        <v>-49.777777777777771</v>
      </c>
      <c r="F167" t="e">
        <f t="shared" si="45"/>
        <v>#N/A</v>
      </c>
      <c r="G167" t="e">
        <f t="shared" si="46"/>
        <v>#N/A</v>
      </c>
      <c r="H167">
        <f t="shared" si="41"/>
        <v>3.0156576161008997E-12</v>
      </c>
      <c r="I167">
        <f t="shared" si="51"/>
        <v>1.9148232288697883E-11</v>
      </c>
      <c r="J167">
        <f t="shared" si="56"/>
        <v>1.2158369631364204E-10</v>
      </c>
      <c r="K167">
        <f t="shared" si="39"/>
        <v>7.7200834972182805E-10</v>
      </c>
      <c r="L167">
        <f t="shared" si="50"/>
        <v>4.9019474659066613E-9</v>
      </c>
      <c r="M167">
        <f t="shared" si="55"/>
        <v>3.112542625629227E-8</v>
      </c>
      <c r="N167">
        <f t="shared" si="38"/>
        <v>1.9763413752878814E-7</v>
      </c>
      <c r="O167">
        <f t="shared" si="49"/>
        <v>1.254898551272104E-6</v>
      </c>
      <c r="P167">
        <f t="shared" si="54"/>
        <v>7.9681091216108263E-6</v>
      </c>
      <c r="Q167">
        <f t="shared" si="37"/>
        <v>5.0594339207369709E-5</v>
      </c>
      <c r="R167">
        <f t="shared" si="48"/>
        <v>3.2125402912565879E-4</v>
      </c>
      <c r="S167">
        <f t="shared" si="53"/>
        <v>2.0398359351323711E-3</v>
      </c>
      <c r="T167">
        <f t="shared" ref="T167:T198" si="58">$C$8*EXP(-$C$5*($D167-($T$14-1)*$C$3))</f>
        <v>1.2952150837086654E-2</v>
      </c>
      <c r="U167">
        <f t="shared" si="47"/>
        <v>8.2241031456168567E-2</v>
      </c>
      <c r="V167">
        <f t="shared" si="52"/>
        <v>0.522197999393887</v>
      </c>
      <c r="W167">
        <f t="shared" si="57"/>
        <v>3.3157506142941804</v>
      </c>
    </row>
    <row r="168" spans="1:24" x14ac:dyDescent="0.2">
      <c r="A168">
        <v>154</v>
      </c>
      <c r="B168">
        <f t="shared" si="42"/>
        <v>15</v>
      </c>
      <c r="C168">
        <f t="shared" si="43"/>
        <v>3</v>
      </c>
      <c r="D168">
        <f t="shared" si="40"/>
        <v>122.66666666666667</v>
      </c>
      <c r="E168">
        <f t="shared" si="44"/>
        <v>-50.666666666666671</v>
      </c>
      <c r="F168" t="e">
        <f t="shared" si="45"/>
        <v>#N/A</v>
      </c>
      <c r="G168" t="e">
        <f t="shared" si="46"/>
        <v>#N/A</v>
      </c>
      <c r="H168">
        <f t="shared" si="41"/>
        <v>2.4557715253020169E-12</v>
      </c>
      <c r="I168">
        <f t="shared" si="51"/>
        <v>1.5593177210631849E-11</v>
      </c>
      <c r="J168">
        <f t="shared" si="56"/>
        <v>9.9010503630734357E-11</v>
      </c>
      <c r="K168">
        <f t="shared" si="39"/>
        <v>6.2867751047731446E-10</v>
      </c>
      <c r="L168">
        <f t="shared" si="50"/>
        <v>3.9918533659217567E-9</v>
      </c>
      <c r="M168">
        <f t="shared" si="55"/>
        <v>2.5346688929468012E-8</v>
      </c>
      <c r="N168">
        <f t="shared" si="38"/>
        <v>1.6094144268219261E-7</v>
      </c>
      <c r="O168">
        <f t="shared" si="49"/>
        <v>1.0219144616759687E-6</v>
      </c>
      <c r="P168">
        <f t="shared" si="54"/>
        <v>6.4887523659437933E-6</v>
      </c>
      <c r="Q168">
        <f t="shared" si="37"/>
        <v>4.1201009326641341E-5</v>
      </c>
      <c r="R168">
        <f t="shared" si="48"/>
        <v>2.6161010218904814E-4</v>
      </c>
      <c r="S168">
        <f t="shared" si="53"/>
        <v>1.6611206056816122E-3</v>
      </c>
      <c r="T168">
        <f t="shared" si="58"/>
        <v>1.0547458387620171E-2</v>
      </c>
      <c r="U168">
        <f t="shared" si="47"/>
        <v>6.6972186160396255E-2</v>
      </c>
      <c r="V168">
        <f t="shared" si="52"/>
        <v>0.42524687505449243</v>
      </c>
      <c r="W168">
        <f t="shared" si="57"/>
        <v>2.7001493472307625</v>
      </c>
    </row>
    <row r="169" spans="1:24" x14ac:dyDescent="0.2">
      <c r="A169">
        <v>155</v>
      </c>
      <c r="B169">
        <f t="shared" si="42"/>
        <v>15</v>
      </c>
      <c r="C169">
        <f t="shared" si="43"/>
        <v>4</v>
      </c>
      <c r="D169">
        <f t="shared" si="40"/>
        <v>123.55555555555556</v>
      </c>
      <c r="E169">
        <f t="shared" si="44"/>
        <v>-51.555555555555557</v>
      </c>
      <c r="F169" t="e">
        <f t="shared" si="45"/>
        <v>#N/A</v>
      </c>
      <c r="G169" t="e">
        <f t="shared" si="46"/>
        <v>#N/A</v>
      </c>
      <c r="H169">
        <f t="shared" si="41"/>
        <v>1.999833718617489E-12</v>
      </c>
      <c r="I169">
        <f t="shared" si="51"/>
        <v>1.2698152594779486E-11</v>
      </c>
      <c r="J169">
        <f t="shared" si="56"/>
        <v>8.0628243148022831E-11</v>
      </c>
      <c r="K169">
        <f t="shared" si="39"/>
        <v>5.1195743196607575E-10</v>
      </c>
      <c r="L169">
        <f t="shared" si="50"/>
        <v>3.2507270642635508E-9</v>
      </c>
      <c r="M169">
        <f t="shared" si="55"/>
        <v>2.0640830245893858E-8</v>
      </c>
      <c r="N169">
        <f t="shared" si="38"/>
        <v>1.3106110258331547E-7</v>
      </c>
      <c r="O169">
        <f t="shared" si="49"/>
        <v>8.3218612845146806E-7</v>
      </c>
      <c r="P169">
        <f t="shared" si="54"/>
        <v>5.2840525429488225E-6</v>
      </c>
      <c r="Q169">
        <f t="shared" ref="Q169:Q200" si="59">$C$8*EXP(-$C$5*($D169-($Q$14-1)*$C$3))</f>
        <v>3.3551642261328788E-5</v>
      </c>
      <c r="R169">
        <f t="shared" si="48"/>
        <v>2.1303964888357599E-4</v>
      </c>
      <c r="S169">
        <f t="shared" si="53"/>
        <v>1.3527174509948968E-3</v>
      </c>
      <c r="T169">
        <f t="shared" si="58"/>
        <v>8.5892204189001592E-3</v>
      </c>
      <c r="U169">
        <f t="shared" si="47"/>
        <v>5.4538150114195397E-2</v>
      </c>
      <c r="V169">
        <f t="shared" si="52"/>
        <v>0.34629566745469342</v>
      </c>
      <c r="W169">
        <f t="shared" si="57"/>
        <v>2.1988404272384403</v>
      </c>
    </row>
    <row r="170" spans="1:24" x14ac:dyDescent="0.2">
      <c r="A170">
        <v>156</v>
      </c>
      <c r="B170">
        <f t="shared" si="42"/>
        <v>15</v>
      </c>
      <c r="C170">
        <f t="shared" si="43"/>
        <v>5</v>
      </c>
      <c r="D170">
        <f t="shared" si="40"/>
        <v>124.44444444444444</v>
      </c>
      <c r="E170">
        <f t="shared" si="44"/>
        <v>-52.444444444444443</v>
      </c>
      <c r="F170" t="e">
        <f t="shared" si="45"/>
        <v>#N/A</v>
      </c>
      <c r="G170" t="e">
        <f t="shared" si="46"/>
        <v>#N/A</v>
      </c>
      <c r="H170">
        <f t="shared" si="41"/>
        <v>1.6285451887172635E-12</v>
      </c>
      <c r="I170">
        <f t="shared" si="51"/>
        <v>1.0340617382990114E-11</v>
      </c>
      <c r="J170">
        <f t="shared" si="56"/>
        <v>6.5658827647036725E-11</v>
      </c>
      <c r="K170">
        <f t="shared" si="39"/>
        <v>4.1690756831161822E-10</v>
      </c>
      <c r="L170">
        <f t="shared" si="50"/>
        <v>2.6471980500454713E-9</v>
      </c>
      <c r="M170">
        <f t="shared" si="55"/>
        <v>1.6808659877641412E-8</v>
      </c>
      <c r="N170">
        <f t="shared" si="38"/>
        <v>1.0672833748777436E-7</v>
      </c>
      <c r="O170">
        <f t="shared" si="49"/>
        <v>6.776827008116398E-7</v>
      </c>
      <c r="P170">
        <f t="shared" si="54"/>
        <v>4.3030169286761971E-6</v>
      </c>
      <c r="Q170">
        <f t="shared" si="59"/>
        <v>2.7322454396870249E-5</v>
      </c>
      <c r="R170">
        <f t="shared" si="48"/>
        <v>1.7348677140777992E-4</v>
      </c>
      <c r="S170">
        <f t="shared" si="53"/>
        <v>1.1015723337411052E-3</v>
      </c>
      <c r="T170">
        <f t="shared" si="58"/>
        <v>6.9945483255987768E-3</v>
      </c>
      <c r="U170">
        <f t="shared" si="47"/>
        <v>4.4412613480391612E-2</v>
      </c>
      <c r="V170">
        <f t="shared" si="52"/>
        <v>0.28200251743772276</v>
      </c>
      <c r="W170">
        <f t="shared" si="57"/>
        <v>1.7906043713532864</v>
      </c>
    </row>
    <row r="171" spans="1:24" x14ac:dyDescent="0.2">
      <c r="A171">
        <v>157</v>
      </c>
      <c r="B171">
        <f t="shared" si="42"/>
        <v>15</v>
      </c>
      <c r="C171">
        <f t="shared" si="43"/>
        <v>6</v>
      </c>
      <c r="D171">
        <f t="shared" si="40"/>
        <v>125.33333333333333</v>
      </c>
      <c r="E171">
        <f t="shared" si="44"/>
        <v>-53.333333333333329</v>
      </c>
      <c r="F171" t="e">
        <f t="shared" si="45"/>
        <v>#N/A</v>
      </c>
      <c r="G171" t="e">
        <f t="shared" si="46"/>
        <v>#N/A</v>
      </c>
      <c r="H171">
        <f t="shared" si="41"/>
        <v>1.3261899761984306E-12</v>
      </c>
      <c r="I171">
        <f t="shared" si="51"/>
        <v>8.420781453308264E-12</v>
      </c>
      <c r="J171">
        <f t="shared" si="56"/>
        <v>5.3468629349503442E-11</v>
      </c>
      <c r="K171">
        <f t="shared" si="39"/>
        <v>3.395046339067985E-10</v>
      </c>
      <c r="L171">
        <f t="shared" si="50"/>
        <v>2.1557200520469173E-9</v>
      </c>
      <c r="M171">
        <f t="shared" si="55"/>
        <v>1.3687969113472889E-8</v>
      </c>
      <c r="N171">
        <f t="shared" ref="N171:N202" si="60">$C$8*EXP(-$C$5*($D171-($N$14-1)*$C$3))</f>
        <v>8.6913186280140178E-8</v>
      </c>
      <c r="O171">
        <f t="shared" si="49"/>
        <v>5.5186433332401113E-7</v>
      </c>
      <c r="P171">
        <f t="shared" si="54"/>
        <v>3.5041200930490559E-6</v>
      </c>
      <c r="Q171">
        <f t="shared" si="59"/>
        <v>2.2249775687715899E-5</v>
      </c>
      <c r="R171">
        <f t="shared" si="48"/>
        <v>1.4127726933094671E-4</v>
      </c>
      <c r="S171">
        <f t="shared" si="53"/>
        <v>8.9705474382055744E-4</v>
      </c>
      <c r="T171">
        <f t="shared" si="58"/>
        <v>5.6959425760552641E-3</v>
      </c>
      <c r="U171">
        <f t="shared" si="47"/>
        <v>3.6166980948722352E-2</v>
      </c>
      <c r="V171">
        <f t="shared" si="52"/>
        <v>0.22964601441806265</v>
      </c>
      <c r="W171">
        <f t="shared" si="57"/>
        <v>1.4581612994701474</v>
      </c>
    </row>
    <row r="172" spans="1:24" x14ac:dyDescent="0.2">
      <c r="A172">
        <v>158</v>
      </c>
      <c r="B172">
        <f t="shared" si="42"/>
        <v>15</v>
      </c>
      <c r="C172">
        <f t="shared" si="43"/>
        <v>7</v>
      </c>
      <c r="D172">
        <f t="shared" si="40"/>
        <v>126.22222222222223</v>
      </c>
      <c r="E172">
        <f t="shared" si="44"/>
        <v>-54.222222222222229</v>
      </c>
      <c r="F172" t="e">
        <f t="shared" si="45"/>
        <v>#N/A</v>
      </c>
      <c r="G172" t="e">
        <f t="shared" si="46"/>
        <v>#N/A</v>
      </c>
      <c r="H172">
        <f t="shared" si="41"/>
        <v>1.0799699419790157E-12</v>
      </c>
      <c r="I172">
        <f t="shared" si="51"/>
        <v>6.8573816879660845E-12</v>
      </c>
      <c r="J172">
        <f t="shared" si="56"/>
        <v>4.3541659620899384E-11</v>
      </c>
      <c r="K172">
        <f t="shared" si="39"/>
        <v>2.7647230514662822E-10</v>
      </c>
      <c r="L172">
        <f t="shared" si="50"/>
        <v>1.7554897121193191E-9</v>
      </c>
      <c r="M172">
        <f t="shared" si="55"/>
        <v>1.1146664862950251E-8</v>
      </c>
      <c r="N172">
        <f t="shared" si="60"/>
        <v>7.0776910117536625E-8</v>
      </c>
      <c r="O172">
        <f t="shared" si="49"/>
        <v>4.4940536630254595E-7</v>
      </c>
      <c r="P172">
        <f t="shared" si="54"/>
        <v>2.8535462049152608E-6</v>
      </c>
      <c r="Q172">
        <f t="shared" si="59"/>
        <v>1.8118888990089386E-5</v>
      </c>
      <c r="R172">
        <f t="shared" si="48"/>
        <v>1.1504777377345164E-4</v>
      </c>
      <c r="S172">
        <f t="shared" si="53"/>
        <v>7.30507828458306E-4</v>
      </c>
      <c r="T172">
        <f t="shared" si="58"/>
        <v>4.638435581462882E-3</v>
      </c>
      <c r="U172">
        <f t="shared" si="47"/>
        <v>2.9452230086003617E-2</v>
      </c>
      <c r="V172">
        <f t="shared" si="52"/>
        <v>0.18701000408532631</v>
      </c>
      <c r="W172">
        <f t="shared" si="57"/>
        <v>1.1874395088544971</v>
      </c>
    </row>
    <row r="173" spans="1:24" x14ac:dyDescent="0.2">
      <c r="A173">
        <v>159</v>
      </c>
      <c r="B173">
        <f t="shared" si="42"/>
        <v>15</v>
      </c>
      <c r="C173">
        <f t="shared" si="43"/>
        <v>8</v>
      </c>
      <c r="D173">
        <f t="shared" si="40"/>
        <v>127.11111111111111</v>
      </c>
      <c r="E173">
        <f t="shared" si="44"/>
        <v>-55.111111111111114</v>
      </c>
      <c r="F173" t="e">
        <f t="shared" si="45"/>
        <v>#N/A</v>
      </c>
      <c r="G173" t="e">
        <f t="shared" si="46"/>
        <v>#N/A</v>
      </c>
      <c r="H173">
        <f t="shared" si="41"/>
        <v>8.7946304565014303E-13</v>
      </c>
      <c r="I173">
        <f t="shared" si="51"/>
        <v>5.5842422553287829E-12</v>
      </c>
      <c r="J173">
        <f t="shared" si="56"/>
        <v>3.5457728122216646E-11</v>
      </c>
      <c r="K173">
        <f t="shared" ref="K173:K204" si="61">$C$8*EXP(-$C$5*($D173-($K$14-1)*$C$3))</f>
        <v>2.2514253968643677E-10</v>
      </c>
      <c r="L173">
        <f t="shared" si="50"/>
        <v>1.4295660173641643E-9</v>
      </c>
      <c r="M173">
        <f t="shared" si="55"/>
        <v>9.0771783992874681E-9</v>
      </c>
      <c r="N173">
        <f t="shared" si="60"/>
        <v>5.7636490159727655E-8</v>
      </c>
      <c r="O173">
        <f t="shared" si="49"/>
        <v>3.6596890044522632E-7</v>
      </c>
      <c r="P173">
        <f t="shared" si="54"/>
        <v>2.3237576702175893E-6</v>
      </c>
      <c r="Q173">
        <f t="shared" si="59"/>
        <v>1.475494148089029E-5</v>
      </c>
      <c r="R173">
        <f t="shared" si="48"/>
        <v>9.3688038513977829E-5</v>
      </c>
      <c r="S173">
        <f t="shared" si="53"/>
        <v>5.9488196357570221E-4</v>
      </c>
      <c r="T173">
        <f t="shared" si="58"/>
        <v>3.7772650191079133E-3</v>
      </c>
      <c r="U173">
        <f t="shared" si="47"/>
        <v>2.3984137859578321E-2</v>
      </c>
      <c r="V173">
        <f t="shared" si="52"/>
        <v>0.15228978267537979</v>
      </c>
      <c r="W173">
        <f t="shared" si="57"/>
        <v>0.96697984489162514</v>
      </c>
    </row>
    <row r="174" spans="1:24" x14ac:dyDescent="0.2">
      <c r="A174">
        <v>160</v>
      </c>
      <c r="B174">
        <f t="shared" si="42"/>
        <v>15</v>
      </c>
      <c r="C174">
        <f t="shared" si="43"/>
        <v>9</v>
      </c>
      <c r="D174">
        <f t="shared" si="40"/>
        <v>128</v>
      </c>
      <c r="E174">
        <f t="shared" si="44"/>
        <v>-56</v>
      </c>
      <c r="F174" t="e">
        <f t="shared" si="45"/>
        <v>#N/A</v>
      </c>
      <c r="G174" t="e">
        <f t="shared" si="46"/>
        <v>#N/A</v>
      </c>
      <c r="H174">
        <f t="shared" si="41"/>
        <v>7.1618219970723425E-13</v>
      </c>
      <c r="I174">
        <f t="shared" si="51"/>
        <v>4.5474735088646573E-12</v>
      </c>
      <c r="J174">
        <f t="shared" si="56"/>
        <v>2.8874656927077046E-11</v>
      </c>
      <c r="K174">
        <f t="shared" si="61"/>
        <v>1.833426431250521E-10</v>
      </c>
      <c r="L174">
        <f t="shared" si="50"/>
        <v>1.164153218269349E-9</v>
      </c>
      <c r="M174">
        <f t="shared" si="55"/>
        <v>7.3919121733317287E-9</v>
      </c>
      <c r="N174">
        <f t="shared" si="60"/>
        <v>4.6935716640013204E-8</v>
      </c>
      <c r="O174">
        <f t="shared" si="49"/>
        <v>2.980232238769536E-7</v>
      </c>
      <c r="P174">
        <f t="shared" si="54"/>
        <v>1.8923295163729204E-6</v>
      </c>
      <c r="Q174">
        <f t="shared" si="59"/>
        <v>1.2015543459843389E-5</v>
      </c>
      <c r="R174">
        <f t="shared" si="48"/>
        <v>7.6293945312500027E-5</v>
      </c>
      <c r="S174">
        <f t="shared" si="53"/>
        <v>4.8443635619146714E-4</v>
      </c>
      <c r="T174">
        <f t="shared" si="58"/>
        <v>3.0759791257199071E-3</v>
      </c>
      <c r="U174">
        <f t="shared" si="47"/>
        <v>1.9531250000000003E-2</v>
      </c>
      <c r="V174">
        <f t="shared" si="52"/>
        <v>0.12401570718501562</v>
      </c>
      <c r="W174">
        <f t="shared" si="57"/>
        <v>0.78745065618429588</v>
      </c>
    </row>
    <row r="175" spans="1:24" s="1" customFormat="1" x14ac:dyDescent="0.2">
      <c r="A175" s="1">
        <v>161</v>
      </c>
      <c r="B175" s="1">
        <f t="shared" si="42"/>
        <v>16</v>
      </c>
      <c r="C175" s="1">
        <f t="shared" si="43"/>
        <v>0</v>
      </c>
      <c r="D175" s="1">
        <f t="shared" si="40"/>
        <v>128</v>
      </c>
      <c r="E175" s="1">
        <f t="shared" si="44"/>
        <v>-56</v>
      </c>
      <c r="F175" s="1" t="e">
        <f t="shared" si="45"/>
        <v>#N/A</v>
      </c>
      <c r="G175" s="1" t="e">
        <f t="shared" si="46"/>
        <v>#N/A</v>
      </c>
      <c r="H175" s="1">
        <f t="shared" si="41"/>
        <v>7.1618219970723425E-13</v>
      </c>
      <c r="I175" s="1">
        <f t="shared" si="51"/>
        <v>4.5474735088646573E-12</v>
      </c>
      <c r="J175" s="1">
        <f t="shared" si="56"/>
        <v>2.8874656927077046E-11</v>
      </c>
      <c r="K175" s="1">
        <f t="shared" si="61"/>
        <v>1.833426431250521E-10</v>
      </c>
      <c r="L175" s="1">
        <f t="shared" si="50"/>
        <v>1.164153218269349E-9</v>
      </c>
      <c r="M175" s="1">
        <f t="shared" si="55"/>
        <v>7.3919121733317287E-9</v>
      </c>
      <c r="N175" s="1">
        <f t="shared" si="60"/>
        <v>4.6935716640013204E-8</v>
      </c>
      <c r="O175" s="1">
        <f t="shared" si="49"/>
        <v>2.980232238769536E-7</v>
      </c>
      <c r="P175" s="1">
        <f t="shared" si="54"/>
        <v>1.8923295163729204E-6</v>
      </c>
      <c r="Q175" s="1">
        <f t="shared" si="59"/>
        <v>1.2015543459843389E-5</v>
      </c>
      <c r="R175" s="1">
        <f t="shared" si="48"/>
        <v>7.6293945312500027E-5</v>
      </c>
      <c r="S175" s="1">
        <f t="shared" si="53"/>
        <v>4.8443635619146714E-4</v>
      </c>
      <c r="T175" s="1">
        <f t="shared" si="58"/>
        <v>3.0759791257199071E-3</v>
      </c>
      <c r="U175" s="1">
        <f t="shared" si="47"/>
        <v>1.9531250000000003E-2</v>
      </c>
      <c r="V175" s="1">
        <f t="shared" si="52"/>
        <v>0.12401570718501562</v>
      </c>
      <c r="W175" s="1">
        <f t="shared" si="57"/>
        <v>0.78745065618429588</v>
      </c>
      <c r="X175" s="1">
        <f t="shared" ref="X175:X206" si="62">$C$8*EXP(-$C$5*($D175-($X$14-1)*$C$3))</f>
        <v>5</v>
      </c>
    </row>
    <row r="176" spans="1:24" x14ac:dyDescent="0.2">
      <c r="A176">
        <v>162</v>
      </c>
      <c r="B176">
        <f t="shared" si="42"/>
        <v>16</v>
      </c>
      <c r="C176">
        <f t="shared" si="43"/>
        <v>1</v>
      </c>
      <c r="D176">
        <f t="shared" si="40"/>
        <v>128.88888888888889</v>
      </c>
      <c r="E176">
        <f t="shared" si="44"/>
        <v>-56.888888888888886</v>
      </c>
      <c r="F176" t="e">
        <f t="shared" si="45"/>
        <v>#N/A</v>
      </c>
      <c r="G176" t="e">
        <f t="shared" si="46"/>
        <v>#N/A</v>
      </c>
      <c r="H176">
        <f t="shared" si="41"/>
        <v>5.8321602677269838E-13</v>
      </c>
      <c r="I176">
        <f t="shared" si="51"/>
        <v>3.7031909376947863E-12</v>
      </c>
      <c r="J176">
        <f t="shared" si="56"/>
        <v>2.3513796760543174E-11</v>
      </c>
      <c r="K176">
        <f t="shared" si="61"/>
        <v>1.4930330285381091E-10</v>
      </c>
      <c r="L176">
        <f t="shared" si="50"/>
        <v>9.480168800498624E-10</v>
      </c>
      <c r="M176">
        <f t="shared" si="55"/>
        <v>6.0195319706990566E-9</v>
      </c>
      <c r="N176">
        <f t="shared" si="60"/>
        <v>3.8221645530575488E-8</v>
      </c>
      <c r="O176">
        <f t="shared" si="49"/>
        <v>2.4269232129276499E-7</v>
      </c>
      <c r="P176">
        <f t="shared" si="54"/>
        <v>1.541000184498957E-6</v>
      </c>
      <c r="Q176">
        <f t="shared" si="59"/>
        <v>9.7847412558273317E-6</v>
      </c>
      <c r="R176">
        <f t="shared" si="48"/>
        <v>6.2129234250947755E-5</v>
      </c>
      <c r="S176">
        <f t="shared" si="53"/>
        <v>3.9449604723173251E-4</v>
      </c>
      <c r="T176">
        <f t="shared" si="58"/>
        <v>2.5048937614917961E-3</v>
      </c>
      <c r="U176">
        <f t="shared" si="47"/>
        <v>1.5905083968242625E-2</v>
      </c>
      <c r="V176">
        <f t="shared" si="52"/>
        <v>0.10099098809132356</v>
      </c>
      <c r="W176">
        <f t="shared" si="57"/>
        <v>0.64125280294189968</v>
      </c>
      <c r="X176">
        <f t="shared" si="62"/>
        <v>4.0717014958701112</v>
      </c>
    </row>
    <row r="177" spans="1:25" x14ac:dyDescent="0.2">
      <c r="A177">
        <v>163</v>
      </c>
      <c r="B177">
        <f t="shared" si="42"/>
        <v>16</v>
      </c>
      <c r="C177">
        <f t="shared" si="43"/>
        <v>2</v>
      </c>
      <c r="D177">
        <f t="shared" si="40"/>
        <v>129.77777777777777</v>
      </c>
      <c r="E177">
        <f t="shared" si="44"/>
        <v>-57.777777777777771</v>
      </c>
      <c r="F177" t="e">
        <f t="shared" si="45"/>
        <v>#N/A</v>
      </c>
      <c r="G177" t="e">
        <f t="shared" si="46"/>
        <v>#N/A</v>
      </c>
      <c r="H177">
        <f t="shared" si="41"/>
        <v>4.7493631372516383E-13</v>
      </c>
      <c r="I177">
        <f t="shared" si="51"/>
        <v>3.0156576161008997E-12</v>
      </c>
      <c r="J177">
        <f t="shared" si="56"/>
        <v>1.9148232288697883E-11</v>
      </c>
      <c r="K177">
        <f t="shared" si="61"/>
        <v>1.2158369631364204E-10</v>
      </c>
      <c r="L177">
        <f t="shared" si="50"/>
        <v>7.7200834972182805E-10</v>
      </c>
      <c r="M177">
        <f t="shared" si="55"/>
        <v>4.9019474659066613E-9</v>
      </c>
      <c r="N177">
        <f t="shared" si="60"/>
        <v>3.112542625629227E-8</v>
      </c>
      <c r="O177">
        <f t="shared" si="49"/>
        <v>1.9763413752878814E-7</v>
      </c>
      <c r="P177">
        <f t="shared" si="54"/>
        <v>1.254898551272104E-6</v>
      </c>
      <c r="Q177">
        <f t="shared" si="59"/>
        <v>7.9681091216108263E-6</v>
      </c>
      <c r="R177">
        <f t="shared" si="48"/>
        <v>5.0594339207369709E-5</v>
      </c>
      <c r="S177">
        <f t="shared" si="53"/>
        <v>3.2125402912565879E-4</v>
      </c>
      <c r="T177">
        <f t="shared" si="58"/>
        <v>2.0398359351323711E-3</v>
      </c>
      <c r="U177">
        <f t="shared" ref="U177:U208" si="63">$C$8*EXP(-$C$5*($D177-($U$14-1)*$C$3))</f>
        <v>1.2952150837086654E-2</v>
      </c>
      <c r="V177">
        <f t="shared" si="52"/>
        <v>8.2241031456168567E-2</v>
      </c>
      <c r="W177">
        <f t="shared" si="57"/>
        <v>0.522197999393887</v>
      </c>
      <c r="X177">
        <f t="shared" si="62"/>
        <v>3.3157506142941804</v>
      </c>
    </row>
    <row r="178" spans="1:25" x14ac:dyDescent="0.2">
      <c r="A178">
        <v>164</v>
      </c>
      <c r="B178">
        <f t="shared" si="42"/>
        <v>16</v>
      </c>
      <c r="C178">
        <f t="shared" si="43"/>
        <v>3</v>
      </c>
      <c r="D178">
        <f t="shared" si="40"/>
        <v>130.66666666666666</v>
      </c>
      <c r="E178">
        <f t="shared" si="44"/>
        <v>-58.666666666666657</v>
      </c>
      <c r="F178" t="e">
        <f t="shared" si="45"/>
        <v>#N/A</v>
      </c>
      <c r="G178" t="e">
        <f t="shared" si="46"/>
        <v>#N/A</v>
      </c>
      <c r="H178">
        <f t="shared" si="41"/>
        <v>3.8675977980755719E-13</v>
      </c>
      <c r="I178">
        <f t="shared" si="51"/>
        <v>2.4557715253020253E-12</v>
      </c>
      <c r="J178">
        <f t="shared" si="56"/>
        <v>1.5593177210631904E-11</v>
      </c>
      <c r="K178">
        <f t="shared" si="61"/>
        <v>9.9010503630734719E-11</v>
      </c>
      <c r="L178">
        <f t="shared" si="50"/>
        <v>6.2867751047731673E-10</v>
      </c>
      <c r="M178">
        <f t="shared" si="55"/>
        <v>3.9918533659217708E-9</v>
      </c>
      <c r="N178">
        <f t="shared" si="60"/>
        <v>2.5346688929468012E-8</v>
      </c>
      <c r="O178">
        <f t="shared" si="49"/>
        <v>1.6094144268219319E-7</v>
      </c>
      <c r="P178">
        <f t="shared" si="54"/>
        <v>1.0219144616759723E-6</v>
      </c>
      <c r="Q178">
        <f t="shared" si="59"/>
        <v>6.4887523659438153E-6</v>
      </c>
      <c r="R178">
        <f t="shared" si="48"/>
        <v>4.1201009326641409E-5</v>
      </c>
      <c r="S178">
        <f t="shared" si="53"/>
        <v>2.6161010218904906E-4</v>
      </c>
      <c r="T178">
        <f t="shared" si="58"/>
        <v>1.661120605681618E-3</v>
      </c>
      <c r="U178">
        <f t="shared" si="63"/>
        <v>1.0547458387620209E-2</v>
      </c>
      <c r="V178">
        <f t="shared" si="52"/>
        <v>6.6972186160396491E-2</v>
      </c>
      <c r="W178">
        <f t="shared" si="57"/>
        <v>0.42524687505449377</v>
      </c>
      <c r="X178">
        <f t="shared" si="62"/>
        <v>2.7001493472307714</v>
      </c>
    </row>
    <row r="179" spans="1:25" x14ac:dyDescent="0.2">
      <c r="A179">
        <v>165</v>
      </c>
      <c r="B179">
        <f t="shared" si="42"/>
        <v>16</v>
      </c>
      <c r="C179">
        <f t="shared" si="43"/>
        <v>4</v>
      </c>
      <c r="D179">
        <f t="shared" si="40"/>
        <v>131.55555555555554</v>
      </c>
      <c r="E179">
        <f t="shared" si="44"/>
        <v>-59.555555555555543</v>
      </c>
      <c r="F179" t="e">
        <f t="shared" si="45"/>
        <v>#N/A</v>
      </c>
      <c r="G179" t="e">
        <f t="shared" si="46"/>
        <v>#N/A</v>
      </c>
      <c r="H179">
        <f t="shared" si="41"/>
        <v>3.1495407479696509E-13</v>
      </c>
      <c r="I179">
        <f t="shared" si="51"/>
        <v>1.9998337186174959E-12</v>
      </c>
      <c r="J179">
        <f t="shared" si="56"/>
        <v>1.2698152594779533E-11</v>
      </c>
      <c r="K179">
        <f t="shared" si="61"/>
        <v>8.0628243148023102E-11</v>
      </c>
      <c r="L179">
        <f t="shared" si="50"/>
        <v>5.1195743196607761E-10</v>
      </c>
      <c r="M179">
        <f t="shared" si="55"/>
        <v>3.2507270642635624E-9</v>
      </c>
      <c r="N179">
        <f t="shared" si="60"/>
        <v>2.0640830245893934E-8</v>
      </c>
      <c r="O179">
        <f t="shared" si="49"/>
        <v>1.3106110258331595E-7</v>
      </c>
      <c r="P179">
        <f t="shared" si="54"/>
        <v>8.3218612845147102E-7</v>
      </c>
      <c r="Q179">
        <f t="shared" si="59"/>
        <v>5.2840525429488319E-6</v>
      </c>
      <c r="R179">
        <f t="shared" ref="R179:R210" si="64">$C$8*EXP(-$C$5*($D179-($R$14-1)*$C$3))</f>
        <v>3.3551642261328909E-5</v>
      </c>
      <c r="S179">
        <f t="shared" si="53"/>
        <v>2.1303964888357674E-4</v>
      </c>
      <c r="T179">
        <f t="shared" si="58"/>
        <v>1.3527174509949018E-3</v>
      </c>
      <c r="U179">
        <f t="shared" si="63"/>
        <v>8.5892204189001904E-3</v>
      </c>
      <c r="V179">
        <f t="shared" si="52"/>
        <v>5.4538150114195591E-2</v>
      </c>
      <c r="W179">
        <f t="shared" si="57"/>
        <v>0.34629566745469464</v>
      </c>
      <c r="X179">
        <f t="shared" si="62"/>
        <v>2.1988404272384474</v>
      </c>
    </row>
    <row r="180" spans="1:25" x14ac:dyDescent="0.2">
      <c r="A180">
        <v>166</v>
      </c>
      <c r="B180">
        <f t="shared" si="42"/>
        <v>16</v>
      </c>
      <c r="C180">
        <f t="shared" si="43"/>
        <v>5</v>
      </c>
      <c r="D180">
        <f t="shared" si="40"/>
        <v>132.44444444444446</v>
      </c>
      <c r="E180">
        <f t="shared" si="44"/>
        <v>-60.444444444444457</v>
      </c>
      <c r="F180" t="e">
        <f t="shared" si="45"/>
        <v>#N/A</v>
      </c>
      <c r="G180" t="e">
        <f t="shared" si="46"/>
        <v>#N/A</v>
      </c>
      <c r="H180">
        <f t="shared" si="41"/>
        <v>2.564797954962361E-13</v>
      </c>
      <c r="I180">
        <f t="shared" si="51"/>
        <v>1.6285451887172577E-12</v>
      </c>
      <c r="J180">
        <f t="shared" si="56"/>
        <v>1.0340617382990077E-11</v>
      </c>
      <c r="K180">
        <f t="shared" si="61"/>
        <v>6.565882764703648E-11</v>
      </c>
      <c r="L180">
        <f t="shared" si="50"/>
        <v>4.1690756831161822E-10</v>
      </c>
      <c r="M180">
        <f t="shared" si="55"/>
        <v>2.6471980500454613E-9</v>
      </c>
      <c r="N180">
        <f t="shared" si="60"/>
        <v>1.6808659877641352E-8</v>
      </c>
      <c r="O180">
        <f t="shared" si="49"/>
        <v>1.0672833748777397E-7</v>
      </c>
      <c r="P180">
        <f t="shared" si="54"/>
        <v>6.7768270081163863E-7</v>
      </c>
      <c r="Q180">
        <f t="shared" si="59"/>
        <v>4.3030169286761819E-6</v>
      </c>
      <c r="R180">
        <f t="shared" si="64"/>
        <v>2.7322454396870154E-5</v>
      </c>
      <c r="S180">
        <f t="shared" si="53"/>
        <v>1.7348677140777927E-4</v>
      </c>
      <c r="T180">
        <f t="shared" si="58"/>
        <v>1.1015723337411013E-3</v>
      </c>
      <c r="U180">
        <f t="shared" si="63"/>
        <v>6.9945483255987517E-3</v>
      </c>
      <c r="V180">
        <f t="shared" si="52"/>
        <v>4.4412613480391487E-2</v>
      </c>
      <c r="W180">
        <f t="shared" si="57"/>
        <v>0.28200251743772187</v>
      </c>
      <c r="X180">
        <f t="shared" si="62"/>
        <v>1.7906043713532807</v>
      </c>
    </row>
    <row r="181" spans="1:25" x14ac:dyDescent="0.2">
      <c r="A181">
        <v>167</v>
      </c>
      <c r="B181">
        <f t="shared" si="42"/>
        <v>16</v>
      </c>
      <c r="C181">
        <f t="shared" si="43"/>
        <v>6</v>
      </c>
      <c r="D181">
        <f t="shared" si="40"/>
        <v>133.33333333333334</v>
      </c>
      <c r="E181">
        <f t="shared" si="44"/>
        <v>-61.333333333333343</v>
      </c>
      <c r="F181" t="e">
        <f t="shared" si="45"/>
        <v>#N/A</v>
      </c>
      <c r="G181" t="e">
        <f t="shared" si="46"/>
        <v>#N/A</v>
      </c>
      <c r="H181">
        <f t="shared" si="41"/>
        <v>2.0886183339649694E-13</v>
      </c>
      <c r="I181">
        <f t="shared" si="51"/>
        <v>1.3261899761984262E-12</v>
      </c>
      <c r="J181">
        <f t="shared" si="56"/>
        <v>8.4207814533082334E-12</v>
      </c>
      <c r="K181">
        <f t="shared" si="61"/>
        <v>5.3468629349503248E-11</v>
      </c>
      <c r="L181">
        <f t="shared" si="50"/>
        <v>3.3950463390679726E-10</v>
      </c>
      <c r="M181">
        <f t="shared" si="55"/>
        <v>2.1557200520469094E-9</v>
      </c>
      <c r="N181">
        <f t="shared" si="60"/>
        <v>1.3687969113472841E-8</v>
      </c>
      <c r="O181">
        <f t="shared" ref="O181:O212" si="65">$C$8*EXP(-$C$5*($D181-($O$14-1)*$C$3))</f>
        <v>8.691318628013986E-8</v>
      </c>
      <c r="P181">
        <f t="shared" si="54"/>
        <v>5.5186433332400923E-7</v>
      </c>
      <c r="Q181">
        <f t="shared" si="59"/>
        <v>3.504120093049044E-6</v>
      </c>
      <c r="R181">
        <f t="shared" si="64"/>
        <v>2.2249775687715821E-5</v>
      </c>
      <c r="S181">
        <f t="shared" si="53"/>
        <v>1.412772693309462E-4</v>
      </c>
      <c r="T181">
        <f t="shared" si="58"/>
        <v>8.970547438205543E-4</v>
      </c>
      <c r="U181">
        <f t="shared" si="63"/>
        <v>5.6959425760552494E-3</v>
      </c>
      <c r="V181">
        <f t="shared" si="52"/>
        <v>3.616698094872222E-2</v>
      </c>
      <c r="W181">
        <f t="shared" si="57"/>
        <v>0.22964601441806182</v>
      </c>
      <c r="X181">
        <f t="shared" si="62"/>
        <v>1.4581612994701425</v>
      </c>
    </row>
    <row r="182" spans="1:25" x14ac:dyDescent="0.2">
      <c r="A182">
        <v>168</v>
      </c>
      <c r="B182">
        <f t="shared" si="42"/>
        <v>16</v>
      </c>
      <c r="C182">
        <f t="shared" si="43"/>
        <v>7</v>
      </c>
      <c r="D182">
        <f t="shared" si="40"/>
        <v>134.22222222222223</v>
      </c>
      <c r="E182">
        <f t="shared" si="44"/>
        <v>-62.222222222222229</v>
      </c>
      <c r="F182" t="e">
        <f t="shared" si="45"/>
        <v>#N/A</v>
      </c>
      <c r="G182" t="e">
        <f t="shared" si="46"/>
        <v>#N/A</v>
      </c>
      <c r="H182">
        <f t="shared" si="41"/>
        <v>1.7008460789413809E-13</v>
      </c>
      <c r="I182">
        <f t="shared" si="51"/>
        <v>1.0799699419790157E-12</v>
      </c>
      <c r="J182">
        <f t="shared" si="56"/>
        <v>6.8573816879660845E-12</v>
      </c>
      <c r="K182">
        <f t="shared" si="61"/>
        <v>4.3541659620899384E-11</v>
      </c>
      <c r="L182">
        <f t="shared" si="50"/>
        <v>2.7647230514662822E-10</v>
      </c>
      <c r="M182">
        <f t="shared" si="55"/>
        <v>1.7554897121193191E-9</v>
      </c>
      <c r="N182">
        <f t="shared" si="60"/>
        <v>1.1146664862950251E-8</v>
      </c>
      <c r="O182">
        <f t="shared" si="65"/>
        <v>7.0776910117536625E-8</v>
      </c>
      <c r="P182">
        <f t="shared" si="54"/>
        <v>4.4940536630254595E-7</v>
      </c>
      <c r="Q182">
        <f t="shared" si="59"/>
        <v>2.8535462049152608E-6</v>
      </c>
      <c r="R182">
        <f t="shared" si="64"/>
        <v>1.8118888990089386E-5</v>
      </c>
      <c r="S182">
        <f t="shared" si="53"/>
        <v>1.1504777377345164E-4</v>
      </c>
      <c r="T182">
        <f t="shared" si="58"/>
        <v>7.30507828458306E-4</v>
      </c>
      <c r="U182">
        <f t="shared" si="63"/>
        <v>4.638435581462882E-3</v>
      </c>
      <c r="V182">
        <f t="shared" si="52"/>
        <v>2.9452230086003617E-2</v>
      </c>
      <c r="W182">
        <f t="shared" si="57"/>
        <v>0.18701000408532631</v>
      </c>
      <c r="X182">
        <f t="shared" si="62"/>
        <v>1.1874395088544971</v>
      </c>
    </row>
    <row r="183" spans="1:25" x14ac:dyDescent="0.2">
      <c r="A183">
        <v>169</v>
      </c>
      <c r="B183">
        <f t="shared" si="42"/>
        <v>16</v>
      </c>
      <c r="C183">
        <f t="shared" si="43"/>
        <v>8</v>
      </c>
      <c r="D183">
        <f t="shared" si="40"/>
        <v>135.11111111111111</v>
      </c>
      <c r="E183">
        <f t="shared" si="44"/>
        <v>-63.111111111111114</v>
      </c>
      <c r="F183" t="e">
        <f t="shared" si="45"/>
        <v>#N/A</v>
      </c>
      <c r="G183" t="e">
        <f t="shared" si="46"/>
        <v>#N/A</v>
      </c>
      <c r="H183">
        <f t="shared" si="41"/>
        <v>1.3850675047740867E-13</v>
      </c>
      <c r="I183">
        <f t="shared" si="51"/>
        <v>8.7946304565014303E-13</v>
      </c>
      <c r="J183">
        <f t="shared" si="56"/>
        <v>5.5842422553287829E-12</v>
      </c>
      <c r="K183">
        <f t="shared" si="61"/>
        <v>3.5457728122216646E-11</v>
      </c>
      <c r="L183">
        <f t="shared" ref="L183:L214" si="66">$C$8*EXP(-$C$5*($D183-($L$14-1)*$C$3))</f>
        <v>2.2514253968643677E-10</v>
      </c>
      <c r="M183">
        <f t="shared" si="55"/>
        <v>1.4295660173641643E-9</v>
      </c>
      <c r="N183">
        <f t="shared" si="60"/>
        <v>9.0771783992874681E-9</v>
      </c>
      <c r="O183">
        <f t="shared" si="65"/>
        <v>5.7636490159727655E-8</v>
      </c>
      <c r="P183">
        <f t="shared" si="54"/>
        <v>3.6596890044522632E-7</v>
      </c>
      <c r="Q183">
        <f t="shared" si="59"/>
        <v>2.3237576702175893E-6</v>
      </c>
      <c r="R183">
        <f t="shared" si="64"/>
        <v>1.475494148089029E-5</v>
      </c>
      <c r="S183">
        <f t="shared" si="53"/>
        <v>9.3688038513977829E-5</v>
      </c>
      <c r="T183">
        <f t="shared" si="58"/>
        <v>5.9488196357570221E-4</v>
      </c>
      <c r="U183">
        <f t="shared" si="63"/>
        <v>3.7772650191079133E-3</v>
      </c>
      <c r="V183">
        <f t="shared" si="52"/>
        <v>2.3984137859578321E-2</v>
      </c>
      <c r="W183">
        <f t="shared" si="57"/>
        <v>0.15228978267537979</v>
      </c>
      <c r="X183">
        <f t="shared" si="62"/>
        <v>0.96697984489162514</v>
      </c>
    </row>
    <row r="184" spans="1:25" x14ac:dyDescent="0.2">
      <c r="A184">
        <v>170</v>
      </c>
      <c r="B184">
        <f t="shared" si="42"/>
        <v>16</v>
      </c>
      <c r="C184">
        <f t="shared" si="43"/>
        <v>9</v>
      </c>
      <c r="D184">
        <f t="shared" si="40"/>
        <v>136</v>
      </c>
      <c r="E184">
        <f t="shared" si="44"/>
        <v>-64</v>
      </c>
      <c r="F184" t="e">
        <f t="shared" si="45"/>
        <v>#N/A</v>
      </c>
      <c r="G184" t="e">
        <f t="shared" si="46"/>
        <v>#N/A</v>
      </c>
      <c r="H184">
        <f t="shared" si="41"/>
        <v>1.1279162862139462E-13</v>
      </c>
      <c r="I184">
        <f t="shared" si="51"/>
        <v>7.1618219970723425E-13</v>
      </c>
      <c r="J184">
        <f t="shared" si="56"/>
        <v>4.5474735088646573E-12</v>
      </c>
      <c r="K184">
        <f t="shared" si="61"/>
        <v>2.8874656927077046E-11</v>
      </c>
      <c r="L184">
        <f t="shared" si="66"/>
        <v>1.833426431250521E-10</v>
      </c>
      <c r="M184">
        <f t="shared" si="55"/>
        <v>1.164153218269349E-9</v>
      </c>
      <c r="N184">
        <f t="shared" si="60"/>
        <v>7.3919121733317287E-9</v>
      </c>
      <c r="O184">
        <f t="shared" si="65"/>
        <v>4.6935716640013204E-8</v>
      </c>
      <c r="P184">
        <f t="shared" si="54"/>
        <v>2.980232238769536E-7</v>
      </c>
      <c r="Q184">
        <f t="shared" si="59"/>
        <v>1.8923295163729204E-6</v>
      </c>
      <c r="R184">
        <f t="shared" si="64"/>
        <v>1.2015543459843389E-5</v>
      </c>
      <c r="S184">
        <f t="shared" si="53"/>
        <v>7.6293945312500027E-5</v>
      </c>
      <c r="T184">
        <f t="shared" si="58"/>
        <v>4.8443635619146714E-4</v>
      </c>
      <c r="U184">
        <f t="shared" si="63"/>
        <v>3.0759791257199071E-3</v>
      </c>
      <c r="V184">
        <f t="shared" si="52"/>
        <v>1.9531250000000003E-2</v>
      </c>
      <c r="W184">
        <f t="shared" si="57"/>
        <v>0.12401570718501562</v>
      </c>
      <c r="X184">
        <f t="shared" si="62"/>
        <v>0.78745065618429588</v>
      </c>
    </row>
    <row r="185" spans="1:25" s="1" customFormat="1" x14ac:dyDescent="0.2">
      <c r="A185" s="1">
        <v>171</v>
      </c>
      <c r="B185" s="1">
        <f t="shared" si="42"/>
        <v>17</v>
      </c>
      <c r="C185" s="1">
        <f t="shared" si="43"/>
        <v>0</v>
      </c>
      <c r="D185" s="1">
        <f t="shared" si="40"/>
        <v>136</v>
      </c>
      <c r="E185" s="1">
        <f t="shared" si="44"/>
        <v>-64</v>
      </c>
      <c r="F185" s="1" t="e">
        <f t="shared" si="45"/>
        <v>#N/A</v>
      </c>
      <c r="G185" s="1" t="e">
        <f t="shared" si="46"/>
        <v>#N/A</v>
      </c>
      <c r="H185" s="1">
        <f t="shared" si="41"/>
        <v>1.1279162862139462E-13</v>
      </c>
      <c r="I185" s="1">
        <f t="shared" si="51"/>
        <v>7.1618219970723425E-13</v>
      </c>
      <c r="J185" s="1">
        <f t="shared" si="56"/>
        <v>4.5474735088646573E-12</v>
      </c>
      <c r="K185" s="1">
        <f t="shared" si="61"/>
        <v>2.8874656927077046E-11</v>
      </c>
      <c r="L185" s="1">
        <f t="shared" si="66"/>
        <v>1.833426431250521E-10</v>
      </c>
      <c r="M185" s="1">
        <f t="shared" si="55"/>
        <v>1.164153218269349E-9</v>
      </c>
      <c r="N185" s="1">
        <f t="shared" si="60"/>
        <v>7.3919121733317287E-9</v>
      </c>
      <c r="O185" s="1">
        <f t="shared" si="65"/>
        <v>4.6935716640013204E-8</v>
      </c>
      <c r="P185" s="1">
        <f t="shared" si="54"/>
        <v>2.980232238769536E-7</v>
      </c>
      <c r="Q185" s="1">
        <f t="shared" si="59"/>
        <v>1.8923295163729204E-6</v>
      </c>
      <c r="R185" s="1">
        <f t="shared" si="64"/>
        <v>1.2015543459843389E-5</v>
      </c>
      <c r="S185" s="1">
        <f t="shared" si="53"/>
        <v>7.6293945312500027E-5</v>
      </c>
      <c r="T185" s="1">
        <f t="shared" si="58"/>
        <v>4.8443635619146714E-4</v>
      </c>
      <c r="U185" s="1">
        <f t="shared" si="63"/>
        <v>3.0759791257199071E-3</v>
      </c>
      <c r="V185" s="1">
        <f t="shared" si="52"/>
        <v>1.9531250000000003E-2</v>
      </c>
      <c r="W185" s="1">
        <f t="shared" si="57"/>
        <v>0.12401570718501562</v>
      </c>
      <c r="X185" s="1">
        <f t="shared" si="62"/>
        <v>0.78745065618429588</v>
      </c>
      <c r="Y185" s="1">
        <f t="shared" ref="Y185:Y216" si="67">$C$8*EXP(-$C$5*($D185-($Y$14-1)*$C$3))</f>
        <v>5</v>
      </c>
    </row>
    <row r="186" spans="1:25" x14ac:dyDescent="0.2">
      <c r="A186">
        <v>172</v>
      </c>
      <c r="B186">
        <f t="shared" si="42"/>
        <v>17</v>
      </c>
      <c r="C186">
        <f t="shared" si="43"/>
        <v>1</v>
      </c>
      <c r="D186">
        <f t="shared" si="40"/>
        <v>136.88888888888889</v>
      </c>
      <c r="E186">
        <f t="shared" si="44"/>
        <v>-64.888888888888886</v>
      </c>
      <c r="F186" t="e">
        <f t="shared" si="45"/>
        <v>#N/A</v>
      </c>
      <c r="G186" t="e">
        <f t="shared" si="46"/>
        <v>#N/A</v>
      </c>
      <c r="H186">
        <f t="shared" si="41"/>
        <v>9.1850768595871709E-14</v>
      </c>
      <c r="I186">
        <f t="shared" si="51"/>
        <v>5.8321602677269838E-13</v>
      </c>
      <c r="J186">
        <f t="shared" si="56"/>
        <v>3.7031909376947863E-12</v>
      </c>
      <c r="K186">
        <f t="shared" si="61"/>
        <v>2.3513796760543174E-11</v>
      </c>
      <c r="L186">
        <f t="shared" si="66"/>
        <v>1.4930330285381091E-10</v>
      </c>
      <c r="M186">
        <f t="shared" si="55"/>
        <v>9.480168800498624E-10</v>
      </c>
      <c r="N186">
        <f t="shared" si="60"/>
        <v>6.0195319706990566E-9</v>
      </c>
      <c r="O186">
        <f t="shared" si="65"/>
        <v>3.8221645530575488E-8</v>
      </c>
      <c r="P186">
        <f t="shared" si="54"/>
        <v>2.4269232129276499E-7</v>
      </c>
      <c r="Q186">
        <f t="shared" si="59"/>
        <v>1.541000184498957E-6</v>
      </c>
      <c r="R186">
        <f t="shared" si="64"/>
        <v>9.7847412558273317E-6</v>
      </c>
      <c r="S186">
        <f t="shared" si="53"/>
        <v>6.2129234250947755E-5</v>
      </c>
      <c r="T186">
        <f t="shared" si="58"/>
        <v>3.9449604723173251E-4</v>
      </c>
      <c r="U186">
        <f t="shared" si="63"/>
        <v>2.5048937614917961E-3</v>
      </c>
      <c r="V186">
        <f t="shared" si="52"/>
        <v>1.5905083968242625E-2</v>
      </c>
      <c r="W186">
        <f t="shared" si="57"/>
        <v>0.10099098809132356</v>
      </c>
      <c r="X186">
        <f t="shared" si="62"/>
        <v>0.64125280294189968</v>
      </c>
      <c r="Y186">
        <f t="shared" si="67"/>
        <v>4.0717014958701112</v>
      </c>
    </row>
    <row r="187" spans="1:25" x14ac:dyDescent="0.2">
      <c r="A187">
        <v>173</v>
      </c>
      <c r="B187">
        <f t="shared" si="42"/>
        <v>17</v>
      </c>
      <c r="C187">
        <f t="shared" si="43"/>
        <v>2</v>
      </c>
      <c r="D187">
        <f t="shared" si="40"/>
        <v>137.77777777777777</v>
      </c>
      <c r="E187">
        <f t="shared" si="44"/>
        <v>-65.777777777777771</v>
      </c>
      <c r="F187" t="e">
        <f t="shared" si="45"/>
        <v>#N/A</v>
      </c>
      <c r="G187" t="e">
        <f t="shared" si="46"/>
        <v>#N/A</v>
      </c>
      <c r="H187">
        <f t="shared" si="41"/>
        <v>7.4797782377726319E-14</v>
      </c>
      <c r="I187">
        <f t="shared" si="51"/>
        <v>4.7493631372516383E-13</v>
      </c>
      <c r="J187">
        <f t="shared" si="56"/>
        <v>3.0156576161008997E-12</v>
      </c>
      <c r="K187">
        <f t="shared" si="61"/>
        <v>1.9148232288697883E-11</v>
      </c>
      <c r="L187">
        <f t="shared" si="66"/>
        <v>1.2158369631364204E-10</v>
      </c>
      <c r="M187">
        <f t="shared" si="55"/>
        <v>7.7200834972182805E-10</v>
      </c>
      <c r="N187">
        <f t="shared" si="60"/>
        <v>4.9019474659066613E-9</v>
      </c>
      <c r="O187">
        <f t="shared" si="65"/>
        <v>3.112542625629227E-8</v>
      </c>
      <c r="P187">
        <f t="shared" si="54"/>
        <v>1.9763413752878814E-7</v>
      </c>
      <c r="Q187">
        <f t="shared" si="59"/>
        <v>1.254898551272104E-6</v>
      </c>
      <c r="R187">
        <f t="shared" si="64"/>
        <v>7.9681091216108263E-6</v>
      </c>
      <c r="S187">
        <f t="shared" si="53"/>
        <v>5.0594339207369709E-5</v>
      </c>
      <c r="T187">
        <f t="shared" si="58"/>
        <v>3.2125402912565879E-4</v>
      </c>
      <c r="U187">
        <f t="shared" si="63"/>
        <v>2.0398359351323711E-3</v>
      </c>
      <c r="V187">
        <f t="shared" ref="V187:V218" si="68">$C$8*EXP(-$C$5*($D187-($V$14-1)*$C$3))</f>
        <v>1.2952150837086654E-2</v>
      </c>
      <c r="W187">
        <f t="shared" si="57"/>
        <v>8.2241031456168567E-2</v>
      </c>
      <c r="X187">
        <f t="shared" si="62"/>
        <v>0.522197999393887</v>
      </c>
      <c r="Y187">
        <f t="shared" si="67"/>
        <v>3.3157506142941804</v>
      </c>
    </row>
    <row r="188" spans="1:25" x14ac:dyDescent="0.2">
      <c r="A188">
        <v>174</v>
      </c>
      <c r="B188">
        <f t="shared" si="42"/>
        <v>17</v>
      </c>
      <c r="C188">
        <f t="shared" si="43"/>
        <v>3</v>
      </c>
      <c r="D188">
        <f t="shared" si="40"/>
        <v>138.66666666666666</v>
      </c>
      <c r="E188">
        <f t="shared" si="44"/>
        <v>-66.666666666666657</v>
      </c>
      <c r="F188" t="e">
        <f t="shared" si="45"/>
        <v>#N/A</v>
      </c>
      <c r="G188" t="e">
        <f t="shared" si="46"/>
        <v>#N/A</v>
      </c>
      <c r="H188">
        <f t="shared" si="41"/>
        <v>6.0910848479031053E-14</v>
      </c>
      <c r="I188">
        <f t="shared" si="51"/>
        <v>3.8675977980755719E-13</v>
      </c>
      <c r="J188">
        <f t="shared" si="56"/>
        <v>2.4557715253020253E-12</v>
      </c>
      <c r="K188">
        <f t="shared" si="61"/>
        <v>1.5593177210631904E-11</v>
      </c>
      <c r="L188">
        <f t="shared" si="66"/>
        <v>9.9010503630734719E-11</v>
      </c>
      <c r="M188">
        <f t="shared" si="55"/>
        <v>6.2867751047731673E-10</v>
      </c>
      <c r="N188">
        <f t="shared" si="60"/>
        <v>3.9918533659217708E-9</v>
      </c>
      <c r="O188">
        <f t="shared" si="65"/>
        <v>2.5346688929468012E-8</v>
      </c>
      <c r="P188">
        <f t="shared" si="54"/>
        <v>1.6094144268219319E-7</v>
      </c>
      <c r="Q188">
        <f t="shared" si="59"/>
        <v>1.0219144616759723E-6</v>
      </c>
      <c r="R188">
        <f t="shared" si="64"/>
        <v>6.4887523659438153E-6</v>
      </c>
      <c r="S188">
        <f t="shared" si="53"/>
        <v>4.1201009326641409E-5</v>
      </c>
      <c r="T188">
        <f t="shared" si="58"/>
        <v>2.6161010218904906E-4</v>
      </c>
      <c r="U188">
        <f t="shared" si="63"/>
        <v>1.661120605681618E-3</v>
      </c>
      <c r="V188">
        <f t="shared" si="68"/>
        <v>1.0547458387620209E-2</v>
      </c>
      <c r="W188">
        <f t="shared" si="57"/>
        <v>6.6972186160396491E-2</v>
      </c>
      <c r="X188">
        <f t="shared" si="62"/>
        <v>0.42524687505449377</v>
      </c>
      <c r="Y188">
        <f t="shared" si="67"/>
        <v>2.7001493472307714</v>
      </c>
    </row>
    <row r="189" spans="1:25" x14ac:dyDescent="0.2">
      <c r="A189">
        <v>175</v>
      </c>
      <c r="B189">
        <f t="shared" si="42"/>
        <v>17</v>
      </c>
      <c r="C189">
        <f t="shared" si="43"/>
        <v>4</v>
      </c>
      <c r="D189">
        <f t="shared" si="40"/>
        <v>139.55555555555554</v>
      </c>
      <c r="E189">
        <f t="shared" si="44"/>
        <v>-67.555555555555543</v>
      </c>
      <c r="F189" t="e">
        <f t="shared" si="45"/>
        <v>#N/A</v>
      </c>
      <c r="G189" t="e">
        <f t="shared" si="46"/>
        <v>#N/A</v>
      </c>
      <c r="H189">
        <f t="shared" si="41"/>
        <v>4.9602158573357511E-14</v>
      </c>
      <c r="I189">
        <f t="shared" si="51"/>
        <v>3.1495407479696509E-13</v>
      </c>
      <c r="J189">
        <f t="shared" si="56"/>
        <v>1.9998337186174959E-12</v>
      </c>
      <c r="K189">
        <f t="shared" si="61"/>
        <v>1.2698152594779533E-11</v>
      </c>
      <c r="L189">
        <f t="shared" si="66"/>
        <v>8.0628243148023102E-11</v>
      </c>
      <c r="M189">
        <f t="shared" si="55"/>
        <v>5.1195743196607761E-10</v>
      </c>
      <c r="N189">
        <f t="shared" si="60"/>
        <v>3.2507270642635624E-9</v>
      </c>
      <c r="O189">
        <f t="shared" si="65"/>
        <v>2.0640830245893934E-8</v>
      </c>
      <c r="P189">
        <f t="shared" si="54"/>
        <v>1.3106110258331595E-7</v>
      </c>
      <c r="Q189">
        <f t="shared" si="59"/>
        <v>8.3218612845147102E-7</v>
      </c>
      <c r="R189">
        <f t="shared" si="64"/>
        <v>5.2840525429488319E-6</v>
      </c>
      <c r="S189">
        <f t="shared" ref="S189:S220" si="69">$C$8*EXP(-$C$5*($D189-($S$14-1)*$C$3))</f>
        <v>3.3551642261328909E-5</v>
      </c>
      <c r="T189">
        <f t="shared" si="58"/>
        <v>2.1303964888357674E-4</v>
      </c>
      <c r="U189">
        <f t="shared" si="63"/>
        <v>1.3527174509949018E-3</v>
      </c>
      <c r="V189">
        <f t="shared" si="68"/>
        <v>8.5892204189001904E-3</v>
      </c>
      <c r="W189">
        <f t="shared" si="57"/>
        <v>5.4538150114195591E-2</v>
      </c>
      <c r="X189">
        <f t="shared" si="62"/>
        <v>0.34629566745469464</v>
      </c>
      <c r="Y189">
        <f t="shared" si="67"/>
        <v>2.1988404272384474</v>
      </c>
    </row>
    <row r="190" spans="1:25" x14ac:dyDescent="0.2">
      <c r="A190">
        <v>176</v>
      </c>
      <c r="B190">
        <f t="shared" si="42"/>
        <v>17</v>
      </c>
      <c r="C190">
        <f t="shared" si="43"/>
        <v>5</v>
      </c>
      <c r="D190">
        <f t="shared" si="40"/>
        <v>140.44444444444446</v>
      </c>
      <c r="E190">
        <f t="shared" si="44"/>
        <v>-68.444444444444457</v>
      </c>
      <c r="F190" t="e">
        <f t="shared" si="45"/>
        <v>#N/A</v>
      </c>
      <c r="G190" t="e">
        <f t="shared" si="46"/>
        <v>#N/A</v>
      </c>
      <c r="H190">
        <f t="shared" si="41"/>
        <v>4.0393036652305102E-14</v>
      </c>
      <c r="I190">
        <f t="shared" si="51"/>
        <v>2.564797954962361E-13</v>
      </c>
      <c r="J190">
        <f t="shared" si="56"/>
        <v>1.6285451887172577E-12</v>
      </c>
      <c r="K190">
        <f t="shared" si="61"/>
        <v>1.0340617382990077E-11</v>
      </c>
      <c r="L190">
        <f t="shared" si="66"/>
        <v>6.565882764703648E-11</v>
      </c>
      <c r="M190">
        <f t="shared" si="55"/>
        <v>4.1690756831161822E-10</v>
      </c>
      <c r="N190">
        <f t="shared" si="60"/>
        <v>2.6471980500454613E-9</v>
      </c>
      <c r="O190">
        <f t="shared" si="65"/>
        <v>1.6808659877641352E-8</v>
      </c>
      <c r="P190">
        <f t="shared" si="54"/>
        <v>1.0672833748777397E-7</v>
      </c>
      <c r="Q190">
        <f t="shared" si="59"/>
        <v>6.7768270081163863E-7</v>
      </c>
      <c r="R190">
        <f t="shared" si="64"/>
        <v>4.3030169286761819E-6</v>
      </c>
      <c r="S190">
        <f t="shared" si="69"/>
        <v>2.7322454396870154E-5</v>
      </c>
      <c r="T190">
        <f t="shared" si="58"/>
        <v>1.7348677140777927E-4</v>
      </c>
      <c r="U190">
        <f t="shared" si="63"/>
        <v>1.1015723337411013E-3</v>
      </c>
      <c r="V190">
        <f t="shared" si="68"/>
        <v>6.9945483255987517E-3</v>
      </c>
      <c r="W190">
        <f t="shared" si="57"/>
        <v>4.4412613480391487E-2</v>
      </c>
      <c r="X190">
        <f t="shared" si="62"/>
        <v>0.28200251743772187</v>
      </c>
      <c r="Y190">
        <f t="shared" si="67"/>
        <v>1.7906043713532807</v>
      </c>
    </row>
    <row r="191" spans="1:25" x14ac:dyDescent="0.2">
      <c r="A191">
        <v>177</v>
      </c>
      <c r="B191">
        <f t="shared" si="42"/>
        <v>17</v>
      </c>
      <c r="C191">
        <f t="shared" si="43"/>
        <v>6</v>
      </c>
      <c r="D191">
        <f t="shared" si="40"/>
        <v>141.33333333333334</v>
      </c>
      <c r="E191">
        <f t="shared" si="44"/>
        <v>-69.333333333333343</v>
      </c>
      <c r="F191" t="e">
        <f t="shared" si="45"/>
        <v>#N/A</v>
      </c>
      <c r="G191" t="e">
        <f t="shared" si="46"/>
        <v>#N/A</v>
      </c>
      <c r="H191">
        <f t="shared" si="41"/>
        <v>3.2893677551985261E-14</v>
      </c>
      <c r="I191">
        <f t="shared" si="51"/>
        <v>2.0886183339649694E-13</v>
      </c>
      <c r="J191">
        <f t="shared" si="56"/>
        <v>1.3261899761984262E-12</v>
      </c>
      <c r="K191">
        <f t="shared" si="61"/>
        <v>8.4207814533082334E-12</v>
      </c>
      <c r="L191">
        <f t="shared" si="66"/>
        <v>5.3468629349503248E-11</v>
      </c>
      <c r="M191">
        <f t="shared" si="55"/>
        <v>3.3950463390679726E-10</v>
      </c>
      <c r="N191">
        <f t="shared" si="60"/>
        <v>2.1557200520469094E-9</v>
      </c>
      <c r="O191">
        <f t="shared" si="65"/>
        <v>1.3687969113472841E-8</v>
      </c>
      <c r="P191">
        <f t="shared" ref="P191:P222" si="70">$C$8*EXP(-$C$5*($D191-($P$14-1)*$C$3))</f>
        <v>8.691318628013986E-8</v>
      </c>
      <c r="Q191">
        <f t="shared" si="59"/>
        <v>5.5186433332400923E-7</v>
      </c>
      <c r="R191">
        <f t="shared" si="64"/>
        <v>3.504120093049044E-6</v>
      </c>
      <c r="S191">
        <f t="shared" si="69"/>
        <v>2.2249775687715821E-5</v>
      </c>
      <c r="T191">
        <f t="shared" si="58"/>
        <v>1.412772693309462E-4</v>
      </c>
      <c r="U191">
        <f t="shared" si="63"/>
        <v>8.970547438205543E-4</v>
      </c>
      <c r="V191">
        <f t="shared" si="68"/>
        <v>5.6959425760552494E-3</v>
      </c>
      <c r="W191">
        <f t="shared" si="57"/>
        <v>3.616698094872222E-2</v>
      </c>
      <c r="X191">
        <f t="shared" si="62"/>
        <v>0.22964601441806182</v>
      </c>
      <c r="Y191">
        <f t="shared" si="67"/>
        <v>1.4581612994701425</v>
      </c>
    </row>
    <row r="192" spans="1:25" x14ac:dyDescent="0.2">
      <c r="A192">
        <v>178</v>
      </c>
      <c r="B192">
        <f t="shared" si="42"/>
        <v>17</v>
      </c>
      <c r="C192">
        <f t="shared" si="43"/>
        <v>7</v>
      </c>
      <c r="D192">
        <f t="shared" si="40"/>
        <v>142.22222222222223</v>
      </c>
      <c r="E192">
        <f t="shared" si="44"/>
        <v>-70.222222222222229</v>
      </c>
      <c r="F192" t="e">
        <f t="shared" si="45"/>
        <v>#N/A</v>
      </c>
      <c r="G192" t="e">
        <f t="shared" si="46"/>
        <v>#N/A</v>
      </c>
      <c r="H192">
        <f t="shared" si="41"/>
        <v>2.6786647218617593E-14</v>
      </c>
      <c r="I192">
        <f t="shared" si="51"/>
        <v>1.7008460789413809E-13</v>
      </c>
      <c r="J192">
        <f t="shared" si="56"/>
        <v>1.0799699419790157E-12</v>
      </c>
      <c r="K192">
        <f t="shared" si="61"/>
        <v>6.8573816879660845E-12</v>
      </c>
      <c r="L192">
        <f t="shared" si="66"/>
        <v>4.3541659620899384E-11</v>
      </c>
      <c r="M192">
        <f t="shared" si="55"/>
        <v>2.7647230514662822E-10</v>
      </c>
      <c r="N192">
        <f t="shared" si="60"/>
        <v>1.7554897121193191E-9</v>
      </c>
      <c r="O192">
        <f t="shared" si="65"/>
        <v>1.1146664862950251E-8</v>
      </c>
      <c r="P192">
        <f t="shared" si="70"/>
        <v>7.0776910117536625E-8</v>
      </c>
      <c r="Q192">
        <f t="shared" si="59"/>
        <v>4.4940536630254595E-7</v>
      </c>
      <c r="R192">
        <f t="shared" si="64"/>
        <v>2.8535462049152608E-6</v>
      </c>
      <c r="S192">
        <f t="shared" si="69"/>
        <v>1.8118888990089386E-5</v>
      </c>
      <c r="T192">
        <f t="shared" si="58"/>
        <v>1.1504777377345164E-4</v>
      </c>
      <c r="U192">
        <f t="shared" si="63"/>
        <v>7.30507828458306E-4</v>
      </c>
      <c r="V192">
        <f t="shared" si="68"/>
        <v>4.638435581462882E-3</v>
      </c>
      <c r="W192">
        <f t="shared" si="57"/>
        <v>2.9452230086003617E-2</v>
      </c>
      <c r="X192">
        <f t="shared" si="62"/>
        <v>0.18701000408532631</v>
      </c>
      <c r="Y192">
        <f t="shared" si="67"/>
        <v>1.1874395088544971</v>
      </c>
    </row>
    <row r="193" spans="1:27" x14ac:dyDescent="0.2">
      <c r="A193">
        <v>179</v>
      </c>
      <c r="B193">
        <f t="shared" si="42"/>
        <v>17</v>
      </c>
      <c r="C193">
        <f t="shared" si="43"/>
        <v>8</v>
      </c>
      <c r="D193">
        <f t="shared" si="40"/>
        <v>143.11111111111111</v>
      </c>
      <c r="E193">
        <f t="shared" si="44"/>
        <v>-71.111111111111114</v>
      </c>
      <c r="F193" t="e">
        <f t="shared" si="45"/>
        <v>#N/A</v>
      </c>
      <c r="G193" t="e">
        <f t="shared" si="46"/>
        <v>#N/A</v>
      </c>
      <c r="H193">
        <f t="shared" si="41"/>
        <v>2.1813446309877967E-14</v>
      </c>
      <c r="I193">
        <f t="shared" si="51"/>
        <v>1.3850675047740867E-13</v>
      </c>
      <c r="J193">
        <f t="shared" si="56"/>
        <v>8.7946304565014303E-13</v>
      </c>
      <c r="K193">
        <f t="shared" si="61"/>
        <v>5.5842422553287829E-12</v>
      </c>
      <c r="L193">
        <f t="shared" si="66"/>
        <v>3.5457728122216646E-11</v>
      </c>
      <c r="M193">
        <f t="shared" ref="M193:M224" si="71">$C$8*EXP(-$C$5*($D193-($M$14-1)*$C$3))</f>
        <v>2.2514253968643677E-10</v>
      </c>
      <c r="N193">
        <f t="shared" si="60"/>
        <v>1.4295660173641643E-9</v>
      </c>
      <c r="O193">
        <f t="shared" si="65"/>
        <v>9.0771783992874681E-9</v>
      </c>
      <c r="P193">
        <f t="shared" si="70"/>
        <v>5.7636490159727655E-8</v>
      </c>
      <c r="Q193">
        <f t="shared" si="59"/>
        <v>3.6596890044522632E-7</v>
      </c>
      <c r="R193">
        <f t="shared" si="64"/>
        <v>2.3237576702175893E-6</v>
      </c>
      <c r="S193">
        <f t="shared" si="69"/>
        <v>1.475494148089029E-5</v>
      </c>
      <c r="T193">
        <f t="shared" si="58"/>
        <v>9.3688038513977829E-5</v>
      </c>
      <c r="U193">
        <f t="shared" si="63"/>
        <v>5.9488196357570221E-4</v>
      </c>
      <c r="V193">
        <f t="shared" si="68"/>
        <v>3.7772650191079133E-3</v>
      </c>
      <c r="W193">
        <f t="shared" si="57"/>
        <v>2.3984137859578321E-2</v>
      </c>
      <c r="X193">
        <f t="shared" si="62"/>
        <v>0.15228978267537979</v>
      </c>
      <c r="Y193">
        <f t="shared" si="67"/>
        <v>0.96697984489162514</v>
      </c>
    </row>
    <row r="194" spans="1:27" x14ac:dyDescent="0.2">
      <c r="A194">
        <v>180</v>
      </c>
      <c r="B194">
        <f t="shared" si="42"/>
        <v>17</v>
      </c>
      <c r="C194">
        <f t="shared" si="43"/>
        <v>9</v>
      </c>
      <c r="D194">
        <f t="shared" si="40"/>
        <v>144</v>
      </c>
      <c r="E194">
        <f t="shared" si="44"/>
        <v>-72</v>
      </c>
      <c r="F194" t="e">
        <f t="shared" si="45"/>
        <v>#N/A</v>
      </c>
      <c r="G194" t="e">
        <f t="shared" si="46"/>
        <v>#N/A</v>
      </c>
      <c r="H194">
        <f t="shared" si="41"/>
        <v>1.7763568394002555E-14</v>
      </c>
      <c r="I194">
        <f t="shared" si="51"/>
        <v>1.1279162862139462E-13</v>
      </c>
      <c r="J194">
        <f t="shared" si="56"/>
        <v>7.1618219970723425E-13</v>
      </c>
      <c r="K194">
        <f t="shared" si="61"/>
        <v>4.5474735088646573E-12</v>
      </c>
      <c r="L194">
        <f t="shared" si="66"/>
        <v>2.8874656927077046E-11</v>
      </c>
      <c r="M194">
        <f t="shared" si="71"/>
        <v>1.833426431250521E-10</v>
      </c>
      <c r="N194">
        <f t="shared" si="60"/>
        <v>1.164153218269349E-9</v>
      </c>
      <c r="O194">
        <f t="shared" si="65"/>
        <v>7.3919121733317287E-9</v>
      </c>
      <c r="P194">
        <f t="shared" si="70"/>
        <v>4.6935716640013204E-8</v>
      </c>
      <c r="Q194">
        <f t="shared" si="59"/>
        <v>2.980232238769536E-7</v>
      </c>
      <c r="R194">
        <f t="shared" si="64"/>
        <v>1.8923295163729204E-6</v>
      </c>
      <c r="S194">
        <f t="shared" si="69"/>
        <v>1.2015543459843389E-5</v>
      </c>
      <c r="T194">
        <f t="shared" si="58"/>
        <v>7.6293945312500027E-5</v>
      </c>
      <c r="U194">
        <f t="shared" si="63"/>
        <v>4.8443635619146714E-4</v>
      </c>
      <c r="V194">
        <f t="shared" si="68"/>
        <v>3.0759791257199071E-3</v>
      </c>
      <c r="W194">
        <f t="shared" si="57"/>
        <v>1.9531250000000003E-2</v>
      </c>
      <c r="X194">
        <f t="shared" si="62"/>
        <v>0.12401570718501562</v>
      </c>
      <c r="Y194">
        <f t="shared" si="67"/>
        <v>0.78745065618429588</v>
      </c>
    </row>
    <row r="195" spans="1:27" s="1" customFormat="1" x14ac:dyDescent="0.2">
      <c r="A195" s="1">
        <v>181</v>
      </c>
      <c r="B195" s="1">
        <f t="shared" si="42"/>
        <v>18</v>
      </c>
      <c r="C195" s="1">
        <f t="shared" si="43"/>
        <v>0</v>
      </c>
      <c r="D195" s="1">
        <f t="shared" si="40"/>
        <v>144</v>
      </c>
      <c r="E195" s="1">
        <f t="shared" si="44"/>
        <v>-72</v>
      </c>
      <c r="F195" s="1" t="e">
        <f t="shared" si="45"/>
        <v>#N/A</v>
      </c>
      <c r="G195" s="1" t="e">
        <f t="shared" si="46"/>
        <v>#N/A</v>
      </c>
      <c r="H195" s="1">
        <f t="shared" si="41"/>
        <v>1.7763568394002555E-14</v>
      </c>
      <c r="I195" s="1">
        <f t="shared" si="51"/>
        <v>1.1279162862139462E-13</v>
      </c>
      <c r="J195" s="1">
        <f t="shared" si="56"/>
        <v>7.1618219970723425E-13</v>
      </c>
      <c r="K195" s="1">
        <f t="shared" si="61"/>
        <v>4.5474735088646573E-12</v>
      </c>
      <c r="L195" s="1">
        <f t="shared" si="66"/>
        <v>2.8874656927077046E-11</v>
      </c>
      <c r="M195" s="1">
        <f t="shared" si="71"/>
        <v>1.833426431250521E-10</v>
      </c>
      <c r="N195" s="1">
        <f t="shared" si="60"/>
        <v>1.164153218269349E-9</v>
      </c>
      <c r="O195" s="1">
        <f t="shared" si="65"/>
        <v>7.3919121733317287E-9</v>
      </c>
      <c r="P195" s="1">
        <f t="shared" si="70"/>
        <v>4.6935716640013204E-8</v>
      </c>
      <c r="Q195" s="1">
        <f t="shared" si="59"/>
        <v>2.980232238769536E-7</v>
      </c>
      <c r="R195" s="1">
        <f t="shared" si="64"/>
        <v>1.8923295163729204E-6</v>
      </c>
      <c r="S195" s="1">
        <f t="shared" si="69"/>
        <v>1.2015543459843389E-5</v>
      </c>
      <c r="T195" s="1">
        <f t="shared" si="58"/>
        <v>7.6293945312500027E-5</v>
      </c>
      <c r="U195" s="1">
        <f t="shared" si="63"/>
        <v>4.8443635619146714E-4</v>
      </c>
      <c r="V195" s="1">
        <f t="shared" si="68"/>
        <v>3.0759791257199071E-3</v>
      </c>
      <c r="W195" s="1">
        <f t="shared" si="57"/>
        <v>1.9531250000000003E-2</v>
      </c>
      <c r="X195" s="1">
        <f t="shared" si="62"/>
        <v>0.12401570718501562</v>
      </c>
      <c r="Y195" s="1">
        <f t="shared" si="67"/>
        <v>0.78745065618429588</v>
      </c>
      <c r="Z195" s="1">
        <f t="shared" ref="Z195:Z258" si="72">$C$8*EXP(-$C$5*($D195-($Z$14-1)*$C$3))</f>
        <v>5</v>
      </c>
    </row>
    <row r="196" spans="1:27" x14ac:dyDescent="0.2">
      <c r="A196">
        <v>182</v>
      </c>
      <c r="B196">
        <f t="shared" si="42"/>
        <v>18</v>
      </c>
      <c r="C196">
        <f t="shared" si="43"/>
        <v>1</v>
      </c>
      <c r="D196">
        <f t="shared" si="40"/>
        <v>144.88888888888889</v>
      </c>
      <c r="E196">
        <f t="shared" si="44"/>
        <v>-72.888888888888886</v>
      </c>
      <c r="F196" t="e">
        <f t="shared" si="45"/>
        <v>#N/A</v>
      </c>
      <c r="G196" t="e">
        <f t="shared" si="46"/>
        <v>#N/A</v>
      </c>
      <c r="H196">
        <f t="shared" si="41"/>
        <v>1.4465589600370196E-14</v>
      </c>
      <c r="I196">
        <f t="shared" si="51"/>
        <v>9.1850768595871709E-14</v>
      </c>
      <c r="J196">
        <f t="shared" si="56"/>
        <v>5.8321602677269838E-13</v>
      </c>
      <c r="K196">
        <f t="shared" si="61"/>
        <v>3.7031909376947863E-12</v>
      </c>
      <c r="L196">
        <f t="shared" si="66"/>
        <v>2.3513796760543174E-11</v>
      </c>
      <c r="M196">
        <f t="shared" si="71"/>
        <v>1.4930330285381091E-10</v>
      </c>
      <c r="N196">
        <f t="shared" si="60"/>
        <v>9.480168800498624E-10</v>
      </c>
      <c r="O196">
        <f t="shared" si="65"/>
        <v>6.0195319706990566E-9</v>
      </c>
      <c r="P196">
        <f t="shared" si="70"/>
        <v>3.8221645530575488E-8</v>
      </c>
      <c r="Q196">
        <f t="shared" si="59"/>
        <v>2.4269232129276499E-7</v>
      </c>
      <c r="R196">
        <f t="shared" si="64"/>
        <v>1.541000184498957E-6</v>
      </c>
      <c r="S196">
        <f t="shared" si="69"/>
        <v>9.7847412558273317E-6</v>
      </c>
      <c r="T196">
        <f t="shared" si="58"/>
        <v>6.2129234250947755E-5</v>
      </c>
      <c r="U196">
        <f t="shared" si="63"/>
        <v>3.9449604723173251E-4</v>
      </c>
      <c r="V196">
        <f t="shared" si="68"/>
        <v>2.5048937614917961E-3</v>
      </c>
      <c r="W196">
        <f t="shared" si="57"/>
        <v>1.5905083968242625E-2</v>
      </c>
      <c r="X196">
        <f t="shared" si="62"/>
        <v>0.10099098809132356</v>
      </c>
      <c r="Y196">
        <f t="shared" si="67"/>
        <v>0.64125280294189968</v>
      </c>
      <c r="Z196">
        <f t="shared" si="72"/>
        <v>4.0717014958701112</v>
      </c>
    </row>
    <row r="197" spans="1:27" x14ac:dyDescent="0.2">
      <c r="A197">
        <v>183</v>
      </c>
      <c r="B197">
        <f t="shared" si="42"/>
        <v>18</v>
      </c>
      <c r="C197">
        <f t="shared" si="43"/>
        <v>2</v>
      </c>
      <c r="D197">
        <f t="shared" si="40"/>
        <v>145.77777777777777</v>
      </c>
      <c r="E197">
        <f t="shared" si="44"/>
        <v>-73.777777777777771</v>
      </c>
      <c r="F197" t="e">
        <f t="shared" si="45"/>
        <v>#N/A</v>
      </c>
      <c r="G197" t="e">
        <f t="shared" si="46"/>
        <v>#N/A</v>
      </c>
      <c r="H197">
        <f t="shared" si="41"/>
        <v>1.177991256289413E-14</v>
      </c>
      <c r="I197">
        <f t="shared" si="51"/>
        <v>7.4797782377726319E-14</v>
      </c>
      <c r="J197">
        <f t="shared" si="56"/>
        <v>4.7493631372516383E-13</v>
      </c>
      <c r="K197">
        <f t="shared" si="61"/>
        <v>3.0156576161008997E-12</v>
      </c>
      <c r="L197">
        <f t="shared" si="66"/>
        <v>1.9148232288697883E-11</v>
      </c>
      <c r="M197">
        <f t="shared" si="71"/>
        <v>1.2158369631364204E-10</v>
      </c>
      <c r="N197">
        <f t="shared" si="60"/>
        <v>7.7200834972182805E-10</v>
      </c>
      <c r="O197">
        <f t="shared" si="65"/>
        <v>4.9019474659066613E-9</v>
      </c>
      <c r="P197">
        <f t="shared" si="70"/>
        <v>3.112542625629227E-8</v>
      </c>
      <c r="Q197">
        <f t="shared" si="59"/>
        <v>1.9763413752878814E-7</v>
      </c>
      <c r="R197">
        <f t="shared" si="64"/>
        <v>1.254898551272104E-6</v>
      </c>
      <c r="S197">
        <f t="shared" si="69"/>
        <v>7.9681091216108263E-6</v>
      </c>
      <c r="T197">
        <f t="shared" si="58"/>
        <v>5.0594339207369709E-5</v>
      </c>
      <c r="U197">
        <f t="shared" si="63"/>
        <v>3.2125402912565879E-4</v>
      </c>
      <c r="V197">
        <f t="shared" si="68"/>
        <v>2.0398359351323711E-3</v>
      </c>
      <c r="W197">
        <f t="shared" ref="W197:W228" si="73">$C$8*EXP(-$C$5*($D197-($W$14-1)*$C$3))</f>
        <v>1.2952150837086654E-2</v>
      </c>
      <c r="X197">
        <f t="shared" si="62"/>
        <v>8.2241031456168567E-2</v>
      </c>
      <c r="Y197">
        <f t="shared" si="67"/>
        <v>0.522197999393887</v>
      </c>
      <c r="Z197">
        <f t="shared" si="72"/>
        <v>3.3157506142941804</v>
      </c>
    </row>
    <row r="198" spans="1:27" x14ac:dyDescent="0.2">
      <c r="A198">
        <v>184</v>
      </c>
      <c r="B198">
        <f t="shared" si="42"/>
        <v>18</v>
      </c>
      <c r="C198">
        <f t="shared" si="43"/>
        <v>3</v>
      </c>
      <c r="D198">
        <f t="shared" si="40"/>
        <v>146.66666666666666</v>
      </c>
      <c r="E198">
        <f t="shared" si="44"/>
        <v>-74.666666666666657</v>
      </c>
      <c r="F198" t="e">
        <f t="shared" si="45"/>
        <v>#N/A</v>
      </c>
      <c r="G198" t="e">
        <f t="shared" si="46"/>
        <v>#N/A</v>
      </c>
      <c r="H198">
        <f t="shared" si="41"/>
        <v>9.5928575207109955E-15</v>
      </c>
      <c r="I198">
        <f t="shared" si="51"/>
        <v>6.0910848479031053E-14</v>
      </c>
      <c r="J198">
        <f t="shared" si="56"/>
        <v>3.8675977980755719E-13</v>
      </c>
      <c r="K198">
        <f t="shared" si="61"/>
        <v>2.4557715253020253E-12</v>
      </c>
      <c r="L198">
        <f t="shared" si="66"/>
        <v>1.5593177210631904E-11</v>
      </c>
      <c r="M198">
        <f t="shared" si="71"/>
        <v>9.9010503630734719E-11</v>
      </c>
      <c r="N198">
        <f t="shared" si="60"/>
        <v>6.2867751047731673E-10</v>
      </c>
      <c r="O198">
        <f t="shared" si="65"/>
        <v>3.9918533659217708E-9</v>
      </c>
      <c r="P198">
        <f t="shared" si="70"/>
        <v>2.5346688929468012E-8</v>
      </c>
      <c r="Q198">
        <f t="shared" si="59"/>
        <v>1.6094144268219319E-7</v>
      </c>
      <c r="R198">
        <f t="shared" si="64"/>
        <v>1.0219144616759723E-6</v>
      </c>
      <c r="S198">
        <f t="shared" si="69"/>
        <v>6.4887523659438153E-6</v>
      </c>
      <c r="T198">
        <f t="shared" si="58"/>
        <v>4.1201009326641409E-5</v>
      </c>
      <c r="U198">
        <f t="shared" si="63"/>
        <v>2.6161010218904906E-4</v>
      </c>
      <c r="V198">
        <f t="shared" si="68"/>
        <v>1.661120605681618E-3</v>
      </c>
      <c r="W198">
        <f t="shared" si="73"/>
        <v>1.0547458387620209E-2</v>
      </c>
      <c r="X198">
        <f t="shared" si="62"/>
        <v>6.6972186160396491E-2</v>
      </c>
      <c r="Y198">
        <f t="shared" si="67"/>
        <v>0.42524687505449377</v>
      </c>
      <c r="Z198">
        <f t="shared" si="72"/>
        <v>2.7001493472307714</v>
      </c>
    </row>
    <row r="199" spans="1:27" x14ac:dyDescent="0.2">
      <c r="A199">
        <v>185</v>
      </c>
      <c r="B199">
        <f t="shared" si="42"/>
        <v>18</v>
      </c>
      <c r="C199">
        <f t="shared" si="43"/>
        <v>4</v>
      </c>
      <c r="D199">
        <f t="shared" si="40"/>
        <v>147.55555555555554</v>
      </c>
      <c r="E199">
        <f t="shared" si="44"/>
        <v>-75.555555555555543</v>
      </c>
      <c r="F199" t="e">
        <f t="shared" si="45"/>
        <v>#N/A</v>
      </c>
      <c r="G199" t="e">
        <f t="shared" si="46"/>
        <v>#N/A</v>
      </c>
      <c r="H199">
        <f t="shared" si="41"/>
        <v>7.8118504633495886E-15</v>
      </c>
      <c r="I199">
        <f t="shared" si="51"/>
        <v>4.9602158573357511E-14</v>
      </c>
      <c r="J199">
        <f t="shared" si="56"/>
        <v>3.1495407479696509E-13</v>
      </c>
      <c r="K199">
        <f t="shared" si="61"/>
        <v>1.9998337186174959E-12</v>
      </c>
      <c r="L199">
        <f t="shared" si="66"/>
        <v>1.2698152594779533E-11</v>
      </c>
      <c r="M199">
        <f t="shared" si="71"/>
        <v>8.0628243148023102E-11</v>
      </c>
      <c r="N199">
        <f t="shared" si="60"/>
        <v>5.1195743196607761E-10</v>
      </c>
      <c r="O199">
        <f t="shared" si="65"/>
        <v>3.2507270642635624E-9</v>
      </c>
      <c r="P199">
        <f t="shared" si="70"/>
        <v>2.0640830245893934E-8</v>
      </c>
      <c r="Q199">
        <f t="shared" si="59"/>
        <v>1.3106110258331595E-7</v>
      </c>
      <c r="R199">
        <f t="shared" si="64"/>
        <v>8.3218612845147102E-7</v>
      </c>
      <c r="S199">
        <f t="shared" si="69"/>
        <v>5.2840525429488319E-6</v>
      </c>
      <c r="T199">
        <f t="shared" ref="T199:T230" si="74">$C$8*EXP(-$C$5*($D199-($T$14-1)*$C$3))</f>
        <v>3.3551642261328909E-5</v>
      </c>
      <c r="U199">
        <f t="shared" si="63"/>
        <v>2.1303964888357674E-4</v>
      </c>
      <c r="V199">
        <f t="shared" si="68"/>
        <v>1.3527174509949018E-3</v>
      </c>
      <c r="W199">
        <f t="shared" si="73"/>
        <v>8.5892204189001904E-3</v>
      </c>
      <c r="X199">
        <f t="shared" si="62"/>
        <v>5.4538150114195591E-2</v>
      </c>
      <c r="Y199">
        <f t="shared" si="67"/>
        <v>0.34629566745469464</v>
      </c>
      <c r="Z199">
        <f t="shared" si="72"/>
        <v>2.1988404272384474</v>
      </c>
    </row>
    <row r="200" spans="1:27" x14ac:dyDescent="0.2">
      <c r="A200">
        <v>186</v>
      </c>
      <c r="B200">
        <f t="shared" si="42"/>
        <v>18</v>
      </c>
      <c r="C200">
        <f t="shared" si="43"/>
        <v>5</v>
      </c>
      <c r="D200">
        <f t="shared" si="40"/>
        <v>148.44444444444446</v>
      </c>
      <c r="E200">
        <f t="shared" si="44"/>
        <v>-76.444444444444457</v>
      </c>
      <c r="F200" t="e">
        <f t="shared" si="45"/>
        <v>#N/A</v>
      </c>
      <c r="G200" t="e">
        <f t="shared" si="46"/>
        <v>#N/A</v>
      </c>
      <c r="H200">
        <f t="shared" si="41"/>
        <v>6.3615046434268059E-15</v>
      </c>
      <c r="I200">
        <f t="shared" si="51"/>
        <v>4.0393036652305102E-14</v>
      </c>
      <c r="J200">
        <f t="shared" si="56"/>
        <v>2.564797954962361E-13</v>
      </c>
      <c r="K200">
        <f t="shared" si="61"/>
        <v>1.6285451887172577E-12</v>
      </c>
      <c r="L200">
        <f t="shared" si="66"/>
        <v>1.0340617382990077E-11</v>
      </c>
      <c r="M200">
        <f t="shared" si="71"/>
        <v>6.565882764703648E-11</v>
      </c>
      <c r="N200">
        <f t="shared" si="60"/>
        <v>4.1690756831161822E-10</v>
      </c>
      <c r="O200">
        <f t="shared" si="65"/>
        <v>2.6471980500454613E-9</v>
      </c>
      <c r="P200">
        <f t="shared" si="70"/>
        <v>1.6808659877641352E-8</v>
      </c>
      <c r="Q200">
        <f t="shared" si="59"/>
        <v>1.0672833748777397E-7</v>
      </c>
      <c r="R200">
        <f t="shared" si="64"/>
        <v>6.7768270081163863E-7</v>
      </c>
      <c r="S200">
        <f t="shared" si="69"/>
        <v>4.3030169286761819E-6</v>
      </c>
      <c r="T200">
        <f t="shared" si="74"/>
        <v>2.7322454396870154E-5</v>
      </c>
      <c r="U200">
        <f t="shared" si="63"/>
        <v>1.7348677140777927E-4</v>
      </c>
      <c r="V200">
        <f t="shared" si="68"/>
        <v>1.1015723337411013E-3</v>
      </c>
      <c r="W200">
        <f t="shared" si="73"/>
        <v>6.9945483255987517E-3</v>
      </c>
      <c r="X200">
        <f t="shared" si="62"/>
        <v>4.4412613480391487E-2</v>
      </c>
      <c r="Y200">
        <f t="shared" si="67"/>
        <v>0.28200251743772187</v>
      </c>
      <c r="Z200">
        <f t="shared" si="72"/>
        <v>1.7906043713532807</v>
      </c>
    </row>
    <row r="201" spans="1:27" x14ac:dyDescent="0.2">
      <c r="A201">
        <v>187</v>
      </c>
      <c r="B201">
        <f t="shared" si="42"/>
        <v>18</v>
      </c>
      <c r="C201">
        <f t="shared" si="43"/>
        <v>6</v>
      </c>
      <c r="D201">
        <f t="shared" si="40"/>
        <v>149.33333333333334</v>
      </c>
      <c r="E201">
        <f t="shared" si="44"/>
        <v>-77.333333333333343</v>
      </c>
      <c r="F201" t="e">
        <f t="shared" si="45"/>
        <v>#N/A</v>
      </c>
      <c r="G201" t="e">
        <f t="shared" si="46"/>
        <v>#N/A</v>
      </c>
      <c r="H201">
        <f t="shared" si="41"/>
        <v>5.1804295945250984E-15</v>
      </c>
      <c r="I201">
        <f t="shared" si="51"/>
        <v>3.2893677551985261E-14</v>
      </c>
      <c r="J201">
        <f t="shared" si="56"/>
        <v>2.0886183339649694E-13</v>
      </c>
      <c r="K201">
        <f t="shared" si="61"/>
        <v>1.3261899761984262E-12</v>
      </c>
      <c r="L201">
        <f t="shared" si="66"/>
        <v>8.4207814533082334E-12</v>
      </c>
      <c r="M201">
        <f t="shared" si="71"/>
        <v>5.3468629349503248E-11</v>
      </c>
      <c r="N201">
        <f t="shared" si="60"/>
        <v>3.3950463390679726E-10</v>
      </c>
      <c r="O201">
        <f t="shared" si="65"/>
        <v>2.1557200520469094E-9</v>
      </c>
      <c r="P201">
        <f t="shared" si="70"/>
        <v>1.3687969113472841E-8</v>
      </c>
      <c r="Q201">
        <f t="shared" ref="Q201:Q264" si="75">$C$8*EXP(-$C$5*($D201-($Q$14-1)*$C$3))</f>
        <v>8.691318628013986E-8</v>
      </c>
      <c r="R201">
        <f t="shared" si="64"/>
        <v>5.5186433332400923E-7</v>
      </c>
      <c r="S201">
        <f t="shared" si="69"/>
        <v>3.504120093049044E-6</v>
      </c>
      <c r="T201">
        <f t="shared" si="74"/>
        <v>2.2249775687715821E-5</v>
      </c>
      <c r="U201">
        <f t="shared" si="63"/>
        <v>1.412772693309462E-4</v>
      </c>
      <c r="V201">
        <f t="shared" si="68"/>
        <v>8.970547438205543E-4</v>
      </c>
      <c r="W201">
        <f t="shared" si="73"/>
        <v>5.6959425760552494E-3</v>
      </c>
      <c r="X201">
        <f t="shared" si="62"/>
        <v>3.616698094872222E-2</v>
      </c>
      <c r="Y201">
        <f t="shared" si="67"/>
        <v>0.22964601441806182</v>
      </c>
      <c r="Z201">
        <f t="shared" si="72"/>
        <v>1.4581612994701425</v>
      </c>
    </row>
    <row r="202" spans="1:27" x14ac:dyDescent="0.2">
      <c r="A202">
        <v>188</v>
      </c>
      <c r="B202">
        <f t="shared" si="42"/>
        <v>18</v>
      </c>
      <c r="C202">
        <f t="shared" si="43"/>
        <v>7</v>
      </c>
      <c r="D202">
        <f t="shared" si="40"/>
        <v>150.22222222222223</v>
      </c>
      <c r="E202">
        <f t="shared" si="44"/>
        <v>-78.222222222222229</v>
      </c>
      <c r="F202" t="e">
        <f t="shared" si="45"/>
        <v>#N/A</v>
      </c>
      <c r="G202" t="e">
        <f t="shared" si="46"/>
        <v>#N/A</v>
      </c>
      <c r="H202">
        <f t="shared" si="41"/>
        <v>4.2186325858555425E-15</v>
      </c>
      <c r="I202">
        <f t="shared" si="51"/>
        <v>2.6786647218617593E-14</v>
      </c>
      <c r="J202">
        <f t="shared" si="56"/>
        <v>1.7008460789413809E-13</v>
      </c>
      <c r="K202">
        <f t="shared" si="61"/>
        <v>1.0799699419790157E-12</v>
      </c>
      <c r="L202">
        <f t="shared" si="66"/>
        <v>6.8573816879660845E-12</v>
      </c>
      <c r="M202">
        <f t="shared" si="71"/>
        <v>4.3541659620899384E-11</v>
      </c>
      <c r="N202">
        <f t="shared" si="60"/>
        <v>2.7647230514662822E-10</v>
      </c>
      <c r="O202">
        <f t="shared" si="65"/>
        <v>1.7554897121193191E-9</v>
      </c>
      <c r="P202">
        <f t="shared" si="70"/>
        <v>1.1146664862950251E-8</v>
      </c>
      <c r="Q202">
        <f t="shared" si="75"/>
        <v>7.0776910117536625E-8</v>
      </c>
      <c r="R202">
        <f t="shared" si="64"/>
        <v>4.4940536630254595E-7</v>
      </c>
      <c r="S202">
        <f t="shared" si="69"/>
        <v>2.8535462049152608E-6</v>
      </c>
      <c r="T202">
        <f t="shared" si="74"/>
        <v>1.8118888990089386E-5</v>
      </c>
      <c r="U202">
        <f t="shared" si="63"/>
        <v>1.1504777377345164E-4</v>
      </c>
      <c r="V202">
        <f t="shared" si="68"/>
        <v>7.30507828458306E-4</v>
      </c>
      <c r="W202">
        <f t="shared" si="73"/>
        <v>4.638435581462882E-3</v>
      </c>
      <c r="X202">
        <f t="shared" si="62"/>
        <v>2.9452230086003617E-2</v>
      </c>
      <c r="Y202">
        <f t="shared" si="67"/>
        <v>0.18701000408532631</v>
      </c>
      <c r="Z202">
        <f t="shared" si="72"/>
        <v>1.1874395088544971</v>
      </c>
    </row>
    <row r="203" spans="1:27" x14ac:dyDescent="0.2">
      <c r="A203">
        <v>189</v>
      </c>
      <c r="B203">
        <f t="shared" si="42"/>
        <v>18</v>
      </c>
      <c r="C203">
        <f t="shared" si="43"/>
        <v>8</v>
      </c>
      <c r="D203">
        <f t="shared" si="40"/>
        <v>151.11111111111111</v>
      </c>
      <c r="E203">
        <f t="shared" si="44"/>
        <v>-79.111111111111114</v>
      </c>
      <c r="F203" t="e">
        <f t="shared" si="45"/>
        <v>#N/A</v>
      </c>
      <c r="G203" t="e">
        <f t="shared" si="46"/>
        <v>#N/A</v>
      </c>
      <c r="H203">
        <f t="shared" si="41"/>
        <v>3.4354025220708688E-15</v>
      </c>
      <c r="I203">
        <f t="shared" si="51"/>
        <v>2.1813446309877967E-14</v>
      </c>
      <c r="J203">
        <f t="shared" si="56"/>
        <v>1.3850675047740867E-13</v>
      </c>
      <c r="K203">
        <f t="shared" si="61"/>
        <v>8.7946304565014303E-13</v>
      </c>
      <c r="L203">
        <f t="shared" si="66"/>
        <v>5.5842422553287829E-12</v>
      </c>
      <c r="M203">
        <f t="shared" si="71"/>
        <v>3.5457728122216646E-11</v>
      </c>
      <c r="N203">
        <f t="shared" ref="N203:N266" si="76">$C$8*EXP(-$C$5*($D203-($N$14-1)*$C$3))</f>
        <v>2.2514253968643677E-10</v>
      </c>
      <c r="O203">
        <f t="shared" si="65"/>
        <v>1.4295660173641643E-9</v>
      </c>
      <c r="P203">
        <f t="shared" si="70"/>
        <v>9.0771783992874681E-9</v>
      </c>
      <c r="Q203">
        <f t="shared" si="75"/>
        <v>5.7636490159727655E-8</v>
      </c>
      <c r="R203">
        <f t="shared" si="64"/>
        <v>3.6596890044522632E-7</v>
      </c>
      <c r="S203">
        <f t="shared" si="69"/>
        <v>2.3237576702175893E-6</v>
      </c>
      <c r="T203">
        <f t="shared" si="74"/>
        <v>1.475494148089029E-5</v>
      </c>
      <c r="U203">
        <f t="shared" si="63"/>
        <v>9.3688038513977829E-5</v>
      </c>
      <c r="V203">
        <f t="shared" si="68"/>
        <v>5.9488196357570221E-4</v>
      </c>
      <c r="W203">
        <f t="shared" si="73"/>
        <v>3.7772650191079133E-3</v>
      </c>
      <c r="X203">
        <f t="shared" si="62"/>
        <v>2.3984137859578321E-2</v>
      </c>
      <c r="Y203">
        <f t="shared" si="67"/>
        <v>0.15228978267537979</v>
      </c>
      <c r="Z203">
        <f t="shared" si="72"/>
        <v>0.96697984489162514</v>
      </c>
    </row>
    <row r="204" spans="1:27" x14ac:dyDescent="0.2">
      <c r="A204">
        <v>190</v>
      </c>
      <c r="B204">
        <f t="shared" si="42"/>
        <v>18</v>
      </c>
      <c r="C204">
        <f t="shared" si="43"/>
        <v>9</v>
      </c>
      <c r="D204">
        <f t="shared" si="40"/>
        <v>152</v>
      </c>
      <c r="E204">
        <f t="shared" si="44"/>
        <v>-80</v>
      </c>
      <c r="F204" t="e">
        <f t="shared" si="45"/>
        <v>#N/A</v>
      </c>
      <c r="G204" t="e">
        <f t="shared" si="46"/>
        <v>#N/A</v>
      </c>
      <c r="H204">
        <f t="shared" si="41"/>
        <v>2.7975867176063917E-15</v>
      </c>
      <c r="I204">
        <f t="shared" si="51"/>
        <v>1.7763568394002555E-14</v>
      </c>
      <c r="J204">
        <f t="shared" si="56"/>
        <v>1.1279162862139462E-13</v>
      </c>
      <c r="K204">
        <f t="shared" si="61"/>
        <v>7.1618219970723425E-13</v>
      </c>
      <c r="L204">
        <f t="shared" si="66"/>
        <v>4.5474735088646573E-12</v>
      </c>
      <c r="M204">
        <f t="shared" si="71"/>
        <v>2.8874656927077046E-11</v>
      </c>
      <c r="N204">
        <f t="shared" si="76"/>
        <v>1.833426431250521E-10</v>
      </c>
      <c r="O204">
        <f t="shared" si="65"/>
        <v>1.164153218269349E-9</v>
      </c>
      <c r="P204">
        <f t="shared" si="70"/>
        <v>7.3919121733317287E-9</v>
      </c>
      <c r="Q204">
        <f t="shared" si="75"/>
        <v>4.6935716640013204E-8</v>
      </c>
      <c r="R204">
        <f t="shared" si="64"/>
        <v>2.980232238769536E-7</v>
      </c>
      <c r="S204">
        <f t="shared" si="69"/>
        <v>1.8923295163729204E-6</v>
      </c>
      <c r="T204">
        <f t="shared" si="74"/>
        <v>1.2015543459843389E-5</v>
      </c>
      <c r="U204">
        <f t="shared" si="63"/>
        <v>7.6293945312500027E-5</v>
      </c>
      <c r="V204">
        <f t="shared" si="68"/>
        <v>4.8443635619146714E-4</v>
      </c>
      <c r="W204">
        <f t="shared" si="73"/>
        <v>3.0759791257199071E-3</v>
      </c>
      <c r="X204">
        <f t="shared" si="62"/>
        <v>1.9531250000000003E-2</v>
      </c>
      <c r="Y204">
        <f t="shared" si="67"/>
        <v>0.12401570718501562</v>
      </c>
      <c r="Z204">
        <f t="shared" si="72"/>
        <v>0.78745065618429588</v>
      </c>
    </row>
    <row r="205" spans="1:27" s="1" customFormat="1" x14ac:dyDescent="0.2">
      <c r="A205" s="1">
        <v>191</v>
      </c>
      <c r="B205" s="1">
        <f t="shared" si="42"/>
        <v>19</v>
      </c>
      <c r="C205" s="1">
        <f t="shared" si="43"/>
        <v>0</v>
      </c>
      <c r="D205" s="1">
        <f t="shared" si="40"/>
        <v>152</v>
      </c>
      <c r="E205" s="1">
        <f t="shared" si="44"/>
        <v>-80</v>
      </c>
      <c r="F205" s="1" t="e">
        <f t="shared" si="45"/>
        <v>#N/A</v>
      </c>
      <c r="G205" s="1" t="e">
        <f t="shared" si="46"/>
        <v>#N/A</v>
      </c>
      <c r="H205" s="1">
        <f t="shared" si="41"/>
        <v>2.7975867176063917E-15</v>
      </c>
      <c r="I205" s="1">
        <f t="shared" si="51"/>
        <v>1.7763568394002555E-14</v>
      </c>
      <c r="J205" s="1">
        <f t="shared" si="56"/>
        <v>1.1279162862139462E-13</v>
      </c>
      <c r="K205" s="1">
        <f t="shared" ref="K205:K268" si="77">$C$8*EXP(-$C$5*($D205-($K$14-1)*$C$3))</f>
        <v>7.1618219970723425E-13</v>
      </c>
      <c r="L205" s="1">
        <f t="shared" si="66"/>
        <v>4.5474735088646573E-12</v>
      </c>
      <c r="M205" s="1">
        <f t="shared" si="71"/>
        <v>2.8874656927077046E-11</v>
      </c>
      <c r="N205" s="1">
        <f t="shared" si="76"/>
        <v>1.833426431250521E-10</v>
      </c>
      <c r="O205" s="1">
        <f t="shared" si="65"/>
        <v>1.164153218269349E-9</v>
      </c>
      <c r="P205" s="1">
        <f t="shared" si="70"/>
        <v>7.3919121733317287E-9</v>
      </c>
      <c r="Q205" s="1">
        <f t="shared" si="75"/>
        <v>4.6935716640013204E-8</v>
      </c>
      <c r="R205" s="1">
        <f t="shared" si="64"/>
        <v>2.980232238769536E-7</v>
      </c>
      <c r="S205" s="1">
        <f t="shared" si="69"/>
        <v>1.8923295163729204E-6</v>
      </c>
      <c r="T205" s="1">
        <f t="shared" si="74"/>
        <v>1.2015543459843389E-5</v>
      </c>
      <c r="U205" s="1">
        <f t="shared" si="63"/>
        <v>7.6293945312500027E-5</v>
      </c>
      <c r="V205" s="1">
        <f t="shared" si="68"/>
        <v>4.8443635619146714E-4</v>
      </c>
      <c r="W205" s="1">
        <f t="shared" si="73"/>
        <v>3.0759791257199071E-3</v>
      </c>
      <c r="X205" s="1">
        <f t="shared" si="62"/>
        <v>1.9531250000000003E-2</v>
      </c>
      <c r="Y205" s="1">
        <f t="shared" si="67"/>
        <v>0.12401570718501562</v>
      </c>
      <c r="Z205" s="1">
        <f t="shared" si="72"/>
        <v>0.78745065618429588</v>
      </c>
      <c r="AA205" s="1">
        <f t="shared" ref="AA205:AA268" si="78">$C$8*EXP(-$C$5*($D205-($AA$14-1)*$C$3))</f>
        <v>5</v>
      </c>
    </row>
    <row r="206" spans="1:27" x14ac:dyDescent="0.2">
      <c r="A206">
        <v>192</v>
      </c>
      <c r="B206">
        <f t="shared" si="42"/>
        <v>19</v>
      </c>
      <c r="C206">
        <f t="shared" si="43"/>
        <v>1</v>
      </c>
      <c r="D206">
        <f t="shared" si="40"/>
        <v>152.88888888888889</v>
      </c>
      <c r="E206">
        <f t="shared" si="44"/>
        <v>-80.888888888888886</v>
      </c>
      <c r="F206" t="e">
        <f t="shared" si="45"/>
        <v>#N/A</v>
      </c>
      <c r="G206" t="e">
        <f t="shared" si="46"/>
        <v>#N/A</v>
      </c>
      <c r="H206">
        <f t="shared" si="41"/>
        <v>2.2781876045808519E-15</v>
      </c>
      <c r="I206">
        <f t="shared" si="51"/>
        <v>1.4465589600370196E-14</v>
      </c>
      <c r="J206">
        <f t="shared" si="56"/>
        <v>9.1850768595871709E-14</v>
      </c>
      <c r="K206">
        <f t="shared" si="77"/>
        <v>5.8321602677269838E-13</v>
      </c>
      <c r="L206">
        <f t="shared" si="66"/>
        <v>3.7031909376947863E-12</v>
      </c>
      <c r="M206">
        <f t="shared" si="71"/>
        <v>2.3513796760543174E-11</v>
      </c>
      <c r="N206">
        <f t="shared" si="76"/>
        <v>1.4930330285381091E-10</v>
      </c>
      <c r="O206">
        <f t="shared" si="65"/>
        <v>9.480168800498624E-10</v>
      </c>
      <c r="P206">
        <f t="shared" si="70"/>
        <v>6.0195319706990566E-9</v>
      </c>
      <c r="Q206">
        <f t="shared" si="75"/>
        <v>3.8221645530575488E-8</v>
      </c>
      <c r="R206">
        <f t="shared" si="64"/>
        <v>2.4269232129276499E-7</v>
      </c>
      <c r="S206">
        <f t="shared" si="69"/>
        <v>1.541000184498957E-6</v>
      </c>
      <c r="T206">
        <f t="shared" si="74"/>
        <v>9.7847412558273317E-6</v>
      </c>
      <c r="U206">
        <f t="shared" si="63"/>
        <v>6.2129234250947755E-5</v>
      </c>
      <c r="V206">
        <f t="shared" si="68"/>
        <v>3.9449604723173251E-4</v>
      </c>
      <c r="W206">
        <f t="shared" si="73"/>
        <v>2.5048937614917961E-3</v>
      </c>
      <c r="X206">
        <f t="shared" si="62"/>
        <v>1.5905083968242625E-2</v>
      </c>
      <c r="Y206">
        <f t="shared" si="67"/>
        <v>0.10099098809132356</v>
      </c>
      <c r="Z206">
        <f t="shared" si="72"/>
        <v>0.64125280294189968</v>
      </c>
      <c r="AA206">
        <f t="shared" si="78"/>
        <v>4.0717014958701112</v>
      </c>
    </row>
    <row r="207" spans="1:27" x14ac:dyDescent="0.2">
      <c r="A207">
        <v>193</v>
      </c>
      <c r="B207">
        <f t="shared" si="42"/>
        <v>19</v>
      </c>
      <c r="C207">
        <f t="shared" si="43"/>
        <v>2</v>
      </c>
      <c r="D207">
        <f t="shared" ref="D207:D237" si="79">(B207+C207/9)*$C$3</f>
        <v>153.77777777777777</v>
      </c>
      <c r="E207">
        <f t="shared" si="44"/>
        <v>-81.777777777777771</v>
      </c>
      <c r="F207" t="e">
        <f t="shared" si="45"/>
        <v>#N/A</v>
      </c>
      <c r="G207" t="e">
        <f t="shared" si="46"/>
        <v>#N/A</v>
      </c>
      <c r="H207">
        <f t="shared" ref="H207:H237" si="80">$C$7*EXP(-$C$5*D207)</f>
        <v>1.8552199754889267E-15</v>
      </c>
      <c r="I207">
        <f t="shared" si="51"/>
        <v>1.177991256289413E-14</v>
      </c>
      <c r="J207">
        <f t="shared" si="56"/>
        <v>7.4797782377726319E-14</v>
      </c>
      <c r="K207">
        <f t="shared" si="77"/>
        <v>4.7493631372516383E-13</v>
      </c>
      <c r="L207">
        <f t="shared" si="66"/>
        <v>3.0156576161008997E-12</v>
      </c>
      <c r="M207">
        <f t="shared" si="71"/>
        <v>1.9148232288697883E-11</v>
      </c>
      <c r="N207">
        <f t="shared" si="76"/>
        <v>1.2158369631364204E-10</v>
      </c>
      <c r="O207">
        <f t="shared" si="65"/>
        <v>7.7200834972182805E-10</v>
      </c>
      <c r="P207">
        <f t="shared" si="70"/>
        <v>4.9019474659066613E-9</v>
      </c>
      <c r="Q207">
        <f t="shared" si="75"/>
        <v>3.112542625629227E-8</v>
      </c>
      <c r="R207">
        <f t="shared" si="64"/>
        <v>1.9763413752878814E-7</v>
      </c>
      <c r="S207">
        <f t="shared" si="69"/>
        <v>1.254898551272104E-6</v>
      </c>
      <c r="T207">
        <f t="shared" si="74"/>
        <v>7.9681091216108263E-6</v>
      </c>
      <c r="U207">
        <f t="shared" si="63"/>
        <v>5.0594339207369709E-5</v>
      </c>
      <c r="V207">
        <f t="shared" si="68"/>
        <v>3.2125402912565879E-4</v>
      </c>
      <c r="W207">
        <f t="shared" si="73"/>
        <v>2.0398359351323711E-3</v>
      </c>
      <c r="X207">
        <f t="shared" ref="X207:X270" si="81">$C$8*EXP(-$C$5*($D207-($X$14-1)*$C$3))</f>
        <v>1.2952150837086654E-2</v>
      </c>
      <c r="Y207">
        <f t="shared" si="67"/>
        <v>8.2241031456168567E-2</v>
      </c>
      <c r="Z207">
        <f t="shared" si="72"/>
        <v>0.522197999393887</v>
      </c>
      <c r="AA207">
        <f t="shared" si="78"/>
        <v>3.3157506142941804</v>
      </c>
    </row>
    <row r="208" spans="1:27" x14ac:dyDescent="0.2">
      <c r="A208">
        <v>194</v>
      </c>
      <c r="B208">
        <f t="shared" ref="B208:B271" si="82">FLOOR(A208-1,10)/10</f>
        <v>19</v>
      </c>
      <c r="C208">
        <f t="shared" ref="C208:C237" si="83">MOD(A208-1,10)</f>
        <v>3</v>
      </c>
      <c r="D208">
        <f t="shared" si="79"/>
        <v>154.66666666666666</v>
      </c>
      <c r="E208">
        <f t="shared" ref="E208:E271" si="84">$C$10-D208</f>
        <v>-82.666666666666657</v>
      </c>
      <c r="F208" t="e">
        <f t="shared" ref="F208:F237" si="85">IF(E208&lt;0,NA(),D208)</f>
        <v>#N/A</v>
      </c>
      <c r="G208" t="e">
        <f t="shared" ref="G208:G271" si="86">IF(E208&lt;0,NA(),SUM(H208:AZ208))</f>
        <v>#N/A</v>
      </c>
      <c r="H208">
        <f t="shared" si="80"/>
        <v>1.5107803898732691E-15</v>
      </c>
      <c r="I208">
        <f t="shared" si="51"/>
        <v>9.5928575207109955E-15</v>
      </c>
      <c r="J208">
        <f t="shared" si="56"/>
        <v>6.0910848479031053E-14</v>
      </c>
      <c r="K208">
        <f t="shared" si="77"/>
        <v>3.8675977980755719E-13</v>
      </c>
      <c r="L208">
        <f t="shared" si="66"/>
        <v>2.4557715253020253E-12</v>
      </c>
      <c r="M208">
        <f t="shared" si="71"/>
        <v>1.5593177210631904E-11</v>
      </c>
      <c r="N208">
        <f t="shared" si="76"/>
        <v>9.9010503630734719E-11</v>
      </c>
      <c r="O208">
        <f t="shared" si="65"/>
        <v>6.2867751047731673E-10</v>
      </c>
      <c r="P208">
        <f t="shared" si="70"/>
        <v>3.9918533659217708E-9</v>
      </c>
      <c r="Q208">
        <f t="shared" si="75"/>
        <v>2.5346688929468012E-8</v>
      </c>
      <c r="R208">
        <f t="shared" si="64"/>
        <v>1.6094144268219319E-7</v>
      </c>
      <c r="S208">
        <f t="shared" si="69"/>
        <v>1.0219144616759723E-6</v>
      </c>
      <c r="T208">
        <f t="shared" si="74"/>
        <v>6.4887523659438153E-6</v>
      </c>
      <c r="U208">
        <f t="shared" si="63"/>
        <v>4.1201009326641409E-5</v>
      </c>
      <c r="V208">
        <f t="shared" si="68"/>
        <v>2.6161010218904906E-4</v>
      </c>
      <c r="W208">
        <f t="shared" si="73"/>
        <v>1.661120605681618E-3</v>
      </c>
      <c r="X208">
        <f t="shared" si="81"/>
        <v>1.0547458387620209E-2</v>
      </c>
      <c r="Y208">
        <f t="shared" si="67"/>
        <v>6.6972186160396491E-2</v>
      </c>
      <c r="Z208">
        <f t="shared" si="72"/>
        <v>0.42524687505449377</v>
      </c>
      <c r="AA208">
        <f t="shared" si="78"/>
        <v>2.7001493472307714</v>
      </c>
    </row>
    <row r="209" spans="1:28" x14ac:dyDescent="0.2">
      <c r="A209">
        <v>195</v>
      </c>
      <c r="B209">
        <f t="shared" si="82"/>
        <v>19</v>
      </c>
      <c r="C209">
        <f t="shared" si="83"/>
        <v>4</v>
      </c>
      <c r="D209">
        <f t="shared" si="79"/>
        <v>155.55555555555554</v>
      </c>
      <c r="E209">
        <f t="shared" si="84"/>
        <v>-83.555555555555543</v>
      </c>
      <c r="F209" t="e">
        <f t="shared" si="85"/>
        <v>#N/A</v>
      </c>
      <c r="G209" t="e">
        <f t="shared" si="86"/>
        <v>#N/A</v>
      </c>
      <c r="H209">
        <f t="shared" si="80"/>
        <v>1.2302893546756482E-15</v>
      </c>
      <c r="I209">
        <f t="shared" si="51"/>
        <v>7.8118504633495886E-15</v>
      </c>
      <c r="J209">
        <f t="shared" si="56"/>
        <v>4.9602158573357511E-14</v>
      </c>
      <c r="K209">
        <f t="shared" si="77"/>
        <v>3.1495407479696509E-13</v>
      </c>
      <c r="L209">
        <f t="shared" si="66"/>
        <v>1.9998337186174959E-12</v>
      </c>
      <c r="M209">
        <f t="shared" si="71"/>
        <v>1.2698152594779533E-11</v>
      </c>
      <c r="N209">
        <f t="shared" si="76"/>
        <v>8.0628243148023102E-11</v>
      </c>
      <c r="O209">
        <f t="shared" si="65"/>
        <v>5.1195743196607761E-10</v>
      </c>
      <c r="P209">
        <f t="shared" si="70"/>
        <v>3.2507270642635624E-9</v>
      </c>
      <c r="Q209">
        <f t="shared" si="75"/>
        <v>2.0640830245893934E-8</v>
      </c>
      <c r="R209">
        <f t="shared" si="64"/>
        <v>1.3106110258331595E-7</v>
      </c>
      <c r="S209">
        <f t="shared" si="69"/>
        <v>8.3218612845147102E-7</v>
      </c>
      <c r="T209">
        <f t="shared" si="74"/>
        <v>5.2840525429488319E-6</v>
      </c>
      <c r="U209">
        <f t="shared" ref="U209:U272" si="87">$C$8*EXP(-$C$5*($D209-($U$14-1)*$C$3))</f>
        <v>3.3551642261328909E-5</v>
      </c>
      <c r="V209">
        <f t="shared" si="68"/>
        <v>2.1303964888357674E-4</v>
      </c>
      <c r="W209">
        <f t="shared" si="73"/>
        <v>1.3527174509949018E-3</v>
      </c>
      <c r="X209">
        <f t="shared" si="81"/>
        <v>8.5892204189001904E-3</v>
      </c>
      <c r="Y209">
        <f t="shared" si="67"/>
        <v>5.4538150114195591E-2</v>
      </c>
      <c r="Z209">
        <f t="shared" si="72"/>
        <v>0.34629566745469464</v>
      </c>
      <c r="AA209">
        <f t="shared" si="78"/>
        <v>2.1988404272384474</v>
      </c>
    </row>
    <row r="210" spans="1:28" x14ac:dyDescent="0.2">
      <c r="A210">
        <v>196</v>
      </c>
      <c r="B210">
        <f t="shared" si="82"/>
        <v>19</v>
      </c>
      <c r="C210">
        <f t="shared" si="83"/>
        <v>5</v>
      </c>
      <c r="D210">
        <f t="shared" si="79"/>
        <v>156.44444444444446</v>
      </c>
      <c r="E210">
        <f t="shared" si="84"/>
        <v>-84.444444444444457</v>
      </c>
      <c r="F210" t="e">
        <f t="shared" si="85"/>
        <v>#N/A</v>
      </c>
      <c r="G210" t="e">
        <f t="shared" si="86"/>
        <v>#N/A</v>
      </c>
      <c r="H210">
        <f t="shared" si="80"/>
        <v>1.0018742011571715E-15</v>
      </c>
      <c r="I210">
        <f t="shared" si="51"/>
        <v>6.3615046434268059E-15</v>
      </c>
      <c r="J210">
        <f t="shared" si="56"/>
        <v>4.0393036652305102E-14</v>
      </c>
      <c r="K210">
        <f t="shared" si="77"/>
        <v>2.564797954962361E-13</v>
      </c>
      <c r="L210">
        <f t="shared" si="66"/>
        <v>1.6285451887172577E-12</v>
      </c>
      <c r="M210">
        <f t="shared" si="71"/>
        <v>1.0340617382990077E-11</v>
      </c>
      <c r="N210">
        <f t="shared" si="76"/>
        <v>6.565882764703648E-11</v>
      </c>
      <c r="O210">
        <f t="shared" si="65"/>
        <v>4.1690756831161822E-10</v>
      </c>
      <c r="P210">
        <f t="shared" si="70"/>
        <v>2.6471980500454613E-9</v>
      </c>
      <c r="Q210">
        <f t="shared" si="75"/>
        <v>1.6808659877641352E-8</v>
      </c>
      <c r="R210">
        <f t="shared" si="64"/>
        <v>1.0672833748777397E-7</v>
      </c>
      <c r="S210">
        <f t="shared" si="69"/>
        <v>6.7768270081163863E-7</v>
      </c>
      <c r="T210">
        <f t="shared" si="74"/>
        <v>4.3030169286761819E-6</v>
      </c>
      <c r="U210">
        <f t="shared" si="87"/>
        <v>2.7322454396870154E-5</v>
      </c>
      <c r="V210">
        <f t="shared" si="68"/>
        <v>1.7348677140777927E-4</v>
      </c>
      <c r="W210">
        <f t="shared" si="73"/>
        <v>1.1015723337411013E-3</v>
      </c>
      <c r="X210">
        <f t="shared" si="81"/>
        <v>6.9945483255987517E-3</v>
      </c>
      <c r="Y210">
        <f t="shared" si="67"/>
        <v>4.4412613480391487E-2</v>
      </c>
      <c r="Z210">
        <f t="shared" si="72"/>
        <v>0.28200251743772187</v>
      </c>
      <c r="AA210">
        <f t="shared" si="78"/>
        <v>1.7906043713532807</v>
      </c>
    </row>
    <row r="211" spans="1:28" x14ac:dyDescent="0.2">
      <c r="A211">
        <v>197</v>
      </c>
      <c r="B211">
        <f t="shared" si="82"/>
        <v>19</v>
      </c>
      <c r="C211">
        <f t="shared" si="83"/>
        <v>6</v>
      </c>
      <c r="D211">
        <f t="shared" si="79"/>
        <v>157.33333333333334</v>
      </c>
      <c r="E211">
        <f t="shared" si="84"/>
        <v>-85.333333333333343</v>
      </c>
      <c r="F211" t="e">
        <f t="shared" si="85"/>
        <v>#N/A</v>
      </c>
      <c r="G211" t="e">
        <f t="shared" si="86"/>
        <v>#N/A</v>
      </c>
      <c r="H211">
        <f t="shared" si="80"/>
        <v>8.1586653670506843E-16</v>
      </c>
      <c r="I211">
        <f t="shared" si="51"/>
        <v>5.1804295945250984E-15</v>
      </c>
      <c r="J211">
        <f t="shared" si="56"/>
        <v>3.2893677551985261E-14</v>
      </c>
      <c r="K211">
        <f t="shared" si="77"/>
        <v>2.0886183339649694E-13</v>
      </c>
      <c r="L211">
        <f t="shared" si="66"/>
        <v>1.3261899761984262E-12</v>
      </c>
      <c r="M211">
        <f t="shared" si="71"/>
        <v>8.4207814533082334E-12</v>
      </c>
      <c r="N211">
        <f t="shared" si="76"/>
        <v>5.3468629349503248E-11</v>
      </c>
      <c r="O211">
        <f t="shared" si="65"/>
        <v>3.3950463390679726E-10</v>
      </c>
      <c r="P211">
        <f t="shared" si="70"/>
        <v>2.1557200520469094E-9</v>
      </c>
      <c r="Q211">
        <f t="shared" si="75"/>
        <v>1.3687969113472841E-8</v>
      </c>
      <c r="R211">
        <f t="shared" ref="R211:R274" si="88">$C$8*EXP(-$C$5*($D211-($R$14-1)*$C$3))</f>
        <v>8.691318628013986E-8</v>
      </c>
      <c r="S211">
        <f t="shared" si="69"/>
        <v>5.5186433332400923E-7</v>
      </c>
      <c r="T211">
        <f t="shared" si="74"/>
        <v>3.504120093049044E-6</v>
      </c>
      <c r="U211">
        <f t="shared" si="87"/>
        <v>2.2249775687715821E-5</v>
      </c>
      <c r="V211">
        <f t="shared" si="68"/>
        <v>1.412772693309462E-4</v>
      </c>
      <c r="W211">
        <f t="shared" si="73"/>
        <v>8.970547438205543E-4</v>
      </c>
      <c r="X211">
        <f t="shared" si="81"/>
        <v>5.6959425760552494E-3</v>
      </c>
      <c r="Y211">
        <f t="shared" si="67"/>
        <v>3.616698094872222E-2</v>
      </c>
      <c r="Z211">
        <f t="shared" si="72"/>
        <v>0.22964601441806182</v>
      </c>
      <c r="AA211">
        <f t="shared" si="78"/>
        <v>1.4581612994701425</v>
      </c>
    </row>
    <row r="212" spans="1:28" x14ac:dyDescent="0.2">
      <c r="A212">
        <v>198</v>
      </c>
      <c r="B212">
        <f t="shared" si="82"/>
        <v>19</v>
      </c>
      <c r="C212">
        <f t="shared" si="83"/>
        <v>7</v>
      </c>
      <c r="D212">
        <f t="shared" si="79"/>
        <v>158.22222222222223</v>
      </c>
      <c r="E212">
        <f t="shared" si="84"/>
        <v>-86.222222222222229</v>
      </c>
      <c r="F212" t="e">
        <f t="shared" si="85"/>
        <v>#N/A</v>
      </c>
      <c r="G212" t="e">
        <f t="shared" si="86"/>
        <v>#N/A</v>
      </c>
      <c r="H212">
        <f t="shared" si="80"/>
        <v>6.6439299958647644E-16</v>
      </c>
      <c r="I212">
        <f t="shared" si="51"/>
        <v>4.2186325858555425E-15</v>
      </c>
      <c r="J212">
        <f t="shared" si="56"/>
        <v>2.6786647218617593E-14</v>
      </c>
      <c r="K212">
        <f t="shared" si="77"/>
        <v>1.7008460789413809E-13</v>
      </c>
      <c r="L212">
        <f t="shared" si="66"/>
        <v>1.0799699419790157E-12</v>
      </c>
      <c r="M212">
        <f t="shared" si="71"/>
        <v>6.8573816879660845E-12</v>
      </c>
      <c r="N212">
        <f t="shared" si="76"/>
        <v>4.3541659620899384E-11</v>
      </c>
      <c r="O212">
        <f t="shared" si="65"/>
        <v>2.7647230514662822E-10</v>
      </c>
      <c r="P212">
        <f t="shared" si="70"/>
        <v>1.7554897121193191E-9</v>
      </c>
      <c r="Q212">
        <f t="shared" si="75"/>
        <v>1.1146664862950251E-8</v>
      </c>
      <c r="R212">
        <f t="shared" si="88"/>
        <v>7.0776910117536625E-8</v>
      </c>
      <c r="S212">
        <f t="shared" si="69"/>
        <v>4.4940536630254595E-7</v>
      </c>
      <c r="T212">
        <f t="shared" si="74"/>
        <v>2.8535462049152608E-6</v>
      </c>
      <c r="U212">
        <f t="shared" si="87"/>
        <v>1.8118888990089386E-5</v>
      </c>
      <c r="V212">
        <f t="shared" si="68"/>
        <v>1.1504777377345164E-4</v>
      </c>
      <c r="W212">
        <f t="shared" si="73"/>
        <v>7.30507828458306E-4</v>
      </c>
      <c r="X212">
        <f t="shared" si="81"/>
        <v>4.638435581462882E-3</v>
      </c>
      <c r="Y212">
        <f t="shared" si="67"/>
        <v>2.9452230086003617E-2</v>
      </c>
      <c r="Z212">
        <f t="shared" si="72"/>
        <v>0.18701000408532631</v>
      </c>
      <c r="AA212">
        <f t="shared" si="78"/>
        <v>1.1874395088544971</v>
      </c>
    </row>
    <row r="213" spans="1:28" x14ac:dyDescent="0.2">
      <c r="A213">
        <v>199</v>
      </c>
      <c r="B213">
        <f t="shared" si="82"/>
        <v>19</v>
      </c>
      <c r="C213">
        <f t="shared" si="83"/>
        <v>8</v>
      </c>
      <c r="D213">
        <f t="shared" si="79"/>
        <v>159.11111111111111</v>
      </c>
      <c r="E213">
        <f t="shared" si="84"/>
        <v>-87.111111111111114</v>
      </c>
      <c r="F213" t="e">
        <f t="shared" si="85"/>
        <v>#N/A</v>
      </c>
      <c r="G213" t="e">
        <f t="shared" si="86"/>
        <v>#N/A</v>
      </c>
      <c r="H213">
        <f t="shared" si="80"/>
        <v>5.4104199405237921E-16</v>
      </c>
      <c r="I213">
        <f t="shared" si="51"/>
        <v>3.4354025220708688E-15</v>
      </c>
      <c r="J213">
        <f t="shared" si="56"/>
        <v>2.1813446309877967E-14</v>
      </c>
      <c r="K213">
        <f t="shared" si="77"/>
        <v>1.3850675047740867E-13</v>
      </c>
      <c r="L213">
        <f t="shared" si="66"/>
        <v>8.7946304565014303E-13</v>
      </c>
      <c r="M213">
        <f t="shared" si="71"/>
        <v>5.5842422553287829E-12</v>
      </c>
      <c r="N213">
        <f t="shared" si="76"/>
        <v>3.5457728122216646E-11</v>
      </c>
      <c r="O213">
        <f t="shared" ref="O213:O276" si="89">$C$8*EXP(-$C$5*($D213-($O$14-1)*$C$3))</f>
        <v>2.2514253968643677E-10</v>
      </c>
      <c r="P213">
        <f t="shared" si="70"/>
        <v>1.4295660173641643E-9</v>
      </c>
      <c r="Q213">
        <f t="shared" si="75"/>
        <v>9.0771783992874681E-9</v>
      </c>
      <c r="R213">
        <f t="shared" si="88"/>
        <v>5.7636490159727655E-8</v>
      </c>
      <c r="S213">
        <f t="shared" si="69"/>
        <v>3.6596890044522632E-7</v>
      </c>
      <c r="T213">
        <f t="shared" si="74"/>
        <v>2.3237576702175893E-6</v>
      </c>
      <c r="U213">
        <f t="shared" si="87"/>
        <v>1.475494148089029E-5</v>
      </c>
      <c r="V213">
        <f t="shared" si="68"/>
        <v>9.3688038513977829E-5</v>
      </c>
      <c r="W213">
        <f t="shared" si="73"/>
        <v>5.9488196357570221E-4</v>
      </c>
      <c r="X213">
        <f t="shared" si="81"/>
        <v>3.7772650191079133E-3</v>
      </c>
      <c r="Y213">
        <f t="shared" si="67"/>
        <v>2.3984137859578321E-2</v>
      </c>
      <c r="Z213">
        <f t="shared" si="72"/>
        <v>0.15228978267537979</v>
      </c>
      <c r="AA213">
        <f t="shared" si="78"/>
        <v>0.96697984489162514</v>
      </c>
    </row>
    <row r="214" spans="1:28" x14ac:dyDescent="0.2">
      <c r="A214">
        <v>200</v>
      </c>
      <c r="B214">
        <f t="shared" si="82"/>
        <v>19</v>
      </c>
      <c r="C214">
        <f t="shared" si="83"/>
        <v>9</v>
      </c>
      <c r="D214">
        <f t="shared" si="79"/>
        <v>160</v>
      </c>
      <c r="E214">
        <f t="shared" si="84"/>
        <v>-88</v>
      </c>
      <c r="F214" t="e">
        <f t="shared" si="85"/>
        <v>#N/A</v>
      </c>
      <c r="G214" t="e">
        <f t="shared" si="86"/>
        <v>#N/A</v>
      </c>
      <c r="H214">
        <f t="shared" si="80"/>
        <v>4.4059229930232245E-16</v>
      </c>
      <c r="I214">
        <f t="shared" si="51"/>
        <v>2.7975867176063917E-15</v>
      </c>
      <c r="J214">
        <f t="shared" si="56"/>
        <v>1.7763568394002555E-14</v>
      </c>
      <c r="K214">
        <f t="shared" si="77"/>
        <v>1.1279162862139462E-13</v>
      </c>
      <c r="L214">
        <f t="shared" si="66"/>
        <v>7.1618219970723425E-13</v>
      </c>
      <c r="M214">
        <f t="shared" si="71"/>
        <v>4.5474735088646573E-12</v>
      </c>
      <c r="N214">
        <f t="shared" si="76"/>
        <v>2.8874656927077046E-11</v>
      </c>
      <c r="O214">
        <f t="shared" si="89"/>
        <v>1.833426431250521E-10</v>
      </c>
      <c r="P214">
        <f t="shared" si="70"/>
        <v>1.164153218269349E-9</v>
      </c>
      <c r="Q214">
        <f t="shared" si="75"/>
        <v>7.3919121733317287E-9</v>
      </c>
      <c r="R214">
        <f t="shared" si="88"/>
        <v>4.6935716640013204E-8</v>
      </c>
      <c r="S214">
        <f t="shared" si="69"/>
        <v>2.980232238769536E-7</v>
      </c>
      <c r="T214">
        <f t="shared" si="74"/>
        <v>1.8923295163729204E-6</v>
      </c>
      <c r="U214">
        <f t="shared" si="87"/>
        <v>1.2015543459843389E-5</v>
      </c>
      <c r="V214">
        <f t="shared" si="68"/>
        <v>7.6293945312500027E-5</v>
      </c>
      <c r="W214">
        <f t="shared" si="73"/>
        <v>4.8443635619146714E-4</v>
      </c>
      <c r="X214">
        <f t="shared" si="81"/>
        <v>3.0759791257199071E-3</v>
      </c>
      <c r="Y214">
        <f t="shared" si="67"/>
        <v>1.9531250000000003E-2</v>
      </c>
      <c r="Z214">
        <f t="shared" si="72"/>
        <v>0.12401570718501562</v>
      </c>
      <c r="AA214">
        <f t="shared" si="78"/>
        <v>0.78745065618429588</v>
      </c>
    </row>
    <row r="215" spans="1:28" s="1" customFormat="1" x14ac:dyDescent="0.2">
      <c r="A215" s="1">
        <v>201</v>
      </c>
      <c r="B215" s="1">
        <f t="shared" si="82"/>
        <v>20</v>
      </c>
      <c r="C215" s="1">
        <f t="shared" si="83"/>
        <v>0</v>
      </c>
      <c r="D215" s="1">
        <f t="shared" si="79"/>
        <v>160</v>
      </c>
      <c r="E215" s="1">
        <f t="shared" si="84"/>
        <v>-88</v>
      </c>
      <c r="F215" s="1" t="e">
        <f t="shared" si="85"/>
        <v>#N/A</v>
      </c>
      <c r="G215" s="1" t="e">
        <f t="shared" si="86"/>
        <v>#N/A</v>
      </c>
      <c r="H215" s="1">
        <f t="shared" si="80"/>
        <v>4.4059229930232245E-16</v>
      </c>
      <c r="I215" s="1">
        <f t="shared" si="51"/>
        <v>2.7975867176063917E-15</v>
      </c>
      <c r="J215" s="1">
        <f t="shared" si="56"/>
        <v>1.7763568394002555E-14</v>
      </c>
      <c r="K215" s="1">
        <f t="shared" si="77"/>
        <v>1.1279162862139462E-13</v>
      </c>
      <c r="L215" s="1">
        <f t="shared" ref="L215:L278" si="90">$C$8*EXP(-$C$5*($D215-($L$14-1)*$C$3))</f>
        <v>7.1618219970723425E-13</v>
      </c>
      <c r="M215" s="1">
        <f t="shared" si="71"/>
        <v>4.5474735088646573E-12</v>
      </c>
      <c r="N215" s="1">
        <f t="shared" si="76"/>
        <v>2.8874656927077046E-11</v>
      </c>
      <c r="O215" s="1">
        <f t="shared" si="89"/>
        <v>1.833426431250521E-10</v>
      </c>
      <c r="P215" s="1">
        <f t="shared" si="70"/>
        <v>1.164153218269349E-9</v>
      </c>
      <c r="Q215" s="1">
        <f t="shared" si="75"/>
        <v>7.3919121733317287E-9</v>
      </c>
      <c r="R215" s="1">
        <f t="shared" si="88"/>
        <v>4.6935716640013204E-8</v>
      </c>
      <c r="S215" s="1">
        <f t="shared" si="69"/>
        <v>2.980232238769536E-7</v>
      </c>
      <c r="T215" s="1">
        <f t="shared" si="74"/>
        <v>1.8923295163729204E-6</v>
      </c>
      <c r="U215" s="1">
        <f t="shared" si="87"/>
        <v>1.2015543459843389E-5</v>
      </c>
      <c r="V215" s="1">
        <f t="shared" si="68"/>
        <v>7.6293945312500027E-5</v>
      </c>
      <c r="W215" s="1">
        <f t="shared" si="73"/>
        <v>4.8443635619146714E-4</v>
      </c>
      <c r="X215" s="1">
        <f t="shared" si="81"/>
        <v>3.0759791257199071E-3</v>
      </c>
      <c r="Y215" s="1">
        <f t="shared" si="67"/>
        <v>1.9531250000000003E-2</v>
      </c>
      <c r="Z215" s="1">
        <f t="shared" si="72"/>
        <v>0.12401570718501562</v>
      </c>
      <c r="AA215" s="1">
        <f t="shared" si="78"/>
        <v>0.78745065618429588</v>
      </c>
      <c r="AB215" s="1">
        <f>$C$8*EXP(-$C$5*($D215-($AB$14-1)*$C$3))</f>
        <v>5</v>
      </c>
    </row>
    <row r="216" spans="1:28" x14ac:dyDescent="0.2">
      <c r="A216">
        <v>202</v>
      </c>
      <c r="B216">
        <f t="shared" si="82"/>
        <v>20</v>
      </c>
      <c r="C216">
        <f t="shared" si="83"/>
        <v>1</v>
      </c>
      <c r="D216">
        <f t="shared" si="79"/>
        <v>160.88888888888889</v>
      </c>
      <c r="E216">
        <f t="shared" si="84"/>
        <v>-88.888888888888886</v>
      </c>
      <c r="F216" t="e">
        <f t="shared" si="85"/>
        <v>#N/A</v>
      </c>
      <c r="G216" t="e">
        <f t="shared" si="86"/>
        <v>#N/A</v>
      </c>
      <c r="H216">
        <f t="shared" si="80"/>
        <v>3.5879206482762485E-16</v>
      </c>
      <c r="I216">
        <f t="shared" si="51"/>
        <v>2.2781876045808519E-15</v>
      </c>
      <c r="J216">
        <f t="shared" si="56"/>
        <v>1.4465589600370196E-14</v>
      </c>
      <c r="K216">
        <f t="shared" si="77"/>
        <v>9.1850768595871709E-14</v>
      </c>
      <c r="L216">
        <f t="shared" si="90"/>
        <v>5.8321602677269838E-13</v>
      </c>
      <c r="M216">
        <f t="shared" si="71"/>
        <v>3.7031909376947863E-12</v>
      </c>
      <c r="N216">
        <f t="shared" si="76"/>
        <v>2.3513796760543174E-11</v>
      </c>
      <c r="O216">
        <f t="shared" si="89"/>
        <v>1.4930330285381091E-10</v>
      </c>
      <c r="P216">
        <f t="shared" si="70"/>
        <v>9.480168800498624E-10</v>
      </c>
      <c r="Q216">
        <f t="shared" si="75"/>
        <v>6.0195319706990566E-9</v>
      </c>
      <c r="R216">
        <f t="shared" si="88"/>
        <v>3.8221645530575488E-8</v>
      </c>
      <c r="S216">
        <f t="shared" si="69"/>
        <v>2.4269232129276499E-7</v>
      </c>
      <c r="T216">
        <f t="shared" si="74"/>
        <v>1.541000184498957E-6</v>
      </c>
      <c r="U216">
        <f t="shared" si="87"/>
        <v>9.7847412558273317E-6</v>
      </c>
      <c r="V216">
        <f t="shared" si="68"/>
        <v>6.2129234250947755E-5</v>
      </c>
      <c r="W216">
        <f t="shared" si="73"/>
        <v>3.9449604723173251E-4</v>
      </c>
      <c r="X216">
        <f t="shared" si="81"/>
        <v>2.5048937614917961E-3</v>
      </c>
      <c r="Y216">
        <f t="shared" si="67"/>
        <v>1.5905083968242625E-2</v>
      </c>
      <c r="Z216">
        <f t="shared" si="72"/>
        <v>0.10099098809132356</v>
      </c>
      <c r="AA216">
        <f t="shared" si="78"/>
        <v>0.64125280294189968</v>
      </c>
      <c r="AB216">
        <f t="shared" ref="AB216:AB238" si="91">$C$8*EXP(-$C$5*($D216-($AB$14-1)*$C$3))</f>
        <v>4.0717014958701112</v>
      </c>
    </row>
    <row r="217" spans="1:28" x14ac:dyDescent="0.2">
      <c r="A217">
        <v>203</v>
      </c>
      <c r="B217">
        <f t="shared" si="82"/>
        <v>20</v>
      </c>
      <c r="C217">
        <f t="shared" si="83"/>
        <v>2</v>
      </c>
      <c r="D217">
        <f t="shared" si="79"/>
        <v>161.77777777777777</v>
      </c>
      <c r="E217">
        <f t="shared" si="84"/>
        <v>-89.777777777777771</v>
      </c>
      <c r="F217" t="e">
        <f t="shared" si="85"/>
        <v>#N/A</v>
      </c>
      <c r="G217" t="e">
        <f t="shared" si="86"/>
        <v>#N/A</v>
      </c>
      <c r="H217">
        <f t="shared" si="80"/>
        <v>2.9217883741299215E-16</v>
      </c>
      <c r="I217">
        <f t="shared" ref="I217:I280" si="92">$C$8*EXP(-$C$5*($D217-($I$14-1)*$C$3))</f>
        <v>1.8552199754889267E-15</v>
      </c>
      <c r="J217">
        <f t="shared" si="56"/>
        <v>1.177991256289413E-14</v>
      </c>
      <c r="K217">
        <f t="shared" si="77"/>
        <v>7.4797782377726319E-14</v>
      </c>
      <c r="L217">
        <f t="shared" si="90"/>
        <v>4.7493631372516383E-13</v>
      </c>
      <c r="M217">
        <f t="shared" si="71"/>
        <v>3.0156576161008997E-12</v>
      </c>
      <c r="N217">
        <f t="shared" si="76"/>
        <v>1.9148232288697883E-11</v>
      </c>
      <c r="O217">
        <f t="shared" si="89"/>
        <v>1.2158369631364204E-10</v>
      </c>
      <c r="P217">
        <f t="shared" si="70"/>
        <v>7.7200834972182805E-10</v>
      </c>
      <c r="Q217">
        <f t="shared" si="75"/>
        <v>4.9019474659066613E-9</v>
      </c>
      <c r="R217">
        <f t="shared" si="88"/>
        <v>3.112542625629227E-8</v>
      </c>
      <c r="S217">
        <f t="shared" si="69"/>
        <v>1.9763413752878814E-7</v>
      </c>
      <c r="T217">
        <f t="shared" si="74"/>
        <v>1.254898551272104E-6</v>
      </c>
      <c r="U217">
        <f t="shared" si="87"/>
        <v>7.9681091216108263E-6</v>
      </c>
      <c r="V217">
        <f t="shared" si="68"/>
        <v>5.0594339207369709E-5</v>
      </c>
      <c r="W217">
        <f t="shared" si="73"/>
        <v>3.2125402912565879E-4</v>
      </c>
      <c r="X217">
        <f t="shared" si="81"/>
        <v>2.0398359351323711E-3</v>
      </c>
      <c r="Y217">
        <f t="shared" ref="Y217:Y280" si="93">$C$8*EXP(-$C$5*($D217-($Y$14-1)*$C$3))</f>
        <v>1.2952150837086654E-2</v>
      </c>
      <c r="Z217">
        <f t="shared" si="72"/>
        <v>8.2241031456168567E-2</v>
      </c>
      <c r="AA217">
        <f t="shared" si="78"/>
        <v>0.522197999393887</v>
      </c>
      <c r="AB217">
        <f t="shared" si="91"/>
        <v>3.3157506142941804</v>
      </c>
    </row>
    <row r="218" spans="1:28" x14ac:dyDescent="0.2">
      <c r="A218">
        <v>204</v>
      </c>
      <c r="B218">
        <f t="shared" si="82"/>
        <v>20</v>
      </c>
      <c r="C218">
        <f t="shared" si="83"/>
        <v>3</v>
      </c>
      <c r="D218">
        <f t="shared" si="79"/>
        <v>162.66666666666666</v>
      </c>
      <c r="E218">
        <f t="shared" si="84"/>
        <v>-90.666666666666657</v>
      </c>
      <c r="F218" t="e">
        <f t="shared" si="85"/>
        <v>#N/A</v>
      </c>
      <c r="G218" t="e">
        <f t="shared" si="86"/>
        <v>#N/A</v>
      </c>
      <c r="H218">
        <f t="shared" si="80"/>
        <v>2.379330018712149E-16</v>
      </c>
      <c r="I218">
        <f t="shared" si="92"/>
        <v>1.5107803898732691E-15</v>
      </c>
      <c r="J218">
        <f t="shared" si="56"/>
        <v>9.5928575207109955E-15</v>
      </c>
      <c r="K218">
        <f t="shared" si="77"/>
        <v>6.0910848479031053E-14</v>
      </c>
      <c r="L218">
        <f t="shared" si="90"/>
        <v>3.8675977980755719E-13</v>
      </c>
      <c r="M218">
        <f t="shared" si="71"/>
        <v>2.4557715253020253E-12</v>
      </c>
      <c r="N218">
        <f t="shared" si="76"/>
        <v>1.5593177210631904E-11</v>
      </c>
      <c r="O218">
        <f t="shared" si="89"/>
        <v>9.9010503630734719E-11</v>
      </c>
      <c r="P218">
        <f t="shared" si="70"/>
        <v>6.2867751047731673E-10</v>
      </c>
      <c r="Q218">
        <f t="shared" si="75"/>
        <v>3.9918533659217708E-9</v>
      </c>
      <c r="R218">
        <f t="shared" si="88"/>
        <v>2.5346688929468012E-8</v>
      </c>
      <c r="S218">
        <f t="shared" si="69"/>
        <v>1.6094144268219319E-7</v>
      </c>
      <c r="T218">
        <f t="shared" si="74"/>
        <v>1.0219144616759723E-6</v>
      </c>
      <c r="U218">
        <f t="shared" si="87"/>
        <v>6.4887523659438153E-6</v>
      </c>
      <c r="V218">
        <f t="shared" si="68"/>
        <v>4.1201009326641409E-5</v>
      </c>
      <c r="W218">
        <f t="shared" si="73"/>
        <v>2.6161010218904906E-4</v>
      </c>
      <c r="X218">
        <f t="shared" si="81"/>
        <v>1.661120605681618E-3</v>
      </c>
      <c r="Y218">
        <f t="shared" si="93"/>
        <v>1.0547458387620209E-2</v>
      </c>
      <c r="Z218">
        <f t="shared" si="72"/>
        <v>6.6972186160396491E-2</v>
      </c>
      <c r="AA218">
        <f t="shared" si="78"/>
        <v>0.42524687505449377</v>
      </c>
      <c r="AB218">
        <f t="shared" si="91"/>
        <v>2.7001493472307714</v>
      </c>
    </row>
    <row r="219" spans="1:28" x14ac:dyDescent="0.2">
      <c r="A219">
        <v>205</v>
      </c>
      <c r="B219">
        <f t="shared" si="82"/>
        <v>20</v>
      </c>
      <c r="C219">
        <f t="shared" si="83"/>
        <v>4</v>
      </c>
      <c r="D219">
        <f t="shared" si="79"/>
        <v>163.55555555555554</v>
      </c>
      <c r="E219">
        <f t="shared" si="84"/>
        <v>-91.555555555555543</v>
      </c>
      <c r="F219" t="e">
        <f t="shared" si="85"/>
        <v>#N/A</v>
      </c>
      <c r="G219" t="e">
        <f t="shared" si="86"/>
        <v>#N/A</v>
      </c>
      <c r="H219">
        <f t="shared" si="80"/>
        <v>1.9375843192717763E-16</v>
      </c>
      <c r="I219">
        <f t="shared" si="92"/>
        <v>1.2302893546756482E-15</v>
      </c>
      <c r="J219">
        <f t="shared" si="56"/>
        <v>7.8118504633495886E-15</v>
      </c>
      <c r="K219">
        <f t="shared" si="77"/>
        <v>4.9602158573357511E-14</v>
      </c>
      <c r="L219">
        <f t="shared" si="90"/>
        <v>3.1495407479696509E-13</v>
      </c>
      <c r="M219">
        <f t="shared" si="71"/>
        <v>1.9998337186174959E-12</v>
      </c>
      <c r="N219">
        <f t="shared" si="76"/>
        <v>1.2698152594779533E-11</v>
      </c>
      <c r="O219">
        <f t="shared" si="89"/>
        <v>8.0628243148023102E-11</v>
      </c>
      <c r="P219">
        <f t="shared" si="70"/>
        <v>5.1195743196607761E-10</v>
      </c>
      <c r="Q219">
        <f t="shared" si="75"/>
        <v>3.2507270642635624E-9</v>
      </c>
      <c r="R219">
        <f t="shared" si="88"/>
        <v>2.0640830245893934E-8</v>
      </c>
      <c r="S219">
        <f t="shared" si="69"/>
        <v>1.3106110258331595E-7</v>
      </c>
      <c r="T219">
        <f t="shared" si="74"/>
        <v>8.3218612845147102E-7</v>
      </c>
      <c r="U219">
        <f t="shared" si="87"/>
        <v>5.2840525429488319E-6</v>
      </c>
      <c r="V219">
        <f t="shared" ref="V219:V282" si="94">$C$8*EXP(-$C$5*($D219-($V$14-1)*$C$3))</f>
        <v>3.3551642261328909E-5</v>
      </c>
      <c r="W219">
        <f t="shared" si="73"/>
        <v>2.1303964888357674E-4</v>
      </c>
      <c r="X219">
        <f t="shared" si="81"/>
        <v>1.3527174509949018E-3</v>
      </c>
      <c r="Y219">
        <f t="shared" si="93"/>
        <v>8.5892204189001904E-3</v>
      </c>
      <c r="Z219">
        <f t="shared" si="72"/>
        <v>5.4538150114195591E-2</v>
      </c>
      <c r="AA219">
        <f t="shared" si="78"/>
        <v>0.34629566745469464</v>
      </c>
      <c r="AB219">
        <f t="shared" si="91"/>
        <v>2.1988404272384474</v>
      </c>
    </row>
    <row r="220" spans="1:28" x14ac:dyDescent="0.2">
      <c r="A220">
        <v>206</v>
      </c>
      <c r="B220">
        <f t="shared" si="82"/>
        <v>20</v>
      </c>
      <c r="C220">
        <f t="shared" si="83"/>
        <v>5</v>
      </c>
      <c r="D220">
        <f t="shared" si="79"/>
        <v>164.44444444444446</v>
      </c>
      <c r="E220">
        <f t="shared" si="84"/>
        <v>-92.444444444444457</v>
      </c>
      <c r="F220" t="e">
        <f t="shared" si="85"/>
        <v>#N/A</v>
      </c>
      <c r="G220" t="e">
        <f t="shared" si="86"/>
        <v>#N/A</v>
      </c>
      <c r="H220">
        <f t="shared" si="80"/>
        <v>1.577852994230667E-16</v>
      </c>
      <c r="I220">
        <f t="shared" si="92"/>
        <v>1.0018742011571715E-15</v>
      </c>
      <c r="J220">
        <f t="shared" si="56"/>
        <v>6.3615046434268059E-15</v>
      </c>
      <c r="K220">
        <f t="shared" si="77"/>
        <v>4.0393036652305102E-14</v>
      </c>
      <c r="L220">
        <f t="shared" si="90"/>
        <v>2.564797954962361E-13</v>
      </c>
      <c r="M220">
        <f t="shared" si="71"/>
        <v>1.6285451887172577E-12</v>
      </c>
      <c r="N220">
        <f t="shared" si="76"/>
        <v>1.0340617382990077E-11</v>
      </c>
      <c r="O220">
        <f t="shared" si="89"/>
        <v>6.565882764703648E-11</v>
      </c>
      <c r="P220">
        <f t="shared" si="70"/>
        <v>4.1690756831161822E-10</v>
      </c>
      <c r="Q220">
        <f t="shared" si="75"/>
        <v>2.6471980500454613E-9</v>
      </c>
      <c r="R220">
        <f t="shared" si="88"/>
        <v>1.6808659877641352E-8</v>
      </c>
      <c r="S220">
        <f t="shared" si="69"/>
        <v>1.0672833748777397E-7</v>
      </c>
      <c r="T220">
        <f t="shared" si="74"/>
        <v>6.7768270081163863E-7</v>
      </c>
      <c r="U220">
        <f t="shared" si="87"/>
        <v>4.3030169286761819E-6</v>
      </c>
      <c r="V220">
        <f t="shared" si="94"/>
        <v>2.7322454396870154E-5</v>
      </c>
      <c r="W220">
        <f t="shared" si="73"/>
        <v>1.7348677140777927E-4</v>
      </c>
      <c r="X220">
        <f t="shared" si="81"/>
        <v>1.1015723337411013E-3</v>
      </c>
      <c r="Y220">
        <f t="shared" si="93"/>
        <v>6.9945483255987517E-3</v>
      </c>
      <c r="Z220">
        <f t="shared" si="72"/>
        <v>4.4412613480391487E-2</v>
      </c>
      <c r="AA220">
        <f t="shared" si="78"/>
        <v>0.28200251743772187</v>
      </c>
      <c r="AB220">
        <f t="shared" si="91"/>
        <v>1.7906043713532807</v>
      </c>
    </row>
    <row r="221" spans="1:28" x14ac:dyDescent="0.2">
      <c r="A221">
        <v>207</v>
      </c>
      <c r="B221">
        <f t="shared" si="82"/>
        <v>20</v>
      </c>
      <c r="C221">
        <f t="shared" si="83"/>
        <v>6</v>
      </c>
      <c r="D221">
        <f t="shared" si="79"/>
        <v>165.33333333333334</v>
      </c>
      <c r="E221">
        <f t="shared" si="84"/>
        <v>-93.333333333333343</v>
      </c>
      <c r="F221" t="e">
        <f t="shared" si="85"/>
        <v>#N/A</v>
      </c>
      <c r="G221" t="e">
        <f t="shared" si="86"/>
        <v>#N/A</v>
      </c>
      <c r="H221">
        <f t="shared" si="80"/>
        <v>1.2849092793744327E-16</v>
      </c>
      <c r="I221">
        <f t="shared" si="92"/>
        <v>8.1586653670506843E-16</v>
      </c>
      <c r="J221">
        <f t="shared" si="56"/>
        <v>5.1804295945250984E-15</v>
      </c>
      <c r="K221">
        <f t="shared" si="77"/>
        <v>3.2893677551985261E-14</v>
      </c>
      <c r="L221">
        <f t="shared" si="90"/>
        <v>2.0886183339649694E-13</v>
      </c>
      <c r="M221">
        <f t="shared" si="71"/>
        <v>1.3261899761984262E-12</v>
      </c>
      <c r="N221">
        <f t="shared" si="76"/>
        <v>8.4207814533082334E-12</v>
      </c>
      <c r="O221">
        <f t="shared" si="89"/>
        <v>5.3468629349503248E-11</v>
      </c>
      <c r="P221">
        <f t="shared" si="70"/>
        <v>3.3950463390679726E-10</v>
      </c>
      <c r="Q221">
        <f t="shared" si="75"/>
        <v>2.1557200520469094E-9</v>
      </c>
      <c r="R221">
        <f t="shared" si="88"/>
        <v>1.3687969113472841E-8</v>
      </c>
      <c r="S221">
        <f t="shared" ref="S221:S284" si="95">$C$8*EXP(-$C$5*($D221-($S$14-1)*$C$3))</f>
        <v>8.691318628013986E-8</v>
      </c>
      <c r="T221">
        <f t="shared" si="74"/>
        <v>5.5186433332400923E-7</v>
      </c>
      <c r="U221">
        <f t="shared" si="87"/>
        <v>3.504120093049044E-6</v>
      </c>
      <c r="V221">
        <f t="shared" si="94"/>
        <v>2.2249775687715821E-5</v>
      </c>
      <c r="W221">
        <f t="shared" si="73"/>
        <v>1.412772693309462E-4</v>
      </c>
      <c r="X221">
        <f t="shared" si="81"/>
        <v>8.970547438205543E-4</v>
      </c>
      <c r="Y221">
        <f t="shared" si="93"/>
        <v>5.6959425760552494E-3</v>
      </c>
      <c r="Z221">
        <f t="shared" si="72"/>
        <v>3.616698094872222E-2</v>
      </c>
      <c r="AA221">
        <f t="shared" si="78"/>
        <v>0.22964601441806182</v>
      </c>
      <c r="AB221">
        <f t="shared" si="91"/>
        <v>1.4581612994701425</v>
      </c>
    </row>
    <row r="222" spans="1:28" x14ac:dyDescent="0.2">
      <c r="A222">
        <v>208</v>
      </c>
      <c r="B222">
        <f t="shared" si="82"/>
        <v>20</v>
      </c>
      <c r="C222">
        <f t="shared" si="83"/>
        <v>7</v>
      </c>
      <c r="D222">
        <f t="shared" si="79"/>
        <v>166.22222222222223</v>
      </c>
      <c r="E222">
        <f t="shared" si="84"/>
        <v>-94.222222222222229</v>
      </c>
      <c r="F222" t="e">
        <f t="shared" si="85"/>
        <v>#N/A</v>
      </c>
      <c r="G222" t="e">
        <f t="shared" si="86"/>
        <v>#N/A</v>
      </c>
      <c r="H222">
        <f t="shared" si="80"/>
        <v>1.046353406977249E-16</v>
      </c>
      <c r="I222">
        <f t="shared" si="92"/>
        <v>6.6439299958647644E-16</v>
      </c>
      <c r="J222">
        <f t="shared" si="56"/>
        <v>4.2186325858555425E-15</v>
      </c>
      <c r="K222">
        <f t="shared" si="77"/>
        <v>2.6786647218617593E-14</v>
      </c>
      <c r="L222">
        <f t="shared" si="90"/>
        <v>1.7008460789413809E-13</v>
      </c>
      <c r="M222">
        <f t="shared" si="71"/>
        <v>1.0799699419790157E-12</v>
      </c>
      <c r="N222">
        <f t="shared" si="76"/>
        <v>6.8573816879660845E-12</v>
      </c>
      <c r="O222">
        <f t="shared" si="89"/>
        <v>4.3541659620899384E-11</v>
      </c>
      <c r="P222">
        <f t="shared" si="70"/>
        <v>2.7647230514662822E-10</v>
      </c>
      <c r="Q222">
        <f t="shared" si="75"/>
        <v>1.7554897121193191E-9</v>
      </c>
      <c r="R222">
        <f t="shared" si="88"/>
        <v>1.1146664862950251E-8</v>
      </c>
      <c r="S222">
        <f t="shared" si="95"/>
        <v>7.0776910117536625E-8</v>
      </c>
      <c r="T222">
        <f t="shared" si="74"/>
        <v>4.4940536630254595E-7</v>
      </c>
      <c r="U222">
        <f t="shared" si="87"/>
        <v>2.8535462049152608E-6</v>
      </c>
      <c r="V222">
        <f t="shared" si="94"/>
        <v>1.8118888990089386E-5</v>
      </c>
      <c r="W222">
        <f t="shared" si="73"/>
        <v>1.1504777377345164E-4</v>
      </c>
      <c r="X222">
        <f t="shared" si="81"/>
        <v>7.30507828458306E-4</v>
      </c>
      <c r="Y222">
        <f t="shared" si="93"/>
        <v>4.638435581462882E-3</v>
      </c>
      <c r="Z222">
        <f t="shared" si="72"/>
        <v>2.9452230086003617E-2</v>
      </c>
      <c r="AA222">
        <f t="shared" si="78"/>
        <v>0.18701000408532631</v>
      </c>
      <c r="AB222">
        <f t="shared" si="91"/>
        <v>1.1874395088544971</v>
      </c>
    </row>
    <row r="223" spans="1:28" x14ac:dyDescent="0.2">
      <c r="A223">
        <v>209</v>
      </c>
      <c r="B223">
        <f t="shared" si="82"/>
        <v>20</v>
      </c>
      <c r="C223">
        <f t="shared" si="83"/>
        <v>8</v>
      </c>
      <c r="D223">
        <f t="shared" si="79"/>
        <v>167.11111111111111</v>
      </c>
      <c r="E223">
        <f t="shared" si="84"/>
        <v>-95.111111111111114</v>
      </c>
      <c r="F223" t="e">
        <f t="shared" si="85"/>
        <v>#N/A</v>
      </c>
      <c r="G223" t="e">
        <f t="shared" si="86"/>
        <v>#N/A</v>
      </c>
      <c r="H223">
        <f t="shared" si="80"/>
        <v>8.5208774647961349E-17</v>
      </c>
      <c r="I223">
        <f t="shared" si="92"/>
        <v>5.4104199405237921E-16</v>
      </c>
      <c r="J223">
        <f t="shared" si="56"/>
        <v>3.4354025220708688E-15</v>
      </c>
      <c r="K223">
        <f t="shared" si="77"/>
        <v>2.1813446309877967E-14</v>
      </c>
      <c r="L223">
        <f t="shared" si="90"/>
        <v>1.3850675047740867E-13</v>
      </c>
      <c r="M223">
        <f t="shared" si="71"/>
        <v>8.7946304565014303E-13</v>
      </c>
      <c r="N223">
        <f t="shared" si="76"/>
        <v>5.5842422553287829E-12</v>
      </c>
      <c r="O223">
        <f t="shared" si="89"/>
        <v>3.5457728122216646E-11</v>
      </c>
      <c r="P223">
        <f t="shared" ref="P223:P286" si="96">$C$8*EXP(-$C$5*($D223-($P$14-1)*$C$3))</f>
        <v>2.2514253968643677E-10</v>
      </c>
      <c r="Q223">
        <f t="shared" si="75"/>
        <v>1.4295660173641643E-9</v>
      </c>
      <c r="R223">
        <f t="shared" si="88"/>
        <v>9.0771783992874681E-9</v>
      </c>
      <c r="S223">
        <f t="shared" si="95"/>
        <v>5.7636490159727655E-8</v>
      </c>
      <c r="T223">
        <f t="shared" si="74"/>
        <v>3.6596890044522632E-7</v>
      </c>
      <c r="U223">
        <f t="shared" si="87"/>
        <v>2.3237576702175893E-6</v>
      </c>
      <c r="V223">
        <f t="shared" si="94"/>
        <v>1.475494148089029E-5</v>
      </c>
      <c r="W223">
        <f t="shared" si="73"/>
        <v>9.3688038513977829E-5</v>
      </c>
      <c r="X223">
        <f t="shared" si="81"/>
        <v>5.9488196357570221E-4</v>
      </c>
      <c r="Y223">
        <f t="shared" si="93"/>
        <v>3.7772650191079133E-3</v>
      </c>
      <c r="Z223">
        <f t="shared" si="72"/>
        <v>2.3984137859578321E-2</v>
      </c>
      <c r="AA223">
        <f t="shared" si="78"/>
        <v>0.15228978267537979</v>
      </c>
      <c r="AB223">
        <f t="shared" si="91"/>
        <v>0.96697984489162514</v>
      </c>
    </row>
    <row r="224" spans="1:28" x14ac:dyDescent="0.2">
      <c r="A224">
        <v>210</v>
      </c>
      <c r="B224">
        <f t="shared" si="82"/>
        <v>20</v>
      </c>
      <c r="C224">
        <f t="shared" si="83"/>
        <v>9</v>
      </c>
      <c r="D224">
        <f t="shared" si="79"/>
        <v>168</v>
      </c>
      <c r="E224">
        <f t="shared" si="84"/>
        <v>-96</v>
      </c>
      <c r="F224" t="e">
        <f t="shared" si="85"/>
        <v>#N/A</v>
      </c>
      <c r="G224" t="e">
        <f t="shared" si="86"/>
        <v>#N/A</v>
      </c>
      <c r="H224">
        <f t="shared" si="80"/>
        <v>6.9388939039072432E-17</v>
      </c>
      <c r="I224">
        <f t="shared" si="92"/>
        <v>4.4059229930232245E-16</v>
      </c>
      <c r="J224">
        <f t="shared" si="56"/>
        <v>2.7975867176063917E-15</v>
      </c>
      <c r="K224">
        <f t="shared" si="77"/>
        <v>1.7763568394002555E-14</v>
      </c>
      <c r="L224">
        <f t="shared" si="90"/>
        <v>1.1279162862139462E-13</v>
      </c>
      <c r="M224">
        <f t="shared" si="71"/>
        <v>7.1618219970723425E-13</v>
      </c>
      <c r="N224">
        <f t="shared" si="76"/>
        <v>4.5474735088646573E-12</v>
      </c>
      <c r="O224">
        <f t="shared" si="89"/>
        <v>2.8874656927077046E-11</v>
      </c>
      <c r="P224">
        <f t="shared" si="96"/>
        <v>1.833426431250521E-10</v>
      </c>
      <c r="Q224">
        <f t="shared" si="75"/>
        <v>1.164153218269349E-9</v>
      </c>
      <c r="R224">
        <f t="shared" si="88"/>
        <v>7.3919121733317287E-9</v>
      </c>
      <c r="S224">
        <f t="shared" si="95"/>
        <v>4.6935716640013204E-8</v>
      </c>
      <c r="T224">
        <f t="shared" si="74"/>
        <v>2.980232238769536E-7</v>
      </c>
      <c r="U224">
        <f t="shared" si="87"/>
        <v>1.8923295163729204E-6</v>
      </c>
      <c r="V224">
        <f t="shared" si="94"/>
        <v>1.2015543459843389E-5</v>
      </c>
      <c r="W224">
        <f t="shared" si="73"/>
        <v>7.6293945312500027E-5</v>
      </c>
      <c r="X224">
        <f t="shared" si="81"/>
        <v>4.8443635619146714E-4</v>
      </c>
      <c r="Y224">
        <f t="shared" si="93"/>
        <v>3.0759791257199071E-3</v>
      </c>
      <c r="Z224">
        <f t="shared" si="72"/>
        <v>1.9531250000000003E-2</v>
      </c>
      <c r="AA224">
        <f t="shared" si="78"/>
        <v>0.12401570718501562</v>
      </c>
      <c r="AB224">
        <f t="shared" si="91"/>
        <v>0.78745065618429588</v>
      </c>
    </row>
    <row r="225" spans="1:30" s="1" customFormat="1" x14ac:dyDescent="0.2">
      <c r="A225" s="1">
        <v>211</v>
      </c>
      <c r="B225" s="1">
        <f t="shared" si="82"/>
        <v>21</v>
      </c>
      <c r="C225" s="1">
        <f t="shared" si="83"/>
        <v>0</v>
      </c>
      <c r="D225" s="1">
        <f t="shared" si="79"/>
        <v>168</v>
      </c>
      <c r="E225" s="1">
        <f t="shared" si="84"/>
        <v>-96</v>
      </c>
      <c r="F225" s="1" t="e">
        <f t="shared" si="85"/>
        <v>#N/A</v>
      </c>
      <c r="G225" s="1" t="e">
        <f t="shared" si="86"/>
        <v>#N/A</v>
      </c>
      <c r="H225" s="1">
        <f t="shared" si="80"/>
        <v>6.9388939039072432E-17</v>
      </c>
      <c r="I225" s="1">
        <f t="shared" si="92"/>
        <v>4.4059229930232245E-16</v>
      </c>
      <c r="J225" s="1">
        <f t="shared" si="56"/>
        <v>2.7975867176063917E-15</v>
      </c>
      <c r="K225" s="1">
        <f t="shared" si="77"/>
        <v>1.7763568394002555E-14</v>
      </c>
      <c r="L225" s="1">
        <f t="shared" si="90"/>
        <v>1.1279162862139462E-13</v>
      </c>
      <c r="M225" s="1">
        <f t="shared" ref="M225:M288" si="97">$C$8*EXP(-$C$5*($D225-($M$14-1)*$C$3))</f>
        <v>7.1618219970723425E-13</v>
      </c>
      <c r="N225" s="1">
        <f t="shared" si="76"/>
        <v>4.5474735088646573E-12</v>
      </c>
      <c r="O225" s="1">
        <f t="shared" si="89"/>
        <v>2.8874656927077046E-11</v>
      </c>
      <c r="P225" s="1">
        <f t="shared" si="96"/>
        <v>1.833426431250521E-10</v>
      </c>
      <c r="Q225" s="1">
        <f t="shared" si="75"/>
        <v>1.164153218269349E-9</v>
      </c>
      <c r="R225" s="1">
        <f t="shared" si="88"/>
        <v>7.3919121733317287E-9</v>
      </c>
      <c r="S225" s="1">
        <f t="shared" si="95"/>
        <v>4.6935716640013204E-8</v>
      </c>
      <c r="T225" s="1">
        <f t="shared" si="74"/>
        <v>2.980232238769536E-7</v>
      </c>
      <c r="U225" s="1">
        <f t="shared" si="87"/>
        <v>1.8923295163729204E-6</v>
      </c>
      <c r="V225" s="1">
        <f t="shared" si="94"/>
        <v>1.2015543459843389E-5</v>
      </c>
      <c r="W225" s="1">
        <f t="shared" si="73"/>
        <v>7.6293945312500027E-5</v>
      </c>
      <c r="X225" s="1">
        <f t="shared" si="81"/>
        <v>4.8443635619146714E-4</v>
      </c>
      <c r="Y225" s="1">
        <f t="shared" si="93"/>
        <v>3.0759791257199071E-3</v>
      </c>
      <c r="Z225" s="1">
        <f t="shared" si="72"/>
        <v>1.9531250000000003E-2</v>
      </c>
      <c r="AA225" s="1">
        <f t="shared" si="78"/>
        <v>0.12401570718501562</v>
      </c>
      <c r="AB225" s="1">
        <f t="shared" si="91"/>
        <v>0.78745065618429588</v>
      </c>
      <c r="AC225" s="1">
        <f>$C$8*EXP(-$C$5*($D225-($AC$14-1)*$C$3))</f>
        <v>5</v>
      </c>
    </row>
    <row r="226" spans="1:30" x14ac:dyDescent="0.2">
      <c r="A226">
        <v>212</v>
      </c>
      <c r="B226">
        <f t="shared" si="82"/>
        <v>21</v>
      </c>
      <c r="C226">
        <f t="shared" si="83"/>
        <v>1</v>
      </c>
      <c r="D226">
        <f t="shared" si="79"/>
        <v>168.88888888888889</v>
      </c>
      <c r="E226">
        <f t="shared" si="84"/>
        <v>-96.888888888888886</v>
      </c>
      <c r="F226" t="e">
        <f t="shared" si="85"/>
        <v>#N/A</v>
      </c>
      <c r="G226" t="e">
        <f t="shared" si="86"/>
        <v>#N/A</v>
      </c>
      <c r="H226">
        <f t="shared" si="80"/>
        <v>5.6506209376446435E-17</v>
      </c>
      <c r="I226">
        <f t="shared" si="92"/>
        <v>3.5879206482762485E-16</v>
      </c>
      <c r="J226">
        <f t="shared" si="56"/>
        <v>2.2781876045808519E-15</v>
      </c>
      <c r="K226">
        <f t="shared" si="77"/>
        <v>1.4465589600370196E-14</v>
      </c>
      <c r="L226">
        <f t="shared" si="90"/>
        <v>9.1850768595871709E-14</v>
      </c>
      <c r="M226">
        <f t="shared" si="97"/>
        <v>5.8321602677269838E-13</v>
      </c>
      <c r="N226">
        <f t="shared" si="76"/>
        <v>3.7031909376947863E-12</v>
      </c>
      <c r="O226">
        <f t="shared" si="89"/>
        <v>2.3513796760543174E-11</v>
      </c>
      <c r="P226">
        <f t="shared" si="96"/>
        <v>1.4930330285381091E-10</v>
      </c>
      <c r="Q226">
        <f t="shared" si="75"/>
        <v>9.480168800498624E-10</v>
      </c>
      <c r="R226">
        <f t="shared" si="88"/>
        <v>6.0195319706990566E-9</v>
      </c>
      <c r="S226">
        <f t="shared" si="95"/>
        <v>3.8221645530575488E-8</v>
      </c>
      <c r="T226">
        <f t="shared" si="74"/>
        <v>2.4269232129276499E-7</v>
      </c>
      <c r="U226">
        <f t="shared" si="87"/>
        <v>1.541000184498957E-6</v>
      </c>
      <c r="V226">
        <f t="shared" si="94"/>
        <v>9.7847412558273317E-6</v>
      </c>
      <c r="W226">
        <f t="shared" si="73"/>
        <v>6.2129234250947755E-5</v>
      </c>
      <c r="X226">
        <f t="shared" si="81"/>
        <v>3.9449604723173251E-4</v>
      </c>
      <c r="Y226">
        <f t="shared" si="93"/>
        <v>2.5048937614917961E-3</v>
      </c>
      <c r="Z226">
        <f t="shared" si="72"/>
        <v>1.5905083968242625E-2</v>
      </c>
      <c r="AA226">
        <f t="shared" si="78"/>
        <v>0.10099098809132356</v>
      </c>
      <c r="AB226">
        <f t="shared" si="91"/>
        <v>0.64125280294189968</v>
      </c>
      <c r="AC226">
        <f t="shared" ref="AC226:AC289" si="98">$C$8*EXP(-$C$5*($D226-($AC$14-1)*$C$3))</f>
        <v>4.0717014958701112</v>
      </c>
    </row>
    <row r="227" spans="1:30" x14ac:dyDescent="0.2">
      <c r="A227">
        <v>213</v>
      </c>
      <c r="B227">
        <f t="shared" si="82"/>
        <v>21</v>
      </c>
      <c r="C227">
        <f t="shared" si="83"/>
        <v>2</v>
      </c>
      <c r="D227">
        <f t="shared" si="79"/>
        <v>169.77777777777777</v>
      </c>
      <c r="E227">
        <f t="shared" si="84"/>
        <v>-97.777777777777771</v>
      </c>
      <c r="F227" t="e">
        <f t="shared" si="85"/>
        <v>#N/A</v>
      </c>
      <c r="G227" t="e">
        <f t="shared" si="86"/>
        <v>#N/A</v>
      </c>
      <c r="H227">
        <f t="shared" si="80"/>
        <v>4.6015283448805171E-17</v>
      </c>
      <c r="I227">
        <f t="shared" si="92"/>
        <v>2.9217883741299215E-16</v>
      </c>
      <c r="J227">
        <f t="shared" ref="J227:J290" si="99">$C$8*EXP(-$C$5*($D227-($J$14-1)*$C$3))</f>
        <v>1.8552199754889267E-15</v>
      </c>
      <c r="K227">
        <f t="shared" si="77"/>
        <v>1.177991256289413E-14</v>
      </c>
      <c r="L227">
        <f t="shared" si="90"/>
        <v>7.4797782377726319E-14</v>
      </c>
      <c r="M227">
        <f t="shared" si="97"/>
        <v>4.7493631372516383E-13</v>
      </c>
      <c r="N227">
        <f t="shared" si="76"/>
        <v>3.0156576161008997E-12</v>
      </c>
      <c r="O227">
        <f t="shared" si="89"/>
        <v>1.9148232288697883E-11</v>
      </c>
      <c r="P227">
        <f t="shared" si="96"/>
        <v>1.2158369631364204E-10</v>
      </c>
      <c r="Q227">
        <f t="shared" si="75"/>
        <v>7.7200834972182805E-10</v>
      </c>
      <c r="R227">
        <f t="shared" si="88"/>
        <v>4.9019474659066613E-9</v>
      </c>
      <c r="S227">
        <f t="shared" si="95"/>
        <v>3.112542625629227E-8</v>
      </c>
      <c r="T227">
        <f t="shared" si="74"/>
        <v>1.9763413752878814E-7</v>
      </c>
      <c r="U227">
        <f t="shared" si="87"/>
        <v>1.254898551272104E-6</v>
      </c>
      <c r="V227">
        <f t="shared" si="94"/>
        <v>7.9681091216108263E-6</v>
      </c>
      <c r="W227">
        <f t="shared" si="73"/>
        <v>5.0594339207369709E-5</v>
      </c>
      <c r="X227">
        <f t="shared" si="81"/>
        <v>3.2125402912565879E-4</v>
      </c>
      <c r="Y227">
        <f t="shared" si="93"/>
        <v>2.0398359351323711E-3</v>
      </c>
      <c r="Z227">
        <f t="shared" si="72"/>
        <v>1.2952150837086654E-2</v>
      </c>
      <c r="AA227">
        <f t="shared" si="78"/>
        <v>8.2241031456168567E-2</v>
      </c>
      <c r="AB227">
        <f t="shared" si="91"/>
        <v>0.522197999393887</v>
      </c>
      <c r="AC227">
        <f t="shared" si="98"/>
        <v>3.3157506142941804</v>
      </c>
    </row>
    <row r="228" spans="1:30" x14ac:dyDescent="0.2">
      <c r="A228">
        <v>214</v>
      </c>
      <c r="B228">
        <f t="shared" si="82"/>
        <v>21</v>
      </c>
      <c r="C228">
        <f t="shared" si="83"/>
        <v>3</v>
      </c>
      <c r="D228">
        <f t="shared" si="79"/>
        <v>170.66666666666666</v>
      </c>
      <c r="E228">
        <f t="shared" si="84"/>
        <v>-98.666666666666657</v>
      </c>
      <c r="F228" t="e">
        <f t="shared" si="85"/>
        <v>#N/A</v>
      </c>
      <c r="G228" t="e">
        <f t="shared" si="86"/>
        <v>#N/A</v>
      </c>
      <c r="H228">
        <f t="shared" si="80"/>
        <v>3.7472099690277567E-17</v>
      </c>
      <c r="I228">
        <f t="shared" si="92"/>
        <v>2.379330018712149E-16</v>
      </c>
      <c r="J228">
        <f t="shared" si="99"/>
        <v>1.5107803898732691E-15</v>
      </c>
      <c r="K228">
        <f t="shared" si="77"/>
        <v>9.5928575207109955E-15</v>
      </c>
      <c r="L228">
        <f t="shared" si="90"/>
        <v>6.0910848479031053E-14</v>
      </c>
      <c r="M228">
        <f t="shared" si="97"/>
        <v>3.8675977980755719E-13</v>
      </c>
      <c r="N228">
        <f t="shared" si="76"/>
        <v>2.4557715253020253E-12</v>
      </c>
      <c r="O228">
        <f t="shared" si="89"/>
        <v>1.5593177210631904E-11</v>
      </c>
      <c r="P228">
        <f t="shared" si="96"/>
        <v>9.9010503630734719E-11</v>
      </c>
      <c r="Q228">
        <f t="shared" si="75"/>
        <v>6.2867751047731673E-10</v>
      </c>
      <c r="R228">
        <f t="shared" si="88"/>
        <v>3.9918533659217708E-9</v>
      </c>
      <c r="S228">
        <f t="shared" si="95"/>
        <v>2.5346688929468012E-8</v>
      </c>
      <c r="T228">
        <f t="shared" si="74"/>
        <v>1.6094144268219319E-7</v>
      </c>
      <c r="U228">
        <f t="shared" si="87"/>
        <v>1.0219144616759723E-6</v>
      </c>
      <c r="V228">
        <f t="shared" si="94"/>
        <v>6.4887523659438153E-6</v>
      </c>
      <c r="W228">
        <f t="shared" si="73"/>
        <v>4.1201009326641409E-5</v>
      </c>
      <c r="X228">
        <f t="shared" si="81"/>
        <v>2.6161010218904906E-4</v>
      </c>
      <c r="Y228">
        <f t="shared" si="93"/>
        <v>1.661120605681618E-3</v>
      </c>
      <c r="Z228">
        <f t="shared" si="72"/>
        <v>1.0547458387620209E-2</v>
      </c>
      <c r="AA228">
        <f t="shared" si="78"/>
        <v>6.6972186160396491E-2</v>
      </c>
      <c r="AB228">
        <f t="shared" si="91"/>
        <v>0.42524687505449377</v>
      </c>
      <c r="AC228">
        <f t="shared" si="98"/>
        <v>2.7001493472307714</v>
      </c>
    </row>
    <row r="229" spans="1:30" x14ac:dyDescent="0.2">
      <c r="A229">
        <v>215</v>
      </c>
      <c r="B229">
        <f t="shared" si="82"/>
        <v>21</v>
      </c>
      <c r="C229">
        <f t="shared" si="83"/>
        <v>4</v>
      </c>
      <c r="D229">
        <f t="shared" si="79"/>
        <v>171.55555555555554</v>
      </c>
      <c r="E229">
        <f t="shared" si="84"/>
        <v>-99.555555555555543</v>
      </c>
      <c r="F229" t="e">
        <f t="shared" si="85"/>
        <v>#N/A</v>
      </c>
      <c r="G229" t="e">
        <f t="shared" si="86"/>
        <v>#N/A</v>
      </c>
      <c r="H229">
        <f t="shared" si="80"/>
        <v>3.0515040872459312E-17</v>
      </c>
      <c r="I229">
        <f t="shared" si="92"/>
        <v>1.9375843192717763E-16</v>
      </c>
      <c r="J229">
        <f t="shared" si="99"/>
        <v>1.2302893546756482E-15</v>
      </c>
      <c r="K229">
        <f t="shared" si="77"/>
        <v>7.8118504633495886E-15</v>
      </c>
      <c r="L229">
        <f t="shared" si="90"/>
        <v>4.9602158573357511E-14</v>
      </c>
      <c r="M229">
        <f t="shared" si="97"/>
        <v>3.1495407479696509E-13</v>
      </c>
      <c r="N229">
        <f t="shared" si="76"/>
        <v>1.9998337186174959E-12</v>
      </c>
      <c r="O229">
        <f t="shared" si="89"/>
        <v>1.2698152594779533E-11</v>
      </c>
      <c r="P229">
        <f t="shared" si="96"/>
        <v>8.0628243148023102E-11</v>
      </c>
      <c r="Q229">
        <f t="shared" si="75"/>
        <v>5.1195743196607761E-10</v>
      </c>
      <c r="R229">
        <f t="shared" si="88"/>
        <v>3.2507270642635624E-9</v>
      </c>
      <c r="S229">
        <f t="shared" si="95"/>
        <v>2.0640830245893934E-8</v>
      </c>
      <c r="T229">
        <f t="shared" si="74"/>
        <v>1.3106110258331595E-7</v>
      </c>
      <c r="U229">
        <f t="shared" si="87"/>
        <v>8.3218612845147102E-7</v>
      </c>
      <c r="V229">
        <f t="shared" si="94"/>
        <v>5.2840525429488319E-6</v>
      </c>
      <c r="W229">
        <f t="shared" ref="W229:W292" si="100">$C$8*EXP(-$C$5*($D229-($W$14-1)*$C$3))</f>
        <v>3.3551642261328909E-5</v>
      </c>
      <c r="X229">
        <f t="shared" si="81"/>
        <v>2.1303964888357674E-4</v>
      </c>
      <c r="Y229">
        <f t="shared" si="93"/>
        <v>1.3527174509949018E-3</v>
      </c>
      <c r="Z229">
        <f t="shared" si="72"/>
        <v>8.5892204189001904E-3</v>
      </c>
      <c r="AA229">
        <f t="shared" si="78"/>
        <v>5.4538150114195591E-2</v>
      </c>
      <c r="AB229">
        <f t="shared" si="91"/>
        <v>0.34629566745469464</v>
      </c>
      <c r="AC229">
        <f t="shared" si="98"/>
        <v>2.1988404272384474</v>
      </c>
    </row>
    <row r="230" spans="1:30" x14ac:dyDescent="0.2">
      <c r="A230">
        <v>216</v>
      </c>
      <c r="B230">
        <f t="shared" si="82"/>
        <v>21</v>
      </c>
      <c r="C230">
        <f t="shared" si="83"/>
        <v>5</v>
      </c>
      <c r="D230">
        <f t="shared" si="79"/>
        <v>172.44444444444446</v>
      </c>
      <c r="E230">
        <f t="shared" si="84"/>
        <v>-100.44444444444446</v>
      </c>
      <c r="F230" t="e">
        <f t="shared" si="85"/>
        <v>#N/A</v>
      </c>
      <c r="G230" t="e">
        <f t="shared" si="86"/>
        <v>#N/A</v>
      </c>
      <c r="H230">
        <f t="shared" si="80"/>
        <v>2.4849627513385945E-17</v>
      </c>
      <c r="I230">
        <f t="shared" si="92"/>
        <v>1.577852994230667E-16</v>
      </c>
      <c r="J230">
        <f t="shared" si="99"/>
        <v>1.0018742011571715E-15</v>
      </c>
      <c r="K230">
        <f t="shared" si="77"/>
        <v>6.3615046434268059E-15</v>
      </c>
      <c r="L230">
        <f t="shared" si="90"/>
        <v>4.0393036652305102E-14</v>
      </c>
      <c r="M230">
        <f t="shared" si="97"/>
        <v>2.564797954962361E-13</v>
      </c>
      <c r="N230">
        <f t="shared" si="76"/>
        <v>1.6285451887172577E-12</v>
      </c>
      <c r="O230">
        <f t="shared" si="89"/>
        <v>1.0340617382990077E-11</v>
      </c>
      <c r="P230">
        <f t="shared" si="96"/>
        <v>6.565882764703648E-11</v>
      </c>
      <c r="Q230">
        <f t="shared" si="75"/>
        <v>4.1690756831161822E-10</v>
      </c>
      <c r="R230">
        <f t="shared" si="88"/>
        <v>2.6471980500454613E-9</v>
      </c>
      <c r="S230">
        <f t="shared" si="95"/>
        <v>1.6808659877641352E-8</v>
      </c>
      <c r="T230">
        <f t="shared" si="74"/>
        <v>1.0672833748777397E-7</v>
      </c>
      <c r="U230">
        <f t="shared" si="87"/>
        <v>6.7768270081163863E-7</v>
      </c>
      <c r="V230">
        <f t="shared" si="94"/>
        <v>4.3030169286761819E-6</v>
      </c>
      <c r="W230">
        <f t="shared" si="100"/>
        <v>2.7322454396870154E-5</v>
      </c>
      <c r="X230">
        <f t="shared" si="81"/>
        <v>1.7348677140777927E-4</v>
      </c>
      <c r="Y230">
        <f t="shared" si="93"/>
        <v>1.1015723337411013E-3</v>
      </c>
      <c r="Z230">
        <f t="shared" si="72"/>
        <v>6.9945483255987517E-3</v>
      </c>
      <c r="AA230">
        <f t="shared" si="78"/>
        <v>4.4412613480391487E-2</v>
      </c>
      <c r="AB230">
        <f t="shared" si="91"/>
        <v>0.28200251743772187</v>
      </c>
      <c r="AC230">
        <f t="shared" si="98"/>
        <v>1.7906043713532807</v>
      </c>
    </row>
    <row r="231" spans="1:30" x14ac:dyDescent="0.2">
      <c r="A231">
        <v>217</v>
      </c>
      <c r="B231">
        <f t="shared" si="82"/>
        <v>21</v>
      </c>
      <c r="C231">
        <f t="shared" si="83"/>
        <v>6</v>
      </c>
      <c r="D231">
        <f t="shared" si="79"/>
        <v>173.33333333333334</v>
      </c>
      <c r="E231">
        <f t="shared" si="84"/>
        <v>-101.33333333333334</v>
      </c>
      <c r="F231" t="e">
        <f t="shared" si="85"/>
        <v>#N/A</v>
      </c>
      <c r="G231" t="e">
        <f t="shared" si="86"/>
        <v>#N/A</v>
      </c>
      <c r="H231">
        <f t="shared" si="80"/>
        <v>2.023605310361365E-17</v>
      </c>
      <c r="I231">
        <f t="shared" si="92"/>
        <v>1.2849092793744327E-16</v>
      </c>
      <c r="J231">
        <f t="shared" si="99"/>
        <v>8.1586653670506843E-16</v>
      </c>
      <c r="K231">
        <f t="shared" si="77"/>
        <v>5.1804295945250984E-15</v>
      </c>
      <c r="L231">
        <f t="shared" si="90"/>
        <v>3.2893677551985261E-14</v>
      </c>
      <c r="M231">
        <f t="shared" si="97"/>
        <v>2.0886183339649694E-13</v>
      </c>
      <c r="N231">
        <f t="shared" si="76"/>
        <v>1.3261899761984262E-12</v>
      </c>
      <c r="O231">
        <f t="shared" si="89"/>
        <v>8.4207814533082334E-12</v>
      </c>
      <c r="P231">
        <f t="shared" si="96"/>
        <v>5.3468629349503248E-11</v>
      </c>
      <c r="Q231">
        <f t="shared" si="75"/>
        <v>3.3950463390679726E-10</v>
      </c>
      <c r="R231">
        <f t="shared" si="88"/>
        <v>2.1557200520469094E-9</v>
      </c>
      <c r="S231">
        <f t="shared" si="95"/>
        <v>1.3687969113472841E-8</v>
      </c>
      <c r="T231">
        <f t="shared" ref="T231:T294" si="101">$C$8*EXP(-$C$5*($D231-($T$14-1)*$C$3))</f>
        <v>8.691318628013986E-8</v>
      </c>
      <c r="U231">
        <f t="shared" si="87"/>
        <v>5.5186433332400923E-7</v>
      </c>
      <c r="V231">
        <f t="shared" si="94"/>
        <v>3.504120093049044E-6</v>
      </c>
      <c r="W231">
        <f t="shared" si="100"/>
        <v>2.2249775687715821E-5</v>
      </c>
      <c r="X231">
        <f t="shared" si="81"/>
        <v>1.412772693309462E-4</v>
      </c>
      <c r="Y231">
        <f t="shared" si="93"/>
        <v>8.970547438205543E-4</v>
      </c>
      <c r="Z231">
        <f t="shared" si="72"/>
        <v>5.6959425760552494E-3</v>
      </c>
      <c r="AA231">
        <f t="shared" si="78"/>
        <v>3.616698094872222E-2</v>
      </c>
      <c r="AB231">
        <f t="shared" si="91"/>
        <v>0.22964601441806182</v>
      </c>
      <c r="AC231">
        <f t="shared" si="98"/>
        <v>1.4581612994701425</v>
      </c>
    </row>
    <row r="232" spans="1:30" x14ac:dyDescent="0.2">
      <c r="A232">
        <v>218</v>
      </c>
      <c r="B232">
        <f t="shared" si="82"/>
        <v>21</v>
      </c>
      <c r="C232">
        <f t="shared" si="83"/>
        <v>7</v>
      </c>
      <c r="D232">
        <f t="shared" si="79"/>
        <v>174.22222222222223</v>
      </c>
      <c r="E232">
        <f t="shared" si="84"/>
        <v>-102.22222222222223</v>
      </c>
      <c r="F232" t="e">
        <f t="shared" si="85"/>
        <v>#N/A</v>
      </c>
      <c r="G232" t="e">
        <f t="shared" si="86"/>
        <v>#N/A</v>
      </c>
      <c r="H232">
        <f t="shared" si="80"/>
        <v>1.6479033538498201E-17</v>
      </c>
      <c r="I232">
        <f t="shared" si="92"/>
        <v>1.046353406977249E-16</v>
      </c>
      <c r="J232">
        <f t="shared" si="99"/>
        <v>6.6439299958647644E-16</v>
      </c>
      <c r="K232">
        <f t="shared" si="77"/>
        <v>4.2186325858555425E-15</v>
      </c>
      <c r="L232">
        <f t="shared" si="90"/>
        <v>2.6786647218617593E-14</v>
      </c>
      <c r="M232">
        <f t="shared" si="97"/>
        <v>1.7008460789413809E-13</v>
      </c>
      <c r="N232">
        <f t="shared" si="76"/>
        <v>1.0799699419790157E-12</v>
      </c>
      <c r="O232">
        <f t="shared" si="89"/>
        <v>6.8573816879660845E-12</v>
      </c>
      <c r="P232">
        <f t="shared" si="96"/>
        <v>4.3541659620899384E-11</v>
      </c>
      <c r="Q232">
        <f t="shared" si="75"/>
        <v>2.7647230514662822E-10</v>
      </c>
      <c r="R232">
        <f t="shared" si="88"/>
        <v>1.7554897121193191E-9</v>
      </c>
      <c r="S232">
        <f t="shared" si="95"/>
        <v>1.1146664862950251E-8</v>
      </c>
      <c r="T232">
        <f t="shared" si="101"/>
        <v>7.0776910117536625E-8</v>
      </c>
      <c r="U232">
        <f t="shared" si="87"/>
        <v>4.4940536630254595E-7</v>
      </c>
      <c r="V232">
        <f t="shared" si="94"/>
        <v>2.8535462049152608E-6</v>
      </c>
      <c r="W232">
        <f t="shared" si="100"/>
        <v>1.8118888990089386E-5</v>
      </c>
      <c r="X232">
        <f t="shared" si="81"/>
        <v>1.1504777377345164E-4</v>
      </c>
      <c r="Y232">
        <f t="shared" si="93"/>
        <v>7.30507828458306E-4</v>
      </c>
      <c r="Z232">
        <f t="shared" si="72"/>
        <v>4.638435581462882E-3</v>
      </c>
      <c r="AA232">
        <f t="shared" si="78"/>
        <v>2.9452230086003617E-2</v>
      </c>
      <c r="AB232">
        <f t="shared" si="91"/>
        <v>0.18701000408532631</v>
      </c>
      <c r="AC232">
        <f t="shared" si="98"/>
        <v>1.1874395088544971</v>
      </c>
    </row>
    <row r="233" spans="1:30" x14ac:dyDescent="0.2">
      <c r="A233">
        <v>219</v>
      </c>
      <c r="B233">
        <f t="shared" si="82"/>
        <v>21</v>
      </c>
      <c r="C233">
        <f t="shared" si="83"/>
        <v>8</v>
      </c>
      <c r="D233">
        <f t="shared" si="79"/>
        <v>175.11111111111111</v>
      </c>
      <c r="E233">
        <f t="shared" si="84"/>
        <v>-103.11111111111111</v>
      </c>
      <c r="F233" t="e">
        <f t="shared" si="85"/>
        <v>#N/A</v>
      </c>
      <c r="G233" t="e">
        <f t="shared" si="86"/>
        <v>#N/A</v>
      </c>
      <c r="H233">
        <f t="shared" si="80"/>
        <v>1.3419541101839322E-17</v>
      </c>
      <c r="I233">
        <f t="shared" si="92"/>
        <v>8.5208774647961349E-17</v>
      </c>
      <c r="J233">
        <f t="shared" si="99"/>
        <v>5.4104199405237921E-16</v>
      </c>
      <c r="K233">
        <f t="shared" si="77"/>
        <v>3.4354025220708688E-15</v>
      </c>
      <c r="L233">
        <f t="shared" si="90"/>
        <v>2.1813446309877967E-14</v>
      </c>
      <c r="M233">
        <f t="shared" si="97"/>
        <v>1.3850675047740867E-13</v>
      </c>
      <c r="N233">
        <f t="shared" si="76"/>
        <v>8.7946304565014303E-13</v>
      </c>
      <c r="O233">
        <f t="shared" si="89"/>
        <v>5.5842422553287829E-12</v>
      </c>
      <c r="P233">
        <f t="shared" si="96"/>
        <v>3.5457728122216646E-11</v>
      </c>
      <c r="Q233">
        <f t="shared" si="75"/>
        <v>2.2514253968643677E-10</v>
      </c>
      <c r="R233">
        <f t="shared" si="88"/>
        <v>1.4295660173641643E-9</v>
      </c>
      <c r="S233">
        <f t="shared" si="95"/>
        <v>9.0771783992874681E-9</v>
      </c>
      <c r="T233">
        <f t="shared" si="101"/>
        <v>5.7636490159727655E-8</v>
      </c>
      <c r="U233">
        <f t="shared" si="87"/>
        <v>3.6596890044522632E-7</v>
      </c>
      <c r="V233">
        <f t="shared" si="94"/>
        <v>2.3237576702175893E-6</v>
      </c>
      <c r="W233">
        <f t="shared" si="100"/>
        <v>1.475494148089029E-5</v>
      </c>
      <c r="X233">
        <f t="shared" si="81"/>
        <v>9.3688038513977829E-5</v>
      </c>
      <c r="Y233">
        <f t="shared" si="93"/>
        <v>5.9488196357570221E-4</v>
      </c>
      <c r="Z233">
        <f t="shared" si="72"/>
        <v>3.7772650191079133E-3</v>
      </c>
      <c r="AA233">
        <f t="shared" si="78"/>
        <v>2.3984137859578321E-2</v>
      </c>
      <c r="AB233">
        <f t="shared" si="91"/>
        <v>0.15228978267537979</v>
      </c>
      <c r="AC233">
        <f t="shared" si="98"/>
        <v>0.96697984489162514</v>
      </c>
    </row>
    <row r="234" spans="1:30" x14ac:dyDescent="0.2">
      <c r="A234">
        <v>220</v>
      </c>
      <c r="B234">
        <f t="shared" si="82"/>
        <v>21</v>
      </c>
      <c r="C234">
        <f t="shared" si="83"/>
        <v>9</v>
      </c>
      <c r="D234">
        <f t="shared" si="79"/>
        <v>176</v>
      </c>
      <c r="E234">
        <f t="shared" si="84"/>
        <v>-104</v>
      </c>
      <c r="F234" t="e">
        <f t="shared" si="85"/>
        <v>#N/A</v>
      </c>
      <c r="G234" t="e">
        <f t="shared" si="86"/>
        <v>#N/A</v>
      </c>
      <c r="H234">
        <f t="shared" si="80"/>
        <v>1.092807311564996E-17</v>
      </c>
      <c r="I234">
        <f t="shared" si="92"/>
        <v>6.9388939039072432E-17</v>
      </c>
      <c r="J234">
        <f t="shared" si="99"/>
        <v>4.4059229930232245E-16</v>
      </c>
      <c r="K234">
        <f t="shared" si="77"/>
        <v>2.7975867176063917E-15</v>
      </c>
      <c r="L234">
        <f t="shared" si="90"/>
        <v>1.7763568394002555E-14</v>
      </c>
      <c r="M234">
        <f t="shared" si="97"/>
        <v>1.1279162862139462E-13</v>
      </c>
      <c r="N234">
        <f t="shared" si="76"/>
        <v>7.1618219970723425E-13</v>
      </c>
      <c r="O234">
        <f t="shared" si="89"/>
        <v>4.5474735088646573E-12</v>
      </c>
      <c r="P234">
        <f t="shared" si="96"/>
        <v>2.8874656927077046E-11</v>
      </c>
      <c r="Q234">
        <f t="shared" si="75"/>
        <v>1.833426431250521E-10</v>
      </c>
      <c r="R234">
        <f t="shared" si="88"/>
        <v>1.164153218269349E-9</v>
      </c>
      <c r="S234">
        <f t="shared" si="95"/>
        <v>7.3919121733317287E-9</v>
      </c>
      <c r="T234">
        <f t="shared" si="101"/>
        <v>4.6935716640013204E-8</v>
      </c>
      <c r="U234">
        <f t="shared" si="87"/>
        <v>2.980232238769536E-7</v>
      </c>
      <c r="V234">
        <f t="shared" si="94"/>
        <v>1.8923295163729204E-6</v>
      </c>
      <c r="W234">
        <f t="shared" si="100"/>
        <v>1.2015543459843389E-5</v>
      </c>
      <c r="X234">
        <f t="shared" si="81"/>
        <v>7.6293945312500027E-5</v>
      </c>
      <c r="Y234">
        <f t="shared" si="93"/>
        <v>4.8443635619146714E-4</v>
      </c>
      <c r="Z234">
        <f t="shared" si="72"/>
        <v>3.0759791257199071E-3</v>
      </c>
      <c r="AA234">
        <f t="shared" si="78"/>
        <v>1.9531250000000003E-2</v>
      </c>
      <c r="AB234">
        <f t="shared" si="91"/>
        <v>0.12401570718501562</v>
      </c>
      <c r="AC234">
        <f t="shared" si="98"/>
        <v>0.78745065618429588</v>
      </c>
    </row>
    <row r="235" spans="1:30" s="1" customFormat="1" x14ac:dyDescent="0.2">
      <c r="A235" s="1">
        <v>221</v>
      </c>
      <c r="B235" s="1">
        <f t="shared" si="82"/>
        <v>22</v>
      </c>
      <c r="C235" s="1">
        <f t="shared" si="83"/>
        <v>0</v>
      </c>
      <c r="D235" s="1">
        <f t="shared" si="79"/>
        <v>176</v>
      </c>
      <c r="E235" s="1">
        <f t="shared" si="84"/>
        <v>-104</v>
      </c>
      <c r="F235" s="1" t="e">
        <f t="shared" si="85"/>
        <v>#N/A</v>
      </c>
      <c r="G235" s="1" t="e">
        <f t="shared" si="86"/>
        <v>#N/A</v>
      </c>
      <c r="H235" s="1">
        <f t="shared" si="80"/>
        <v>1.092807311564996E-17</v>
      </c>
      <c r="I235" s="1">
        <f t="shared" si="92"/>
        <v>6.9388939039072432E-17</v>
      </c>
      <c r="J235" s="1">
        <f t="shared" si="99"/>
        <v>4.4059229930232245E-16</v>
      </c>
      <c r="K235" s="1">
        <f t="shared" si="77"/>
        <v>2.7975867176063917E-15</v>
      </c>
      <c r="L235" s="1">
        <f t="shared" si="90"/>
        <v>1.7763568394002555E-14</v>
      </c>
      <c r="M235" s="1">
        <f t="shared" si="97"/>
        <v>1.1279162862139462E-13</v>
      </c>
      <c r="N235" s="1">
        <f t="shared" si="76"/>
        <v>7.1618219970723425E-13</v>
      </c>
      <c r="O235" s="1">
        <f t="shared" si="89"/>
        <v>4.5474735088646573E-12</v>
      </c>
      <c r="P235" s="1">
        <f t="shared" si="96"/>
        <v>2.8874656927077046E-11</v>
      </c>
      <c r="Q235" s="1">
        <f t="shared" si="75"/>
        <v>1.833426431250521E-10</v>
      </c>
      <c r="R235" s="1">
        <f t="shared" si="88"/>
        <v>1.164153218269349E-9</v>
      </c>
      <c r="S235" s="1">
        <f t="shared" si="95"/>
        <v>7.3919121733317287E-9</v>
      </c>
      <c r="T235" s="1">
        <f t="shared" si="101"/>
        <v>4.6935716640013204E-8</v>
      </c>
      <c r="U235" s="1">
        <f t="shared" si="87"/>
        <v>2.980232238769536E-7</v>
      </c>
      <c r="V235" s="1">
        <f t="shared" si="94"/>
        <v>1.8923295163729204E-6</v>
      </c>
      <c r="W235" s="1">
        <f t="shared" si="100"/>
        <v>1.2015543459843389E-5</v>
      </c>
      <c r="X235" s="1">
        <f t="shared" si="81"/>
        <v>7.6293945312500027E-5</v>
      </c>
      <c r="Y235" s="1">
        <f t="shared" si="93"/>
        <v>4.8443635619146714E-4</v>
      </c>
      <c r="Z235" s="1">
        <f t="shared" si="72"/>
        <v>3.0759791257199071E-3</v>
      </c>
      <c r="AA235" s="1">
        <f t="shared" si="78"/>
        <v>1.9531250000000003E-2</v>
      </c>
      <c r="AB235" s="1">
        <f t="shared" si="91"/>
        <v>0.12401570718501562</v>
      </c>
      <c r="AC235" s="1">
        <f t="shared" si="98"/>
        <v>0.78745065618429588</v>
      </c>
      <c r="AD235" s="1">
        <f>$C$8*EXP(-$C$5*($D235-($AD$14-1)*$C$3))</f>
        <v>5</v>
      </c>
    </row>
    <row r="236" spans="1:30" x14ac:dyDescent="0.2">
      <c r="A236">
        <v>222</v>
      </c>
      <c r="B236">
        <f t="shared" si="82"/>
        <v>22</v>
      </c>
      <c r="C236">
        <f t="shared" si="83"/>
        <v>1</v>
      </c>
      <c r="D236">
        <f t="shared" si="79"/>
        <v>176.88888888888889</v>
      </c>
      <c r="E236">
        <f t="shared" si="84"/>
        <v>-104.88888888888889</v>
      </c>
      <c r="F236" t="e">
        <f t="shared" si="85"/>
        <v>#N/A</v>
      </c>
      <c r="G236" t="e">
        <f t="shared" si="86"/>
        <v>#N/A</v>
      </c>
      <c r="H236">
        <f t="shared" si="80"/>
        <v>8.8991703303939464E-18</v>
      </c>
      <c r="I236">
        <f t="shared" si="92"/>
        <v>5.6506209376446435E-17</v>
      </c>
      <c r="J236">
        <f t="shared" si="99"/>
        <v>3.5879206482762485E-16</v>
      </c>
      <c r="K236">
        <f t="shared" si="77"/>
        <v>2.2781876045808519E-15</v>
      </c>
      <c r="L236">
        <f t="shared" si="90"/>
        <v>1.4465589600370196E-14</v>
      </c>
      <c r="M236">
        <f t="shared" si="97"/>
        <v>9.1850768595871709E-14</v>
      </c>
      <c r="N236">
        <f t="shared" si="76"/>
        <v>5.8321602677269838E-13</v>
      </c>
      <c r="O236">
        <f t="shared" si="89"/>
        <v>3.7031909376947863E-12</v>
      </c>
      <c r="P236">
        <f t="shared" si="96"/>
        <v>2.3513796760543174E-11</v>
      </c>
      <c r="Q236">
        <f t="shared" si="75"/>
        <v>1.4930330285381091E-10</v>
      </c>
      <c r="R236">
        <f t="shared" si="88"/>
        <v>9.480168800498624E-10</v>
      </c>
      <c r="S236">
        <f t="shared" si="95"/>
        <v>6.0195319706990566E-9</v>
      </c>
      <c r="T236">
        <f t="shared" si="101"/>
        <v>3.8221645530575488E-8</v>
      </c>
      <c r="U236">
        <f t="shared" si="87"/>
        <v>2.4269232129276499E-7</v>
      </c>
      <c r="V236">
        <f t="shared" si="94"/>
        <v>1.541000184498957E-6</v>
      </c>
      <c r="W236">
        <f t="shared" si="100"/>
        <v>9.7847412558273317E-6</v>
      </c>
      <c r="X236">
        <f t="shared" si="81"/>
        <v>6.2129234250947755E-5</v>
      </c>
      <c r="Y236">
        <f t="shared" si="93"/>
        <v>3.9449604723173251E-4</v>
      </c>
      <c r="Z236">
        <f t="shared" si="72"/>
        <v>2.5048937614917961E-3</v>
      </c>
      <c r="AA236">
        <f t="shared" si="78"/>
        <v>1.5905083968242625E-2</v>
      </c>
      <c r="AB236">
        <f t="shared" si="91"/>
        <v>0.10099098809132356</v>
      </c>
      <c r="AC236">
        <f t="shared" si="98"/>
        <v>0.64125280294189968</v>
      </c>
      <c r="AD236">
        <f t="shared" ref="AD236:AD299" si="102">$C$8*EXP(-$C$5*($D236-($AD$14-1)*$C$3))</f>
        <v>4.0717014958701112</v>
      </c>
    </row>
    <row r="237" spans="1:30" x14ac:dyDescent="0.2">
      <c r="A237">
        <v>223</v>
      </c>
      <c r="B237">
        <f t="shared" si="82"/>
        <v>22</v>
      </c>
      <c r="C237">
        <f t="shared" si="83"/>
        <v>2</v>
      </c>
      <c r="D237">
        <f t="shared" si="79"/>
        <v>177.77777777777777</v>
      </c>
      <c r="E237">
        <f t="shared" si="84"/>
        <v>-105.77777777777777</v>
      </c>
      <c r="F237" t="e">
        <f t="shared" si="85"/>
        <v>#N/A</v>
      </c>
      <c r="G237" t="e">
        <f t="shared" si="86"/>
        <v>#N/A</v>
      </c>
      <c r="H237">
        <f t="shared" si="80"/>
        <v>7.2469530292536139E-18</v>
      </c>
      <c r="I237">
        <f t="shared" si="92"/>
        <v>4.6015283448805171E-17</v>
      </c>
      <c r="J237">
        <f t="shared" si="99"/>
        <v>2.9217883741299215E-16</v>
      </c>
      <c r="K237">
        <f t="shared" si="77"/>
        <v>1.8552199754889267E-15</v>
      </c>
      <c r="L237">
        <f t="shared" si="90"/>
        <v>1.177991256289413E-14</v>
      </c>
      <c r="M237">
        <f t="shared" si="97"/>
        <v>7.4797782377726319E-14</v>
      </c>
      <c r="N237">
        <f t="shared" si="76"/>
        <v>4.7493631372516383E-13</v>
      </c>
      <c r="O237">
        <f t="shared" si="89"/>
        <v>3.0156576161008997E-12</v>
      </c>
      <c r="P237">
        <f t="shared" si="96"/>
        <v>1.9148232288697883E-11</v>
      </c>
      <c r="Q237">
        <f t="shared" si="75"/>
        <v>1.2158369631364204E-10</v>
      </c>
      <c r="R237">
        <f t="shared" si="88"/>
        <v>7.7200834972182805E-10</v>
      </c>
      <c r="S237">
        <f t="shared" si="95"/>
        <v>4.9019474659066613E-9</v>
      </c>
      <c r="T237">
        <f t="shared" si="101"/>
        <v>3.112542625629227E-8</v>
      </c>
      <c r="U237">
        <f t="shared" si="87"/>
        <v>1.9763413752878814E-7</v>
      </c>
      <c r="V237">
        <f t="shared" si="94"/>
        <v>1.254898551272104E-6</v>
      </c>
      <c r="W237">
        <f t="shared" si="100"/>
        <v>7.9681091216108263E-6</v>
      </c>
      <c r="X237">
        <f t="shared" si="81"/>
        <v>5.0594339207369709E-5</v>
      </c>
      <c r="Y237">
        <f t="shared" si="93"/>
        <v>3.2125402912565879E-4</v>
      </c>
      <c r="Z237">
        <f t="shared" si="72"/>
        <v>2.0398359351323711E-3</v>
      </c>
      <c r="AA237">
        <f t="shared" si="78"/>
        <v>1.2952150837086654E-2</v>
      </c>
      <c r="AB237">
        <f t="shared" si="91"/>
        <v>8.2241031456168567E-2</v>
      </c>
      <c r="AC237">
        <f t="shared" si="98"/>
        <v>0.522197999393887</v>
      </c>
      <c r="AD237">
        <f t="shared" si="102"/>
        <v>3.3157506142941804</v>
      </c>
    </row>
    <row r="238" spans="1:30" x14ac:dyDescent="0.2">
      <c r="A238">
        <v>224</v>
      </c>
      <c r="B238">
        <f t="shared" si="82"/>
        <v>22</v>
      </c>
      <c r="C238">
        <f t="shared" ref="C238:C301" si="103">MOD(A238-1,10)</f>
        <v>3</v>
      </c>
      <c r="D238">
        <f t="shared" ref="D238:D301" si="104">(B238+C238/9)*$C$3</f>
        <v>178.66666666666666</v>
      </c>
      <c r="E238">
        <f t="shared" si="84"/>
        <v>-106.66666666666666</v>
      </c>
      <c r="F238" t="e">
        <f t="shared" ref="F238:F301" si="105">IF(E238&lt;0,NA(),D238)</f>
        <v>#N/A</v>
      </c>
      <c r="G238" t="e">
        <f t="shared" si="86"/>
        <v>#N/A</v>
      </c>
      <c r="H238">
        <f t="shared" ref="H238:H301" si="106">$C$7*EXP(-$C$5*D238)</f>
        <v>5.9014858979424543E-18</v>
      </c>
      <c r="I238">
        <f t="shared" si="92"/>
        <v>3.7472099690277567E-17</v>
      </c>
      <c r="J238">
        <f t="shared" si="99"/>
        <v>2.379330018712149E-16</v>
      </c>
      <c r="K238">
        <f t="shared" si="77"/>
        <v>1.5107803898732691E-15</v>
      </c>
      <c r="L238">
        <f t="shared" si="90"/>
        <v>9.5928575207109955E-15</v>
      </c>
      <c r="M238">
        <f t="shared" si="97"/>
        <v>6.0910848479031053E-14</v>
      </c>
      <c r="N238">
        <f t="shared" si="76"/>
        <v>3.8675977980755719E-13</v>
      </c>
      <c r="O238">
        <f t="shared" si="89"/>
        <v>2.4557715253020253E-12</v>
      </c>
      <c r="P238">
        <f t="shared" si="96"/>
        <v>1.5593177210631904E-11</v>
      </c>
      <c r="Q238">
        <f t="shared" si="75"/>
        <v>9.9010503630734719E-11</v>
      </c>
      <c r="R238">
        <f t="shared" si="88"/>
        <v>6.2867751047731673E-10</v>
      </c>
      <c r="S238">
        <f t="shared" si="95"/>
        <v>3.9918533659217708E-9</v>
      </c>
      <c r="T238">
        <f t="shared" si="101"/>
        <v>2.5346688929468012E-8</v>
      </c>
      <c r="U238">
        <f t="shared" si="87"/>
        <v>1.6094144268219319E-7</v>
      </c>
      <c r="V238">
        <f t="shared" si="94"/>
        <v>1.0219144616759723E-6</v>
      </c>
      <c r="W238">
        <f t="shared" si="100"/>
        <v>6.4887523659438153E-6</v>
      </c>
      <c r="X238">
        <f t="shared" si="81"/>
        <v>4.1201009326641409E-5</v>
      </c>
      <c r="Y238">
        <f t="shared" si="93"/>
        <v>2.6161010218904906E-4</v>
      </c>
      <c r="Z238">
        <f t="shared" si="72"/>
        <v>1.661120605681618E-3</v>
      </c>
      <c r="AA238">
        <f t="shared" si="78"/>
        <v>1.0547458387620209E-2</v>
      </c>
      <c r="AB238">
        <f t="shared" si="91"/>
        <v>6.6972186160396491E-2</v>
      </c>
      <c r="AC238">
        <f t="shared" si="98"/>
        <v>0.42524687505449377</v>
      </c>
      <c r="AD238">
        <f t="shared" si="102"/>
        <v>2.7001493472307714</v>
      </c>
    </row>
    <row r="239" spans="1:30" x14ac:dyDescent="0.2">
      <c r="A239">
        <v>225</v>
      </c>
      <c r="B239">
        <f t="shared" si="82"/>
        <v>22</v>
      </c>
      <c r="C239">
        <f t="shared" si="103"/>
        <v>4</v>
      </c>
      <c r="D239">
        <f t="shared" si="104"/>
        <v>179.55555555555554</v>
      </c>
      <c r="E239">
        <f t="shared" si="84"/>
        <v>-107.55555555555554</v>
      </c>
      <c r="F239" t="e">
        <f t="shared" si="105"/>
        <v>#N/A</v>
      </c>
      <c r="G239" t="e">
        <f t="shared" si="86"/>
        <v>#N/A</v>
      </c>
      <c r="H239">
        <f t="shared" si="106"/>
        <v>4.8058177917017479E-18</v>
      </c>
      <c r="I239">
        <f t="shared" si="92"/>
        <v>3.0515040872459312E-17</v>
      </c>
      <c r="J239">
        <f t="shared" si="99"/>
        <v>1.9375843192717763E-16</v>
      </c>
      <c r="K239">
        <f t="shared" si="77"/>
        <v>1.2302893546756482E-15</v>
      </c>
      <c r="L239">
        <f t="shared" si="90"/>
        <v>7.8118504633495886E-15</v>
      </c>
      <c r="M239">
        <f t="shared" si="97"/>
        <v>4.9602158573357511E-14</v>
      </c>
      <c r="N239">
        <f t="shared" si="76"/>
        <v>3.1495407479696509E-13</v>
      </c>
      <c r="O239">
        <f t="shared" si="89"/>
        <v>1.9998337186174959E-12</v>
      </c>
      <c r="P239">
        <f t="shared" si="96"/>
        <v>1.2698152594779533E-11</v>
      </c>
      <c r="Q239">
        <f t="shared" si="75"/>
        <v>8.0628243148023102E-11</v>
      </c>
      <c r="R239">
        <f t="shared" si="88"/>
        <v>5.1195743196607761E-10</v>
      </c>
      <c r="S239">
        <f t="shared" si="95"/>
        <v>3.2507270642635624E-9</v>
      </c>
      <c r="T239">
        <f t="shared" si="101"/>
        <v>2.0640830245893934E-8</v>
      </c>
      <c r="U239">
        <f t="shared" si="87"/>
        <v>1.3106110258331595E-7</v>
      </c>
      <c r="V239">
        <f t="shared" si="94"/>
        <v>8.3218612845147102E-7</v>
      </c>
      <c r="W239">
        <f t="shared" si="100"/>
        <v>5.2840525429488319E-6</v>
      </c>
      <c r="X239">
        <f t="shared" si="81"/>
        <v>3.3551642261328909E-5</v>
      </c>
      <c r="Y239">
        <f t="shared" si="93"/>
        <v>2.1303964888357674E-4</v>
      </c>
      <c r="Z239">
        <f t="shared" si="72"/>
        <v>1.3527174509949018E-3</v>
      </c>
      <c r="AA239">
        <f t="shared" si="78"/>
        <v>8.5892204189001904E-3</v>
      </c>
      <c r="AB239">
        <f t="shared" ref="AB239:AB302" si="107">$C$8*EXP(-$C$5*($D239-($AB$14-1)*$C$3))</f>
        <v>5.4538150114195591E-2</v>
      </c>
      <c r="AC239">
        <f t="shared" si="98"/>
        <v>0.34629566745469464</v>
      </c>
      <c r="AD239">
        <f t="shared" si="102"/>
        <v>2.1988404272384474</v>
      </c>
    </row>
    <row r="240" spans="1:30" x14ac:dyDescent="0.2">
      <c r="A240">
        <v>226</v>
      </c>
      <c r="B240">
        <f t="shared" si="82"/>
        <v>22</v>
      </c>
      <c r="C240">
        <f t="shared" si="103"/>
        <v>5</v>
      </c>
      <c r="D240">
        <f t="shared" si="104"/>
        <v>180.44444444444446</v>
      </c>
      <c r="E240">
        <f t="shared" si="84"/>
        <v>-108.44444444444446</v>
      </c>
      <c r="F240" t="e">
        <f t="shared" si="105"/>
        <v>#N/A</v>
      </c>
      <c r="G240" t="e">
        <f t="shared" si="86"/>
        <v>#N/A</v>
      </c>
      <c r="H240">
        <f t="shared" si="106"/>
        <v>3.9135710982701987E-18</v>
      </c>
      <c r="I240">
        <f t="shared" si="92"/>
        <v>2.4849627513385945E-17</v>
      </c>
      <c r="J240">
        <f t="shared" si="99"/>
        <v>1.577852994230667E-16</v>
      </c>
      <c r="K240">
        <f t="shared" si="77"/>
        <v>1.0018742011571715E-15</v>
      </c>
      <c r="L240">
        <f t="shared" si="90"/>
        <v>6.3615046434268059E-15</v>
      </c>
      <c r="M240">
        <f t="shared" si="97"/>
        <v>4.0393036652305102E-14</v>
      </c>
      <c r="N240">
        <f t="shared" si="76"/>
        <v>2.564797954962361E-13</v>
      </c>
      <c r="O240">
        <f t="shared" si="89"/>
        <v>1.6285451887172577E-12</v>
      </c>
      <c r="P240">
        <f t="shared" si="96"/>
        <v>1.0340617382990077E-11</v>
      </c>
      <c r="Q240">
        <f t="shared" si="75"/>
        <v>6.565882764703648E-11</v>
      </c>
      <c r="R240">
        <f t="shared" si="88"/>
        <v>4.1690756831161822E-10</v>
      </c>
      <c r="S240">
        <f t="shared" si="95"/>
        <v>2.6471980500454613E-9</v>
      </c>
      <c r="T240">
        <f t="shared" si="101"/>
        <v>1.6808659877641352E-8</v>
      </c>
      <c r="U240">
        <f t="shared" si="87"/>
        <v>1.0672833748777397E-7</v>
      </c>
      <c r="V240">
        <f t="shared" si="94"/>
        <v>6.7768270081163863E-7</v>
      </c>
      <c r="W240">
        <f t="shared" si="100"/>
        <v>4.3030169286761819E-6</v>
      </c>
      <c r="X240">
        <f t="shared" si="81"/>
        <v>2.7322454396870154E-5</v>
      </c>
      <c r="Y240">
        <f t="shared" si="93"/>
        <v>1.7348677140777927E-4</v>
      </c>
      <c r="Z240">
        <f t="shared" si="72"/>
        <v>1.1015723337411013E-3</v>
      </c>
      <c r="AA240">
        <f t="shared" si="78"/>
        <v>6.9945483255987517E-3</v>
      </c>
      <c r="AB240">
        <f t="shared" si="107"/>
        <v>4.4412613480391487E-2</v>
      </c>
      <c r="AC240">
        <f t="shared" si="98"/>
        <v>0.28200251743772187</v>
      </c>
      <c r="AD240">
        <f t="shared" si="102"/>
        <v>1.7906043713532807</v>
      </c>
    </row>
    <row r="241" spans="1:32" x14ac:dyDescent="0.2">
      <c r="A241">
        <v>227</v>
      </c>
      <c r="B241">
        <f t="shared" si="82"/>
        <v>22</v>
      </c>
      <c r="C241">
        <f t="shared" si="103"/>
        <v>6</v>
      </c>
      <c r="D241">
        <f t="shared" si="104"/>
        <v>181.33333333333334</v>
      </c>
      <c r="E241">
        <f t="shared" si="84"/>
        <v>-109.33333333333334</v>
      </c>
      <c r="F241" t="e">
        <f t="shared" si="105"/>
        <v>#N/A</v>
      </c>
      <c r="G241" t="e">
        <f t="shared" si="86"/>
        <v>#N/A</v>
      </c>
      <c r="H241">
        <f t="shared" si="106"/>
        <v>3.1869786590041716E-18</v>
      </c>
      <c r="I241">
        <f t="shared" si="92"/>
        <v>2.023605310361365E-17</v>
      </c>
      <c r="J241">
        <f t="shared" si="99"/>
        <v>1.2849092793744327E-16</v>
      </c>
      <c r="K241">
        <f t="shared" si="77"/>
        <v>8.1586653670506843E-16</v>
      </c>
      <c r="L241">
        <f t="shared" si="90"/>
        <v>5.1804295945250984E-15</v>
      </c>
      <c r="M241">
        <f t="shared" si="97"/>
        <v>3.2893677551985261E-14</v>
      </c>
      <c r="N241">
        <f t="shared" si="76"/>
        <v>2.0886183339649694E-13</v>
      </c>
      <c r="O241">
        <f t="shared" si="89"/>
        <v>1.3261899761984262E-12</v>
      </c>
      <c r="P241">
        <f t="shared" si="96"/>
        <v>8.4207814533082334E-12</v>
      </c>
      <c r="Q241">
        <f t="shared" si="75"/>
        <v>5.3468629349503248E-11</v>
      </c>
      <c r="R241">
        <f t="shared" si="88"/>
        <v>3.3950463390679726E-10</v>
      </c>
      <c r="S241">
        <f t="shared" si="95"/>
        <v>2.1557200520469094E-9</v>
      </c>
      <c r="T241">
        <f t="shared" si="101"/>
        <v>1.3687969113472841E-8</v>
      </c>
      <c r="U241">
        <f t="shared" si="87"/>
        <v>8.691318628013986E-8</v>
      </c>
      <c r="V241">
        <f t="shared" si="94"/>
        <v>5.5186433332400923E-7</v>
      </c>
      <c r="W241">
        <f t="shared" si="100"/>
        <v>3.504120093049044E-6</v>
      </c>
      <c r="X241">
        <f t="shared" si="81"/>
        <v>2.2249775687715821E-5</v>
      </c>
      <c r="Y241">
        <f t="shared" si="93"/>
        <v>1.412772693309462E-4</v>
      </c>
      <c r="Z241">
        <f t="shared" si="72"/>
        <v>8.970547438205543E-4</v>
      </c>
      <c r="AA241">
        <f t="shared" si="78"/>
        <v>5.6959425760552494E-3</v>
      </c>
      <c r="AB241">
        <f t="shared" si="107"/>
        <v>3.616698094872222E-2</v>
      </c>
      <c r="AC241">
        <f t="shared" si="98"/>
        <v>0.22964601441806182</v>
      </c>
      <c r="AD241">
        <f t="shared" si="102"/>
        <v>1.4581612994701425</v>
      </c>
    </row>
    <row r="242" spans="1:32" x14ac:dyDescent="0.2">
      <c r="A242">
        <v>228</v>
      </c>
      <c r="B242">
        <f t="shared" si="82"/>
        <v>22</v>
      </c>
      <c r="C242">
        <f t="shared" si="103"/>
        <v>7</v>
      </c>
      <c r="D242">
        <f t="shared" si="104"/>
        <v>182.22222222222223</v>
      </c>
      <c r="E242">
        <f t="shared" si="84"/>
        <v>-110.22222222222223</v>
      </c>
      <c r="F242" t="e">
        <f t="shared" si="105"/>
        <v>#N/A</v>
      </c>
      <c r="G242" t="e">
        <f t="shared" si="86"/>
        <v>#N/A</v>
      </c>
      <c r="H242">
        <f t="shared" si="106"/>
        <v>2.5952851546346717E-18</v>
      </c>
      <c r="I242">
        <f t="shared" si="92"/>
        <v>1.6479033538498201E-17</v>
      </c>
      <c r="J242">
        <f t="shared" si="99"/>
        <v>1.046353406977249E-16</v>
      </c>
      <c r="K242">
        <f t="shared" si="77"/>
        <v>6.6439299958647644E-16</v>
      </c>
      <c r="L242">
        <f t="shared" si="90"/>
        <v>4.2186325858555425E-15</v>
      </c>
      <c r="M242">
        <f t="shared" si="97"/>
        <v>2.6786647218617593E-14</v>
      </c>
      <c r="N242">
        <f t="shared" si="76"/>
        <v>1.7008460789413809E-13</v>
      </c>
      <c r="O242">
        <f t="shared" si="89"/>
        <v>1.0799699419790157E-12</v>
      </c>
      <c r="P242">
        <f t="shared" si="96"/>
        <v>6.8573816879660845E-12</v>
      </c>
      <c r="Q242">
        <f t="shared" si="75"/>
        <v>4.3541659620899384E-11</v>
      </c>
      <c r="R242">
        <f t="shared" si="88"/>
        <v>2.7647230514662822E-10</v>
      </c>
      <c r="S242">
        <f t="shared" si="95"/>
        <v>1.7554897121193191E-9</v>
      </c>
      <c r="T242">
        <f t="shared" si="101"/>
        <v>1.1146664862950251E-8</v>
      </c>
      <c r="U242">
        <f t="shared" si="87"/>
        <v>7.0776910117536625E-8</v>
      </c>
      <c r="V242">
        <f t="shared" si="94"/>
        <v>4.4940536630254595E-7</v>
      </c>
      <c r="W242">
        <f t="shared" si="100"/>
        <v>2.8535462049152608E-6</v>
      </c>
      <c r="X242">
        <f t="shared" si="81"/>
        <v>1.8118888990089386E-5</v>
      </c>
      <c r="Y242">
        <f t="shared" si="93"/>
        <v>1.1504777377345164E-4</v>
      </c>
      <c r="Z242">
        <f t="shared" si="72"/>
        <v>7.30507828458306E-4</v>
      </c>
      <c r="AA242">
        <f t="shared" si="78"/>
        <v>4.638435581462882E-3</v>
      </c>
      <c r="AB242">
        <f t="shared" si="107"/>
        <v>2.9452230086003617E-2</v>
      </c>
      <c r="AC242">
        <f t="shared" si="98"/>
        <v>0.18701000408532631</v>
      </c>
      <c r="AD242">
        <f t="shared" si="102"/>
        <v>1.1874395088544971</v>
      </c>
    </row>
    <row r="243" spans="1:32" x14ac:dyDescent="0.2">
      <c r="A243">
        <v>229</v>
      </c>
      <c r="B243">
        <f t="shared" si="82"/>
        <v>22</v>
      </c>
      <c r="C243">
        <f t="shared" si="103"/>
        <v>8</v>
      </c>
      <c r="D243">
        <f t="shared" si="104"/>
        <v>183.11111111111111</v>
      </c>
      <c r="E243">
        <f t="shared" si="84"/>
        <v>-111.11111111111111</v>
      </c>
      <c r="F243" t="e">
        <f t="shared" si="105"/>
        <v>#N/A</v>
      </c>
      <c r="G243" t="e">
        <f t="shared" si="86"/>
        <v>#N/A</v>
      </c>
      <c r="H243">
        <f t="shared" si="106"/>
        <v>2.1134452892671047E-18</v>
      </c>
      <c r="I243">
        <f t="shared" si="92"/>
        <v>1.3419541101839322E-17</v>
      </c>
      <c r="J243">
        <f t="shared" si="99"/>
        <v>8.5208774647961349E-17</v>
      </c>
      <c r="K243">
        <f t="shared" si="77"/>
        <v>5.4104199405237921E-16</v>
      </c>
      <c r="L243">
        <f t="shared" si="90"/>
        <v>3.4354025220708688E-15</v>
      </c>
      <c r="M243">
        <f t="shared" si="97"/>
        <v>2.1813446309877967E-14</v>
      </c>
      <c r="N243">
        <f t="shared" si="76"/>
        <v>1.3850675047740867E-13</v>
      </c>
      <c r="O243">
        <f t="shared" si="89"/>
        <v>8.7946304565014303E-13</v>
      </c>
      <c r="P243">
        <f t="shared" si="96"/>
        <v>5.5842422553287829E-12</v>
      </c>
      <c r="Q243">
        <f t="shared" si="75"/>
        <v>3.5457728122216646E-11</v>
      </c>
      <c r="R243">
        <f t="shared" si="88"/>
        <v>2.2514253968643677E-10</v>
      </c>
      <c r="S243">
        <f t="shared" si="95"/>
        <v>1.4295660173641643E-9</v>
      </c>
      <c r="T243">
        <f t="shared" si="101"/>
        <v>9.0771783992874681E-9</v>
      </c>
      <c r="U243">
        <f t="shared" si="87"/>
        <v>5.7636490159727655E-8</v>
      </c>
      <c r="V243">
        <f t="shared" si="94"/>
        <v>3.6596890044522632E-7</v>
      </c>
      <c r="W243">
        <f t="shared" si="100"/>
        <v>2.3237576702175893E-6</v>
      </c>
      <c r="X243">
        <f t="shared" si="81"/>
        <v>1.475494148089029E-5</v>
      </c>
      <c r="Y243">
        <f t="shared" si="93"/>
        <v>9.3688038513977829E-5</v>
      </c>
      <c r="Z243">
        <f t="shared" si="72"/>
        <v>5.9488196357570221E-4</v>
      </c>
      <c r="AA243">
        <f t="shared" si="78"/>
        <v>3.7772650191079133E-3</v>
      </c>
      <c r="AB243">
        <f t="shared" si="107"/>
        <v>2.3984137859578321E-2</v>
      </c>
      <c r="AC243">
        <f t="shared" si="98"/>
        <v>0.15228978267537979</v>
      </c>
      <c r="AD243">
        <f t="shared" si="102"/>
        <v>0.96697984489162514</v>
      </c>
    </row>
    <row r="244" spans="1:32" x14ac:dyDescent="0.2">
      <c r="A244">
        <v>230</v>
      </c>
      <c r="B244">
        <f t="shared" si="82"/>
        <v>22</v>
      </c>
      <c r="C244">
        <f t="shared" si="103"/>
        <v>9</v>
      </c>
      <c r="D244">
        <f t="shared" si="104"/>
        <v>184</v>
      </c>
      <c r="E244">
        <f t="shared" si="84"/>
        <v>-112</v>
      </c>
      <c r="F244" t="e">
        <f t="shared" si="105"/>
        <v>#N/A</v>
      </c>
      <c r="G244" t="e">
        <f t="shared" si="86"/>
        <v>#N/A</v>
      </c>
      <c r="H244">
        <f t="shared" si="106"/>
        <v>1.7210636691497082E-18</v>
      </c>
      <c r="I244">
        <f t="shared" si="92"/>
        <v>1.092807311564996E-17</v>
      </c>
      <c r="J244">
        <f t="shared" si="99"/>
        <v>6.9388939039072432E-17</v>
      </c>
      <c r="K244">
        <f t="shared" si="77"/>
        <v>4.4059229930232245E-16</v>
      </c>
      <c r="L244">
        <f t="shared" si="90"/>
        <v>2.7975867176063917E-15</v>
      </c>
      <c r="M244">
        <f t="shared" si="97"/>
        <v>1.7763568394002555E-14</v>
      </c>
      <c r="N244">
        <f t="shared" si="76"/>
        <v>1.1279162862139462E-13</v>
      </c>
      <c r="O244">
        <f t="shared" si="89"/>
        <v>7.1618219970723425E-13</v>
      </c>
      <c r="P244">
        <f t="shared" si="96"/>
        <v>4.5474735088646573E-12</v>
      </c>
      <c r="Q244">
        <f t="shared" si="75"/>
        <v>2.8874656927077046E-11</v>
      </c>
      <c r="R244">
        <f t="shared" si="88"/>
        <v>1.833426431250521E-10</v>
      </c>
      <c r="S244">
        <f t="shared" si="95"/>
        <v>1.164153218269349E-9</v>
      </c>
      <c r="T244">
        <f t="shared" si="101"/>
        <v>7.3919121733317287E-9</v>
      </c>
      <c r="U244">
        <f t="shared" si="87"/>
        <v>4.6935716640013204E-8</v>
      </c>
      <c r="V244">
        <f t="shared" si="94"/>
        <v>2.980232238769536E-7</v>
      </c>
      <c r="W244">
        <f t="shared" si="100"/>
        <v>1.8923295163729204E-6</v>
      </c>
      <c r="X244">
        <f t="shared" si="81"/>
        <v>1.2015543459843389E-5</v>
      </c>
      <c r="Y244">
        <f t="shared" si="93"/>
        <v>7.6293945312500027E-5</v>
      </c>
      <c r="Z244">
        <f t="shared" si="72"/>
        <v>4.8443635619146714E-4</v>
      </c>
      <c r="AA244">
        <f t="shared" si="78"/>
        <v>3.0759791257199071E-3</v>
      </c>
      <c r="AB244">
        <f t="shared" si="107"/>
        <v>1.9531250000000003E-2</v>
      </c>
      <c r="AC244">
        <f t="shared" si="98"/>
        <v>0.12401570718501562</v>
      </c>
      <c r="AD244">
        <f t="shared" si="102"/>
        <v>0.78745065618429588</v>
      </c>
    </row>
    <row r="245" spans="1:32" s="1" customFormat="1" x14ac:dyDescent="0.2">
      <c r="A245" s="1">
        <v>231</v>
      </c>
      <c r="B245" s="1">
        <f t="shared" si="82"/>
        <v>23</v>
      </c>
      <c r="C245" s="1">
        <f t="shared" si="103"/>
        <v>0</v>
      </c>
      <c r="D245" s="1">
        <f t="shared" si="104"/>
        <v>184</v>
      </c>
      <c r="E245" s="1">
        <f t="shared" si="84"/>
        <v>-112</v>
      </c>
      <c r="F245" s="1" t="e">
        <f t="shared" si="105"/>
        <v>#N/A</v>
      </c>
      <c r="G245" s="1" t="e">
        <f t="shared" si="86"/>
        <v>#N/A</v>
      </c>
      <c r="H245" s="1">
        <f t="shared" si="106"/>
        <v>1.7210636691497082E-18</v>
      </c>
      <c r="I245" s="1">
        <f t="shared" si="92"/>
        <v>1.092807311564996E-17</v>
      </c>
      <c r="J245" s="1">
        <f t="shared" si="99"/>
        <v>6.9388939039072432E-17</v>
      </c>
      <c r="K245" s="1">
        <f t="shared" si="77"/>
        <v>4.4059229930232245E-16</v>
      </c>
      <c r="L245" s="1">
        <f t="shared" si="90"/>
        <v>2.7975867176063917E-15</v>
      </c>
      <c r="M245" s="1">
        <f t="shared" si="97"/>
        <v>1.7763568394002555E-14</v>
      </c>
      <c r="N245" s="1">
        <f t="shared" si="76"/>
        <v>1.1279162862139462E-13</v>
      </c>
      <c r="O245" s="1">
        <f t="shared" si="89"/>
        <v>7.1618219970723425E-13</v>
      </c>
      <c r="P245" s="1">
        <f t="shared" si="96"/>
        <v>4.5474735088646573E-12</v>
      </c>
      <c r="Q245" s="1">
        <f t="shared" si="75"/>
        <v>2.8874656927077046E-11</v>
      </c>
      <c r="R245" s="1">
        <f t="shared" si="88"/>
        <v>1.833426431250521E-10</v>
      </c>
      <c r="S245" s="1">
        <f t="shared" si="95"/>
        <v>1.164153218269349E-9</v>
      </c>
      <c r="T245" s="1">
        <f t="shared" si="101"/>
        <v>7.3919121733317287E-9</v>
      </c>
      <c r="U245" s="1">
        <f t="shared" si="87"/>
        <v>4.6935716640013204E-8</v>
      </c>
      <c r="V245" s="1">
        <f t="shared" si="94"/>
        <v>2.980232238769536E-7</v>
      </c>
      <c r="W245" s="1">
        <f t="shared" si="100"/>
        <v>1.8923295163729204E-6</v>
      </c>
      <c r="X245" s="1">
        <f t="shared" si="81"/>
        <v>1.2015543459843389E-5</v>
      </c>
      <c r="Y245" s="1">
        <f t="shared" si="93"/>
        <v>7.6293945312500027E-5</v>
      </c>
      <c r="Z245" s="1">
        <f t="shared" si="72"/>
        <v>4.8443635619146714E-4</v>
      </c>
      <c r="AA245" s="1">
        <f t="shared" si="78"/>
        <v>3.0759791257199071E-3</v>
      </c>
      <c r="AB245" s="1">
        <f t="shared" si="107"/>
        <v>1.9531250000000003E-2</v>
      </c>
      <c r="AC245" s="1">
        <f t="shared" si="98"/>
        <v>0.12401570718501562</v>
      </c>
      <c r="AD245" s="1">
        <f t="shared" si="102"/>
        <v>0.78745065618429588</v>
      </c>
      <c r="AE245" s="1">
        <f>$C$8*EXP(-$C$5*($D245-($AE$14-1)*$C$3))</f>
        <v>5</v>
      </c>
    </row>
    <row r="246" spans="1:32" x14ac:dyDescent="0.2">
      <c r="A246">
        <v>232</v>
      </c>
      <c r="B246">
        <f t="shared" si="82"/>
        <v>23</v>
      </c>
      <c r="C246">
        <f t="shared" si="103"/>
        <v>1</v>
      </c>
      <c r="D246">
        <f t="shared" si="104"/>
        <v>184.88888888888889</v>
      </c>
      <c r="E246">
        <f t="shared" si="84"/>
        <v>-112.88888888888889</v>
      </c>
      <c r="F246" t="e">
        <f t="shared" si="105"/>
        <v>#N/A</v>
      </c>
      <c r="G246" t="e">
        <f t="shared" si="86"/>
        <v>#N/A</v>
      </c>
      <c r="H246">
        <f t="shared" si="106"/>
        <v>1.4015315032329086E-18</v>
      </c>
      <c r="I246">
        <f t="shared" si="92"/>
        <v>8.8991703303939464E-18</v>
      </c>
      <c r="J246">
        <f t="shared" si="99"/>
        <v>5.6506209376446435E-17</v>
      </c>
      <c r="K246">
        <f t="shared" si="77"/>
        <v>3.5879206482762485E-16</v>
      </c>
      <c r="L246">
        <f t="shared" si="90"/>
        <v>2.2781876045808519E-15</v>
      </c>
      <c r="M246">
        <f t="shared" si="97"/>
        <v>1.4465589600370196E-14</v>
      </c>
      <c r="N246">
        <f t="shared" si="76"/>
        <v>9.1850768595871709E-14</v>
      </c>
      <c r="O246">
        <f t="shared" si="89"/>
        <v>5.8321602677269838E-13</v>
      </c>
      <c r="P246">
        <f t="shared" si="96"/>
        <v>3.7031909376947863E-12</v>
      </c>
      <c r="Q246">
        <f t="shared" si="75"/>
        <v>2.3513796760543174E-11</v>
      </c>
      <c r="R246">
        <f t="shared" si="88"/>
        <v>1.4930330285381091E-10</v>
      </c>
      <c r="S246">
        <f t="shared" si="95"/>
        <v>9.480168800498624E-10</v>
      </c>
      <c r="T246">
        <f t="shared" si="101"/>
        <v>6.0195319706990566E-9</v>
      </c>
      <c r="U246">
        <f t="shared" si="87"/>
        <v>3.8221645530575488E-8</v>
      </c>
      <c r="V246">
        <f t="shared" si="94"/>
        <v>2.4269232129276499E-7</v>
      </c>
      <c r="W246">
        <f t="shared" si="100"/>
        <v>1.541000184498957E-6</v>
      </c>
      <c r="X246">
        <f t="shared" si="81"/>
        <v>9.7847412558273317E-6</v>
      </c>
      <c r="Y246">
        <f t="shared" si="93"/>
        <v>6.2129234250947755E-5</v>
      </c>
      <c r="Z246">
        <f t="shared" si="72"/>
        <v>3.9449604723173251E-4</v>
      </c>
      <c r="AA246">
        <f t="shared" si="78"/>
        <v>2.5048937614917961E-3</v>
      </c>
      <c r="AB246">
        <f t="shared" si="107"/>
        <v>1.5905083968242625E-2</v>
      </c>
      <c r="AC246">
        <f t="shared" si="98"/>
        <v>0.10099098809132356</v>
      </c>
      <c r="AD246">
        <f t="shared" si="102"/>
        <v>0.64125280294189968</v>
      </c>
      <c r="AE246">
        <f t="shared" ref="AE246:AE309" si="108">$C$8*EXP(-$C$5*($D246-($AE$14-1)*$C$3))</f>
        <v>4.0717014958701112</v>
      </c>
    </row>
    <row r="247" spans="1:32" x14ac:dyDescent="0.2">
      <c r="A247">
        <v>233</v>
      </c>
      <c r="B247">
        <f t="shared" si="82"/>
        <v>23</v>
      </c>
      <c r="C247">
        <f t="shared" si="103"/>
        <v>2</v>
      </c>
      <c r="D247">
        <f t="shared" si="104"/>
        <v>185.77777777777777</v>
      </c>
      <c r="E247">
        <f t="shared" si="84"/>
        <v>-113.77777777777777</v>
      </c>
      <c r="F247" t="e">
        <f t="shared" si="105"/>
        <v>#N/A</v>
      </c>
      <c r="G247" t="e">
        <f t="shared" si="86"/>
        <v>#N/A</v>
      </c>
      <c r="H247">
        <f t="shared" si="106"/>
        <v>1.1413235836445079E-18</v>
      </c>
      <c r="I247">
        <f t="shared" si="92"/>
        <v>7.2469530292536139E-18</v>
      </c>
      <c r="J247">
        <f t="shared" si="99"/>
        <v>4.6015283448805171E-17</v>
      </c>
      <c r="K247">
        <f t="shared" si="77"/>
        <v>2.9217883741299215E-16</v>
      </c>
      <c r="L247">
        <f t="shared" si="90"/>
        <v>1.8552199754889267E-15</v>
      </c>
      <c r="M247">
        <f t="shared" si="97"/>
        <v>1.177991256289413E-14</v>
      </c>
      <c r="N247">
        <f t="shared" si="76"/>
        <v>7.4797782377726319E-14</v>
      </c>
      <c r="O247">
        <f t="shared" si="89"/>
        <v>4.7493631372516383E-13</v>
      </c>
      <c r="P247">
        <f t="shared" si="96"/>
        <v>3.0156576161008997E-12</v>
      </c>
      <c r="Q247">
        <f t="shared" si="75"/>
        <v>1.9148232288697883E-11</v>
      </c>
      <c r="R247">
        <f t="shared" si="88"/>
        <v>1.2158369631364204E-10</v>
      </c>
      <c r="S247">
        <f t="shared" si="95"/>
        <v>7.7200834972182805E-10</v>
      </c>
      <c r="T247">
        <f t="shared" si="101"/>
        <v>4.9019474659066613E-9</v>
      </c>
      <c r="U247">
        <f t="shared" si="87"/>
        <v>3.112542625629227E-8</v>
      </c>
      <c r="V247">
        <f t="shared" si="94"/>
        <v>1.9763413752878814E-7</v>
      </c>
      <c r="W247">
        <f t="shared" si="100"/>
        <v>1.254898551272104E-6</v>
      </c>
      <c r="X247">
        <f t="shared" si="81"/>
        <v>7.9681091216108263E-6</v>
      </c>
      <c r="Y247">
        <f t="shared" si="93"/>
        <v>5.0594339207369709E-5</v>
      </c>
      <c r="Z247">
        <f t="shared" si="72"/>
        <v>3.2125402912565879E-4</v>
      </c>
      <c r="AA247">
        <f t="shared" si="78"/>
        <v>2.0398359351323711E-3</v>
      </c>
      <c r="AB247">
        <f t="shared" si="107"/>
        <v>1.2952150837086654E-2</v>
      </c>
      <c r="AC247">
        <f t="shared" si="98"/>
        <v>8.2241031456168567E-2</v>
      </c>
      <c r="AD247">
        <f t="shared" si="102"/>
        <v>0.522197999393887</v>
      </c>
      <c r="AE247">
        <f t="shared" si="108"/>
        <v>3.3157506142941804</v>
      </c>
    </row>
    <row r="248" spans="1:32" x14ac:dyDescent="0.2">
      <c r="A248">
        <v>234</v>
      </c>
      <c r="B248">
        <f t="shared" si="82"/>
        <v>23</v>
      </c>
      <c r="C248">
        <f t="shared" si="103"/>
        <v>3</v>
      </c>
      <c r="D248">
        <f t="shared" si="104"/>
        <v>186.66666666666666</v>
      </c>
      <c r="E248">
        <f t="shared" si="84"/>
        <v>-114.66666666666666</v>
      </c>
      <c r="F248" t="e">
        <f t="shared" si="105"/>
        <v>#N/A</v>
      </c>
      <c r="G248" t="e">
        <f t="shared" si="86"/>
        <v>#N/A</v>
      </c>
      <c r="H248">
        <f t="shared" si="106"/>
        <v>9.2942578855943244E-19</v>
      </c>
      <c r="I248">
        <f t="shared" si="92"/>
        <v>5.9014858979424543E-18</v>
      </c>
      <c r="J248">
        <f t="shared" si="99"/>
        <v>3.7472099690277567E-17</v>
      </c>
      <c r="K248">
        <f t="shared" si="77"/>
        <v>2.379330018712149E-16</v>
      </c>
      <c r="L248">
        <f t="shared" si="90"/>
        <v>1.5107803898732691E-15</v>
      </c>
      <c r="M248">
        <f t="shared" si="97"/>
        <v>9.5928575207109955E-15</v>
      </c>
      <c r="N248">
        <f t="shared" si="76"/>
        <v>6.0910848479031053E-14</v>
      </c>
      <c r="O248">
        <f t="shared" si="89"/>
        <v>3.8675977980755719E-13</v>
      </c>
      <c r="P248">
        <f t="shared" si="96"/>
        <v>2.4557715253020253E-12</v>
      </c>
      <c r="Q248">
        <f t="shared" si="75"/>
        <v>1.5593177210631904E-11</v>
      </c>
      <c r="R248">
        <f t="shared" si="88"/>
        <v>9.9010503630734719E-11</v>
      </c>
      <c r="S248">
        <f t="shared" si="95"/>
        <v>6.2867751047731673E-10</v>
      </c>
      <c r="T248">
        <f t="shared" si="101"/>
        <v>3.9918533659217708E-9</v>
      </c>
      <c r="U248">
        <f t="shared" si="87"/>
        <v>2.5346688929468012E-8</v>
      </c>
      <c r="V248">
        <f t="shared" si="94"/>
        <v>1.6094144268219319E-7</v>
      </c>
      <c r="W248">
        <f t="shared" si="100"/>
        <v>1.0219144616759723E-6</v>
      </c>
      <c r="X248">
        <f t="shared" si="81"/>
        <v>6.4887523659438153E-6</v>
      </c>
      <c r="Y248">
        <f t="shared" si="93"/>
        <v>4.1201009326641409E-5</v>
      </c>
      <c r="Z248">
        <f t="shared" si="72"/>
        <v>2.6161010218904906E-4</v>
      </c>
      <c r="AA248">
        <f t="shared" si="78"/>
        <v>1.661120605681618E-3</v>
      </c>
      <c r="AB248">
        <f t="shared" si="107"/>
        <v>1.0547458387620209E-2</v>
      </c>
      <c r="AC248">
        <f t="shared" si="98"/>
        <v>6.6972186160396491E-2</v>
      </c>
      <c r="AD248">
        <f t="shared" si="102"/>
        <v>0.42524687505449377</v>
      </c>
      <c r="AE248">
        <f t="shared" si="108"/>
        <v>2.7001493472307714</v>
      </c>
    </row>
    <row r="249" spans="1:32" x14ac:dyDescent="0.2">
      <c r="A249">
        <v>235</v>
      </c>
      <c r="B249">
        <f t="shared" si="82"/>
        <v>23</v>
      </c>
      <c r="C249">
        <f t="shared" si="103"/>
        <v>4</v>
      </c>
      <c r="D249">
        <f t="shared" si="104"/>
        <v>187.55555555555554</v>
      </c>
      <c r="E249">
        <f t="shared" si="84"/>
        <v>-115.55555555555554</v>
      </c>
      <c r="F249" t="e">
        <f t="shared" si="105"/>
        <v>#N/A</v>
      </c>
      <c r="G249" t="e">
        <f t="shared" si="86"/>
        <v>#N/A</v>
      </c>
      <c r="H249">
        <f t="shared" si="106"/>
        <v>7.5686887471554243E-19</v>
      </c>
      <c r="I249">
        <f t="shared" si="92"/>
        <v>4.8058177917017479E-18</v>
      </c>
      <c r="J249">
        <f t="shared" si="99"/>
        <v>3.0515040872459312E-17</v>
      </c>
      <c r="K249">
        <f t="shared" si="77"/>
        <v>1.9375843192717763E-16</v>
      </c>
      <c r="L249">
        <f t="shared" si="90"/>
        <v>1.2302893546756482E-15</v>
      </c>
      <c r="M249">
        <f t="shared" si="97"/>
        <v>7.8118504633495886E-15</v>
      </c>
      <c r="N249">
        <f t="shared" si="76"/>
        <v>4.9602158573357511E-14</v>
      </c>
      <c r="O249">
        <f t="shared" si="89"/>
        <v>3.1495407479696509E-13</v>
      </c>
      <c r="P249">
        <f t="shared" si="96"/>
        <v>1.9998337186174959E-12</v>
      </c>
      <c r="Q249">
        <f t="shared" si="75"/>
        <v>1.2698152594779533E-11</v>
      </c>
      <c r="R249">
        <f t="shared" si="88"/>
        <v>8.0628243148023102E-11</v>
      </c>
      <c r="S249">
        <f t="shared" si="95"/>
        <v>5.1195743196607761E-10</v>
      </c>
      <c r="T249">
        <f t="shared" si="101"/>
        <v>3.2507270642635624E-9</v>
      </c>
      <c r="U249">
        <f t="shared" si="87"/>
        <v>2.0640830245893934E-8</v>
      </c>
      <c r="V249">
        <f t="shared" si="94"/>
        <v>1.3106110258331595E-7</v>
      </c>
      <c r="W249">
        <f t="shared" si="100"/>
        <v>8.3218612845147102E-7</v>
      </c>
      <c r="X249">
        <f t="shared" si="81"/>
        <v>5.2840525429488319E-6</v>
      </c>
      <c r="Y249">
        <f t="shared" si="93"/>
        <v>3.3551642261328909E-5</v>
      </c>
      <c r="Z249">
        <f t="shared" si="72"/>
        <v>2.1303964888357674E-4</v>
      </c>
      <c r="AA249">
        <f t="shared" si="78"/>
        <v>1.3527174509949018E-3</v>
      </c>
      <c r="AB249">
        <f t="shared" si="107"/>
        <v>8.5892204189001904E-3</v>
      </c>
      <c r="AC249">
        <f t="shared" si="98"/>
        <v>5.4538150114195591E-2</v>
      </c>
      <c r="AD249">
        <f t="shared" si="102"/>
        <v>0.34629566745469464</v>
      </c>
      <c r="AE249">
        <f t="shared" si="108"/>
        <v>2.1988404272384474</v>
      </c>
    </row>
    <row r="250" spans="1:32" x14ac:dyDescent="0.2">
      <c r="A250">
        <v>236</v>
      </c>
      <c r="B250">
        <f t="shared" si="82"/>
        <v>23</v>
      </c>
      <c r="C250">
        <f t="shared" si="103"/>
        <v>5</v>
      </c>
      <c r="D250">
        <f t="shared" si="104"/>
        <v>188.44444444444446</v>
      </c>
      <c r="E250">
        <f t="shared" si="84"/>
        <v>-116.44444444444446</v>
      </c>
      <c r="F250" t="e">
        <f t="shared" si="105"/>
        <v>#N/A</v>
      </c>
      <c r="G250" t="e">
        <f t="shared" si="86"/>
        <v>#N/A</v>
      </c>
      <c r="H250">
        <f t="shared" si="106"/>
        <v>6.1634882587135383E-19</v>
      </c>
      <c r="I250">
        <f t="shared" si="92"/>
        <v>3.9135710982701987E-18</v>
      </c>
      <c r="J250">
        <f t="shared" si="99"/>
        <v>2.4849627513385945E-17</v>
      </c>
      <c r="K250">
        <f t="shared" si="77"/>
        <v>1.577852994230667E-16</v>
      </c>
      <c r="L250">
        <f t="shared" si="90"/>
        <v>1.0018742011571715E-15</v>
      </c>
      <c r="M250">
        <f t="shared" si="97"/>
        <v>6.3615046434268059E-15</v>
      </c>
      <c r="N250">
        <f t="shared" si="76"/>
        <v>4.0393036652305102E-14</v>
      </c>
      <c r="O250">
        <f t="shared" si="89"/>
        <v>2.564797954962361E-13</v>
      </c>
      <c r="P250">
        <f t="shared" si="96"/>
        <v>1.6285451887172577E-12</v>
      </c>
      <c r="Q250">
        <f t="shared" si="75"/>
        <v>1.0340617382990077E-11</v>
      </c>
      <c r="R250">
        <f t="shared" si="88"/>
        <v>6.565882764703648E-11</v>
      </c>
      <c r="S250">
        <f t="shared" si="95"/>
        <v>4.1690756831161822E-10</v>
      </c>
      <c r="T250">
        <f t="shared" si="101"/>
        <v>2.6471980500454613E-9</v>
      </c>
      <c r="U250">
        <f t="shared" si="87"/>
        <v>1.6808659877641352E-8</v>
      </c>
      <c r="V250">
        <f t="shared" si="94"/>
        <v>1.0672833748777397E-7</v>
      </c>
      <c r="W250">
        <f t="shared" si="100"/>
        <v>6.7768270081163863E-7</v>
      </c>
      <c r="X250">
        <f t="shared" si="81"/>
        <v>4.3030169286761819E-6</v>
      </c>
      <c r="Y250">
        <f t="shared" si="93"/>
        <v>2.7322454396870154E-5</v>
      </c>
      <c r="Z250">
        <f t="shared" si="72"/>
        <v>1.7348677140777927E-4</v>
      </c>
      <c r="AA250">
        <f t="shared" si="78"/>
        <v>1.1015723337411013E-3</v>
      </c>
      <c r="AB250">
        <f t="shared" si="107"/>
        <v>6.9945483255987517E-3</v>
      </c>
      <c r="AC250">
        <f t="shared" si="98"/>
        <v>4.4412613480391487E-2</v>
      </c>
      <c r="AD250">
        <f t="shared" si="102"/>
        <v>0.28200251743772187</v>
      </c>
      <c r="AE250">
        <f t="shared" si="108"/>
        <v>1.7906043713532807</v>
      </c>
    </row>
    <row r="251" spans="1:32" x14ac:dyDescent="0.2">
      <c r="A251">
        <v>237</v>
      </c>
      <c r="B251">
        <f t="shared" si="82"/>
        <v>23</v>
      </c>
      <c r="C251">
        <f t="shared" si="103"/>
        <v>6</v>
      </c>
      <c r="D251">
        <f t="shared" si="104"/>
        <v>189.33333333333334</v>
      </c>
      <c r="E251">
        <f t="shared" si="84"/>
        <v>-117.33333333333334</v>
      </c>
      <c r="F251" t="e">
        <f t="shared" si="105"/>
        <v>#N/A</v>
      </c>
      <c r="G251" t="e">
        <f t="shared" si="86"/>
        <v>#N/A</v>
      </c>
      <c r="H251">
        <f t="shared" si="106"/>
        <v>5.0191768725563737E-19</v>
      </c>
      <c r="I251">
        <f t="shared" si="92"/>
        <v>3.1869786590041716E-18</v>
      </c>
      <c r="J251">
        <f t="shared" si="99"/>
        <v>2.023605310361365E-17</v>
      </c>
      <c r="K251">
        <f t="shared" si="77"/>
        <v>1.2849092793744327E-16</v>
      </c>
      <c r="L251">
        <f t="shared" si="90"/>
        <v>8.1586653670506843E-16</v>
      </c>
      <c r="M251">
        <f t="shared" si="97"/>
        <v>5.1804295945250984E-15</v>
      </c>
      <c r="N251">
        <f t="shared" si="76"/>
        <v>3.2893677551985261E-14</v>
      </c>
      <c r="O251">
        <f t="shared" si="89"/>
        <v>2.0886183339649694E-13</v>
      </c>
      <c r="P251">
        <f t="shared" si="96"/>
        <v>1.3261899761984262E-12</v>
      </c>
      <c r="Q251">
        <f t="shared" si="75"/>
        <v>8.4207814533082334E-12</v>
      </c>
      <c r="R251">
        <f t="shared" si="88"/>
        <v>5.3468629349503248E-11</v>
      </c>
      <c r="S251">
        <f t="shared" si="95"/>
        <v>3.3950463390679726E-10</v>
      </c>
      <c r="T251">
        <f t="shared" si="101"/>
        <v>2.1557200520469094E-9</v>
      </c>
      <c r="U251">
        <f t="shared" si="87"/>
        <v>1.3687969113472841E-8</v>
      </c>
      <c r="V251">
        <f t="shared" si="94"/>
        <v>8.691318628013986E-8</v>
      </c>
      <c r="W251">
        <f t="shared" si="100"/>
        <v>5.5186433332400923E-7</v>
      </c>
      <c r="X251">
        <f t="shared" si="81"/>
        <v>3.504120093049044E-6</v>
      </c>
      <c r="Y251">
        <f t="shared" si="93"/>
        <v>2.2249775687715821E-5</v>
      </c>
      <c r="Z251">
        <f t="shared" si="72"/>
        <v>1.412772693309462E-4</v>
      </c>
      <c r="AA251">
        <f t="shared" si="78"/>
        <v>8.970547438205543E-4</v>
      </c>
      <c r="AB251">
        <f t="shared" si="107"/>
        <v>5.6959425760552494E-3</v>
      </c>
      <c r="AC251">
        <f t="shared" si="98"/>
        <v>3.616698094872222E-2</v>
      </c>
      <c r="AD251">
        <f t="shared" si="102"/>
        <v>0.22964601441806182</v>
      </c>
      <c r="AE251">
        <f t="shared" si="108"/>
        <v>1.4581612994701425</v>
      </c>
    </row>
    <row r="252" spans="1:32" x14ac:dyDescent="0.2">
      <c r="A252">
        <v>238</v>
      </c>
      <c r="B252">
        <f t="shared" si="82"/>
        <v>23</v>
      </c>
      <c r="C252">
        <f t="shared" si="103"/>
        <v>7</v>
      </c>
      <c r="D252">
        <f t="shared" si="104"/>
        <v>190.22222222222223</v>
      </c>
      <c r="E252">
        <f t="shared" si="84"/>
        <v>-118.22222222222223</v>
      </c>
      <c r="F252" t="e">
        <f t="shared" si="105"/>
        <v>#N/A</v>
      </c>
      <c r="G252" t="e">
        <f t="shared" si="86"/>
        <v>#N/A</v>
      </c>
      <c r="H252">
        <f t="shared" si="106"/>
        <v>4.0873179960048765E-19</v>
      </c>
      <c r="I252">
        <f t="shared" si="92"/>
        <v>2.5952851546346717E-18</v>
      </c>
      <c r="J252">
        <f t="shared" si="99"/>
        <v>1.6479033538498201E-17</v>
      </c>
      <c r="K252">
        <f t="shared" si="77"/>
        <v>1.046353406977249E-16</v>
      </c>
      <c r="L252">
        <f t="shared" si="90"/>
        <v>6.6439299958647644E-16</v>
      </c>
      <c r="M252">
        <f t="shared" si="97"/>
        <v>4.2186325858555425E-15</v>
      </c>
      <c r="N252">
        <f t="shared" si="76"/>
        <v>2.6786647218617593E-14</v>
      </c>
      <c r="O252">
        <f t="shared" si="89"/>
        <v>1.7008460789413809E-13</v>
      </c>
      <c r="P252">
        <f t="shared" si="96"/>
        <v>1.0799699419790157E-12</v>
      </c>
      <c r="Q252">
        <f t="shared" si="75"/>
        <v>6.8573816879660845E-12</v>
      </c>
      <c r="R252">
        <f t="shared" si="88"/>
        <v>4.3541659620899384E-11</v>
      </c>
      <c r="S252">
        <f t="shared" si="95"/>
        <v>2.7647230514662822E-10</v>
      </c>
      <c r="T252">
        <f t="shared" si="101"/>
        <v>1.7554897121193191E-9</v>
      </c>
      <c r="U252">
        <f t="shared" si="87"/>
        <v>1.1146664862950251E-8</v>
      </c>
      <c r="V252">
        <f t="shared" si="94"/>
        <v>7.0776910117536625E-8</v>
      </c>
      <c r="W252">
        <f t="shared" si="100"/>
        <v>4.4940536630254595E-7</v>
      </c>
      <c r="X252">
        <f t="shared" si="81"/>
        <v>2.8535462049152608E-6</v>
      </c>
      <c r="Y252">
        <f t="shared" si="93"/>
        <v>1.8118888990089386E-5</v>
      </c>
      <c r="Z252">
        <f t="shared" si="72"/>
        <v>1.1504777377345164E-4</v>
      </c>
      <c r="AA252">
        <f t="shared" si="78"/>
        <v>7.30507828458306E-4</v>
      </c>
      <c r="AB252">
        <f t="shared" si="107"/>
        <v>4.638435581462882E-3</v>
      </c>
      <c r="AC252">
        <f t="shared" si="98"/>
        <v>2.9452230086003617E-2</v>
      </c>
      <c r="AD252">
        <f t="shared" si="102"/>
        <v>0.18701000408532631</v>
      </c>
      <c r="AE252">
        <f t="shared" si="108"/>
        <v>1.1874395088544971</v>
      </c>
    </row>
    <row r="253" spans="1:32" x14ac:dyDescent="0.2">
      <c r="A253">
        <v>239</v>
      </c>
      <c r="B253">
        <f t="shared" si="82"/>
        <v>23</v>
      </c>
      <c r="C253">
        <f t="shared" si="103"/>
        <v>8</v>
      </c>
      <c r="D253">
        <f t="shared" si="104"/>
        <v>191.11111111111111</v>
      </c>
      <c r="E253">
        <f t="shared" si="84"/>
        <v>-119.11111111111111</v>
      </c>
      <c r="F253" t="e">
        <f t="shared" si="105"/>
        <v>#N/A</v>
      </c>
      <c r="G253" t="e">
        <f t="shared" si="86"/>
        <v>#N/A</v>
      </c>
      <c r="H253">
        <f t="shared" si="106"/>
        <v>3.3284677596859878E-19</v>
      </c>
      <c r="I253">
        <f t="shared" si="92"/>
        <v>2.1134452892671047E-18</v>
      </c>
      <c r="J253">
        <f t="shared" si="99"/>
        <v>1.3419541101839322E-17</v>
      </c>
      <c r="K253">
        <f t="shared" si="77"/>
        <v>8.5208774647961349E-17</v>
      </c>
      <c r="L253">
        <f t="shared" si="90"/>
        <v>5.4104199405237921E-16</v>
      </c>
      <c r="M253">
        <f t="shared" si="97"/>
        <v>3.4354025220708688E-15</v>
      </c>
      <c r="N253">
        <f t="shared" si="76"/>
        <v>2.1813446309877967E-14</v>
      </c>
      <c r="O253">
        <f t="shared" si="89"/>
        <v>1.3850675047740867E-13</v>
      </c>
      <c r="P253">
        <f t="shared" si="96"/>
        <v>8.7946304565014303E-13</v>
      </c>
      <c r="Q253">
        <f t="shared" si="75"/>
        <v>5.5842422553287829E-12</v>
      </c>
      <c r="R253">
        <f t="shared" si="88"/>
        <v>3.5457728122216646E-11</v>
      </c>
      <c r="S253">
        <f t="shared" si="95"/>
        <v>2.2514253968643677E-10</v>
      </c>
      <c r="T253">
        <f t="shared" si="101"/>
        <v>1.4295660173641643E-9</v>
      </c>
      <c r="U253">
        <f t="shared" si="87"/>
        <v>9.0771783992874681E-9</v>
      </c>
      <c r="V253">
        <f t="shared" si="94"/>
        <v>5.7636490159727655E-8</v>
      </c>
      <c r="W253">
        <f t="shared" si="100"/>
        <v>3.6596890044522632E-7</v>
      </c>
      <c r="X253">
        <f t="shared" si="81"/>
        <v>2.3237576702175893E-6</v>
      </c>
      <c r="Y253">
        <f t="shared" si="93"/>
        <v>1.475494148089029E-5</v>
      </c>
      <c r="Z253">
        <f t="shared" si="72"/>
        <v>9.3688038513977829E-5</v>
      </c>
      <c r="AA253">
        <f t="shared" si="78"/>
        <v>5.9488196357570221E-4</v>
      </c>
      <c r="AB253">
        <f t="shared" si="107"/>
        <v>3.7772650191079133E-3</v>
      </c>
      <c r="AC253">
        <f t="shared" si="98"/>
        <v>2.3984137859578321E-2</v>
      </c>
      <c r="AD253">
        <f t="shared" si="102"/>
        <v>0.15228978267537979</v>
      </c>
      <c r="AE253">
        <f t="shared" si="108"/>
        <v>0.96697984489162514</v>
      </c>
    </row>
    <row r="254" spans="1:32" x14ac:dyDescent="0.2">
      <c r="A254">
        <v>240</v>
      </c>
      <c r="B254">
        <f t="shared" si="82"/>
        <v>23</v>
      </c>
      <c r="C254">
        <f t="shared" si="103"/>
        <v>9</v>
      </c>
      <c r="D254">
        <f t="shared" si="104"/>
        <v>192</v>
      </c>
      <c r="E254">
        <f t="shared" si="84"/>
        <v>-120</v>
      </c>
      <c r="F254" t="e">
        <f t="shared" si="105"/>
        <v>#N/A</v>
      </c>
      <c r="G254" t="e">
        <f t="shared" si="86"/>
        <v>#N/A</v>
      </c>
      <c r="H254">
        <f t="shared" si="106"/>
        <v>2.7105054312137654E-19</v>
      </c>
      <c r="I254">
        <f t="shared" si="92"/>
        <v>1.7210636691497082E-18</v>
      </c>
      <c r="J254">
        <f t="shared" si="99"/>
        <v>1.092807311564996E-17</v>
      </c>
      <c r="K254">
        <f t="shared" si="77"/>
        <v>6.9388939039072432E-17</v>
      </c>
      <c r="L254">
        <f t="shared" si="90"/>
        <v>4.4059229930232245E-16</v>
      </c>
      <c r="M254">
        <f t="shared" si="97"/>
        <v>2.7975867176063917E-15</v>
      </c>
      <c r="N254">
        <f t="shared" si="76"/>
        <v>1.7763568394002555E-14</v>
      </c>
      <c r="O254">
        <f t="shared" si="89"/>
        <v>1.1279162862139462E-13</v>
      </c>
      <c r="P254">
        <f t="shared" si="96"/>
        <v>7.1618219970723425E-13</v>
      </c>
      <c r="Q254">
        <f t="shared" si="75"/>
        <v>4.5474735088646573E-12</v>
      </c>
      <c r="R254">
        <f t="shared" si="88"/>
        <v>2.8874656927077046E-11</v>
      </c>
      <c r="S254">
        <f t="shared" si="95"/>
        <v>1.833426431250521E-10</v>
      </c>
      <c r="T254">
        <f t="shared" si="101"/>
        <v>1.164153218269349E-9</v>
      </c>
      <c r="U254">
        <f t="shared" si="87"/>
        <v>7.3919121733317287E-9</v>
      </c>
      <c r="V254">
        <f t="shared" si="94"/>
        <v>4.6935716640013204E-8</v>
      </c>
      <c r="W254">
        <f t="shared" si="100"/>
        <v>2.980232238769536E-7</v>
      </c>
      <c r="X254">
        <f t="shared" si="81"/>
        <v>1.8923295163729204E-6</v>
      </c>
      <c r="Y254">
        <f t="shared" si="93"/>
        <v>1.2015543459843389E-5</v>
      </c>
      <c r="Z254">
        <f t="shared" si="72"/>
        <v>7.6293945312500027E-5</v>
      </c>
      <c r="AA254">
        <f t="shared" si="78"/>
        <v>4.8443635619146714E-4</v>
      </c>
      <c r="AB254">
        <f t="shared" si="107"/>
        <v>3.0759791257199071E-3</v>
      </c>
      <c r="AC254">
        <f t="shared" si="98"/>
        <v>1.9531250000000003E-2</v>
      </c>
      <c r="AD254">
        <f t="shared" si="102"/>
        <v>0.12401570718501562</v>
      </c>
      <c r="AE254">
        <f t="shared" si="108"/>
        <v>0.78745065618429588</v>
      </c>
    </row>
    <row r="255" spans="1:32" s="1" customFormat="1" x14ac:dyDescent="0.2">
      <c r="A255" s="1">
        <v>241</v>
      </c>
      <c r="B255" s="1">
        <f t="shared" si="82"/>
        <v>24</v>
      </c>
      <c r="C255" s="1">
        <f t="shared" si="103"/>
        <v>0</v>
      </c>
      <c r="D255" s="1">
        <f t="shared" si="104"/>
        <v>192</v>
      </c>
      <c r="E255" s="1">
        <f t="shared" si="84"/>
        <v>-120</v>
      </c>
      <c r="F255" s="1" t="e">
        <f t="shared" si="105"/>
        <v>#N/A</v>
      </c>
      <c r="G255" s="1" t="e">
        <f t="shared" si="86"/>
        <v>#N/A</v>
      </c>
      <c r="H255" s="1">
        <f t="shared" si="106"/>
        <v>2.7105054312137654E-19</v>
      </c>
      <c r="I255" s="1">
        <f t="shared" si="92"/>
        <v>1.7210636691497082E-18</v>
      </c>
      <c r="J255" s="1">
        <f t="shared" si="99"/>
        <v>1.092807311564996E-17</v>
      </c>
      <c r="K255" s="1">
        <f t="shared" si="77"/>
        <v>6.9388939039072432E-17</v>
      </c>
      <c r="L255" s="1">
        <f t="shared" si="90"/>
        <v>4.4059229930232245E-16</v>
      </c>
      <c r="M255" s="1">
        <f t="shared" si="97"/>
        <v>2.7975867176063917E-15</v>
      </c>
      <c r="N255" s="1">
        <f t="shared" si="76"/>
        <v>1.7763568394002555E-14</v>
      </c>
      <c r="O255" s="1">
        <f t="shared" si="89"/>
        <v>1.1279162862139462E-13</v>
      </c>
      <c r="P255" s="1">
        <f t="shared" si="96"/>
        <v>7.1618219970723425E-13</v>
      </c>
      <c r="Q255" s="1">
        <f t="shared" si="75"/>
        <v>4.5474735088646573E-12</v>
      </c>
      <c r="R255" s="1">
        <f t="shared" si="88"/>
        <v>2.8874656927077046E-11</v>
      </c>
      <c r="S255" s="1">
        <f t="shared" si="95"/>
        <v>1.833426431250521E-10</v>
      </c>
      <c r="T255" s="1">
        <f t="shared" si="101"/>
        <v>1.164153218269349E-9</v>
      </c>
      <c r="U255" s="1">
        <f t="shared" si="87"/>
        <v>7.3919121733317287E-9</v>
      </c>
      <c r="V255" s="1">
        <f t="shared" si="94"/>
        <v>4.6935716640013204E-8</v>
      </c>
      <c r="W255" s="1">
        <f t="shared" si="100"/>
        <v>2.980232238769536E-7</v>
      </c>
      <c r="X255" s="1">
        <f t="shared" si="81"/>
        <v>1.8923295163729204E-6</v>
      </c>
      <c r="Y255" s="1">
        <f t="shared" si="93"/>
        <v>1.2015543459843389E-5</v>
      </c>
      <c r="Z255" s="1">
        <f t="shared" si="72"/>
        <v>7.6293945312500027E-5</v>
      </c>
      <c r="AA255" s="1">
        <f t="shared" si="78"/>
        <v>4.8443635619146714E-4</v>
      </c>
      <c r="AB255" s="1">
        <f t="shared" si="107"/>
        <v>3.0759791257199071E-3</v>
      </c>
      <c r="AC255" s="1">
        <f t="shared" si="98"/>
        <v>1.9531250000000003E-2</v>
      </c>
      <c r="AD255" s="1">
        <f t="shared" si="102"/>
        <v>0.12401570718501562</v>
      </c>
      <c r="AE255" s="1">
        <f t="shared" si="108"/>
        <v>0.78745065618429588</v>
      </c>
      <c r="AF255" s="1">
        <f>$C$8*EXP(-$C$5*($D255-($AF$14-1)*$C$3))</f>
        <v>5</v>
      </c>
    </row>
    <row r="256" spans="1:32" x14ac:dyDescent="0.2">
      <c r="A256">
        <v>242</v>
      </c>
      <c r="B256">
        <f t="shared" si="82"/>
        <v>24</v>
      </c>
      <c r="C256">
        <f t="shared" si="103"/>
        <v>1</v>
      </c>
      <c r="D256">
        <f t="shared" si="104"/>
        <v>192.88888888888889</v>
      </c>
      <c r="E256">
        <f t="shared" si="84"/>
        <v>-120.88888888888889</v>
      </c>
      <c r="F256" t="e">
        <f t="shared" si="105"/>
        <v>#N/A</v>
      </c>
      <c r="G256" t="e">
        <f t="shared" si="86"/>
        <v>#N/A</v>
      </c>
      <c r="H256">
        <f t="shared" si="106"/>
        <v>2.2072738037674374E-19</v>
      </c>
      <c r="I256">
        <f t="shared" si="92"/>
        <v>1.4015315032329086E-18</v>
      </c>
      <c r="J256">
        <f t="shared" si="99"/>
        <v>8.8991703303939464E-18</v>
      </c>
      <c r="K256">
        <f t="shared" si="77"/>
        <v>5.6506209376446435E-17</v>
      </c>
      <c r="L256">
        <f t="shared" si="90"/>
        <v>3.5879206482762485E-16</v>
      </c>
      <c r="M256">
        <f t="shared" si="97"/>
        <v>2.2781876045808519E-15</v>
      </c>
      <c r="N256">
        <f t="shared" si="76"/>
        <v>1.4465589600370196E-14</v>
      </c>
      <c r="O256">
        <f t="shared" si="89"/>
        <v>9.1850768595871709E-14</v>
      </c>
      <c r="P256">
        <f t="shared" si="96"/>
        <v>5.8321602677269838E-13</v>
      </c>
      <c r="Q256">
        <f t="shared" si="75"/>
        <v>3.7031909376947863E-12</v>
      </c>
      <c r="R256">
        <f t="shared" si="88"/>
        <v>2.3513796760543174E-11</v>
      </c>
      <c r="S256">
        <f t="shared" si="95"/>
        <v>1.4930330285381091E-10</v>
      </c>
      <c r="T256">
        <f t="shared" si="101"/>
        <v>9.480168800498624E-10</v>
      </c>
      <c r="U256">
        <f t="shared" si="87"/>
        <v>6.0195319706990566E-9</v>
      </c>
      <c r="V256">
        <f t="shared" si="94"/>
        <v>3.8221645530575488E-8</v>
      </c>
      <c r="W256">
        <f t="shared" si="100"/>
        <v>2.4269232129276499E-7</v>
      </c>
      <c r="X256">
        <f t="shared" si="81"/>
        <v>1.541000184498957E-6</v>
      </c>
      <c r="Y256">
        <f t="shared" si="93"/>
        <v>9.7847412558273317E-6</v>
      </c>
      <c r="Z256">
        <f t="shared" si="72"/>
        <v>6.2129234250947755E-5</v>
      </c>
      <c r="AA256">
        <f t="shared" si="78"/>
        <v>3.9449604723173251E-4</v>
      </c>
      <c r="AB256">
        <f t="shared" si="107"/>
        <v>2.5048937614917961E-3</v>
      </c>
      <c r="AC256">
        <f t="shared" si="98"/>
        <v>1.5905083968242625E-2</v>
      </c>
      <c r="AD256">
        <f t="shared" si="102"/>
        <v>0.10099098809132356</v>
      </c>
      <c r="AE256">
        <f t="shared" si="108"/>
        <v>0.64125280294189968</v>
      </c>
      <c r="AF256">
        <f t="shared" ref="AF256:AF319" si="109">$C$8*EXP(-$C$5*($D256-($AF$14-1)*$C$3))</f>
        <v>4.0717014958701112</v>
      </c>
    </row>
    <row r="257" spans="1:33" x14ac:dyDescent="0.2">
      <c r="A257">
        <v>243</v>
      </c>
      <c r="B257">
        <f t="shared" si="82"/>
        <v>24</v>
      </c>
      <c r="C257">
        <f t="shared" si="103"/>
        <v>2</v>
      </c>
      <c r="D257">
        <f t="shared" si="104"/>
        <v>193.77777777777777</v>
      </c>
      <c r="E257">
        <f t="shared" si="84"/>
        <v>-121.77777777777777</v>
      </c>
      <c r="F257" t="e">
        <f t="shared" si="105"/>
        <v>#N/A</v>
      </c>
      <c r="G257" t="e">
        <f t="shared" si="86"/>
        <v>#N/A</v>
      </c>
      <c r="H257">
        <f t="shared" si="106"/>
        <v>1.7974720097189505E-19</v>
      </c>
      <c r="I257">
        <f t="shared" si="92"/>
        <v>1.1413235836445079E-18</v>
      </c>
      <c r="J257">
        <f t="shared" si="99"/>
        <v>7.2469530292536139E-18</v>
      </c>
      <c r="K257">
        <f t="shared" si="77"/>
        <v>4.6015283448805171E-17</v>
      </c>
      <c r="L257">
        <f t="shared" si="90"/>
        <v>2.9217883741299215E-16</v>
      </c>
      <c r="M257">
        <f t="shared" si="97"/>
        <v>1.8552199754889267E-15</v>
      </c>
      <c r="N257">
        <f t="shared" si="76"/>
        <v>1.177991256289413E-14</v>
      </c>
      <c r="O257">
        <f t="shared" si="89"/>
        <v>7.4797782377726319E-14</v>
      </c>
      <c r="P257">
        <f t="shared" si="96"/>
        <v>4.7493631372516383E-13</v>
      </c>
      <c r="Q257">
        <f t="shared" si="75"/>
        <v>3.0156576161008997E-12</v>
      </c>
      <c r="R257">
        <f t="shared" si="88"/>
        <v>1.9148232288697883E-11</v>
      </c>
      <c r="S257">
        <f t="shared" si="95"/>
        <v>1.2158369631364204E-10</v>
      </c>
      <c r="T257">
        <f t="shared" si="101"/>
        <v>7.7200834972182805E-10</v>
      </c>
      <c r="U257">
        <f t="shared" si="87"/>
        <v>4.9019474659066613E-9</v>
      </c>
      <c r="V257">
        <f t="shared" si="94"/>
        <v>3.112542625629227E-8</v>
      </c>
      <c r="W257">
        <f t="shared" si="100"/>
        <v>1.9763413752878814E-7</v>
      </c>
      <c r="X257">
        <f t="shared" si="81"/>
        <v>1.254898551272104E-6</v>
      </c>
      <c r="Y257">
        <f t="shared" si="93"/>
        <v>7.9681091216108263E-6</v>
      </c>
      <c r="Z257">
        <f t="shared" si="72"/>
        <v>5.0594339207369709E-5</v>
      </c>
      <c r="AA257">
        <f t="shared" si="78"/>
        <v>3.2125402912565879E-4</v>
      </c>
      <c r="AB257">
        <f t="shared" si="107"/>
        <v>2.0398359351323711E-3</v>
      </c>
      <c r="AC257">
        <f t="shared" si="98"/>
        <v>1.2952150837086654E-2</v>
      </c>
      <c r="AD257">
        <f t="shared" si="102"/>
        <v>8.2241031456168567E-2</v>
      </c>
      <c r="AE257">
        <f t="shared" si="108"/>
        <v>0.522197999393887</v>
      </c>
      <c r="AF257">
        <f t="shared" si="109"/>
        <v>3.3157506142941804</v>
      </c>
    </row>
    <row r="258" spans="1:33" x14ac:dyDescent="0.2">
      <c r="A258">
        <v>244</v>
      </c>
      <c r="B258">
        <f t="shared" si="82"/>
        <v>24</v>
      </c>
      <c r="C258">
        <f t="shared" si="103"/>
        <v>3</v>
      </c>
      <c r="D258">
        <f t="shared" si="104"/>
        <v>194.66666666666666</v>
      </c>
      <c r="E258">
        <f t="shared" si="84"/>
        <v>-122.66666666666666</v>
      </c>
      <c r="F258" t="e">
        <f t="shared" si="105"/>
        <v>#N/A</v>
      </c>
      <c r="G258" t="e">
        <f t="shared" si="86"/>
        <v>#N/A</v>
      </c>
      <c r="H258">
        <f t="shared" si="106"/>
        <v>1.4637538941514665E-19</v>
      </c>
      <c r="I258">
        <f t="shared" si="92"/>
        <v>9.2942578855943244E-19</v>
      </c>
      <c r="J258">
        <f t="shared" si="99"/>
        <v>5.9014858979424543E-18</v>
      </c>
      <c r="K258">
        <f t="shared" si="77"/>
        <v>3.7472099690277567E-17</v>
      </c>
      <c r="L258">
        <f t="shared" si="90"/>
        <v>2.379330018712149E-16</v>
      </c>
      <c r="M258">
        <f t="shared" si="97"/>
        <v>1.5107803898732691E-15</v>
      </c>
      <c r="N258">
        <f t="shared" si="76"/>
        <v>9.5928575207109955E-15</v>
      </c>
      <c r="O258">
        <f t="shared" si="89"/>
        <v>6.0910848479031053E-14</v>
      </c>
      <c r="P258">
        <f t="shared" si="96"/>
        <v>3.8675977980755719E-13</v>
      </c>
      <c r="Q258">
        <f t="shared" si="75"/>
        <v>2.4557715253020253E-12</v>
      </c>
      <c r="R258">
        <f t="shared" si="88"/>
        <v>1.5593177210631904E-11</v>
      </c>
      <c r="S258">
        <f t="shared" si="95"/>
        <v>9.9010503630734719E-11</v>
      </c>
      <c r="T258">
        <f t="shared" si="101"/>
        <v>6.2867751047731673E-10</v>
      </c>
      <c r="U258">
        <f t="shared" si="87"/>
        <v>3.9918533659217708E-9</v>
      </c>
      <c r="V258">
        <f t="shared" si="94"/>
        <v>2.5346688929468012E-8</v>
      </c>
      <c r="W258">
        <f t="shared" si="100"/>
        <v>1.6094144268219319E-7</v>
      </c>
      <c r="X258">
        <f t="shared" si="81"/>
        <v>1.0219144616759723E-6</v>
      </c>
      <c r="Y258">
        <f t="shared" si="93"/>
        <v>6.4887523659438153E-6</v>
      </c>
      <c r="Z258">
        <f t="shared" si="72"/>
        <v>4.1201009326641409E-5</v>
      </c>
      <c r="AA258">
        <f t="shared" si="78"/>
        <v>2.6161010218904906E-4</v>
      </c>
      <c r="AB258">
        <f t="shared" si="107"/>
        <v>1.661120605681618E-3</v>
      </c>
      <c r="AC258">
        <f t="shared" si="98"/>
        <v>1.0547458387620209E-2</v>
      </c>
      <c r="AD258">
        <f t="shared" si="102"/>
        <v>6.6972186160396491E-2</v>
      </c>
      <c r="AE258">
        <f t="shared" si="108"/>
        <v>0.42524687505449377</v>
      </c>
      <c r="AF258">
        <f t="shared" si="109"/>
        <v>2.7001493472307714</v>
      </c>
    </row>
    <row r="259" spans="1:33" x14ac:dyDescent="0.2">
      <c r="A259">
        <v>245</v>
      </c>
      <c r="B259">
        <f t="shared" si="82"/>
        <v>24</v>
      </c>
      <c r="C259">
        <f t="shared" si="103"/>
        <v>4</v>
      </c>
      <c r="D259">
        <f t="shared" si="104"/>
        <v>195.55555555555554</v>
      </c>
      <c r="E259">
        <f t="shared" si="84"/>
        <v>-123.55555555555554</v>
      </c>
      <c r="F259" t="e">
        <f t="shared" si="105"/>
        <v>#N/A</v>
      </c>
      <c r="G259" t="e">
        <f t="shared" si="86"/>
        <v>#N/A</v>
      </c>
      <c r="H259">
        <f t="shared" si="106"/>
        <v>1.1919937840804409E-19</v>
      </c>
      <c r="I259">
        <f t="shared" si="92"/>
        <v>7.5686887471554243E-19</v>
      </c>
      <c r="J259">
        <f t="shared" si="99"/>
        <v>4.8058177917017479E-18</v>
      </c>
      <c r="K259">
        <f t="shared" si="77"/>
        <v>3.0515040872459312E-17</v>
      </c>
      <c r="L259">
        <f t="shared" si="90"/>
        <v>1.9375843192717763E-16</v>
      </c>
      <c r="M259">
        <f t="shared" si="97"/>
        <v>1.2302893546756482E-15</v>
      </c>
      <c r="N259">
        <f t="shared" si="76"/>
        <v>7.8118504633495886E-15</v>
      </c>
      <c r="O259">
        <f t="shared" si="89"/>
        <v>4.9602158573357511E-14</v>
      </c>
      <c r="P259">
        <f t="shared" si="96"/>
        <v>3.1495407479696509E-13</v>
      </c>
      <c r="Q259">
        <f t="shared" si="75"/>
        <v>1.9998337186174959E-12</v>
      </c>
      <c r="R259">
        <f t="shared" si="88"/>
        <v>1.2698152594779533E-11</v>
      </c>
      <c r="S259">
        <f t="shared" si="95"/>
        <v>8.0628243148023102E-11</v>
      </c>
      <c r="T259">
        <f t="shared" si="101"/>
        <v>5.1195743196607761E-10</v>
      </c>
      <c r="U259">
        <f t="shared" si="87"/>
        <v>3.2507270642635624E-9</v>
      </c>
      <c r="V259">
        <f t="shared" si="94"/>
        <v>2.0640830245893934E-8</v>
      </c>
      <c r="W259">
        <f t="shared" si="100"/>
        <v>1.3106110258331595E-7</v>
      </c>
      <c r="X259">
        <f t="shared" si="81"/>
        <v>8.3218612845147102E-7</v>
      </c>
      <c r="Y259">
        <f t="shared" si="93"/>
        <v>5.2840525429488319E-6</v>
      </c>
      <c r="Z259">
        <f t="shared" ref="Z259:Z322" si="110">$C$8*EXP(-$C$5*($D259-($Z$14-1)*$C$3))</f>
        <v>3.3551642261328909E-5</v>
      </c>
      <c r="AA259">
        <f t="shared" si="78"/>
        <v>2.1303964888357674E-4</v>
      </c>
      <c r="AB259">
        <f t="shared" si="107"/>
        <v>1.3527174509949018E-3</v>
      </c>
      <c r="AC259">
        <f t="shared" si="98"/>
        <v>8.5892204189001904E-3</v>
      </c>
      <c r="AD259">
        <f t="shared" si="102"/>
        <v>5.4538150114195591E-2</v>
      </c>
      <c r="AE259">
        <f t="shared" si="108"/>
        <v>0.34629566745469464</v>
      </c>
      <c r="AF259">
        <f t="shared" si="109"/>
        <v>2.1988404272384474</v>
      </c>
    </row>
    <row r="260" spans="1:33" x14ac:dyDescent="0.2">
      <c r="A260">
        <v>246</v>
      </c>
      <c r="B260">
        <f t="shared" si="82"/>
        <v>24</v>
      </c>
      <c r="C260">
        <f t="shared" si="103"/>
        <v>5</v>
      </c>
      <c r="D260">
        <f t="shared" si="104"/>
        <v>196.44444444444446</v>
      </c>
      <c r="E260">
        <f t="shared" si="84"/>
        <v>-124.44444444444446</v>
      </c>
      <c r="F260" t="e">
        <f t="shared" si="105"/>
        <v>#N/A</v>
      </c>
      <c r="G260" t="e">
        <f t="shared" si="86"/>
        <v>#N/A</v>
      </c>
      <c r="H260">
        <f t="shared" si="106"/>
        <v>9.7068857474163777E-20</v>
      </c>
      <c r="I260">
        <f t="shared" si="92"/>
        <v>6.1634882587135383E-19</v>
      </c>
      <c r="J260">
        <f t="shared" si="99"/>
        <v>3.9135710982701987E-18</v>
      </c>
      <c r="K260">
        <f t="shared" si="77"/>
        <v>2.4849627513385945E-17</v>
      </c>
      <c r="L260">
        <f t="shared" si="90"/>
        <v>1.577852994230667E-16</v>
      </c>
      <c r="M260">
        <f t="shared" si="97"/>
        <v>1.0018742011571715E-15</v>
      </c>
      <c r="N260">
        <f t="shared" si="76"/>
        <v>6.3615046434268059E-15</v>
      </c>
      <c r="O260">
        <f t="shared" si="89"/>
        <v>4.0393036652305102E-14</v>
      </c>
      <c r="P260">
        <f t="shared" si="96"/>
        <v>2.564797954962361E-13</v>
      </c>
      <c r="Q260">
        <f t="shared" si="75"/>
        <v>1.6285451887172577E-12</v>
      </c>
      <c r="R260">
        <f t="shared" si="88"/>
        <v>1.0340617382990077E-11</v>
      </c>
      <c r="S260">
        <f t="shared" si="95"/>
        <v>6.565882764703648E-11</v>
      </c>
      <c r="T260">
        <f t="shared" si="101"/>
        <v>4.1690756831161822E-10</v>
      </c>
      <c r="U260">
        <f t="shared" si="87"/>
        <v>2.6471980500454613E-9</v>
      </c>
      <c r="V260">
        <f t="shared" si="94"/>
        <v>1.6808659877641352E-8</v>
      </c>
      <c r="W260">
        <f t="shared" si="100"/>
        <v>1.0672833748777397E-7</v>
      </c>
      <c r="X260">
        <f t="shared" si="81"/>
        <v>6.7768270081163863E-7</v>
      </c>
      <c r="Y260">
        <f t="shared" si="93"/>
        <v>4.3030169286761819E-6</v>
      </c>
      <c r="Z260">
        <f t="shared" si="110"/>
        <v>2.7322454396870154E-5</v>
      </c>
      <c r="AA260">
        <f t="shared" si="78"/>
        <v>1.7348677140777927E-4</v>
      </c>
      <c r="AB260">
        <f t="shared" si="107"/>
        <v>1.1015723337411013E-3</v>
      </c>
      <c r="AC260">
        <f t="shared" si="98"/>
        <v>6.9945483255987517E-3</v>
      </c>
      <c r="AD260">
        <f t="shared" si="102"/>
        <v>4.4412613480391487E-2</v>
      </c>
      <c r="AE260">
        <f t="shared" si="108"/>
        <v>0.28200251743772187</v>
      </c>
      <c r="AF260">
        <f t="shared" si="109"/>
        <v>1.7906043713532807</v>
      </c>
    </row>
    <row r="261" spans="1:33" x14ac:dyDescent="0.2">
      <c r="A261">
        <v>247</v>
      </c>
      <c r="B261">
        <f t="shared" si="82"/>
        <v>24</v>
      </c>
      <c r="C261">
        <f t="shared" si="103"/>
        <v>6</v>
      </c>
      <c r="D261">
        <f t="shared" si="104"/>
        <v>197.33333333333334</v>
      </c>
      <c r="E261">
        <f t="shared" si="84"/>
        <v>-125.33333333333334</v>
      </c>
      <c r="F261" t="e">
        <f t="shared" si="105"/>
        <v>#N/A</v>
      </c>
      <c r="G261" t="e">
        <f t="shared" si="86"/>
        <v>#N/A</v>
      </c>
      <c r="H261">
        <f t="shared" si="106"/>
        <v>7.9047082435990772E-20</v>
      </c>
      <c r="I261">
        <f t="shared" si="92"/>
        <v>5.0191768725563737E-19</v>
      </c>
      <c r="J261">
        <f t="shared" si="99"/>
        <v>3.1869786590041716E-18</v>
      </c>
      <c r="K261">
        <f t="shared" si="77"/>
        <v>2.023605310361365E-17</v>
      </c>
      <c r="L261">
        <f t="shared" si="90"/>
        <v>1.2849092793744327E-16</v>
      </c>
      <c r="M261">
        <f t="shared" si="97"/>
        <v>8.1586653670506843E-16</v>
      </c>
      <c r="N261">
        <f t="shared" si="76"/>
        <v>5.1804295945250984E-15</v>
      </c>
      <c r="O261">
        <f t="shared" si="89"/>
        <v>3.2893677551985261E-14</v>
      </c>
      <c r="P261">
        <f t="shared" si="96"/>
        <v>2.0886183339649694E-13</v>
      </c>
      <c r="Q261">
        <f t="shared" si="75"/>
        <v>1.3261899761984262E-12</v>
      </c>
      <c r="R261">
        <f t="shared" si="88"/>
        <v>8.4207814533082334E-12</v>
      </c>
      <c r="S261">
        <f t="shared" si="95"/>
        <v>5.3468629349503248E-11</v>
      </c>
      <c r="T261">
        <f t="shared" si="101"/>
        <v>3.3950463390679726E-10</v>
      </c>
      <c r="U261">
        <f t="shared" si="87"/>
        <v>2.1557200520469094E-9</v>
      </c>
      <c r="V261">
        <f t="shared" si="94"/>
        <v>1.3687969113472841E-8</v>
      </c>
      <c r="W261">
        <f t="shared" si="100"/>
        <v>8.691318628013986E-8</v>
      </c>
      <c r="X261">
        <f t="shared" si="81"/>
        <v>5.5186433332400923E-7</v>
      </c>
      <c r="Y261">
        <f t="shared" si="93"/>
        <v>3.504120093049044E-6</v>
      </c>
      <c r="Z261">
        <f t="shared" si="110"/>
        <v>2.2249775687715821E-5</v>
      </c>
      <c r="AA261">
        <f t="shared" si="78"/>
        <v>1.412772693309462E-4</v>
      </c>
      <c r="AB261">
        <f t="shared" si="107"/>
        <v>8.970547438205543E-4</v>
      </c>
      <c r="AC261">
        <f t="shared" si="98"/>
        <v>5.6959425760552494E-3</v>
      </c>
      <c r="AD261">
        <f t="shared" si="102"/>
        <v>3.616698094872222E-2</v>
      </c>
      <c r="AE261">
        <f t="shared" si="108"/>
        <v>0.22964601441806182</v>
      </c>
      <c r="AF261">
        <f t="shared" si="109"/>
        <v>1.4581612994701425</v>
      </c>
    </row>
    <row r="262" spans="1:33" x14ac:dyDescent="0.2">
      <c r="A262">
        <v>248</v>
      </c>
      <c r="B262">
        <f t="shared" si="82"/>
        <v>24</v>
      </c>
      <c r="C262">
        <f t="shared" si="103"/>
        <v>7</v>
      </c>
      <c r="D262">
        <f t="shared" si="104"/>
        <v>198.22222222222223</v>
      </c>
      <c r="E262">
        <f t="shared" si="84"/>
        <v>-126.22222222222223</v>
      </c>
      <c r="F262" t="e">
        <f t="shared" si="105"/>
        <v>#N/A</v>
      </c>
      <c r="G262" t="e">
        <f t="shared" si="86"/>
        <v>#N/A</v>
      </c>
      <c r="H262">
        <f t="shared" si="106"/>
        <v>6.4371224759758548E-20</v>
      </c>
      <c r="I262">
        <f t="shared" si="92"/>
        <v>4.0873179960048765E-19</v>
      </c>
      <c r="J262">
        <f t="shared" si="99"/>
        <v>2.5952851546346717E-18</v>
      </c>
      <c r="K262">
        <f t="shared" si="77"/>
        <v>1.6479033538498201E-17</v>
      </c>
      <c r="L262">
        <f t="shared" si="90"/>
        <v>1.046353406977249E-16</v>
      </c>
      <c r="M262">
        <f t="shared" si="97"/>
        <v>6.6439299958647644E-16</v>
      </c>
      <c r="N262">
        <f t="shared" si="76"/>
        <v>4.2186325858555425E-15</v>
      </c>
      <c r="O262">
        <f t="shared" si="89"/>
        <v>2.6786647218617593E-14</v>
      </c>
      <c r="P262">
        <f t="shared" si="96"/>
        <v>1.7008460789413809E-13</v>
      </c>
      <c r="Q262">
        <f t="shared" si="75"/>
        <v>1.0799699419790157E-12</v>
      </c>
      <c r="R262">
        <f t="shared" si="88"/>
        <v>6.8573816879660845E-12</v>
      </c>
      <c r="S262">
        <f t="shared" si="95"/>
        <v>4.3541659620899384E-11</v>
      </c>
      <c r="T262">
        <f t="shared" si="101"/>
        <v>2.7647230514662822E-10</v>
      </c>
      <c r="U262">
        <f t="shared" si="87"/>
        <v>1.7554897121193191E-9</v>
      </c>
      <c r="V262">
        <f t="shared" si="94"/>
        <v>1.1146664862950251E-8</v>
      </c>
      <c r="W262">
        <f t="shared" si="100"/>
        <v>7.0776910117536625E-8</v>
      </c>
      <c r="X262">
        <f t="shared" si="81"/>
        <v>4.4940536630254595E-7</v>
      </c>
      <c r="Y262">
        <f t="shared" si="93"/>
        <v>2.8535462049152608E-6</v>
      </c>
      <c r="Z262">
        <f t="shared" si="110"/>
        <v>1.8118888990089386E-5</v>
      </c>
      <c r="AA262">
        <f t="shared" si="78"/>
        <v>1.1504777377345164E-4</v>
      </c>
      <c r="AB262">
        <f t="shared" si="107"/>
        <v>7.30507828458306E-4</v>
      </c>
      <c r="AC262">
        <f t="shared" si="98"/>
        <v>4.638435581462882E-3</v>
      </c>
      <c r="AD262">
        <f t="shared" si="102"/>
        <v>2.9452230086003617E-2</v>
      </c>
      <c r="AE262">
        <f t="shared" si="108"/>
        <v>0.18701000408532631</v>
      </c>
      <c r="AF262">
        <f t="shared" si="109"/>
        <v>1.1874395088544971</v>
      </c>
    </row>
    <row r="263" spans="1:33" x14ac:dyDescent="0.2">
      <c r="A263">
        <v>249</v>
      </c>
      <c r="B263">
        <f t="shared" si="82"/>
        <v>24</v>
      </c>
      <c r="C263">
        <f t="shared" si="103"/>
        <v>8</v>
      </c>
      <c r="D263">
        <f t="shared" si="104"/>
        <v>199.11111111111111</v>
      </c>
      <c r="E263">
        <f t="shared" si="84"/>
        <v>-127.11111111111111</v>
      </c>
      <c r="F263" t="e">
        <f t="shared" si="105"/>
        <v>#N/A</v>
      </c>
      <c r="G263" t="e">
        <f t="shared" si="86"/>
        <v>#N/A</v>
      </c>
      <c r="H263">
        <f t="shared" si="106"/>
        <v>5.2420082429059816E-20</v>
      </c>
      <c r="I263">
        <f t="shared" si="92"/>
        <v>3.3284677596859878E-19</v>
      </c>
      <c r="J263">
        <f t="shared" si="99"/>
        <v>2.1134452892671047E-18</v>
      </c>
      <c r="K263">
        <f t="shared" si="77"/>
        <v>1.3419541101839322E-17</v>
      </c>
      <c r="L263">
        <f t="shared" si="90"/>
        <v>8.5208774647961349E-17</v>
      </c>
      <c r="M263">
        <f t="shared" si="97"/>
        <v>5.4104199405237921E-16</v>
      </c>
      <c r="N263">
        <f t="shared" si="76"/>
        <v>3.4354025220708688E-15</v>
      </c>
      <c r="O263">
        <f t="shared" si="89"/>
        <v>2.1813446309877967E-14</v>
      </c>
      <c r="P263">
        <f t="shared" si="96"/>
        <v>1.3850675047740867E-13</v>
      </c>
      <c r="Q263">
        <f t="shared" si="75"/>
        <v>8.7946304565014303E-13</v>
      </c>
      <c r="R263">
        <f t="shared" si="88"/>
        <v>5.5842422553287829E-12</v>
      </c>
      <c r="S263">
        <f t="shared" si="95"/>
        <v>3.5457728122216646E-11</v>
      </c>
      <c r="T263">
        <f t="shared" si="101"/>
        <v>2.2514253968643677E-10</v>
      </c>
      <c r="U263">
        <f t="shared" si="87"/>
        <v>1.4295660173641643E-9</v>
      </c>
      <c r="V263">
        <f t="shared" si="94"/>
        <v>9.0771783992874681E-9</v>
      </c>
      <c r="W263">
        <f t="shared" si="100"/>
        <v>5.7636490159727655E-8</v>
      </c>
      <c r="X263">
        <f t="shared" si="81"/>
        <v>3.6596890044522632E-7</v>
      </c>
      <c r="Y263">
        <f t="shared" si="93"/>
        <v>2.3237576702175893E-6</v>
      </c>
      <c r="Z263">
        <f t="shared" si="110"/>
        <v>1.475494148089029E-5</v>
      </c>
      <c r="AA263">
        <f t="shared" si="78"/>
        <v>9.3688038513977829E-5</v>
      </c>
      <c r="AB263">
        <f t="shared" si="107"/>
        <v>5.9488196357570221E-4</v>
      </c>
      <c r="AC263">
        <f t="shared" si="98"/>
        <v>3.7772650191079133E-3</v>
      </c>
      <c r="AD263">
        <f t="shared" si="102"/>
        <v>2.3984137859578321E-2</v>
      </c>
      <c r="AE263">
        <f t="shared" si="108"/>
        <v>0.15228978267537979</v>
      </c>
      <c r="AF263">
        <f t="shared" si="109"/>
        <v>0.96697984489162514</v>
      </c>
    </row>
    <row r="264" spans="1:33" x14ac:dyDescent="0.2">
      <c r="A264">
        <v>250</v>
      </c>
      <c r="B264">
        <f t="shared" si="82"/>
        <v>24</v>
      </c>
      <c r="C264">
        <f t="shared" si="103"/>
        <v>9</v>
      </c>
      <c r="D264">
        <f t="shared" si="104"/>
        <v>200</v>
      </c>
      <c r="E264">
        <f t="shared" si="84"/>
        <v>-128</v>
      </c>
      <c r="F264" t="e">
        <f t="shared" si="105"/>
        <v>#N/A</v>
      </c>
      <c r="G264" t="e">
        <f t="shared" si="86"/>
        <v>#N/A</v>
      </c>
      <c r="H264">
        <f t="shared" si="106"/>
        <v>4.2687785608007625E-20</v>
      </c>
      <c r="I264">
        <f t="shared" si="92"/>
        <v>2.7105054312137654E-19</v>
      </c>
      <c r="J264">
        <f t="shared" si="99"/>
        <v>1.7210636691497082E-18</v>
      </c>
      <c r="K264">
        <f t="shared" si="77"/>
        <v>1.092807311564996E-17</v>
      </c>
      <c r="L264">
        <f t="shared" si="90"/>
        <v>6.9388939039072432E-17</v>
      </c>
      <c r="M264">
        <f t="shared" si="97"/>
        <v>4.4059229930232245E-16</v>
      </c>
      <c r="N264">
        <f t="shared" si="76"/>
        <v>2.7975867176063917E-15</v>
      </c>
      <c r="O264">
        <f t="shared" si="89"/>
        <v>1.7763568394002555E-14</v>
      </c>
      <c r="P264">
        <f t="shared" si="96"/>
        <v>1.1279162862139462E-13</v>
      </c>
      <c r="Q264">
        <f t="shared" si="75"/>
        <v>7.1618219970723425E-13</v>
      </c>
      <c r="R264">
        <f t="shared" si="88"/>
        <v>4.5474735088646573E-12</v>
      </c>
      <c r="S264">
        <f t="shared" si="95"/>
        <v>2.8874656927077046E-11</v>
      </c>
      <c r="T264">
        <f t="shared" si="101"/>
        <v>1.833426431250521E-10</v>
      </c>
      <c r="U264">
        <f t="shared" si="87"/>
        <v>1.164153218269349E-9</v>
      </c>
      <c r="V264">
        <f t="shared" si="94"/>
        <v>7.3919121733317287E-9</v>
      </c>
      <c r="W264">
        <f t="shared" si="100"/>
        <v>4.6935716640013204E-8</v>
      </c>
      <c r="X264">
        <f t="shared" si="81"/>
        <v>2.980232238769536E-7</v>
      </c>
      <c r="Y264">
        <f t="shared" si="93"/>
        <v>1.8923295163729204E-6</v>
      </c>
      <c r="Z264">
        <f t="shared" si="110"/>
        <v>1.2015543459843389E-5</v>
      </c>
      <c r="AA264">
        <f t="shared" si="78"/>
        <v>7.6293945312500027E-5</v>
      </c>
      <c r="AB264">
        <f t="shared" si="107"/>
        <v>4.8443635619146714E-4</v>
      </c>
      <c r="AC264">
        <f t="shared" si="98"/>
        <v>3.0759791257199071E-3</v>
      </c>
      <c r="AD264">
        <f t="shared" si="102"/>
        <v>1.9531250000000003E-2</v>
      </c>
      <c r="AE264">
        <f t="shared" si="108"/>
        <v>0.12401570718501562</v>
      </c>
      <c r="AF264">
        <f t="shared" si="109"/>
        <v>0.78745065618429588</v>
      </c>
    </row>
    <row r="265" spans="1:33" s="1" customFormat="1" x14ac:dyDescent="0.2">
      <c r="A265" s="1">
        <v>251</v>
      </c>
      <c r="B265" s="1">
        <f t="shared" si="82"/>
        <v>25</v>
      </c>
      <c r="C265" s="1">
        <f t="shared" si="103"/>
        <v>0</v>
      </c>
      <c r="D265" s="1">
        <f t="shared" si="104"/>
        <v>200</v>
      </c>
      <c r="E265" s="1">
        <f t="shared" si="84"/>
        <v>-128</v>
      </c>
      <c r="F265" s="1" t="e">
        <f t="shared" si="105"/>
        <v>#N/A</v>
      </c>
      <c r="G265" s="1" t="e">
        <f t="shared" si="86"/>
        <v>#N/A</v>
      </c>
      <c r="H265" s="1">
        <f t="shared" si="106"/>
        <v>4.2687785608007625E-20</v>
      </c>
      <c r="I265" s="1">
        <f t="shared" si="92"/>
        <v>2.7105054312137654E-19</v>
      </c>
      <c r="J265" s="1">
        <f t="shared" si="99"/>
        <v>1.7210636691497082E-18</v>
      </c>
      <c r="K265" s="1">
        <f t="shared" si="77"/>
        <v>1.092807311564996E-17</v>
      </c>
      <c r="L265" s="1">
        <f t="shared" si="90"/>
        <v>6.9388939039072432E-17</v>
      </c>
      <c r="M265" s="1">
        <f t="shared" si="97"/>
        <v>4.4059229930232245E-16</v>
      </c>
      <c r="N265" s="1">
        <f t="shared" si="76"/>
        <v>2.7975867176063917E-15</v>
      </c>
      <c r="O265" s="1">
        <f t="shared" si="89"/>
        <v>1.7763568394002555E-14</v>
      </c>
      <c r="P265" s="1">
        <f t="shared" si="96"/>
        <v>1.1279162862139462E-13</v>
      </c>
      <c r="Q265" s="1">
        <f t="shared" ref="Q265:Q328" si="111">$C$8*EXP(-$C$5*($D265-($Q$14-1)*$C$3))</f>
        <v>7.1618219970723425E-13</v>
      </c>
      <c r="R265" s="1">
        <f t="shared" si="88"/>
        <v>4.5474735088646573E-12</v>
      </c>
      <c r="S265" s="1">
        <f t="shared" si="95"/>
        <v>2.8874656927077046E-11</v>
      </c>
      <c r="T265" s="1">
        <f t="shared" si="101"/>
        <v>1.833426431250521E-10</v>
      </c>
      <c r="U265" s="1">
        <f t="shared" si="87"/>
        <v>1.164153218269349E-9</v>
      </c>
      <c r="V265" s="1">
        <f t="shared" si="94"/>
        <v>7.3919121733317287E-9</v>
      </c>
      <c r="W265" s="1">
        <f t="shared" si="100"/>
        <v>4.6935716640013204E-8</v>
      </c>
      <c r="X265" s="1">
        <f t="shared" si="81"/>
        <v>2.980232238769536E-7</v>
      </c>
      <c r="Y265" s="1">
        <f t="shared" si="93"/>
        <v>1.8923295163729204E-6</v>
      </c>
      <c r="Z265" s="1">
        <f t="shared" si="110"/>
        <v>1.2015543459843389E-5</v>
      </c>
      <c r="AA265" s="1">
        <f t="shared" si="78"/>
        <v>7.6293945312500027E-5</v>
      </c>
      <c r="AB265" s="1">
        <f t="shared" si="107"/>
        <v>4.8443635619146714E-4</v>
      </c>
      <c r="AC265" s="1">
        <f t="shared" si="98"/>
        <v>3.0759791257199071E-3</v>
      </c>
      <c r="AD265" s="1">
        <f t="shared" si="102"/>
        <v>1.9531250000000003E-2</v>
      </c>
      <c r="AE265" s="1">
        <f t="shared" si="108"/>
        <v>0.12401570718501562</v>
      </c>
      <c r="AF265" s="1">
        <f t="shared" si="109"/>
        <v>0.78745065618429588</v>
      </c>
      <c r="AG265" s="1">
        <f>$C$8*EXP(-$C$5*($D265-($AG$14-1)*$C$3))</f>
        <v>5</v>
      </c>
    </row>
    <row r="266" spans="1:33" x14ac:dyDescent="0.2">
      <c r="A266">
        <v>252</v>
      </c>
      <c r="B266">
        <f t="shared" si="82"/>
        <v>25</v>
      </c>
      <c r="C266">
        <f t="shared" si="103"/>
        <v>1</v>
      </c>
      <c r="D266">
        <f t="shared" si="104"/>
        <v>200.88888888888889</v>
      </c>
      <c r="E266">
        <f t="shared" si="84"/>
        <v>-128.88888888888889</v>
      </c>
      <c r="F266" t="e">
        <f t="shared" si="105"/>
        <v>#N/A</v>
      </c>
      <c r="G266" t="e">
        <f t="shared" si="86"/>
        <v>#N/A</v>
      </c>
      <c r="H266">
        <f t="shared" si="106"/>
        <v>3.4762384103101329E-20</v>
      </c>
      <c r="I266">
        <f t="shared" si="92"/>
        <v>2.2072738037674374E-19</v>
      </c>
      <c r="J266">
        <f t="shared" si="99"/>
        <v>1.4015315032329086E-18</v>
      </c>
      <c r="K266">
        <f t="shared" si="77"/>
        <v>8.8991703303939464E-18</v>
      </c>
      <c r="L266">
        <f t="shared" si="90"/>
        <v>5.6506209376446435E-17</v>
      </c>
      <c r="M266">
        <f t="shared" si="97"/>
        <v>3.5879206482762485E-16</v>
      </c>
      <c r="N266">
        <f t="shared" si="76"/>
        <v>2.2781876045808519E-15</v>
      </c>
      <c r="O266">
        <f t="shared" si="89"/>
        <v>1.4465589600370196E-14</v>
      </c>
      <c r="P266">
        <f t="shared" si="96"/>
        <v>9.1850768595871709E-14</v>
      </c>
      <c r="Q266">
        <f t="shared" si="111"/>
        <v>5.8321602677269838E-13</v>
      </c>
      <c r="R266">
        <f t="shared" si="88"/>
        <v>3.7031909376947863E-12</v>
      </c>
      <c r="S266">
        <f t="shared" si="95"/>
        <v>2.3513796760543174E-11</v>
      </c>
      <c r="T266">
        <f t="shared" si="101"/>
        <v>1.4930330285381091E-10</v>
      </c>
      <c r="U266">
        <f t="shared" si="87"/>
        <v>9.480168800498624E-10</v>
      </c>
      <c r="V266">
        <f t="shared" si="94"/>
        <v>6.0195319706990566E-9</v>
      </c>
      <c r="W266">
        <f t="shared" si="100"/>
        <v>3.8221645530575488E-8</v>
      </c>
      <c r="X266">
        <f t="shared" si="81"/>
        <v>2.4269232129276499E-7</v>
      </c>
      <c r="Y266">
        <f t="shared" si="93"/>
        <v>1.541000184498957E-6</v>
      </c>
      <c r="Z266">
        <f t="shared" si="110"/>
        <v>9.7847412558273317E-6</v>
      </c>
      <c r="AA266">
        <f t="shared" si="78"/>
        <v>6.2129234250947755E-5</v>
      </c>
      <c r="AB266">
        <f t="shared" si="107"/>
        <v>3.9449604723173251E-4</v>
      </c>
      <c r="AC266">
        <f t="shared" si="98"/>
        <v>2.5048937614917961E-3</v>
      </c>
      <c r="AD266">
        <f t="shared" si="102"/>
        <v>1.5905083968242625E-2</v>
      </c>
      <c r="AE266">
        <f t="shared" si="108"/>
        <v>0.10099098809132356</v>
      </c>
      <c r="AF266">
        <f t="shared" si="109"/>
        <v>0.64125280294189968</v>
      </c>
      <c r="AG266">
        <f t="shared" ref="AG266:AG329" si="112">$C$8*EXP(-$C$5*($D266-($AG$14-1)*$C$3))</f>
        <v>4.0717014958701112</v>
      </c>
    </row>
    <row r="267" spans="1:33" x14ac:dyDescent="0.2">
      <c r="A267">
        <v>253</v>
      </c>
      <c r="B267">
        <f t="shared" si="82"/>
        <v>25</v>
      </c>
      <c r="C267">
        <f t="shared" si="103"/>
        <v>2</v>
      </c>
      <c r="D267">
        <f t="shared" si="104"/>
        <v>201.77777777777777</v>
      </c>
      <c r="E267">
        <f t="shared" si="84"/>
        <v>-129.77777777777777</v>
      </c>
      <c r="F267" t="e">
        <f t="shared" si="105"/>
        <v>#N/A</v>
      </c>
      <c r="G267" t="e">
        <f t="shared" si="86"/>
        <v>#N/A</v>
      </c>
      <c r="H267">
        <f t="shared" si="106"/>
        <v>2.8308410270521911E-20</v>
      </c>
      <c r="I267">
        <f t="shared" si="92"/>
        <v>1.7974720097189505E-19</v>
      </c>
      <c r="J267">
        <f t="shared" si="99"/>
        <v>1.1413235836445079E-18</v>
      </c>
      <c r="K267">
        <f t="shared" si="77"/>
        <v>7.2469530292536139E-18</v>
      </c>
      <c r="L267">
        <f t="shared" si="90"/>
        <v>4.6015283448805171E-17</v>
      </c>
      <c r="M267">
        <f t="shared" si="97"/>
        <v>2.9217883741299215E-16</v>
      </c>
      <c r="N267">
        <f t="shared" ref="N267:N330" si="113">$C$8*EXP(-$C$5*($D267-($N$14-1)*$C$3))</f>
        <v>1.8552199754889267E-15</v>
      </c>
      <c r="O267">
        <f t="shared" si="89"/>
        <v>1.177991256289413E-14</v>
      </c>
      <c r="P267">
        <f t="shared" si="96"/>
        <v>7.4797782377726319E-14</v>
      </c>
      <c r="Q267">
        <f t="shared" si="111"/>
        <v>4.7493631372516383E-13</v>
      </c>
      <c r="R267">
        <f t="shared" si="88"/>
        <v>3.0156576161008997E-12</v>
      </c>
      <c r="S267">
        <f t="shared" si="95"/>
        <v>1.9148232288697883E-11</v>
      </c>
      <c r="T267">
        <f t="shared" si="101"/>
        <v>1.2158369631364204E-10</v>
      </c>
      <c r="U267">
        <f t="shared" si="87"/>
        <v>7.7200834972182805E-10</v>
      </c>
      <c r="V267">
        <f t="shared" si="94"/>
        <v>4.9019474659066613E-9</v>
      </c>
      <c r="W267">
        <f t="shared" si="100"/>
        <v>3.112542625629227E-8</v>
      </c>
      <c r="X267">
        <f t="shared" si="81"/>
        <v>1.9763413752878814E-7</v>
      </c>
      <c r="Y267">
        <f t="shared" si="93"/>
        <v>1.254898551272104E-6</v>
      </c>
      <c r="Z267">
        <f t="shared" si="110"/>
        <v>7.9681091216108263E-6</v>
      </c>
      <c r="AA267">
        <f t="shared" si="78"/>
        <v>5.0594339207369709E-5</v>
      </c>
      <c r="AB267">
        <f t="shared" si="107"/>
        <v>3.2125402912565879E-4</v>
      </c>
      <c r="AC267">
        <f t="shared" si="98"/>
        <v>2.0398359351323711E-3</v>
      </c>
      <c r="AD267">
        <f t="shared" si="102"/>
        <v>1.2952150837086654E-2</v>
      </c>
      <c r="AE267">
        <f t="shared" si="108"/>
        <v>8.2241031456168567E-2</v>
      </c>
      <c r="AF267">
        <f t="shared" si="109"/>
        <v>0.522197999393887</v>
      </c>
      <c r="AG267">
        <f t="shared" si="112"/>
        <v>3.3157506142941804</v>
      </c>
    </row>
    <row r="268" spans="1:33" x14ac:dyDescent="0.2">
      <c r="A268">
        <v>254</v>
      </c>
      <c r="B268">
        <f t="shared" si="82"/>
        <v>25</v>
      </c>
      <c r="C268">
        <f t="shared" si="103"/>
        <v>3</v>
      </c>
      <c r="D268">
        <f t="shared" si="104"/>
        <v>202.66666666666666</v>
      </c>
      <c r="E268">
        <f t="shared" si="84"/>
        <v>-130.66666666666666</v>
      </c>
      <c r="F268" t="e">
        <f t="shared" si="105"/>
        <v>#N/A</v>
      </c>
      <c r="G268" t="e">
        <f t="shared" si="86"/>
        <v>#N/A</v>
      </c>
      <c r="H268">
        <f t="shared" si="106"/>
        <v>2.3052679288837857E-20</v>
      </c>
      <c r="I268">
        <f t="shared" si="92"/>
        <v>1.4637538941514665E-19</v>
      </c>
      <c r="J268">
        <f t="shared" si="99"/>
        <v>9.2942578855943244E-19</v>
      </c>
      <c r="K268">
        <f t="shared" si="77"/>
        <v>5.9014858979424543E-18</v>
      </c>
      <c r="L268">
        <f t="shared" si="90"/>
        <v>3.7472099690277567E-17</v>
      </c>
      <c r="M268">
        <f t="shared" si="97"/>
        <v>2.379330018712149E-16</v>
      </c>
      <c r="N268">
        <f t="shared" si="113"/>
        <v>1.5107803898732691E-15</v>
      </c>
      <c r="O268">
        <f t="shared" si="89"/>
        <v>9.5928575207109955E-15</v>
      </c>
      <c r="P268">
        <f t="shared" si="96"/>
        <v>6.0910848479031053E-14</v>
      </c>
      <c r="Q268">
        <f t="shared" si="111"/>
        <v>3.8675977980755719E-13</v>
      </c>
      <c r="R268">
        <f t="shared" si="88"/>
        <v>2.4557715253020253E-12</v>
      </c>
      <c r="S268">
        <f t="shared" si="95"/>
        <v>1.5593177210631904E-11</v>
      </c>
      <c r="T268">
        <f t="shared" si="101"/>
        <v>9.9010503630734719E-11</v>
      </c>
      <c r="U268">
        <f t="shared" si="87"/>
        <v>6.2867751047731673E-10</v>
      </c>
      <c r="V268">
        <f t="shared" si="94"/>
        <v>3.9918533659217708E-9</v>
      </c>
      <c r="W268">
        <f t="shared" si="100"/>
        <v>2.5346688929468012E-8</v>
      </c>
      <c r="X268">
        <f t="shared" si="81"/>
        <v>1.6094144268219319E-7</v>
      </c>
      <c r="Y268">
        <f t="shared" si="93"/>
        <v>1.0219144616759723E-6</v>
      </c>
      <c r="Z268">
        <f t="shared" si="110"/>
        <v>6.4887523659438153E-6</v>
      </c>
      <c r="AA268">
        <f t="shared" si="78"/>
        <v>4.1201009326641409E-5</v>
      </c>
      <c r="AB268">
        <f t="shared" si="107"/>
        <v>2.6161010218904906E-4</v>
      </c>
      <c r="AC268">
        <f t="shared" si="98"/>
        <v>1.661120605681618E-3</v>
      </c>
      <c r="AD268">
        <f t="shared" si="102"/>
        <v>1.0547458387620209E-2</v>
      </c>
      <c r="AE268">
        <f t="shared" si="108"/>
        <v>6.6972186160396491E-2</v>
      </c>
      <c r="AF268">
        <f t="shared" si="109"/>
        <v>0.42524687505449377</v>
      </c>
      <c r="AG268">
        <f t="shared" si="112"/>
        <v>2.7001493472307714</v>
      </c>
    </row>
    <row r="269" spans="1:33" x14ac:dyDescent="0.2">
      <c r="A269">
        <v>255</v>
      </c>
      <c r="B269">
        <f t="shared" si="82"/>
        <v>25</v>
      </c>
      <c r="C269">
        <f t="shared" si="103"/>
        <v>4</v>
      </c>
      <c r="D269">
        <f t="shared" si="104"/>
        <v>203.55555555555554</v>
      </c>
      <c r="E269">
        <f t="shared" si="84"/>
        <v>-131.55555555555554</v>
      </c>
      <c r="F269" t="e">
        <f t="shared" si="105"/>
        <v>#N/A</v>
      </c>
      <c r="G269" t="e">
        <f t="shared" si="86"/>
        <v>#N/A</v>
      </c>
      <c r="H269">
        <f t="shared" si="106"/>
        <v>1.8772725748834941E-20</v>
      </c>
      <c r="I269">
        <f t="shared" si="92"/>
        <v>1.1919937840804409E-19</v>
      </c>
      <c r="J269">
        <f t="shared" si="99"/>
        <v>7.5686887471554243E-19</v>
      </c>
      <c r="K269">
        <f t="shared" ref="K269:K332" si="114">$C$8*EXP(-$C$5*($D269-($K$14-1)*$C$3))</f>
        <v>4.8058177917017479E-18</v>
      </c>
      <c r="L269">
        <f t="shared" si="90"/>
        <v>3.0515040872459312E-17</v>
      </c>
      <c r="M269">
        <f t="shared" si="97"/>
        <v>1.9375843192717763E-16</v>
      </c>
      <c r="N269">
        <f t="shared" si="113"/>
        <v>1.2302893546756482E-15</v>
      </c>
      <c r="O269">
        <f t="shared" si="89"/>
        <v>7.8118504633495886E-15</v>
      </c>
      <c r="P269">
        <f t="shared" si="96"/>
        <v>4.9602158573357511E-14</v>
      </c>
      <c r="Q269">
        <f t="shared" si="111"/>
        <v>3.1495407479696509E-13</v>
      </c>
      <c r="R269">
        <f t="shared" si="88"/>
        <v>1.9998337186174959E-12</v>
      </c>
      <c r="S269">
        <f t="shared" si="95"/>
        <v>1.2698152594779533E-11</v>
      </c>
      <c r="T269">
        <f t="shared" si="101"/>
        <v>8.0628243148023102E-11</v>
      </c>
      <c r="U269">
        <f t="shared" si="87"/>
        <v>5.1195743196607761E-10</v>
      </c>
      <c r="V269">
        <f t="shared" si="94"/>
        <v>3.2507270642635624E-9</v>
      </c>
      <c r="W269">
        <f t="shared" si="100"/>
        <v>2.0640830245893934E-8</v>
      </c>
      <c r="X269">
        <f t="shared" si="81"/>
        <v>1.3106110258331595E-7</v>
      </c>
      <c r="Y269">
        <f t="shared" si="93"/>
        <v>8.3218612845147102E-7</v>
      </c>
      <c r="Z269">
        <f t="shared" si="110"/>
        <v>5.2840525429488319E-6</v>
      </c>
      <c r="AA269">
        <f t="shared" ref="AA269:AA332" si="115">$C$8*EXP(-$C$5*($D269-($AA$14-1)*$C$3))</f>
        <v>3.3551642261328909E-5</v>
      </c>
      <c r="AB269">
        <f t="shared" si="107"/>
        <v>2.1303964888357674E-4</v>
      </c>
      <c r="AC269">
        <f t="shared" si="98"/>
        <v>1.3527174509949018E-3</v>
      </c>
      <c r="AD269">
        <f t="shared" si="102"/>
        <v>8.5892204189001904E-3</v>
      </c>
      <c r="AE269">
        <f t="shared" si="108"/>
        <v>5.4538150114195591E-2</v>
      </c>
      <c r="AF269">
        <f t="shared" si="109"/>
        <v>0.34629566745469464</v>
      </c>
      <c r="AG269">
        <f t="shared" si="112"/>
        <v>2.1988404272384474</v>
      </c>
    </row>
    <row r="270" spans="1:33" x14ac:dyDescent="0.2">
      <c r="A270">
        <v>256</v>
      </c>
      <c r="B270">
        <f t="shared" si="82"/>
        <v>25</v>
      </c>
      <c r="C270">
        <f t="shared" si="103"/>
        <v>5</v>
      </c>
      <c r="D270">
        <f t="shared" si="104"/>
        <v>204.44444444444446</v>
      </c>
      <c r="E270">
        <f t="shared" si="84"/>
        <v>-132.44444444444446</v>
      </c>
      <c r="F270" t="e">
        <f t="shared" si="105"/>
        <v>#N/A</v>
      </c>
      <c r="G270" t="e">
        <f t="shared" si="86"/>
        <v>#N/A</v>
      </c>
      <c r="H270">
        <f t="shared" si="106"/>
        <v>1.528738710261806E-20</v>
      </c>
      <c r="I270">
        <f t="shared" si="92"/>
        <v>9.7068857474163777E-20</v>
      </c>
      <c r="J270">
        <f t="shared" si="99"/>
        <v>6.1634882587135383E-19</v>
      </c>
      <c r="K270">
        <f t="shared" si="114"/>
        <v>3.9135710982701987E-18</v>
      </c>
      <c r="L270">
        <f t="shared" si="90"/>
        <v>2.4849627513385945E-17</v>
      </c>
      <c r="M270">
        <f t="shared" si="97"/>
        <v>1.577852994230667E-16</v>
      </c>
      <c r="N270">
        <f t="shared" si="113"/>
        <v>1.0018742011571715E-15</v>
      </c>
      <c r="O270">
        <f t="shared" si="89"/>
        <v>6.3615046434268059E-15</v>
      </c>
      <c r="P270">
        <f t="shared" si="96"/>
        <v>4.0393036652305102E-14</v>
      </c>
      <c r="Q270">
        <f t="shared" si="111"/>
        <v>2.564797954962361E-13</v>
      </c>
      <c r="R270">
        <f t="shared" si="88"/>
        <v>1.6285451887172577E-12</v>
      </c>
      <c r="S270">
        <f t="shared" si="95"/>
        <v>1.0340617382990077E-11</v>
      </c>
      <c r="T270">
        <f t="shared" si="101"/>
        <v>6.565882764703648E-11</v>
      </c>
      <c r="U270">
        <f t="shared" si="87"/>
        <v>4.1690756831161822E-10</v>
      </c>
      <c r="V270">
        <f t="shared" si="94"/>
        <v>2.6471980500454613E-9</v>
      </c>
      <c r="W270">
        <f t="shared" si="100"/>
        <v>1.6808659877641352E-8</v>
      </c>
      <c r="X270">
        <f t="shared" si="81"/>
        <v>1.0672833748777397E-7</v>
      </c>
      <c r="Y270">
        <f t="shared" si="93"/>
        <v>6.7768270081163863E-7</v>
      </c>
      <c r="Z270">
        <f t="shared" si="110"/>
        <v>4.3030169286761819E-6</v>
      </c>
      <c r="AA270">
        <f t="shared" si="115"/>
        <v>2.7322454396870154E-5</v>
      </c>
      <c r="AB270">
        <f t="shared" si="107"/>
        <v>1.7348677140777927E-4</v>
      </c>
      <c r="AC270">
        <f t="shared" si="98"/>
        <v>1.1015723337411013E-3</v>
      </c>
      <c r="AD270">
        <f t="shared" si="102"/>
        <v>6.9945483255987517E-3</v>
      </c>
      <c r="AE270">
        <f t="shared" si="108"/>
        <v>4.4412613480391487E-2</v>
      </c>
      <c r="AF270">
        <f t="shared" si="109"/>
        <v>0.28200251743772187</v>
      </c>
      <c r="AG270">
        <f t="shared" si="112"/>
        <v>1.7906043713532807</v>
      </c>
    </row>
    <row r="271" spans="1:33" x14ac:dyDescent="0.2">
      <c r="A271">
        <v>257</v>
      </c>
      <c r="B271">
        <f t="shared" si="82"/>
        <v>25</v>
      </c>
      <c r="C271">
        <f t="shared" si="103"/>
        <v>6</v>
      </c>
      <c r="D271">
        <f t="shared" si="104"/>
        <v>205.33333333333334</v>
      </c>
      <c r="E271">
        <f t="shared" si="84"/>
        <v>-133.33333333333334</v>
      </c>
      <c r="F271" t="e">
        <f t="shared" si="105"/>
        <v>#N/A</v>
      </c>
      <c r="G271" t="e">
        <f t="shared" si="86"/>
        <v>#N/A</v>
      </c>
      <c r="H271">
        <f t="shared" si="106"/>
        <v>1.2449135386735035E-20</v>
      </c>
      <c r="I271">
        <f t="shared" si="92"/>
        <v>7.9047082435990772E-20</v>
      </c>
      <c r="J271">
        <f t="shared" si="99"/>
        <v>5.0191768725563737E-19</v>
      </c>
      <c r="K271">
        <f t="shared" si="114"/>
        <v>3.1869786590041716E-18</v>
      </c>
      <c r="L271">
        <f t="shared" si="90"/>
        <v>2.023605310361365E-17</v>
      </c>
      <c r="M271">
        <f t="shared" si="97"/>
        <v>1.2849092793744327E-16</v>
      </c>
      <c r="N271">
        <f t="shared" si="113"/>
        <v>8.1586653670506843E-16</v>
      </c>
      <c r="O271">
        <f t="shared" si="89"/>
        <v>5.1804295945250984E-15</v>
      </c>
      <c r="P271">
        <f t="shared" si="96"/>
        <v>3.2893677551985261E-14</v>
      </c>
      <c r="Q271">
        <f t="shared" si="111"/>
        <v>2.0886183339649694E-13</v>
      </c>
      <c r="R271">
        <f t="shared" si="88"/>
        <v>1.3261899761984262E-12</v>
      </c>
      <c r="S271">
        <f t="shared" si="95"/>
        <v>8.4207814533082334E-12</v>
      </c>
      <c r="T271">
        <f t="shared" si="101"/>
        <v>5.3468629349503248E-11</v>
      </c>
      <c r="U271">
        <f t="shared" si="87"/>
        <v>3.3950463390679726E-10</v>
      </c>
      <c r="V271">
        <f t="shared" si="94"/>
        <v>2.1557200520469094E-9</v>
      </c>
      <c r="W271">
        <f t="shared" si="100"/>
        <v>1.3687969113472841E-8</v>
      </c>
      <c r="X271">
        <f t="shared" ref="X271:X334" si="116">$C$8*EXP(-$C$5*($D271-($X$14-1)*$C$3))</f>
        <v>8.691318628013986E-8</v>
      </c>
      <c r="Y271">
        <f t="shared" si="93"/>
        <v>5.5186433332400923E-7</v>
      </c>
      <c r="Z271">
        <f t="shared" si="110"/>
        <v>3.504120093049044E-6</v>
      </c>
      <c r="AA271">
        <f t="shared" si="115"/>
        <v>2.2249775687715821E-5</v>
      </c>
      <c r="AB271">
        <f t="shared" si="107"/>
        <v>1.412772693309462E-4</v>
      </c>
      <c r="AC271">
        <f t="shared" si="98"/>
        <v>8.970547438205543E-4</v>
      </c>
      <c r="AD271">
        <f t="shared" si="102"/>
        <v>5.6959425760552494E-3</v>
      </c>
      <c r="AE271">
        <f t="shared" si="108"/>
        <v>3.616698094872222E-2</v>
      </c>
      <c r="AF271">
        <f t="shared" si="109"/>
        <v>0.22964601441806182</v>
      </c>
      <c r="AG271">
        <f t="shared" si="112"/>
        <v>1.4581612994701425</v>
      </c>
    </row>
    <row r="272" spans="1:33" x14ac:dyDescent="0.2">
      <c r="A272">
        <v>258</v>
      </c>
      <c r="B272">
        <f t="shared" ref="B272:B335" si="117">FLOOR(A272-1,10)/10</f>
        <v>25</v>
      </c>
      <c r="C272">
        <f t="shared" si="103"/>
        <v>7</v>
      </c>
      <c r="D272">
        <f t="shared" si="104"/>
        <v>206.22222222222223</v>
      </c>
      <c r="E272">
        <f t="shared" ref="E272:E335" si="118">$C$10-D272</f>
        <v>-134.22222222222223</v>
      </c>
      <c r="F272" t="e">
        <f t="shared" si="105"/>
        <v>#N/A</v>
      </c>
      <c r="G272" t="e">
        <f t="shared" ref="G272:G335" si="119">IF(E272&lt;0,NA(),SUM(H272:AZ272))</f>
        <v>#N/A</v>
      </c>
      <c r="H272">
        <f t="shared" si="106"/>
        <v>1.0137832635291752E-20</v>
      </c>
      <c r="I272">
        <f t="shared" si="92"/>
        <v>6.4371224759758548E-20</v>
      </c>
      <c r="J272">
        <f t="shared" si="99"/>
        <v>4.0873179960048765E-19</v>
      </c>
      <c r="K272">
        <f t="shared" si="114"/>
        <v>2.5952851546346717E-18</v>
      </c>
      <c r="L272">
        <f t="shared" si="90"/>
        <v>1.6479033538498201E-17</v>
      </c>
      <c r="M272">
        <f t="shared" si="97"/>
        <v>1.046353406977249E-16</v>
      </c>
      <c r="N272">
        <f t="shared" si="113"/>
        <v>6.6439299958647644E-16</v>
      </c>
      <c r="O272">
        <f t="shared" si="89"/>
        <v>4.2186325858555425E-15</v>
      </c>
      <c r="P272">
        <f t="shared" si="96"/>
        <v>2.6786647218617593E-14</v>
      </c>
      <c r="Q272">
        <f t="shared" si="111"/>
        <v>1.7008460789413809E-13</v>
      </c>
      <c r="R272">
        <f t="shared" si="88"/>
        <v>1.0799699419790157E-12</v>
      </c>
      <c r="S272">
        <f t="shared" si="95"/>
        <v>6.8573816879660845E-12</v>
      </c>
      <c r="T272">
        <f t="shared" si="101"/>
        <v>4.3541659620899384E-11</v>
      </c>
      <c r="U272">
        <f t="shared" si="87"/>
        <v>2.7647230514662822E-10</v>
      </c>
      <c r="V272">
        <f t="shared" si="94"/>
        <v>1.7554897121193191E-9</v>
      </c>
      <c r="W272">
        <f t="shared" si="100"/>
        <v>1.1146664862950251E-8</v>
      </c>
      <c r="X272">
        <f t="shared" si="116"/>
        <v>7.0776910117536625E-8</v>
      </c>
      <c r="Y272">
        <f t="shared" si="93"/>
        <v>4.4940536630254595E-7</v>
      </c>
      <c r="Z272">
        <f t="shared" si="110"/>
        <v>2.8535462049152608E-6</v>
      </c>
      <c r="AA272">
        <f t="shared" si="115"/>
        <v>1.8118888990089386E-5</v>
      </c>
      <c r="AB272">
        <f t="shared" si="107"/>
        <v>1.1504777377345164E-4</v>
      </c>
      <c r="AC272">
        <f t="shared" si="98"/>
        <v>7.30507828458306E-4</v>
      </c>
      <c r="AD272">
        <f t="shared" si="102"/>
        <v>4.638435581462882E-3</v>
      </c>
      <c r="AE272">
        <f t="shared" si="108"/>
        <v>2.9452230086003617E-2</v>
      </c>
      <c r="AF272">
        <f t="shared" si="109"/>
        <v>0.18701000408532631</v>
      </c>
      <c r="AG272">
        <f t="shared" si="112"/>
        <v>1.1874395088544971</v>
      </c>
    </row>
    <row r="273" spans="1:35" x14ac:dyDescent="0.2">
      <c r="A273">
        <v>259</v>
      </c>
      <c r="B273">
        <f t="shared" si="117"/>
        <v>25</v>
      </c>
      <c r="C273">
        <f t="shared" si="103"/>
        <v>8</v>
      </c>
      <c r="D273">
        <f t="shared" si="104"/>
        <v>207.11111111111111</v>
      </c>
      <c r="E273">
        <f t="shared" si="118"/>
        <v>-135.11111111111111</v>
      </c>
      <c r="F273" t="e">
        <f t="shared" si="105"/>
        <v>#N/A</v>
      </c>
      <c r="G273" t="e">
        <f t="shared" si="119"/>
        <v>#N/A</v>
      </c>
      <c r="H273">
        <f t="shared" si="106"/>
        <v>8.2556456611996219E-21</v>
      </c>
      <c r="I273">
        <f t="shared" si="92"/>
        <v>5.2420082429059816E-20</v>
      </c>
      <c r="J273">
        <f t="shared" si="99"/>
        <v>3.3284677596859878E-19</v>
      </c>
      <c r="K273">
        <f t="shared" si="114"/>
        <v>2.1134452892671047E-18</v>
      </c>
      <c r="L273">
        <f t="shared" si="90"/>
        <v>1.3419541101839322E-17</v>
      </c>
      <c r="M273">
        <f t="shared" si="97"/>
        <v>8.5208774647961349E-17</v>
      </c>
      <c r="N273">
        <f t="shared" si="113"/>
        <v>5.4104199405237921E-16</v>
      </c>
      <c r="O273">
        <f t="shared" si="89"/>
        <v>3.4354025220708688E-15</v>
      </c>
      <c r="P273">
        <f t="shared" si="96"/>
        <v>2.1813446309877967E-14</v>
      </c>
      <c r="Q273">
        <f t="shared" si="111"/>
        <v>1.3850675047740867E-13</v>
      </c>
      <c r="R273">
        <f t="shared" si="88"/>
        <v>8.7946304565014303E-13</v>
      </c>
      <c r="S273">
        <f t="shared" si="95"/>
        <v>5.5842422553287829E-12</v>
      </c>
      <c r="T273">
        <f t="shared" si="101"/>
        <v>3.5457728122216646E-11</v>
      </c>
      <c r="U273">
        <f t="shared" ref="U273:U336" si="120">$C$8*EXP(-$C$5*($D273-($U$14-1)*$C$3))</f>
        <v>2.2514253968643677E-10</v>
      </c>
      <c r="V273">
        <f t="shared" si="94"/>
        <v>1.4295660173641643E-9</v>
      </c>
      <c r="W273">
        <f t="shared" si="100"/>
        <v>9.0771783992874681E-9</v>
      </c>
      <c r="X273">
        <f t="shared" si="116"/>
        <v>5.7636490159727655E-8</v>
      </c>
      <c r="Y273">
        <f t="shared" si="93"/>
        <v>3.6596890044522632E-7</v>
      </c>
      <c r="Z273">
        <f t="shared" si="110"/>
        <v>2.3237576702175893E-6</v>
      </c>
      <c r="AA273">
        <f t="shared" si="115"/>
        <v>1.475494148089029E-5</v>
      </c>
      <c r="AB273">
        <f t="shared" si="107"/>
        <v>9.3688038513977829E-5</v>
      </c>
      <c r="AC273">
        <f t="shared" si="98"/>
        <v>5.9488196357570221E-4</v>
      </c>
      <c r="AD273">
        <f t="shared" si="102"/>
        <v>3.7772650191079133E-3</v>
      </c>
      <c r="AE273">
        <f t="shared" si="108"/>
        <v>2.3984137859578321E-2</v>
      </c>
      <c r="AF273">
        <f t="shared" si="109"/>
        <v>0.15228978267537979</v>
      </c>
      <c r="AG273">
        <f t="shared" si="112"/>
        <v>0.96697984489162514</v>
      </c>
    </row>
    <row r="274" spans="1:35" x14ac:dyDescent="0.2">
      <c r="A274">
        <v>260</v>
      </c>
      <c r="B274">
        <f t="shared" si="117"/>
        <v>25</v>
      </c>
      <c r="C274">
        <f t="shared" si="103"/>
        <v>9</v>
      </c>
      <c r="D274">
        <f t="shared" si="104"/>
        <v>208</v>
      </c>
      <c r="E274">
        <f t="shared" si="118"/>
        <v>-136</v>
      </c>
      <c r="F274" t="e">
        <f t="shared" si="105"/>
        <v>#N/A</v>
      </c>
      <c r="G274" t="e">
        <f t="shared" si="119"/>
        <v>#N/A</v>
      </c>
      <c r="H274">
        <f t="shared" si="106"/>
        <v>6.7229049576160433E-21</v>
      </c>
      <c r="I274">
        <f t="shared" si="92"/>
        <v>4.2687785608007625E-20</v>
      </c>
      <c r="J274">
        <f t="shared" si="99"/>
        <v>2.7105054312137654E-19</v>
      </c>
      <c r="K274">
        <f t="shared" si="114"/>
        <v>1.7210636691497082E-18</v>
      </c>
      <c r="L274">
        <f t="shared" si="90"/>
        <v>1.092807311564996E-17</v>
      </c>
      <c r="M274">
        <f t="shared" si="97"/>
        <v>6.9388939039072432E-17</v>
      </c>
      <c r="N274">
        <f t="shared" si="113"/>
        <v>4.4059229930232245E-16</v>
      </c>
      <c r="O274">
        <f t="shared" si="89"/>
        <v>2.7975867176063917E-15</v>
      </c>
      <c r="P274">
        <f t="shared" si="96"/>
        <v>1.7763568394002555E-14</v>
      </c>
      <c r="Q274">
        <f t="shared" si="111"/>
        <v>1.1279162862139462E-13</v>
      </c>
      <c r="R274">
        <f t="shared" si="88"/>
        <v>7.1618219970723425E-13</v>
      </c>
      <c r="S274">
        <f t="shared" si="95"/>
        <v>4.5474735088646573E-12</v>
      </c>
      <c r="T274">
        <f t="shared" si="101"/>
        <v>2.8874656927077046E-11</v>
      </c>
      <c r="U274">
        <f t="shared" si="120"/>
        <v>1.833426431250521E-10</v>
      </c>
      <c r="V274">
        <f t="shared" si="94"/>
        <v>1.164153218269349E-9</v>
      </c>
      <c r="W274">
        <f t="shared" si="100"/>
        <v>7.3919121733317287E-9</v>
      </c>
      <c r="X274">
        <f t="shared" si="116"/>
        <v>4.6935716640013204E-8</v>
      </c>
      <c r="Y274">
        <f t="shared" si="93"/>
        <v>2.980232238769536E-7</v>
      </c>
      <c r="Z274">
        <f t="shared" si="110"/>
        <v>1.8923295163729204E-6</v>
      </c>
      <c r="AA274">
        <f t="shared" si="115"/>
        <v>1.2015543459843389E-5</v>
      </c>
      <c r="AB274">
        <f t="shared" si="107"/>
        <v>7.6293945312500027E-5</v>
      </c>
      <c r="AC274">
        <f t="shared" si="98"/>
        <v>4.8443635619146714E-4</v>
      </c>
      <c r="AD274">
        <f t="shared" si="102"/>
        <v>3.0759791257199071E-3</v>
      </c>
      <c r="AE274">
        <f t="shared" si="108"/>
        <v>1.9531250000000003E-2</v>
      </c>
      <c r="AF274">
        <f t="shared" si="109"/>
        <v>0.12401570718501562</v>
      </c>
      <c r="AG274">
        <f t="shared" si="112"/>
        <v>0.78745065618429588</v>
      </c>
    </row>
    <row r="275" spans="1:35" s="1" customFormat="1" x14ac:dyDescent="0.2">
      <c r="A275" s="1">
        <v>261</v>
      </c>
      <c r="B275" s="1">
        <f t="shared" si="117"/>
        <v>26</v>
      </c>
      <c r="C275" s="1">
        <f t="shared" si="103"/>
        <v>0</v>
      </c>
      <c r="D275" s="1">
        <f t="shared" si="104"/>
        <v>208</v>
      </c>
      <c r="E275" s="1">
        <f t="shared" si="118"/>
        <v>-136</v>
      </c>
      <c r="F275" s="1" t="e">
        <f t="shared" si="105"/>
        <v>#N/A</v>
      </c>
      <c r="G275" s="1" t="e">
        <f t="shared" si="119"/>
        <v>#N/A</v>
      </c>
      <c r="H275" s="1">
        <f t="shared" si="106"/>
        <v>6.7229049576160433E-21</v>
      </c>
      <c r="I275" s="1">
        <f t="shared" si="92"/>
        <v>4.2687785608007625E-20</v>
      </c>
      <c r="J275" s="1">
        <f t="shared" si="99"/>
        <v>2.7105054312137654E-19</v>
      </c>
      <c r="K275" s="1">
        <f t="shared" si="114"/>
        <v>1.7210636691497082E-18</v>
      </c>
      <c r="L275" s="1">
        <f t="shared" si="90"/>
        <v>1.092807311564996E-17</v>
      </c>
      <c r="M275" s="1">
        <f t="shared" si="97"/>
        <v>6.9388939039072432E-17</v>
      </c>
      <c r="N275" s="1">
        <f t="shared" si="113"/>
        <v>4.4059229930232245E-16</v>
      </c>
      <c r="O275" s="1">
        <f t="shared" si="89"/>
        <v>2.7975867176063917E-15</v>
      </c>
      <c r="P275" s="1">
        <f t="shared" si="96"/>
        <v>1.7763568394002555E-14</v>
      </c>
      <c r="Q275" s="1">
        <f t="shared" si="111"/>
        <v>1.1279162862139462E-13</v>
      </c>
      <c r="R275" s="1">
        <f t="shared" ref="R275:R338" si="121">$C$8*EXP(-$C$5*($D275-($R$14-1)*$C$3))</f>
        <v>7.1618219970723425E-13</v>
      </c>
      <c r="S275" s="1">
        <f t="shared" si="95"/>
        <v>4.5474735088646573E-12</v>
      </c>
      <c r="T275" s="1">
        <f t="shared" si="101"/>
        <v>2.8874656927077046E-11</v>
      </c>
      <c r="U275" s="1">
        <f t="shared" si="120"/>
        <v>1.833426431250521E-10</v>
      </c>
      <c r="V275" s="1">
        <f t="shared" si="94"/>
        <v>1.164153218269349E-9</v>
      </c>
      <c r="W275" s="1">
        <f t="shared" si="100"/>
        <v>7.3919121733317287E-9</v>
      </c>
      <c r="X275" s="1">
        <f t="shared" si="116"/>
        <v>4.6935716640013204E-8</v>
      </c>
      <c r="Y275" s="1">
        <f t="shared" si="93"/>
        <v>2.980232238769536E-7</v>
      </c>
      <c r="Z275" s="1">
        <f t="shared" si="110"/>
        <v>1.8923295163729204E-6</v>
      </c>
      <c r="AA275" s="1">
        <f t="shared" si="115"/>
        <v>1.2015543459843389E-5</v>
      </c>
      <c r="AB275" s="1">
        <f t="shared" si="107"/>
        <v>7.6293945312500027E-5</v>
      </c>
      <c r="AC275" s="1">
        <f t="shared" si="98"/>
        <v>4.8443635619146714E-4</v>
      </c>
      <c r="AD275" s="1">
        <f t="shared" si="102"/>
        <v>3.0759791257199071E-3</v>
      </c>
      <c r="AE275" s="1">
        <f t="shared" si="108"/>
        <v>1.9531250000000003E-2</v>
      </c>
      <c r="AF275" s="1">
        <f t="shared" si="109"/>
        <v>0.12401570718501562</v>
      </c>
      <c r="AG275" s="1">
        <f t="shared" si="112"/>
        <v>0.78745065618429588</v>
      </c>
      <c r="AH275" s="1">
        <f>$C$8*EXP(-$C$5*($D275-($AH$14-1)*$C$3))</f>
        <v>5</v>
      </c>
    </row>
    <row r="276" spans="1:35" x14ac:dyDescent="0.2">
      <c r="A276">
        <v>262</v>
      </c>
      <c r="B276">
        <f t="shared" si="117"/>
        <v>26</v>
      </c>
      <c r="C276">
        <f t="shared" si="103"/>
        <v>1</v>
      </c>
      <c r="D276">
        <f t="shared" si="104"/>
        <v>208.88888888888889</v>
      </c>
      <c r="E276">
        <f t="shared" si="118"/>
        <v>-136.88888888888889</v>
      </c>
      <c r="F276" t="e">
        <f t="shared" si="105"/>
        <v>#N/A</v>
      </c>
      <c r="G276" t="e">
        <f t="shared" si="119"/>
        <v>#N/A</v>
      </c>
      <c r="H276">
        <f t="shared" si="106"/>
        <v>5.4747324345035455E-21</v>
      </c>
      <c r="I276">
        <f t="shared" si="92"/>
        <v>3.4762384103101329E-20</v>
      </c>
      <c r="J276">
        <f t="shared" si="99"/>
        <v>2.2072738037674374E-19</v>
      </c>
      <c r="K276">
        <f t="shared" si="114"/>
        <v>1.4015315032329086E-18</v>
      </c>
      <c r="L276">
        <f t="shared" si="90"/>
        <v>8.8991703303939464E-18</v>
      </c>
      <c r="M276">
        <f t="shared" si="97"/>
        <v>5.6506209376446435E-17</v>
      </c>
      <c r="N276">
        <f t="shared" si="113"/>
        <v>3.5879206482762485E-16</v>
      </c>
      <c r="O276">
        <f t="shared" si="89"/>
        <v>2.2781876045808519E-15</v>
      </c>
      <c r="P276">
        <f t="shared" si="96"/>
        <v>1.4465589600370196E-14</v>
      </c>
      <c r="Q276">
        <f t="shared" si="111"/>
        <v>9.1850768595871709E-14</v>
      </c>
      <c r="R276">
        <f t="shared" si="121"/>
        <v>5.8321602677269838E-13</v>
      </c>
      <c r="S276">
        <f t="shared" si="95"/>
        <v>3.7031909376947863E-12</v>
      </c>
      <c r="T276">
        <f t="shared" si="101"/>
        <v>2.3513796760543174E-11</v>
      </c>
      <c r="U276">
        <f t="shared" si="120"/>
        <v>1.4930330285381091E-10</v>
      </c>
      <c r="V276">
        <f t="shared" si="94"/>
        <v>9.480168800498624E-10</v>
      </c>
      <c r="W276">
        <f t="shared" si="100"/>
        <v>6.0195319706990566E-9</v>
      </c>
      <c r="X276">
        <f t="shared" si="116"/>
        <v>3.8221645530575488E-8</v>
      </c>
      <c r="Y276">
        <f t="shared" si="93"/>
        <v>2.4269232129276499E-7</v>
      </c>
      <c r="Z276">
        <f t="shared" si="110"/>
        <v>1.541000184498957E-6</v>
      </c>
      <c r="AA276">
        <f t="shared" si="115"/>
        <v>9.7847412558273317E-6</v>
      </c>
      <c r="AB276">
        <f t="shared" si="107"/>
        <v>6.2129234250947755E-5</v>
      </c>
      <c r="AC276">
        <f t="shared" si="98"/>
        <v>3.9449604723173251E-4</v>
      </c>
      <c r="AD276">
        <f t="shared" si="102"/>
        <v>2.5048937614917961E-3</v>
      </c>
      <c r="AE276">
        <f t="shared" si="108"/>
        <v>1.5905083968242625E-2</v>
      </c>
      <c r="AF276">
        <f t="shared" si="109"/>
        <v>0.10099098809132356</v>
      </c>
      <c r="AG276">
        <f t="shared" si="112"/>
        <v>0.64125280294189968</v>
      </c>
      <c r="AH276">
        <f t="shared" ref="AH276:AH339" si="122">$C$8*EXP(-$C$5*($D276-($AH$14-1)*$C$3))</f>
        <v>4.0717014958701112</v>
      </c>
    </row>
    <row r="277" spans="1:35" x14ac:dyDescent="0.2">
      <c r="A277">
        <v>263</v>
      </c>
      <c r="B277">
        <f t="shared" si="117"/>
        <v>26</v>
      </c>
      <c r="C277">
        <f t="shared" si="103"/>
        <v>2</v>
      </c>
      <c r="D277">
        <f t="shared" si="104"/>
        <v>209.77777777777777</v>
      </c>
      <c r="E277">
        <f t="shared" si="118"/>
        <v>-137.77777777777777</v>
      </c>
      <c r="F277" t="e">
        <f t="shared" si="105"/>
        <v>#N/A</v>
      </c>
      <c r="G277" t="e">
        <f t="shared" si="119"/>
        <v>#N/A</v>
      </c>
      <c r="H277">
        <f t="shared" si="106"/>
        <v>4.458295248611356E-21</v>
      </c>
      <c r="I277">
        <f t="shared" si="92"/>
        <v>2.8308410270521911E-20</v>
      </c>
      <c r="J277">
        <f t="shared" si="99"/>
        <v>1.7974720097189505E-19</v>
      </c>
      <c r="K277">
        <f t="shared" si="114"/>
        <v>1.1413235836445079E-18</v>
      </c>
      <c r="L277">
        <f t="shared" si="90"/>
        <v>7.2469530292536139E-18</v>
      </c>
      <c r="M277">
        <f t="shared" si="97"/>
        <v>4.6015283448805171E-17</v>
      </c>
      <c r="N277">
        <f t="shared" si="113"/>
        <v>2.9217883741299215E-16</v>
      </c>
      <c r="O277">
        <f t="shared" ref="O277:O340" si="123">$C$8*EXP(-$C$5*($D277-($O$14-1)*$C$3))</f>
        <v>1.8552199754889267E-15</v>
      </c>
      <c r="P277">
        <f t="shared" si="96"/>
        <v>1.177991256289413E-14</v>
      </c>
      <c r="Q277">
        <f t="shared" si="111"/>
        <v>7.4797782377726319E-14</v>
      </c>
      <c r="R277">
        <f t="shared" si="121"/>
        <v>4.7493631372516383E-13</v>
      </c>
      <c r="S277">
        <f t="shared" si="95"/>
        <v>3.0156576161008997E-12</v>
      </c>
      <c r="T277">
        <f t="shared" si="101"/>
        <v>1.9148232288697883E-11</v>
      </c>
      <c r="U277">
        <f t="shared" si="120"/>
        <v>1.2158369631364204E-10</v>
      </c>
      <c r="V277">
        <f t="shared" si="94"/>
        <v>7.7200834972182805E-10</v>
      </c>
      <c r="W277">
        <f t="shared" si="100"/>
        <v>4.9019474659066613E-9</v>
      </c>
      <c r="X277">
        <f t="shared" si="116"/>
        <v>3.112542625629227E-8</v>
      </c>
      <c r="Y277">
        <f t="shared" si="93"/>
        <v>1.9763413752878814E-7</v>
      </c>
      <c r="Z277">
        <f t="shared" si="110"/>
        <v>1.254898551272104E-6</v>
      </c>
      <c r="AA277">
        <f t="shared" si="115"/>
        <v>7.9681091216108263E-6</v>
      </c>
      <c r="AB277">
        <f t="shared" si="107"/>
        <v>5.0594339207369709E-5</v>
      </c>
      <c r="AC277">
        <f t="shared" si="98"/>
        <v>3.2125402912565879E-4</v>
      </c>
      <c r="AD277">
        <f t="shared" si="102"/>
        <v>2.0398359351323711E-3</v>
      </c>
      <c r="AE277">
        <f t="shared" si="108"/>
        <v>1.2952150837086654E-2</v>
      </c>
      <c r="AF277">
        <f t="shared" si="109"/>
        <v>8.2241031456168567E-2</v>
      </c>
      <c r="AG277">
        <f t="shared" si="112"/>
        <v>0.522197999393887</v>
      </c>
      <c r="AH277">
        <f t="shared" si="122"/>
        <v>3.3157506142941804</v>
      </c>
    </row>
    <row r="278" spans="1:35" x14ac:dyDescent="0.2">
      <c r="A278">
        <v>264</v>
      </c>
      <c r="B278">
        <f t="shared" si="117"/>
        <v>26</v>
      </c>
      <c r="C278">
        <f t="shared" si="103"/>
        <v>3</v>
      </c>
      <c r="D278">
        <f t="shared" si="104"/>
        <v>210.66666666666666</v>
      </c>
      <c r="E278">
        <f t="shared" si="118"/>
        <v>-138.66666666666666</v>
      </c>
      <c r="F278" t="e">
        <f t="shared" si="105"/>
        <v>#N/A</v>
      </c>
      <c r="G278" t="e">
        <f t="shared" si="119"/>
        <v>#N/A</v>
      </c>
      <c r="H278">
        <f t="shared" si="106"/>
        <v>3.6305694865602807E-21</v>
      </c>
      <c r="I278">
        <f t="shared" si="92"/>
        <v>2.3052679288837857E-20</v>
      </c>
      <c r="J278">
        <f t="shared" si="99"/>
        <v>1.4637538941514665E-19</v>
      </c>
      <c r="K278">
        <f t="shared" si="114"/>
        <v>9.2942578855943244E-19</v>
      </c>
      <c r="L278">
        <f t="shared" si="90"/>
        <v>5.9014858979424543E-18</v>
      </c>
      <c r="M278">
        <f t="shared" si="97"/>
        <v>3.7472099690277567E-17</v>
      </c>
      <c r="N278">
        <f t="shared" si="113"/>
        <v>2.379330018712149E-16</v>
      </c>
      <c r="O278">
        <f t="shared" si="123"/>
        <v>1.5107803898732691E-15</v>
      </c>
      <c r="P278">
        <f t="shared" si="96"/>
        <v>9.5928575207109955E-15</v>
      </c>
      <c r="Q278">
        <f t="shared" si="111"/>
        <v>6.0910848479031053E-14</v>
      </c>
      <c r="R278">
        <f t="shared" si="121"/>
        <v>3.8675977980755719E-13</v>
      </c>
      <c r="S278">
        <f t="shared" si="95"/>
        <v>2.4557715253020253E-12</v>
      </c>
      <c r="T278">
        <f t="shared" si="101"/>
        <v>1.5593177210631904E-11</v>
      </c>
      <c r="U278">
        <f t="shared" si="120"/>
        <v>9.9010503630734719E-11</v>
      </c>
      <c r="V278">
        <f t="shared" si="94"/>
        <v>6.2867751047731673E-10</v>
      </c>
      <c r="W278">
        <f t="shared" si="100"/>
        <v>3.9918533659217708E-9</v>
      </c>
      <c r="X278">
        <f t="shared" si="116"/>
        <v>2.5346688929468012E-8</v>
      </c>
      <c r="Y278">
        <f t="shared" si="93"/>
        <v>1.6094144268219319E-7</v>
      </c>
      <c r="Z278">
        <f t="shared" si="110"/>
        <v>1.0219144616759723E-6</v>
      </c>
      <c r="AA278">
        <f t="shared" si="115"/>
        <v>6.4887523659438153E-6</v>
      </c>
      <c r="AB278">
        <f t="shared" si="107"/>
        <v>4.1201009326641409E-5</v>
      </c>
      <c r="AC278">
        <f t="shared" si="98"/>
        <v>2.6161010218904906E-4</v>
      </c>
      <c r="AD278">
        <f t="shared" si="102"/>
        <v>1.661120605681618E-3</v>
      </c>
      <c r="AE278">
        <f t="shared" si="108"/>
        <v>1.0547458387620209E-2</v>
      </c>
      <c r="AF278">
        <f t="shared" si="109"/>
        <v>6.6972186160396491E-2</v>
      </c>
      <c r="AG278">
        <f t="shared" si="112"/>
        <v>0.42524687505449377</v>
      </c>
      <c r="AH278">
        <f t="shared" si="122"/>
        <v>2.7001493472307714</v>
      </c>
    </row>
    <row r="279" spans="1:35" x14ac:dyDescent="0.2">
      <c r="A279">
        <v>265</v>
      </c>
      <c r="B279">
        <f t="shared" si="117"/>
        <v>26</v>
      </c>
      <c r="C279">
        <f t="shared" si="103"/>
        <v>4</v>
      </c>
      <c r="D279">
        <f t="shared" si="104"/>
        <v>211.55555555555554</v>
      </c>
      <c r="E279">
        <f t="shared" si="118"/>
        <v>-139.55555555555554</v>
      </c>
      <c r="F279" t="e">
        <f t="shared" si="105"/>
        <v>#N/A</v>
      </c>
      <c r="G279" t="e">
        <f t="shared" si="119"/>
        <v>#N/A</v>
      </c>
      <c r="H279">
        <f t="shared" si="106"/>
        <v>2.9565190418575861E-21</v>
      </c>
      <c r="I279">
        <f t="shared" si="92"/>
        <v>1.8772725748834941E-20</v>
      </c>
      <c r="J279">
        <f t="shared" si="99"/>
        <v>1.1919937840804409E-19</v>
      </c>
      <c r="K279">
        <f t="shared" si="114"/>
        <v>7.5686887471554243E-19</v>
      </c>
      <c r="L279">
        <f t="shared" ref="L279:L342" si="124">$C$8*EXP(-$C$5*($D279-($L$14-1)*$C$3))</f>
        <v>4.8058177917017479E-18</v>
      </c>
      <c r="M279">
        <f t="shared" si="97"/>
        <v>3.0515040872459312E-17</v>
      </c>
      <c r="N279">
        <f t="shared" si="113"/>
        <v>1.9375843192717763E-16</v>
      </c>
      <c r="O279">
        <f t="shared" si="123"/>
        <v>1.2302893546756482E-15</v>
      </c>
      <c r="P279">
        <f t="shared" si="96"/>
        <v>7.8118504633495886E-15</v>
      </c>
      <c r="Q279">
        <f t="shared" si="111"/>
        <v>4.9602158573357511E-14</v>
      </c>
      <c r="R279">
        <f t="shared" si="121"/>
        <v>3.1495407479696509E-13</v>
      </c>
      <c r="S279">
        <f t="shared" si="95"/>
        <v>1.9998337186174959E-12</v>
      </c>
      <c r="T279">
        <f t="shared" si="101"/>
        <v>1.2698152594779533E-11</v>
      </c>
      <c r="U279">
        <f t="shared" si="120"/>
        <v>8.0628243148023102E-11</v>
      </c>
      <c r="V279">
        <f t="shared" si="94"/>
        <v>5.1195743196607761E-10</v>
      </c>
      <c r="W279">
        <f t="shared" si="100"/>
        <v>3.2507270642635624E-9</v>
      </c>
      <c r="X279">
        <f t="shared" si="116"/>
        <v>2.0640830245893934E-8</v>
      </c>
      <c r="Y279">
        <f t="shared" si="93"/>
        <v>1.3106110258331595E-7</v>
      </c>
      <c r="Z279">
        <f t="shared" si="110"/>
        <v>8.3218612845147102E-7</v>
      </c>
      <c r="AA279">
        <f t="shared" si="115"/>
        <v>5.2840525429488319E-6</v>
      </c>
      <c r="AB279">
        <f t="shared" si="107"/>
        <v>3.3551642261328909E-5</v>
      </c>
      <c r="AC279">
        <f t="shared" si="98"/>
        <v>2.1303964888357674E-4</v>
      </c>
      <c r="AD279">
        <f t="shared" si="102"/>
        <v>1.3527174509949018E-3</v>
      </c>
      <c r="AE279">
        <f t="shared" si="108"/>
        <v>8.5892204189001904E-3</v>
      </c>
      <c r="AF279">
        <f t="shared" si="109"/>
        <v>5.4538150114195591E-2</v>
      </c>
      <c r="AG279">
        <f t="shared" si="112"/>
        <v>0.34629566745469464</v>
      </c>
      <c r="AH279">
        <f t="shared" si="122"/>
        <v>2.1988404272384474</v>
      </c>
    </row>
    <row r="280" spans="1:35" x14ac:dyDescent="0.2">
      <c r="A280">
        <v>266</v>
      </c>
      <c r="B280">
        <f t="shared" si="117"/>
        <v>26</v>
      </c>
      <c r="C280">
        <f t="shared" si="103"/>
        <v>5</v>
      </c>
      <c r="D280">
        <f t="shared" si="104"/>
        <v>212.44444444444446</v>
      </c>
      <c r="E280">
        <f t="shared" si="118"/>
        <v>-140.44444444444446</v>
      </c>
      <c r="F280" t="e">
        <f t="shared" si="105"/>
        <v>#N/A</v>
      </c>
      <c r="G280" t="e">
        <f t="shared" si="119"/>
        <v>#N/A</v>
      </c>
      <c r="H280">
        <f t="shared" si="106"/>
        <v>2.4076126010599744E-21</v>
      </c>
      <c r="I280">
        <f t="shared" si="92"/>
        <v>1.528738710261806E-20</v>
      </c>
      <c r="J280">
        <f t="shared" si="99"/>
        <v>9.7068857474163777E-20</v>
      </c>
      <c r="K280">
        <f t="shared" si="114"/>
        <v>6.1634882587135383E-19</v>
      </c>
      <c r="L280">
        <f t="shared" si="124"/>
        <v>3.9135710982701987E-18</v>
      </c>
      <c r="M280">
        <f t="shared" si="97"/>
        <v>2.4849627513385945E-17</v>
      </c>
      <c r="N280">
        <f t="shared" si="113"/>
        <v>1.577852994230667E-16</v>
      </c>
      <c r="O280">
        <f t="shared" si="123"/>
        <v>1.0018742011571715E-15</v>
      </c>
      <c r="P280">
        <f t="shared" si="96"/>
        <v>6.3615046434268059E-15</v>
      </c>
      <c r="Q280">
        <f t="shared" si="111"/>
        <v>4.0393036652305102E-14</v>
      </c>
      <c r="R280">
        <f t="shared" si="121"/>
        <v>2.564797954962361E-13</v>
      </c>
      <c r="S280">
        <f t="shared" si="95"/>
        <v>1.6285451887172577E-12</v>
      </c>
      <c r="T280">
        <f t="shared" si="101"/>
        <v>1.0340617382990077E-11</v>
      </c>
      <c r="U280">
        <f t="shared" si="120"/>
        <v>6.565882764703648E-11</v>
      </c>
      <c r="V280">
        <f t="shared" si="94"/>
        <v>4.1690756831161822E-10</v>
      </c>
      <c r="W280">
        <f t="shared" si="100"/>
        <v>2.6471980500454613E-9</v>
      </c>
      <c r="X280">
        <f t="shared" si="116"/>
        <v>1.6808659877641352E-8</v>
      </c>
      <c r="Y280">
        <f t="shared" si="93"/>
        <v>1.0672833748777397E-7</v>
      </c>
      <c r="Z280">
        <f t="shared" si="110"/>
        <v>6.7768270081163863E-7</v>
      </c>
      <c r="AA280">
        <f t="shared" si="115"/>
        <v>4.3030169286761819E-6</v>
      </c>
      <c r="AB280">
        <f t="shared" si="107"/>
        <v>2.7322454396870154E-5</v>
      </c>
      <c r="AC280">
        <f t="shared" si="98"/>
        <v>1.7348677140777927E-4</v>
      </c>
      <c r="AD280">
        <f t="shared" si="102"/>
        <v>1.1015723337411013E-3</v>
      </c>
      <c r="AE280">
        <f t="shared" si="108"/>
        <v>6.9945483255987517E-3</v>
      </c>
      <c r="AF280">
        <f t="shared" si="109"/>
        <v>4.4412613480391487E-2</v>
      </c>
      <c r="AG280">
        <f t="shared" si="112"/>
        <v>0.28200251743772187</v>
      </c>
      <c r="AH280">
        <f t="shared" si="122"/>
        <v>1.7906043713532807</v>
      </c>
    </row>
    <row r="281" spans="1:35" x14ac:dyDescent="0.2">
      <c r="A281">
        <v>267</v>
      </c>
      <c r="B281">
        <f t="shared" si="117"/>
        <v>26</v>
      </c>
      <c r="C281">
        <f t="shared" si="103"/>
        <v>6</v>
      </c>
      <c r="D281">
        <f t="shared" si="104"/>
        <v>213.33333333333334</v>
      </c>
      <c r="E281">
        <f t="shared" si="118"/>
        <v>-141.33333333333334</v>
      </c>
      <c r="F281" t="e">
        <f t="shared" si="105"/>
        <v>#N/A</v>
      </c>
      <c r="G281" t="e">
        <f t="shared" si="119"/>
        <v>#N/A</v>
      </c>
      <c r="H281">
        <f t="shared" si="106"/>
        <v>1.9606159658423323E-21</v>
      </c>
      <c r="I281">
        <f t="shared" ref="I281:I344" si="125">$C$8*EXP(-$C$5*($D281-($I$14-1)*$C$3))</f>
        <v>1.2449135386735035E-20</v>
      </c>
      <c r="J281">
        <f t="shared" si="99"/>
        <v>7.9047082435990772E-20</v>
      </c>
      <c r="K281">
        <f t="shared" si="114"/>
        <v>5.0191768725563737E-19</v>
      </c>
      <c r="L281">
        <f t="shared" si="124"/>
        <v>3.1869786590041716E-18</v>
      </c>
      <c r="M281">
        <f t="shared" si="97"/>
        <v>2.023605310361365E-17</v>
      </c>
      <c r="N281">
        <f t="shared" si="113"/>
        <v>1.2849092793744327E-16</v>
      </c>
      <c r="O281">
        <f t="shared" si="123"/>
        <v>8.1586653670506843E-16</v>
      </c>
      <c r="P281">
        <f t="shared" si="96"/>
        <v>5.1804295945250984E-15</v>
      </c>
      <c r="Q281">
        <f t="shared" si="111"/>
        <v>3.2893677551985261E-14</v>
      </c>
      <c r="R281">
        <f t="shared" si="121"/>
        <v>2.0886183339649694E-13</v>
      </c>
      <c r="S281">
        <f t="shared" si="95"/>
        <v>1.3261899761984262E-12</v>
      </c>
      <c r="T281">
        <f t="shared" si="101"/>
        <v>8.4207814533082334E-12</v>
      </c>
      <c r="U281">
        <f t="shared" si="120"/>
        <v>5.3468629349503248E-11</v>
      </c>
      <c r="V281">
        <f t="shared" si="94"/>
        <v>3.3950463390679726E-10</v>
      </c>
      <c r="W281">
        <f t="shared" si="100"/>
        <v>2.1557200520469094E-9</v>
      </c>
      <c r="X281">
        <f t="shared" si="116"/>
        <v>1.3687969113472841E-8</v>
      </c>
      <c r="Y281">
        <f t="shared" ref="Y281:Y344" si="126">$C$8*EXP(-$C$5*($D281-($Y$14-1)*$C$3))</f>
        <v>8.691318628013986E-8</v>
      </c>
      <c r="Z281">
        <f t="shared" si="110"/>
        <v>5.5186433332400923E-7</v>
      </c>
      <c r="AA281">
        <f t="shared" si="115"/>
        <v>3.504120093049044E-6</v>
      </c>
      <c r="AB281">
        <f t="shared" si="107"/>
        <v>2.2249775687715821E-5</v>
      </c>
      <c r="AC281">
        <f t="shared" si="98"/>
        <v>1.412772693309462E-4</v>
      </c>
      <c r="AD281">
        <f t="shared" si="102"/>
        <v>8.970547438205543E-4</v>
      </c>
      <c r="AE281">
        <f t="shared" si="108"/>
        <v>5.6959425760552494E-3</v>
      </c>
      <c r="AF281">
        <f t="shared" si="109"/>
        <v>3.616698094872222E-2</v>
      </c>
      <c r="AG281">
        <f t="shared" si="112"/>
        <v>0.22964601441806182</v>
      </c>
      <c r="AH281">
        <f t="shared" si="122"/>
        <v>1.4581612994701425</v>
      </c>
    </row>
    <row r="282" spans="1:35" x14ac:dyDescent="0.2">
      <c r="A282">
        <v>268</v>
      </c>
      <c r="B282">
        <f t="shared" si="117"/>
        <v>26</v>
      </c>
      <c r="C282">
        <f t="shared" si="103"/>
        <v>7</v>
      </c>
      <c r="D282">
        <f t="shared" si="104"/>
        <v>214.22222222222223</v>
      </c>
      <c r="E282">
        <f t="shared" si="118"/>
        <v>-142.22222222222223</v>
      </c>
      <c r="F282" t="e">
        <f t="shared" si="105"/>
        <v>#N/A</v>
      </c>
      <c r="G282" t="e">
        <f t="shared" si="119"/>
        <v>#N/A</v>
      </c>
      <c r="H282">
        <f t="shared" si="106"/>
        <v>1.5966085921894038E-21</v>
      </c>
      <c r="I282">
        <f t="shared" si="125"/>
        <v>1.0137832635291752E-20</v>
      </c>
      <c r="J282">
        <f t="shared" si="99"/>
        <v>6.4371224759758548E-20</v>
      </c>
      <c r="K282">
        <f t="shared" si="114"/>
        <v>4.0873179960048765E-19</v>
      </c>
      <c r="L282">
        <f t="shared" si="124"/>
        <v>2.5952851546346717E-18</v>
      </c>
      <c r="M282">
        <f t="shared" si="97"/>
        <v>1.6479033538498201E-17</v>
      </c>
      <c r="N282">
        <f t="shared" si="113"/>
        <v>1.046353406977249E-16</v>
      </c>
      <c r="O282">
        <f t="shared" si="123"/>
        <v>6.6439299958647644E-16</v>
      </c>
      <c r="P282">
        <f t="shared" si="96"/>
        <v>4.2186325858555425E-15</v>
      </c>
      <c r="Q282">
        <f t="shared" si="111"/>
        <v>2.6786647218617593E-14</v>
      </c>
      <c r="R282">
        <f t="shared" si="121"/>
        <v>1.7008460789413809E-13</v>
      </c>
      <c r="S282">
        <f t="shared" si="95"/>
        <v>1.0799699419790157E-12</v>
      </c>
      <c r="T282">
        <f t="shared" si="101"/>
        <v>6.8573816879660845E-12</v>
      </c>
      <c r="U282">
        <f t="shared" si="120"/>
        <v>4.3541659620899384E-11</v>
      </c>
      <c r="V282">
        <f t="shared" si="94"/>
        <v>2.7647230514662822E-10</v>
      </c>
      <c r="W282">
        <f t="shared" si="100"/>
        <v>1.7554897121193191E-9</v>
      </c>
      <c r="X282">
        <f t="shared" si="116"/>
        <v>1.1146664862950251E-8</v>
      </c>
      <c r="Y282">
        <f t="shared" si="126"/>
        <v>7.0776910117536625E-8</v>
      </c>
      <c r="Z282">
        <f t="shared" si="110"/>
        <v>4.4940536630254595E-7</v>
      </c>
      <c r="AA282">
        <f t="shared" si="115"/>
        <v>2.8535462049152608E-6</v>
      </c>
      <c r="AB282">
        <f t="shared" si="107"/>
        <v>1.8118888990089386E-5</v>
      </c>
      <c r="AC282">
        <f t="shared" si="98"/>
        <v>1.1504777377345164E-4</v>
      </c>
      <c r="AD282">
        <f t="shared" si="102"/>
        <v>7.30507828458306E-4</v>
      </c>
      <c r="AE282">
        <f t="shared" si="108"/>
        <v>4.638435581462882E-3</v>
      </c>
      <c r="AF282">
        <f t="shared" si="109"/>
        <v>2.9452230086003617E-2</v>
      </c>
      <c r="AG282">
        <f t="shared" si="112"/>
        <v>0.18701000408532631</v>
      </c>
      <c r="AH282">
        <f t="shared" si="122"/>
        <v>1.1874395088544971</v>
      </c>
    </row>
    <row r="283" spans="1:35" x14ac:dyDescent="0.2">
      <c r="A283">
        <v>269</v>
      </c>
      <c r="B283">
        <f t="shared" si="117"/>
        <v>26</v>
      </c>
      <c r="C283">
        <f t="shared" si="103"/>
        <v>8</v>
      </c>
      <c r="D283">
        <f t="shared" si="104"/>
        <v>215.11111111111111</v>
      </c>
      <c r="E283">
        <f t="shared" si="118"/>
        <v>-143.11111111111111</v>
      </c>
      <c r="F283" t="e">
        <f t="shared" si="105"/>
        <v>#N/A</v>
      </c>
      <c r="G283" t="e">
        <f t="shared" si="119"/>
        <v>#N/A</v>
      </c>
      <c r="H283">
        <f t="shared" si="106"/>
        <v>1.300182718627338E-21</v>
      </c>
      <c r="I283">
        <f t="shared" si="125"/>
        <v>8.2556456611996219E-21</v>
      </c>
      <c r="J283">
        <f t="shared" si="99"/>
        <v>5.2420082429059816E-20</v>
      </c>
      <c r="K283">
        <f t="shared" si="114"/>
        <v>3.3284677596859878E-19</v>
      </c>
      <c r="L283">
        <f t="shared" si="124"/>
        <v>2.1134452892671047E-18</v>
      </c>
      <c r="M283">
        <f t="shared" si="97"/>
        <v>1.3419541101839322E-17</v>
      </c>
      <c r="N283">
        <f t="shared" si="113"/>
        <v>8.5208774647961349E-17</v>
      </c>
      <c r="O283">
        <f t="shared" si="123"/>
        <v>5.4104199405237921E-16</v>
      </c>
      <c r="P283">
        <f t="shared" si="96"/>
        <v>3.4354025220708688E-15</v>
      </c>
      <c r="Q283">
        <f t="shared" si="111"/>
        <v>2.1813446309877967E-14</v>
      </c>
      <c r="R283">
        <f t="shared" si="121"/>
        <v>1.3850675047740867E-13</v>
      </c>
      <c r="S283">
        <f t="shared" si="95"/>
        <v>8.7946304565014303E-13</v>
      </c>
      <c r="T283">
        <f t="shared" si="101"/>
        <v>5.5842422553287829E-12</v>
      </c>
      <c r="U283">
        <f t="shared" si="120"/>
        <v>3.5457728122216646E-11</v>
      </c>
      <c r="V283">
        <f t="shared" ref="V283:V346" si="127">$C$8*EXP(-$C$5*($D283-($V$14-1)*$C$3))</f>
        <v>2.2514253968643677E-10</v>
      </c>
      <c r="W283">
        <f t="shared" si="100"/>
        <v>1.4295660173641643E-9</v>
      </c>
      <c r="X283">
        <f t="shared" si="116"/>
        <v>9.0771783992874681E-9</v>
      </c>
      <c r="Y283">
        <f t="shared" si="126"/>
        <v>5.7636490159727655E-8</v>
      </c>
      <c r="Z283">
        <f t="shared" si="110"/>
        <v>3.6596890044522632E-7</v>
      </c>
      <c r="AA283">
        <f t="shared" si="115"/>
        <v>2.3237576702175893E-6</v>
      </c>
      <c r="AB283">
        <f t="shared" si="107"/>
        <v>1.475494148089029E-5</v>
      </c>
      <c r="AC283">
        <f t="shared" si="98"/>
        <v>9.3688038513977829E-5</v>
      </c>
      <c r="AD283">
        <f t="shared" si="102"/>
        <v>5.9488196357570221E-4</v>
      </c>
      <c r="AE283">
        <f t="shared" si="108"/>
        <v>3.7772650191079133E-3</v>
      </c>
      <c r="AF283">
        <f t="shared" si="109"/>
        <v>2.3984137859578321E-2</v>
      </c>
      <c r="AG283">
        <f t="shared" si="112"/>
        <v>0.15228978267537979</v>
      </c>
      <c r="AH283">
        <f t="shared" si="122"/>
        <v>0.96697984489162514</v>
      </c>
    </row>
    <row r="284" spans="1:35" x14ac:dyDescent="0.2">
      <c r="A284">
        <v>270</v>
      </c>
      <c r="B284">
        <f t="shared" si="117"/>
        <v>26</v>
      </c>
      <c r="C284">
        <f t="shared" si="103"/>
        <v>9</v>
      </c>
      <c r="D284">
        <f t="shared" si="104"/>
        <v>216</v>
      </c>
      <c r="E284">
        <f t="shared" si="118"/>
        <v>-144</v>
      </c>
      <c r="F284" t="e">
        <f t="shared" si="105"/>
        <v>#N/A</v>
      </c>
      <c r="G284" t="e">
        <f t="shared" si="119"/>
        <v>#N/A</v>
      </c>
      <c r="H284">
        <f t="shared" si="106"/>
        <v>1.0587911840678764E-21</v>
      </c>
      <c r="I284">
        <f t="shared" si="125"/>
        <v>6.7229049576160433E-21</v>
      </c>
      <c r="J284">
        <f t="shared" si="99"/>
        <v>4.2687785608007625E-20</v>
      </c>
      <c r="K284">
        <f t="shared" si="114"/>
        <v>2.7105054312137654E-19</v>
      </c>
      <c r="L284">
        <f t="shared" si="124"/>
        <v>1.7210636691497082E-18</v>
      </c>
      <c r="M284">
        <f t="shared" si="97"/>
        <v>1.092807311564996E-17</v>
      </c>
      <c r="N284">
        <f t="shared" si="113"/>
        <v>6.9388939039072432E-17</v>
      </c>
      <c r="O284">
        <f t="shared" si="123"/>
        <v>4.4059229930232245E-16</v>
      </c>
      <c r="P284">
        <f t="shared" si="96"/>
        <v>2.7975867176063917E-15</v>
      </c>
      <c r="Q284">
        <f t="shared" si="111"/>
        <v>1.7763568394002555E-14</v>
      </c>
      <c r="R284">
        <f t="shared" si="121"/>
        <v>1.1279162862139462E-13</v>
      </c>
      <c r="S284">
        <f t="shared" si="95"/>
        <v>7.1618219970723425E-13</v>
      </c>
      <c r="T284">
        <f t="shared" si="101"/>
        <v>4.5474735088646573E-12</v>
      </c>
      <c r="U284">
        <f t="shared" si="120"/>
        <v>2.8874656927077046E-11</v>
      </c>
      <c r="V284">
        <f t="shared" si="127"/>
        <v>1.833426431250521E-10</v>
      </c>
      <c r="W284">
        <f t="shared" si="100"/>
        <v>1.164153218269349E-9</v>
      </c>
      <c r="X284">
        <f t="shared" si="116"/>
        <v>7.3919121733317287E-9</v>
      </c>
      <c r="Y284">
        <f t="shared" si="126"/>
        <v>4.6935716640013204E-8</v>
      </c>
      <c r="Z284">
        <f t="shared" si="110"/>
        <v>2.980232238769536E-7</v>
      </c>
      <c r="AA284">
        <f t="shared" si="115"/>
        <v>1.8923295163729204E-6</v>
      </c>
      <c r="AB284">
        <f t="shared" si="107"/>
        <v>1.2015543459843389E-5</v>
      </c>
      <c r="AC284">
        <f t="shared" si="98"/>
        <v>7.6293945312500027E-5</v>
      </c>
      <c r="AD284">
        <f t="shared" si="102"/>
        <v>4.8443635619146714E-4</v>
      </c>
      <c r="AE284">
        <f t="shared" si="108"/>
        <v>3.0759791257199071E-3</v>
      </c>
      <c r="AF284">
        <f t="shared" si="109"/>
        <v>1.9531250000000003E-2</v>
      </c>
      <c r="AG284">
        <f t="shared" si="112"/>
        <v>0.12401570718501562</v>
      </c>
      <c r="AH284">
        <f t="shared" si="122"/>
        <v>0.78745065618429588</v>
      </c>
    </row>
    <row r="285" spans="1:35" s="1" customFormat="1" x14ac:dyDescent="0.2">
      <c r="A285" s="1">
        <v>271</v>
      </c>
      <c r="B285" s="1">
        <f t="shared" si="117"/>
        <v>27</v>
      </c>
      <c r="C285" s="1">
        <f t="shared" si="103"/>
        <v>0</v>
      </c>
      <c r="D285" s="1">
        <f t="shared" si="104"/>
        <v>216</v>
      </c>
      <c r="E285" s="1">
        <f t="shared" si="118"/>
        <v>-144</v>
      </c>
      <c r="F285" s="1" t="e">
        <f t="shared" si="105"/>
        <v>#N/A</v>
      </c>
      <c r="G285" s="1" t="e">
        <f t="shared" si="119"/>
        <v>#N/A</v>
      </c>
      <c r="H285" s="1">
        <f t="shared" si="106"/>
        <v>1.0587911840678764E-21</v>
      </c>
      <c r="I285" s="1">
        <f t="shared" si="125"/>
        <v>6.7229049576160433E-21</v>
      </c>
      <c r="J285" s="1">
        <f t="shared" si="99"/>
        <v>4.2687785608007625E-20</v>
      </c>
      <c r="K285" s="1">
        <f t="shared" si="114"/>
        <v>2.7105054312137654E-19</v>
      </c>
      <c r="L285" s="1">
        <f t="shared" si="124"/>
        <v>1.7210636691497082E-18</v>
      </c>
      <c r="M285" s="1">
        <f t="shared" si="97"/>
        <v>1.092807311564996E-17</v>
      </c>
      <c r="N285" s="1">
        <f t="shared" si="113"/>
        <v>6.9388939039072432E-17</v>
      </c>
      <c r="O285" s="1">
        <f t="shared" si="123"/>
        <v>4.4059229930232245E-16</v>
      </c>
      <c r="P285" s="1">
        <f t="shared" si="96"/>
        <v>2.7975867176063917E-15</v>
      </c>
      <c r="Q285" s="1">
        <f t="shared" si="111"/>
        <v>1.7763568394002555E-14</v>
      </c>
      <c r="R285" s="1">
        <f t="shared" si="121"/>
        <v>1.1279162862139462E-13</v>
      </c>
      <c r="S285" s="1">
        <f t="shared" ref="S285:S348" si="128">$C$8*EXP(-$C$5*($D285-($S$14-1)*$C$3))</f>
        <v>7.1618219970723425E-13</v>
      </c>
      <c r="T285" s="1">
        <f t="shared" si="101"/>
        <v>4.5474735088646573E-12</v>
      </c>
      <c r="U285" s="1">
        <f t="shared" si="120"/>
        <v>2.8874656927077046E-11</v>
      </c>
      <c r="V285" s="1">
        <f t="shared" si="127"/>
        <v>1.833426431250521E-10</v>
      </c>
      <c r="W285" s="1">
        <f t="shared" si="100"/>
        <v>1.164153218269349E-9</v>
      </c>
      <c r="X285" s="1">
        <f t="shared" si="116"/>
        <v>7.3919121733317287E-9</v>
      </c>
      <c r="Y285" s="1">
        <f t="shared" si="126"/>
        <v>4.6935716640013204E-8</v>
      </c>
      <c r="Z285" s="1">
        <f t="shared" si="110"/>
        <v>2.980232238769536E-7</v>
      </c>
      <c r="AA285" s="1">
        <f t="shared" si="115"/>
        <v>1.8923295163729204E-6</v>
      </c>
      <c r="AB285" s="1">
        <f t="shared" si="107"/>
        <v>1.2015543459843389E-5</v>
      </c>
      <c r="AC285" s="1">
        <f t="shared" si="98"/>
        <v>7.6293945312500027E-5</v>
      </c>
      <c r="AD285" s="1">
        <f t="shared" si="102"/>
        <v>4.8443635619146714E-4</v>
      </c>
      <c r="AE285" s="1">
        <f t="shared" si="108"/>
        <v>3.0759791257199071E-3</v>
      </c>
      <c r="AF285" s="1">
        <f t="shared" si="109"/>
        <v>1.9531250000000003E-2</v>
      </c>
      <c r="AG285" s="1">
        <f t="shared" si="112"/>
        <v>0.12401570718501562</v>
      </c>
      <c r="AH285" s="1">
        <f t="shared" si="122"/>
        <v>0.78745065618429588</v>
      </c>
      <c r="AI285" s="1">
        <f>$C$8*EXP(-$C$5*($D285-($AI$14-1)*$C$3))</f>
        <v>5</v>
      </c>
    </row>
    <row r="286" spans="1:35" x14ac:dyDescent="0.2">
      <c r="A286">
        <v>272</v>
      </c>
      <c r="B286">
        <f t="shared" si="117"/>
        <v>27</v>
      </c>
      <c r="C286">
        <f t="shared" si="103"/>
        <v>1</v>
      </c>
      <c r="D286">
        <f t="shared" si="104"/>
        <v>216.88888888888889</v>
      </c>
      <c r="E286">
        <f t="shared" si="118"/>
        <v>-144.88888888888889</v>
      </c>
      <c r="F286" t="e">
        <f t="shared" si="105"/>
        <v>#N/A</v>
      </c>
      <c r="G286" t="e">
        <f t="shared" si="119"/>
        <v>#N/A</v>
      </c>
      <c r="H286">
        <f t="shared" si="106"/>
        <v>8.6221632959665469E-22</v>
      </c>
      <c r="I286">
        <f t="shared" si="125"/>
        <v>5.4747324345035455E-21</v>
      </c>
      <c r="J286">
        <f t="shared" si="99"/>
        <v>3.4762384103101329E-20</v>
      </c>
      <c r="K286">
        <f t="shared" si="114"/>
        <v>2.2072738037674374E-19</v>
      </c>
      <c r="L286">
        <f t="shared" si="124"/>
        <v>1.4015315032329086E-18</v>
      </c>
      <c r="M286">
        <f t="shared" si="97"/>
        <v>8.8991703303939464E-18</v>
      </c>
      <c r="N286">
        <f t="shared" si="113"/>
        <v>5.6506209376446435E-17</v>
      </c>
      <c r="O286">
        <f t="shared" si="123"/>
        <v>3.5879206482762485E-16</v>
      </c>
      <c r="P286">
        <f t="shared" si="96"/>
        <v>2.2781876045808519E-15</v>
      </c>
      <c r="Q286">
        <f t="shared" si="111"/>
        <v>1.4465589600370196E-14</v>
      </c>
      <c r="R286">
        <f t="shared" si="121"/>
        <v>9.1850768595871709E-14</v>
      </c>
      <c r="S286">
        <f t="shared" si="128"/>
        <v>5.8321602677269838E-13</v>
      </c>
      <c r="T286">
        <f t="shared" si="101"/>
        <v>3.7031909376947863E-12</v>
      </c>
      <c r="U286">
        <f t="shared" si="120"/>
        <v>2.3513796760543174E-11</v>
      </c>
      <c r="V286">
        <f t="shared" si="127"/>
        <v>1.4930330285381091E-10</v>
      </c>
      <c r="W286">
        <f t="shared" si="100"/>
        <v>9.480168800498624E-10</v>
      </c>
      <c r="X286">
        <f t="shared" si="116"/>
        <v>6.0195319706990566E-9</v>
      </c>
      <c r="Y286">
        <f t="shared" si="126"/>
        <v>3.8221645530575488E-8</v>
      </c>
      <c r="Z286">
        <f t="shared" si="110"/>
        <v>2.4269232129276499E-7</v>
      </c>
      <c r="AA286">
        <f t="shared" si="115"/>
        <v>1.541000184498957E-6</v>
      </c>
      <c r="AB286">
        <f t="shared" si="107"/>
        <v>9.7847412558273317E-6</v>
      </c>
      <c r="AC286">
        <f t="shared" si="98"/>
        <v>6.2129234250947755E-5</v>
      </c>
      <c r="AD286">
        <f t="shared" si="102"/>
        <v>3.9449604723173251E-4</v>
      </c>
      <c r="AE286">
        <f t="shared" si="108"/>
        <v>2.5048937614917961E-3</v>
      </c>
      <c r="AF286">
        <f t="shared" si="109"/>
        <v>1.5905083968242625E-2</v>
      </c>
      <c r="AG286">
        <f t="shared" si="112"/>
        <v>0.10099098809132356</v>
      </c>
      <c r="AH286">
        <f t="shared" si="122"/>
        <v>0.64125280294189968</v>
      </c>
      <c r="AI286">
        <f t="shared" ref="AI286:AI349" si="129">$C$8*EXP(-$C$5*($D286-($AI$14-1)*$C$3))</f>
        <v>4.0717014958701112</v>
      </c>
    </row>
    <row r="287" spans="1:35" x14ac:dyDescent="0.2">
      <c r="A287">
        <v>273</v>
      </c>
      <c r="B287">
        <f t="shared" si="117"/>
        <v>27</v>
      </c>
      <c r="C287">
        <f t="shared" si="103"/>
        <v>2</v>
      </c>
      <c r="D287">
        <f t="shared" si="104"/>
        <v>217.77777777777777</v>
      </c>
      <c r="E287">
        <f t="shared" si="118"/>
        <v>-145.77777777777777</v>
      </c>
      <c r="F287" t="e">
        <f t="shared" si="105"/>
        <v>#N/A</v>
      </c>
      <c r="G287" t="e">
        <f t="shared" si="119"/>
        <v>#N/A</v>
      </c>
      <c r="H287">
        <f t="shared" si="106"/>
        <v>7.0213750379646468E-22</v>
      </c>
      <c r="I287">
        <f t="shared" si="125"/>
        <v>4.458295248611356E-21</v>
      </c>
      <c r="J287">
        <f t="shared" si="99"/>
        <v>2.8308410270521911E-20</v>
      </c>
      <c r="K287">
        <f t="shared" si="114"/>
        <v>1.7974720097189505E-19</v>
      </c>
      <c r="L287">
        <f t="shared" si="124"/>
        <v>1.1413235836445079E-18</v>
      </c>
      <c r="M287">
        <f t="shared" si="97"/>
        <v>7.2469530292536139E-18</v>
      </c>
      <c r="N287">
        <f t="shared" si="113"/>
        <v>4.6015283448805171E-17</v>
      </c>
      <c r="O287">
        <f t="shared" si="123"/>
        <v>2.9217883741299215E-16</v>
      </c>
      <c r="P287">
        <f t="shared" ref="P287:P350" si="130">$C$8*EXP(-$C$5*($D287-($P$14-1)*$C$3))</f>
        <v>1.8552199754889267E-15</v>
      </c>
      <c r="Q287">
        <f t="shared" si="111"/>
        <v>1.177991256289413E-14</v>
      </c>
      <c r="R287">
        <f t="shared" si="121"/>
        <v>7.4797782377726319E-14</v>
      </c>
      <c r="S287">
        <f t="shared" si="128"/>
        <v>4.7493631372516383E-13</v>
      </c>
      <c r="T287">
        <f t="shared" si="101"/>
        <v>3.0156576161008997E-12</v>
      </c>
      <c r="U287">
        <f t="shared" si="120"/>
        <v>1.9148232288697883E-11</v>
      </c>
      <c r="V287">
        <f t="shared" si="127"/>
        <v>1.2158369631364204E-10</v>
      </c>
      <c r="W287">
        <f t="shared" si="100"/>
        <v>7.7200834972182805E-10</v>
      </c>
      <c r="X287">
        <f t="shared" si="116"/>
        <v>4.9019474659066613E-9</v>
      </c>
      <c r="Y287">
        <f t="shared" si="126"/>
        <v>3.112542625629227E-8</v>
      </c>
      <c r="Z287">
        <f t="shared" si="110"/>
        <v>1.9763413752878814E-7</v>
      </c>
      <c r="AA287">
        <f t="shared" si="115"/>
        <v>1.254898551272104E-6</v>
      </c>
      <c r="AB287">
        <f t="shared" si="107"/>
        <v>7.9681091216108263E-6</v>
      </c>
      <c r="AC287">
        <f t="shared" si="98"/>
        <v>5.0594339207369709E-5</v>
      </c>
      <c r="AD287">
        <f t="shared" si="102"/>
        <v>3.2125402912565879E-4</v>
      </c>
      <c r="AE287">
        <f t="shared" si="108"/>
        <v>2.0398359351323711E-3</v>
      </c>
      <c r="AF287">
        <f t="shared" si="109"/>
        <v>1.2952150837086654E-2</v>
      </c>
      <c r="AG287">
        <f t="shared" si="112"/>
        <v>8.2241031456168567E-2</v>
      </c>
      <c r="AH287">
        <f t="shared" si="122"/>
        <v>0.522197999393887</v>
      </c>
      <c r="AI287">
        <f t="shared" si="129"/>
        <v>3.3157506142941804</v>
      </c>
    </row>
    <row r="288" spans="1:35" x14ac:dyDescent="0.2">
      <c r="A288">
        <v>274</v>
      </c>
      <c r="B288">
        <f t="shared" si="117"/>
        <v>27</v>
      </c>
      <c r="C288">
        <f t="shared" si="103"/>
        <v>3</v>
      </c>
      <c r="D288">
        <f t="shared" si="104"/>
        <v>218.66666666666666</v>
      </c>
      <c r="E288">
        <f t="shared" si="118"/>
        <v>-146.66666666666666</v>
      </c>
      <c r="F288" t="e">
        <f t="shared" si="105"/>
        <v>#N/A</v>
      </c>
      <c r="G288" t="e">
        <f t="shared" si="119"/>
        <v>#N/A</v>
      </c>
      <c r="H288">
        <f t="shared" si="106"/>
        <v>5.7177886490291622E-22</v>
      </c>
      <c r="I288">
        <f t="shared" si="125"/>
        <v>3.6305694865602807E-21</v>
      </c>
      <c r="J288">
        <f t="shared" si="99"/>
        <v>2.3052679288837857E-20</v>
      </c>
      <c r="K288">
        <f t="shared" si="114"/>
        <v>1.4637538941514665E-19</v>
      </c>
      <c r="L288">
        <f t="shared" si="124"/>
        <v>9.2942578855943244E-19</v>
      </c>
      <c r="M288">
        <f t="shared" si="97"/>
        <v>5.9014858979424543E-18</v>
      </c>
      <c r="N288">
        <f t="shared" si="113"/>
        <v>3.7472099690277567E-17</v>
      </c>
      <c r="O288">
        <f t="shared" si="123"/>
        <v>2.379330018712149E-16</v>
      </c>
      <c r="P288">
        <f t="shared" si="130"/>
        <v>1.5107803898732691E-15</v>
      </c>
      <c r="Q288">
        <f t="shared" si="111"/>
        <v>9.5928575207109955E-15</v>
      </c>
      <c r="R288">
        <f t="shared" si="121"/>
        <v>6.0910848479031053E-14</v>
      </c>
      <c r="S288">
        <f t="shared" si="128"/>
        <v>3.8675977980755719E-13</v>
      </c>
      <c r="T288">
        <f t="shared" si="101"/>
        <v>2.4557715253020253E-12</v>
      </c>
      <c r="U288">
        <f t="shared" si="120"/>
        <v>1.5593177210631904E-11</v>
      </c>
      <c r="V288">
        <f t="shared" si="127"/>
        <v>9.9010503630734719E-11</v>
      </c>
      <c r="W288">
        <f t="shared" si="100"/>
        <v>6.2867751047731673E-10</v>
      </c>
      <c r="X288">
        <f t="shared" si="116"/>
        <v>3.9918533659217708E-9</v>
      </c>
      <c r="Y288">
        <f t="shared" si="126"/>
        <v>2.5346688929468012E-8</v>
      </c>
      <c r="Z288">
        <f t="shared" si="110"/>
        <v>1.6094144268219319E-7</v>
      </c>
      <c r="AA288">
        <f t="shared" si="115"/>
        <v>1.0219144616759723E-6</v>
      </c>
      <c r="AB288">
        <f t="shared" si="107"/>
        <v>6.4887523659438153E-6</v>
      </c>
      <c r="AC288">
        <f t="shared" si="98"/>
        <v>4.1201009326641409E-5</v>
      </c>
      <c r="AD288">
        <f t="shared" si="102"/>
        <v>2.6161010218904906E-4</v>
      </c>
      <c r="AE288">
        <f t="shared" si="108"/>
        <v>1.661120605681618E-3</v>
      </c>
      <c r="AF288">
        <f t="shared" si="109"/>
        <v>1.0547458387620209E-2</v>
      </c>
      <c r="AG288">
        <f t="shared" si="112"/>
        <v>6.6972186160396491E-2</v>
      </c>
      <c r="AH288">
        <f t="shared" si="122"/>
        <v>0.42524687505449377</v>
      </c>
      <c r="AI288">
        <f t="shared" si="129"/>
        <v>2.7001493472307714</v>
      </c>
    </row>
    <row r="289" spans="1:36" x14ac:dyDescent="0.2">
      <c r="A289">
        <v>275</v>
      </c>
      <c r="B289">
        <f t="shared" si="117"/>
        <v>27</v>
      </c>
      <c r="C289">
        <f t="shared" si="103"/>
        <v>4</v>
      </c>
      <c r="D289">
        <f t="shared" si="104"/>
        <v>219.55555555555554</v>
      </c>
      <c r="E289">
        <f t="shared" si="118"/>
        <v>-147.55555555555554</v>
      </c>
      <c r="F289" t="e">
        <f t="shared" si="105"/>
        <v>#N/A</v>
      </c>
      <c r="G289" t="e">
        <f t="shared" si="119"/>
        <v>#N/A</v>
      </c>
      <c r="H289">
        <f t="shared" si="106"/>
        <v>4.6562257190642195E-22</v>
      </c>
      <c r="I289">
        <f t="shared" si="125"/>
        <v>2.9565190418575861E-21</v>
      </c>
      <c r="J289">
        <f t="shared" si="99"/>
        <v>1.8772725748834941E-20</v>
      </c>
      <c r="K289">
        <f t="shared" si="114"/>
        <v>1.1919937840804409E-19</v>
      </c>
      <c r="L289">
        <f t="shared" si="124"/>
        <v>7.5686887471554243E-19</v>
      </c>
      <c r="M289">
        <f t="shared" ref="M289:M352" si="131">$C$8*EXP(-$C$5*($D289-($M$14-1)*$C$3))</f>
        <v>4.8058177917017479E-18</v>
      </c>
      <c r="N289">
        <f t="shared" si="113"/>
        <v>3.0515040872459312E-17</v>
      </c>
      <c r="O289">
        <f t="shared" si="123"/>
        <v>1.9375843192717763E-16</v>
      </c>
      <c r="P289">
        <f t="shared" si="130"/>
        <v>1.2302893546756482E-15</v>
      </c>
      <c r="Q289">
        <f t="shared" si="111"/>
        <v>7.8118504633495886E-15</v>
      </c>
      <c r="R289">
        <f t="shared" si="121"/>
        <v>4.9602158573357511E-14</v>
      </c>
      <c r="S289">
        <f t="shared" si="128"/>
        <v>3.1495407479696509E-13</v>
      </c>
      <c r="T289">
        <f t="shared" si="101"/>
        <v>1.9998337186174959E-12</v>
      </c>
      <c r="U289">
        <f t="shared" si="120"/>
        <v>1.2698152594779533E-11</v>
      </c>
      <c r="V289">
        <f t="shared" si="127"/>
        <v>8.0628243148023102E-11</v>
      </c>
      <c r="W289">
        <f t="shared" si="100"/>
        <v>5.1195743196607761E-10</v>
      </c>
      <c r="X289">
        <f t="shared" si="116"/>
        <v>3.2507270642635624E-9</v>
      </c>
      <c r="Y289">
        <f t="shared" si="126"/>
        <v>2.0640830245893934E-8</v>
      </c>
      <c r="Z289">
        <f t="shared" si="110"/>
        <v>1.3106110258331595E-7</v>
      </c>
      <c r="AA289">
        <f t="shared" si="115"/>
        <v>8.3218612845147102E-7</v>
      </c>
      <c r="AB289">
        <f t="shared" si="107"/>
        <v>5.2840525429488319E-6</v>
      </c>
      <c r="AC289">
        <f t="shared" si="98"/>
        <v>3.3551642261328909E-5</v>
      </c>
      <c r="AD289">
        <f t="shared" si="102"/>
        <v>2.1303964888357674E-4</v>
      </c>
      <c r="AE289">
        <f t="shared" si="108"/>
        <v>1.3527174509949018E-3</v>
      </c>
      <c r="AF289">
        <f t="shared" si="109"/>
        <v>8.5892204189001904E-3</v>
      </c>
      <c r="AG289">
        <f t="shared" si="112"/>
        <v>5.4538150114195591E-2</v>
      </c>
      <c r="AH289">
        <f t="shared" si="122"/>
        <v>0.34629566745469464</v>
      </c>
      <c r="AI289">
        <f t="shared" si="129"/>
        <v>2.1988404272384474</v>
      </c>
    </row>
    <row r="290" spans="1:36" x14ac:dyDescent="0.2">
      <c r="A290">
        <v>276</v>
      </c>
      <c r="B290">
        <f t="shared" si="117"/>
        <v>27</v>
      </c>
      <c r="C290">
        <f t="shared" si="103"/>
        <v>5</v>
      </c>
      <c r="D290">
        <f t="shared" si="104"/>
        <v>220.44444444444446</v>
      </c>
      <c r="E290">
        <f t="shared" si="118"/>
        <v>-148.44444444444446</v>
      </c>
      <c r="F290" t="e">
        <f t="shared" si="105"/>
        <v>#N/A</v>
      </c>
      <c r="G290" t="e">
        <f t="shared" si="119"/>
        <v>#N/A</v>
      </c>
      <c r="H290">
        <f t="shared" si="106"/>
        <v>3.7917522450845192E-22</v>
      </c>
      <c r="I290">
        <f t="shared" si="125"/>
        <v>2.4076126010599744E-21</v>
      </c>
      <c r="J290">
        <f t="shared" si="99"/>
        <v>1.528738710261806E-20</v>
      </c>
      <c r="K290">
        <f t="shared" si="114"/>
        <v>9.7068857474163777E-20</v>
      </c>
      <c r="L290">
        <f t="shared" si="124"/>
        <v>6.1634882587135383E-19</v>
      </c>
      <c r="M290">
        <f t="shared" si="131"/>
        <v>3.9135710982701987E-18</v>
      </c>
      <c r="N290">
        <f t="shared" si="113"/>
        <v>2.4849627513385945E-17</v>
      </c>
      <c r="O290">
        <f t="shared" si="123"/>
        <v>1.577852994230667E-16</v>
      </c>
      <c r="P290">
        <f t="shared" si="130"/>
        <v>1.0018742011571715E-15</v>
      </c>
      <c r="Q290">
        <f t="shared" si="111"/>
        <v>6.3615046434268059E-15</v>
      </c>
      <c r="R290">
        <f t="shared" si="121"/>
        <v>4.0393036652305102E-14</v>
      </c>
      <c r="S290">
        <f t="shared" si="128"/>
        <v>2.564797954962361E-13</v>
      </c>
      <c r="T290">
        <f t="shared" si="101"/>
        <v>1.6285451887172577E-12</v>
      </c>
      <c r="U290">
        <f t="shared" si="120"/>
        <v>1.0340617382990077E-11</v>
      </c>
      <c r="V290">
        <f t="shared" si="127"/>
        <v>6.565882764703648E-11</v>
      </c>
      <c r="W290">
        <f t="shared" si="100"/>
        <v>4.1690756831161822E-10</v>
      </c>
      <c r="X290">
        <f t="shared" si="116"/>
        <v>2.6471980500454613E-9</v>
      </c>
      <c r="Y290">
        <f t="shared" si="126"/>
        <v>1.6808659877641352E-8</v>
      </c>
      <c r="Z290">
        <f t="shared" si="110"/>
        <v>1.0672833748777397E-7</v>
      </c>
      <c r="AA290">
        <f t="shared" si="115"/>
        <v>6.7768270081163863E-7</v>
      </c>
      <c r="AB290">
        <f t="shared" si="107"/>
        <v>4.3030169286761819E-6</v>
      </c>
      <c r="AC290">
        <f t="shared" ref="AC290:AC353" si="132">$C$8*EXP(-$C$5*($D290-($AC$14-1)*$C$3))</f>
        <v>2.7322454396870154E-5</v>
      </c>
      <c r="AD290">
        <f t="shared" si="102"/>
        <v>1.7348677140777927E-4</v>
      </c>
      <c r="AE290">
        <f t="shared" si="108"/>
        <v>1.1015723337411013E-3</v>
      </c>
      <c r="AF290">
        <f t="shared" si="109"/>
        <v>6.9945483255987517E-3</v>
      </c>
      <c r="AG290">
        <f t="shared" si="112"/>
        <v>4.4412613480391487E-2</v>
      </c>
      <c r="AH290">
        <f t="shared" si="122"/>
        <v>0.28200251743772187</v>
      </c>
      <c r="AI290">
        <f t="shared" si="129"/>
        <v>1.7906043713532807</v>
      </c>
    </row>
    <row r="291" spans="1:36" x14ac:dyDescent="0.2">
      <c r="A291">
        <v>277</v>
      </c>
      <c r="B291">
        <f t="shared" si="117"/>
        <v>27</v>
      </c>
      <c r="C291">
        <f t="shared" si="103"/>
        <v>6</v>
      </c>
      <c r="D291">
        <f t="shared" si="104"/>
        <v>221.33333333333334</v>
      </c>
      <c r="E291">
        <f t="shared" si="118"/>
        <v>-149.33333333333334</v>
      </c>
      <c r="F291" t="e">
        <f t="shared" si="105"/>
        <v>#N/A</v>
      </c>
      <c r="G291" t="e">
        <f t="shared" si="119"/>
        <v>#N/A</v>
      </c>
      <c r="H291">
        <f t="shared" si="106"/>
        <v>3.0877766576559088E-22</v>
      </c>
      <c r="I291">
        <f t="shared" si="125"/>
        <v>1.9606159658423323E-21</v>
      </c>
      <c r="J291">
        <f t="shared" ref="J291:J354" si="133">$C$8*EXP(-$C$5*($D291-($J$14-1)*$C$3))</f>
        <v>1.2449135386735035E-20</v>
      </c>
      <c r="K291">
        <f t="shared" si="114"/>
        <v>7.9047082435990772E-20</v>
      </c>
      <c r="L291">
        <f t="shared" si="124"/>
        <v>5.0191768725563737E-19</v>
      </c>
      <c r="M291">
        <f t="shared" si="131"/>
        <v>3.1869786590041716E-18</v>
      </c>
      <c r="N291">
        <f t="shared" si="113"/>
        <v>2.023605310361365E-17</v>
      </c>
      <c r="O291">
        <f t="shared" si="123"/>
        <v>1.2849092793744327E-16</v>
      </c>
      <c r="P291">
        <f t="shared" si="130"/>
        <v>8.1586653670506843E-16</v>
      </c>
      <c r="Q291">
        <f t="shared" si="111"/>
        <v>5.1804295945250984E-15</v>
      </c>
      <c r="R291">
        <f t="shared" si="121"/>
        <v>3.2893677551985261E-14</v>
      </c>
      <c r="S291">
        <f t="shared" si="128"/>
        <v>2.0886183339649694E-13</v>
      </c>
      <c r="T291">
        <f t="shared" si="101"/>
        <v>1.3261899761984262E-12</v>
      </c>
      <c r="U291">
        <f t="shared" si="120"/>
        <v>8.4207814533082334E-12</v>
      </c>
      <c r="V291">
        <f t="shared" si="127"/>
        <v>5.3468629349503248E-11</v>
      </c>
      <c r="W291">
        <f t="shared" si="100"/>
        <v>3.3950463390679726E-10</v>
      </c>
      <c r="X291">
        <f t="shared" si="116"/>
        <v>2.1557200520469094E-9</v>
      </c>
      <c r="Y291">
        <f t="shared" si="126"/>
        <v>1.3687969113472841E-8</v>
      </c>
      <c r="Z291">
        <f t="shared" si="110"/>
        <v>8.691318628013986E-8</v>
      </c>
      <c r="AA291">
        <f t="shared" si="115"/>
        <v>5.5186433332400923E-7</v>
      </c>
      <c r="AB291">
        <f t="shared" si="107"/>
        <v>3.504120093049044E-6</v>
      </c>
      <c r="AC291">
        <f t="shared" si="132"/>
        <v>2.2249775687715821E-5</v>
      </c>
      <c r="AD291">
        <f t="shared" si="102"/>
        <v>1.412772693309462E-4</v>
      </c>
      <c r="AE291">
        <f t="shared" si="108"/>
        <v>8.970547438205543E-4</v>
      </c>
      <c r="AF291">
        <f t="shared" si="109"/>
        <v>5.6959425760552494E-3</v>
      </c>
      <c r="AG291">
        <f t="shared" si="112"/>
        <v>3.616698094872222E-2</v>
      </c>
      <c r="AH291">
        <f t="shared" si="122"/>
        <v>0.22964601441806182</v>
      </c>
      <c r="AI291">
        <f t="shared" si="129"/>
        <v>1.4581612994701425</v>
      </c>
    </row>
    <row r="292" spans="1:36" x14ac:dyDescent="0.2">
      <c r="A292">
        <v>278</v>
      </c>
      <c r="B292">
        <f t="shared" si="117"/>
        <v>27</v>
      </c>
      <c r="C292">
        <f t="shared" si="103"/>
        <v>7</v>
      </c>
      <c r="D292">
        <f t="shared" si="104"/>
        <v>222.22222222222223</v>
      </c>
      <c r="E292">
        <f t="shared" si="118"/>
        <v>-150.22222222222223</v>
      </c>
      <c r="F292" t="e">
        <f t="shared" si="105"/>
        <v>#N/A</v>
      </c>
      <c r="G292" t="e">
        <f t="shared" si="119"/>
        <v>#N/A</v>
      </c>
      <c r="H292">
        <f t="shared" si="106"/>
        <v>2.5145009671780664E-22</v>
      </c>
      <c r="I292">
        <f t="shared" si="125"/>
        <v>1.5966085921894038E-21</v>
      </c>
      <c r="J292">
        <f t="shared" si="133"/>
        <v>1.0137832635291752E-20</v>
      </c>
      <c r="K292">
        <f t="shared" si="114"/>
        <v>6.4371224759758548E-20</v>
      </c>
      <c r="L292">
        <f t="shared" si="124"/>
        <v>4.0873179960048765E-19</v>
      </c>
      <c r="M292">
        <f t="shared" si="131"/>
        <v>2.5952851546346717E-18</v>
      </c>
      <c r="N292">
        <f t="shared" si="113"/>
        <v>1.6479033538498201E-17</v>
      </c>
      <c r="O292">
        <f t="shared" si="123"/>
        <v>1.046353406977249E-16</v>
      </c>
      <c r="P292">
        <f t="shared" si="130"/>
        <v>6.6439299958647644E-16</v>
      </c>
      <c r="Q292">
        <f t="shared" si="111"/>
        <v>4.2186325858555425E-15</v>
      </c>
      <c r="R292">
        <f t="shared" si="121"/>
        <v>2.6786647218617593E-14</v>
      </c>
      <c r="S292">
        <f t="shared" si="128"/>
        <v>1.7008460789413809E-13</v>
      </c>
      <c r="T292">
        <f t="shared" si="101"/>
        <v>1.0799699419790157E-12</v>
      </c>
      <c r="U292">
        <f t="shared" si="120"/>
        <v>6.8573816879660845E-12</v>
      </c>
      <c r="V292">
        <f t="shared" si="127"/>
        <v>4.3541659620899384E-11</v>
      </c>
      <c r="W292">
        <f t="shared" si="100"/>
        <v>2.7647230514662822E-10</v>
      </c>
      <c r="X292">
        <f t="shared" si="116"/>
        <v>1.7554897121193191E-9</v>
      </c>
      <c r="Y292">
        <f t="shared" si="126"/>
        <v>1.1146664862950251E-8</v>
      </c>
      <c r="Z292">
        <f t="shared" si="110"/>
        <v>7.0776910117536625E-8</v>
      </c>
      <c r="AA292">
        <f t="shared" si="115"/>
        <v>4.4940536630254595E-7</v>
      </c>
      <c r="AB292">
        <f t="shared" si="107"/>
        <v>2.8535462049152608E-6</v>
      </c>
      <c r="AC292">
        <f t="shared" si="132"/>
        <v>1.8118888990089386E-5</v>
      </c>
      <c r="AD292">
        <f t="shared" si="102"/>
        <v>1.1504777377345164E-4</v>
      </c>
      <c r="AE292">
        <f t="shared" si="108"/>
        <v>7.30507828458306E-4</v>
      </c>
      <c r="AF292">
        <f t="shared" si="109"/>
        <v>4.638435581462882E-3</v>
      </c>
      <c r="AG292">
        <f t="shared" si="112"/>
        <v>2.9452230086003617E-2</v>
      </c>
      <c r="AH292">
        <f t="shared" si="122"/>
        <v>0.18701000408532631</v>
      </c>
      <c r="AI292">
        <f t="shared" si="129"/>
        <v>1.1874395088544971</v>
      </c>
    </row>
    <row r="293" spans="1:36" x14ac:dyDescent="0.2">
      <c r="A293">
        <v>279</v>
      </c>
      <c r="B293">
        <f t="shared" si="117"/>
        <v>27</v>
      </c>
      <c r="C293">
        <f t="shared" si="103"/>
        <v>8</v>
      </c>
      <c r="D293">
        <f t="shared" si="104"/>
        <v>223.11111111111111</v>
      </c>
      <c r="E293">
        <f t="shared" si="118"/>
        <v>-151.11111111111111</v>
      </c>
      <c r="F293" t="e">
        <f t="shared" si="105"/>
        <v>#N/A</v>
      </c>
      <c r="G293" t="e">
        <f t="shared" si="119"/>
        <v>#N/A</v>
      </c>
      <c r="H293">
        <f t="shared" si="106"/>
        <v>2.0476594698851622E-22</v>
      </c>
      <c r="I293">
        <f t="shared" si="125"/>
        <v>1.300182718627338E-21</v>
      </c>
      <c r="J293">
        <f t="shared" si="133"/>
        <v>8.2556456611996219E-21</v>
      </c>
      <c r="K293">
        <f t="shared" si="114"/>
        <v>5.2420082429059816E-20</v>
      </c>
      <c r="L293">
        <f t="shared" si="124"/>
        <v>3.3284677596859878E-19</v>
      </c>
      <c r="M293">
        <f t="shared" si="131"/>
        <v>2.1134452892671047E-18</v>
      </c>
      <c r="N293">
        <f t="shared" si="113"/>
        <v>1.3419541101839322E-17</v>
      </c>
      <c r="O293">
        <f t="shared" si="123"/>
        <v>8.5208774647961349E-17</v>
      </c>
      <c r="P293">
        <f t="shared" si="130"/>
        <v>5.4104199405237921E-16</v>
      </c>
      <c r="Q293">
        <f t="shared" si="111"/>
        <v>3.4354025220708688E-15</v>
      </c>
      <c r="R293">
        <f t="shared" si="121"/>
        <v>2.1813446309877967E-14</v>
      </c>
      <c r="S293">
        <f t="shared" si="128"/>
        <v>1.3850675047740867E-13</v>
      </c>
      <c r="T293">
        <f t="shared" si="101"/>
        <v>8.7946304565014303E-13</v>
      </c>
      <c r="U293">
        <f t="shared" si="120"/>
        <v>5.5842422553287829E-12</v>
      </c>
      <c r="V293">
        <f t="shared" si="127"/>
        <v>3.5457728122216646E-11</v>
      </c>
      <c r="W293">
        <f t="shared" ref="W293:W356" si="134">$C$8*EXP(-$C$5*($D293-($W$14-1)*$C$3))</f>
        <v>2.2514253968643677E-10</v>
      </c>
      <c r="X293">
        <f t="shared" si="116"/>
        <v>1.4295660173641643E-9</v>
      </c>
      <c r="Y293">
        <f t="shared" si="126"/>
        <v>9.0771783992874681E-9</v>
      </c>
      <c r="Z293">
        <f t="shared" si="110"/>
        <v>5.7636490159727655E-8</v>
      </c>
      <c r="AA293">
        <f t="shared" si="115"/>
        <v>3.6596890044522632E-7</v>
      </c>
      <c r="AB293">
        <f t="shared" si="107"/>
        <v>2.3237576702175893E-6</v>
      </c>
      <c r="AC293">
        <f t="shared" si="132"/>
        <v>1.475494148089029E-5</v>
      </c>
      <c r="AD293">
        <f t="shared" si="102"/>
        <v>9.3688038513977829E-5</v>
      </c>
      <c r="AE293">
        <f t="shared" si="108"/>
        <v>5.9488196357570221E-4</v>
      </c>
      <c r="AF293">
        <f t="shared" si="109"/>
        <v>3.7772650191079133E-3</v>
      </c>
      <c r="AG293">
        <f t="shared" si="112"/>
        <v>2.3984137859578321E-2</v>
      </c>
      <c r="AH293">
        <f t="shared" si="122"/>
        <v>0.15228978267537979</v>
      </c>
      <c r="AI293">
        <f t="shared" si="129"/>
        <v>0.96697984489162514</v>
      </c>
    </row>
    <row r="294" spans="1:36" x14ac:dyDescent="0.2">
      <c r="A294">
        <v>280</v>
      </c>
      <c r="B294">
        <f t="shared" si="117"/>
        <v>27</v>
      </c>
      <c r="C294">
        <f t="shared" si="103"/>
        <v>9</v>
      </c>
      <c r="D294">
        <f t="shared" si="104"/>
        <v>224</v>
      </c>
      <c r="E294">
        <f t="shared" si="118"/>
        <v>-152</v>
      </c>
      <c r="F294" t="e">
        <f t="shared" si="105"/>
        <v>#N/A</v>
      </c>
      <c r="G294" t="e">
        <f t="shared" si="119"/>
        <v>#N/A</v>
      </c>
      <c r="H294">
        <f t="shared" si="106"/>
        <v>1.6674916253127967E-22</v>
      </c>
      <c r="I294">
        <f t="shared" si="125"/>
        <v>1.0587911840678764E-21</v>
      </c>
      <c r="J294">
        <f t="shared" si="133"/>
        <v>6.7229049576160433E-21</v>
      </c>
      <c r="K294">
        <f t="shared" si="114"/>
        <v>4.2687785608007625E-20</v>
      </c>
      <c r="L294">
        <f t="shared" si="124"/>
        <v>2.7105054312137654E-19</v>
      </c>
      <c r="M294">
        <f t="shared" si="131"/>
        <v>1.7210636691497082E-18</v>
      </c>
      <c r="N294">
        <f t="shared" si="113"/>
        <v>1.092807311564996E-17</v>
      </c>
      <c r="O294">
        <f t="shared" si="123"/>
        <v>6.9388939039072432E-17</v>
      </c>
      <c r="P294">
        <f t="shared" si="130"/>
        <v>4.4059229930232245E-16</v>
      </c>
      <c r="Q294">
        <f t="shared" si="111"/>
        <v>2.7975867176063917E-15</v>
      </c>
      <c r="R294">
        <f t="shared" si="121"/>
        <v>1.7763568394002555E-14</v>
      </c>
      <c r="S294">
        <f t="shared" si="128"/>
        <v>1.1279162862139462E-13</v>
      </c>
      <c r="T294">
        <f t="shared" si="101"/>
        <v>7.1618219970723425E-13</v>
      </c>
      <c r="U294">
        <f t="shared" si="120"/>
        <v>4.5474735088646573E-12</v>
      </c>
      <c r="V294">
        <f t="shared" si="127"/>
        <v>2.8874656927077046E-11</v>
      </c>
      <c r="W294">
        <f t="shared" si="134"/>
        <v>1.833426431250521E-10</v>
      </c>
      <c r="X294">
        <f t="shared" si="116"/>
        <v>1.164153218269349E-9</v>
      </c>
      <c r="Y294">
        <f t="shared" si="126"/>
        <v>7.3919121733317287E-9</v>
      </c>
      <c r="Z294">
        <f t="shared" si="110"/>
        <v>4.6935716640013204E-8</v>
      </c>
      <c r="AA294">
        <f t="shared" si="115"/>
        <v>2.980232238769536E-7</v>
      </c>
      <c r="AB294">
        <f t="shared" si="107"/>
        <v>1.8923295163729204E-6</v>
      </c>
      <c r="AC294">
        <f t="shared" si="132"/>
        <v>1.2015543459843389E-5</v>
      </c>
      <c r="AD294">
        <f t="shared" si="102"/>
        <v>7.6293945312500027E-5</v>
      </c>
      <c r="AE294">
        <f t="shared" si="108"/>
        <v>4.8443635619146714E-4</v>
      </c>
      <c r="AF294">
        <f t="shared" si="109"/>
        <v>3.0759791257199071E-3</v>
      </c>
      <c r="AG294">
        <f t="shared" si="112"/>
        <v>1.9531250000000003E-2</v>
      </c>
      <c r="AH294">
        <f t="shared" si="122"/>
        <v>0.12401570718501562</v>
      </c>
      <c r="AI294">
        <f t="shared" si="129"/>
        <v>0.78745065618429588</v>
      </c>
    </row>
    <row r="295" spans="1:36" s="1" customFormat="1" x14ac:dyDescent="0.2">
      <c r="A295" s="1">
        <v>281</v>
      </c>
      <c r="B295" s="1">
        <f t="shared" si="117"/>
        <v>28</v>
      </c>
      <c r="C295" s="1">
        <f t="shared" si="103"/>
        <v>0</v>
      </c>
      <c r="D295" s="1">
        <f t="shared" si="104"/>
        <v>224</v>
      </c>
      <c r="E295" s="1">
        <f t="shared" si="118"/>
        <v>-152</v>
      </c>
      <c r="F295" s="1" t="e">
        <f t="shared" si="105"/>
        <v>#N/A</v>
      </c>
      <c r="G295" s="1" t="e">
        <f t="shared" si="119"/>
        <v>#N/A</v>
      </c>
      <c r="H295" s="1">
        <f t="shared" si="106"/>
        <v>1.6674916253127967E-22</v>
      </c>
      <c r="I295" s="1">
        <f t="shared" si="125"/>
        <v>1.0587911840678764E-21</v>
      </c>
      <c r="J295" s="1">
        <f t="shared" si="133"/>
        <v>6.7229049576160433E-21</v>
      </c>
      <c r="K295" s="1">
        <f t="shared" si="114"/>
        <v>4.2687785608007625E-20</v>
      </c>
      <c r="L295" s="1">
        <f t="shared" si="124"/>
        <v>2.7105054312137654E-19</v>
      </c>
      <c r="M295" s="1">
        <f t="shared" si="131"/>
        <v>1.7210636691497082E-18</v>
      </c>
      <c r="N295" s="1">
        <f t="shared" si="113"/>
        <v>1.092807311564996E-17</v>
      </c>
      <c r="O295" s="1">
        <f t="shared" si="123"/>
        <v>6.9388939039072432E-17</v>
      </c>
      <c r="P295" s="1">
        <f t="shared" si="130"/>
        <v>4.4059229930232245E-16</v>
      </c>
      <c r="Q295" s="1">
        <f t="shared" si="111"/>
        <v>2.7975867176063917E-15</v>
      </c>
      <c r="R295" s="1">
        <f t="shared" si="121"/>
        <v>1.7763568394002555E-14</v>
      </c>
      <c r="S295" s="1">
        <f t="shared" si="128"/>
        <v>1.1279162862139462E-13</v>
      </c>
      <c r="T295" s="1">
        <f t="shared" ref="T295:T358" si="135">$C$8*EXP(-$C$5*($D295-($T$14-1)*$C$3))</f>
        <v>7.1618219970723425E-13</v>
      </c>
      <c r="U295" s="1">
        <f t="shared" si="120"/>
        <v>4.5474735088646573E-12</v>
      </c>
      <c r="V295" s="1">
        <f t="shared" si="127"/>
        <v>2.8874656927077046E-11</v>
      </c>
      <c r="W295" s="1">
        <f t="shared" si="134"/>
        <v>1.833426431250521E-10</v>
      </c>
      <c r="X295" s="1">
        <f t="shared" si="116"/>
        <v>1.164153218269349E-9</v>
      </c>
      <c r="Y295" s="1">
        <f t="shared" si="126"/>
        <v>7.3919121733317287E-9</v>
      </c>
      <c r="Z295" s="1">
        <f t="shared" si="110"/>
        <v>4.6935716640013204E-8</v>
      </c>
      <c r="AA295" s="1">
        <f t="shared" si="115"/>
        <v>2.980232238769536E-7</v>
      </c>
      <c r="AB295" s="1">
        <f t="shared" si="107"/>
        <v>1.8923295163729204E-6</v>
      </c>
      <c r="AC295" s="1">
        <f t="shared" si="132"/>
        <v>1.2015543459843389E-5</v>
      </c>
      <c r="AD295" s="1">
        <f t="shared" si="102"/>
        <v>7.6293945312500027E-5</v>
      </c>
      <c r="AE295" s="1">
        <f t="shared" si="108"/>
        <v>4.8443635619146714E-4</v>
      </c>
      <c r="AF295" s="1">
        <f t="shared" si="109"/>
        <v>3.0759791257199071E-3</v>
      </c>
      <c r="AG295" s="1">
        <f t="shared" si="112"/>
        <v>1.9531250000000003E-2</v>
      </c>
      <c r="AH295" s="1">
        <f t="shared" si="122"/>
        <v>0.12401570718501562</v>
      </c>
      <c r="AI295" s="1">
        <f t="shared" si="129"/>
        <v>0.78745065618429588</v>
      </c>
      <c r="AJ295" s="1">
        <f>$C$8*EXP(-$C$5*($D295-($AJ$14-1)*$C$3))</f>
        <v>5</v>
      </c>
    </row>
    <row r="296" spans="1:36" x14ac:dyDescent="0.2">
      <c r="A296">
        <v>282</v>
      </c>
      <c r="B296">
        <f t="shared" si="117"/>
        <v>28</v>
      </c>
      <c r="C296">
        <f t="shared" si="103"/>
        <v>1</v>
      </c>
      <c r="D296">
        <f t="shared" si="104"/>
        <v>224.88888888888889</v>
      </c>
      <c r="E296">
        <f t="shared" si="118"/>
        <v>-152.88888888888889</v>
      </c>
      <c r="F296" t="e">
        <f t="shared" si="105"/>
        <v>#N/A</v>
      </c>
      <c r="G296" t="e">
        <f t="shared" si="119"/>
        <v>#N/A</v>
      </c>
      <c r="H296">
        <f t="shared" si="106"/>
        <v>1.3579056290274041E-22</v>
      </c>
      <c r="I296">
        <f t="shared" si="125"/>
        <v>8.6221632959665469E-22</v>
      </c>
      <c r="J296">
        <f t="shared" si="133"/>
        <v>5.4747324345035455E-21</v>
      </c>
      <c r="K296">
        <f t="shared" si="114"/>
        <v>3.4762384103101329E-20</v>
      </c>
      <c r="L296">
        <f t="shared" si="124"/>
        <v>2.2072738037674374E-19</v>
      </c>
      <c r="M296">
        <f t="shared" si="131"/>
        <v>1.4015315032329086E-18</v>
      </c>
      <c r="N296">
        <f t="shared" si="113"/>
        <v>8.8991703303939464E-18</v>
      </c>
      <c r="O296">
        <f t="shared" si="123"/>
        <v>5.6506209376446435E-17</v>
      </c>
      <c r="P296">
        <f t="shared" si="130"/>
        <v>3.5879206482762485E-16</v>
      </c>
      <c r="Q296">
        <f t="shared" si="111"/>
        <v>2.2781876045808519E-15</v>
      </c>
      <c r="R296">
        <f t="shared" si="121"/>
        <v>1.4465589600370196E-14</v>
      </c>
      <c r="S296">
        <f t="shared" si="128"/>
        <v>9.1850768595871709E-14</v>
      </c>
      <c r="T296">
        <f t="shared" si="135"/>
        <v>5.8321602677269838E-13</v>
      </c>
      <c r="U296">
        <f t="shared" si="120"/>
        <v>3.7031909376947863E-12</v>
      </c>
      <c r="V296">
        <f t="shared" si="127"/>
        <v>2.3513796760543174E-11</v>
      </c>
      <c r="W296">
        <f t="shared" si="134"/>
        <v>1.4930330285381091E-10</v>
      </c>
      <c r="X296">
        <f t="shared" si="116"/>
        <v>9.480168800498624E-10</v>
      </c>
      <c r="Y296">
        <f t="shared" si="126"/>
        <v>6.0195319706990566E-9</v>
      </c>
      <c r="Z296">
        <f t="shared" si="110"/>
        <v>3.8221645530575488E-8</v>
      </c>
      <c r="AA296">
        <f t="shared" si="115"/>
        <v>2.4269232129276499E-7</v>
      </c>
      <c r="AB296">
        <f t="shared" si="107"/>
        <v>1.541000184498957E-6</v>
      </c>
      <c r="AC296">
        <f t="shared" si="132"/>
        <v>9.7847412558273317E-6</v>
      </c>
      <c r="AD296">
        <f t="shared" si="102"/>
        <v>6.2129234250947755E-5</v>
      </c>
      <c r="AE296">
        <f t="shared" si="108"/>
        <v>3.9449604723173251E-4</v>
      </c>
      <c r="AF296">
        <f t="shared" si="109"/>
        <v>2.5048937614917961E-3</v>
      </c>
      <c r="AG296">
        <f t="shared" si="112"/>
        <v>1.5905083968242625E-2</v>
      </c>
      <c r="AH296">
        <f t="shared" si="122"/>
        <v>0.10099098809132356</v>
      </c>
      <c r="AI296">
        <f t="shared" si="129"/>
        <v>0.64125280294189968</v>
      </c>
      <c r="AJ296">
        <f t="shared" ref="AJ296:AJ359" si="136">$C$8*EXP(-$C$5*($D296-($AJ$14-1)*$C$3))</f>
        <v>4.0717014958701112</v>
      </c>
    </row>
    <row r="297" spans="1:36" x14ac:dyDescent="0.2">
      <c r="A297">
        <v>283</v>
      </c>
      <c r="B297">
        <f t="shared" si="117"/>
        <v>28</v>
      </c>
      <c r="C297">
        <f t="shared" si="103"/>
        <v>2</v>
      </c>
      <c r="D297">
        <f t="shared" si="104"/>
        <v>225.77777777777777</v>
      </c>
      <c r="E297">
        <f t="shared" si="118"/>
        <v>-153.77777777777777</v>
      </c>
      <c r="F297" t="e">
        <f t="shared" si="105"/>
        <v>#N/A</v>
      </c>
      <c r="G297" t="e">
        <f t="shared" si="119"/>
        <v>#N/A</v>
      </c>
      <c r="H297">
        <f t="shared" si="106"/>
        <v>1.1057972761922614E-22</v>
      </c>
      <c r="I297">
        <f t="shared" si="125"/>
        <v>7.0213750379646468E-22</v>
      </c>
      <c r="J297">
        <f t="shared" si="133"/>
        <v>4.458295248611356E-21</v>
      </c>
      <c r="K297">
        <f t="shared" si="114"/>
        <v>2.8308410270521911E-20</v>
      </c>
      <c r="L297">
        <f t="shared" si="124"/>
        <v>1.7974720097189505E-19</v>
      </c>
      <c r="M297">
        <f t="shared" si="131"/>
        <v>1.1413235836445079E-18</v>
      </c>
      <c r="N297">
        <f t="shared" si="113"/>
        <v>7.2469530292536139E-18</v>
      </c>
      <c r="O297">
        <f t="shared" si="123"/>
        <v>4.6015283448805171E-17</v>
      </c>
      <c r="P297">
        <f t="shared" si="130"/>
        <v>2.9217883741299215E-16</v>
      </c>
      <c r="Q297">
        <f t="shared" si="111"/>
        <v>1.8552199754889267E-15</v>
      </c>
      <c r="R297">
        <f t="shared" si="121"/>
        <v>1.177991256289413E-14</v>
      </c>
      <c r="S297">
        <f t="shared" si="128"/>
        <v>7.4797782377726319E-14</v>
      </c>
      <c r="T297">
        <f t="shared" si="135"/>
        <v>4.7493631372516383E-13</v>
      </c>
      <c r="U297">
        <f t="shared" si="120"/>
        <v>3.0156576161008997E-12</v>
      </c>
      <c r="V297">
        <f t="shared" si="127"/>
        <v>1.9148232288697883E-11</v>
      </c>
      <c r="W297">
        <f t="shared" si="134"/>
        <v>1.2158369631364204E-10</v>
      </c>
      <c r="X297">
        <f t="shared" si="116"/>
        <v>7.7200834972182805E-10</v>
      </c>
      <c r="Y297">
        <f t="shared" si="126"/>
        <v>4.9019474659066613E-9</v>
      </c>
      <c r="Z297">
        <f t="shared" si="110"/>
        <v>3.112542625629227E-8</v>
      </c>
      <c r="AA297">
        <f t="shared" si="115"/>
        <v>1.9763413752878814E-7</v>
      </c>
      <c r="AB297">
        <f t="shared" si="107"/>
        <v>1.254898551272104E-6</v>
      </c>
      <c r="AC297">
        <f t="shared" si="132"/>
        <v>7.9681091216108263E-6</v>
      </c>
      <c r="AD297">
        <f t="shared" si="102"/>
        <v>5.0594339207369709E-5</v>
      </c>
      <c r="AE297">
        <f t="shared" si="108"/>
        <v>3.2125402912565879E-4</v>
      </c>
      <c r="AF297">
        <f t="shared" si="109"/>
        <v>2.0398359351323711E-3</v>
      </c>
      <c r="AG297">
        <f t="shared" si="112"/>
        <v>1.2952150837086654E-2</v>
      </c>
      <c r="AH297">
        <f t="shared" si="122"/>
        <v>8.2241031456168567E-2</v>
      </c>
      <c r="AI297">
        <f t="shared" si="129"/>
        <v>0.522197999393887</v>
      </c>
      <c r="AJ297">
        <f t="shared" si="136"/>
        <v>3.3157506142941804</v>
      </c>
    </row>
    <row r="298" spans="1:36" x14ac:dyDescent="0.2">
      <c r="A298">
        <v>284</v>
      </c>
      <c r="B298">
        <f t="shared" si="117"/>
        <v>28</v>
      </c>
      <c r="C298">
        <f t="shared" si="103"/>
        <v>3</v>
      </c>
      <c r="D298">
        <f t="shared" si="104"/>
        <v>226.66666666666666</v>
      </c>
      <c r="E298">
        <f t="shared" si="118"/>
        <v>-154.66666666666666</v>
      </c>
      <c r="F298" t="e">
        <f t="shared" si="105"/>
        <v>#N/A</v>
      </c>
      <c r="G298" t="e">
        <f t="shared" si="119"/>
        <v>#N/A</v>
      </c>
      <c r="H298">
        <f t="shared" si="106"/>
        <v>9.0049528472022819E-23</v>
      </c>
      <c r="I298">
        <f t="shared" si="125"/>
        <v>5.7177886490291622E-22</v>
      </c>
      <c r="J298">
        <f t="shared" si="133"/>
        <v>3.6305694865602807E-21</v>
      </c>
      <c r="K298">
        <f t="shared" si="114"/>
        <v>2.3052679288837857E-20</v>
      </c>
      <c r="L298">
        <f t="shared" si="124"/>
        <v>1.4637538941514665E-19</v>
      </c>
      <c r="M298">
        <f t="shared" si="131"/>
        <v>9.2942578855943244E-19</v>
      </c>
      <c r="N298">
        <f t="shared" si="113"/>
        <v>5.9014858979424543E-18</v>
      </c>
      <c r="O298">
        <f t="shared" si="123"/>
        <v>3.7472099690277567E-17</v>
      </c>
      <c r="P298">
        <f t="shared" si="130"/>
        <v>2.379330018712149E-16</v>
      </c>
      <c r="Q298">
        <f t="shared" si="111"/>
        <v>1.5107803898732691E-15</v>
      </c>
      <c r="R298">
        <f t="shared" si="121"/>
        <v>9.5928575207109955E-15</v>
      </c>
      <c r="S298">
        <f t="shared" si="128"/>
        <v>6.0910848479031053E-14</v>
      </c>
      <c r="T298">
        <f t="shared" si="135"/>
        <v>3.8675977980755719E-13</v>
      </c>
      <c r="U298">
        <f t="shared" si="120"/>
        <v>2.4557715253020253E-12</v>
      </c>
      <c r="V298">
        <f t="shared" si="127"/>
        <v>1.5593177210631904E-11</v>
      </c>
      <c r="W298">
        <f t="shared" si="134"/>
        <v>9.9010503630734719E-11</v>
      </c>
      <c r="X298">
        <f t="shared" si="116"/>
        <v>6.2867751047731673E-10</v>
      </c>
      <c r="Y298">
        <f t="shared" si="126"/>
        <v>3.9918533659217708E-9</v>
      </c>
      <c r="Z298">
        <f t="shared" si="110"/>
        <v>2.5346688929468012E-8</v>
      </c>
      <c r="AA298">
        <f t="shared" si="115"/>
        <v>1.6094144268219319E-7</v>
      </c>
      <c r="AB298">
        <f t="shared" si="107"/>
        <v>1.0219144616759723E-6</v>
      </c>
      <c r="AC298">
        <f t="shared" si="132"/>
        <v>6.4887523659438153E-6</v>
      </c>
      <c r="AD298">
        <f t="shared" si="102"/>
        <v>4.1201009326641409E-5</v>
      </c>
      <c r="AE298">
        <f t="shared" si="108"/>
        <v>2.6161010218904906E-4</v>
      </c>
      <c r="AF298">
        <f t="shared" si="109"/>
        <v>1.661120605681618E-3</v>
      </c>
      <c r="AG298">
        <f t="shared" si="112"/>
        <v>1.0547458387620209E-2</v>
      </c>
      <c r="AH298">
        <f t="shared" si="122"/>
        <v>6.6972186160396491E-2</v>
      </c>
      <c r="AI298">
        <f t="shared" si="129"/>
        <v>0.42524687505449377</v>
      </c>
      <c r="AJ298">
        <f t="shared" si="136"/>
        <v>2.7001493472307714</v>
      </c>
    </row>
    <row r="299" spans="1:36" x14ac:dyDescent="0.2">
      <c r="A299">
        <v>285</v>
      </c>
      <c r="B299">
        <f t="shared" si="117"/>
        <v>28</v>
      </c>
      <c r="C299">
        <f t="shared" si="103"/>
        <v>4</v>
      </c>
      <c r="D299">
        <f t="shared" si="104"/>
        <v>227.55555555555554</v>
      </c>
      <c r="E299">
        <f t="shared" si="118"/>
        <v>-155.55555555555554</v>
      </c>
      <c r="F299" t="e">
        <f t="shared" si="105"/>
        <v>#N/A</v>
      </c>
      <c r="G299" t="e">
        <f t="shared" si="119"/>
        <v>#N/A</v>
      </c>
      <c r="H299">
        <f t="shared" si="106"/>
        <v>7.3330959956386439E-23</v>
      </c>
      <c r="I299">
        <f t="shared" si="125"/>
        <v>4.6562257190642195E-22</v>
      </c>
      <c r="J299">
        <f t="shared" si="133"/>
        <v>2.9565190418575861E-21</v>
      </c>
      <c r="K299">
        <f t="shared" si="114"/>
        <v>1.8772725748834941E-20</v>
      </c>
      <c r="L299">
        <f t="shared" si="124"/>
        <v>1.1919937840804409E-19</v>
      </c>
      <c r="M299">
        <f t="shared" si="131"/>
        <v>7.5686887471554243E-19</v>
      </c>
      <c r="N299">
        <f t="shared" si="113"/>
        <v>4.8058177917017479E-18</v>
      </c>
      <c r="O299">
        <f t="shared" si="123"/>
        <v>3.0515040872459312E-17</v>
      </c>
      <c r="P299">
        <f t="shared" si="130"/>
        <v>1.9375843192717763E-16</v>
      </c>
      <c r="Q299">
        <f t="shared" si="111"/>
        <v>1.2302893546756482E-15</v>
      </c>
      <c r="R299">
        <f t="shared" si="121"/>
        <v>7.8118504633495886E-15</v>
      </c>
      <c r="S299">
        <f t="shared" si="128"/>
        <v>4.9602158573357511E-14</v>
      </c>
      <c r="T299">
        <f t="shared" si="135"/>
        <v>3.1495407479696509E-13</v>
      </c>
      <c r="U299">
        <f t="shared" si="120"/>
        <v>1.9998337186174959E-12</v>
      </c>
      <c r="V299">
        <f t="shared" si="127"/>
        <v>1.2698152594779533E-11</v>
      </c>
      <c r="W299">
        <f t="shared" si="134"/>
        <v>8.0628243148023102E-11</v>
      </c>
      <c r="X299">
        <f t="shared" si="116"/>
        <v>5.1195743196607761E-10</v>
      </c>
      <c r="Y299">
        <f t="shared" si="126"/>
        <v>3.2507270642635624E-9</v>
      </c>
      <c r="Z299">
        <f t="shared" si="110"/>
        <v>2.0640830245893934E-8</v>
      </c>
      <c r="AA299">
        <f t="shared" si="115"/>
        <v>1.3106110258331595E-7</v>
      </c>
      <c r="AB299">
        <f t="shared" si="107"/>
        <v>8.3218612845147102E-7</v>
      </c>
      <c r="AC299">
        <f t="shared" si="132"/>
        <v>5.2840525429488319E-6</v>
      </c>
      <c r="AD299">
        <f t="shared" si="102"/>
        <v>3.3551642261328909E-5</v>
      </c>
      <c r="AE299">
        <f t="shared" si="108"/>
        <v>2.1303964888357674E-4</v>
      </c>
      <c r="AF299">
        <f t="shared" si="109"/>
        <v>1.3527174509949018E-3</v>
      </c>
      <c r="AG299">
        <f t="shared" si="112"/>
        <v>8.5892204189001904E-3</v>
      </c>
      <c r="AH299">
        <f t="shared" si="122"/>
        <v>5.4538150114195591E-2</v>
      </c>
      <c r="AI299">
        <f t="shared" si="129"/>
        <v>0.34629566745469464</v>
      </c>
      <c r="AJ299">
        <f t="shared" si="136"/>
        <v>2.1988404272384474</v>
      </c>
    </row>
    <row r="300" spans="1:36" x14ac:dyDescent="0.2">
      <c r="A300">
        <v>286</v>
      </c>
      <c r="B300">
        <f t="shared" si="117"/>
        <v>28</v>
      </c>
      <c r="C300">
        <f t="shared" si="103"/>
        <v>5</v>
      </c>
      <c r="D300">
        <f t="shared" si="104"/>
        <v>228.44444444444446</v>
      </c>
      <c r="E300">
        <f t="shared" si="118"/>
        <v>-156.44444444444446</v>
      </c>
      <c r="F300" t="e">
        <f t="shared" si="105"/>
        <v>#N/A</v>
      </c>
      <c r="G300" t="e">
        <f t="shared" si="119"/>
        <v>#N/A</v>
      </c>
      <c r="H300">
        <f t="shared" si="106"/>
        <v>5.9716355869601762E-23</v>
      </c>
      <c r="I300">
        <f t="shared" si="125"/>
        <v>3.7917522450845192E-22</v>
      </c>
      <c r="J300">
        <f t="shared" si="133"/>
        <v>2.4076126010599744E-21</v>
      </c>
      <c r="K300">
        <f t="shared" si="114"/>
        <v>1.528738710261806E-20</v>
      </c>
      <c r="L300">
        <f t="shared" si="124"/>
        <v>9.7068857474163777E-20</v>
      </c>
      <c r="M300">
        <f t="shared" si="131"/>
        <v>6.1634882587135383E-19</v>
      </c>
      <c r="N300">
        <f t="shared" si="113"/>
        <v>3.9135710982701987E-18</v>
      </c>
      <c r="O300">
        <f t="shared" si="123"/>
        <v>2.4849627513385945E-17</v>
      </c>
      <c r="P300">
        <f t="shared" si="130"/>
        <v>1.577852994230667E-16</v>
      </c>
      <c r="Q300">
        <f t="shared" si="111"/>
        <v>1.0018742011571715E-15</v>
      </c>
      <c r="R300">
        <f t="shared" si="121"/>
        <v>6.3615046434268059E-15</v>
      </c>
      <c r="S300">
        <f t="shared" si="128"/>
        <v>4.0393036652305102E-14</v>
      </c>
      <c r="T300">
        <f t="shared" si="135"/>
        <v>2.564797954962361E-13</v>
      </c>
      <c r="U300">
        <f t="shared" si="120"/>
        <v>1.6285451887172577E-12</v>
      </c>
      <c r="V300">
        <f t="shared" si="127"/>
        <v>1.0340617382990077E-11</v>
      </c>
      <c r="W300">
        <f t="shared" si="134"/>
        <v>6.565882764703648E-11</v>
      </c>
      <c r="X300">
        <f t="shared" si="116"/>
        <v>4.1690756831161822E-10</v>
      </c>
      <c r="Y300">
        <f t="shared" si="126"/>
        <v>2.6471980500454613E-9</v>
      </c>
      <c r="Z300">
        <f t="shared" si="110"/>
        <v>1.6808659877641352E-8</v>
      </c>
      <c r="AA300">
        <f t="shared" si="115"/>
        <v>1.0672833748777397E-7</v>
      </c>
      <c r="AB300">
        <f t="shared" si="107"/>
        <v>6.7768270081163863E-7</v>
      </c>
      <c r="AC300">
        <f t="shared" si="132"/>
        <v>4.3030169286761819E-6</v>
      </c>
      <c r="AD300">
        <f t="shared" ref="AD300:AD363" si="137">$C$8*EXP(-$C$5*($D300-($AD$14-1)*$C$3))</f>
        <v>2.7322454396870154E-5</v>
      </c>
      <c r="AE300">
        <f t="shared" si="108"/>
        <v>1.7348677140777927E-4</v>
      </c>
      <c r="AF300">
        <f t="shared" si="109"/>
        <v>1.1015723337411013E-3</v>
      </c>
      <c r="AG300">
        <f t="shared" si="112"/>
        <v>6.9945483255987517E-3</v>
      </c>
      <c r="AH300">
        <f t="shared" si="122"/>
        <v>4.4412613480391487E-2</v>
      </c>
      <c r="AI300">
        <f t="shared" si="129"/>
        <v>0.28200251743772187</v>
      </c>
      <c r="AJ300">
        <f t="shared" si="136"/>
        <v>1.7906043713532807</v>
      </c>
    </row>
    <row r="301" spans="1:36" x14ac:dyDescent="0.2">
      <c r="A301">
        <v>287</v>
      </c>
      <c r="B301">
        <f t="shared" si="117"/>
        <v>28</v>
      </c>
      <c r="C301">
        <f t="shared" si="103"/>
        <v>6</v>
      </c>
      <c r="D301">
        <f t="shared" si="104"/>
        <v>229.33333333333334</v>
      </c>
      <c r="E301">
        <f t="shared" si="118"/>
        <v>-157.33333333333334</v>
      </c>
      <c r="F301" t="e">
        <f t="shared" si="105"/>
        <v>#N/A</v>
      </c>
      <c r="G301" t="e">
        <f t="shared" si="119"/>
        <v>#N/A</v>
      </c>
      <c r="H301">
        <f t="shared" si="106"/>
        <v>4.8629435104433695E-23</v>
      </c>
      <c r="I301">
        <f t="shared" si="125"/>
        <v>3.0877766576559088E-22</v>
      </c>
      <c r="J301">
        <f t="shared" si="133"/>
        <v>1.9606159658423323E-21</v>
      </c>
      <c r="K301">
        <f t="shared" si="114"/>
        <v>1.2449135386735035E-20</v>
      </c>
      <c r="L301">
        <f t="shared" si="124"/>
        <v>7.9047082435990772E-20</v>
      </c>
      <c r="M301">
        <f t="shared" si="131"/>
        <v>5.0191768725563737E-19</v>
      </c>
      <c r="N301">
        <f t="shared" si="113"/>
        <v>3.1869786590041716E-18</v>
      </c>
      <c r="O301">
        <f t="shared" si="123"/>
        <v>2.023605310361365E-17</v>
      </c>
      <c r="P301">
        <f t="shared" si="130"/>
        <v>1.2849092793744327E-16</v>
      </c>
      <c r="Q301">
        <f t="shared" si="111"/>
        <v>8.1586653670506843E-16</v>
      </c>
      <c r="R301">
        <f t="shared" si="121"/>
        <v>5.1804295945250984E-15</v>
      </c>
      <c r="S301">
        <f t="shared" si="128"/>
        <v>3.2893677551985261E-14</v>
      </c>
      <c r="T301">
        <f t="shared" si="135"/>
        <v>2.0886183339649694E-13</v>
      </c>
      <c r="U301">
        <f t="shared" si="120"/>
        <v>1.3261899761984262E-12</v>
      </c>
      <c r="V301">
        <f t="shared" si="127"/>
        <v>8.4207814533082334E-12</v>
      </c>
      <c r="W301">
        <f t="shared" si="134"/>
        <v>5.3468629349503248E-11</v>
      </c>
      <c r="X301">
        <f t="shared" si="116"/>
        <v>3.3950463390679726E-10</v>
      </c>
      <c r="Y301">
        <f t="shared" si="126"/>
        <v>2.1557200520469094E-9</v>
      </c>
      <c r="Z301">
        <f t="shared" si="110"/>
        <v>1.3687969113472841E-8</v>
      </c>
      <c r="AA301">
        <f t="shared" si="115"/>
        <v>8.691318628013986E-8</v>
      </c>
      <c r="AB301">
        <f t="shared" si="107"/>
        <v>5.5186433332400923E-7</v>
      </c>
      <c r="AC301">
        <f t="shared" si="132"/>
        <v>3.504120093049044E-6</v>
      </c>
      <c r="AD301">
        <f t="shared" si="137"/>
        <v>2.2249775687715821E-5</v>
      </c>
      <c r="AE301">
        <f t="shared" si="108"/>
        <v>1.412772693309462E-4</v>
      </c>
      <c r="AF301">
        <f t="shared" si="109"/>
        <v>8.970547438205543E-4</v>
      </c>
      <c r="AG301">
        <f t="shared" si="112"/>
        <v>5.6959425760552494E-3</v>
      </c>
      <c r="AH301">
        <f t="shared" si="122"/>
        <v>3.616698094872222E-2</v>
      </c>
      <c r="AI301">
        <f t="shared" si="129"/>
        <v>0.22964601441806182</v>
      </c>
      <c r="AJ301">
        <f t="shared" si="136"/>
        <v>1.4581612994701425</v>
      </c>
    </row>
    <row r="302" spans="1:36" x14ac:dyDescent="0.2">
      <c r="A302">
        <v>288</v>
      </c>
      <c r="B302">
        <f t="shared" si="117"/>
        <v>28</v>
      </c>
      <c r="C302">
        <f t="shared" ref="C302:C365" si="138">MOD(A302-1,10)</f>
        <v>7</v>
      </c>
      <c r="D302">
        <f t="shared" ref="D302:D365" si="139">(B302+C302/9)*$C$3</f>
        <v>230.22222222222223</v>
      </c>
      <c r="E302">
        <f t="shared" si="118"/>
        <v>-158.22222222222223</v>
      </c>
      <c r="F302" t="e">
        <f t="shared" ref="F302:F365" si="140">IF(E302&lt;0,NA(),D302)</f>
        <v>#N/A</v>
      </c>
      <c r="G302" t="e">
        <f t="shared" si="119"/>
        <v>#N/A</v>
      </c>
      <c r="H302">
        <f t="shared" ref="H302:H365" si="141">$C$7*EXP(-$C$5*D302)</f>
        <v>3.9600908731608378E-23</v>
      </c>
      <c r="I302">
        <f t="shared" si="125"/>
        <v>2.5145009671780664E-22</v>
      </c>
      <c r="J302">
        <f t="shared" si="133"/>
        <v>1.5966085921894038E-21</v>
      </c>
      <c r="K302">
        <f t="shared" si="114"/>
        <v>1.0137832635291752E-20</v>
      </c>
      <c r="L302">
        <f t="shared" si="124"/>
        <v>6.4371224759758548E-20</v>
      </c>
      <c r="M302">
        <f t="shared" si="131"/>
        <v>4.0873179960048765E-19</v>
      </c>
      <c r="N302">
        <f t="shared" si="113"/>
        <v>2.5952851546346717E-18</v>
      </c>
      <c r="O302">
        <f t="shared" si="123"/>
        <v>1.6479033538498201E-17</v>
      </c>
      <c r="P302">
        <f t="shared" si="130"/>
        <v>1.046353406977249E-16</v>
      </c>
      <c r="Q302">
        <f t="shared" si="111"/>
        <v>6.6439299958647644E-16</v>
      </c>
      <c r="R302">
        <f t="shared" si="121"/>
        <v>4.2186325858555425E-15</v>
      </c>
      <c r="S302">
        <f t="shared" si="128"/>
        <v>2.6786647218617593E-14</v>
      </c>
      <c r="T302">
        <f t="shared" si="135"/>
        <v>1.7008460789413809E-13</v>
      </c>
      <c r="U302">
        <f t="shared" si="120"/>
        <v>1.0799699419790157E-12</v>
      </c>
      <c r="V302">
        <f t="shared" si="127"/>
        <v>6.8573816879660845E-12</v>
      </c>
      <c r="W302">
        <f t="shared" si="134"/>
        <v>4.3541659620899384E-11</v>
      </c>
      <c r="X302">
        <f t="shared" si="116"/>
        <v>2.7647230514662822E-10</v>
      </c>
      <c r="Y302">
        <f t="shared" si="126"/>
        <v>1.7554897121193191E-9</v>
      </c>
      <c r="Z302">
        <f t="shared" si="110"/>
        <v>1.1146664862950251E-8</v>
      </c>
      <c r="AA302">
        <f t="shared" si="115"/>
        <v>7.0776910117536625E-8</v>
      </c>
      <c r="AB302">
        <f t="shared" si="107"/>
        <v>4.4940536630254595E-7</v>
      </c>
      <c r="AC302">
        <f t="shared" si="132"/>
        <v>2.8535462049152608E-6</v>
      </c>
      <c r="AD302">
        <f t="shared" si="137"/>
        <v>1.8118888990089386E-5</v>
      </c>
      <c r="AE302">
        <f t="shared" si="108"/>
        <v>1.1504777377345164E-4</v>
      </c>
      <c r="AF302">
        <f t="shared" si="109"/>
        <v>7.30507828458306E-4</v>
      </c>
      <c r="AG302">
        <f t="shared" si="112"/>
        <v>4.638435581462882E-3</v>
      </c>
      <c r="AH302">
        <f t="shared" si="122"/>
        <v>2.9452230086003617E-2</v>
      </c>
      <c r="AI302">
        <f t="shared" si="129"/>
        <v>0.18701000408532631</v>
      </c>
      <c r="AJ302">
        <f t="shared" si="136"/>
        <v>1.1874395088544971</v>
      </c>
    </row>
    <row r="303" spans="1:36" x14ac:dyDescent="0.2">
      <c r="A303">
        <v>289</v>
      </c>
      <c r="B303">
        <f t="shared" si="117"/>
        <v>28</v>
      </c>
      <c r="C303">
        <f t="shared" si="138"/>
        <v>8</v>
      </c>
      <c r="D303">
        <f t="shared" si="139"/>
        <v>231.11111111111111</v>
      </c>
      <c r="E303">
        <f t="shared" si="118"/>
        <v>-159.11111111111111</v>
      </c>
      <c r="F303" t="e">
        <f t="shared" si="140"/>
        <v>#N/A</v>
      </c>
      <c r="G303" t="e">
        <f t="shared" si="119"/>
        <v>#N/A</v>
      </c>
      <c r="H303">
        <f t="shared" si="141"/>
        <v>3.2248615864060999E-23</v>
      </c>
      <c r="I303">
        <f t="shared" si="125"/>
        <v>2.0476594698851622E-22</v>
      </c>
      <c r="J303">
        <f t="shared" si="133"/>
        <v>1.300182718627338E-21</v>
      </c>
      <c r="K303">
        <f t="shared" si="114"/>
        <v>8.2556456611996219E-21</v>
      </c>
      <c r="L303">
        <f t="shared" si="124"/>
        <v>5.2420082429059816E-20</v>
      </c>
      <c r="M303">
        <f t="shared" si="131"/>
        <v>3.3284677596859878E-19</v>
      </c>
      <c r="N303">
        <f t="shared" si="113"/>
        <v>2.1134452892671047E-18</v>
      </c>
      <c r="O303">
        <f t="shared" si="123"/>
        <v>1.3419541101839322E-17</v>
      </c>
      <c r="P303">
        <f t="shared" si="130"/>
        <v>8.5208774647961349E-17</v>
      </c>
      <c r="Q303">
        <f t="shared" si="111"/>
        <v>5.4104199405237921E-16</v>
      </c>
      <c r="R303">
        <f t="shared" si="121"/>
        <v>3.4354025220708688E-15</v>
      </c>
      <c r="S303">
        <f t="shared" si="128"/>
        <v>2.1813446309877967E-14</v>
      </c>
      <c r="T303">
        <f t="shared" si="135"/>
        <v>1.3850675047740867E-13</v>
      </c>
      <c r="U303">
        <f t="shared" si="120"/>
        <v>8.7946304565014303E-13</v>
      </c>
      <c r="V303">
        <f t="shared" si="127"/>
        <v>5.5842422553287829E-12</v>
      </c>
      <c r="W303">
        <f t="shared" si="134"/>
        <v>3.5457728122216646E-11</v>
      </c>
      <c r="X303">
        <f t="shared" si="116"/>
        <v>2.2514253968643677E-10</v>
      </c>
      <c r="Y303">
        <f t="shared" si="126"/>
        <v>1.4295660173641643E-9</v>
      </c>
      <c r="Z303">
        <f t="shared" si="110"/>
        <v>9.0771783992874681E-9</v>
      </c>
      <c r="AA303">
        <f t="shared" si="115"/>
        <v>5.7636490159727655E-8</v>
      </c>
      <c r="AB303">
        <f t="shared" ref="AB303:AB366" si="142">$C$8*EXP(-$C$5*($D303-($AB$14-1)*$C$3))</f>
        <v>3.6596890044522632E-7</v>
      </c>
      <c r="AC303">
        <f t="shared" si="132"/>
        <v>2.3237576702175893E-6</v>
      </c>
      <c r="AD303">
        <f t="shared" si="137"/>
        <v>1.475494148089029E-5</v>
      </c>
      <c r="AE303">
        <f t="shared" si="108"/>
        <v>9.3688038513977829E-5</v>
      </c>
      <c r="AF303">
        <f t="shared" si="109"/>
        <v>5.9488196357570221E-4</v>
      </c>
      <c r="AG303">
        <f t="shared" si="112"/>
        <v>3.7772650191079133E-3</v>
      </c>
      <c r="AH303">
        <f t="shared" si="122"/>
        <v>2.3984137859578321E-2</v>
      </c>
      <c r="AI303">
        <f t="shared" si="129"/>
        <v>0.15228978267537979</v>
      </c>
      <c r="AJ303">
        <f t="shared" si="136"/>
        <v>0.96697984489162514</v>
      </c>
    </row>
    <row r="304" spans="1:36" x14ac:dyDescent="0.2">
      <c r="A304">
        <v>290</v>
      </c>
      <c r="B304">
        <f t="shared" si="117"/>
        <v>28</v>
      </c>
      <c r="C304">
        <f t="shared" si="138"/>
        <v>9</v>
      </c>
      <c r="D304">
        <f t="shared" si="139"/>
        <v>232</v>
      </c>
      <c r="E304">
        <f t="shared" si="118"/>
        <v>-160</v>
      </c>
      <c r="F304" t="e">
        <f t="shared" si="140"/>
        <v>#N/A</v>
      </c>
      <c r="G304" t="e">
        <f t="shared" si="119"/>
        <v>#N/A</v>
      </c>
      <c r="H304">
        <f t="shared" si="141"/>
        <v>2.6261347490687648E-23</v>
      </c>
      <c r="I304">
        <f t="shared" si="125"/>
        <v>1.6674916253127967E-22</v>
      </c>
      <c r="J304">
        <f t="shared" si="133"/>
        <v>1.0587911840678764E-21</v>
      </c>
      <c r="K304">
        <f t="shared" si="114"/>
        <v>6.7229049576160433E-21</v>
      </c>
      <c r="L304">
        <f t="shared" si="124"/>
        <v>4.2687785608007625E-20</v>
      </c>
      <c r="M304">
        <f t="shared" si="131"/>
        <v>2.7105054312137654E-19</v>
      </c>
      <c r="N304">
        <f t="shared" si="113"/>
        <v>1.7210636691497082E-18</v>
      </c>
      <c r="O304">
        <f t="shared" si="123"/>
        <v>1.092807311564996E-17</v>
      </c>
      <c r="P304">
        <f t="shared" si="130"/>
        <v>6.9388939039072432E-17</v>
      </c>
      <c r="Q304">
        <f t="shared" si="111"/>
        <v>4.4059229930232245E-16</v>
      </c>
      <c r="R304">
        <f t="shared" si="121"/>
        <v>2.7975867176063917E-15</v>
      </c>
      <c r="S304">
        <f t="shared" si="128"/>
        <v>1.7763568394002555E-14</v>
      </c>
      <c r="T304">
        <f t="shared" si="135"/>
        <v>1.1279162862139462E-13</v>
      </c>
      <c r="U304">
        <f t="shared" si="120"/>
        <v>7.1618219970723425E-13</v>
      </c>
      <c r="V304">
        <f t="shared" si="127"/>
        <v>4.5474735088646573E-12</v>
      </c>
      <c r="W304">
        <f t="shared" si="134"/>
        <v>2.8874656927077046E-11</v>
      </c>
      <c r="X304">
        <f t="shared" si="116"/>
        <v>1.833426431250521E-10</v>
      </c>
      <c r="Y304">
        <f t="shared" si="126"/>
        <v>1.164153218269349E-9</v>
      </c>
      <c r="Z304">
        <f t="shared" si="110"/>
        <v>7.3919121733317287E-9</v>
      </c>
      <c r="AA304">
        <f t="shared" si="115"/>
        <v>4.6935716640013204E-8</v>
      </c>
      <c r="AB304">
        <f t="shared" si="142"/>
        <v>2.980232238769536E-7</v>
      </c>
      <c r="AC304">
        <f t="shared" si="132"/>
        <v>1.8923295163729204E-6</v>
      </c>
      <c r="AD304">
        <f t="shared" si="137"/>
        <v>1.2015543459843389E-5</v>
      </c>
      <c r="AE304">
        <f t="shared" si="108"/>
        <v>7.6293945312500027E-5</v>
      </c>
      <c r="AF304">
        <f t="shared" si="109"/>
        <v>4.8443635619146714E-4</v>
      </c>
      <c r="AG304">
        <f t="shared" si="112"/>
        <v>3.0759791257199071E-3</v>
      </c>
      <c r="AH304">
        <f t="shared" si="122"/>
        <v>1.9531250000000003E-2</v>
      </c>
      <c r="AI304">
        <f t="shared" si="129"/>
        <v>0.12401570718501562</v>
      </c>
      <c r="AJ304">
        <f t="shared" si="136"/>
        <v>0.78745065618429588</v>
      </c>
    </row>
    <row r="305" spans="1:38" s="1" customFormat="1" x14ac:dyDescent="0.2">
      <c r="A305" s="1">
        <v>291</v>
      </c>
      <c r="B305" s="1">
        <f t="shared" si="117"/>
        <v>29</v>
      </c>
      <c r="C305" s="1">
        <f t="shared" si="138"/>
        <v>0</v>
      </c>
      <c r="D305" s="1">
        <f t="shared" si="139"/>
        <v>232</v>
      </c>
      <c r="E305" s="1">
        <f t="shared" si="118"/>
        <v>-160</v>
      </c>
      <c r="F305" s="1" t="e">
        <f t="shared" si="140"/>
        <v>#N/A</v>
      </c>
      <c r="G305" s="1" t="e">
        <f t="shared" si="119"/>
        <v>#N/A</v>
      </c>
      <c r="H305" s="1">
        <f t="shared" si="141"/>
        <v>2.6261347490687648E-23</v>
      </c>
      <c r="I305" s="1">
        <f t="shared" si="125"/>
        <v>1.6674916253127967E-22</v>
      </c>
      <c r="J305" s="1">
        <f t="shared" si="133"/>
        <v>1.0587911840678764E-21</v>
      </c>
      <c r="K305" s="1">
        <f t="shared" si="114"/>
        <v>6.7229049576160433E-21</v>
      </c>
      <c r="L305" s="1">
        <f t="shared" si="124"/>
        <v>4.2687785608007625E-20</v>
      </c>
      <c r="M305" s="1">
        <f t="shared" si="131"/>
        <v>2.7105054312137654E-19</v>
      </c>
      <c r="N305" s="1">
        <f t="shared" si="113"/>
        <v>1.7210636691497082E-18</v>
      </c>
      <c r="O305" s="1">
        <f t="shared" si="123"/>
        <v>1.092807311564996E-17</v>
      </c>
      <c r="P305" s="1">
        <f t="shared" si="130"/>
        <v>6.9388939039072432E-17</v>
      </c>
      <c r="Q305" s="1">
        <f t="shared" si="111"/>
        <v>4.4059229930232245E-16</v>
      </c>
      <c r="R305" s="1">
        <f t="shared" si="121"/>
        <v>2.7975867176063917E-15</v>
      </c>
      <c r="S305" s="1">
        <f t="shared" si="128"/>
        <v>1.7763568394002555E-14</v>
      </c>
      <c r="T305" s="1">
        <f t="shared" si="135"/>
        <v>1.1279162862139462E-13</v>
      </c>
      <c r="U305" s="1">
        <f t="shared" si="120"/>
        <v>7.1618219970723425E-13</v>
      </c>
      <c r="V305" s="1">
        <f t="shared" si="127"/>
        <v>4.5474735088646573E-12</v>
      </c>
      <c r="W305" s="1">
        <f t="shared" si="134"/>
        <v>2.8874656927077046E-11</v>
      </c>
      <c r="X305" s="1">
        <f t="shared" si="116"/>
        <v>1.833426431250521E-10</v>
      </c>
      <c r="Y305" s="1">
        <f t="shared" si="126"/>
        <v>1.164153218269349E-9</v>
      </c>
      <c r="Z305" s="1">
        <f t="shared" si="110"/>
        <v>7.3919121733317287E-9</v>
      </c>
      <c r="AA305" s="1">
        <f t="shared" si="115"/>
        <v>4.6935716640013204E-8</v>
      </c>
      <c r="AB305" s="1">
        <f t="shared" si="142"/>
        <v>2.980232238769536E-7</v>
      </c>
      <c r="AC305" s="1">
        <f t="shared" si="132"/>
        <v>1.8923295163729204E-6</v>
      </c>
      <c r="AD305" s="1">
        <f t="shared" si="137"/>
        <v>1.2015543459843389E-5</v>
      </c>
      <c r="AE305" s="1">
        <f t="shared" si="108"/>
        <v>7.6293945312500027E-5</v>
      </c>
      <c r="AF305" s="1">
        <f t="shared" si="109"/>
        <v>4.8443635619146714E-4</v>
      </c>
      <c r="AG305" s="1">
        <f t="shared" si="112"/>
        <v>3.0759791257199071E-3</v>
      </c>
      <c r="AH305" s="1">
        <f t="shared" si="122"/>
        <v>1.9531250000000003E-2</v>
      </c>
      <c r="AI305" s="1">
        <f t="shared" si="129"/>
        <v>0.12401570718501562</v>
      </c>
      <c r="AJ305" s="1">
        <f t="shared" si="136"/>
        <v>0.78745065618429588</v>
      </c>
      <c r="AK305" s="1">
        <f>$C$8*EXP(-$C$5*($D305-($AK$14-1)*$C$3))</f>
        <v>5</v>
      </c>
    </row>
    <row r="306" spans="1:38" x14ac:dyDescent="0.2">
      <c r="A306">
        <v>292</v>
      </c>
      <c r="B306">
        <f t="shared" si="117"/>
        <v>29</v>
      </c>
      <c r="C306">
        <f t="shared" si="138"/>
        <v>1</v>
      </c>
      <c r="D306">
        <f t="shared" si="139"/>
        <v>232.88888888888889</v>
      </c>
      <c r="E306">
        <f t="shared" si="118"/>
        <v>-160.88888888888889</v>
      </c>
      <c r="F306" t="e">
        <f t="shared" si="140"/>
        <v>#N/A</v>
      </c>
      <c r="G306" t="e">
        <f t="shared" si="119"/>
        <v>#N/A</v>
      </c>
      <c r="H306">
        <f t="shared" si="141"/>
        <v>2.138567357227946E-23</v>
      </c>
      <c r="I306">
        <f t="shared" si="125"/>
        <v>1.3579056290274041E-22</v>
      </c>
      <c r="J306">
        <f t="shared" si="133"/>
        <v>8.6221632959665469E-22</v>
      </c>
      <c r="K306">
        <f t="shared" si="114"/>
        <v>5.4747324345035455E-21</v>
      </c>
      <c r="L306">
        <f t="shared" si="124"/>
        <v>3.4762384103101329E-20</v>
      </c>
      <c r="M306">
        <f t="shared" si="131"/>
        <v>2.2072738037674374E-19</v>
      </c>
      <c r="N306">
        <f t="shared" si="113"/>
        <v>1.4015315032329086E-18</v>
      </c>
      <c r="O306">
        <f t="shared" si="123"/>
        <v>8.8991703303939464E-18</v>
      </c>
      <c r="P306">
        <f t="shared" si="130"/>
        <v>5.6506209376446435E-17</v>
      </c>
      <c r="Q306">
        <f t="shared" si="111"/>
        <v>3.5879206482762485E-16</v>
      </c>
      <c r="R306">
        <f t="shared" si="121"/>
        <v>2.2781876045808519E-15</v>
      </c>
      <c r="S306">
        <f t="shared" si="128"/>
        <v>1.4465589600370196E-14</v>
      </c>
      <c r="T306">
        <f t="shared" si="135"/>
        <v>9.1850768595871709E-14</v>
      </c>
      <c r="U306">
        <f t="shared" si="120"/>
        <v>5.8321602677269838E-13</v>
      </c>
      <c r="V306">
        <f t="shared" si="127"/>
        <v>3.7031909376947863E-12</v>
      </c>
      <c r="W306">
        <f t="shared" si="134"/>
        <v>2.3513796760543174E-11</v>
      </c>
      <c r="X306">
        <f t="shared" si="116"/>
        <v>1.4930330285381091E-10</v>
      </c>
      <c r="Y306">
        <f t="shared" si="126"/>
        <v>9.480168800498624E-10</v>
      </c>
      <c r="Z306">
        <f t="shared" si="110"/>
        <v>6.0195319706990566E-9</v>
      </c>
      <c r="AA306">
        <f t="shared" si="115"/>
        <v>3.8221645530575488E-8</v>
      </c>
      <c r="AB306">
        <f t="shared" si="142"/>
        <v>2.4269232129276499E-7</v>
      </c>
      <c r="AC306">
        <f t="shared" si="132"/>
        <v>1.541000184498957E-6</v>
      </c>
      <c r="AD306">
        <f t="shared" si="137"/>
        <v>9.7847412558273317E-6</v>
      </c>
      <c r="AE306">
        <f t="shared" si="108"/>
        <v>6.2129234250947755E-5</v>
      </c>
      <c r="AF306">
        <f t="shared" si="109"/>
        <v>3.9449604723173251E-4</v>
      </c>
      <c r="AG306">
        <f t="shared" si="112"/>
        <v>2.5048937614917961E-3</v>
      </c>
      <c r="AH306">
        <f t="shared" si="122"/>
        <v>1.5905083968242625E-2</v>
      </c>
      <c r="AI306">
        <f t="shared" si="129"/>
        <v>0.10099098809132356</v>
      </c>
      <c r="AJ306">
        <f t="shared" si="136"/>
        <v>0.64125280294189968</v>
      </c>
      <c r="AK306">
        <f t="shared" ref="AK306:AK369" si="143">$C$8*EXP(-$C$5*($D306-($AK$14-1)*$C$3))</f>
        <v>4.0717014958701112</v>
      </c>
    </row>
    <row r="307" spans="1:38" x14ac:dyDescent="0.2">
      <c r="A307">
        <v>293</v>
      </c>
      <c r="B307">
        <f t="shared" si="117"/>
        <v>29</v>
      </c>
      <c r="C307">
        <f t="shared" si="138"/>
        <v>2</v>
      </c>
      <c r="D307">
        <f t="shared" si="139"/>
        <v>233.77777777777777</v>
      </c>
      <c r="E307">
        <f t="shared" si="118"/>
        <v>-161.77777777777777</v>
      </c>
      <c r="F307" t="e">
        <f t="shared" si="140"/>
        <v>#N/A</v>
      </c>
      <c r="G307" t="e">
        <f t="shared" si="119"/>
        <v>#N/A</v>
      </c>
      <c r="H307">
        <f t="shared" si="141"/>
        <v>1.7415215814888098E-23</v>
      </c>
      <c r="I307">
        <f t="shared" si="125"/>
        <v>1.1057972761922614E-22</v>
      </c>
      <c r="J307">
        <f t="shared" si="133"/>
        <v>7.0213750379646468E-22</v>
      </c>
      <c r="K307">
        <f t="shared" si="114"/>
        <v>4.458295248611356E-21</v>
      </c>
      <c r="L307">
        <f t="shared" si="124"/>
        <v>2.8308410270521911E-20</v>
      </c>
      <c r="M307">
        <f t="shared" si="131"/>
        <v>1.7974720097189505E-19</v>
      </c>
      <c r="N307">
        <f t="shared" si="113"/>
        <v>1.1413235836445079E-18</v>
      </c>
      <c r="O307">
        <f t="shared" si="123"/>
        <v>7.2469530292536139E-18</v>
      </c>
      <c r="P307">
        <f t="shared" si="130"/>
        <v>4.6015283448805171E-17</v>
      </c>
      <c r="Q307">
        <f t="shared" si="111"/>
        <v>2.9217883741299215E-16</v>
      </c>
      <c r="R307">
        <f t="shared" si="121"/>
        <v>1.8552199754889267E-15</v>
      </c>
      <c r="S307">
        <f t="shared" si="128"/>
        <v>1.177991256289413E-14</v>
      </c>
      <c r="T307">
        <f t="shared" si="135"/>
        <v>7.4797782377726319E-14</v>
      </c>
      <c r="U307">
        <f t="shared" si="120"/>
        <v>4.7493631372516383E-13</v>
      </c>
      <c r="V307">
        <f t="shared" si="127"/>
        <v>3.0156576161008997E-12</v>
      </c>
      <c r="W307">
        <f t="shared" si="134"/>
        <v>1.9148232288697883E-11</v>
      </c>
      <c r="X307">
        <f t="shared" si="116"/>
        <v>1.2158369631364204E-10</v>
      </c>
      <c r="Y307">
        <f t="shared" si="126"/>
        <v>7.7200834972182805E-10</v>
      </c>
      <c r="Z307">
        <f t="shared" si="110"/>
        <v>4.9019474659066613E-9</v>
      </c>
      <c r="AA307">
        <f t="shared" si="115"/>
        <v>3.112542625629227E-8</v>
      </c>
      <c r="AB307">
        <f t="shared" si="142"/>
        <v>1.9763413752878814E-7</v>
      </c>
      <c r="AC307">
        <f t="shared" si="132"/>
        <v>1.254898551272104E-6</v>
      </c>
      <c r="AD307">
        <f t="shared" si="137"/>
        <v>7.9681091216108263E-6</v>
      </c>
      <c r="AE307">
        <f t="shared" si="108"/>
        <v>5.0594339207369709E-5</v>
      </c>
      <c r="AF307">
        <f t="shared" si="109"/>
        <v>3.2125402912565879E-4</v>
      </c>
      <c r="AG307">
        <f t="shared" si="112"/>
        <v>2.0398359351323711E-3</v>
      </c>
      <c r="AH307">
        <f t="shared" si="122"/>
        <v>1.2952150837086654E-2</v>
      </c>
      <c r="AI307">
        <f t="shared" si="129"/>
        <v>8.2241031456168567E-2</v>
      </c>
      <c r="AJ307">
        <f t="shared" si="136"/>
        <v>0.522197999393887</v>
      </c>
      <c r="AK307">
        <f t="shared" si="143"/>
        <v>3.3157506142941804</v>
      </c>
    </row>
    <row r="308" spans="1:38" x14ac:dyDescent="0.2">
      <c r="A308">
        <v>294</v>
      </c>
      <c r="B308">
        <f t="shared" si="117"/>
        <v>29</v>
      </c>
      <c r="C308">
        <f t="shared" si="138"/>
        <v>3</v>
      </c>
      <c r="D308">
        <f t="shared" si="139"/>
        <v>234.66666666666666</v>
      </c>
      <c r="E308">
        <f t="shared" si="118"/>
        <v>-162.66666666666666</v>
      </c>
      <c r="F308" t="e">
        <f t="shared" si="140"/>
        <v>#N/A</v>
      </c>
      <c r="G308" t="e">
        <f t="shared" si="119"/>
        <v>#N/A</v>
      </c>
      <c r="H308">
        <f t="shared" si="141"/>
        <v>1.4181912056876088E-23</v>
      </c>
      <c r="I308">
        <f t="shared" si="125"/>
        <v>9.0049528472022819E-23</v>
      </c>
      <c r="J308">
        <f t="shared" si="133"/>
        <v>5.7177886490291622E-22</v>
      </c>
      <c r="K308">
        <f t="shared" si="114"/>
        <v>3.6305694865602807E-21</v>
      </c>
      <c r="L308">
        <f t="shared" si="124"/>
        <v>2.3052679288837857E-20</v>
      </c>
      <c r="M308">
        <f t="shared" si="131"/>
        <v>1.4637538941514665E-19</v>
      </c>
      <c r="N308">
        <f t="shared" si="113"/>
        <v>9.2942578855943244E-19</v>
      </c>
      <c r="O308">
        <f t="shared" si="123"/>
        <v>5.9014858979424543E-18</v>
      </c>
      <c r="P308">
        <f t="shared" si="130"/>
        <v>3.7472099690277567E-17</v>
      </c>
      <c r="Q308">
        <f t="shared" si="111"/>
        <v>2.379330018712149E-16</v>
      </c>
      <c r="R308">
        <f t="shared" si="121"/>
        <v>1.5107803898732691E-15</v>
      </c>
      <c r="S308">
        <f t="shared" si="128"/>
        <v>9.5928575207109955E-15</v>
      </c>
      <c r="T308">
        <f t="shared" si="135"/>
        <v>6.0910848479031053E-14</v>
      </c>
      <c r="U308">
        <f t="shared" si="120"/>
        <v>3.8675977980755719E-13</v>
      </c>
      <c r="V308">
        <f t="shared" si="127"/>
        <v>2.4557715253020253E-12</v>
      </c>
      <c r="W308">
        <f t="shared" si="134"/>
        <v>1.5593177210631904E-11</v>
      </c>
      <c r="X308">
        <f t="shared" si="116"/>
        <v>9.9010503630734719E-11</v>
      </c>
      <c r="Y308">
        <f t="shared" si="126"/>
        <v>6.2867751047731673E-10</v>
      </c>
      <c r="Z308">
        <f t="shared" si="110"/>
        <v>3.9918533659217708E-9</v>
      </c>
      <c r="AA308">
        <f t="shared" si="115"/>
        <v>2.5346688929468012E-8</v>
      </c>
      <c r="AB308">
        <f t="shared" si="142"/>
        <v>1.6094144268219319E-7</v>
      </c>
      <c r="AC308">
        <f t="shared" si="132"/>
        <v>1.0219144616759723E-6</v>
      </c>
      <c r="AD308">
        <f t="shared" si="137"/>
        <v>6.4887523659438153E-6</v>
      </c>
      <c r="AE308">
        <f t="shared" si="108"/>
        <v>4.1201009326641409E-5</v>
      </c>
      <c r="AF308">
        <f t="shared" si="109"/>
        <v>2.6161010218904906E-4</v>
      </c>
      <c r="AG308">
        <f t="shared" si="112"/>
        <v>1.661120605681618E-3</v>
      </c>
      <c r="AH308">
        <f t="shared" si="122"/>
        <v>1.0547458387620209E-2</v>
      </c>
      <c r="AI308">
        <f t="shared" si="129"/>
        <v>6.6972186160396491E-2</v>
      </c>
      <c r="AJ308">
        <f t="shared" si="136"/>
        <v>0.42524687505449377</v>
      </c>
      <c r="AK308">
        <f t="shared" si="143"/>
        <v>2.7001493472307714</v>
      </c>
    </row>
    <row r="309" spans="1:38" x14ac:dyDescent="0.2">
      <c r="A309">
        <v>295</v>
      </c>
      <c r="B309">
        <f t="shared" si="117"/>
        <v>29</v>
      </c>
      <c r="C309">
        <f t="shared" si="138"/>
        <v>4</v>
      </c>
      <c r="D309">
        <f t="shared" si="139"/>
        <v>235.55555555555554</v>
      </c>
      <c r="E309">
        <f t="shared" si="118"/>
        <v>-163.55555555555554</v>
      </c>
      <c r="F309" t="e">
        <f t="shared" si="140"/>
        <v>#N/A</v>
      </c>
      <c r="G309" t="e">
        <f t="shared" si="119"/>
        <v>#N/A</v>
      </c>
      <c r="H309">
        <f t="shared" si="141"/>
        <v>1.1548902507256186E-23</v>
      </c>
      <c r="I309">
        <f t="shared" si="125"/>
        <v>7.3330959956386439E-23</v>
      </c>
      <c r="J309">
        <f t="shared" si="133"/>
        <v>4.6562257190642195E-22</v>
      </c>
      <c r="K309">
        <f t="shared" si="114"/>
        <v>2.9565190418575861E-21</v>
      </c>
      <c r="L309">
        <f t="shared" si="124"/>
        <v>1.8772725748834941E-20</v>
      </c>
      <c r="M309">
        <f t="shared" si="131"/>
        <v>1.1919937840804409E-19</v>
      </c>
      <c r="N309">
        <f t="shared" si="113"/>
        <v>7.5686887471554243E-19</v>
      </c>
      <c r="O309">
        <f t="shared" si="123"/>
        <v>4.8058177917017479E-18</v>
      </c>
      <c r="P309">
        <f t="shared" si="130"/>
        <v>3.0515040872459312E-17</v>
      </c>
      <c r="Q309">
        <f t="shared" si="111"/>
        <v>1.9375843192717763E-16</v>
      </c>
      <c r="R309">
        <f t="shared" si="121"/>
        <v>1.2302893546756482E-15</v>
      </c>
      <c r="S309">
        <f t="shared" si="128"/>
        <v>7.8118504633495886E-15</v>
      </c>
      <c r="T309">
        <f t="shared" si="135"/>
        <v>4.9602158573357511E-14</v>
      </c>
      <c r="U309">
        <f t="shared" si="120"/>
        <v>3.1495407479696509E-13</v>
      </c>
      <c r="V309">
        <f t="shared" si="127"/>
        <v>1.9998337186174959E-12</v>
      </c>
      <c r="W309">
        <f t="shared" si="134"/>
        <v>1.2698152594779533E-11</v>
      </c>
      <c r="X309">
        <f t="shared" si="116"/>
        <v>8.0628243148023102E-11</v>
      </c>
      <c r="Y309">
        <f t="shared" si="126"/>
        <v>5.1195743196607761E-10</v>
      </c>
      <c r="Z309">
        <f t="shared" si="110"/>
        <v>3.2507270642635624E-9</v>
      </c>
      <c r="AA309">
        <f t="shared" si="115"/>
        <v>2.0640830245893934E-8</v>
      </c>
      <c r="AB309">
        <f t="shared" si="142"/>
        <v>1.3106110258331595E-7</v>
      </c>
      <c r="AC309">
        <f t="shared" si="132"/>
        <v>8.3218612845147102E-7</v>
      </c>
      <c r="AD309">
        <f t="shared" si="137"/>
        <v>5.2840525429488319E-6</v>
      </c>
      <c r="AE309">
        <f t="shared" si="108"/>
        <v>3.3551642261328909E-5</v>
      </c>
      <c r="AF309">
        <f t="shared" si="109"/>
        <v>2.1303964888357674E-4</v>
      </c>
      <c r="AG309">
        <f t="shared" si="112"/>
        <v>1.3527174509949018E-3</v>
      </c>
      <c r="AH309">
        <f t="shared" si="122"/>
        <v>8.5892204189001904E-3</v>
      </c>
      <c r="AI309">
        <f t="shared" si="129"/>
        <v>5.4538150114195591E-2</v>
      </c>
      <c r="AJ309">
        <f t="shared" si="136"/>
        <v>0.34629566745469464</v>
      </c>
      <c r="AK309">
        <f t="shared" si="143"/>
        <v>2.1988404272384474</v>
      </c>
    </row>
    <row r="310" spans="1:38" x14ac:dyDescent="0.2">
      <c r="A310">
        <v>296</v>
      </c>
      <c r="B310">
        <f t="shared" si="117"/>
        <v>29</v>
      </c>
      <c r="C310">
        <f t="shared" si="138"/>
        <v>5</v>
      </c>
      <c r="D310">
        <f t="shared" si="139"/>
        <v>236.44444444444446</v>
      </c>
      <c r="E310">
        <f t="shared" si="118"/>
        <v>-164.44444444444446</v>
      </c>
      <c r="F310" t="e">
        <f t="shared" si="140"/>
        <v>#N/A</v>
      </c>
      <c r="G310" t="e">
        <f t="shared" si="119"/>
        <v>#N/A</v>
      </c>
      <c r="H310">
        <f t="shared" si="141"/>
        <v>9.4047367228905177E-24</v>
      </c>
      <c r="I310">
        <f t="shared" si="125"/>
        <v>5.9716355869601762E-23</v>
      </c>
      <c r="J310">
        <f t="shared" si="133"/>
        <v>3.7917522450845192E-22</v>
      </c>
      <c r="K310">
        <f t="shared" si="114"/>
        <v>2.4076126010599744E-21</v>
      </c>
      <c r="L310">
        <f t="shared" si="124"/>
        <v>1.528738710261806E-20</v>
      </c>
      <c r="M310">
        <f t="shared" si="131"/>
        <v>9.7068857474163777E-20</v>
      </c>
      <c r="N310">
        <f t="shared" si="113"/>
        <v>6.1634882587135383E-19</v>
      </c>
      <c r="O310">
        <f t="shared" si="123"/>
        <v>3.9135710982701987E-18</v>
      </c>
      <c r="P310">
        <f t="shared" si="130"/>
        <v>2.4849627513385945E-17</v>
      </c>
      <c r="Q310">
        <f t="shared" si="111"/>
        <v>1.577852994230667E-16</v>
      </c>
      <c r="R310">
        <f t="shared" si="121"/>
        <v>1.0018742011571715E-15</v>
      </c>
      <c r="S310">
        <f t="shared" si="128"/>
        <v>6.3615046434268059E-15</v>
      </c>
      <c r="T310">
        <f t="shared" si="135"/>
        <v>4.0393036652305102E-14</v>
      </c>
      <c r="U310">
        <f t="shared" si="120"/>
        <v>2.564797954962361E-13</v>
      </c>
      <c r="V310">
        <f t="shared" si="127"/>
        <v>1.6285451887172577E-12</v>
      </c>
      <c r="W310">
        <f t="shared" si="134"/>
        <v>1.0340617382990077E-11</v>
      </c>
      <c r="X310">
        <f t="shared" si="116"/>
        <v>6.565882764703648E-11</v>
      </c>
      <c r="Y310">
        <f t="shared" si="126"/>
        <v>4.1690756831161822E-10</v>
      </c>
      <c r="Z310">
        <f t="shared" si="110"/>
        <v>2.6471980500454613E-9</v>
      </c>
      <c r="AA310">
        <f t="shared" si="115"/>
        <v>1.6808659877641352E-8</v>
      </c>
      <c r="AB310">
        <f t="shared" si="142"/>
        <v>1.0672833748777397E-7</v>
      </c>
      <c r="AC310">
        <f t="shared" si="132"/>
        <v>6.7768270081163863E-7</v>
      </c>
      <c r="AD310">
        <f t="shared" si="137"/>
        <v>4.3030169286761819E-6</v>
      </c>
      <c r="AE310">
        <f t="shared" ref="AE310:AE373" si="144">$C$8*EXP(-$C$5*($D310-($AE$14-1)*$C$3))</f>
        <v>2.7322454396870154E-5</v>
      </c>
      <c r="AF310">
        <f t="shared" si="109"/>
        <v>1.7348677140777927E-4</v>
      </c>
      <c r="AG310">
        <f t="shared" si="112"/>
        <v>1.1015723337411013E-3</v>
      </c>
      <c r="AH310">
        <f t="shared" si="122"/>
        <v>6.9945483255987517E-3</v>
      </c>
      <c r="AI310">
        <f t="shared" si="129"/>
        <v>4.4412613480391487E-2</v>
      </c>
      <c r="AJ310">
        <f t="shared" si="136"/>
        <v>0.28200251743772187</v>
      </c>
      <c r="AK310">
        <f t="shared" si="143"/>
        <v>1.7906043713532807</v>
      </c>
    </row>
    <row r="311" spans="1:38" x14ac:dyDescent="0.2">
      <c r="A311">
        <v>297</v>
      </c>
      <c r="B311">
        <f t="shared" si="117"/>
        <v>29</v>
      </c>
      <c r="C311">
        <f t="shared" si="138"/>
        <v>6</v>
      </c>
      <c r="D311">
        <f t="shared" si="139"/>
        <v>237.33333333333334</v>
      </c>
      <c r="E311">
        <f t="shared" si="118"/>
        <v>-165.33333333333334</v>
      </c>
      <c r="F311" t="e">
        <f t="shared" si="140"/>
        <v>#N/A</v>
      </c>
      <c r="G311" t="e">
        <f t="shared" si="119"/>
        <v>#N/A</v>
      </c>
      <c r="H311">
        <f t="shared" si="141"/>
        <v>7.6586561165716048E-24</v>
      </c>
      <c r="I311">
        <f t="shared" si="125"/>
        <v>4.8629435104433695E-23</v>
      </c>
      <c r="J311">
        <f t="shared" si="133"/>
        <v>3.0877766576559088E-22</v>
      </c>
      <c r="K311">
        <f t="shared" si="114"/>
        <v>1.9606159658423323E-21</v>
      </c>
      <c r="L311">
        <f t="shared" si="124"/>
        <v>1.2449135386735035E-20</v>
      </c>
      <c r="M311">
        <f t="shared" si="131"/>
        <v>7.9047082435990772E-20</v>
      </c>
      <c r="N311">
        <f t="shared" si="113"/>
        <v>5.0191768725563737E-19</v>
      </c>
      <c r="O311">
        <f t="shared" si="123"/>
        <v>3.1869786590041716E-18</v>
      </c>
      <c r="P311">
        <f t="shared" si="130"/>
        <v>2.023605310361365E-17</v>
      </c>
      <c r="Q311">
        <f t="shared" si="111"/>
        <v>1.2849092793744327E-16</v>
      </c>
      <c r="R311">
        <f t="shared" si="121"/>
        <v>8.1586653670506843E-16</v>
      </c>
      <c r="S311">
        <f t="shared" si="128"/>
        <v>5.1804295945250984E-15</v>
      </c>
      <c r="T311">
        <f t="shared" si="135"/>
        <v>3.2893677551985261E-14</v>
      </c>
      <c r="U311">
        <f t="shared" si="120"/>
        <v>2.0886183339649694E-13</v>
      </c>
      <c r="V311">
        <f t="shared" si="127"/>
        <v>1.3261899761984262E-12</v>
      </c>
      <c r="W311">
        <f t="shared" si="134"/>
        <v>8.4207814533082334E-12</v>
      </c>
      <c r="X311">
        <f t="shared" si="116"/>
        <v>5.3468629349503248E-11</v>
      </c>
      <c r="Y311">
        <f t="shared" si="126"/>
        <v>3.3950463390679726E-10</v>
      </c>
      <c r="Z311">
        <f t="shared" si="110"/>
        <v>2.1557200520469094E-9</v>
      </c>
      <c r="AA311">
        <f t="shared" si="115"/>
        <v>1.3687969113472841E-8</v>
      </c>
      <c r="AB311">
        <f t="shared" si="142"/>
        <v>8.691318628013986E-8</v>
      </c>
      <c r="AC311">
        <f t="shared" si="132"/>
        <v>5.5186433332400923E-7</v>
      </c>
      <c r="AD311">
        <f t="shared" si="137"/>
        <v>3.504120093049044E-6</v>
      </c>
      <c r="AE311">
        <f t="shared" si="144"/>
        <v>2.2249775687715821E-5</v>
      </c>
      <c r="AF311">
        <f t="shared" si="109"/>
        <v>1.412772693309462E-4</v>
      </c>
      <c r="AG311">
        <f t="shared" si="112"/>
        <v>8.970547438205543E-4</v>
      </c>
      <c r="AH311">
        <f t="shared" si="122"/>
        <v>5.6959425760552494E-3</v>
      </c>
      <c r="AI311">
        <f t="shared" si="129"/>
        <v>3.616698094872222E-2</v>
      </c>
      <c r="AJ311">
        <f t="shared" si="136"/>
        <v>0.22964601441806182</v>
      </c>
      <c r="AK311">
        <f t="shared" si="143"/>
        <v>1.4581612994701425</v>
      </c>
    </row>
    <row r="312" spans="1:38" x14ac:dyDescent="0.2">
      <c r="A312">
        <v>298</v>
      </c>
      <c r="B312">
        <f t="shared" si="117"/>
        <v>29</v>
      </c>
      <c r="C312">
        <f t="shared" si="138"/>
        <v>7</v>
      </c>
      <c r="D312">
        <f t="shared" si="139"/>
        <v>238.22222222222223</v>
      </c>
      <c r="E312">
        <f t="shared" si="118"/>
        <v>-166.22222222222223</v>
      </c>
      <c r="F312" t="e">
        <f t="shared" si="140"/>
        <v>#N/A</v>
      </c>
      <c r="G312" t="e">
        <f t="shared" si="119"/>
        <v>#N/A</v>
      </c>
      <c r="H312">
        <f t="shared" si="141"/>
        <v>6.2367523132398974E-24</v>
      </c>
      <c r="I312">
        <f t="shared" si="125"/>
        <v>3.9600908731608378E-23</v>
      </c>
      <c r="J312">
        <f t="shared" si="133"/>
        <v>2.5145009671780664E-22</v>
      </c>
      <c r="K312">
        <f t="shared" si="114"/>
        <v>1.5966085921894038E-21</v>
      </c>
      <c r="L312">
        <f t="shared" si="124"/>
        <v>1.0137832635291752E-20</v>
      </c>
      <c r="M312">
        <f t="shared" si="131"/>
        <v>6.4371224759758548E-20</v>
      </c>
      <c r="N312">
        <f t="shared" si="113"/>
        <v>4.0873179960048765E-19</v>
      </c>
      <c r="O312">
        <f t="shared" si="123"/>
        <v>2.5952851546346717E-18</v>
      </c>
      <c r="P312">
        <f t="shared" si="130"/>
        <v>1.6479033538498201E-17</v>
      </c>
      <c r="Q312">
        <f t="shared" si="111"/>
        <v>1.046353406977249E-16</v>
      </c>
      <c r="R312">
        <f t="shared" si="121"/>
        <v>6.6439299958647644E-16</v>
      </c>
      <c r="S312">
        <f t="shared" si="128"/>
        <v>4.2186325858555425E-15</v>
      </c>
      <c r="T312">
        <f t="shared" si="135"/>
        <v>2.6786647218617593E-14</v>
      </c>
      <c r="U312">
        <f t="shared" si="120"/>
        <v>1.7008460789413809E-13</v>
      </c>
      <c r="V312">
        <f t="shared" si="127"/>
        <v>1.0799699419790157E-12</v>
      </c>
      <c r="W312">
        <f t="shared" si="134"/>
        <v>6.8573816879660845E-12</v>
      </c>
      <c r="X312">
        <f t="shared" si="116"/>
        <v>4.3541659620899384E-11</v>
      </c>
      <c r="Y312">
        <f t="shared" si="126"/>
        <v>2.7647230514662822E-10</v>
      </c>
      <c r="Z312">
        <f t="shared" si="110"/>
        <v>1.7554897121193191E-9</v>
      </c>
      <c r="AA312">
        <f t="shared" si="115"/>
        <v>1.1146664862950251E-8</v>
      </c>
      <c r="AB312">
        <f t="shared" si="142"/>
        <v>7.0776910117536625E-8</v>
      </c>
      <c r="AC312">
        <f t="shared" si="132"/>
        <v>4.4940536630254595E-7</v>
      </c>
      <c r="AD312">
        <f t="shared" si="137"/>
        <v>2.8535462049152608E-6</v>
      </c>
      <c r="AE312">
        <f t="shared" si="144"/>
        <v>1.8118888990089386E-5</v>
      </c>
      <c r="AF312">
        <f t="shared" si="109"/>
        <v>1.1504777377345164E-4</v>
      </c>
      <c r="AG312">
        <f t="shared" si="112"/>
        <v>7.30507828458306E-4</v>
      </c>
      <c r="AH312">
        <f t="shared" si="122"/>
        <v>4.638435581462882E-3</v>
      </c>
      <c r="AI312">
        <f t="shared" si="129"/>
        <v>2.9452230086003617E-2</v>
      </c>
      <c r="AJ312">
        <f t="shared" si="136"/>
        <v>0.18701000408532631</v>
      </c>
      <c r="AK312">
        <f t="shared" si="143"/>
        <v>1.1874395088544971</v>
      </c>
    </row>
    <row r="313" spans="1:38" x14ac:dyDescent="0.2">
      <c r="A313">
        <v>299</v>
      </c>
      <c r="B313">
        <f t="shared" si="117"/>
        <v>29</v>
      </c>
      <c r="C313">
        <f t="shared" si="138"/>
        <v>8</v>
      </c>
      <c r="D313">
        <f t="shared" si="139"/>
        <v>239.11111111111111</v>
      </c>
      <c r="E313">
        <f t="shared" si="118"/>
        <v>-167.11111111111111</v>
      </c>
      <c r="F313" t="e">
        <f t="shared" si="140"/>
        <v>#N/A</v>
      </c>
      <c r="G313" t="e">
        <f t="shared" si="119"/>
        <v>#N/A</v>
      </c>
      <c r="H313">
        <f t="shared" si="141"/>
        <v>5.0788387446380355E-24</v>
      </c>
      <c r="I313">
        <f t="shared" si="125"/>
        <v>3.2248615864060999E-23</v>
      </c>
      <c r="J313">
        <f t="shared" si="133"/>
        <v>2.0476594698851622E-22</v>
      </c>
      <c r="K313">
        <f t="shared" si="114"/>
        <v>1.300182718627338E-21</v>
      </c>
      <c r="L313">
        <f t="shared" si="124"/>
        <v>8.2556456611996219E-21</v>
      </c>
      <c r="M313">
        <f t="shared" si="131"/>
        <v>5.2420082429059816E-20</v>
      </c>
      <c r="N313">
        <f t="shared" si="113"/>
        <v>3.3284677596859878E-19</v>
      </c>
      <c r="O313">
        <f t="shared" si="123"/>
        <v>2.1134452892671047E-18</v>
      </c>
      <c r="P313">
        <f t="shared" si="130"/>
        <v>1.3419541101839322E-17</v>
      </c>
      <c r="Q313">
        <f t="shared" si="111"/>
        <v>8.5208774647961349E-17</v>
      </c>
      <c r="R313">
        <f t="shared" si="121"/>
        <v>5.4104199405237921E-16</v>
      </c>
      <c r="S313">
        <f t="shared" si="128"/>
        <v>3.4354025220708688E-15</v>
      </c>
      <c r="T313">
        <f t="shared" si="135"/>
        <v>2.1813446309877967E-14</v>
      </c>
      <c r="U313">
        <f t="shared" si="120"/>
        <v>1.3850675047740867E-13</v>
      </c>
      <c r="V313">
        <f t="shared" si="127"/>
        <v>8.7946304565014303E-13</v>
      </c>
      <c r="W313">
        <f t="shared" si="134"/>
        <v>5.5842422553287829E-12</v>
      </c>
      <c r="X313">
        <f t="shared" si="116"/>
        <v>3.5457728122216646E-11</v>
      </c>
      <c r="Y313">
        <f t="shared" si="126"/>
        <v>2.2514253968643677E-10</v>
      </c>
      <c r="Z313">
        <f t="shared" si="110"/>
        <v>1.4295660173641643E-9</v>
      </c>
      <c r="AA313">
        <f t="shared" si="115"/>
        <v>9.0771783992874681E-9</v>
      </c>
      <c r="AB313">
        <f t="shared" si="142"/>
        <v>5.7636490159727655E-8</v>
      </c>
      <c r="AC313">
        <f t="shared" si="132"/>
        <v>3.6596890044522632E-7</v>
      </c>
      <c r="AD313">
        <f t="shared" si="137"/>
        <v>2.3237576702175893E-6</v>
      </c>
      <c r="AE313">
        <f t="shared" si="144"/>
        <v>1.475494148089029E-5</v>
      </c>
      <c r="AF313">
        <f t="shared" si="109"/>
        <v>9.3688038513977829E-5</v>
      </c>
      <c r="AG313">
        <f t="shared" si="112"/>
        <v>5.9488196357570221E-4</v>
      </c>
      <c r="AH313">
        <f t="shared" si="122"/>
        <v>3.7772650191079133E-3</v>
      </c>
      <c r="AI313">
        <f t="shared" si="129"/>
        <v>2.3984137859578321E-2</v>
      </c>
      <c r="AJ313">
        <f t="shared" si="136"/>
        <v>0.15228978267537979</v>
      </c>
      <c r="AK313">
        <f t="shared" si="143"/>
        <v>0.96697984489162514</v>
      </c>
    </row>
    <row r="314" spans="1:38" x14ac:dyDescent="0.2">
      <c r="A314">
        <v>300</v>
      </c>
      <c r="B314">
        <f t="shared" si="117"/>
        <v>29</v>
      </c>
      <c r="C314">
        <f t="shared" si="138"/>
        <v>9</v>
      </c>
      <c r="D314">
        <f t="shared" si="139"/>
        <v>240</v>
      </c>
      <c r="E314">
        <f t="shared" si="118"/>
        <v>-168</v>
      </c>
      <c r="F314" t="e">
        <f t="shared" si="140"/>
        <v>#N/A</v>
      </c>
      <c r="G314" t="e">
        <f t="shared" si="119"/>
        <v>#N/A</v>
      </c>
      <c r="H314">
        <f t="shared" si="141"/>
        <v>4.1359030627651678E-24</v>
      </c>
      <c r="I314">
        <f t="shared" si="125"/>
        <v>2.6261347490687648E-23</v>
      </c>
      <c r="J314">
        <f t="shared" si="133"/>
        <v>1.6674916253127967E-22</v>
      </c>
      <c r="K314">
        <f t="shared" si="114"/>
        <v>1.0587911840678764E-21</v>
      </c>
      <c r="L314">
        <f t="shared" si="124"/>
        <v>6.7229049576160433E-21</v>
      </c>
      <c r="M314">
        <f t="shared" si="131"/>
        <v>4.2687785608007625E-20</v>
      </c>
      <c r="N314">
        <f t="shared" si="113"/>
        <v>2.7105054312137654E-19</v>
      </c>
      <c r="O314">
        <f t="shared" si="123"/>
        <v>1.7210636691497082E-18</v>
      </c>
      <c r="P314">
        <f t="shared" si="130"/>
        <v>1.092807311564996E-17</v>
      </c>
      <c r="Q314">
        <f t="shared" si="111"/>
        <v>6.9388939039072432E-17</v>
      </c>
      <c r="R314">
        <f t="shared" si="121"/>
        <v>4.4059229930232245E-16</v>
      </c>
      <c r="S314">
        <f t="shared" si="128"/>
        <v>2.7975867176063917E-15</v>
      </c>
      <c r="T314">
        <f t="shared" si="135"/>
        <v>1.7763568394002555E-14</v>
      </c>
      <c r="U314">
        <f t="shared" si="120"/>
        <v>1.1279162862139462E-13</v>
      </c>
      <c r="V314">
        <f t="shared" si="127"/>
        <v>7.1618219970723425E-13</v>
      </c>
      <c r="W314">
        <f t="shared" si="134"/>
        <v>4.5474735088646573E-12</v>
      </c>
      <c r="X314">
        <f t="shared" si="116"/>
        <v>2.8874656927077046E-11</v>
      </c>
      <c r="Y314">
        <f t="shared" si="126"/>
        <v>1.833426431250521E-10</v>
      </c>
      <c r="Z314">
        <f t="shared" si="110"/>
        <v>1.164153218269349E-9</v>
      </c>
      <c r="AA314">
        <f t="shared" si="115"/>
        <v>7.3919121733317287E-9</v>
      </c>
      <c r="AB314">
        <f t="shared" si="142"/>
        <v>4.6935716640013204E-8</v>
      </c>
      <c r="AC314">
        <f t="shared" si="132"/>
        <v>2.980232238769536E-7</v>
      </c>
      <c r="AD314">
        <f t="shared" si="137"/>
        <v>1.8923295163729204E-6</v>
      </c>
      <c r="AE314">
        <f t="shared" si="144"/>
        <v>1.2015543459843389E-5</v>
      </c>
      <c r="AF314">
        <f t="shared" si="109"/>
        <v>7.6293945312500027E-5</v>
      </c>
      <c r="AG314">
        <f t="shared" si="112"/>
        <v>4.8443635619146714E-4</v>
      </c>
      <c r="AH314">
        <f t="shared" si="122"/>
        <v>3.0759791257199071E-3</v>
      </c>
      <c r="AI314">
        <f t="shared" si="129"/>
        <v>1.9531250000000003E-2</v>
      </c>
      <c r="AJ314">
        <f t="shared" si="136"/>
        <v>0.12401570718501562</v>
      </c>
      <c r="AK314">
        <f t="shared" si="143"/>
        <v>0.78745065618429588</v>
      </c>
    </row>
    <row r="315" spans="1:38" s="1" customFormat="1" x14ac:dyDescent="0.2">
      <c r="A315" s="1">
        <v>301</v>
      </c>
      <c r="B315" s="1">
        <f t="shared" si="117"/>
        <v>30</v>
      </c>
      <c r="C315" s="1">
        <f t="shared" si="138"/>
        <v>0</v>
      </c>
      <c r="D315" s="1">
        <f t="shared" si="139"/>
        <v>240</v>
      </c>
      <c r="E315" s="1">
        <f t="shared" si="118"/>
        <v>-168</v>
      </c>
      <c r="F315" s="1" t="e">
        <f t="shared" si="140"/>
        <v>#N/A</v>
      </c>
      <c r="G315" s="1" t="e">
        <f t="shared" si="119"/>
        <v>#N/A</v>
      </c>
      <c r="H315" s="1">
        <f t="shared" si="141"/>
        <v>4.1359030627651678E-24</v>
      </c>
      <c r="I315" s="1">
        <f t="shared" si="125"/>
        <v>2.6261347490687648E-23</v>
      </c>
      <c r="J315" s="1">
        <f t="shared" si="133"/>
        <v>1.6674916253127967E-22</v>
      </c>
      <c r="K315" s="1">
        <f t="shared" si="114"/>
        <v>1.0587911840678764E-21</v>
      </c>
      <c r="L315" s="1">
        <f t="shared" si="124"/>
        <v>6.7229049576160433E-21</v>
      </c>
      <c r="M315" s="1">
        <f t="shared" si="131"/>
        <v>4.2687785608007625E-20</v>
      </c>
      <c r="N315" s="1">
        <f t="shared" si="113"/>
        <v>2.7105054312137654E-19</v>
      </c>
      <c r="O315" s="1">
        <f t="shared" si="123"/>
        <v>1.7210636691497082E-18</v>
      </c>
      <c r="P315" s="1">
        <f t="shared" si="130"/>
        <v>1.092807311564996E-17</v>
      </c>
      <c r="Q315" s="1">
        <f t="shared" si="111"/>
        <v>6.9388939039072432E-17</v>
      </c>
      <c r="R315" s="1">
        <f t="shared" si="121"/>
        <v>4.4059229930232245E-16</v>
      </c>
      <c r="S315" s="1">
        <f t="shared" si="128"/>
        <v>2.7975867176063917E-15</v>
      </c>
      <c r="T315" s="1">
        <f t="shared" si="135"/>
        <v>1.7763568394002555E-14</v>
      </c>
      <c r="U315" s="1">
        <f t="shared" si="120"/>
        <v>1.1279162862139462E-13</v>
      </c>
      <c r="V315" s="1">
        <f t="shared" si="127"/>
        <v>7.1618219970723425E-13</v>
      </c>
      <c r="W315" s="1">
        <f t="shared" si="134"/>
        <v>4.5474735088646573E-12</v>
      </c>
      <c r="X315" s="1">
        <f t="shared" si="116"/>
        <v>2.8874656927077046E-11</v>
      </c>
      <c r="Y315" s="1">
        <f t="shared" si="126"/>
        <v>1.833426431250521E-10</v>
      </c>
      <c r="Z315" s="1">
        <f t="shared" si="110"/>
        <v>1.164153218269349E-9</v>
      </c>
      <c r="AA315" s="1">
        <f t="shared" si="115"/>
        <v>7.3919121733317287E-9</v>
      </c>
      <c r="AB315" s="1">
        <f t="shared" si="142"/>
        <v>4.6935716640013204E-8</v>
      </c>
      <c r="AC315" s="1">
        <f t="shared" si="132"/>
        <v>2.980232238769536E-7</v>
      </c>
      <c r="AD315" s="1">
        <f t="shared" si="137"/>
        <v>1.8923295163729204E-6</v>
      </c>
      <c r="AE315" s="1">
        <f t="shared" si="144"/>
        <v>1.2015543459843389E-5</v>
      </c>
      <c r="AF315" s="1">
        <f t="shared" si="109"/>
        <v>7.6293945312500027E-5</v>
      </c>
      <c r="AG315" s="1">
        <f t="shared" si="112"/>
        <v>4.8443635619146714E-4</v>
      </c>
      <c r="AH315" s="1">
        <f t="shared" si="122"/>
        <v>3.0759791257199071E-3</v>
      </c>
      <c r="AI315" s="1">
        <f t="shared" si="129"/>
        <v>1.9531250000000003E-2</v>
      </c>
      <c r="AJ315" s="1">
        <f t="shared" si="136"/>
        <v>0.12401570718501562</v>
      </c>
      <c r="AK315" s="1">
        <f t="shared" si="143"/>
        <v>0.78745065618429588</v>
      </c>
      <c r="AL315" s="1">
        <f>$C$8*EXP(-$C$5*($D315-($AL$14-1)*$C$3))</f>
        <v>5</v>
      </c>
    </row>
    <row r="316" spans="1:38" x14ac:dyDescent="0.2">
      <c r="A316">
        <v>302</v>
      </c>
      <c r="B316">
        <f t="shared" si="117"/>
        <v>30</v>
      </c>
      <c r="C316">
        <f t="shared" si="138"/>
        <v>1</v>
      </c>
      <c r="D316">
        <f t="shared" si="139"/>
        <v>240.88888888888889</v>
      </c>
      <c r="E316">
        <f t="shared" si="118"/>
        <v>-168.88888888888889</v>
      </c>
      <c r="F316" t="e">
        <f t="shared" si="140"/>
        <v>#N/A</v>
      </c>
      <c r="G316" t="e">
        <f t="shared" si="119"/>
        <v>#N/A</v>
      </c>
      <c r="H316">
        <f t="shared" si="141"/>
        <v>3.3680325374869302E-24</v>
      </c>
      <c r="I316">
        <f t="shared" si="125"/>
        <v>2.138567357227946E-23</v>
      </c>
      <c r="J316">
        <f t="shared" si="133"/>
        <v>1.3579056290274041E-22</v>
      </c>
      <c r="K316">
        <f t="shared" si="114"/>
        <v>8.6221632959665469E-22</v>
      </c>
      <c r="L316">
        <f t="shared" si="124"/>
        <v>5.4747324345035455E-21</v>
      </c>
      <c r="M316">
        <f t="shared" si="131"/>
        <v>3.4762384103101329E-20</v>
      </c>
      <c r="N316">
        <f t="shared" si="113"/>
        <v>2.2072738037674374E-19</v>
      </c>
      <c r="O316">
        <f t="shared" si="123"/>
        <v>1.4015315032329086E-18</v>
      </c>
      <c r="P316">
        <f t="shared" si="130"/>
        <v>8.8991703303939464E-18</v>
      </c>
      <c r="Q316">
        <f t="shared" si="111"/>
        <v>5.6506209376446435E-17</v>
      </c>
      <c r="R316">
        <f t="shared" si="121"/>
        <v>3.5879206482762485E-16</v>
      </c>
      <c r="S316">
        <f t="shared" si="128"/>
        <v>2.2781876045808519E-15</v>
      </c>
      <c r="T316">
        <f t="shared" si="135"/>
        <v>1.4465589600370196E-14</v>
      </c>
      <c r="U316">
        <f t="shared" si="120"/>
        <v>9.1850768595871709E-14</v>
      </c>
      <c r="V316">
        <f t="shared" si="127"/>
        <v>5.8321602677269838E-13</v>
      </c>
      <c r="W316">
        <f t="shared" si="134"/>
        <v>3.7031909376947863E-12</v>
      </c>
      <c r="X316">
        <f t="shared" si="116"/>
        <v>2.3513796760543174E-11</v>
      </c>
      <c r="Y316">
        <f t="shared" si="126"/>
        <v>1.4930330285381091E-10</v>
      </c>
      <c r="Z316">
        <f t="shared" si="110"/>
        <v>9.480168800498624E-10</v>
      </c>
      <c r="AA316">
        <f t="shared" si="115"/>
        <v>6.0195319706990566E-9</v>
      </c>
      <c r="AB316">
        <f t="shared" si="142"/>
        <v>3.8221645530575488E-8</v>
      </c>
      <c r="AC316">
        <f t="shared" si="132"/>
        <v>2.4269232129276499E-7</v>
      </c>
      <c r="AD316">
        <f t="shared" si="137"/>
        <v>1.541000184498957E-6</v>
      </c>
      <c r="AE316">
        <f t="shared" si="144"/>
        <v>9.7847412558273317E-6</v>
      </c>
      <c r="AF316">
        <f t="shared" si="109"/>
        <v>6.2129234250947755E-5</v>
      </c>
      <c r="AG316">
        <f t="shared" si="112"/>
        <v>3.9449604723173251E-4</v>
      </c>
      <c r="AH316">
        <f t="shared" si="122"/>
        <v>2.5048937614917961E-3</v>
      </c>
      <c r="AI316">
        <f t="shared" si="129"/>
        <v>1.5905083968242625E-2</v>
      </c>
      <c r="AJ316">
        <f t="shared" si="136"/>
        <v>0.10099098809132356</v>
      </c>
      <c r="AK316">
        <f t="shared" si="143"/>
        <v>0.64125280294189968</v>
      </c>
      <c r="AL316">
        <f t="shared" ref="AL316:AL379" si="145">$C$8*EXP(-$C$5*($D316-($AL$14-1)*$C$3))</f>
        <v>4.0717014958701112</v>
      </c>
    </row>
    <row r="317" spans="1:38" x14ac:dyDescent="0.2">
      <c r="A317">
        <v>303</v>
      </c>
      <c r="B317">
        <f t="shared" si="117"/>
        <v>30</v>
      </c>
      <c r="C317">
        <f t="shared" si="138"/>
        <v>2</v>
      </c>
      <c r="D317">
        <f t="shared" si="139"/>
        <v>241.77777777777777</v>
      </c>
      <c r="E317">
        <f t="shared" si="118"/>
        <v>-169.77777777777777</v>
      </c>
      <c r="F317" t="e">
        <f t="shared" si="140"/>
        <v>#N/A</v>
      </c>
      <c r="G317" t="e">
        <f t="shared" si="119"/>
        <v>#N/A</v>
      </c>
      <c r="H317">
        <f t="shared" si="141"/>
        <v>2.7427246242049574E-24</v>
      </c>
      <c r="I317">
        <f t="shared" si="125"/>
        <v>1.7415215814888098E-23</v>
      </c>
      <c r="J317">
        <f t="shared" si="133"/>
        <v>1.1057972761922614E-22</v>
      </c>
      <c r="K317">
        <f t="shared" si="114"/>
        <v>7.0213750379646468E-22</v>
      </c>
      <c r="L317">
        <f t="shared" si="124"/>
        <v>4.458295248611356E-21</v>
      </c>
      <c r="M317">
        <f t="shared" si="131"/>
        <v>2.8308410270521911E-20</v>
      </c>
      <c r="N317">
        <f t="shared" si="113"/>
        <v>1.7974720097189505E-19</v>
      </c>
      <c r="O317">
        <f t="shared" si="123"/>
        <v>1.1413235836445079E-18</v>
      </c>
      <c r="P317">
        <f t="shared" si="130"/>
        <v>7.2469530292536139E-18</v>
      </c>
      <c r="Q317">
        <f t="shared" si="111"/>
        <v>4.6015283448805171E-17</v>
      </c>
      <c r="R317">
        <f t="shared" si="121"/>
        <v>2.9217883741299215E-16</v>
      </c>
      <c r="S317">
        <f t="shared" si="128"/>
        <v>1.8552199754889267E-15</v>
      </c>
      <c r="T317">
        <f t="shared" si="135"/>
        <v>1.177991256289413E-14</v>
      </c>
      <c r="U317">
        <f t="shared" si="120"/>
        <v>7.4797782377726319E-14</v>
      </c>
      <c r="V317">
        <f t="shared" si="127"/>
        <v>4.7493631372516383E-13</v>
      </c>
      <c r="W317">
        <f t="shared" si="134"/>
        <v>3.0156576161008997E-12</v>
      </c>
      <c r="X317">
        <f t="shared" si="116"/>
        <v>1.9148232288697883E-11</v>
      </c>
      <c r="Y317">
        <f t="shared" si="126"/>
        <v>1.2158369631364204E-10</v>
      </c>
      <c r="Z317">
        <f t="shared" si="110"/>
        <v>7.7200834972182805E-10</v>
      </c>
      <c r="AA317">
        <f t="shared" si="115"/>
        <v>4.9019474659066613E-9</v>
      </c>
      <c r="AB317">
        <f t="shared" si="142"/>
        <v>3.112542625629227E-8</v>
      </c>
      <c r="AC317">
        <f t="shared" si="132"/>
        <v>1.9763413752878814E-7</v>
      </c>
      <c r="AD317">
        <f t="shared" si="137"/>
        <v>1.254898551272104E-6</v>
      </c>
      <c r="AE317">
        <f t="shared" si="144"/>
        <v>7.9681091216108263E-6</v>
      </c>
      <c r="AF317">
        <f t="shared" si="109"/>
        <v>5.0594339207369709E-5</v>
      </c>
      <c r="AG317">
        <f t="shared" si="112"/>
        <v>3.2125402912565879E-4</v>
      </c>
      <c r="AH317">
        <f t="shared" si="122"/>
        <v>2.0398359351323711E-3</v>
      </c>
      <c r="AI317">
        <f t="shared" si="129"/>
        <v>1.2952150837086654E-2</v>
      </c>
      <c r="AJ317">
        <f t="shared" si="136"/>
        <v>8.2241031456168567E-2</v>
      </c>
      <c r="AK317">
        <f t="shared" si="143"/>
        <v>0.522197999393887</v>
      </c>
      <c r="AL317">
        <f t="shared" si="145"/>
        <v>3.3157506142941804</v>
      </c>
    </row>
    <row r="318" spans="1:38" x14ac:dyDescent="0.2">
      <c r="A318">
        <v>304</v>
      </c>
      <c r="B318">
        <f t="shared" si="117"/>
        <v>30</v>
      </c>
      <c r="C318">
        <f t="shared" si="138"/>
        <v>3</v>
      </c>
      <c r="D318">
        <f t="shared" si="139"/>
        <v>242.66666666666666</v>
      </c>
      <c r="E318">
        <f t="shared" si="118"/>
        <v>-170.66666666666666</v>
      </c>
      <c r="F318" t="e">
        <f t="shared" si="140"/>
        <v>#N/A</v>
      </c>
      <c r="G318" t="e">
        <f t="shared" si="119"/>
        <v>#N/A</v>
      </c>
      <c r="H318">
        <f t="shared" si="141"/>
        <v>2.2335111910270146E-24</v>
      </c>
      <c r="I318">
        <f t="shared" si="125"/>
        <v>1.4181912056876088E-23</v>
      </c>
      <c r="J318">
        <f t="shared" si="133"/>
        <v>9.0049528472022819E-23</v>
      </c>
      <c r="K318">
        <f t="shared" si="114"/>
        <v>5.7177886490291622E-22</v>
      </c>
      <c r="L318">
        <f t="shared" si="124"/>
        <v>3.6305694865602807E-21</v>
      </c>
      <c r="M318">
        <f t="shared" si="131"/>
        <v>2.3052679288837857E-20</v>
      </c>
      <c r="N318">
        <f t="shared" si="113"/>
        <v>1.4637538941514665E-19</v>
      </c>
      <c r="O318">
        <f t="shared" si="123"/>
        <v>9.2942578855943244E-19</v>
      </c>
      <c r="P318">
        <f t="shared" si="130"/>
        <v>5.9014858979424543E-18</v>
      </c>
      <c r="Q318">
        <f t="shared" si="111"/>
        <v>3.7472099690277567E-17</v>
      </c>
      <c r="R318">
        <f t="shared" si="121"/>
        <v>2.379330018712149E-16</v>
      </c>
      <c r="S318">
        <f t="shared" si="128"/>
        <v>1.5107803898732691E-15</v>
      </c>
      <c r="T318">
        <f t="shared" si="135"/>
        <v>9.5928575207109955E-15</v>
      </c>
      <c r="U318">
        <f t="shared" si="120"/>
        <v>6.0910848479031053E-14</v>
      </c>
      <c r="V318">
        <f t="shared" si="127"/>
        <v>3.8675977980755719E-13</v>
      </c>
      <c r="W318">
        <f t="shared" si="134"/>
        <v>2.4557715253020253E-12</v>
      </c>
      <c r="X318">
        <f t="shared" si="116"/>
        <v>1.5593177210631904E-11</v>
      </c>
      <c r="Y318">
        <f t="shared" si="126"/>
        <v>9.9010503630734719E-11</v>
      </c>
      <c r="Z318">
        <f t="shared" si="110"/>
        <v>6.2867751047731673E-10</v>
      </c>
      <c r="AA318">
        <f t="shared" si="115"/>
        <v>3.9918533659217708E-9</v>
      </c>
      <c r="AB318">
        <f t="shared" si="142"/>
        <v>2.5346688929468012E-8</v>
      </c>
      <c r="AC318">
        <f t="shared" si="132"/>
        <v>1.6094144268219319E-7</v>
      </c>
      <c r="AD318">
        <f t="shared" si="137"/>
        <v>1.0219144616759723E-6</v>
      </c>
      <c r="AE318">
        <f t="shared" si="144"/>
        <v>6.4887523659438153E-6</v>
      </c>
      <c r="AF318">
        <f t="shared" si="109"/>
        <v>4.1201009326641409E-5</v>
      </c>
      <c r="AG318">
        <f t="shared" si="112"/>
        <v>2.6161010218904906E-4</v>
      </c>
      <c r="AH318">
        <f t="shared" si="122"/>
        <v>1.661120605681618E-3</v>
      </c>
      <c r="AI318">
        <f t="shared" si="129"/>
        <v>1.0547458387620209E-2</v>
      </c>
      <c r="AJ318">
        <f t="shared" si="136"/>
        <v>6.6972186160396491E-2</v>
      </c>
      <c r="AK318">
        <f t="shared" si="143"/>
        <v>0.42524687505449377</v>
      </c>
      <c r="AL318">
        <f t="shared" si="145"/>
        <v>2.7001493472307714</v>
      </c>
    </row>
    <row r="319" spans="1:38" x14ac:dyDescent="0.2">
      <c r="A319">
        <v>305</v>
      </c>
      <c r="B319">
        <f t="shared" si="117"/>
        <v>30</v>
      </c>
      <c r="C319">
        <f t="shared" si="138"/>
        <v>4</v>
      </c>
      <c r="D319">
        <f t="shared" si="139"/>
        <v>243.55555555555554</v>
      </c>
      <c r="E319">
        <f t="shared" si="118"/>
        <v>-171.55555555555554</v>
      </c>
      <c r="F319" t="e">
        <f t="shared" si="140"/>
        <v>#N/A</v>
      </c>
      <c r="G319" t="e">
        <f t="shared" si="119"/>
        <v>#N/A</v>
      </c>
      <c r="H319">
        <f t="shared" si="141"/>
        <v>1.8188381715094725E-24</v>
      </c>
      <c r="I319">
        <f t="shared" si="125"/>
        <v>1.1548902507256186E-23</v>
      </c>
      <c r="J319">
        <f t="shared" si="133"/>
        <v>7.3330959956386439E-23</v>
      </c>
      <c r="K319">
        <f t="shared" si="114"/>
        <v>4.6562257190642195E-22</v>
      </c>
      <c r="L319">
        <f t="shared" si="124"/>
        <v>2.9565190418575861E-21</v>
      </c>
      <c r="M319">
        <f t="shared" si="131"/>
        <v>1.8772725748834941E-20</v>
      </c>
      <c r="N319">
        <f t="shared" si="113"/>
        <v>1.1919937840804409E-19</v>
      </c>
      <c r="O319">
        <f t="shared" si="123"/>
        <v>7.5686887471554243E-19</v>
      </c>
      <c r="P319">
        <f t="shared" si="130"/>
        <v>4.8058177917017479E-18</v>
      </c>
      <c r="Q319">
        <f t="shared" si="111"/>
        <v>3.0515040872459312E-17</v>
      </c>
      <c r="R319">
        <f t="shared" si="121"/>
        <v>1.9375843192717763E-16</v>
      </c>
      <c r="S319">
        <f t="shared" si="128"/>
        <v>1.2302893546756482E-15</v>
      </c>
      <c r="T319">
        <f t="shared" si="135"/>
        <v>7.8118504633495886E-15</v>
      </c>
      <c r="U319">
        <f t="shared" si="120"/>
        <v>4.9602158573357511E-14</v>
      </c>
      <c r="V319">
        <f t="shared" si="127"/>
        <v>3.1495407479696509E-13</v>
      </c>
      <c r="W319">
        <f t="shared" si="134"/>
        <v>1.9998337186174959E-12</v>
      </c>
      <c r="X319">
        <f t="shared" si="116"/>
        <v>1.2698152594779533E-11</v>
      </c>
      <c r="Y319">
        <f t="shared" si="126"/>
        <v>8.0628243148023102E-11</v>
      </c>
      <c r="Z319">
        <f t="shared" si="110"/>
        <v>5.1195743196607761E-10</v>
      </c>
      <c r="AA319">
        <f t="shared" si="115"/>
        <v>3.2507270642635624E-9</v>
      </c>
      <c r="AB319">
        <f t="shared" si="142"/>
        <v>2.0640830245893934E-8</v>
      </c>
      <c r="AC319">
        <f t="shared" si="132"/>
        <v>1.3106110258331595E-7</v>
      </c>
      <c r="AD319">
        <f t="shared" si="137"/>
        <v>8.3218612845147102E-7</v>
      </c>
      <c r="AE319">
        <f t="shared" si="144"/>
        <v>5.2840525429488319E-6</v>
      </c>
      <c r="AF319">
        <f t="shared" si="109"/>
        <v>3.3551642261328909E-5</v>
      </c>
      <c r="AG319">
        <f t="shared" si="112"/>
        <v>2.1303964888357674E-4</v>
      </c>
      <c r="AH319">
        <f t="shared" si="122"/>
        <v>1.3527174509949018E-3</v>
      </c>
      <c r="AI319">
        <f t="shared" si="129"/>
        <v>8.5892204189001904E-3</v>
      </c>
      <c r="AJ319">
        <f t="shared" si="136"/>
        <v>5.4538150114195591E-2</v>
      </c>
      <c r="AK319">
        <f t="shared" si="143"/>
        <v>0.34629566745469464</v>
      </c>
      <c r="AL319">
        <f t="shared" si="145"/>
        <v>2.1988404272384474</v>
      </c>
    </row>
    <row r="320" spans="1:38" x14ac:dyDescent="0.2">
      <c r="A320">
        <v>306</v>
      </c>
      <c r="B320">
        <f t="shared" si="117"/>
        <v>30</v>
      </c>
      <c r="C320">
        <f t="shared" si="138"/>
        <v>5</v>
      </c>
      <c r="D320">
        <f t="shared" si="139"/>
        <v>244.44444444444446</v>
      </c>
      <c r="E320">
        <f t="shared" si="118"/>
        <v>-172.44444444444446</v>
      </c>
      <c r="F320" t="e">
        <f t="shared" si="140"/>
        <v>#N/A</v>
      </c>
      <c r="G320" t="e">
        <f t="shared" si="119"/>
        <v>#N/A</v>
      </c>
      <c r="H320">
        <f t="shared" si="141"/>
        <v>1.4811532207361394E-24</v>
      </c>
      <c r="I320">
        <f t="shared" si="125"/>
        <v>9.4047367228905177E-24</v>
      </c>
      <c r="J320">
        <f t="shared" si="133"/>
        <v>5.9716355869601762E-23</v>
      </c>
      <c r="K320">
        <f t="shared" si="114"/>
        <v>3.7917522450845192E-22</v>
      </c>
      <c r="L320">
        <f t="shared" si="124"/>
        <v>2.4076126010599744E-21</v>
      </c>
      <c r="M320">
        <f t="shared" si="131"/>
        <v>1.528738710261806E-20</v>
      </c>
      <c r="N320">
        <f t="shared" si="113"/>
        <v>9.7068857474163777E-20</v>
      </c>
      <c r="O320">
        <f t="shared" si="123"/>
        <v>6.1634882587135383E-19</v>
      </c>
      <c r="P320">
        <f t="shared" si="130"/>
        <v>3.9135710982701987E-18</v>
      </c>
      <c r="Q320">
        <f t="shared" si="111"/>
        <v>2.4849627513385945E-17</v>
      </c>
      <c r="R320">
        <f t="shared" si="121"/>
        <v>1.577852994230667E-16</v>
      </c>
      <c r="S320">
        <f t="shared" si="128"/>
        <v>1.0018742011571715E-15</v>
      </c>
      <c r="T320">
        <f t="shared" si="135"/>
        <v>6.3615046434268059E-15</v>
      </c>
      <c r="U320">
        <f t="shared" si="120"/>
        <v>4.0393036652305102E-14</v>
      </c>
      <c r="V320">
        <f t="shared" si="127"/>
        <v>2.564797954962361E-13</v>
      </c>
      <c r="W320">
        <f t="shared" si="134"/>
        <v>1.6285451887172577E-12</v>
      </c>
      <c r="X320">
        <f t="shared" si="116"/>
        <v>1.0340617382990077E-11</v>
      </c>
      <c r="Y320">
        <f t="shared" si="126"/>
        <v>6.565882764703648E-11</v>
      </c>
      <c r="Z320">
        <f t="shared" si="110"/>
        <v>4.1690756831161822E-10</v>
      </c>
      <c r="AA320">
        <f t="shared" si="115"/>
        <v>2.6471980500454613E-9</v>
      </c>
      <c r="AB320">
        <f t="shared" si="142"/>
        <v>1.6808659877641352E-8</v>
      </c>
      <c r="AC320">
        <f t="shared" si="132"/>
        <v>1.0672833748777397E-7</v>
      </c>
      <c r="AD320">
        <f t="shared" si="137"/>
        <v>6.7768270081163863E-7</v>
      </c>
      <c r="AE320">
        <f t="shared" si="144"/>
        <v>4.3030169286761819E-6</v>
      </c>
      <c r="AF320">
        <f t="shared" ref="AF320:AF383" si="146">$C$8*EXP(-$C$5*($D320-($AF$14-1)*$C$3))</f>
        <v>2.7322454396870154E-5</v>
      </c>
      <c r="AG320">
        <f t="shared" si="112"/>
        <v>1.7348677140777927E-4</v>
      </c>
      <c r="AH320">
        <f t="shared" si="122"/>
        <v>1.1015723337411013E-3</v>
      </c>
      <c r="AI320">
        <f t="shared" si="129"/>
        <v>6.9945483255987517E-3</v>
      </c>
      <c r="AJ320">
        <f t="shared" si="136"/>
        <v>4.4412613480391487E-2</v>
      </c>
      <c r="AK320">
        <f t="shared" si="143"/>
        <v>0.28200251743772187</v>
      </c>
      <c r="AL320">
        <f t="shared" si="145"/>
        <v>1.7906043713532807</v>
      </c>
    </row>
    <row r="321" spans="1:40" x14ac:dyDescent="0.2">
      <c r="A321">
        <v>307</v>
      </c>
      <c r="B321">
        <f t="shared" si="117"/>
        <v>30</v>
      </c>
      <c r="C321">
        <f t="shared" si="138"/>
        <v>6</v>
      </c>
      <c r="D321">
        <f t="shared" si="139"/>
        <v>245.33333333333334</v>
      </c>
      <c r="E321">
        <f t="shared" si="118"/>
        <v>-173.33333333333334</v>
      </c>
      <c r="F321" t="e">
        <f t="shared" si="140"/>
        <v>#N/A</v>
      </c>
      <c r="G321" t="e">
        <f t="shared" si="119"/>
        <v>#N/A</v>
      </c>
      <c r="H321">
        <f t="shared" si="141"/>
        <v>1.2061627568968387E-24</v>
      </c>
      <c r="I321">
        <f t="shared" si="125"/>
        <v>7.6586561165716048E-24</v>
      </c>
      <c r="J321">
        <f t="shared" si="133"/>
        <v>4.8629435104433695E-23</v>
      </c>
      <c r="K321">
        <f t="shared" si="114"/>
        <v>3.0877766576559088E-22</v>
      </c>
      <c r="L321">
        <f t="shared" si="124"/>
        <v>1.9606159658423323E-21</v>
      </c>
      <c r="M321">
        <f t="shared" si="131"/>
        <v>1.2449135386735035E-20</v>
      </c>
      <c r="N321">
        <f t="shared" si="113"/>
        <v>7.9047082435990772E-20</v>
      </c>
      <c r="O321">
        <f t="shared" si="123"/>
        <v>5.0191768725563737E-19</v>
      </c>
      <c r="P321">
        <f t="shared" si="130"/>
        <v>3.1869786590041716E-18</v>
      </c>
      <c r="Q321">
        <f t="shared" si="111"/>
        <v>2.023605310361365E-17</v>
      </c>
      <c r="R321">
        <f t="shared" si="121"/>
        <v>1.2849092793744327E-16</v>
      </c>
      <c r="S321">
        <f t="shared" si="128"/>
        <v>8.1586653670506843E-16</v>
      </c>
      <c r="T321">
        <f t="shared" si="135"/>
        <v>5.1804295945250984E-15</v>
      </c>
      <c r="U321">
        <f t="shared" si="120"/>
        <v>3.2893677551985261E-14</v>
      </c>
      <c r="V321">
        <f t="shared" si="127"/>
        <v>2.0886183339649694E-13</v>
      </c>
      <c r="W321">
        <f t="shared" si="134"/>
        <v>1.3261899761984262E-12</v>
      </c>
      <c r="X321">
        <f t="shared" si="116"/>
        <v>8.4207814533082334E-12</v>
      </c>
      <c r="Y321">
        <f t="shared" si="126"/>
        <v>5.3468629349503248E-11</v>
      </c>
      <c r="Z321">
        <f t="shared" si="110"/>
        <v>3.3950463390679726E-10</v>
      </c>
      <c r="AA321">
        <f t="shared" si="115"/>
        <v>2.1557200520469094E-9</v>
      </c>
      <c r="AB321">
        <f t="shared" si="142"/>
        <v>1.3687969113472841E-8</v>
      </c>
      <c r="AC321">
        <f t="shared" si="132"/>
        <v>8.691318628013986E-8</v>
      </c>
      <c r="AD321">
        <f t="shared" si="137"/>
        <v>5.5186433332400923E-7</v>
      </c>
      <c r="AE321">
        <f t="shared" si="144"/>
        <v>3.504120093049044E-6</v>
      </c>
      <c r="AF321">
        <f t="shared" si="146"/>
        <v>2.2249775687715821E-5</v>
      </c>
      <c r="AG321">
        <f t="shared" si="112"/>
        <v>1.412772693309462E-4</v>
      </c>
      <c r="AH321">
        <f t="shared" si="122"/>
        <v>8.970547438205543E-4</v>
      </c>
      <c r="AI321">
        <f t="shared" si="129"/>
        <v>5.6959425760552494E-3</v>
      </c>
      <c r="AJ321">
        <f t="shared" si="136"/>
        <v>3.616698094872222E-2</v>
      </c>
      <c r="AK321">
        <f t="shared" si="143"/>
        <v>0.22964601441806182</v>
      </c>
      <c r="AL321">
        <f t="shared" si="145"/>
        <v>1.4581612994701425</v>
      </c>
    </row>
    <row r="322" spans="1:40" x14ac:dyDescent="0.2">
      <c r="A322">
        <v>308</v>
      </c>
      <c r="B322">
        <f t="shared" si="117"/>
        <v>30</v>
      </c>
      <c r="C322">
        <f t="shared" si="138"/>
        <v>7</v>
      </c>
      <c r="D322">
        <f t="shared" si="139"/>
        <v>246.22222222222223</v>
      </c>
      <c r="E322">
        <f t="shared" si="118"/>
        <v>-174.22222222222223</v>
      </c>
      <c r="F322" t="e">
        <f t="shared" si="140"/>
        <v>#N/A</v>
      </c>
      <c r="G322" t="e">
        <f t="shared" si="119"/>
        <v>#N/A</v>
      </c>
      <c r="H322">
        <f t="shared" si="141"/>
        <v>9.8222694030393164E-25</v>
      </c>
      <c r="I322">
        <f t="shared" si="125"/>
        <v>6.2367523132398974E-24</v>
      </c>
      <c r="J322">
        <f t="shared" si="133"/>
        <v>3.9600908731608378E-23</v>
      </c>
      <c r="K322">
        <f t="shared" si="114"/>
        <v>2.5145009671780664E-22</v>
      </c>
      <c r="L322">
        <f t="shared" si="124"/>
        <v>1.5966085921894038E-21</v>
      </c>
      <c r="M322">
        <f t="shared" si="131"/>
        <v>1.0137832635291752E-20</v>
      </c>
      <c r="N322">
        <f t="shared" si="113"/>
        <v>6.4371224759758548E-20</v>
      </c>
      <c r="O322">
        <f t="shared" si="123"/>
        <v>4.0873179960048765E-19</v>
      </c>
      <c r="P322">
        <f t="shared" si="130"/>
        <v>2.5952851546346717E-18</v>
      </c>
      <c r="Q322">
        <f t="shared" si="111"/>
        <v>1.6479033538498201E-17</v>
      </c>
      <c r="R322">
        <f t="shared" si="121"/>
        <v>1.046353406977249E-16</v>
      </c>
      <c r="S322">
        <f t="shared" si="128"/>
        <v>6.6439299958647644E-16</v>
      </c>
      <c r="T322">
        <f t="shared" si="135"/>
        <v>4.2186325858555425E-15</v>
      </c>
      <c r="U322">
        <f t="shared" si="120"/>
        <v>2.6786647218617593E-14</v>
      </c>
      <c r="V322">
        <f t="shared" si="127"/>
        <v>1.7008460789413809E-13</v>
      </c>
      <c r="W322">
        <f t="shared" si="134"/>
        <v>1.0799699419790157E-12</v>
      </c>
      <c r="X322">
        <f t="shared" si="116"/>
        <v>6.8573816879660845E-12</v>
      </c>
      <c r="Y322">
        <f t="shared" si="126"/>
        <v>4.3541659620899384E-11</v>
      </c>
      <c r="Z322">
        <f t="shared" si="110"/>
        <v>2.7647230514662822E-10</v>
      </c>
      <c r="AA322">
        <f t="shared" si="115"/>
        <v>1.7554897121193191E-9</v>
      </c>
      <c r="AB322">
        <f t="shared" si="142"/>
        <v>1.1146664862950251E-8</v>
      </c>
      <c r="AC322">
        <f t="shared" si="132"/>
        <v>7.0776910117536625E-8</v>
      </c>
      <c r="AD322">
        <f t="shared" si="137"/>
        <v>4.4940536630254595E-7</v>
      </c>
      <c r="AE322">
        <f t="shared" si="144"/>
        <v>2.8535462049152608E-6</v>
      </c>
      <c r="AF322">
        <f t="shared" si="146"/>
        <v>1.8118888990089386E-5</v>
      </c>
      <c r="AG322">
        <f t="shared" si="112"/>
        <v>1.1504777377345164E-4</v>
      </c>
      <c r="AH322">
        <f t="shared" si="122"/>
        <v>7.30507828458306E-4</v>
      </c>
      <c r="AI322">
        <f t="shared" si="129"/>
        <v>4.638435581462882E-3</v>
      </c>
      <c r="AJ322">
        <f t="shared" si="136"/>
        <v>2.9452230086003617E-2</v>
      </c>
      <c r="AK322">
        <f t="shared" si="143"/>
        <v>0.18701000408532631</v>
      </c>
      <c r="AL322">
        <f t="shared" si="145"/>
        <v>1.1874395088544971</v>
      </c>
    </row>
    <row r="323" spans="1:40" x14ac:dyDescent="0.2">
      <c r="A323">
        <v>309</v>
      </c>
      <c r="B323">
        <f t="shared" si="117"/>
        <v>30</v>
      </c>
      <c r="C323">
        <f t="shared" si="138"/>
        <v>8</v>
      </c>
      <c r="D323">
        <f t="shared" si="139"/>
        <v>247.11111111111111</v>
      </c>
      <c r="E323">
        <f t="shared" si="118"/>
        <v>-175.11111111111111</v>
      </c>
      <c r="F323" t="e">
        <f t="shared" si="140"/>
        <v>#N/A</v>
      </c>
      <c r="G323" t="e">
        <f t="shared" si="119"/>
        <v>#N/A</v>
      </c>
      <c r="H323">
        <f t="shared" si="141"/>
        <v>7.9986698042389095E-25</v>
      </c>
      <c r="I323">
        <f t="shared" si="125"/>
        <v>5.0788387446380355E-24</v>
      </c>
      <c r="J323">
        <f t="shared" si="133"/>
        <v>3.2248615864060999E-23</v>
      </c>
      <c r="K323">
        <f t="shared" si="114"/>
        <v>2.0476594698851622E-22</v>
      </c>
      <c r="L323">
        <f t="shared" si="124"/>
        <v>1.300182718627338E-21</v>
      </c>
      <c r="M323">
        <f t="shared" si="131"/>
        <v>8.2556456611996219E-21</v>
      </c>
      <c r="N323">
        <f t="shared" si="113"/>
        <v>5.2420082429059816E-20</v>
      </c>
      <c r="O323">
        <f t="shared" si="123"/>
        <v>3.3284677596859878E-19</v>
      </c>
      <c r="P323">
        <f t="shared" si="130"/>
        <v>2.1134452892671047E-18</v>
      </c>
      <c r="Q323">
        <f t="shared" si="111"/>
        <v>1.3419541101839322E-17</v>
      </c>
      <c r="R323">
        <f t="shared" si="121"/>
        <v>8.5208774647961349E-17</v>
      </c>
      <c r="S323">
        <f t="shared" si="128"/>
        <v>5.4104199405237921E-16</v>
      </c>
      <c r="T323">
        <f t="shared" si="135"/>
        <v>3.4354025220708688E-15</v>
      </c>
      <c r="U323">
        <f t="shared" si="120"/>
        <v>2.1813446309877967E-14</v>
      </c>
      <c r="V323">
        <f t="shared" si="127"/>
        <v>1.3850675047740867E-13</v>
      </c>
      <c r="W323">
        <f t="shared" si="134"/>
        <v>8.7946304565014303E-13</v>
      </c>
      <c r="X323">
        <f t="shared" si="116"/>
        <v>5.5842422553287829E-12</v>
      </c>
      <c r="Y323">
        <f t="shared" si="126"/>
        <v>3.5457728122216646E-11</v>
      </c>
      <c r="Z323">
        <f t="shared" ref="Z323:Z386" si="147">$C$8*EXP(-$C$5*($D323-($Z$14-1)*$C$3))</f>
        <v>2.2514253968643677E-10</v>
      </c>
      <c r="AA323">
        <f t="shared" si="115"/>
        <v>1.4295660173641643E-9</v>
      </c>
      <c r="AB323">
        <f t="shared" si="142"/>
        <v>9.0771783992874681E-9</v>
      </c>
      <c r="AC323">
        <f t="shared" si="132"/>
        <v>5.7636490159727655E-8</v>
      </c>
      <c r="AD323">
        <f t="shared" si="137"/>
        <v>3.6596890044522632E-7</v>
      </c>
      <c r="AE323">
        <f t="shared" si="144"/>
        <v>2.3237576702175893E-6</v>
      </c>
      <c r="AF323">
        <f t="shared" si="146"/>
        <v>1.475494148089029E-5</v>
      </c>
      <c r="AG323">
        <f t="shared" si="112"/>
        <v>9.3688038513977829E-5</v>
      </c>
      <c r="AH323">
        <f t="shared" si="122"/>
        <v>5.9488196357570221E-4</v>
      </c>
      <c r="AI323">
        <f t="shared" si="129"/>
        <v>3.7772650191079133E-3</v>
      </c>
      <c r="AJ323">
        <f t="shared" si="136"/>
        <v>2.3984137859578321E-2</v>
      </c>
      <c r="AK323">
        <f t="shared" si="143"/>
        <v>0.15228978267537979</v>
      </c>
      <c r="AL323">
        <f t="shared" si="145"/>
        <v>0.96697984489162514</v>
      </c>
    </row>
    <row r="324" spans="1:40" x14ac:dyDescent="0.2">
      <c r="A324">
        <v>310</v>
      </c>
      <c r="B324">
        <f t="shared" si="117"/>
        <v>30</v>
      </c>
      <c r="C324">
        <f t="shared" si="138"/>
        <v>9</v>
      </c>
      <c r="D324">
        <f t="shared" si="139"/>
        <v>248</v>
      </c>
      <c r="E324">
        <f t="shared" si="118"/>
        <v>-176</v>
      </c>
      <c r="F324" t="e">
        <f t="shared" si="140"/>
        <v>#N/A</v>
      </c>
      <c r="G324" t="e">
        <f t="shared" si="119"/>
        <v>#N/A</v>
      </c>
      <c r="H324">
        <f t="shared" si="141"/>
        <v>6.5136391613781074E-25</v>
      </c>
      <c r="I324">
        <f t="shared" si="125"/>
        <v>4.1359030627651678E-24</v>
      </c>
      <c r="J324">
        <f t="shared" si="133"/>
        <v>2.6261347490687648E-23</v>
      </c>
      <c r="K324">
        <f t="shared" si="114"/>
        <v>1.6674916253127967E-22</v>
      </c>
      <c r="L324">
        <f t="shared" si="124"/>
        <v>1.0587911840678764E-21</v>
      </c>
      <c r="M324">
        <f t="shared" si="131"/>
        <v>6.7229049576160433E-21</v>
      </c>
      <c r="N324">
        <f t="shared" si="113"/>
        <v>4.2687785608007625E-20</v>
      </c>
      <c r="O324">
        <f t="shared" si="123"/>
        <v>2.7105054312137654E-19</v>
      </c>
      <c r="P324">
        <f t="shared" si="130"/>
        <v>1.7210636691497082E-18</v>
      </c>
      <c r="Q324">
        <f t="shared" si="111"/>
        <v>1.092807311564996E-17</v>
      </c>
      <c r="R324">
        <f t="shared" si="121"/>
        <v>6.9388939039072432E-17</v>
      </c>
      <c r="S324">
        <f t="shared" si="128"/>
        <v>4.4059229930232245E-16</v>
      </c>
      <c r="T324">
        <f t="shared" si="135"/>
        <v>2.7975867176063917E-15</v>
      </c>
      <c r="U324">
        <f t="shared" si="120"/>
        <v>1.7763568394002555E-14</v>
      </c>
      <c r="V324">
        <f t="shared" si="127"/>
        <v>1.1279162862139462E-13</v>
      </c>
      <c r="W324">
        <f t="shared" si="134"/>
        <v>7.1618219970723425E-13</v>
      </c>
      <c r="X324">
        <f t="shared" si="116"/>
        <v>4.5474735088646573E-12</v>
      </c>
      <c r="Y324">
        <f t="shared" si="126"/>
        <v>2.8874656927077046E-11</v>
      </c>
      <c r="Z324">
        <f t="shared" si="147"/>
        <v>1.833426431250521E-10</v>
      </c>
      <c r="AA324">
        <f t="shared" si="115"/>
        <v>1.164153218269349E-9</v>
      </c>
      <c r="AB324">
        <f t="shared" si="142"/>
        <v>7.3919121733317287E-9</v>
      </c>
      <c r="AC324">
        <f t="shared" si="132"/>
        <v>4.6935716640013204E-8</v>
      </c>
      <c r="AD324">
        <f t="shared" si="137"/>
        <v>2.980232238769536E-7</v>
      </c>
      <c r="AE324">
        <f t="shared" si="144"/>
        <v>1.8923295163729204E-6</v>
      </c>
      <c r="AF324">
        <f t="shared" si="146"/>
        <v>1.2015543459843389E-5</v>
      </c>
      <c r="AG324">
        <f t="shared" si="112"/>
        <v>7.6293945312500027E-5</v>
      </c>
      <c r="AH324">
        <f t="shared" si="122"/>
        <v>4.8443635619146714E-4</v>
      </c>
      <c r="AI324">
        <f t="shared" si="129"/>
        <v>3.0759791257199071E-3</v>
      </c>
      <c r="AJ324">
        <f t="shared" si="136"/>
        <v>1.9531250000000003E-2</v>
      </c>
      <c r="AK324">
        <f t="shared" si="143"/>
        <v>0.12401570718501562</v>
      </c>
      <c r="AL324">
        <f t="shared" si="145"/>
        <v>0.78745065618429588</v>
      </c>
    </row>
    <row r="325" spans="1:40" s="1" customFormat="1" x14ac:dyDescent="0.2">
      <c r="A325" s="1">
        <v>311</v>
      </c>
      <c r="B325" s="1">
        <f t="shared" si="117"/>
        <v>31</v>
      </c>
      <c r="C325" s="1">
        <f t="shared" si="138"/>
        <v>0</v>
      </c>
      <c r="D325" s="1">
        <f t="shared" si="139"/>
        <v>248</v>
      </c>
      <c r="E325" s="1">
        <f t="shared" si="118"/>
        <v>-176</v>
      </c>
      <c r="F325" s="1" t="e">
        <f t="shared" si="140"/>
        <v>#N/A</v>
      </c>
      <c r="G325" s="1" t="e">
        <f t="shared" si="119"/>
        <v>#N/A</v>
      </c>
      <c r="H325" s="1">
        <f t="shared" si="141"/>
        <v>6.5136391613781074E-25</v>
      </c>
      <c r="I325" s="1">
        <f t="shared" si="125"/>
        <v>4.1359030627651678E-24</v>
      </c>
      <c r="J325" s="1">
        <f t="shared" si="133"/>
        <v>2.6261347490687648E-23</v>
      </c>
      <c r="K325" s="1">
        <f t="shared" si="114"/>
        <v>1.6674916253127967E-22</v>
      </c>
      <c r="L325" s="1">
        <f t="shared" si="124"/>
        <v>1.0587911840678764E-21</v>
      </c>
      <c r="M325" s="1">
        <f t="shared" si="131"/>
        <v>6.7229049576160433E-21</v>
      </c>
      <c r="N325" s="1">
        <f t="shared" si="113"/>
        <v>4.2687785608007625E-20</v>
      </c>
      <c r="O325" s="1">
        <f t="shared" si="123"/>
        <v>2.7105054312137654E-19</v>
      </c>
      <c r="P325" s="1">
        <f t="shared" si="130"/>
        <v>1.7210636691497082E-18</v>
      </c>
      <c r="Q325" s="1">
        <f t="shared" si="111"/>
        <v>1.092807311564996E-17</v>
      </c>
      <c r="R325" s="1">
        <f t="shared" si="121"/>
        <v>6.9388939039072432E-17</v>
      </c>
      <c r="S325" s="1">
        <f t="shared" si="128"/>
        <v>4.4059229930232245E-16</v>
      </c>
      <c r="T325" s="1">
        <f t="shared" si="135"/>
        <v>2.7975867176063917E-15</v>
      </c>
      <c r="U325" s="1">
        <f t="shared" si="120"/>
        <v>1.7763568394002555E-14</v>
      </c>
      <c r="V325" s="1">
        <f t="shared" si="127"/>
        <v>1.1279162862139462E-13</v>
      </c>
      <c r="W325" s="1">
        <f t="shared" si="134"/>
        <v>7.1618219970723425E-13</v>
      </c>
      <c r="X325" s="1">
        <f t="shared" si="116"/>
        <v>4.5474735088646573E-12</v>
      </c>
      <c r="Y325" s="1">
        <f t="shared" si="126"/>
        <v>2.8874656927077046E-11</v>
      </c>
      <c r="Z325" s="1">
        <f t="shared" si="147"/>
        <v>1.833426431250521E-10</v>
      </c>
      <c r="AA325" s="1">
        <f t="shared" si="115"/>
        <v>1.164153218269349E-9</v>
      </c>
      <c r="AB325" s="1">
        <f t="shared" si="142"/>
        <v>7.3919121733317287E-9</v>
      </c>
      <c r="AC325" s="1">
        <f t="shared" si="132"/>
        <v>4.6935716640013204E-8</v>
      </c>
      <c r="AD325" s="1">
        <f t="shared" si="137"/>
        <v>2.980232238769536E-7</v>
      </c>
      <c r="AE325" s="1">
        <f t="shared" si="144"/>
        <v>1.8923295163729204E-6</v>
      </c>
      <c r="AF325" s="1">
        <f t="shared" si="146"/>
        <v>1.2015543459843389E-5</v>
      </c>
      <c r="AG325" s="1">
        <f t="shared" si="112"/>
        <v>7.6293945312500027E-5</v>
      </c>
      <c r="AH325" s="1">
        <f t="shared" si="122"/>
        <v>4.8443635619146714E-4</v>
      </c>
      <c r="AI325" s="1">
        <f t="shared" si="129"/>
        <v>3.0759791257199071E-3</v>
      </c>
      <c r="AJ325" s="1">
        <f t="shared" si="136"/>
        <v>1.9531250000000003E-2</v>
      </c>
      <c r="AK325" s="1">
        <f t="shared" si="143"/>
        <v>0.12401570718501562</v>
      </c>
      <c r="AL325" s="1">
        <f t="shared" si="145"/>
        <v>0.78745065618429588</v>
      </c>
      <c r="AM325" s="1">
        <f>$C$8*EXP(-$C$5*($D325-($AM$14-1)*$C$3))</f>
        <v>5</v>
      </c>
    </row>
    <row r="326" spans="1:40" x14ac:dyDescent="0.2">
      <c r="A326">
        <v>312</v>
      </c>
      <c r="B326">
        <f t="shared" si="117"/>
        <v>31</v>
      </c>
      <c r="C326">
        <f t="shared" si="138"/>
        <v>1</v>
      </c>
      <c r="D326">
        <f t="shared" si="139"/>
        <v>248.88888888888889</v>
      </c>
      <c r="E326">
        <f t="shared" si="118"/>
        <v>-176.88888888888889</v>
      </c>
      <c r="F326" t="e">
        <f t="shared" si="140"/>
        <v>#N/A</v>
      </c>
      <c r="G326" t="e">
        <f t="shared" si="119"/>
        <v>#N/A</v>
      </c>
      <c r="H326">
        <f t="shared" si="141"/>
        <v>5.3043188633882937E-25</v>
      </c>
      <c r="I326">
        <f t="shared" si="125"/>
        <v>3.3680325374869302E-24</v>
      </c>
      <c r="J326">
        <f t="shared" si="133"/>
        <v>2.138567357227946E-23</v>
      </c>
      <c r="K326">
        <f t="shared" si="114"/>
        <v>1.3579056290274041E-22</v>
      </c>
      <c r="L326">
        <f t="shared" si="124"/>
        <v>8.6221632959665469E-22</v>
      </c>
      <c r="M326">
        <f t="shared" si="131"/>
        <v>5.4747324345035455E-21</v>
      </c>
      <c r="N326">
        <f t="shared" si="113"/>
        <v>3.4762384103101329E-20</v>
      </c>
      <c r="O326">
        <f t="shared" si="123"/>
        <v>2.2072738037674374E-19</v>
      </c>
      <c r="P326">
        <f t="shared" si="130"/>
        <v>1.4015315032329086E-18</v>
      </c>
      <c r="Q326">
        <f t="shared" si="111"/>
        <v>8.8991703303939464E-18</v>
      </c>
      <c r="R326">
        <f t="shared" si="121"/>
        <v>5.6506209376446435E-17</v>
      </c>
      <c r="S326">
        <f t="shared" si="128"/>
        <v>3.5879206482762485E-16</v>
      </c>
      <c r="T326">
        <f t="shared" si="135"/>
        <v>2.2781876045808519E-15</v>
      </c>
      <c r="U326">
        <f t="shared" si="120"/>
        <v>1.4465589600370196E-14</v>
      </c>
      <c r="V326">
        <f t="shared" si="127"/>
        <v>9.1850768595871709E-14</v>
      </c>
      <c r="W326">
        <f t="shared" si="134"/>
        <v>5.8321602677269838E-13</v>
      </c>
      <c r="X326">
        <f t="shared" si="116"/>
        <v>3.7031909376947863E-12</v>
      </c>
      <c r="Y326">
        <f t="shared" si="126"/>
        <v>2.3513796760543174E-11</v>
      </c>
      <c r="Z326">
        <f t="shared" si="147"/>
        <v>1.4930330285381091E-10</v>
      </c>
      <c r="AA326">
        <f t="shared" si="115"/>
        <v>9.480168800498624E-10</v>
      </c>
      <c r="AB326">
        <f t="shared" si="142"/>
        <v>6.0195319706990566E-9</v>
      </c>
      <c r="AC326">
        <f t="shared" si="132"/>
        <v>3.8221645530575488E-8</v>
      </c>
      <c r="AD326">
        <f t="shared" si="137"/>
        <v>2.4269232129276499E-7</v>
      </c>
      <c r="AE326">
        <f t="shared" si="144"/>
        <v>1.541000184498957E-6</v>
      </c>
      <c r="AF326">
        <f t="shared" si="146"/>
        <v>9.7847412558273317E-6</v>
      </c>
      <c r="AG326">
        <f t="shared" si="112"/>
        <v>6.2129234250947755E-5</v>
      </c>
      <c r="AH326">
        <f t="shared" si="122"/>
        <v>3.9449604723173251E-4</v>
      </c>
      <c r="AI326">
        <f t="shared" si="129"/>
        <v>2.5048937614917961E-3</v>
      </c>
      <c r="AJ326">
        <f t="shared" si="136"/>
        <v>1.5905083968242625E-2</v>
      </c>
      <c r="AK326">
        <f t="shared" si="143"/>
        <v>0.10099098809132356</v>
      </c>
      <c r="AL326">
        <f t="shared" si="145"/>
        <v>0.64125280294189968</v>
      </c>
      <c r="AM326">
        <f t="shared" ref="AM326:AM389" si="148">$C$8*EXP(-$C$5*($D326-($AM$14-1)*$C$3))</f>
        <v>4.0717014958701112</v>
      </c>
    </row>
    <row r="327" spans="1:40" x14ac:dyDescent="0.2">
      <c r="A327">
        <v>313</v>
      </c>
      <c r="B327">
        <f t="shared" si="117"/>
        <v>31</v>
      </c>
      <c r="C327">
        <f t="shared" si="138"/>
        <v>2</v>
      </c>
      <c r="D327">
        <f t="shared" si="139"/>
        <v>249.77777777777777</v>
      </c>
      <c r="E327">
        <f t="shared" si="118"/>
        <v>-177.77777777777777</v>
      </c>
      <c r="F327" t="e">
        <f t="shared" si="140"/>
        <v>#N/A</v>
      </c>
      <c r="G327" t="e">
        <f t="shared" si="119"/>
        <v>#N/A</v>
      </c>
      <c r="H327">
        <f t="shared" si="141"/>
        <v>4.3195206101260176E-25</v>
      </c>
      <c r="I327">
        <f t="shared" si="125"/>
        <v>2.7427246242049574E-24</v>
      </c>
      <c r="J327">
        <f t="shared" si="133"/>
        <v>1.7415215814888098E-23</v>
      </c>
      <c r="K327">
        <f t="shared" si="114"/>
        <v>1.1057972761922614E-22</v>
      </c>
      <c r="L327">
        <f t="shared" si="124"/>
        <v>7.0213750379646468E-22</v>
      </c>
      <c r="M327">
        <f t="shared" si="131"/>
        <v>4.458295248611356E-21</v>
      </c>
      <c r="N327">
        <f t="shared" si="113"/>
        <v>2.8308410270521911E-20</v>
      </c>
      <c r="O327">
        <f t="shared" si="123"/>
        <v>1.7974720097189505E-19</v>
      </c>
      <c r="P327">
        <f t="shared" si="130"/>
        <v>1.1413235836445079E-18</v>
      </c>
      <c r="Q327">
        <f t="shared" si="111"/>
        <v>7.2469530292536139E-18</v>
      </c>
      <c r="R327">
        <f t="shared" si="121"/>
        <v>4.6015283448805171E-17</v>
      </c>
      <c r="S327">
        <f t="shared" si="128"/>
        <v>2.9217883741299215E-16</v>
      </c>
      <c r="T327">
        <f t="shared" si="135"/>
        <v>1.8552199754889267E-15</v>
      </c>
      <c r="U327">
        <f t="shared" si="120"/>
        <v>1.177991256289413E-14</v>
      </c>
      <c r="V327">
        <f t="shared" si="127"/>
        <v>7.4797782377726319E-14</v>
      </c>
      <c r="W327">
        <f t="shared" si="134"/>
        <v>4.7493631372516383E-13</v>
      </c>
      <c r="X327">
        <f t="shared" si="116"/>
        <v>3.0156576161008997E-12</v>
      </c>
      <c r="Y327">
        <f t="shared" si="126"/>
        <v>1.9148232288697883E-11</v>
      </c>
      <c r="Z327">
        <f t="shared" si="147"/>
        <v>1.2158369631364204E-10</v>
      </c>
      <c r="AA327">
        <f t="shared" si="115"/>
        <v>7.7200834972182805E-10</v>
      </c>
      <c r="AB327">
        <f t="shared" si="142"/>
        <v>4.9019474659066613E-9</v>
      </c>
      <c r="AC327">
        <f t="shared" si="132"/>
        <v>3.112542625629227E-8</v>
      </c>
      <c r="AD327">
        <f t="shared" si="137"/>
        <v>1.9763413752878814E-7</v>
      </c>
      <c r="AE327">
        <f t="shared" si="144"/>
        <v>1.254898551272104E-6</v>
      </c>
      <c r="AF327">
        <f t="shared" si="146"/>
        <v>7.9681091216108263E-6</v>
      </c>
      <c r="AG327">
        <f t="shared" si="112"/>
        <v>5.0594339207369709E-5</v>
      </c>
      <c r="AH327">
        <f t="shared" si="122"/>
        <v>3.2125402912565879E-4</v>
      </c>
      <c r="AI327">
        <f t="shared" si="129"/>
        <v>2.0398359351323711E-3</v>
      </c>
      <c r="AJ327">
        <f t="shared" si="136"/>
        <v>1.2952150837086654E-2</v>
      </c>
      <c r="AK327">
        <f t="shared" si="143"/>
        <v>8.2241031456168567E-2</v>
      </c>
      <c r="AL327">
        <f t="shared" si="145"/>
        <v>0.522197999393887</v>
      </c>
      <c r="AM327">
        <f t="shared" si="148"/>
        <v>3.3157506142941804</v>
      </c>
    </row>
    <row r="328" spans="1:40" x14ac:dyDescent="0.2">
      <c r="A328">
        <v>314</v>
      </c>
      <c r="B328">
        <f t="shared" si="117"/>
        <v>31</v>
      </c>
      <c r="C328">
        <f t="shared" si="138"/>
        <v>3</v>
      </c>
      <c r="D328">
        <f t="shared" si="139"/>
        <v>250.66666666666666</v>
      </c>
      <c r="E328">
        <f t="shared" si="118"/>
        <v>-178.66666666666666</v>
      </c>
      <c r="F328" t="e">
        <f t="shared" si="140"/>
        <v>#N/A</v>
      </c>
      <c r="G328" t="e">
        <f t="shared" si="119"/>
        <v>#N/A</v>
      </c>
      <c r="H328">
        <f t="shared" si="141"/>
        <v>3.5175597059383886E-25</v>
      </c>
      <c r="I328">
        <f t="shared" si="125"/>
        <v>2.2335111910270146E-24</v>
      </c>
      <c r="J328">
        <f t="shared" si="133"/>
        <v>1.4181912056876088E-23</v>
      </c>
      <c r="K328">
        <f t="shared" si="114"/>
        <v>9.0049528472022819E-23</v>
      </c>
      <c r="L328">
        <f t="shared" si="124"/>
        <v>5.7177886490291622E-22</v>
      </c>
      <c r="M328">
        <f t="shared" si="131"/>
        <v>3.6305694865602807E-21</v>
      </c>
      <c r="N328">
        <f t="shared" si="113"/>
        <v>2.3052679288837857E-20</v>
      </c>
      <c r="O328">
        <f t="shared" si="123"/>
        <v>1.4637538941514665E-19</v>
      </c>
      <c r="P328">
        <f t="shared" si="130"/>
        <v>9.2942578855943244E-19</v>
      </c>
      <c r="Q328">
        <f t="shared" si="111"/>
        <v>5.9014858979424543E-18</v>
      </c>
      <c r="R328">
        <f t="shared" si="121"/>
        <v>3.7472099690277567E-17</v>
      </c>
      <c r="S328">
        <f t="shared" si="128"/>
        <v>2.379330018712149E-16</v>
      </c>
      <c r="T328">
        <f t="shared" si="135"/>
        <v>1.5107803898732691E-15</v>
      </c>
      <c r="U328">
        <f t="shared" si="120"/>
        <v>9.5928575207109955E-15</v>
      </c>
      <c r="V328">
        <f t="shared" si="127"/>
        <v>6.0910848479031053E-14</v>
      </c>
      <c r="W328">
        <f t="shared" si="134"/>
        <v>3.8675977980755719E-13</v>
      </c>
      <c r="X328">
        <f t="shared" si="116"/>
        <v>2.4557715253020253E-12</v>
      </c>
      <c r="Y328">
        <f t="shared" si="126"/>
        <v>1.5593177210631904E-11</v>
      </c>
      <c r="Z328">
        <f t="shared" si="147"/>
        <v>9.9010503630734719E-11</v>
      </c>
      <c r="AA328">
        <f t="shared" si="115"/>
        <v>6.2867751047731673E-10</v>
      </c>
      <c r="AB328">
        <f t="shared" si="142"/>
        <v>3.9918533659217708E-9</v>
      </c>
      <c r="AC328">
        <f t="shared" si="132"/>
        <v>2.5346688929468012E-8</v>
      </c>
      <c r="AD328">
        <f t="shared" si="137"/>
        <v>1.6094144268219319E-7</v>
      </c>
      <c r="AE328">
        <f t="shared" si="144"/>
        <v>1.0219144616759723E-6</v>
      </c>
      <c r="AF328">
        <f t="shared" si="146"/>
        <v>6.4887523659438153E-6</v>
      </c>
      <c r="AG328">
        <f t="shared" si="112"/>
        <v>4.1201009326641409E-5</v>
      </c>
      <c r="AH328">
        <f t="shared" si="122"/>
        <v>2.6161010218904906E-4</v>
      </c>
      <c r="AI328">
        <f t="shared" si="129"/>
        <v>1.661120605681618E-3</v>
      </c>
      <c r="AJ328">
        <f t="shared" si="136"/>
        <v>1.0547458387620209E-2</v>
      </c>
      <c r="AK328">
        <f t="shared" si="143"/>
        <v>6.6972186160396491E-2</v>
      </c>
      <c r="AL328">
        <f t="shared" si="145"/>
        <v>0.42524687505449377</v>
      </c>
      <c r="AM328">
        <f t="shared" si="148"/>
        <v>2.7001493472307714</v>
      </c>
    </row>
    <row r="329" spans="1:40" x14ac:dyDescent="0.2">
      <c r="A329">
        <v>315</v>
      </c>
      <c r="B329">
        <f t="shared" si="117"/>
        <v>31</v>
      </c>
      <c r="C329">
        <f t="shared" si="138"/>
        <v>4</v>
      </c>
      <c r="D329">
        <f t="shared" si="139"/>
        <v>251.55555555555554</v>
      </c>
      <c r="E329">
        <f t="shared" si="118"/>
        <v>-179.55555555555554</v>
      </c>
      <c r="F329" t="e">
        <f t="shared" si="140"/>
        <v>#N/A</v>
      </c>
      <c r="G329" t="e">
        <f t="shared" si="119"/>
        <v>#N/A</v>
      </c>
      <c r="H329">
        <f t="shared" si="141"/>
        <v>2.864490623296343E-25</v>
      </c>
      <c r="I329">
        <f t="shared" si="125"/>
        <v>1.8188381715094725E-24</v>
      </c>
      <c r="J329">
        <f t="shared" si="133"/>
        <v>1.1548902507256186E-23</v>
      </c>
      <c r="K329">
        <f t="shared" si="114"/>
        <v>7.3330959956386439E-23</v>
      </c>
      <c r="L329">
        <f t="shared" si="124"/>
        <v>4.6562257190642195E-22</v>
      </c>
      <c r="M329">
        <f t="shared" si="131"/>
        <v>2.9565190418575861E-21</v>
      </c>
      <c r="N329">
        <f t="shared" si="113"/>
        <v>1.8772725748834941E-20</v>
      </c>
      <c r="O329">
        <f t="shared" si="123"/>
        <v>1.1919937840804409E-19</v>
      </c>
      <c r="P329">
        <f t="shared" si="130"/>
        <v>7.5686887471554243E-19</v>
      </c>
      <c r="Q329">
        <f t="shared" ref="Q329:Q392" si="149">$C$8*EXP(-$C$5*($D329-($Q$14-1)*$C$3))</f>
        <v>4.8058177917017479E-18</v>
      </c>
      <c r="R329">
        <f t="shared" si="121"/>
        <v>3.0515040872459312E-17</v>
      </c>
      <c r="S329">
        <f t="shared" si="128"/>
        <v>1.9375843192717763E-16</v>
      </c>
      <c r="T329">
        <f t="shared" si="135"/>
        <v>1.2302893546756482E-15</v>
      </c>
      <c r="U329">
        <f t="shared" si="120"/>
        <v>7.8118504633495886E-15</v>
      </c>
      <c r="V329">
        <f t="shared" si="127"/>
        <v>4.9602158573357511E-14</v>
      </c>
      <c r="W329">
        <f t="shared" si="134"/>
        <v>3.1495407479696509E-13</v>
      </c>
      <c r="X329">
        <f t="shared" si="116"/>
        <v>1.9998337186174959E-12</v>
      </c>
      <c r="Y329">
        <f t="shared" si="126"/>
        <v>1.2698152594779533E-11</v>
      </c>
      <c r="Z329">
        <f t="shared" si="147"/>
        <v>8.0628243148023102E-11</v>
      </c>
      <c r="AA329">
        <f t="shared" si="115"/>
        <v>5.1195743196607761E-10</v>
      </c>
      <c r="AB329">
        <f t="shared" si="142"/>
        <v>3.2507270642635624E-9</v>
      </c>
      <c r="AC329">
        <f t="shared" si="132"/>
        <v>2.0640830245893934E-8</v>
      </c>
      <c r="AD329">
        <f t="shared" si="137"/>
        <v>1.3106110258331595E-7</v>
      </c>
      <c r="AE329">
        <f t="shared" si="144"/>
        <v>8.3218612845147102E-7</v>
      </c>
      <c r="AF329">
        <f t="shared" si="146"/>
        <v>5.2840525429488319E-6</v>
      </c>
      <c r="AG329">
        <f t="shared" si="112"/>
        <v>3.3551642261328909E-5</v>
      </c>
      <c r="AH329">
        <f t="shared" si="122"/>
        <v>2.1303964888357674E-4</v>
      </c>
      <c r="AI329">
        <f t="shared" si="129"/>
        <v>1.3527174509949018E-3</v>
      </c>
      <c r="AJ329">
        <f t="shared" si="136"/>
        <v>8.5892204189001904E-3</v>
      </c>
      <c r="AK329">
        <f t="shared" si="143"/>
        <v>5.4538150114195591E-2</v>
      </c>
      <c r="AL329">
        <f t="shared" si="145"/>
        <v>0.34629566745469464</v>
      </c>
      <c r="AM329">
        <f t="shared" si="148"/>
        <v>2.1988404272384474</v>
      </c>
    </row>
    <row r="330" spans="1:40" x14ac:dyDescent="0.2">
      <c r="A330">
        <v>316</v>
      </c>
      <c r="B330">
        <f t="shared" si="117"/>
        <v>31</v>
      </c>
      <c r="C330">
        <f t="shared" si="138"/>
        <v>5</v>
      </c>
      <c r="D330">
        <f t="shared" si="139"/>
        <v>252.44444444444446</v>
      </c>
      <c r="E330">
        <f t="shared" si="118"/>
        <v>-180.44444444444446</v>
      </c>
      <c r="F330" t="e">
        <f t="shared" si="140"/>
        <v>#N/A</v>
      </c>
      <c r="G330" t="e">
        <f t="shared" si="119"/>
        <v>#N/A</v>
      </c>
      <c r="H330">
        <f t="shared" si="141"/>
        <v>2.332670151156317E-25</v>
      </c>
      <c r="I330">
        <f t="shared" si="125"/>
        <v>1.4811532207361394E-24</v>
      </c>
      <c r="J330">
        <f t="shared" si="133"/>
        <v>9.4047367228905177E-24</v>
      </c>
      <c r="K330">
        <f t="shared" si="114"/>
        <v>5.9716355869601762E-23</v>
      </c>
      <c r="L330">
        <f t="shared" si="124"/>
        <v>3.7917522450845192E-22</v>
      </c>
      <c r="M330">
        <f t="shared" si="131"/>
        <v>2.4076126010599744E-21</v>
      </c>
      <c r="N330">
        <f t="shared" si="113"/>
        <v>1.528738710261806E-20</v>
      </c>
      <c r="O330">
        <f t="shared" si="123"/>
        <v>9.7068857474163777E-20</v>
      </c>
      <c r="P330">
        <f t="shared" si="130"/>
        <v>6.1634882587135383E-19</v>
      </c>
      <c r="Q330">
        <f t="shared" si="149"/>
        <v>3.9135710982701987E-18</v>
      </c>
      <c r="R330">
        <f t="shared" si="121"/>
        <v>2.4849627513385945E-17</v>
      </c>
      <c r="S330">
        <f t="shared" si="128"/>
        <v>1.577852994230667E-16</v>
      </c>
      <c r="T330">
        <f t="shared" si="135"/>
        <v>1.0018742011571715E-15</v>
      </c>
      <c r="U330">
        <f t="shared" si="120"/>
        <v>6.3615046434268059E-15</v>
      </c>
      <c r="V330">
        <f t="shared" si="127"/>
        <v>4.0393036652305102E-14</v>
      </c>
      <c r="W330">
        <f t="shared" si="134"/>
        <v>2.564797954962361E-13</v>
      </c>
      <c r="X330">
        <f t="shared" si="116"/>
        <v>1.6285451887172577E-12</v>
      </c>
      <c r="Y330">
        <f t="shared" si="126"/>
        <v>1.0340617382990077E-11</v>
      </c>
      <c r="Z330">
        <f t="shared" si="147"/>
        <v>6.565882764703648E-11</v>
      </c>
      <c r="AA330">
        <f t="shared" si="115"/>
        <v>4.1690756831161822E-10</v>
      </c>
      <c r="AB330">
        <f t="shared" si="142"/>
        <v>2.6471980500454613E-9</v>
      </c>
      <c r="AC330">
        <f t="shared" si="132"/>
        <v>1.6808659877641352E-8</v>
      </c>
      <c r="AD330">
        <f t="shared" si="137"/>
        <v>1.0672833748777397E-7</v>
      </c>
      <c r="AE330">
        <f t="shared" si="144"/>
        <v>6.7768270081163863E-7</v>
      </c>
      <c r="AF330">
        <f t="shared" si="146"/>
        <v>4.3030169286761819E-6</v>
      </c>
      <c r="AG330">
        <f t="shared" ref="AG330:AG393" si="150">$C$8*EXP(-$C$5*($D330-($AG$14-1)*$C$3))</f>
        <v>2.7322454396870154E-5</v>
      </c>
      <c r="AH330">
        <f t="shared" si="122"/>
        <v>1.7348677140777927E-4</v>
      </c>
      <c r="AI330">
        <f t="shared" si="129"/>
        <v>1.1015723337411013E-3</v>
      </c>
      <c r="AJ330">
        <f t="shared" si="136"/>
        <v>6.9945483255987517E-3</v>
      </c>
      <c r="AK330">
        <f t="shared" si="143"/>
        <v>4.4412613480391487E-2</v>
      </c>
      <c r="AL330">
        <f t="shared" si="145"/>
        <v>0.28200251743772187</v>
      </c>
      <c r="AM330">
        <f t="shared" si="148"/>
        <v>1.7906043713532807</v>
      </c>
    </row>
    <row r="331" spans="1:40" x14ac:dyDescent="0.2">
      <c r="A331">
        <v>317</v>
      </c>
      <c r="B331">
        <f t="shared" si="117"/>
        <v>31</v>
      </c>
      <c r="C331">
        <f t="shared" si="138"/>
        <v>6</v>
      </c>
      <c r="D331">
        <f t="shared" si="139"/>
        <v>253.33333333333334</v>
      </c>
      <c r="E331">
        <f t="shared" si="118"/>
        <v>-181.33333333333334</v>
      </c>
      <c r="F331" t="e">
        <f t="shared" si="140"/>
        <v>#N/A</v>
      </c>
      <c r="G331" t="e">
        <f t="shared" si="119"/>
        <v>#N/A</v>
      </c>
      <c r="H331">
        <f t="shared" si="141"/>
        <v>1.8995873087669401E-25</v>
      </c>
      <c r="I331">
        <f t="shared" si="125"/>
        <v>1.2061627568968387E-24</v>
      </c>
      <c r="J331">
        <f t="shared" si="133"/>
        <v>7.6586561165716048E-24</v>
      </c>
      <c r="K331">
        <f t="shared" si="114"/>
        <v>4.8629435104433695E-23</v>
      </c>
      <c r="L331">
        <f t="shared" si="124"/>
        <v>3.0877766576559088E-22</v>
      </c>
      <c r="M331">
        <f t="shared" si="131"/>
        <v>1.9606159658423323E-21</v>
      </c>
      <c r="N331">
        <f t="shared" ref="N331:N394" si="151">$C$8*EXP(-$C$5*($D331-($N$14-1)*$C$3))</f>
        <v>1.2449135386735035E-20</v>
      </c>
      <c r="O331">
        <f t="shared" si="123"/>
        <v>7.9047082435990772E-20</v>
      </c>
      <c r="P331">
        <f t="shared" si="130"/>
        <v>5.0191768725563737E-19</v>
      </c>
      <c r="Q331">
        <f t="shared" si="149"/>
        <v>3.1869786590041716E-18</v>
      </c>
      <c r="R331">
        <f t="shared" si="121"/>
        <v>2.023605310361365E-17</v>
      </c>
      <c r="S331">
        <f t="shared" si="128"/>
        <v>1.2849092793744327E-16</v>
      </c>
      <c r="T331">
        <f t="shared" si="135"/>
        <v>8.1586653670506843E-16</v>
      </c>
      <c r="U331">
        <f t="shared" si="120"/>
        <v>5.1804295945250984E-15</v>
      </c>
      <c r="V331">
        <f t="shared" si="127"/>
        <v>3.2893677551985261E-14</v>
      </c>
      <c r="W331">
        <f t="shared" si="134"/>
        <v>2.0886183339649694E-13</v>
      </c>
      <c r="X331">
        <f t="shared" si="116"/>
        <v>1.3261899761984262E-12</v>
      </c>
      <c r="Y331">
        <f t="shared" si="126"/>
        <v>8.4207814533082334E-12</v>
      </c>
      <c r="Z331">
        <f t="shared" si="147"/>
        <v>5.3468629349503248E-11</v>
      </c>
      <c r="AA331">
        <f t="shared" si="115"/>
        <v>3.3950463390679726E-10</v>
      </c>
      <c r="AB331">
        <f t="shared" si="142"/>
        <v>2.1557200520469094E-9</v>
      </c>
      <c r="AC331">
        <f t="shared" si="132"/>
        <v>1.3687969113472841E-8</v>
      </c>
      <c r="AD331">
        <f t="shared" si="137"/>
        <v>8.691318628013986E-8</v>
      </c>
      <c r="AE331">
        <f t="shared" si="144"/>
        <v>5.5186433332400923E-7</v>
      </c>
      <c r="AF331">
        <f t="shared" si="146"/>
        <v>3.504120093049044E-6</v>
      </c>
      <c r="AG331">
        <f t="shared" si="150"/>
        <v>2.2249775687715821E-5</v>
      </c>
      <c r="AH331">
        <f t="shared" si="122"/>
        <v>1.412772693309462E-4</v>
      </c>
      <c r="AI331">
        <f t="shared" si="129"/>
        <v>8.970547438205543E-4</v>
      </c>
      <c r="AJ331">
        <f t="shared" si="136"/>
        <v>5.6959425760552494E-3</v>
      </c>
      <c r="AK331">
        <f t="shared" si="143"/>
        <v>3.616698094872222E-2</v>
      </c>
      <c r="AL331">
        <f t="shared" si="145"/>
        <v>0.22964601441806182</v>
      </c>
      <c r="AM331">
        <f t="shared" si="148"/>
        <v>1.4581612994701425</v>
      </c>
    </row>
    <row r="332" spans="1:40" x14ac:dyDescent="0.2">
      <c r="A332">
        <v>318</v>
      </c>
      <c r="B332">
        <f t="shared" si="117"/>
        <v>31</v>
      </c>
      <c r="C332">
        <f t="shared" si="138"/>
        <v>7</v>
      </c>
      <c r="D332">
        <f t="shared" si="139"/>
        <v>254.22222222222223</v>
      </c>
      <c r="E332">
        <f t="shared" si="118"/>
        <v>-182.22222222222223</v>
      </c>
      <c r="F332" t="e">
        <f t="shared" si="140"/>
        <v>#N/A</v>
      </c>
      <c r="G332" t="e">
        <f t="shared" si="119"/>
        <v>#N/A</v>
      </c>
      <c r="H332">
        <f t="shared" si="141"/>
        <v>1.5469104973284511E-25</v>
      </c>
      <c r="I332">
        <f t="shared" si="125"/>
        <v>9.8222694030393164E-25</v>
      </c>
      <c r="J332">
        <f t="shared" si="133"/>
        <v>6.2367523132398974E-24</v>
      </c>
      <c r="K332">
        <f t="shared" si="114"/>
        <v>3.9600908731608378E-23</v>
      </c>
      <c r="L332">
        <f t="shared" si="124"/>
        <v>2.5145009671780664E-22</v>
      </c>
      <c r="M332">
        <f t="shared" si="131"/>
        <v>1.5966085921894038E-21</v>
      </c>
      <c r="N332">
        <f t="shared" si="151"/>
        <v>1.0137832635291752E-20</v>
      </c>
      <c r="O332">
        <f t="shared" si="123"/>
        <v>6.4371224759758548E-20</v>
      </c>
      <c r="P332">
        <f t="shared" si="130"/>
        <v>4.0873179960048765E-19</v>
      </c>
      <c r="Q332">
        <f t="shared" si="149"/>
        <v>2.5952851546346717E-18</v>
      </c>
      <c r="R332">
        <f t="shared" si="121"/>
        <v>1.6479033538498201E-17</v>
      </c>
      <c r="S332">
        <f t="shared" si="128"/>
        <v>1.046353406977249E-16</v>
      </c>
      <c r="T332">
        <f t="shared" si="135"/>
        <v>6.6439299958647644E-16</v>
      </c>
      <c r="U332">
        <f t="shared" si="120"/>
        <v>4.2186325858555425E-15</v>
      </c>
      <c r="V332">
        <f t="shared" si="127"/>
        <v>2.6786647218617593E-14</v>
      </c>
      <c r="W332">
        <f t="shared" si="134"/>
        <v>1.7008460789413809E-13</v>
      </c>
      <c r="X332">
        <f t="shared" si="116"/>
        <v>1.0799699419790157E-12</v>
      </c>
      <c r="Y332">
        <f t="shared" si="126"/>
        <v>6.8573816879660845E-12</v>
      </c>
      <c r="Z332">
        <f t="shared" si="147"/>
        <v>4.3541659620899384E-11</v>
      </c>
      <c r="AA332">
        <f t="shared" si="115"/>
        <v>2.7647230514662822E-10</v>
      </c>
      <c r="AB332">
        <f t="shared" si="142"/>
        <v>1.7554897121193191E-9</v>
      </c>
      <c r="AC332">
        <f t="shared" si="132"/>
        <v>1.1146664862950251E-8</v>
      </c>
      <c r="AD332">
        <f t="shared" si="137"/>
        <v>7.0776910117536625E-8</v>
      </c>
      <c r="AE332">
        <f t="shared" si="144"/>
        <v>4.4940536630254595E-7</v>
      </c>
      <c r="AF332">
        <f t="shared" si="146"/>
        <v>2.8535462049152608E-6</v>
      </c>
      <c r="AG332">
        <f t="shared" si="150"/>
        <v>1.8118888990089386E-5</v>
      </c>
      <c r="AH332">
        <f t="shared" si="122"/>
        <v>1.1504777377345164E-4</v>
      </c>
      <c r="AI332">
        <f t="shared" si="129"/>
        <v>7.30507828458306E-4</v>
      </c>
      <c r="AJ332">
        <f t="shared" si="136"/>
        <v>4.638435581462882E-3</v>
      </c>
      <c r="AK332">
        <f t="shared" si="143"/>
        <v>2.9452230086003617E-2</v>
      </c>
      <c r="AL332">
        <f t="shared" si="145"/>
        <v>0.18701000408532631</v>
      </c>
      <c r="AM332">
        <f t="shared" si="148"/>
        <v>1.1874395088544971</v>
      </c>
    </row>
    <row r="333" spans="1:40" x14ac:dyDescent="0.2">
      <c r="A333">
        <v>319</v>
      </c>
      <c r="B333">
        <f t="shared" si="117"/>
        <v>31</v>
      </c>
      <c r="C333">
        <f t="shared" si="138"/>
        <v>8</v>
      </c>
      <c r="D333">
        <f t="shared" si="139"/>
        <v>255.11111111111111</v>
      </c>
      <c r="E333">
        <f t="shared" si="118"/>
        <v>-183.11111111111111</v>
      </c>
      <c r="F333" t="e">
        <f t="shared" si="140"/>
        <v>#N/A</v>
      </c>
      <c r="G333" t="e">
        <f t="shared" si="119"/>
        <v>#N/A</v>
      </c>
      <c r="H333">
        <f t="shared" si="141"/>
        <v>1.2597115571898821E-25</v>
      </c>
      <c r="I333">
        <f t="shared" si="125"/>
        <v>7.9986698042389095E-25</v>
      </c>
      <c r="J333">
        <f t="shared" si="133"/>
        <v>5.0788387446380355E-24</v>
      </c>
      <c r="K333">
        <f t="shared" ref="K333:K396" si="152">$C$8*EXP(-$C$5*($D333-($K$14-1)*$C$3))</f>
        <v>3.2248615864060999E-23</v>
      </c>
      <c r="L333">
        <f t="shared" si="124"/>
        <v>2.0476594698851622E-22</v>
      </c>
      <c r="M333">
        <f t="shared" si="131"/>
        <v>1.300182718627338E-21</v>
      </c>
      <c r="N333">
        <f t="shared" si="151"/>
        <v>8.2556456611996219E-21</v>
      </c>
      <c r="O333">
        <f t="shared" si="123"/>
        <v>5.2420082429059816E-20</v>
      </c>
      <c r="P333">
        <f t="shared" si="130"/>
        <v>3.3284677596859878E-19</v>
      </c>
      <c r="Q333">
        <f t="shared" si="149"/>
        <v>2.1134452892671047E-18</v>
      </c>
      <c r="R333">
        <f t="shared" si="121"/>
        <v>1.3419541101839322E-17</v>
      </c>
      <c r="S333">
        <f t="shared" si="128"/>
        <v>8.5208774647961349E-17</v>
      </c>
      <c r="T333">
        <f t="shared" si="135"/>
        <v>5.4104199405237921E-16</v>
      </c>
      <c r="U333">
        <f t="shared" si="120"/>
        <v>3.4354025220708688E-15</v>
      </c>
      <c r="V333">
        <f t="shared" si="127"/>
        <v>2.1813446309877967E-14</v>
      </c>
      <c r="W333">
        <f t="shared" si="134"/>
        <v>1.3850675047740867E-13</v>
      </c>
      <c r="X333">
        <f t="shared" si="116"/>
        <v>8.7946304565014303E-13</v>
      </c>
      <c r="Y333">
        <f t="shared" si="126"/>
        <v>5.5842422553287829E-12</v>
      </c>
      <c r="Z333">
        <f t="shared" si="147"/>
        <v>3.5457728122216646E-11</v>
      </c>
      <c r="AA333">
        <f t="shared" ref="AA333:AA396" si="153">$C$8*EXP(-$C$5*($D333-($AA$14-1)*$C$3))</f>
        <v>2.2514253968643677E-10</v>
      </c>
      <c r="AB333">
        <f t="shared" si="142"/>
        <v>1.4295660173641643E-9</v>
      </c>
      <c r="AC333">
        <f t="shared" si="132"/>
        <v>9.0771783992874681E-9</v>
      </c>
      <c r="AD333">
        <f t="shared" si="137"/>
        <v>5.7636490159727655E-8</v>
      </c>
      <c r="AE333">
        <f t="shared" si="144"/>
        <v>3.6596890044522632E-7</v>
      </c>
      <c r="AF333">
        <f t="shared" si="146"/>
        <v>2.3237576702175893E-6</v>
      </c>
      <c r="AG333">
        <f t="shared" si="150"/>
        <v>1.475494148089029E-5</v>
      </c>
      <c r="AH333">
        <f t="shared" si="122"/>
        <v>9.3688038513977829E-5</v>
      </c>
      <c r="AI333">
        <f t="shared" si="129"/>
        <v>5.9488196357570221E-4</v>
      </c>
      <c r="AJ333">
        <f t="shared" si="136"/>
        <v>3.7772650191079133E-3</v>
      </c>
      <c r="AK333">
        <f t="shared" si="143"/>
        <v>2.3984137859578321E-2</v>
      </c>
      <c r="AL333">
        <f t="shared" si="145"/>
        <v>0.15228978267537979</v>
      </c>
      <c r="AM333">
        <f t="shared" si="148"/>
        <v>0.96697984489162514</v>
      </c>
    </row>
    <row r="334" spans="1:40" x14ac:dyDescent="0.2">
      <c r="A334">
        <v>320</v>
      </c>
      <c r="B334">
        <f t="shared" si="117"/>
        <v>31</v>
      </c>
      <c r="C334">
        <f t="shared" si="138"/>
        <v>9</v>
      </c>
      <c r="D334">
        <f t="shared" si="139"/>
        <v>256</v>
      </c>
      <c r="E334">
        <f t="shared" si="118"/>
        <v>-184</v>
      </c>
      <c r="F334" t="e">
        <f t="shared" si="140"/>
        <v>#N/A</v>
      </c>
      <c r="G334" t="e">
        <f t="shared" si="119"/>
        <v>#N/A</v>
      </c>
      <c r="H334">
        <f t="shared" si="141"/>
        <v>1.0258338863549856E-25</v>
      </c>
      <c r="I334">
        <f t="shared" si="125"/>
        <v>6.5136391613781074E-25</v>
      </c>
      <c r="J334">
        <f t="shared" si="133"/>
        <v>4.1359030627651678E-24</v>
      </c>
      <c r="K334">
        <f t="shared" si="152"/>
        <v>2.6261347490687648E-23</v>
      </c>
      <c r="L334">
        <f t="shared" si="124"/>
        <v>1.6674916253127967E-22</v>
      </c>
      <c r="M334">
        <f t="shared" si="131"/>
        <v>1.0587911840678764E-21</v>
      </c>
      <c r="N334">
        <f t="shared" si="151"/>
        <v>6.7229049576160433E-21</v>
      </c>
      <c r="O334">
        <f t="shared" si="123"/>
        <v>4.2687785608007625E-20</v>
      </c>
      <c r="P334">
        <f t="shared" si="130"/>
        <v>2.7105054312137654E-19</v>
      </c>
      <c r="Q334">
        <f t="shared" si="149"/>
        <v>1.7210636691497082E-18</v>
      </c>
      <c r="R334">
        <f t="shared" si="121"/>
        <v>1.092807311564996E-17</v>
      </c>
      <c r="S334">
        <f t="shared" si="128"/>
        <v>6.9388939039072432E-17</v>
      </c>
      <c r="T334">
        <f t="shared" si="135"/>
        <v>4.4059229930232245E-16</v>
      </c>
      <c r="U334">
        <f t="shared" si="120"/>
        <v>2.7975867176063917E-15</v>
      </c>
      <c r="V334">
        <f t="shared" si="127"/>
        <v>1.7763568394002555E-14</v>
      </c>
      <c r="W334">
        <f t="shared" si="134"/>
        <v>1.1279162862139462E-13</v>
      </c>
      <c r="X334">
        <f t="shared" si="116"/>
        <v>7.1618219970723425E-13</v>
      </c>
      <c r="Y334">
        <f t="shared" si="126"/>
        <v>4.5474735088646573E-12</v>
      </c>
      <c r="Z334">
        <f t="shared" si="147"/>
        <v>2.8874656927077046E-11</v>
      </c>
      <c r="AA334">
        <f t="shared" si="153"/>
        <v>1.833426431250521E-10</v>
      </c>
      <c r="AB334">
        <f t="shared" si="142"/>
        <v>1.164153218269349E-9</v>
      </c>
      <c r="AC334">
        <f t="shared" si="132"/>
        <v>7.3919121733317287E-9</v>
      </c>
      <c r="AD334">
        <f t="shared" si="137"/>
        <v>4.6935716640013204E-8</v>
      </c>
      <c r="AE334">
        <f t="shared" si="144"/>
        <v>2.980232238769536E-7</v>
      </c>
      <c r="AF334">
        <f t="shared" si="146"/>
        <v>1.8923295163729204E-6</v>
      </c>
      <c r="AG334">
        <f t="shared" si="150"/>
        <v>1.2015543459843389E-5</v>
      </c>
      <c r="AH334">
        <f t="shared" si="122"/>
        <v>7.6293945312500027E-5</v>
      </c>
      <c r="AI334">
        <f t="shared" si="129"/>
        <v>4.8443635619146714E-4</v>
      </c>
      <c r="AJ334">
        <f t="shared" si="136"/>
        <v>3.0759791257199071E-3</v>
      </c>
      <c r="AK334">
        <f t="shared" si="143"/>
        <v>1.9531250000000003E-2</v>
      </c>
      <c r="AL334">
        <f t="shared" si="145"/>
        <v>0.12401570718501562</v>
      </c>
      <c r="AM334">
        <f t="shared" si="148"/>
        <v>0.78745065618429588</v>
      </c>
    </row>
    <row r="335" spans="1:40" s="1" customFormat="1" x14ac:dyDescent="0.2">
      <c r="A335" s="1">
        <v>321</v>
      </c>
      <c r="B335" s="1">
        <f t="shared" si="117"/>
        <v>32</v>
      </c>
      <c r="C335" s="1">
        <f t="shared" si="138"/>
        <v>0</v>
      </c>
      <c r="D335" s="1">
        <f t="shared" si="139"/>
        <v>256</v>
      </c>
      <c r="E335" s="1">
        <f t="shared" si="118"/>
        <v>-184</v>
      </c>
      <c r="F335" s="1" t="e">
        <f t="shared" si="140"/>
        <v>#N/A</v>
      </c>
      <c r="G335" s="1" t="e">
        <f t="shared" si="119"/>
        <v>#N/A</v>
      </c>
      <c r="H335" s="1">
        <f t="shared" si="141"/>
        <v>1.0258338863549856E-25</v>
      </c>
      <c r="I335" s="1">
        <f t="shared" si="125"/>
        <v>6.5136391613781074E-25</v>
      </c>
      <c r="J335" s="1">
        <f t="shared" si="133"/>
        <v>4.1359030627651678E-24</v>
      </c>
      <c r="K335" s="1">
        <f t="shared" si="152"/>
        <v>2.6261347490687648E-23</v>
      </c>
      <c r="L335" s="1">
        <f t="shared" si="124"/>
        <v>1.6674916253127967E-22</v>
      </c>
      <c r="M335" s="1">
        <f t="shared" si="131"/>
        <v>1.0587911840678764E-21</v>
      </c>
      <c r="N335" s="1">
        <f t="shared" si="151"/>
        <v>6.7229049576160433E-21</v>
      </c>
      <c r="O335" s="1">
        <f t="shared" si="123"/>
        <v>4.2687785608007625E-20</v>
      </c>
      <c r="P335" s="1">
        <f t="shared" si="130"/>
        <v>2.7105054312137654E-19</v>
      </c>
      <c r="Q335" s="1">
        <f t="shared" si="149"/>
        <v>1.7210636691497082E-18</v>
      </c>
      <c r="R335" s="1">
        <f t="shared" si="121"/>
        <v>1.092807311564996E-17</v>
      </c>
      <c r="S335" s="1">
        <f t="shared" si="128"/>
        <v>6.9388939039072432E-17</v>
      </c>
      <c r="T335" s="1">
        <f t="shared" si="135"/>
        <v>4.4059229930232245E-16</v>
      </c>
      <c r="U335" s="1">
        <f t="shared" si="120"/>
        <v>2.7975867176063917E-15</v>
      </c>
      <c r="V335" s="1">
        <f t="shared" si="127"/>
        <v>1.7763568394002555E-14</v>
      </c>
      <c r="W335" s="1">
        <f t="shared" si="134"/>
        <v>1.1279162862139462E-13</v>
      </c>
      <c r="X335" s="1">
        <f t="shared" ref="X335:X398" si="154">$C$8*EXP(-$C$5*($D335-($X$14-1)*$C$3))</f>
        <v>7.1618219970723425E-13</v>
      </c>
      <c r="Y335" s="1">
        <f t="shared" si="126"/>
        <v>4.5474735088646573E-12</v>
      </c>
      <c r="Z335" s="1">
        <f t="shared" si="147"/>
        <v>2.8874656927077046E-11</v>
      </c>
      <c r="AA335" s="1">
        <f t="shared" si="153"/>
        <v>1.833426431250521E-10</v>
      </c>
      <c r="AB335" s="1">
        <f t="shared" si="142"/>
        <v>1.164153218269349E-9</v>
      </c>
      <c r="AC335" s="1">
        <f t="shared" si="132"/>
        <v>7.3919121733317287E-9</v>
      </c>
      <c r="AD335" s="1">
        <f t="shared" si="137"/>
        <v>4.6935716640013204E-8</v>
      </c>
      <c r="AE335" s="1">
        <f t="shared" si="144"/>
        <v>2.980232238769536E-7</v>
      </c>
      <c r="AF335" s="1">
        <f t="shared" si="146"/>
        <v>1.8923295163729204E-6</v>
      </c>
      <c r="AG335" s="1">
        <f t="shared" si="150"/>
        <v>1.2015543459843389E-5</v>
      </c>
      <c r="AH335" s="1">
        <f t="shared" si="122"/>
        <v>7.6293945312500027E-5</v>
      </c>
      <c r="AI335" s="1">
        <f t="shared" si="129"/>
        <v>4.8443635619146714E-4</v>
      </c>
      <c r="AJ335" s="1">
        <f t="shared" si="136"/>
        <v>3.0759791257199071E-3</v>
      </c>
      <c r="AK335" s="1">
        <f t="shared" si="143"/>
        <v>1.9531250000000003E-2</v>
      </c>
      <c r="AL335" s="1">
        <f t="shared" si="145"/>
        <v>0.12401570718501562</v>
      </c>
      <c r="AM335" s="1">
        <f t="shared" si="148"/>
        <v>0.78745065618429588</v>
      </c>
      <c r="AN335" s="1">
        <f>$C$8*EXP(-$C$5*($D335-($AN$14-1)*$C$3))</f>
        <v>5</v>
      </c>
    </row>
    <row r="336" spans="1:40" x14ac:dyDescent="0.2">
      <c r="A336">
        <v>322</v>
      </c>
      <c r="B336">
        <f t="shared" ref="B336:B399" si="155">FLOOR(A336-1,10)/10</f>
        <v>32</v>
      </c>
      <c r="C336">
        <f t="shared" si="138"/>
        <v>1</v>
      </c>
      <c r="D336">
        <f t="shared" si="139"/>
        <v>256.88888888888891</v>
      </c>
      <c r="E336">
        <f t="shared" ref="E336:E399" si="156">$C$10-D336</f>
        <v>-184.88888888888891</v>
      </c>
      <c r="F336" t="e">
        <f t="shared" si="140"/>
        <v>#N/A</v>
      </c>
      <c r="G336" t="e">
        <f t="shared" ref="G336:G399" si="157">IF(E336&lt;0,NA(),SUM(H336:AZ336))</f>
        <v>#N/A</v>
      </c>
      <c r="H336">
        <f t="shared" si="141"/>
        <v>8.3537787391716583E-26</v>
      </c>
      <c r="I336">
        <f t="shared" si="125"/>
        <v>5.3043188633882561E-25</v>
      </c>
      <c r="J336">
        <f t="shared" si="133"/>
        <v>3.3680325374869059E-24</v>
      </c>
      <c r="K336">
        <f t="shared" si="152"/>
        <v>2.138567357227931E-23</v>
      </c>
      <c r="L336">
        <f t="shared" si="124"/>
        <v>1.3579056290273947E-22</v>
      </c>
      <c r="M336">
        <f t="shared" si="131"/>
        <v>8.6221632959664848E-22</v>
      </c>
      <c r="N336">
        <f t="shared" si="151"/>
        <v>5.4747324345035071E-21</v>
      </c>
      <c r="O336">
        <f t="shared" si="123"/>
        <v>3.4762384103101329E-20</v>
      </c>
      <c r="P336">
        <f t="shared" si="130"/>
        <v>2.2072738037674216E-19</v>
      </c>
      <c r="Q336">
        <f t="shared" si="149"/>
        <v>1.4015315032328988E-18</v>
      </c>
      <c r="R336">
        <f t="shared" si="121"/>
        <v>8.8991703303938817E-18</v>
      </c>
      <c r="S336">
        <f t="shared" si="128"/>
        <v>5.6506209376446029E-17</v>
      </c>
      <c r="T336">
        <f t="shared" si="135"/>
        <v>3.5879206482762234E-16</v>
      </c>
      <c r="U336">
        <f t="shared" si="120"/>
        <v>2.2781876045808353E-15</v>
      </c>
      <c r="V336">
        <f t="shared" si="127"/>
        <v>1.4465589600370196E-14</v>
      </c>
      <c r="W336">
        <f t="shared" si="134"/>
        <v>9.1850768595871381E-14</v>
      </c>
      <c r="X336">
        <f t="shared" si="154"/>
        <v>5.8321602677269434E-13</v>
      </c>
      <c r="Y336">
        <f t="shared" si="126"/>
        <v>3.7031909376947597E-12</v>
      </c>
      <c r="Z336">
        <f t="shared" si="147"/>
        <v>2.3513796760543006E-11</v>
      </c>
      <c r="AA336">
        <f t="shared" si="153"/>
        <v>1.4930330285380985E-10</v>
      </c>
      <c r="AB336">
        <f t="shared" si="142"/>
        <v>9.4801688004985579E-10</v>
      </c>
      <c r="AC336">
        <f t="shared" si="132"/>
        <v>6.0195319706990144E-9</v>
      </c>
      <c r="AD336">
        <f t="shared" si="137"/>
        <v>3.8221645530575349E-8</v>
      </c>
      <c r="AE336">
        <f t="shared" si="144"/>
        <v>2.4269232129276324E-7</v>
      </c>
      <c r="AF336">
        <f t="shared" si="146"/>
        <v>1.5410001844989458E-6</v>
      </c>
      <c r="AG336">
        <f t="shared" si="150"/>
        <v>9.7847412558272606E-6</v>
      </c>
      <c r="AH336">
        <f t="shared" si="122"/>
        <v>6.212923425094743E-5</v>
      </c>
      <c r="AI336">
        <f t="shared" si="129"/>
        <v>3.9449604723173039E-4</v>
      </c>
      <c r="AJ336">
        <f t="shared" si="136"/>
        <v>2.5048937614917804E-3</v>
      </c>
      <c r="AK336">
        <f t="shared" si="143"/>
        <v>1.5905083968242525E-2</v>
      </c>
      <c r="AL336">
        <f t="shared" si="145"/>
        <v>0.10099098809132288</v>
      </c>
      <c r="AM336">
        <f t="shared" si="148"/>
        <v>0.64125280294189535</v>
      </c>
      <c r="AN336">
        <f t="shared" ref="AN336:AN399" si="158">$C$8*EXP(-$C$5*($D336-($AN$14-1)*$C$3))</f>
        <v>4.0717014958700846</v>
      </c>
    </row>
    <row r="337" spans="1:41" x14ac:dyDescent="0.2">
      <c r="A337">
        <v>323</v>
      </c>
      <c r="B337">
        <f t="shared" si="155"/>
        <v>32</v>
      </c>
      <c r="C337">
        <f t="shared" si="138"/>
        <v>2</v>
      </c>
      <c r="D337">
        <f t="shared" si="139"/>
        <v>257.77777777777777</v>
      </c>
      <c r="E337">
        <f t="shared" si="156"/>
        <v>-185.77777777777777</v>
      </c>
      <c r="F337" t="e">
        <f t="shared" si="140"/>
        <v>#N/A</v>
      </c>
      <c r="G337" t="e">
        <f t="shared" si="157"/>
        <v>#N/A</v>
      </c>
      <c r="H337">
        <f t="shared" si="141"/>
        <v>6.8028186776906586E-26</v>
      </c>
      <c r="I337">
        <f t="shared" si="125"/>
        <v>4.3195206101260176E-25</v>
      </c>
      <c r="J337">
        <f t="shared" si="133"/>
        <v>2.7427246242049574E-24</v>
      </c>
      <c r="K337">
        <f t="shared" si="152"/>
        <v>1.7415215814888098E-23</v>
      </c>
      <c r="L337">
        <f t="shared" si="124"/>
        <v>1.1057972761922614E-22</v>
      </c>
      <c r="M337">
        <f t="shared" si="131"/>
        <v>7.0213750379646468E-22</v>
      </c>
      <c r="N337">
        <f t="shared" si="151"/>
        <v>4.458295248611356E-21</v>
      </c>
      <c r="O337">
        <f t="shared" si="123"/>
        <v>2.8308410270521911E-20</v>
      </c>
      <c r="P337">
        <f t="shared" si="130"/>
        <v>1.7974720097189505E-19</v>
      </c>
      <c r="Q337">
        <f t="shared" si="149"/>
        <v>1.1413235836445079E-18</v>
      </c>
      <c r="R337">
        <f t="shared" si="121"/>
        <v>7.2469530292536139E-18</v>
      </c>
      <c r="S337">
        <f t="shared" si="128"/>
        <v>4.6015283448805171E-17</v>
      </c>
      <c r="T337">
        <f t="shared" si="135"/>
        <v>2.9217883741299215E-16</v>
      </c>
      <c r="U337">
        <f t="shared" ref="U337:U400" si="159">$C$8*EXP(-$C$5*($D337-($U$14-1)*$C$3))</f>
        <v>1.8552199754889267E-15</v>
      </c>
      <c r="V337">
        <f t="shared" si="127"/>
        <v>1.177991256289413E-14</v>
      </c>
      <c r="W337">
        <f t="shared" si="134"/>
        <v>7.4797782377726319E-14</v>
      </c>
      <c r="X337">
        <f t="shared" si="154"/>
        <v>4.7493631372516383E-13</v>
      </c>
      <c r="Y337">
        <f t="shared" si="126"/>
        <v>3.0156576161008997E-12</v>
      </c>
      <c r="Z337">
        <f t="shared" si="147"/>
        <v>1.9148232288697883E-11</v>
      </c>
      <c r="AA337">
        <f t="shared" si="153"/>
        <v>1.2158369631364204E-10</v>
      </c>
      <c r="AB337">
        <f t="shared" si="142"/>
        <v>7.7200834972182805E-10</v>
      </c>
      <c r="AC337">
        <f t="shared" si="132"/>
        <v>4.9019474659066613E-9</v>
      </c>
      <c r="AD337">
        <f t="shared" si="137"/>
        <v>3.112542625629227E-8</v>
      </c>
      <c r="AE337">
        <f t="shared" si="144"/>
        <v>1.9763413752878814E-7</v>
      </c>
      <c r="AF337">
        <f t="shared" si="146"/>
        <v>1.254898551272104E-6</v>
      </c>
      <c r="AG337">
        <f t="shared" si="150"/>
        <v>7.9681091216108263E-6</v>
      </c>
      <c r="AH337">
        <f t="shared" si="122"/>
        <v>5.0594339207369709E-5</v>
      </c>
      <c r="AI337">
        <f t="shared" si="129"/>
        <v>3.2125402912565879E-4</v>
      </c>
      <c r="AJ337">
        <f t="shared" si="136"/>
        <v>2.0398359351323711E-3</v>
      </c>
      <c r="AK337">
        <f t="shared" si="143"/>
        <v>1.2952150837086654E-2</v>
      </c>
      <c r="AL337">
        <f t="shared" si="145"/>
        <v>8.2241031456168567E-2</v>
      </c>
      <c r="AM337">
        <f t="shared" si="148"/>
        <v>0.522197999393887</v>
      </c>
      <c r="AN337">
        <f t="shared" si="158"/>
        <v>3.3157506142941804</v>
      </c>
    </row>
    <row r="338" spans="1:41" x14ac:dyDescent="0.2">
      <c r="A338">
        <v>324</v>
      </c>
      <c r="B338">
        <f t="shared" si="155"/>
        <v>32</v>
      </c>
      <c r="C338">
        <f t="shared" si="138"/>
        <v>3</v>
      </c>
      <c r="D338">
        <f t="shared" si="139"/>
        <v>258.66666666666669</v>
      </c>
      <c r="E338">
        <f t="shared" si="156"/>
        <v>-186.66666666666669</v>
      </c>
      <c r="F338" t="e">
        <f t="shared" si="140"/>
        <v>#N/A</v>
      </c>
      <c r="G338" t="e">
        <f t="shared" si="157"/>
        <v>#N/A</v>
      </c>
      <c r="H338">
        <f t="shared" si="141"/>
        <v>5.5398093972172172E-26</v>
      </c>
      <c r="I338">
        <f t="shared" si="125"/>
        <v>3.5175597059383638E-25</v>
      </c>
      <c r="J338">
        <f t="shared" si="133"/>
        <v>2.2335111910269988E-24</v>
      </c>
      <c r="K338">
        <f t="shared" si="152"/>
        <v>1.4181912056875988E-23</v>
      </c>
      <c r="L338">
        <f t="shared" si="124"/>
        <v>9.0049528472022172E-23</v>
      </c>
      <c r="M338">
        <f t="shared" si="131"/>
        <v>5.7177886490291208E-22</v>
      </c>
      <c r="N338">
        <f t="shared" si="151"/>
        <v>3.6305694865602551E-21</v>
      </c>
      <c r="O338">
        <f t="shared" si="123"/>
        <v>2.3052679288837691E-20</v>
      </c>
      <c r="P338">
        <f t="shared" si="130"/>
        <v>1.4637538941514559E-19</v>
      </c>
      <c r="Q338">
        <f t="shared" si="149"/>
        <v>9.2942578855942589E-19</v>
      </c>
      <c r="R338">
        <f t="shared" si="121"/>
        <v>5.9014858979424112E-18</v>
      </c>
      <c r="S338">
        <f t="shared" si="128"/>
        <v>3.7472099690277302E-17</v>
      </c>
      <c r="T338">
        <f t="shared" si="135"/>
        <v>2.3793300187121323E-16</v>
      </c>
      <c r="U338">
        <f t="shared" si="159"/>
        <v>1.5107803898732584E-15</v>
      </c>
      <c r="V338">
        <f t="shared" si="127"/>
        <v>9.5928575207109955E-15</v>
      </c>
      <c r="W338">
        <f t="shared" si="134"/>
        <v>6.0910848479030624E-14</v>
      </c>
      <c r="X338">
        <f t="shared" si="154"/>
        <v>3.8675977980755447E-13</v>
      </c>
      <c r="Y338">
        <f t="shared" si="126"/>
        <v>2.4557715253020076E-12</v>
      </c>
      <c r="Z338">
        <f t="shared" si="147"/>
        <v>1.5593177210631794E-11</v>
      </c>
      <c r="AA338">
        <f t="shared" si="153"/>
        <v>9.9010503630734008E-11</v>
      </c>
      <c r="AB338">
        <f t="shared" si="142"/>
        <v>6.2867751047731229E-10</v>
      </c>
      <c r="AC338">
        <f t="shared" si="132"/>
        <v>3.9918533659217427E-9</v>
      </c>
      <c r="AD338">
        <f t="shared" si="137"/>
        <v>2.5346688929467923E-8</v>
      </c>
      <c r="AE338">
        <f t="shared" si="144"/>
        <v>1.6094144268219205E-7</v>
      </c>
      <c r="AF338">
        <f t="shared" si="146"/>
        <v>1.0219144616759649E-6</v>
      </c>
      <c r="AG338">
        <f t="shared" si="150"/>
        <v>6.4887523659437814E-6</v>
      </c>
      <c r="AH338">
        <f t="shared" si="122"/>
        <v>4.1201009326641185E-5</v>
      </c>
      <c r="AI338">
        <f t="shared" si="129"/>
        <v>2.6161010218904722E-4</v>
      </c>
      <c r="AJ338">
        <f t="shared" si="136"/>
        <v>1.6611206056816063E-3</v>
      </c>
      <c r="AK338">
        <f t="shared" si="143"/>
        <v>1.0547458387620133E-2</v>
      </c>
      <c r="AL338">
        <f t="shared" si="145"/>
        <v>6.6972186160396019E-2</v>
      </c>
      <c r="AM338">
        <f t="shared" si="148"/>
        <v>0.42524687505449088</v>
      </c>
      <c r="AN338">
        <f t="shared" si="158"/>
        <v>2.7001493472307536</v>
      </c>
    </row>
    <row r="339" spans="1:41" x14ac:dyDescent="0.2">
      <c r="A339">
        <v>325</v>
      </c>
      <c r="B339">
        <f t="shared" si="155"/>
        <v>32</v>
      </c>
      <c r="C339">
        <f t="shared" si="138"/>
        <v>4</v>
      </c>
      <c r="D339">
        <f t="shared" si="139"/>
        <v>259.55555555555554</v>
      </c>
      <c r="E339">
        <f t="shared" si="156"/>
        <v>-187.55555555555554</v>
      </c>
      <c r="F339" t="e">
        <f t="shared" si="140"/>
        <v>#N/A</v>
      </c>
      <c r="G339" t="e">
        <f t="shared" si="157"/>
        <v>#N/A</v>
      </c>
      <c r="H339">
        <f t="shared" si="141"/>
        <v>4.5112900418969446E-26</v>
      </c>
      <c r="I339">
        <f t="shared" si="125"/>
        <v>2.864490623296343E-25</v>
      </c>
      <c r="J339">
        <f t="shared" si="133"/>
        <v>1.8188381715094725E-24</v>
      </c>
      <c r="K339">
        <f t="shared" si="152"/>
        <v>1.1548902507256186E-23</v>
      </c>
      <c r="L339">
        <f t="shared" si="124"/>
        <v>7.3330959956386439E-23</v>
      </c>
      <c r="M339">
        <f t="shared" si="131"/>
        <v>4.6562257190642195E-22</v>
      </c>
      <c r="N339">
        <f t="shared" si="151"/>
        <v>2.9565190418575861E-21</v>
      </c>
      <c r="O339">
        <f t="shared" si="123"/>
        <v>1.8772725748834941E-20</v>
      </c>
      <c r="P339">
        <f t="shared" si="130"/>
        <v>1.1919937840804409E-19</v>
      </c>
      <c r="Q339">
        <f t="shared" si="149"/>
        <v>7.5686887471554243E-19</v>
      </c>
      <c r="R339">
        <f t="shared" ref="R339:R402" si="160">$C$8*EXP(-$C$5*($D339-($R$14-1)*$C$3))</f>
        <v>4.8058177917017479E-18</v>
      </c>
      <c r="S339">
        <f t="shared" si="128"/>
        <v>3.0515040872459312E-17</v>
      </c>
      <c r="T339">
        <f t="shared" si="135"/>
        <v>1.9375843192717763E-16</v>
      </c>
      <c r="U339">
        <f t="shared" si="159"/>
        <v>1.2302893546756482E-15</v>
      </c>
      <c r="V339">
        <f t="shared" si="127"/>
        <v>7.8118504633495886E-15</v>
      </c>
      <c r="W339">
        <f t="shared" si="134"/>
        <v>4.9602158573357511E-14</v>
      </c>
      <c r="X339">
        <f t="shared" si="154"/>
        <v>3.1495407479696509E-13</v>
      </c>
      <c r="Y339">
        <f t="shared" si="126"/>
        <v>1.9998337186174959E-12</v>
      </c>
      <c r="Z339">
        <f t="shared" si="147"/>
        <v>1.2698152594779533E-11</v>
      </c>
      <c r="AA339">
        <f t="shared" si="153"/>
        <v>8.0628243148023102E-11</v>
      </c>
      <c r="AB339">
        <f t="shared" si="142"/>
        <v>5.1195743196607761E-10</v>
      </c>
      <c r="AC339">
        <f t="shared" si="132"/>
        <v>3.2507270642635624E-9</v>
      </c>
      <c r="AD339">
        <f t="shared" si="137"/>
        <v>2.0640830245893934E-8</v>
      </c>
      <c r="AE339">
        <f t="shared" si="144"/>
        <v>1.3106110258331595E-7</v>
      </c>
      <c r="AF339">
        <f t="shared" si="146"/>
        <v>8.3218612845147102E-7</v>
      </c>
      <c r="AG339">
        <f t="shared" si="150"/>
        <v>5.2840525429488319E-6</v>
      </c>
      <c r="AH339">
        <f t="shared" si="122"/>
        <v>3.3551642261328909E-5</v>
      </c>
      <c r="AI339">
        <f t="shared" si="129"/>
        <v>2.1303964888357674E-4</v>
      </c>
      <c r="AJ339">
        <f t="shared" si="136"/>
        <v>1.3527174509949018E-3</v>
      </c>
      <c r="AK339">
        <f t="shared" si="143"/>
        <v>8.5892204189001904E-3</v>
      </c>
      <c r="AL339">
        <f t="shared" si="145"/>
        <v>5.4538150114195591E-2</v>
      </c>
      <c r="AM339">
        <f t="shared" si="148"/>
        <v>0.34629566745469464</v>
      </c>
      <c r="AN339">
        <f t="shared" si="158"/>
        <v>2.1988404272384474</v>
      </c>
    </row>
    <row r="340" spans="1:41" x14ac:dyDescent="0.2">
      <c r="A340">
        <v>326</v>
      </c>
      <c r="B340">
        <f t="shared" si="155"/>
        <v>32</v>
      </c>
      <c r="C340">
        <f t="shared" si="138"/>
        <v>5</v>
      </c>
      <c r="D340">
        <f t="shared" si="139"/>
        <v>260.44444444444446</v>
      </c>
      <c r="E340">
        <f t="shared" si="156"/>
        <v>-188.44444444444446</v>
      </c>
      <c r="F340" t="e">
        <f t="shared" si="140"/>
        <v>#N/A</v>
      </c>
      <c r="G340" t="e">
        <f t="shared" si="157"/>
        <v>#N/A</v>
      </c>
      <c r="H340">
        <f t="shared" si="141"/>
        <v>3.673725282379132E-26</v>
      </c>
      <c r="I340">
        <f t="shared" si="125"/>
        <v>2.332670151156317E-25</v>
      </c>
      <c r="J340">
        <f t="shared" si="133"/>
        <v>1.4811532207361394E-24</v>
      </c>
      <c r="K340">
        <f t="shared" si="152"/>
        <v>9.4047367228905177E-24</v>
      </c>
      <c r="L340">
        <f t="shared" si="124"/>
        <v>5.9716355869601762E-23</v>
      </c>
      <c r="M340">
        <f t="shared" si="131"/>
        <v>3.7917522450845192E-22</v>
      </c>
      <c r="N340">
        <f t="shared" si="151"/>
        <v>2.4076126010599744E-21</v>
      </c>
      <c r="O340">
        <f t="shared" si="123"/>
        <v>1.528738710261806E-20</v>
      </c>
      <c r="P340">
        <f t="shared" si="130"/>
        <v>9.7068857474163777E-20</v>
      </c>
      <c r="Q340">
        <f t="shared" si="149"/>
        <v>6.1634882587135383E-19</v>
      </c>
      <c r="R340">
        <f t="shared" si="160"/>
        <v>3.9135710982701987E-18</v>
      </c>
      <c r="S340">
        <f t="shared" si="128"/>
        <v>2.4849627513385945E-17</v>
      </c>
      <c r="T340">
        <f t="shared" si="135"/>
        <v>1.577852994230667E-16</v>
      </c>
      <c r="U340">
        <f t="shared" si="159"/>
        <v>1.0018742011571715E-15</v>
      </c>
      <c r="V340">
        <f t="shared" si="127"/>
        <v>6.3615046434268059E-15</v>
      </c>
      <c r="W340">
        <f t="shared" si="134"/>
        <v>4.0393036652305102E-14</v>
      </c>
      <c r="X340">
        <f t="shared" si="154"/>
        <v>2.564797954962361E-13</v>
      </c>
      <c r="Y340">
        <f t="shared" si="126"/>
        <v>1.6285451887172577E-12</v>
      </c>
      <c r="Z340">
        <f t="shared" si="147"/>
        <v>1.0340617382990077E-11</v>
      </c>
      <c r="AA340">
        <f t="shared" si="153"/>
        <v>6.565882764703648E-11</v>
      </c>
      <c r="AB340">
        <f t="shared" si="142"/>
        <v>4.1690756831161822E-10</v>
      </c>
      <c r="AC340">
        <f t="shared" si="132"/>
        <v>2.6471980500454613E-9</v>
      </c>
      <c r="AD340">
        <f t="shared" si="137"/>
        <v>1.6808659877641352E-8</v>
      </c>
      <c r="AE340">
        <f t="shared" si="144"/>
        <v>1.0672833748777397E-7</v>
      </c>
      <c r="AF340">
        <f t="shared" si="146"/>
        <v>6.7768270081163863E-7</v>
      </c>
      <c r="AG340">
        <f t="shared" si="150"/>
        <v>4.3030169286761819E-6</v>
      </c>
      <c r="AH340">
        <f t="shared" ref="AH340:AH403" si="161">$C$8*EXP(-$C$5*($D340-($AH$14-1)*$C$3))</f>
        <v>2.7322454396870154E-5</v>
      </c>
      <c r="AI340">
        <f t="shared" si="129"/>
        <v>1.7348677140777927E-4</v>
      </c>
      <c r="AJ340">
        <f t="shared" si="136"/>
        <v>1.1015723337411013E-3</v>
      </c>
      <c r="AK340">
        <f t="shared" si="143"/>
        <v>6.9945483255987517E-3</v>
      </c>
      <c r="AL340">
        <f t="shared" si="145"/>
        <v>4.4412613480391487E-2</v>
      </c>
      <c r="AM340">
        <f t="shared" si="148"/>
        <v>0.28200251743772187</v>
      </c>
      <c r="AN340">
        <f t="shared" si="158"/>
        <v>1.7906043713532807</v>
      </c>
    </row>
    <row r="341" spans="1:41" x14ac:dyDescent="0.2">
      <c r="A341">
        <v>327</v>
      </c>
      <c r="B341">
        <f t="shared" si="155"/>
        <v>32</v>
      </c>
      <c r="C341">
        <f t="shared" si="138"/>
        <v>6</v>
      </c>
      <c r="D341">
        <f t="shared" si="139"/>
        <v>261.33333333333331</v>
      </c>
      <c r="E341">
        <f t="shared" si="156"/>
        <v>-189.33333333333331</v>
      </c>
      <c r="F341" t="e">
        <f t="shared" si="140"/>
        <v>#N/A</v>
      </c>
      <c r="G341" t="e">
        <f t="shared" si="157"/>
        <v>#N/A</v>
      </c>
      <c r="H341">
        <f t="shared" si="141"/>
        <v>2.9916625455358027E-26</v>
      </c>
      <c r="I341">
        <f t="shared" si="125"/>
        <v>1.8995873087669536E-25</v>
      </c>
      <c r="J341">
        <f t="shared" si="133"/>
        <v>1.2061627568968473E-24</v>
      </c>
      <c r="K341">
        <f t="shared" si="152"/>
        <v>7.6586561165716592E-24</v>
      </c>
      <c r="L341">
        <f t="shared" si="124"/>
        <v>4.8629435104434047E-23</v>
      </c>
      <c r="M341">
        <f t="shared" si="131"/>
        <v>3.0877766576559314E-22</v>
      </c>
      <c r="N341">
        <f t="shared" si="151"/>
        <v>1.9606159658423463E-21</v>
      </c>
      <c r="O341">
        <f t="shared" ref="O341:O404" si="162">$C$8*EXP(-$C$5*($D341-($O$14-1)*$C$3))</f>
        <v>1.2449135386735124E-20</v>
      </c>
      <c r="P341">
        <f t="shared" si="130"/>
        <v>7.9047082435991326E-20</v>
      </c>
      <c r="Q341">
        <f t="shared" si="149"/>
        <v>5.0191768725564093E-19</v>
      </c>
      <c r="R341">
        <f t="shared" si="160"/>
        <v>3.1869786590041944E-18</v>
      </c>
      <c r="S341">
        <f t="shared" si="128"/>
        <v>2.0236053103613795E-17</v>
      </c>
      <c r="T341">
        <f t="shared" si="135"/>
        <v>1.2849092793744327E-16</v>
      </c>
      <c r="U341">
        <f t="shared" si="159"/>
        <v>8.1586653670507415E-16</v>
      </c>
      <c r="V341">
        <f t="shared" si="127"/>
        <v>5.1804295945251346E-15</v>
      </c>
      <c r="W341">
        <f t="shared" si="134"/>
        <v>3.2893677551985501E-14</v>
      </c>
      <c r="X341">
        <f t="shared" si="154"/>
        <v>2.0886183339649843E-13</v>
      </c>
      <c r="Y341">
        <f t="shared" si="126"/>
        <v>1.3261899761984355E-12</v>
      </c>
      <c r="Z341">
        <f t="shared" si="147"/>
        <v>8.4207814533082947E-12</v>
      </c>
      <c r="AA341">
        <f t="shared" si="153"/>
        <v>5.346862934950363E-11</v>
      </c>
      <c r="AB341">
        <f t="shared" si="142"/>
        <v>3.395046339067985E-10</v>
      </c>
      <c r="AC341">
        <f t="shared" si="132"/>
        <v>2.1557200520469247E-9</v>
      </c>
      <c r="AD341">
        <f t="shared" si="137"/>
        <v>1.3687969113472939E-8</v>
      </c>
      <c r="AE341">
        <f t="shared" si="144"/>
        <v>8.6913186280140482E-8</v>
      </c>
      <c r="AF341">
        <f t="shared" si="146"/>
        <v>5.5186433332401304E-7</v>
      </c>
      <c r="AG341">
        <f t="shared" si="150"/>
        <v>3.5041200930490686E-6</v>
      </c>
      <c r="AH341">
        <f t="shared" si="161"/>
        <v>2.2249775687715977E-5</v>
      </c>
      <c r="AI341">
        <f t="shared" si="129"/>
        <v>1.412772693309472E-4</v>
      </c>
      <c r="AJ341">
        <f t="shared" si="136"/>
        <v>8.9705474382056069E-4</v>
      </c>
      <c r="AK341">
        <f t="shared" si="143"/>
        <v>5.6959425760552849E-3</v>
      </c>
      <c r="AL341">
        <f t="shared" si="145"/>
        <v>3.6166980948722442E-2</v>
      </c>
      <c r="AM341">
        <f t="shared" si="148"/>
        <v>0.2296460144180634</v>
      </c>
      <c r="AN341">
        <f t="shared" si="158"/>
        <v>1.4581612994701523</v>
      </c>
    </row>
    <row r="342" spans="1:41" x14ac:dyDescent="0.2">
      <c r="A342">
        <v>328</v>
      </c>
      <c r="B342">
        <f t="shared" si="155"/>
        <v>32</v>
      </c>
      <c r="C342">
        <f t="shared" si="138"/>
        <v>7</v>
      </c>
      <c r="D342">
        <f t="shared" si="139"/>
        <v>262.22222222222223</v>
      </c>
      <c r="E342">
        <f t="shared" si="156"/>
        <v>-190.22222222222223</v>
      </c>
      <c r="F342" t="e">
        <f t="shared" si="140"/>
        <v>#N/A</v>
      </c>
      <c r="G342" t="e">
        <f t="shared" si="157"/>
        <v>#N/A</v>
      </c>
      <c r="H342">
        <f t="shared" si="141"/>
        <v>2.4362313723593338E-26</v>
      </c>
      <c r="I342">
        <f t="shared" si="125"/>
        <v>1.5469104973284511E-25</v>
      </c>
      <c r="J342">
        <f t="shared" si="133"/>
        <v>9.8222694030393164E-25</v>
      </c>
      <c r="K342">
        <f t="shared" si="152"/>
        <v>6.2367523132398974E-24</v>
      </c>
      <c r="L342">
        <f t="shared" si="124"/>
        <v>3.9600908731608378E-23</v>
      </c>
      <c r="M342">
        <f t="shared" si="131"/>
        <v>2.5145009671780664E-22</v>
      </c>
      <c r="N342">
        <f t="shared" si="151"/>
        <v>1.5966085921894038E-21</v>
      </c>
      <c r="O342">
        <f t="shared" si="162"/>
        <v>1.0137832635291752E-20</v>
      </c>
      <c r="P342">
        <f t="shared" si="130"/>
        <v>6.4371224759758548E-20</v>
      </c>
      <c r="Q342">
        <f t="shared" si="149"/>
        <v>4.0873179960048765E-19</v>
      </c>
      <c r="R342">
        <f t="shared" si="160"/>
        <v>2.5952851546346717E-18</v>
      </c>
      <c r="S342">
        <f t="shared" si="128"/>
        <v>1.6479033538498201E-17</v>
      </c>
      <c r="T342">
        <f t="shared" si="135"/>
        <v>1.046353406977249E-16</v>
      </c>
      <c r="U342">
        <f t="shared" si="159"/>
        <v>6.6439299958647644E-16</v>
      </c>
      <c r="V342">
        <f t="shared" si="127"/>
        <v>4.2186325858555425E-15</v>
      </c>
      <c r="W342">
        <f t="shared" si="134"/>
        <v>2.6786647218617593E-14</v>
      </c>
      <c r="X342">
        <f t="shared" si="154"/>
        <v>1.7008460789413809E-13</v>
      </c>
      <c r="Y342">
        <f t="shared" si="126"/>
        <v>1.0799699419790157E-12</v>
      </c>
      <c r="Z342">
        <f t="shared" si="147"/>
        <v>6.8573816879660845E-12</v>
      </c>
      <c r="AA342">
        <f t="shared" si="153"/>
        <v>4.3541659620899384E-11</v>
      </c>
      <c r="AB342">
        <f t="shared" si="142"/>
        <v>2.7647230514662822E-10</v>
      </c>
      <c r="AC342">
        <f t="shared" si="132"/>
        <v>1.7554897121193191E-9</v>
      </c>
      <c r="AD342">
        <f t="shared" si="137"/>
        <v>1.1146664862950251E-8</v>
      </c>
      <c r="AE342">
        <f t="shared" si="144"/>
        <v>7.0776910117536625E-8</v>
      </c>
      <c r="AF342">
        <f t="shared" si="146"/>
        <v>4.4940536630254595E-7</v>
      </c>
      <c r="AG342">
        <f t="shared" si="150"/>
        <v>2.8535462049152608E-6</v>
      </c>
      <c r="AH342">
        <f t="shared" si="161"/>
        <v>1.8118888990089386E-5</v>
      </c>
      <c r="AI342">
        <f t="shared" si="129"/>
        <v>1.1504777377345164E-4</v>
      </c>
      <c r="AJ342">
        <f t="shared" si="136"/>
        <v>7.30507828458306E-4</v>
      </c>
      <c r="AK342">
        <f t="shared" si="143"/>
        <v>4.638435581462882E-3</v>
      </c>
      <c r="AL342">
        <f t="shared" si="145"/>
        <v>2.9452230086003617E-2</v>
      </c>
      <c r="AM342">
        <f t="shared" si="148"/>
        <v>0.18701000408532631</v>
      </c>
      <c r="AN342">
        <f t="shared" si="158"/>
        <v>1.1874395088544971</v>
      </c>
    </row>
    <row r="343" spans="1:41" x14ac:dyDescent="0.2">
      <c r="A343">
        <v>329</v>
      </c>
      <c r="B343">
        <f t="shared" si="155"/>
        <v>32</v>
      </c>
      <c r="C343">
        <f t="shared" si="138"/>
        <v>8</v>
      </c>
      <c r="D343">
        <f t="shared" si="139"/>
        <v>263.11111111111109</v>
      </c>
      <c r="E343">
        <f t="shared" si="156"/>
        <v>-191.11111111111109</v>
      </c>
      <c r="F343" t="e">
        <f t="shared" si="140"/>
        <v>#N/A</v>
      </c>
      <c r="G343" t="e">
        <f t="shared" si="157"/>
        <v>#N/A</v>
      </c>
      <c r="H343">
        <f t="shared" si="141"/>
        <v>1.9839213846242456E-26</v>
      </c>
      <c r="I343">
        <f t="shared" si="125"/>
        <v>1.2597115571898908E-25</v>
      </c>
      <c r="J343">
        <f t="shared" si="133"/>
        <v>7.9986698042389655E-25</v>
      </c>
      <c r="K343">
        <f t="shared" si="152"/>
        <v>5.0788387446380723E-24</v>
      </c>
      <c r="L343">
        <f t="shared" ref="L343:L406" si="163">$C$8*EXP(-$C$5*($D343-($L$14-1)*$C$3))</f>
        <v>3.2248615864061229E-23</v>
      </c>
      <c r="M343">
        <f t="shared" si="131"/>
        <v>2.0476594698851766E-22</v>
      </c>
      <c r="N343">
        <f t="shared" si="151"/>
        <v>1.3001827186273473E-21</v>
      </c>
      <c r="O343">
        <f t="shared" si="162"/>
        <v>8.2556456611996806E-21</v>
      </c>
      <c r="P343">
        <f t="shared" si="130"/>
        <v>5.2420082429060189E-20</v>
      </c>
      <c r="Q343">
        <f t="shared" si="149"/>
        <v>3.3284677596860109E-19</v>
      </c>
      <c r="R343">
        <f t="shared" si="160"/>
        <v>2.1134452892671198E-18</v>
      </c>
      <c r="S343">
        <f t="shared" si="128"/>
        <v>1.3419541101839418E-17</v>
      </c>
      <c r="T343">
        <f t="shared" si="135"/>
        <v>8.5208774647961953E-17</v>
      </c>
      <c r="U343">
        <f t="shared" si="159"/>
        <v>5.4104199405238305E-16</v>
      </c>
      <c r="V343">
        <f t="shared" si="127"/>
        <v>3.4354025220708933E-15</v>
      </c>
      <c r="W343">
        <f t="shared" si="134"/>
        <v>2.1813446309878121E-14</v>
      </c>
      <c r="X343">
        <f t="shared" si="154"/>
        <v>1.3850675047740966E-13</v>
      </c>
      <c r="Y343">
        <f t="shared" si="126"/>
        <v>8.7946304565014929E-13</v>
      </c>
      <c r="Z343">
        <f t="shared" si="147"/>
        <v>5.5842422553288031E-12</v>
      </c>
      <c r="AA343">
        <f t="shared" si="153"/>
        <v>3.5457728122216898E-11</v>
      </c>
      <c r="AB343">
        <f t="shared" si="142"/>
        <v>2.2514253968643837E-10</v>
      </c>
      <c r="AC343">
        <f t="shared" si="132"/>
        <v>1.4295660173641746E-9</v>
      </c>
      <c r="AD343">
        <f t="shared" si="137"/>
        <v>9.0771783992875326E-9</v>
      </c>
      <c r="AE343">
        <f t="shared" si="144"/>
        <v>5.7636490159728058E-8</v>
      </c>
      <c r="AF343">
        <f t="shared" si="146"/>
        <v>3.6596890044522897E-7</v>
      </c>
      <c r="AG343">
        <f t="shared" si="150"/>
        <v>2.3237576702176058E-6</v>
      </c>
      <c r="AH343">
        <f t="shared" si="161"/>
        <v>1.4754941480890393E-5</v>
      </c>
      <c r="AI343">
        <f t="shared" si="129"/>
        <v>9.3688038513978507E-5</v>
      </c>
      <c r="AJ343">
        <f t="shared" si="136"/>
        <v>5.9488196357570643E-4</v>
      </c>
      <c r="AK343">
        <f t="shared" si="143"/>
        <v>3.7772650191079367E-3</v>
      </c>
      <c r="AL343">
        <f t="shared" si="145"/>
        <v>2.3984137859578494E-2</v>
      </c>
      <c r="AM343">
        <f t="shared" si="148"/>
        <v>0.15228978267538082</v>
      </c>
      <c r="AN343">
        <f t="shared" si="158"/>
        <v>0.96697984489163169</v>
      </c>
    </row>
    <row r="344" spans="1:41" x14ac:dyDescent="0.2">
      <c r="A344">
        <v>330</v>
      </c>
      <c r="B344">
        <f t="shared" si="155"/>
        <v>32</v>
      </c>
      <c r="C344">
        <f t="shared" si="138"/>
        <v>9</v>
      </c>
      <c r="D344">
        <f t="shared" si="139"/>
        <v>264</v>
      </c>
      <c r="E344">
        <f t="shared" si="156"/>
        <v>-192</v>
      </c>
      <c r="F344" t="e">
        <f t="shared" si="140"/>
        <v>#N/A</v>
      </c>
      <c r="G344" t="e">
        <f t="shared" si="157"/>
        <v>#N/A</v>
      </c>
      <c r="H344">
        <f t="shared" si="141"/>
        <v>1.6155871338926425E-26</v>
      </c>
      <c r="I344">
        <f t="shared" si="125"/>
        <v>1.0258338863549856E-25</v>
      </c>
      <c r="J344">
        <f t="shared" si="133"/>
        <v>6.5136391613781074E-25</v>
      </c>
      <c r="K344">
        <f t="shared" si="152"/>
        <v>4.1359030627651678E-24</v>
      </c>
      <c r="L344">
        <f t="shared" si="163"/>
        <v>2.6261347490687648E-23</v>
      </c>
      <c r="M344">
        <f t="shared" si="131"/>
        <v>1.6674916253127967E-22</v>
      </c>
      <c r="N344">
        <f t="shared" si="151"/>
        <v>1.0587911840678764E-21</v>
      </c>
      <c r="O344">
        <f t="shared" si="162"/>
        <v>6.7229049576160433E-21</v>
      </c>
      <c r="P344">
        <f t="shared" si="130"/>
        <v>4.2687785608007625E-20</v>
      </c>
      <c r="Q344">
        <f t="shared" si="149"/>
        <v>2.7105054312137654E-19</v>
      </c>
      <c r="R344">
        <f t="shared" si="160"/>
        <v>1.7210636691497082E-18</v>
      </c>
      <c r="S344">
        <f t="shared" si="128"/>
        <v>1.092807311564996E-17</v>
      </c>
      <c r="T344">
        <f t="shared" si="135"/>
        <v>6.9388939039072432E-17</v>
      </c>
      <c r="U344">
        <f t="shared" si="159"/>
        <v>4.4059229930232245E-16</v>
      </c>
      <c r="V344">
        <f t="shared" si="127"/>
        <v>2.7975867176063917E-15</v>
      </c>
      <c r="W344">
        <f t="shared" si="134"/>
        <v>1.7763568394002555E-14</v>
      </c>
      <c r="X344">
        <f t="shared" si="154"/>
        <v>1.1279162862139462E-13</v>
      </c>
      <c r="Y344">
        <f t="shared" si="126"/>
        <v>7.1618219970723425E-13</v>
      </c>
      <c r="Z344">
        <f t="shared" si="147"/>
        <v>4.5474735088646573E-12</v>
      </c>
      <c r="AA344">
        <f t="shared" si="153"/>
        <v>2.8874656927077046E-11</v>
      </c>
      <c r="AB344">
        <f t="shared" si="142"/>
        <v>1.833426431250521E-10</v>
      </c>
      <c r="AC344">
        <f t="shared" si="132"/>
        <v>1.164153218269349E-9</v>
      </c>
      <c r="AD344">
        <f t="shared" si="137"/>
        <v>7.3919121733317287E-9</v>
      </c>
      <c r="AE344">
        <f t="shared" si="144"/>
        <v>4.6935716640013204E-8</v>
      </c>
      <c r="AF344">
        <f t="shared" si="146"/>
        <v>2.980232238769536E-7</v>
      </c>
      <c r="AG344">
        <f t="shared" si="150"/>
        <v>1.8923295163729204E-6</v>
      </c>
      <c r="AH344">
        <f t="shared" si="161"/>
        <v>1.2015543459843389E-5</v>
      </c>
      <c r="AI344">
        <f t="shared" si="129"/>
        <v>7.6293945312500027E-5</v>
      </c>
      <c r="AJ344">
        <f t="shared" si="136"/>
        <v>4.8443635619146714E-4</v>
      </c>
      <c r="AK344">
        <f t="shared" si="143"/>
        <v>3.0759791257199071E-3</v>
      </c>
      <c r="AL344">
        <f t="shared" si="145"/>
        <v>1.9531250000000003E-2</v>
      </c>
      <c r="AM344">
        <f t="shared" si="148"/>
        <v>0.12401570718501562</v>
      </c>
      <c r="AN344">
        <f t="shared" si="158"/>
        <v>0.78745065618429588</v>
      </c>
    </row>
    <row r="345" spans="1:41" s="1" customFormat="1" x14ac:dyDescent="0.2">
      <c r="A345" s="1">
        <v>331</v>
      </c>
      <c r="B345" s="1">
        <f t="shared" si="155"/>
        <v>33</v>
      </c>
      <c r="C345" s="1">
        <f t="shared" si="138"/>
        <v>0</v>
      </c>
      <c r="D345" s="1">
        <f t="shared" si="139"/>
        <v>264</v>
      </c>
      <c r="E345" s="1">
        <f t="shared" si="156"/>
        <v>-192</v>
      </c>
      <c r="F345" s="1" t="e">
        <f t="shared" si="140"/>
        <v>#N/A</v>
      </c>
      <c r="G345" s="1" t="e">
        <f t="shared" si="157"/>
        <v>#N/A</v>
      </c>
      <c r="H345" s="1">
        <f t="shared" si="141"/>
        <v>1.6155871338926425E-26</v>
      </c>
      <c r="I345" s="1">
        <f t="shared" ref="I345:I408" si="164">$C$8*EXP(-$C$5*($D345-($I$14-1)*$C$3))</f>
        <v>1.0258338863549856E-25</v>
      </c>
      <c r="J345" s="1">
        <f t="shared" si="133"/>
        <v>6.5136391613781074E-25</v>
      </c>
      <c r="K345" s="1">
        <f t="shared" si="152"/>
        <v>4.1359030627651678E-24</v>
      </c>
      <c r="L345" s="1">
        <f t="shared" si="163"/>
        <v>2.6261347490687648E-23</v>
      </c>
      <c r="M345" s="1">
        <f t="shared" si="131"/>
        <v>1.6674916253127967E-22</v>
      </c>
      <c r="N345" s="1">
        <f t="shared" si="151"/>
        <v>1.0587911840678764E-21</v>
      </c>
      <c r="O345" s="1">
        <f t="shared" si="162"/>
        <v>6.7229049576160433E-21</v>
      </c>
      <c r="P345" s="1">
        <f t="shared" si="130"/>
        <v>4.2687785608007625E-20</v>
      </c>
      <c r="Q345" s="1">
        <f t="shared" si="149"/>
        <v>2.7105054312137654E-19</v>
      </c>
      <c r="R345" s="1">
        <f t="shared" si="160"/>
        <v>1.7210636691497082E-18</v>
      </c>
      <c r="S345" s="1">
        <f t="shared" si="128"/>
        <v>1.092807311564996E-17</v>
      </c>
      <c r="T345" s="1">
        <f t="shared" si="135"/>
        <v>6.9388939039072432E-17</v>
      </c>
      <c r="U345" s="1">
        <f t="shared" si="159"/>
        <v>4.4059229930232245E-16</v>
      </c>
      <c r="V345" s="1">
        <f t="shared" si="127"/>
        <v>2.7975867176063917E-15</v>
      </c>
      <c r="W345" s="1">
        <f t="shared" si="134"/>
        <v>1.7763568394002555E-14</v>
      </c>
      <c r="X345" s="1">
        <f t="shared" si="154"/>
        <v>1.1279162862139462E-13</v>
      </c>
      <c r="Y345" s="1">
        <f t="shared" ref="Y345:Y408" si="165">$C$8*EXP(-$C$5*($D345-($Y$14-1)*$C$3))</f>
        <v>7.1618219970723425E-13</v>
      </c>
      <c r="Z345" s="1">
        <f t="shared" si="147"/>
        <v>4.5474735088646573E-12</v>
      </c>
      <c r="AA345" s="1">
        <f t="shared" si="153"/>
        <v>2.8874656927077046E-11</v>
      </c>
      <c r="AB345" s="1">
        <f t="shared" si="142"/>
        <v>1.833426431250521E-10</v>
      </c>
      <c r="AC345" s="1">
        <f t="shared" si="132"/>
        <v>1.164153218269349E-9</v>
      </c>
      <c r="AD345" s="1">
        <f t="shared" si="137"/>
        <v>7.3919121733317287E-9</v>
      </c>
      <c r="AE345" s="1">
        <f t="shared" si="144"/>
        <v>4.6935716640013204E-8</v>
      </c>
      <c r="AF345" s="1">
        <f t="shared" si="146"/>
        <v>2.980232238769536E-7</v>
      </c>
      <c r="AG345" s="1">
        <f t="shared" si="150"/>
        <v>1.8923295163729204E-6</v>
      </c>
      <c r="AH345" s="1">
        <f t="shared" si="161"/>
        <v>1.2015543459843389E-5</v>
      </c>
      <c r="AI345" s="1">
        <f t="shared" si="129"/>
        <v>7.6293945312500027E-5</v>
      </c>
      <c r="AJ345" s="1">
        <f t="shared" si="136"/>
        <v>4.8443635619146714E-4</v>
      </c>
      <c r="AK345" s="1">
        <f t="shared" si="143"/>
        <v>3.0759791257199071E-3</v>
      </c>
      <c r="AL345" s="1">
        <f t="shared" si="145"/>
        <v>1.9531250000000003E-2</v>
      </c>
      <c r="AM345" s="1">
        <f t="shared" si="148"/>
        <v>0.12401570718501562</v>
      </c>
      <c r="AN345" s="1">
        <f t="shared" si="158"/>
        <v>0.78745065618429588</v>
      </c>
      <c r="AO345" s="1">
        <f>$C$8*EXP(-$C$5*($D345-($AO$14-1)*$C$3))</f>
        <v>5</v>
      </c>
    </row>
    <row r="346" spans="1:41" x14ac:dyDescent="0.2">
      <c r="A346">
        <v>332</v>
      </c>
      <c r="B346">
        <f t="shared" si="155"/>
        <v>33</v>
      </c>
      <c r="C346">
        <f t="shared" si="138"/>
        <v>1</v>
      </c>
      <c r="D346">
        <f t="shared" si="139"/>
        <v>264.88888888888891</v>
      </c>
      <c r="E346">
        <f t="shared" si="156"/>
        <v>-192.88888888888891</v>
      </c>
      <c r="F346" t="e">
        <f t="shared" si="140"/>
        <v>#N/A</v>
      </c>
      <c r="G346" t="e">
        <f t="shared" si="157"/>
        <v>#N/A</v>
      </c>
      <c r="H346">
        <f t="shared" si="141"/>
        <v>1.3156377099558218E-26</v>
      </c>
      <c r="I346">
        <f t="shared" si="164"/>
        <v>8.3537787391716583E-26</v>
      </c>
      <c r="J346">
        <f t="shared" si="133"/>
        <v>5.3043188633882561E-25</v>
      </c>
      <c r="K346">
        <f t="shared" si="152"/>
        <v>3.3680325374869059E-24</v>
      </c>
      <c r="L346">
        <f t="shared" si="163"/>
        <v>2.138567357227931E-23</v>
      </c>
      <c r="M346">
        <f t="shared" si="131"/>
        <v>1.3579056290273947E-22</v>
      </c>
      <c r="N346">
        <f t="shared" si="151"/>
        <v>8.6221632959664848E-22</v>
      </c>
      <c r="O346">
        <f t="shared" si="162"/>
        <v>5.4747324345035071E-21</v>
      </c>
      <c r="P346">
        <f t="shared" si="130"/>
        <v>3.4762384103101329E-20</v>
      </c>
      <c r="Q346">
        <f t="shared" si="149"/>
        <v>2.2072738037674216E-19</v>
      </c>
      <c r="R346">
        <f t="shared" si="160"/>
        <v>1.4015315032328988E-18</v>
      </c>
      <c r="S346">
        <f t="shared" si="128"/>
        <v>8.8991703303938817E-18</v>
      </c>
      <c r="T346">
        <f t="shared" si="135"/>
        <v>5.6506209376446029E-17</v>
      </c>
      <c r="U346">
        <f t="shared" si="159"/>
        <v>3.5879206482762234E-16</v>
      </c>
      <c r="V346">
        <f t="shared" si="127"/>
        <v>2.2781876045808353E-15</v>
      </c>
      <c r="W346">
        <f t="shared" si="134"/>
        <v>1.4465589600370196E-14</v>
      </c>
      <c r="X346">
        <f t="shared" si="154"/>
        <v>9.1850768595871381E-14</v>
      </c>
      <c r="Y346">
        <f t="shared" si="165"/>
        <v>5.8321602677269434E-13</v>
      </c>
      <c r="Z346">
        <f t="shared" si="147"/>
        <v>3.7031909376947597E-12</v>
      </c>
      <c r="AA346">
        <f t="shared" si="153"/>
        <v>2.3513796760543006E-11</v>
      </c>
      <c r="AB346">
        <f t="shared" si="142"/>
        <v>1.4930330285380985E-10</v>
      </c>
      <c r="AC346">
        <f t="shared" si="132"/>
        <v>9.4801688004985579E-10</v>
      </c>
      <c r="AD346">
        <f t="shared" si="137"/>
        <v>6.0195319706990144E-9</v>
      </c>
      <c r="AE346">
        <f t="shared" si="144"/>
        <v>3.8221645530575349E-8</v>
      </c>
      <c r="AF346">
        <f t="shared" si="146"/>
        <v>2.4269232129276324E-7</v>
      </c>
      <c r="AG346">
        <f t="shared" si="150"/>
        <v>1.5410001844989458E-6</v>
      </c>
      <c r="AH346">
        <f t="shared" si="161"/>
        <v>9.7847412558272606E-6</v>
      </c>
      <c r="AI346">
        <f t="shared" si="129"/>
        <v>6.212923425094743E-5</v>
      </c>
      <c r="AJ346">
        <f t="shared" si="136"/>
        <v>3.9449604723173039E-4</v>
      </c>
      <c r="AK346">
        <f t="shared" si="143"/>
        <v>2.5048937614917804E-3</v>
      </c>
      <c r="AL346">
        <f t="shared" si="145"/>
        <v>1.5905083968242525E-2</v>
      </c>
      <c r="AM346">
        <f t="shared" si="148"/>
        <v>0.10099098809132288</v>
      </c>
      <c r="AN346">
        <f t="shared" si="158"/>
        <v>0.64125280294189535</v>
      </c>
      <c r="AO346">
        <f t="shared" ref="AO346:AO409" si="166">$C$8*EXP(-$C$5*($D346-($AO$14-1)*$C$3))</f>
        <v>4.0717014958700846</v>
      </c>
    </row>
    <row r="347" spans="1:41" x14ac:dyDescent="0.2">
      <c r="A347">
        <v>333</v>
      </c>
      <c r="B347">
        <f t="shared" si="155"/>
        <v>33</v>
      </c>
      <c r="C347">
        <f t="shared" si="138"/>
        <v>2</v>
      </c>
      <c r="D347">
        <f t="shared" si="139"/>
        <v>265.77777777777777</v>
      </c>
      <c r="E347">
        <f t="shared" si="156"/>
        <v>-193.77777777777777</v>
      </c>
      <c r="F347" t="e">
        <f t="shared" si="140"/>
        <v>#N/A</v>
      </c>
      <c r="G347" t="e">
        <f t="shared" si="157"/>
        <v>#N/A</v>
      </c>
      <c r="H347">
        <f t="shared" si="141"/>
        <v>1.0713768063300608E-26</v>
      </c>
      <c r="I347">
        <f t="shared" si="164"/>
        <v>6.8028186776906586E-26</v>
      </c>
      <c r="J347">
        <f t="shared" si="133"/>
        <v>4.3195206101260176E-25</v>
      </c>
      <c r="K347">
        <f t="shared" si="152"/>
        <v>2.7427246242049574E-24</v>
      </c>
      <c r="L347">
        <f t="shared" si="163"/>
        <v>1.7415215814888098E-23</v>
      </c>
      <c r="M347">
        <f t="shared" si="131"/>
        <v>1.1057972761922614E-22</v>
      </c>
      <c r="N347">
        <f t="shared" si="151"/>
        <v>7.0213750379646468E-22</v>
      </c>
      <c r="O347">
        <f t="shared" si="162"/>
        <v>4.458295248611356E-21</v>
      </c>
      <c r="P347">
        <f t="shared" si="130"/>
        <v>2.8308410270521911E-20</v>
      </c>
      <c r="Q347">
        <f t="shared" si="149"/>
        <v>1.7974720097189505E-19</v>
      </c>
      <c r="R347">
        <f t="shared" si="160"/>
        <v>1.1413235836445079E-18</v>
      </c>
      <c r="S347">
        <f t="shared" si="128"/>
        <v>7.2469530292536139E-18</v>
      </c>
      <c r="T347">
        <f t="shared" si="135"/>
        <v>4.6015283448805171E-17</v>
      </c>
      <c r="U347">
        <f t="shared" si="159"/>
        <v>2.9217883741299215E-16</v>
      </c>
      <c r="V347">
        <f t="shared" ref="V347:V410" si="167">$C$8*EXP(-$C$5*($D347-($V$14-1)*$C$3))</f>
        <v>1.8552199754889267E-15</v>
      </c>
      <c r="W347">
        <f t="shared" si="134"/>
        <v>1.177991256289413E-14</v>
      </c>
      <c r="X347">
        <f t="shared" si="154"/>
        <v>7.4797782377726319E-14</v>
      </c>
      <c r="Y347">
        <f t="shared" si="165"/>
        <v>4.7493631372516383E-13</v>
      </c>
      <c r="Z347">
        <f t="shared" si="147"/>
        <v>3.0156576161008997E-12</v>
      </c>
      <c r="AA347">
        <f t="shared" si="153"/>
        <v>1.9148232288697883E-11</v>
      </c>
      <c r="AB347">
        <f t="shared" si="142"/>
        <v>1.2158369631364204E-10</v>
      </c>
      <c r="AC347">
        <f t="shared" si="132"/>
        <v>7.7200834972182805E-10</v>
      </c>
      <c r="AD347">
        <f t="shared" si="137"/>
        <v>4.9019474659066613E-9</v>
      </c>
      <c r="AE347">
        <f t="shared" si="144"/>
        <v>3.112542625629227E-8</v>
      </c>
      <c r="AF347">
        <f t="shared" si="146"/>
        <v>1.9763413752878814E-7</v>
      </c>
      <c r="AG347">
        <f t="shared" si="150"/>
        <v>1.254898551272104E-6</v>
      </c>
      <c r="AH347">
        <f t="shared" si="161"/>
        <v>7.9681091216108263E-6</v>
      </c>
      <c r="AI347">
        <f t="shared" si="129"/>
        <v>5.0594339207369709E-5</v>
      </c>
      <c r="AJ347">
        <f t="shared" si="136"/>
        <v>3.2125402912565879E-4</v>
      </c>
      <c r="AK347">
        <f t="shared" si="143"/>
        <v>2.0398359351323711E-3</v>
      </c>
      <c r="AL347">
        <f t="shared" si="145"/>
        <v>1.2952150837086654E-2</v>
      </c>
      <c r="AM347">
        <f t="shared" si="148"/>
        <v>8.2241031456168567E-2</v>
      </c>
      <c r="AN347">
        <f t="shared" si="158"/>
        <v>0.522197999393887</v>
      </c>
      <c r="AO347">
        <f t="shared" si="166"/>
        <v>3.3157506142941804</v>
      </c>
    </row>
    <row r="348" spans="1:41" x14ac:dyDescent="0.2">
      <c r="A348">
        <v>334</v>
      </c>
      <c r="B348">
        <f t="shared" si="155"/>
        <v>33</v>
      </c>
      <c r="C348">
        <f t="shared" si="138"/>
        <v>3</v>
      </c>
      <c r="D348">
        <f t="shared" si="139"/>
        <v>266.66666666666669</v>
      </c>
      <c r="E348">
        <f t="shared" si="156"/>
        <v>-194.66666666666669</v>
      </c>
      <c r="F348" t="e">
        <f t="shared" si="140"/>
        <v>#N/A</v>
      </c>
      <c r="G348" t="e">
        <f t="shared" si="157"/>
        <v>#N/A</v>
      </c>
      <c r="H348">
        <f t="shared" si="141"/>
        <v>8.7246530899492085E-27</v>
      </c>
      <c r="I348">
        <f t="shared" si="164"/>
        <v>5.5398093972172172E-26</v>
      </c>
      <c r="J348">
        <f t="shared" si="133"/>
        <v>3.5175597059383638E-25</v>
      </c>
      <c r="K348">
        <f t="shared" si="152"/>
        <v>2.2335111910269988E-24</v>
      </c>
      <c r="L348">
        <f t="shared" si="163"/>
        <v>1.4181912056875988E-23</v>
      </c>
      <c r="M348">
        <f t="shared" si="131"/>
        <v>9.0049528472022172E-23</v>
      </c>
      <c r="N348">
        <f t="shared" si="151"/>
        <v>5.7177886490291208E-22</v>
      </c>
      <c r="O348">
        <f t="shared" si="162"/>
        <v>3.6305694865602551E-21</v>
      </c>
      <c r="P348">
        <f t="shared" si="130"/>
        <v>2.3052679288837691E-20</v>
      </c>
      <c r="Q348">
        <f t="shared" si="149"/>
        <v>1.4637538941514559E-19</v>
      </c>
      <c r="R348">
        <f t="shared" si="160"/>
        <v>9.2942578855942589E-19</v>
      </c>
      <c r="S348">
        <f t="shared" si="128"/>
        <v>5.9014858979424112E-18</v>
      </c>
      <c r="T348">
        <f t="shared" si="135"/>
        <v>3.7472099690277302E-17</v>
      </c>
      <c r="U348">
        <f t="shared" si="159"/>
        <v>2.3793300187121323E-16</v>
      </c>
      <c r="V348">
        <f t="shared" si="167"/>
        <v>1.5107803898732584E-15</v>
      </c>
      <c r="W348">
        <f t="shared" si="134"/>
        <v>9.5928575207109955E-15</v>
      </c>
      <c r="X348">
        <f t="shared" si="154"/>
        <v>6.0910848479030624E-14</v>
      </c>
      <c r="Y348">
        <f t="shared" si="165"/>
        <v>3.8675977980755447E-13</v>
      </c>
      <c r="Z348">
        <f t="shared" si="147"/>
        <v>2.4557715253020076E-12</v>
      </c>
      <c r="AA348">
        <f t="shared" si="153"/>
        <v>1.5593177210631794E-11</v>
      </c>
      <c r="AB348">
        <f t="shared" si="142"/>
        <v>9.9010503630734008E-11</v>
      </c>
      <c r="AC348">
        <f t="shared" si="132"/>
        <v>6.2867751047731229E-10</v>
      </c>
      <c r="AD348">
        <f t="shared" si="137"/>
        <v>3.9918533659217427E-9</v>
      </c>
      <c r="AE348">
        <f t="shared" si="144"/>
        <v>2.5346688929467923E-8</v>
      </c>
      <c r="AF348">
        <f t="shared" si="146"/>
        <v>1.6094144268219205E-7</v>
      </c>
      <c r="AG348">
        <f t="shared" si="150"/>
        <v>1.0219144616759649E-6</v>
      </c>
      <c r="AH348">
        <f t="shared" si="161"/>
        <v>6.4887523659437814E-6</v>
      </c>
      <c r="AI348">
        <f t="shared" si="129"/>
        <v>4.1201009326641185E-5</v>
      </c>
      <c r="AJ348">
        <f t="shared" si="136"/>
        <v>2.6161010218904722E-4</v>
      </c>
      <c r="AK348">
        <f t="shared" si="143"/>
        <v>1.6611206056816063E-3</v>
      </c>
      <c r="AL348">
        <f t="shared" si="145"/>
        <v>1.0547458387620133E-2</v>
      </c>
      <c r="AM348">
        <f t="shared" si="148"/>
        <v>6.6972186160396019E-2</v>
      </c>
      <c r="AN348">
        <f t="shared" si="158"/>
        <v>0.42524687505449088</v>
      </c>
      <c r="AO348">
        <f t="shared" si="166"/>
        <v>2.7001493472307536</v>
      </c>
    </row>
    <row r="349" spans="1:41" x14ac:dyDescent="0.2">
      <c r="A349">
        <v>335</v>
      </c>
      <c r="B349">
        <f t="shared" si="155"/>
        <v>33</v>
      </c>
      <c r="C349">
        <f t="shared" si="138"/>
        <v>4</v>
      </c>
      <c r="D349">
        <f t="shared" si="139"/>
        <v>267.55555555555554</v>
      </c>
      <c r="E349">
        <f t="shared" si="156"/>
        <v>-195.55555555555554</v>
      </c>
      <c r="F349" t="e">
        <f t="shared" si="140"/>
        <v>#N/A</v>
      </c>
      <c r="G349" t="e">
        <f t="shared" si="157"/>
        <v>#N/A</v>
      </c>
      <c r="H349">
        <f t="shared" si="141"/>
        <v>7.1048366074588712E-27</v>
      </c>
      <c r="I349">
        <f t="shared" si="164"/>
        <v>4.5112900418969446E-26</v>
      </c>
      <c r="J349">
        <f t="shared" si="133"/>
        <v>2.864490623296343E-25</v>
      </c>
      <c r="K349">
        <f t="shared" si="152"/>
        <v>1.8188381715094725E-24</v>
      </c>
      <c r="L349">
        <f t="shared" si="163"/>
        <v>1.1548902507256186E-23</v>
      </c>
      <c r="M349">
        <f t="shared" si="131"/>
        <v>7.3330959956386439E-23</v>
      </c>
      <c r="N349">
        <f t="shared" si="151"/>
        <v>4.6562257190642195E-22</v>
      </c>
      <c r="O349">
        <f t="shared" si="162"/>
        <v>2.9565190418575861E-21</v>
      </c>
      <c r="P349">
        <f t="shared" si="130"/>
        <v>1.8772725748834941E-20</v>
      </c>
      <c r="Q349">
        <f t="shared" si="149"/>
        <v>1.1919937840804409E-19</v>
      </c>
      <c r="R349">
        <f t="shared" si="160"/>
        <v>7.5686887471554243E-19</v>
      </c>
      <c r="S349">
        <f t="shared" ref="S349:S412" si="168">$C$8*EXP(-$C$5*($D349-($S$14-1)*$C$3))</f>
        <v>4.8058177917017479E-18</v>
      </c>
      <c r="T349">
        <f t="shared" si="135"/>
        <v>3.0515040872459312E-17</v>
      </c>
      <c r="U349">
        <f t="shared" si="159"/>
        <v>1.9375843192717763E-16</v>
      </c>
      <c r="V349">
        <f t="shared" si="167"/>
        <v>1.2302893546756482E-15</v>
      </c>
      <c r="W349">
        <f t="shared" si="134"/>
        <v>7.8118504633495886E-15</v>
      </c>
      <c r="X349">
        <f t="shared" si="154"/>
        <v>4.9602158573357511E-14</v>
      </c>
      <c r="Y349">
        <f t="shared" si="165"/>
        <v>3.1495407479696509E-13</v>
      </c>
      <c r="Z349">
        <f t="shared" si="147"/>
        <v>1.9998337186174959E-12</v>
      </c>
      <c r="AA349">
        <f t="shared" si="153"/>
        <v>1.2698152594779533E-11</v>
      </c>
      <c r="AB349">
        <f t="shared" si="142"/>
        <v>8.0628243148023102E-11</v>
      </c>
      <c r="AC349">
        <f t="shared" si="132"/>
        <v>5.1195743196607761E-10</v>
      </c>
      <c r="AD349">
        <f t="shared" si="137"/>
        <v>3.2507270642635624E-9</v>
      </c>
      <c r="AE349">
        <f t="shared" si="144"/>
        <v>2.0640830245893934E-8</v>
      </c>
      <c r="AF349">
        <f t="shared" si="146"/>
        <v>1.3106110258331595E-7</v>
      </c>
      <c r="AG349">
        <f t="shared" si="150"/>
        <v>8.3218612845147102E-7</v>
      </c>
      <c r="AH349">
        <f t="shared" si="161"/>
        <v>5.2840525429488319E-6</v>
      </c>
      <c r="AI349">
        <f t="shared" si="129"/>
        <v>3.3551642261328909E-5</v>
      </c>
      <c r="AJ349">
        <f t="shared" si="136"/>
        <v>2.1303964888357674E-4</v>
      </c>
      <c r="AK349">
        <f t="shared" si="143"/>
        <v>1.3527174509949018E-3</v>
      </c>
      <c r="AL349">
        <f t="shared" si="145"/>
        <v>8.5892204189001904E-3</v>
      </c>
      <c r="AM349">
        <f t="shared" si="148"/>
        <v>5.4538150114195591E-2</v>
      </c>
      <c r="AN349">
        <f t="shared" si="158"/>
        <v>0.34629566745469464</v>
      </c>
      <c r="AO349">
        <f t="shared" si="166"/>
        <v>2.1988404272384474</v>
      </c>
    </row>
    <row r="350" spans="1:41" x14ac:dyDescent="0.2">
      <c r="A350">
        <v>336</v>
      </c>
      <c r="B350">
        <f t="shared" si="155"/>
        <v>33</v>
      </c>
      <c r="C350">
        <f t="shared" si="138"/>
        <v>5</v>
      </c>
      <c r="D350">
        <f t="shared" si="139"/>
        <v>268.44444444444446</v>
      </c>
      <c r="E350">
        <f t="shared" si="156"/>
        <v>-196.44444444444446</v>
      </c>
      <c r="F350" t="e">
        <f t="shared" si="140"/>
        <v>#N/A</v>
      </c>
      <c r="G350" t="e">
        <f t="shared" si="157"/>
        <v>#N/A</v>
      </c>
      <c r="H350">
        <f t="shared" si="141"/>
        <v>5.7857547685005402E-27</v>
      </c>
      <c r="I350">
        <f t="shared" si="164"/>
        <v>3.673725282379132E-26</v>
      </c>
      <c r="J350">
        <f t="shared" si="133"/>
        <v>2.332670151156317E-25</v>
      </c>
      <c r="K350">
        <f t="shared" si="152"/>
        <v>1.4811532207361394E-24</v>
      </c>
      <c r="L350">
        <f t="shared" si="163"/>
        <v>9.4047367228905177E-24</v>
      </c>
      <c r="M350">
        <f t="shared" si="131"/>
        <v>5.9716355869601762E-23</v>
      </c>
      <c r="N350">
        <f t="shared" si="151"/>
        <v>3.7917522450845192E-22</v>
      </c>
      <c r="O350">
        <f t="shared" si="162"/>
        <v>2.4076126010599744E-21</v>
      </c>
      <c r="P350">
        <f t="shared" si="130"/>
        <v>1.528738710261806E-20</v>
      </c>
      <c r="Q350">
        <f t="shared" si="149"/>
        <v>9.7068857474163777E-20</v>
      </c>
      <c r="R350">
        <f t="shared" si="160"/>
        <v>6.1634882587135383E-19</v>
      </c>
      <c r="S350">
        <f t="shared" si="168"/>
        <v>3.9135710982701987E-18</v>
      </c>
      <c r="T350">
        <f t="shared" si="135"/>
        <v>2.4849627513385945E-17</v>
      </c>
      <c r="U350">
        <f t="shared" si="159"/>
        <v>1.577852994230667E-16</v>
      </c>
      <c r="V350">
        <f t="shared" si="167"/>
        <v>1.0018742011571715E-15</v>
      </c>
      <c r="W350">
        <f t="shared" si="134"/>
        <v>6.3615046434268059E-15</v>
      </c>
      <c r="X350">
        <f t="shared" si="154"/>
        <v>4.0393036652305102E-14</v>
      </c>
      <c r="Y350">
        <f t="shared" si="165"/>
        <v>2.564797954962361E-13</v>
      </c>
      <c r="Z350">
        <f t="shared" si="147"/>
        <v>1.6285451887172577E-12</v>
      </c>
      <c r="AA350">
        <f t="shared" si="153"/>
        <v>1.0340617382990077E-11</v>
      </c>
      <c r="AB350">
        <f t="shared" si="142"/>
        <v>6.565882764703648E-11</v>
      </c>
      <c r="AC350">
        <f t="shared" si="132"/>
        <v>4.1690756831161822E-10</v>
      </c>
      <c r="AD350">
        <f t="shared" si="137"/>
        <v>2.6471980500454613E-9</v>
      </c>
      <c r="AE350">
        <f t="shared" si="144"/>
        <v>1.6808659877641352E-8</v>
      </c>
      <c r="AF350">
        <f t="shared" si="146"/>
        <v>1.0672833748777397E-7</v>
      </c>
      <c r="AG350">
        <f t="shared" si="150"/>
        <v>6.7768270081163863E-7</v>
      </c>
      <c r="AH350">
        <f t="shared" si="161"/>
        <v>4.3030169286761819E-6</v>
      </c>
      <c r="AI350">
        <f t="shared" ref="AI350:AI413" si="169">$C$8*EXP(-$C$5*($D350-($AI$14-1)*$C$3))</f>
        <v>2.7322454396870154E-5</v>
      </c>
      <c r="AJ350">
        <f t="shared" si="136"/>
        <v>1.7348677140777927E-4</v>
      </c>
      <c r="AK350">
        <f t="shared" si="143"/>
        <v>1.1015723337411013E-3</v>
      </c>
      <c r="AL350">
        <f t="shared" si="145"/>
        <v>6.9945483255987517E-3</v>
      </c>
      <c r="AM350">
        <f t="shared" si="148"/>
        <v>4.4412613480391487E-2</v>
      </c>
      <c r="AN350">
        <f t="shared" si="158"/>
        <v>0.28200251743772187</v>
      </c>
      <c r="AO350">
        <f t="shared" si="166"/>
        <v>1.7906043713532807</v>
      </c>
    </row>
    <row r="351" spans="1:41" x14ac:dyDescent="0.2">
      <c r="A351">
        <v>337</v>
      </c>
      <c r="B351">
        <f t="shared" si="155"/>
        <v>33</v>
      </c>
      <c r="C351">
        <f t="shared" si="138"/>
        <v>6</v>
      </c>
      <c r="D351">
        <f t="shared" si="139"/>
        <v>269.33333333333331</v>
      </c>
      <c r="E351">
        <f t="shared" si="156"/>
        <v>-197.33333333333331</v>
      </c>
      <c r="F351" t="e">
        <f t="shared" si="140"/>
        <v>#N/A</v>
      </c>
      <c r="G351" t="e">
        <f t="shared" si="157"/>
        <v>#N/A</v>
      </c>
      <c r="H351">
        <f t="shared" si="141"/>
        <v>4.7115732691283061E-27</v>
      </c>
      <c r="I351">
        <f t="shared" si="164"/>
        <v>2.9916625455358027E-26</v>
      </c>
      <c r="J351">
        <f t="shared" si="133"/>
        <v>1.8995873087669536E-25</v>
      </c>
      <c r="K351">
        <f t="shared" si="152"/>
        <v>1.2061627568968473E-24</v>
      </c>
      <c r="L351">
        <f t="shared" si="163"/>
        <v>7.6586561165716592E-24</v>
      </c>
      <c r="M351">
        <f t="shared" si="131"/>
        <v>4.8629435104434047E-23</v>
      </c>
      <c r="N351">
        <f t="shared" si="151"/>
        <v>3.0877766576559314E-22</v>
      </c>
      <c r="O351">
        <f t="shared" si="162"/>
        <v>1.9606159658423463E-21</v>
      </c>
      <c r="P351">
        <f t="shared" ref="P351:P414" si="170">$C$8*EXP(-$C$5*($D351-($P$14-1)*$C$3))</f>
        <v>1.2449135386735124E-20</v>
      </c>
      <c r="Q351">
        <f t="shared" si="149"/>
        <v>7.9047082435991326E-20</v>
      </c>
      <c r="R351">
        <f t="shared" si="160"/>
        <v>5.0191768725564093E-19</v>
      </c>
      <c r="S351">
        <f t="shared" si="168"/>
        <v>3.1869786590041944E-18</v>
      </c>
      <c r="T351">
        <f t="shared" si="135"/>
        <v>2.0236053103613795E-17</v>
      </c>
      <c r="U351">
        <f t="shared" si="159"/>
        <v>1.2849092793744327E-16</v>
      </c>
      <c r="V351">
        <f t="shared" si="167"/>
        <v>8.1586653670507415E-16</v>
      </c>
      <c r="W351">
        <f t="shared" si="134"/>
        <v>5.1804295945251346E-15</v>
      </c>
      <c r="X351">
        <f t="shared" si="154"/>
        <v>3.2893677551985501E-14</v>
      </c>
      <c r="Y351">
        <f t="shared" si="165"/>
        <v>2.0886183339649843E-13</v>
      </c>
      <c r="Z351">
        <f t="shared" si="147"/>
        <v>1.3261899761984355E-12</v>
      </c>
      <c r="AA351">
        <f t="shared" si="153"/>
        <v>8.4207814533082947E-12</v>
      </c>
      <c r="AB351">
        <f t="shared" si="142"/>
        <v>5.346862934950363E-11</v>
      </c>
      <c r="AC351">
        <f t="shared" si="132"/>
        <v>3.395046339067985E-10</v>
      </c>
      <c r="AD351">
        <f t="shared" si="137"/>
        <v>2.1557200520469247E-9</v>
      </c>
      <c r="AE351">
        <f t="shared" si="144"/>
        <v>1.3687969113472939E-8</v>
      </c>
      <c r="AF351">
        <f t="shared" si="146"/>
        <v>8.6913186280140482E-8</v>
      </c>
      <c r="AG351">
        <f t="shared" si="150"/>
        <v>5.5186433332401304E-7</v>
      </c>
      <c r="AH351">
        <f t="shared" si="161"/>
        <v>3.5041200930490686E-6</v>
      </c>
      <c r="AI351">
        <f t="shared" si="169"/>
        <v>2.2249775687715977E-5</v>
      </c>
      <c r="AJ351">
        <f t="shared" si="136"/>
        <v>1.412772693309472E-4</v>
      </c>
      <c r="AK351">
        <f t="shared" si="143"/>
        <v>8.9705474382056069E-4</v>
      </c>
      <c r="AL351">
        <f t="shared" si="145"/>
        <v>5.6959425760552849E-3</v>
      </c>
      <c r="AM351">
        <f t="shared" si="148"/>
        <v>3.6166980948722442E-2</v>
      </c>
      <c r="AN351">
        <f t="shared" si="158"/>
        <v>0.2296460144180634</v>
      </c>
      <c r="AO351">
        <f t="shared" si="166"/>
        <v>1.4581612994701523</v>
      </c>
    </row>
    <row r="352" spans="1:41" x14ac:dyDescent="0.2">
      <c r="A352">
        <v>338</v>
      </c>
      <c r="B352">
        <f t="shared" si="155"/>
        <v>33</v>
      </c>
      <c r="C352">
        <f t="shared" si="138"/>
        <v>7</v>
      </c>
      <c r="D352">
        <f t="shared" si="139"/>
        <v>270.22222222222223</v>
      </c>
      <c r="E352">
        <f t="shared" si="156"/>
        <v>-198.22222222222223</v>
      </c>
      <c r="F352" t="e">
        <f t="shared" si="140"/>
        <v>#N/A</v>
      </c>
      <c r="G352" t="e">
        <f t="shared" si="157"/>
        <v>#N/A</v>
      </c>
      <c r="H352">
        <f t="shared" si="141"/>
        <v>3.8368239855622294E-27</v>
      </c>
      <c r="I352">
        <f t="shared" si="164"/>
        <v>2.4362313723593338E-26</v>
      </c>
      <c r="J352">
        <f t="shared" si="133"/>
        <v>1.5469104973284511E-25</v>
      </c>
      <c r="K352">
        <f t="shared" si="152"/>
        <v>9.8222694030393164E-25</v>
      </c>
      <c r="L352">
        <f t="shared" si="163"/>
        <v>6.2367523132398974E-24</v>
      </c>
      <c r="M352">
        <f t="shared" si="131"/>
        <v>3.9600908731608378E-23</v>
      </c>
      <c r="N352">
        <f t="shared" si="151"/>
        <v>2.5145009671780664E-22</v>
      </c>
      <c r="O352">
        <f t="shared" si="162"/>
        <v>1.5966085921894038E-21</v>
      </c>
      <c r="P352">
        <f t="shared" si="170"/>
        <v>1.0137832635291752E-20</v>
      </c>
      <c r="Q352">
        <f t="shared" si="149"/>
        <v>6.4371224759758548E-20</v>
      </c>
      <c r="R352">
        <f t="shared" si="160"/>
        <v>4.0873179960048765E-19</v>
      </c>
      <c r="S352">
        <f t="shared" si="168"/>
        <v>2.5952851546346717E-18</v>
      </c>
      <c r="T352">
        <f t="shared" si="135"/>
        <v>1.6479033538498201E-17</v>
      </c>
      <c r="U352">
        <f t="shared" si="159"/>
        <v>1.046353406977249E-16</v>
      </c>
      <c r="V352">
        <f t="shared" si="167"/>
        <v>6.6439299958647644E-16</v>
      </c>
      <c r="W352">
        <f t="shared" si="134"/>
        <v>4.2186325858555425E-15</v>
      </c>
      <c r="X352">
        <f t="shared" si="154"/>
        <v>2.6786647218617593E-14</v>
      </c>
      <c r="Y352">
        <f t="shared" si="165"/>
        <v>1.7008460789413809E-13</v>
      </c>
      <c r="Z352">
        <f t="shared" si="147"/>
        <v>1.0799699419790157E-12</v>
      </c>
      <c r="AA352">
        <f t="shared" si="153"/>
        <v>6.8573816879660845E-12</v>
      </c>
      <c r="AB352">
        <f t="shared" si="142"/>
        <v>4.3541659620899384E-11</v>
      </c>
      <c r="AC352">
        <f t="shared" si="132"/>
        <v>2.7647230514662822E-10</v>
      </c>
      <c r="AD352">
        <f t="shared" si="137"/>
        <v>1.7554897121193191E-9</v>
      </c>
      <c r="AE352">
        <f t="shared" si="144"/>
        <v>1.1146664862950251E-8</v>
      </c>
      <c r="AF352">
        <f t="shared" si="146"/>
        <v>7.0776910117536625E-8</v>
      </c>
      <c r="AG352">
        <f t="shared" si="150"/>
        <v>4.4940536630254595E-7</v>
      </c>
      <c r="AH352">
        <f t="shared" si="161"/>
        <v>2.8535462049152608E-6</v>
      </c>
      <c r="AI352">
        <f t="shared" si="169"/>
        <v>1.8118888990089386E-5</v>
      </c>
      <c r="AJ352">
        <f t="shared" si="136"/>
        <v>1.1504777377345164E-4</v>
      </c>
      <c r="AK352">
        <f t="shared" si="143"/>
        <v>7.30507828458306E-4</v>
      </c>
      <c r="AL352">
        <f t="shared" si="145"/>
        <v>4.638435581462882E-3</v>
      </c>
      <c r="AM352">
        <f t="shared" si="148"/>
        <v>2.9452230086003617E-2</v>
      </c>
      <c r="AN352">
        <f t="shared" si="158"/>
        <v>0.18701000408532631</v>
      </c>
      <c r="AO352">
        <f t="shared" si="166"/>
        <v>1.1874395088544971</v>
      </c>
    </row>
    <row r="353" spans="1:43" x14ac:dyDescent="0.2">
      <c r="A353">
        <v>339</v>
      </c>
      <c r="B353">
        <f t="shared" si="155"/>
        <v>33</v>
      </c>
      <c r="C353">
        <f t="shared" si="138"/>
        <v>8</v>
      </c>
      <c r="D353">
        <f t="shared" si="139"/>
        <v>271.11111111111109</v>
      </c>
      <c r="E353">
        <f t="shared" si="156"/>
        <v>-199.11111111111109</v>
      </c>
      <c r="F353" t="e">
        <f t="shared" si="140"/>
        <v>#N/A</v>
      </c>
      <c r="G353" t="e">
        <f t="shared" si="157"/>
        <v>#N/A</v>
      </c>
      <c r="H353">
        <f t="shared" si="141"/>
        <v>3.1244803922808441E-27</v>
      </c>
      <c r="I353">
        <f t="shared" si="164"/>
        <v>1.9839213846242456E-26</v>
      </c>
      <c r="J353">
        <f t="shared" si="133"/>
        <v>1.2597115571898908E-25</v>
      </c>
      <c r="K353">
        <f t="shared" si="152"/>
        <v>7.9986698042389655E-25</v>
      </c>
      <c r="L353">
        <f t="shared" si="163"/>
        <v>5.0788387446380723E-24</v>
      </c>
      <c r="M353">
        <f t="shared" ref="M353:M416" si="171">$C$8*EXP(-$C$5*($D353-($M$14-1)*$C$3))</f>
        <v>3.2248615864061229E-23</v>
      </c>
      <c r="N353">
        <f t="shared" si="151"/>
        <v>2.0476594698851766E-22</v>
      </c>
      <c r="O353">
        <f t="shared" si="162"/>
        <v>1.3001827186273473E-21</v>
      </c>
      <c r="P353">
        <f t="shared" si="170"/>
        <v>8.2556456611996806E-21</v>
      </c>
      <c r="Q353">
        <f t="shared" si="149"/>
        <v>5.2420082429060189E-20</v>
      </c>
      <c r="R353">
        <f t="shared" si="160"/>
        <v>3.3284677596860109E-19</v>
      </c>
      <c r="S353">
        <f t="shared" si="168"/>
        <v>2.1134452892671198E-18</v>
      </c>
      <c r="T353">
        <f t="shared" si="135"/>
        <v>1.3419541101839418E-17</v>
      </c>
      <c r="U353">
        <f t="shared" si="159"/>
        <v>8.5208774647961953E-17</v>
      </c>
      <c r="V353">
        <f t="shared" si="167"/>
        <v>5.4104199405238305E-16</v>
      </c>
      <c r="W353">
        <f t="shared" si="134"/>
        <v>3.4354025220708933E-15</v>
      </c>
      <c r="X353">
        <f t="shared" si="154"/>
        <v>2.1813446309878121E-14</v>
      </c>
      <c r="Y353">
        <f t="shared" si="165"/>
        <v>1.3850675047740966E-13</v>
      </c>
      <c r="Z353">
        <f t="shared" si="147"/>
        <v>8.7946304565014929E-13</v>
      </c>
      <c r="AA353">
        <f t="shared" si="153"/>
        <v>5.5842422553288031E-12</v>
      </c>
      <c r="AB353">
        <f t="shared" si="142"/>
        <v>3.5457728122216898E-11</v>
      </c>
      <c r="AC353">
        <f t="shared" si="132"/>
        <v>2.2514253968643837E-10</v>
      </c>
      <c r="AD353">
        <f t="shared" si="137"/>
        <v>1.4295660173641746E-9</v>
      </c>
      <c r="AE353">
        <f t="shared" si="144"/>
        <v>9.0771783992875326E-9</v>
      </c>
      <c r="AF353">
        <f t="shared" si="146"/>
        <v>5.7636490159728058E-8</v>
      </c>
      <c r="AG353">
        <f t="shared" si="150"/>
        <v>3.6596890044522897E-7</v>
      </c>
      <c r="AH353">
        <f t="shared" si="161"/>
        <v>2.3237576702176058E-6</v>
      </c>
      <c r="AI353">
        <f t="shared" si="169"/>
        <v>1.4754941480890393E-5</v>
      </c>
      <c r="AJ353">
        <f t="shared" si="136"/>
        <v>9.3688038513978507E-5</v>
      </c>
      <c r="AK353">
        <f t="shared" si="143"/>
        <v>5.9488196357570643E-4</v>
      </c>
      <c r="AL353">
        <f t="shared" si="145"/>
        <v>3.7772650191079367E-3</v>
      </c>
      <c r="AM353">
        <f t="shared" si="148"/>
        <v>2.3984137859578494E-2</v>
      </c>
      <c r="AN353">
        <f t="shared" si="158"/>
        <v>0.15228978267538082</v>
      </c>
      <c r="AO353">
        <f t="shared" si="166"/>
        <v>0.96697984489163169</v>
      </c>
    </row>
    <row r="354" spans="1:43" x14ac:dyDescent="0.2">
      <c r="A354">
        <v>340</v>
      </c>
      <c r="B354">
        <f t="shared" si="155"/>
        <v>33</v>
      </c>
      <c r="C354">
        <f t="shared" si="138"/>
        <v>9</v>
      </c>
      <c r="D354">
        <f t="shared" si="139"/>
        <v>272</v>
      </c>
      <c r="E354">
        <f t="shared" si="156"/>
        <v>-200</v>
      </c>
      <c r="F354" t="e">
        <f t="shared" si="140"/>
        <v>#N/A</v>
      </c>
      <c r="G354" t="e">
        <f t="shared" si="157"/>
        <v>#N/A</v>
      </c>
      <c r="H354">
        <f t="shared" si="141"/>
        <v>2.5443902974133214E-27</v>
      </c>
      <c r="I354">
        <f t="shared" si="164"/>
        <v>1.6155871338926425E-26</v>
      </c>
      <c r="J354">
        <f t="shared" si="133"/>
        <v>1.0258338863549856E-25</v>
      </c>
      <c r="K354">
        <f t="shared" si="152"/>
        <v>6.5136391613781074E-25</v>
      </c>
      <c r="L354">
        <f t="shared" si="163"/>
        <v>4.1359030627651678E-24</v>
      </c>
      <c r="M354">
        <f t="shared" si="171"/>
        <v>2.6261347490687648E-23</v>
      </c>
      <c r="N354">
        <f t="shared" si="151"/>
        <v>1.6674916253127967E-22</v>
      </c>
      <c r="O354">
        <f t="shared" si="162"/>
        <v>1.0587911840678764E-21</v>
      </c>
      <c r="P354">
        <f t="shared" si="170"/>
        <v>6.7229049576160433E-21</v>
      </c>
      <c r="Q354">
        <f t="shared" si="149"/>
        <v>4.2687785608007625E-20</v>
      </c>
      <c r="R354">
        <f t="shared" si="160"/>
        <v>2.7105054312137654E-19</v>
      </c>
      <c r="S354">
        <f t="shared" si="168"/>
        <v>1.7210636691497082E-18</v>
      </c>
      <c r="T354">
        <f t="shared" si="135"/>
        <v>1.092807311564996E-17</v>
      </c>
      <c r="U354">
        <f t="shared" si="159"/>
        <v>6.9388939039072432E-17</v>
      </c>
      <c r="V354">
        <f t="shared" si="167"/>
        <v>4.4059229930232245E-16</v>
      </c>
      <c r="W354">
        <f t="shared" si="134"/>
        <v>2.7975867176063917E-15</v>
      </c>
      <c r="X354">
        <f t="shared" si="154"/>
        <v>1.7763568394002555E-14</v>
      </c>
      <c r="Y354">
        <f t="shared" si="165"/>
        <v>1.1279162862139462E-13</v>
      </c>
      <c r="Z354">
        <f t="shared" si="147"/>
        <v>7.1618219970723425E-13</v>
      </c>
      <c r="AA354">
        <f t="shared" si="153"/>
        <v>4.5474735088646573E-12</v>
      </c>
      <c r="AB354">
        <f t="shared" si="142"/>
        <v>2.8874656927077046E-11</v>
      </c>
      <c r="AC354">
        <f t="shared" ref="AC354:AC417" si="172">$C$8*EXP(-$C$5*($D354-($AC$14-1)*$C$3))</f>
        <v>1.833426431250521E-10</v>
      </c>
      <c r="AD354">
        <f t="shared" si="137"/>
        <v>1.164153218269349E-9</v>
      </c>
      <c r="AE354">
        <f t="shared" si="144"/>
        <v>7.3919121733317287E-9</v>
      </c>
      <c r="AF354">
        <f t="shared" si="146"/>
        <v>4.6935716640013204E-8</v>
      </c>
      <c r="AG354">
        <f t="shared" si="150"/>
        <v>2.980232238769536E-7</v>
      </c>
      <c r="AH354">
        <f t="shared" si="161"/>
        <v>1.8923295163729204E-6</v>
      </c>
      <c r="AI354">
        <f t="shared" si="169"/>
        <v>1.2015543459843389E-5</v>
      </c>
      <c r="AJ354">
        <f t="shared" si="136"/>
        <v>7.6293945312500027E-5</v>
      </c>
      <c r="AK354">
        <f t="shared" si="143"/>
        <v>4.8443635619146714E-4</v>
      </c>
      <c r="AL354">
        <f t="shared" si="145"/>
        <v>3.0759791257199071E-3</v>
      </c>
      <c r="AM354">
        <f t="shared" si="148"/>
        <v>1.9531250000000003E-2</v>
      </c>
      <c r="AN354">
        <f t="shared" si="158"/>
        <v>0.12401570718501562</v>
      </c>
      <c r="AO354">
        <f t="shared" si="166"/>
        <v>0.78745065618429588</v>
      </c>
    </row>
    <row r="355" spans="1:43" s="1" customFormat="1" x14ac:dyDescent="0.2">
      <c r="A355" s="1">
        <v>341</v>
      </c>
      <c r="B355" s="1">
        <f t="shared" si="155"/>
        <v>34</v>
      </c>
      <c r="C355" s="1">
        <f t="shared" si="138"/>
        <v>0</v>
      </c>
      <c r="D355" s="1">
        <f t="shared" si="139"/>
        <v>272</v>
      </c>
      <c r="E355" s="1">
        <f t="shared" si="156"/>
        <v>-200</v>
      </c>
      <c r="F355" s="1" t="e">
        <f t="shared" si="140"/>
        <v>#N/A</v>
      </c>
      <c r="G355" s="1" t="e">
        <f t="shared" si="157"/>
        <v>#N/A</v>
      </c>
      <c r="H355" s="1">
        <f t="shared" si="141"/>
        <v>2.5443902974133214E-27</v>
      </c>
      <c r="I355" s="1">
        <f t="shared" si="164"/>
        <v>1.6155871338926425E-26</v>
      </c>
      <c r="J355" s="1">
        <f t="shared" ref="J355:J418" si="173">$C$8*EXP(-$C$5*($D355-($J$14-1)*$C$3))</f>
        <v>1.0258338863549856E-25</v>
      </c>
      <c r="K355" s="1">
        <f t="shared" si="152"/>
        <v>6.5136391613781074E-25</v>
      </c>
      <c r="L355" s="1">
        <f t="shared" si="163"/>
        <v>4.1359030627651678E-24</v>
      </c>
      <c r="M355" s="1">
        <f t="shared" si="171"/>
        <v>2.6261347490687648E-23</v>
      </c>
      <c r="N355" s="1">
        <f t="shared" si="151"/>
        <v>1.6674916253127967E-22</v>
      </c>
      <c r="O355" s="1">
        <f t="shared" si="162"/>
        <v>1.0587911840678764E-21</v>
      </c>
      <c r="P355" s="1">
        <f t="shared" si="170"/>
        <v>6.7229049576160433E-21</v>
      </c>
      <c r="Q355" s="1">
        <f t="shared" si="149"/>
        <v>4.2687785608007625E-20</v>
      </c>
      <c r="R355" s="1">
        <f t="shared" si="160"/>
        <v>2.7105054312137654E-19</v>
      </c>
      <c r="S355" s="1">
        <f t="shared" si="168"/>
        <v>1.7210636691497082E-18</v>
      </c>
      <c r="T355" s="1">
        <f t="shared" si="135"/>
        <v>1.092807311564996E-17</v>
      </c>
      <c r="U355" s="1">
        <f t="shared" si="159"/>
        <v>6.9388939039072432E-17</v>
      </c>
      <c r="V355" s="1">
        <f t="shared" si="167"/>
        <v>4.4059229930232245E-16</v>
      </c>
      <c r="W355" s="1">
        <f t="shared" si="134"/>
        <v>2.7975867176063917E-15</v>
      </c>
      <c r="X355" s="1">
        <f t="shared" si="154"/>
        <v>1.7763568394002555E-14</v>
      </c>
      <c r="Y355" s="1">
        <f t="shared" si="165"/>
        <v>1.1279162862139462E-13</v>
      </c>
      <c r="Z355" s="1">
        <f t="shared" si="147"/>
        <v>7.1618219970723425E-13</v>
      </c>
      <c r="AA355" s="1">
        <f t="shared" si="153"/>
        <v>4.5474735088646573E-12</v>
      </c>
      <c r="AB355" s="1">
        <f t="shared" si="142"/>
        <v>2.8874656927077046E-11</v>
      </c>
      <c r="AC355" s="1">
        <f t="shared" si="172"/>
        <v>1.833426431250521E-10</v>
      </c>
      <c r="AD355" s="1">
        <f t="shared" si="137"/>
        <v>1.164153218269349E-9</v>
      </c>
      <c r="AE355" s="1">
        <f t="shared" si="144"/>
        <v>7.3919121733317287E-9</v>
      </c>
      <c r="AF355" s="1">
        <f t="shared" si="146"/>
        <v>4.6935716640013204E-8</v>
      </c>
      <c r="AG355" s="1">
        <f t="shared" si="150"/>
        <v>2.980232238769536E-7</v>
      </c>
      <c r="AH355" s="1">
        <f t="shared" si="161"/>
        <v>1.8923295163729204E-6</v>
      </c>
      <c r="AI355" s="1">
        <f t="shared" si="169"/>
        <v>1.2015543459843389E-5</v>
      </c>
      <c r="AJ355" s="1">
        <f t="shared" si="136"/>
        <v>7.6293945312500027E-5</v>
      </c>
      <c r="AK355" s="1">
        <f t="shared" si="143"/>
        <v>4.8443635619146714E-4</v>
      </c>
      <c r="AL355" s="1">
        <f t="shared" si="145"/>
        <v>3.0759791257199071E-3</v>
      </c>
      <c r="AM355" s="1">
        <f t="shared" si="148"/>
        <v>1.9531250000000003E-2</v>
      </c>
      <c r="AN355" s="1">
        <f t="shared" si="158"/>
        <v>0.12401570718501562</v>
      </c>
      <c r="AO355" s="1">
        <f t="shared" si="166"/>
        <v>0.78745065618429588</v>
      </c>
      <c r="AP355" s="1">
        <f>$C$8*EXP(-$C$5*($D355-($AP$14-1)*$C$3))</f>
        <v>5</v>
      </c>
    </row>
    <row r="356" spans="1:43" x14ac:dyDescent="0.2">
      <c r="A356">
        <v>342</v>
      </c>
      <c r="B356">
        <f t="shared" si="155"/>
        <v>34</v>
      </c>
      <c r="C356">
        <f t="shared" si="138"/>
        <v>1</v>
      </c>
      <c r="D356">
        <f t="shared" si="139"/>
        <v>272.88888888888891</v>
      </c>
      <c r="E356">
        <f t="shared" si="156"/>
        <v>-200.88888888888891</v>
      </c>
      <c r="F356" t="e">
        <f t="shared" si="140"/>
        <v>#N/A</v>
      </c>
      <c r="G356" t="e">
        <f t="shared" si="157"/>
        <v>#N/A</v>
      </c>
      <c r="H356">
        <f t="shared" si="141"/>
        <v>2.0719995560110364E-27</v>
      </c>
      <c r="I356">
        <f t="shared" si="164"/>
        <v>1.3156377099558218E-26</v>
      </c>
      <c r="J356">
        <f t="shared" si="173"/>
        <v>8.3537787391716583E-26</v>
      </c>
      <c r="K356">
        <f t="shared" si="152"/>
        <v>5.3043188633882561E-25</v>
      </c>
      <c r="L356">
        <f t="shared" si="163"/>
        <v>3.3680325374869059E-24</v>
      </c>
      <c r="M356">
        <f t="shared" si="171"/>
        <v>2.138567357227931E-23</v>
      </c>
      <c r="N356">
        <f t="shared" si="151"/>
        <v>1.3579056290273947E-22</v>
      </c>
      <c r="O356">
        <f t="shared" si="162"/>
        <v>8.6221632959664848E-22</v>
      </c>
      <c r="P356">
        <f t="shared" si="170"/>
        <v>5.4747324345035071E-21</v>
      </c>
      <c r="Q356">
        <f t="shared" si="149"/>
        <v>3.4762384103101329E-20</v>
      </c>
      <c r="R356">
        <f t="shared" si="160"/>
        <v>2.2072738037674216E-19</v>
      </c>
      <c r="S356">
        <f t="shared" si="168"/>
        <v>1.4015315032328988E-18</v>
      </c>
      <c r="T356">
        <f t="shared" si="135"/>
        <v>8.8991703303938817E-18</v>
      </c>
      <c r="U356">
        <f t="shared" si="159"/>
        <v>5.6506209376446029E-17</v>
      </c>
      <c r="V356">
        <f t="shared" si="167"/>
        <v>3.5879206482762234E-16</v>
      </c>
      <c r="W356">
        <f t="shared" si="134"/>
        <v>2.2781876045808353E-15</v>
      </c>
      <c r="X356">
        <f t="shared" si="154"/>
        <v>1.4465589600370196E-14</v>
      </c>
      <c r="Y356">
        <f t="shared" si="165"/>
        <v>9.1850768595871381E-14</v>
      </c>
      <c r="Z356">
        <f t="shared" si="147"/>
        <v>5.8321602677269434E-13</v>
      </c>
      <c r="AA356">
        <f t="shared" si="153"/>
        <v>3.7031909376947597E-12</v>
      </c>
      <c r="AB356">
        <f t="shared" si="142"/>
        <v>2.3513796760543006E-11</v>
      </c>
      <c r="AC356">
        <f t="shared" si="172"/>
        <v>1.4930330285380985E-10</v>
      </c>
      <c r="AD356">
        <f t="shared" si="137"/>
        <v>9.4801688004985579E-10</v>
      </c>
      <c r="AE356">
        <f t="shared" si="144"/>
        <v>6.0195319706990144E-9</v>
      </c>
      <c r="AF356">
        <f t="shared" si="146"/>
        <v>3.8221645530575349E-8</v>
      </c>
      <c r="AG356">
        <f t="shared" si="150"/>
        <v>2.4269232129276324E-7</v>
      </c>
      <c r="AH356">
        <f t="shared" si="161"/>
        <v>1.5410001844989458E-6</v>
      </c>
      <c r="AI356">
        <f t="shared" si="169"/>
        <v>9.7847412558272606E-6</v>
      </c>
      <c r="AJ356">
        <f t="shared" si="136"/>
        <v>6.212923425094743E-5</v>
      </c>
      <c r="AK356">
        <f t="shared" si="143"/>
        <v>3.9449604723173039E-4</v>
      </c>
      <c r="AL356">
        <f t="shared" si="145"/>
        <v>2.5048937614917804E-3</v>
      </c>
      <c r="AM356">
        <f t="shared" si="148"/>
        <v>1.5905083968242525E-2</v>
      </c>
      <c r="AN356">
        <f t="shared" si="158"/>
        <v>0.10099098809132288</v>
      </c>
      <c r="AO356">
        <f t="shared" si="166"/>
        <v>0.64125280294189535</v>
      </c>
      <c r="AP356">
        <f t="shared" ref="AP356:AP419" si="174">$C$8*EXP(-$C$5*($D356-($AP$14-1)*$C$3))</f>
        <v>4.0717014958700846</v>
      </c>
    </row>
    <row r="357" spans="1:43" x14ac:dyDescent="0.2">
      <c r="A357">
        <v>343</v>
      </c>
      <c r="B357">
        <f t="shared" si="155"/>
        <v>34</v>
      </c>
      <c r="C357">
        <f t="shared" si="138"/>
        <v>2</v>
      </c>
      <c r="D357">
        <f t="shared" si="139"/>
        <v>273.77777777777777</v>
      </c>
      <c r="E357">
        <f t="shared" si="156"/>
        <v>-201.77777777777777</v>
      </c>
      <c r="F357" t="e">
        <f t="shared" si="140"/>
        <v>#N/A</v>
      </c>
      <c r="G357" t="e">
        <f t="shared" si="157"/>
        <v>#N/A</v>
      </c>
      <c r="H357">
        <f t="shared" si="141"/>
        <v>1.6873127383304745E-27</v>
      </c>
      <c r="I357">
        <f t="shared" si="164"/>
        <v>1.0713768063300608E-26</v>
      </c>
      <c r="J357">
        <f t="shared" si="173"/>
        <v>6.8028186776906586E-26</v>
      </c>
      <c r="K357">
        <f t="shared" si="152"/>
        <v>4.3195206101260176E-25</v>
      </c>
      <c r="L357">
        <f t="shared" si="163"/>
        <v>2.7427246242049574E-24</v>
      </c>
      <c r="M357">
        <f t="shared" si="171"/>
        <v>1.7415215814888098E-23</v>
      </c>
      <c r="N357">
        <f t="shared" si="151"/>
        <v>1.1057972761922614E-22</v>
      </c>
      <c r="O357">
        <f t="shared" si="162"/>
        <v>7.0213750379646468E-22</v>
      </c>
      <c r="P357">
        <f t="shared" si="170"/>
        <v>4.458295248611356E-21</v>
      </c>
      <c r="Q357">
        <f t="shared" si="149"/>
        <v>2.8308410270521911E-20</v>
      </c>
      <c r="R357">
        <f t="shared" si="160"/>
        <v>1.7974720097189505E-19</v>
      </c>
      <c r="S357">
        <f t="shared" si="168"/>
        <v>1.1413235836445079E-18</v>
      </c>
      <c r="T357">
        <f t="shared" si="135"/>
        <v>7.2469530292536139E-18</v>
      </c>
      <c r="U357">
        <f t="shared" si="159"/>
        <v>4.6015283448805171E-17</v>
      </c>
      <c r="V357">
        <f t="shared" si="167"/>
        <v>2.9217883741299215E-16</v>
      </c>
      <c r="W357">
        <f t="shared" ref="W357:W420" si="175">$C$8*EXP(-$C$5*($D357-($W$14-1)*$C$3))</f>
        <v>1.8552199754889267E-15</v>
      </c>
      <c r="X357">
        <f t="shared" si="154"/>
        <v>1.177991256289413E-14</v>
      </c>
      <c r="Y357">
        <f t="shared" si="165"/>
        <v>7.4797782377726319E-14</v>
      </c>
      <c r="Z357">
        <f t="shared" si="147"/>
        <v>4.7493631372516383E-13</v>
      </c>
      <c r="AA357">
        <f t="shared" si="153"/>
        <v>3.0156576161008997E-12</v>
      </c>
      <c r="AB357">
        <f t="shared" si="142"/>
        <v>1.9148232288697883E-11</v>
      </c>
      <c r="AC357">
        <f t="shared" si="172"/>
        <v>1.2158369631364204E-10</v>
      </c>
      <c r="AD357">
        <f t="shared" si="137"/>
        <v>7.7200834972182805E-10</v>
      </c>
      <c r="AE357">
        <f t="shared" si="144"/>
        <v>4.9019474659066613E-9</v>
      </c>
      <c r="AF357">
        <f t="shared" si="146"/>
        <v>3.112542625629227E-8</v>
      </c>
      <c r="AG357">
        <f t="shared" si="150"/>
        <v>1.9763413752878814E-7</v>
      </c>
      <c r="AH357">
        <f t="shared" si="161"/>
        <v>1.254898551272104E-6</v>
      </c>
      <c r="AI357">
        <f t="shared" si="169"/>
        <v>7.9681091216108263E-6</v>
      </c>
      <c r="AJ357">
        <f t="shared" si="136"/>
        <v>5.0594339207369709E-5</v>
      </c>
      <c r="AK357">
        <f t="shared" si="143"/>
        <v>3.2125402912565879E-4</v>
      </c>
      <c r="AL357">
        <f t="shared" si="145"/>
        <v>2.0398359351323711E-3</v>
      </c>
      <c r="AM357">
        <f t="shared" si="148"/>
        <v>1.2952150837086654E-2</v>
      </c>
      <c r="AN357">
        <f t="shared" si="158"/>
        <v>8.2241031456168567E-2</v>
      </c>
      <c r="AO357">
        <f t="shared" si="166"/>
        <v>0.522197999393887</v>
      </c>
      <c r="AP357">
        <f t="shared" si="174"/>
        <v>3.3157506142941804</v>
      </c>
    </row>
    <row r="358" spans="1:43" x14ac:dyDescent="0.2">
      <c r="A358">
        <v>344</v>
      </c>
      <c r="B358">
        <f t="shared" si="155"/>
        <v>34</v>
      </c>
      <c r="C358">
        <f t="shared" si="138"/>
        <v>3</v>
      </c>
      <c r="D358">
        <f t="shared" si="139"/>
        <v>274.66666666666669</v>
      </c>
      <c r="E358">
        <f t="shared" si="156"/>
        <v>-202.66666666666669</v>
      </c>
      <c r="F358" t="e">
        <f t="shared" si="140"/>
        <v>#N/A</v>
      </c>
      <c r="G358" t="e">
        <f t="shared" si="157"/>
        <v>#N/A</v>
      </c>
      <c r="H358">
        <f t="shared" si="141"/>
        <v>1.3740467601321723E-27</v>
      </c>
      <c r="I358">
        <f t="shared" si="164"/>
        <v>8.7246530899492085E-27</v>
      </c>
      <c r="J358">
        <f t="shared" si="173"/>
        <v>5.5398093972172172E-26</v>
      </c>
      <c r="K358">
        <f t="shared" si="152"/>
        <v>3.5175597059383638E-25</v>
      </c>
      <c r="L358">
        <f t="shared" si="163"/>
        <v>2.2335111910269988E-24</v>
      </c>
      <c r="M358">
        <f t="shared" si="171"/>
        <v>1.4181912056875988E-23</v>
      </c>
      <c r="N358">
        <f t="shared" si="151"/>
        <v>9.0049528472022172E-23</v>
      </c>
      <c r="O358">
        <f t="shared" si="162"/>
        <v>5.7177886490291208E-22</v>
      </c>
      <c r="P358">
        <f t="shared" si="170"/>
        <v>3.6305694865602551E-21</v>
      </c>
      <c r="Q358">
        <f t="shared" si="149"/>
        <v>2.3052679288837691E-20</v>
      </c>
      <c r="R358">
        <f t="shared" si="160"/>
        <v>1.4637538941514559E-19</v>
      </c>
      <c r="S358">
        <f t="shared" si="168"/>
        <v>9.2942578855942589E-19</v>
      </c>
      <c r="T358">
        <f t="shared" si="135"/>
        <v>5.9014858979424112E-18</v>
      </c>
      <c r="U358">
        <f t="shared" si="159"/>
        <v>3.7472099690277302E-17</v>
      </c>
      <c r="V358">
        <f t="shared" si="167"/>
        <v>2.3793300187121323E-16</v>
      </c>
      <c r="W358">
        <f t="shared" si="175"/>
        <v>1.5107803898732584E-15</v>
      </c>
      <c r="X358">
        <f t="shared" si="154"/>
        <v>9.5928575207109955E-15</v>
      </c>
      <c r="Y358">
        <f t="shared" si="165"/>
        <v>6.0910848479030624E-14</v>
      </c>
      <c r="Z358">
        <f t="shared" si="147"/>
        <v>3.8675977980755447E-13</v>
      </c>
      <c r="AA358">
        <f t="shared" si="153"/>
        <v>2.4557715253020076E-12</v>
      </c>
      <c r="AB358">
        <f t="shared" si="142"/>
        <v>1.5593177210631794E-11</v>
      </c>
      <c r="AC358">
        <f t="shared" si="172"/>
        <v>9.9010503630734008E-11</v>
      </c>
      <c r="AD358">
        <f t="shared" si="137"/>
        <v>6.2867751047731229E-10</v>
      </c>
      <c r="AE358">
        <f t="shared" si="144"/>
        <v>3.9918533659217427E-9</v>
      </c>
      <c r="AF358">
        <f t="shared" si="146"/>
        <v>2.5346688929467923E-8</v>
      </c>
      <c r="AG358">
        <f t="shared" si="150"/>
        <v>1.6094144268219205E-7</v>
      </c>
      <c r="AH358">
        <f t="shared" si="161"/>
        <v>1.0219144616759649E-6</v>
      </c>
      <c r="AI358">
        <f t="shared" si="169"/>
        <v>6.4887523659437814E-6</v>
      </c>
      <c r="AJ358">
        <f t="shared" si="136"/>
        <v>4.1201009326641185E-5</v>
      </c>
      <c r="AK358">
        <f t="shared" si="143"/>
        <v>2.6161010218904722E-4</v>
      </c>
      <c r="AL358">
        <f t="shared" si="145"/>
        <v>1.6611206056816063E-3</v>
      </c>
      <c r="AM358">
        <f t="shared" si="148"/>
        <v>1.0547458387620133E-2</v>
      </c>
      <c r="AN358">
        <f t="shared" si="158"/>
        <v>6.6972186160396019E-2</v>
      </c>
      <c r="AO358">
        <f t="shared" si="166"/>
        <v>0.42524687505449088</v>
      </c>
      <c r="AP358">
        <f t="shared" si="174"/>
        <v>2.7001493472307536</v>
      </c>
    </row>
    <row r="359" spans="1:43" x14ac:dyDescent="0.2">
      <c r="A359">
        <v>345</v>
      </c>
      <c r="B359">
        <f t="shared" si="155"/>
        <v>34</v>
      </c>
      <c r="C359">
        <f t="shared" si="138"/>
        <v>4</v>
      </c>
      <c r="D359">
        <f t="shared" si="139"/>
        <v>275.55555555555554</v>
      </c>
      <c r="E359">
        <f t="shared" si="156"/>
        <v>-203.55555555555554</v>
      </c>
      <c r="F359" t="e">
        <f t="shared" si="140"/>
        <v>#N/A</v>
      </c>
      <c r="G359" t="e">
        <f t="shared" si="157"/>
        <v>#N/A</v>
      </c>
      <c r="H359">
        <f t="shared" si="141"/>
        <v>1.1189416497251412E-27</v>
      </c>
      <c r="I359">
        <f t="shared" si="164"/>
        <v>7.1048366074588712E-27</v>
      </c>
      <c r="J359">
        <f t="shared" si="173"/>
        <v>4.5112900418969446E-26</v>
      </c>
      <c r="K359">
        <f t="shared" si="152"/>
        <v>2.864490623296343E-25</v>
      </c>
      <c r="L359">
        <f t="shared" si="163"/>
        <v>1.8188381715094725E-24</v>
      </c>
      <c r="M359">
        <f t="shared" si="171"/>
        <v>1.1548902507256186E-23</v>
      </c>
      <c r="N359">
        <f t="shared" si="151"/>
        <v>7.3330959956386439E-23</v>
      </c>
      <c r="O359">
        <f t="shared" si="162"/>
        <v>4.6562257190642195E-22</v>
      </c>
      <c r="P359">
        <f t="shared" si="170"/>
        <v>2.9565190418575861E-21</v>
      </c>
      <c r="Q359">
        <f t="shared" si="149"/>
        <v>1.8772725748834941E-20</v>
      </c>
      <c r="R359">
        <f t="shared" si="160"/>
        <v>1.1919937840804409E-19</v>
      </c>
      <c r="S359">
        <f t="shared" si="168"/>
        <v>7.5686887471554243E-19</v>
      </c>
      <c r="T359">
        <f t="shared" ref="T359:T422" si="176">$C$8*EXP(-$C$5*($D359-($T$14-1)*$C$3))</f>
        <v>4.8058177917017479E-18</v>
      </c>
      <c r="U359">
        <f t="shared" si="159"/>
        <v>3.0515040872459312E-17</v>
      </c>
      <c r="V359">
        <f t="shared" si="167"/>
        <v>1.9375843192717763E-16</v>
      </c>
      <c r="W359">
        <f t="shared" si="175"/>
        <v>1.2302893546756482E-15</v>
      </c>
      <c r="X359">
        <f t="shared" si="154"/>
        <v>7.8118504633495886E-15</v>
      </c>
      <c r="Y359">
        <f t="shared" si="165"/>
        <v>4.9602158573357511E-14</v>
      </c>
      <c r="Z359">
        <f t="shared" si="147"/>
        <v>3.1495407479696509E-13</v>
      </c>
      <c r="AA359">
        <f t="shared" si="153"/>
        <v>1.9998337186174959E-12</v>
      </c>
      <c r="AB359">
        <f t="shared" si="142"/>
        <v>1.2698152594779533E-11</v>
      </c>
      <c r="AC359">
        <f t="shared" si="172"/>
        <v>8.0628243148023102E-11</v>
      </c>
      <c r="AD359">
        <f t="shared" si="137"/>
        <v>5.1195743196607761E-10</v>
      </c>
      <c r="AE359">
        <f t="shared" si="144"/>
        <v>3.2507270642635624E-9</v>
      </c>
      <c r="AF359">
        <f t="shared" si="146"/>
        <v>2.0640830245893934E-8</v>
      </c>
      <c r="AG359">
        <f t="shared" si="150"/>
        <v>1.3106110258331595E-7</v>
      </c>
      <c r="AH359">
        <f t="shared" si="161"/>
        <v>8.3218612845147102E-7</v>
      </c>
      <c r="AI359">
        <f t="shared" si="169"/>
        <v>5.2840525429488319E-6</v>
      </c>
      <c r="AJ359">
        <f t="shared" si="136"/>
        <v>3.3551642261328909E-5</v>
      </c>
      <c r="AK359">
        <f t="shared" si="143"/>
        <v>2.1303964888357674E-4</v>
      </c>
      <c r="AL359">
        <f t="shared" si="145"/>
        <v>1.3527174509949018E-3</v>
      </c>
      <c r="AM359">
        <f t="shared" si="148"/>
        <v>8.5892204189001904E-3</v>
      </c>
      <c r="AN359">
        <f t="shared" si="158"/>
        <v>5.4538150114195591E-2</v>
      </c>
      <c r="AO359">
        <f t="shared" si="166"/>
        <v>0.34629566745469464</v>
      </c>
      <c r="AP359">
        <f t="shared" si="174"/>
        <v>2.1988404272384474</v>
      </c>
    </row>
    <row r="360" spans="1:43" x14ac:dyDescent="0.2">
      <c r="A360">
        <v>346</v>
      </c>
      <c r="B360">
        <f t="shared" si="155"/>
        <v>34</v>
      </c>
      <c r="C360">
        <f t="shared" si="138"/>
        <v>5</v>
      </c>
      <c r="D360">
        <f t="shared" si="139"/>
        <v>276.44444444444446</v>
      </c>
      <c r="E360">
        <f t="shared" si="156"/>
        <v>-204.44444444444446</v>
      </c>
      <c r="F360" t="e">
        <f t="shared" si="140"/>
        <v>#N/A</v>
      </c>
      <c r="G360" t="e">
        <f t="shared" si="157"/>
        <v>#N/A</v>
      </c>
      <c r="H360">
        <f t="shared" si="141"/>
        <v>9.1119927779543578E-28</v>
      </c>
      <c r="I360">
        <f t="shared" si="164"/>
        <v>5.7857547685005402E-27</v>
      </c>
      <c r="J360">
        <f t="shared" si="173"/>
        <v>3.673725282379132E-26</v>
      </c>
      <c r="K360">
        <f t="shared" si="152"/>
        <v>2.332670151156317E-25</v>
      </c>
      <c r="L360">
        <f t="shared" si="163"/>
        <v>1.4811532207361394E-24</v>
      </c>
      <c r="M360">
        <f t="shared" si="171"/>
        <v>9.4047367228905177E-24</v>
      </c>
      <c r="N360">
        <f t="shared" si="151"/>
        <v>5.9716355869601762E-23</v>
      </c>
      <c r="O360">
        <f t="shared" si="162"/>
        <v>3.7917522450845192E-22</v>
      </c>
      <c r="P360">
        <f t="shared" si="170"/>
        <v>2.4076126010599744E-21</v>
      </c>
      <c r="Q360">
        <f t="shared" si="149"/>
        <v>1.528738710261806E-20</v>
      </c>
      <c r="R360">
        <f t="shared" si="160"/>
        <v>9.7068857474163777E-20</v>
      </c>
      <c r="S360">
        <f t="shared" si="168"/>
        <v>6.1634882587135383E-19</v>
      </c>
      <c r="T360">
        <f t="shared" si="176"/>
        <v>3.9135710982701987E-18</v>
      </c>
      <c r="U360">
        <f t="shared" si="159"/>
        <v>2.4849627513385945E-17</v>
      </c>
      <c r="V360">
        <f t="shared" si="167"/>
        <v>1.577852994230667E-16</v>
      </c>
      <c r="W360">
        <f t="shared" si="175"/>
        <v>1.0018742011571715E-15</v>
      </c>
      <c r="X360">
        <f t="shared" si="154"/>
        <v>6.3615046434268059E-15</v>
      </c>
      <c r="Y360">
        <f t="shared" si="165"/>
        <v>4.0393036652305102E-14</v>
      </c>
      <c r="Z360">
        <f t="shared" si="147"/>
        <v>2.564797954962361E-13</v>
      </c>
      <c r="AA360">
        <f t="shared" si="153"/>
        <v>1.6285451887172577E-12</v>
      </c>
      <c r="AB360">
        <f t="shared" si="142"/>
        <v>1.0340617382990077E-11</v>
      </c>
      <c r="AC360">
        <f t="shared" si="172"/>
        <v>6.565882764703648E-11</v>
      </c>
      <c r="AD360">
        <f t="shared" si="137"/>
        <v>4.1690756831161822E-10</v>
      </c>
      <c r="AE360">
        <f t="shared" si="144"/>
        <v>2.6471980500454613E-9</v>
      </c>
      <c r="AF360">
        <f t="shared" si="146"/>
        <v>1.6808659877641352E-8</v>
      </c>
      <c r="AG360">
        <f t="shared" si="150"/>
        <v>1.0672833748777397E-7</v>
      </c>
      <c r="AH360">
        <f t="shared" si="161"/>
        <v>6.7768270081163863E-7</v>
      </c>
      <c r="AI360">
        <f t="shared" si="169"/>
        <v>4.3030169286761819E-6</v>
      </c>
      <c r="AJ360">
        <f t="shared" ref="AJ360:AJ423" si="177">$C$8*EXP(-$C$5*($D360-($AJ$14-1)*$C$3))</f>
        <v>2.7322454396870154E-5</v>
      </c>
      <c r="AK360">
        <f t="shared" si="143"/>
        <v>1.7348677140777927E-4</v>
      </c>
      <c r="AL360">
        <f t="shared" si="145"/>
        <v>1.1015723337411013E-3</v>
      </c>
      <c r="AM360">
        <f t="shared" si="148"/>
        <v>6.9945483255987517E-3</v>
      </c>
      <c r="AN360">
        <f t="shared" si="158"/>
        <v>4.4412613480391487E-2</v>
      </c>
      <c r="AO360">
        <f t="shared" si="166"/>
        <v>0.28200251743772187</v>
      </c>
      <c r="AP360">
        <f t="shared" si="174"/>
        <v>1.7906043713532807</v>
      </c>
    </row>
    <row r="361" spans="1:43" x14ac:dyDescent="0.2">
      <c r="A361">
        <v>347</v>
      </c>
      <c r="B361">
        <f t="shared" si="155"/>
        <v>34</v>
      </c>
      <c r="C361">
        <f t="shared" si="138"/>
        <v>6</v>
      </c>
      <c r="D361">
        <f t="shared" si="139"/>
        <v>277.33333333333331</v>
      </c>
      <c r="E361">
        <f t="shared" si="156"/>
        <v>-205.33333333333331</v>
      </c>
      <c r="F361" t="e">
        <f t="shared" si="140"/>
        <v>#N/A</v>
      </c>
      <c r="G361" t="e">
        <f t="shared" si="157"/>
        <v>#N/A</v>
      </c>
      <c r="H361">
        <f t="shared" si="141"/>
        <v>7.4202629248709591E-28</v>
      </c>
      <c r="I361">
        <f t="shared" si="164"/>
        <v>4.7115732691283061E-27</v>
      </c>
      <c r="J361">
        <f t="shared" si="173"/>
        <v>2.9916625455358027E-26</v>
      </c>
      <c r="K361">
        <f t="shared" si="152"/>
        <v>1.8995873087669536E-25</v>
      </c>
      <c r="L361">
        <f t="shared" si="163"/>
        <v>1.2061627568968473E-24</v>
      </c>
      <c r="M361">
        <f t="shared" si="171"/>
        <v>7.6586561165716592E-24</v>
      </c>
      <c r="N361">
        <f t="shared" si="151"/>
        <v>4.8629435104434047E-23</v>
      </c>
      <c r="O361">
        <f t="shared" si="162"/>
        <v>3.0877766576559314E-22</v>
      </c>
      <c r="P361">
        <f t="shared" si="170"/>
        <v>1.9606159658423463E-21</v>
      </c>
      <c r="Q361">
        <f t="shared" si="149"/>
        <v>1.2449135386735124E-20</v>
      </c>
      <c r="R361">
        <f t="shared" si="160"/>
        <v>7.9047082435991326E-20</v>
      </c>
      <c r="S361">
        <f t="shared" si="168"/>
        <v>5.0191768725564093E-19</v>
      </c>
      <c r="T361">
        <f t="shared" si="176"/>
        <v>3.1869786590041944E-18</v>
      </c>
      <c r="U361">
        <f t="shared" si="159"/>
        <v>2.0236053103613795E-17</v>
      </c>
      <c r="V361">
        <f t="shared" si="167"/>
        <v>1.2849092793744327E-16</v>
      </c>
      <c r="W361">
        <f t="shared" si="175"/>
        <v>8.1586653670507415E-16</v>
      </c>
      <c r="X361">
        <f t="shared" si="154"/>
        <v>5.1804295945251346E-15</v>
      </c>
      <c r="Y361">
        <f t="shared" si="165"/>
        <v>3.2893677551985501E-14</v>
      </c>
      <c r="Z361">
        <f t="shared" si="147"/>
        <v>2.0886183339649843E-13</v>
      </c>
      <c r="AA361">
        <f t="shared" si="153"/>
        <v>1.3261899761984355E-12</v>
      </c>
      <c r="AB361">
        <f t="shared" si="142"/>
        <v>8.4207814533082947E-12</v>
      </c>
      <c r="AC361">
        <f t="shared" si="172"/>
        <v>5.346862934950363E-11</v>
      </c>
      <c r="AD361">
        <f t="shared" si="137"/>
        <v>3.395046339067985E-10</v>
      </c>
      <c r="AE361">
        <f t="shared" si="144"/>
        <v>2.1557200520469247E-9</v>
      </c>
      <c r="AF361">
        <f t="shared" si="146"/>
        <v>1.3687969113472939E-8</v>
      </c>
      <c r="AG361">
        <f t="shared" si="150"/>
        <v>8.6913186280140482E-8</v>
      </c>
      <c r="AH361">
        <f t="shared" si="161"/>
        <v>5.5186433332401304E-7</v>
      </c>
      <c r="AI361">
        <f t="shared" si="169"/>
        <v>3.5041200930490686E-6</v>
      </c>
      <c r="AJ361">
        <f t="shared" si="177"/>
        <v>2.2249775687715977E-5</v>
      </c>
      <c r="AK361">
        <f t="shared" si="143"/>
        <v>1.412772693309472E-4</v>
      </c>
      <c r="AL361">
        <f t="shared" si="145"/>
        <v>8.9705474382056069E-4</v>
      </c>
      <c r="AM361">
        <f t="shared" si="148"/>
        <v>5.6959425760552849E-3</v>
      </c>
      <c r="AN361">
        <f t="shared" si="158"/>
        <v>3.6166980948722442E-2</v>
      </c>
      <c r="AO361">
        <f t="shared" si="166"/>
        <v>0.2296460144180634</v>
      </c>
      <c r="AP361">
        <f t="shared" si="174"/>
        <v>1.4581612994701523</v>
      </c>
    </row>
    <row r="362" spans="1:43" x14ac:dyDescent="0.2">
      <c r="A362">
        <v>348</v>
      </c>
      <c r="B362">
        <f t="shared" si="155"/>
        <v>34</v>
      </c>
      <c r="C362">
        <f t="shared" si="138"/>
        <v>7</v>
      </c>
      <c r="D362">
        <f t="shared" si="139"/>
        <v>278.22222222222223</v>
      </c>
      <c r="E362">
        <f t="shared" si="156"/>
        <v>-206.22222222222223</v>
      </c>
      <c r="F362" t="e">
        <f t="shared" si="140"/>
        <v>#N/A</v>
      </c>
      <c r="G362" t="e">
        <f t="shared" si="157"/>
        <v>#N/A</v>
      </c>
      <c r="H362">
        <f t="shared" si="141"/>
        <v>6.0426191301892586E-28</v>
      </c>
      <c r="I362">
        <f t="shared" si="164"/>
        <v>3.8368239855622294E-27</v>
      </c>
      <c r="J362">
        <f t="shared" si="173"/>
        <v>2.4362313723593338E-26</v>
      </c>
      <c r="K362">
        <f t="shared" si="152"/>
        <v>1.5469104973284511E-25</v>
      </c>
      <c r="L362">
        <f t="shared" si="163"/>
        <v>9.8222694030393164E-25</v>
      </c>
      <c r="M362">
        <f t="shared" si="171"/>
        <v>6.2367523132398974E-24</v>
      </c>
      <c r="N362">
        <f t="shared" si="151"/>
        <v>3.9600908731608378E-23</v>
      </c>
      <c r="O362">
        <f t="shared" si="162"/>
        <v>2.5145009671780664E-22</v>
      </c>
      <c r="P362">
        <f t="shared" si="170"/>
        <v>1.5966085921894038E-21</v>
      </c>
      <c r="Q362">
        <f t="shared" si="149"/>
        <v>1.0137832635291752E-20</v>
      </c>
      <c r="R362">
        <f t="shared" si="160"/>
        <v>6.4371224759758548E-20</v>
      </c>
      <c r="S362">
        <f t="shared" si="168"/>
        <v>4.0873179960048765E-19</v>
      </c>
      <c r="T362">
        <f t="shared" si="176"/>
        <v>2.5952851546346717E-18</v>
      </c>
      <c r="U362">
        <f t="shared" si="159"/>
        <v>1.6479033538498201E-17</v>
      </c>
      <c r="V362">
        <f t="shared" si="167"/>
        <v>1.046353406977249E-16</v>
      </c>
      <c r="W362">
        <f t="shared" si="175"/>
        <v>6.6439299958647644E-16</v>
      </c>
      <c r="X362">
        <f t="shared" si="154"/>
        <v>4.2186325858555425E-15</v>
      </c>
      <c r="Y362">
        <f t="shared" si="165"/>
        <v>2.6786647218617593E-14</v>
      </c>
      <c r="Z362">
        <f t="shared" si="147"/>
        <v>1.7008460789413809E-13</v>
      </c>
      <c r="AA362">
        <f t="shared" si="153"/>
        <v>1.0799699419790157E-12</v>
      </c>
      <c r="AB362">
        <f t="shared" si="142"/>
        <v>6.8573816879660845E-12</v>
      </c>
      <c r="AC362">
        <f t="shared" si="172"/>
        <v>4.3541659620899384E-11</v>
      </c>
      <c r="AD362">
        <f t="shared" si="137"/>
        <v>2.7647230514662822E-10</v>
      </c>
      <c r="AE362">
        <f t="shared" si="144"/>
        <v>1.7554897121193191E-9</v>
      </c>
      <c r="AF362">
        <f t="shared" si="146"/>
        <v>1.1146664862950251E-8</v>
      </c>
      <c r="AG362">
        <f t="shared" si="150"/>
        <v>7.0776910117536625E-8</v>
      </c>
      <c r="AH362">
        <f t="shared" si="161"/>
        <v>4.4940536630254595E-7</v>
      </c>
      <c r="AI362">
        <f t="shared" si="169"/>
        <v>2.8535462049152608E-6</v>
      </c>
      <c r="AJ362">
        <f t="shared" si="177"/>
        <v>1.8118888990089386E-5</v>
      </c>
      <c r="AK362">
        <f t="shared" si="143"/>
        <v>1.1504777377345164E-4</v>
      </c>
      <c r="AL362">
        <f t="shared" si="145"/>
        <v>7.30507828458306E-4</v>
      </c>
      <c r="AM362">
        <f t="shared" si="148"/>
        <v>4.638435581462882E-3</v>
      </c>
      <c r="AN362">
        <f t="shared" si="158"/>
        <v>2.9452230086003617E-2</v>
      </c>
      <c r="AO362">
        <f t="shared" si="166"/>
        <v>0.18701000408532631</v>
      </c>
      <c r="AP362">
        <f t="shared" si="174"/>
        <v>1.1874395088544971</v>
      </c>
    </row>
    <row r="363" spans="1:43" x14ac:dyDescent="0.2">
      <c r="A363">
        <v>349</v>
      </c>
      <c r="B363">
        <f t="shared" si="155"/>
        <v>34</v>
      </c>
      <c r="C363">
        <f t="shared" si="138"/>
        <v>8</v>
      </c>
      <c r="D363">
        <f t="shared" si="139"/>
        <v>279.11111111111109</v>
      </c>
      <c r="E363">
        <f t="shared" si="156"/>
        <v>-207.11111111111109</v>
      </c>
      <c r="F363" t="e">
        <f t="shared" si="140"/>
        <v>#N/A</v>
      </c>
      <c r="G363" t="e">
        <f t="shared" si="157"/>
        <v>#N/A</v>
      </c>
      <c r="H363">
        <f t="shared" si="141"/>
        <v>4.9207482702730075E-28</v>
      </c>
      <c r="I363">
        <f t="shared" si="164"/>
        <v>3.1244803922808441E-27</v>
      </c>
      <c r="J363">
        <f t="shared" si="173"/>
        <v>1.9839213846242456E-26</v>
      </c>
      <c r="K363">
        <f t="shared" si="152"/>
        <v>1.2597115571898908E-25</v>
      </c>
      <c r="L363">
        <f t="shared" si="163"/>
        <v>7.9986698042389655E-25</v>
      </c>
      <c r="M363">
        <f t="shared" si="171"/>
        <v>5.0788387446380723E-24</v>
      </c>
      <c r="N363">
        <f t="shared" si="151"/>
        <v>3.2248615864061229E-23</v>
      </c>
      <c r="O363">
        <f t="shared" si="162"/>
        <v>2.0476594698851766E-22</v>
      </c>
      <c r="P363">
        <f t="shared" si="170"/>
        <v>1.3001827186273473E-21</v>
      </c>
      <c r="Q363">
        <f t="shared" si="149"/>
        <v>8.2556456611996806E-21</v>
      </c>
      <c r="R363">
        <f t="shared" si="160"/>
        <v>5.2420082429060189E-20</v>
      </c>
      <c r="S363">
        <f t="shared" si="168"/>
        <v>3.3284677596860109E-19</v>
      </c>
      <c r="T363">
        <f t="shared" si="176"/>
        <v>2.1134452892671198E-18</v>
      </c>
      <c r="U363">
        <f t="shared" si="159"/>
        <v>1.3419541101839418E-17</v>
      </c>
      <c r="V363">
        <f t="shared" si="167"/>
        <v>8.5208774647961953E-17</v>
      </c>
      <c r="W363">
        <f t="shared" si="175"/>
        <v>5.4104199405238305E-16</v>
      </c>
      <c r="X363">
        <f t="shared" si="154"/>
        <v>3.4354025220708933E-15</v>
      </c>
      <c r="Y363">
        <f t="shared" si="165"/>
        <v>2.1813446309878121E-14</v>
      </c>
      <c r="Z363">
        <f t="shared" si="147"/>
        <v>1.3850675047740966E-13</v>
      </c>
      <c r="AA363">
        <f t="shared" si="153"/>
        <v>8.7946304565014929E-13</v>
      </c>
      <c r="AB363">
        <f t="shared" si="142"/>
        <v>5.5842422553288031E-12</v>
      </c>
      <c r="AC363">
        <f t="shared" si="172"/>
        <v>3.5457728122216898E-11</v>
      </c>
      <c r="AD363">
        <f t="shared" si="137"/>
        <v>2.2514253968643837E-10</v>
      </c>
      <c r="AE363">
        <f t="shared" si="144"/>
        <v>1.4295660173641746E-9</v>
      </c>
      <c r="AF363">
        <f t="shared" si="146"/>
        <v>9.0771783992875326E-9</v>
      </c>
      <c r="AG363">
        <f t="shared" si="150"/>
        <v>5.7636490159728058E-8</v>
      </c>
      <c r="AH363">
        <f t="shared" si="161"/>
        <v>3.6596890044522897E-7</v>
      </c>
      <c r="AI363">
        <f t="shared" si="169"/>
        <v>2.3237576702176058E-6</v>
      </c>
      <c r="AJ363">
        <f t="shared" si="177"/>
        <v>1.4754941480890393E-5</v>
      </c>
      <c r="AK363">
        <f t="shared" si="143"/>
        <v>9.3688038513978507E-5</v>
      </c>
      <c r="AL363">
        <f t="shared" si="145"/>
        <v>5.9488196357570643E-4</v>
      </c>
      <c r="AM363">
        <f t="shared" si="148"/>
        <v>3.7772650191079367E-3</v>
      </c>
      <c r="AN363">
        <f t="shared" si="158"/>
        <v>2.3984137859578494E-2</v>
      </c>
      <c r="AO363">
        <f t="shared" si="166"/>
        <v>0.15228978267538082</v>
      </c>
      <c r="AP363">
        <f t="shared" si="174"/>
        <v>0.96697984489163169</v>
      </c>
    </row>
    <row r="364" spans="1:43" x14ac:dyDescent="0.2">
      <c r="A364">
        <v>350</v>
      </c>
      <c r="B364">
        <f t="shared" si="155"/>
        <v>34</v>
      </c>
      <c r="C364">
        <f t="shared" si="138"/>
        <v>9</v>
      </c>
      <c r="D364">
        <f t="shared" si="139"/>
        <v>280</v>
      </c>
      <c r="E364">
        <f t="shared" si="156"/>
        <v>-208</v>
      </c>
      <c r="F364" t="e">
        <f t="shared" si="140"/>
        <v>#N/A</v>
      </c>
      <c r="G364" t="e">
        <f t="shared" si="157"/>
        <v>#N/A</v>
      </c>
      <c r="H364">
        <f t="shared" si="141"/>
        <v>4.0071636185741875E-28</v>
      </c>
      <c r="I364">
        <f t="shared" si="164"/>
        <v>2.5443902974133214E-27</v>
      </c>
      <c r="J364">
        <f t="shared" si="173"/>
        <v>1.6155871338926425E-26</v>
      </c>
      <c r="K364">
        <f t="shared" si="152"/>
        <v>1.0258338863549856E-25</v>
      </c>
      <c r="L364">
        <f t="shared" si="163"/>
        <v>6.5136391613781074E-25</v>
      </c>
      <c r="M364">
        <f t="shared" si="171"/>
        <v>4.1359030627651678E-24</v>
      </c>
      <c r="N364">
        <f t="shared" si="151"/>
        <v>2.6261347490687648E-23</v>
      </c>
      <c r="O364">
        <f t="shared" si="162"/>
        <v>1.6674916253127967E-22</v>
      </c>
      <c r="P364">
        <f t="shared" si="170"/>
        <v>1.0587911840678764E-21</v>
      </c>
      <c r="Q364">
        <f t="shared" si="149"/>
        <v>6.7229049576160433E-21</v>
      </c>
      <c r="R364">
        <f t="shared" si="160"/>
        <v>4.2687785608007625E-20</v>
      </c>
      <c r="S364">
        <f t="shared" si="168"/>
        <v>2.7105054312137654E-19</v>
      </c>
      <c r="T364">
        <f t="shared" si="176"/>
        <v>1.7210636691497082E-18</v>
      </c>
      <c r="U364">
        <f t="shared" si="159"/>
        <v>1.092807311564996E-17</v>
      </c>
      <c r="V364">
        <f t="shared" si="167"/>
        <v>6.9388939039072432E-17</v>
      </c>
      <c r="W364">
        <f t="shared" si="175"/>
        <v>4.4059229930232245E-16</v>
      </c>
      <c r="X364">
        <f t="shared" si="154"/>
        <v>2.7975867176063917E-15</v>
      </c>
      <c r="Y364">
        <f t="shared" si="165"/>
        <v>1.7763568394002555E-14</v>
      </c>
      <c r="Z364">
        <f t="shared" si="147"/>
        <v>1.1279162862139462E-13</v>
      </c>
      <c r="AA364">
        <f t="shared" si="153"/>
        <v>7.1618219970723425E-13</v>
      </c>
      <c r="AB364">
        <f t="shared" si="142"/>
        <v>4.5474735088646573E-12</v>
      </c>
      <c r="AC364">
        <f t="shared" si="172"/>
        <v>2.8874656927077046E-11</v>
      </c>
      <c r="AD364">
        <f t="shared" ref="AD364:AD427" si="178">$C$8*EXP(-$C$5*($D364-($AD$14-1)*$C$3))</f>
        <v>1.833426431250521E-10</v>
      </c>
      <c r="AE364">
        <f t="shared" si="144"/>
        <v>1.164153218269349E-9</v>
      </c>
      <c r="AF364">
        <f t="shared" si="146"/>
        <v>7.3919121733317287E-9</v>
      </c>
      <c r="AG364">
        <f t="shared" si="150"/>
        <v>4.6935716640013204E-8</v>
      </c>
      <c r="AH364">
        <f t="shared" si="161"/>
        <v>2.980232238769536E-7</v>
      </c>
      <c r="AI364">
        <f t="shared" si="169"/>
        <v>1.8923295163729204E-6</v>
      </c>
      <c r="AJ364">
        <f t="shared" si="177"/>
        <v>1.2015543459843389E-5</v>
      </c>
      <c r="AK364">
        <f t="shared" si="143"/>
        <v>7.6293945312500027E-5</v>
      </c>
      <c r="AL364">
        <f t="shared" si="145"/>
        <v>4.8443635619146714E-4</v>
      </c>
      <c r="AM364">
        <f t="shared" si="148"/>
        <v>3.0759791257199071E-3</v>
      </c>
      <c r="AN364">
        <f t="shared" si="158"/>
        <v>1.9531250000000003E-2</v>
      </c>
      <c r="AO364">
        <f t="shared" si="166"/>
        <v>0.12401570718501562</v>
      </c>
      <c r="AP364">
        <f t="shared" si="174"/>
        <v>0.78745065618429588</v>
      </c>
    </row>
    <row r="365" spans="1:43" s="1" customFormat="1" x14ac:dyDescent="0.2">
      <c r="A365" s="1">
        <v>351</v>
      </c>
      <c r="B365" s="1">
        <f t="shared" si="155"/>
        <v>35</v>
      </c>
      <c r="C365" s="1">
        <f t="shared" si="138"/>
        <v>0</v>
      </c>
      <c r="D365" s="1">
        <f t="shared" si="139"/>
        <v>280</v>
      </c>
      <c r="E365" s="1">
        <f t="shared" si="156"/>
        <v>-208</v>
      </c>
      <c r="F365" s="1" t="e">
        <f t="shared" si="140"/>
        <v>#N/A</v>
      </c>
      <c r="G365" s="1" t="e">
        <f t="shared" si="157"/>
        <v>#N/A</v>
      </c>
      <c r="H365" s="1">
        <f t="shared" si="141"/>
        <v>4.0071636185741875E-28</v>
      </c>
      <c r="I365" s="1">
        <f t="shared" si="164"/>
        <v>2.5443902974133214E-27</v>
      </c>
      <c r="J365" s="1">
        <f t="shared" si="173"/>
        <v>1.6155871338926425E-26</v>
      </c>
      <c r="K365" s="1">
        <f t="shared" si="152"/>
        <v>1.0258338863549856E-25</v>
      </c>
      <c r="L365" s="1">
        <f t="shared" si="163"/>
        <v>6.5136391613781074E-25</v>
      </c>
      <c r="M365" s="1">
        <f t="shared" si="171"/>
        <v>4.1359030627651678E-24</v>
      </c>
      <c r="N365" s="1">
        <f t="shared" si="151"/>
        <v>2.6261347490687648E-23</v>
      </c>
      <c r="O365" s="1">
        <f t="shared" si="162"/>
        <v>1.6674916253127967E-22</v>
      </c>
      <c r="P365" s="1">
        <f t="shared" si="170"/>
        <v>1.0587911840678764E-21</v>
      </c>
      <c r="Q365" s="1">
        <f t="shared" si="149"/>
        <v>6.7229049576160433E-21</v>
      </c>
      <c r="R365" s="1">
        <f t="shared" si="160"/>
        <v>4.2687785608007625E-20</v>
      </c>
      <c r="S365" s="1">
        <f t="shared" si="168"/>
        <v>2.7105054312137654E-19</v>
      </c>
      <c r="T365" s="1">
        <f t="shared" si="176"/>
        <v>1.7210636691497082E-18</v>
      </c>
      <c r="U365" s="1">
        <f t="shared" si="159"/>
        <v>1.092807311564996E-17</v>
      </c>
      <c r="V365" s="1">
        <f t="shared" si="167"/>
        <v>6.9388939039072432E-17</v>
      </c>
      <c r="W365" s="1">
        <f t="shared" si="175"/>
        <v>4.4059229930232245E-16</v>
      </c>
      <c r="X365" s="1">
        <f t="shared" si="154"/>
        <v>2.7975867176063917E-15</v>
      </c>
      <c r="Y365" s="1">
        <f t="shared" si="165"/>
        <v>1.7763568394002555E-14</v>
      </c>
      <c r="Z365" s="1">
        <f t="shared" si="147"/>
        <v>1.1279162862139462E-13</v>
      </c>
      <c r="AA365" s="1">
        <f t="shared" si="153"/>
        <v>7.1618219970723425E-13</v>
      </c>
      <c r="AB365" s="1">
        <f t="shared" si="142"/>
        <v>4.5474735088646573E-12</v>
      </c>
      <c r="AC365" s="1">
        <f t="shared" si="172"/>
        <v>2.8874656927077046E-11</v>
      </c>
      <c r="AD365" s="1">
        <f t="shared" si="178"/>
        <v>1.833426431250521E-10</v>
      </c>
      <c r="AE365" s="1">
        <f t="shared" si="144"/>
        <v>1.164153218269349E-9</v>
      </c>
      <c r="AF365" s="1">
        <f t="shared" si="146"/>
        <v>7.3919121733317287E-9</v>
      </c>
      <c r="AG365" s="1">
        <f t="shared" si="150"/>
        <v>4.6935716640013204E-8</v>
      </c>
      <c r="AH365" s="1">
        <f t="shared" si="161"/>
        <v>2.980232238769536E-7</v>
      </c>
      <c r="AI365" s="1">
        <f t="shared" si="169"/>
        <v>1.8923295163729204E-6</v>
      </c>
      <c r="AJ365" s="1">
        <f t="shared" si="177"/>
        <v>1.2015543459843389E-5</v>
      </c>
      <c r="AK365" s="1">
        <f t="shared" si="143"/>
        <v>7.6293945312500027E-5</v>
      </c>
      <c r="AL365" s="1">
        <f t="shared" si="145"/>
        <v>4.8443635619146714E-4</v>
      </c>
      <c r="AM365" s="1">
        <f t="shared" si="148"/>
        <v>3.0759791257199071E-3</v>
      </c>
      <c r="AN365" s="1">
        <f t="shared" si="158"/>
        <v>1.9531250000000003E-2</v>
      </c>
      <c r="AO365" s="1">
        <f t="shared" si="166"/>
        <v>0.12401570718501562</v>
      </c>
      <c r="AP365" s="1">
        <f t="shared" si="174"/>
        <v>0.78745065618429588</v>
      </c>
      <c r="AQ365" s="1">
        <f>$C$8*EXP(-$C$5*($D365-($AQ$14-1)*$C$3))</f>
        <v>5</v>
      </c>
    </row>
    <row r="366" spans="1:43" x14ac:dyDescent="0.2">
      <c r="A366">
        <v>352</v>
      </c>
      <c r="B366">
        <f t="shared" si="155"/>
        <v>35</v>
      </c>
      <c r="C366">
        <f t="shared" ref="C366:C420" si="179">MOD(A366-1,10)</f>
        <v>1</v>
      </c>
      <c r="D366">
        <f t="shared" ref="D366:D420" si="180">(B366+C366/9)*$C$3</f>
        <v>280.88888888888891</v>
      </c>
      <c r="E366">
        <f t="shared" si="156"/>
        <v>-208.88888888888891</v>
      </c>
      <c r="F366" t="e">
        <f t="shared" ref="F366:F420" si="181">IF(E366&lt;0,NA(),D366)</f>
        <v>#N/A</v>
      </c>
      <c r="G366" t="e">
        <f t="shared" si="157"/>
        <v>#N/A</v>
      </c>
      <c r="H366">
        <f t="shared" ref="H366:H429" si="182">$C$7*EXP(-$C$5*D366)</f>
        <v>3.2631948199889268E-28</v>
      </c>
      <c r="I366">
        <f t="shared" si="164"/>
        <v>2.0719995560110364E-27</v>
      </c>
      <c r="J366">
        <f t="shared" si="173"/>
        <v>1.3156377099558218E-26</v>
      </c>
      <c r="K366">
        <f t="shared" si="152"/>
        <v>8.3537787391716583E-26</v>
      </c>
      <c r="L366">
        <f t="shared" si="163"/>
        <v>5.3043188633882561E-25</v>
      </c>
      <c r="M366">
        <f t="shared" si="171"/>
        <v>3.3680325374869059E-24</v>
      </c>
      <c r="N366">
        <f t="shared" si="151"/>
        <v>2.138567357227931E-23</v>
      </c>
      <c r="O366">
        <f t="shared" si="162"/>
        <v>1.3579056290273947E-22</v>
      </c>
      <c r="P366">
        <f t="shared" si="170"/>
        <v>8.6221632959664848E-22</v>
      </c>
      <c r="Q366">
        <f t="shared" si="149"/>
        <v>5.4747324345035071E-21</v>
      </c>
      <c r="R366">
        <f t="shared" si="160"/>
        <v>3.4762384103101329E-20</v>
      </c>
      <c r="S366">
        <f t="shared" si="168"/>
        <v>2.2072738037674216E-19</v>
      </c>
      <c r="T366">
        <f t="shared" si="176"/>
        <v>1.4015315032328988E-18</v>
      </c>
      <c r="U366">
        <f t="shared" si="159"/>
        <v>8.8991703303938817E-18</v>
      </c>
      <c r="V366">
        <f t="shared" si="167"/>
        <v>5.6506209376446029E-17</v>
      </c>
      <c r="W366">
        <f t="shared" si="175"/>
        <v>3.5879206482762234E-16</v>
      </c>
      <c r="X366">
        <f t="shared" si="154"/>
        <v>2.2781876045808353E-15</v>
      </c>
      <c r="Y366">
        <f t="shared" si="165"/>
        <v>1.4465589600370196E-14</v>
      </c>
      <c r="Z366">
        <f t="shared" si="147"/>
        <v>9.1850768595871381E-14</v>
      </c>
      <c r="AA366">
        <f t="shared" si="153"/>
        <v>5.8321602677269434E-13</v>
      </c>
      <c r="AB366">
        <f t="shared" si="142"/>
        <v>3.7031909376947597E-12</v>
      </c>
      <c r="AC366">
        <f t="shared" si="172"/>
        <v>2.3513796760543006E-11</v>
      </c>
      <c r="AD366">
        <f t="shared" si="178"/>
        <v>1.4930330285380985E-10</v>
      </c>
      <c r="AE366">
        <f t="shared" si="144"/>
        <v>9.4801688004985579E-10</v>
      </c>
      <c r="AF366">
        <f t="shared" si="146"/>
        <v>6.0195319706990144E-9</v>
      </c>
      <c r="AG366">
        <f t="shared" si="150"/>
        <v>3.8221645530575349E-8</v>
      </c>
      <c r="AH366">
        <f t="shared" si="161"/>
        <v>2.4269232129276324E-7</v>
      </c>
      <c r="AI366">
        <f t="shared" si="169"/>
        <v>1.5410001844989458E-6</v>
      </c>
      <c r="AJ366">
        <f t="shared" si="177"/>
        <v>9.7847412558272606E-6</v>
      </c>
      <c r="AK366">
        <f t="shared" si="143"/>
        <v>6.212923425094743E-5</v>
      </c>
      <c r="AL366">
        <f t="shared" si="145"/>
        <v>3.9449604723173039E-4</v>
      </c>
      <c r="AM366">
        <f t="shared" si="148"/>
        <v>2.5048937614917804E-3</v>
      </c>
      <c r="AN366">
        <f t="shared" si="158"/>
        <v>1.5905083968242525E-2</v>
      </c>
      <c r="AO366">
        <f t="shared" si="166"/>
        <v>0.10099098809132288</v>
      </c>
      <c r="AP366">
        <f t="shared" si="174"/>
        <v>0.64125280294189535</v>
      </c>
      <c r="AQ366">
        <f t="shared" ref="AQ366:AQ429" si="183">$C$8*EXP(-$C$5*($D366-($AQ$14-1)*$C$3))</f>
        <v>4.0717014958700846</v>
      </c>
    </row>
    <row r="367" spans="1:43" x14ac:dyDescent="0.2">
      <c r="A367">
        <v>353</v>
      </c>
      <c r="B367">
        <f t="shared" si="155"/>
        <v>35</v>
      </c>
      <c r="C367">
        <f t="shared" si="179"/>
        <v>2</v>
      </c>
      <c r="D367">
        <f t="shared" si="180"/>
        <v>281.77777777777777</v>
      </c>
      <c r="E367">
        <f t="shared" si="156"/>
        <v>-209.77777777777777</v>
      </c>
      <c r="F367" t="e">
        <f t="shared" si="181"/>
        <v>#N/A</v>
      </c>
      <c r="G367" t="e">
        <f t="shared" si="157"/>
        <v>#N/A</v>
      </c>
      <c r="H367">
        <f t="shared" si="182"/>
        <v>2.6573510459729117E-28</v>
      </c>
      <c r="I367">
        <f t="shared" si="164"/>
        <v>1.6873127383304745E-27</v>
      </c>
      <c r="J367">
        <f t="shared" si="173"/>
        <v>1.0713768063300608E-26</v>
      </c>
      <c r="K367">
        <f t="shared" si="152"/>
        <v>6.8028186776906586E-26</v>
      </c>
      <c r="L367">
        <f t="shared" si="163"/>
        <v>4.3195206101260176E-25</v>
      </c>
      <c r="M367">
        <f t="shared" si="171"/>
        <v>2.7427246242049574E-24</v>
      </c>
      <c r="N367">
        <f t="shared" si="151"/>
        <v>1.7415215814888098E-23</v>
      </c>
      <c r="O367">
        <f t="shared" si="162"/>
        <v>1.1057972761922614E-22</v>
      </c>
      <c r="P367">
        <f t="shared" si="170"/>
        <v>7.0213750379646468E-22</v>
      </c>
      <c r="Q367">
        <f t="shared" si="149"/>
        <v>4.458295248611356E-21</v>
      </c>
      <c r="R367">
        <f t="shared" si="160"/>
        <v>2.8308410270521911E-20</v>
      </c>
      <c r="S367">
        <f t="shared" si="168"/>
        <v>1.7974720097189505E-19</v>
      </c>
      <c r="T367">
        <f t="shared" si="176"/>
        <v>1.1413235836445079E-18</v>
      </c>
      <c r="U367">
        <f t="shared" si="159"/>
        <v>7.2469530292536139E-18</v>
      </c>
      <c r="V367">
        <f t="shared" si="167"/>
        <v>4.6015283448805171E-17</v>
      </c>
      <c r="W367">
        <f t="shared" si="175"/>
        <v>2.9217883741299215E-16</v>
      </c>
      <c r="X367">
        <f t="shared" si="154"/>
        <v>1.8552199754889267E-15</v>
      </c>
      <c r="Y367">
        <f t="shared" si="165"/>
        <v>1.177991256289413E-14</v>
      </c>
      <c r="Z367">
        <f t="shared" si="147"/>
        <v>7.4797782377726319E-14</v>
      </c>
      <c r="AA367">
        <f t="shared" si="153"/>
        <v>4.7493631372516383E-13</v>
      </c>
      <c r="AB367">
        <f t="shared" ref="AB367:AB430" si="184">$C$8*EXP(-$C$5*($D367-($AB$14-1)*$C$3))</f>
        <v>3.0156576161008997E-12</v>
      </c>
      <c r="AC367">
        <f t="shared" si="172"/>
        <v>1.9148232288697883E-11</v>
      </c>
      <c r="AD367">
        <f t="shared" si="178"/>
        <v>1.2158369631364204E-10</v>
      </c>
      <c r="AE367">
        <f t="shared" si="144"/>
        <v>7.7200834972182805E-10</v>
      </c>
      <c r="AF367">
        <f t="shared" si="146"/>
        <v>4.9019474659066613E-9</v>
      </c>
      <c r="AG367">
        <f t="shared" si="150"/>
        <v>3.112542625629227E-8</v>
      </c>
      <c r="AH367">
        <f t="shared" si="161"/>
        <v>1.9763413752878814E-7</v>
      </c>
      <c r="AI367">
        <f t="shared" si="169"/>
        <v>1.254898551272104E-6</v>
      </c>
      <c r="AJ367">
        <f t="shared" si="177"/>
        <v>7.9681091216108263E-6</v>
      </c>
      <c r="AK367">
        <f t="shared" si="143"/>
        <v>5.0594339207369709E-5</v>
      </c>
      <c r="AL367">
        <f t="shared" si="145"/>
        <v>3.2125402912565879E-4</v>
      </c>
      <c r="AM367">
        <f t="shared" si="148"/>
        <v>2.0398359351323711E-3</v>
      </c>
      <c r="AN367">
        <f t="shared" si="158"/>
        <v>1.2952150837086654E-2</v>
      </c>
      <c r="AO367">
        <f t="shared" si="166"/>
        <v>8.2241031456168567E-2</v>
      </c>
      <c r="AP367">
        <f t="shared" si="174"/>
        <v>0.522197999393887</v>
      </c>
      <c r="AQ367">
        <f t="shared" si="183"/>
        <v>3.3157506142941804</v>
      </c>
    </row>
    <row r="368" spans="1:43" x14ac:dyDescent="0.2">
      <c r="A368">
        <v>354</v>
      </c>
      <c r="B368">
        <f t="shared" si="155"/>
        <v>35</v>
      </c>
      <c r="C368">
        <f t="shared" si="179"/>
        <v>3</v>
      </c>
      <c r="D368">
        <f t="shared" si="180"/>
        <v>282.66666666666669</v>
      </c>
      <c r="E368">
        <f t="shared" si="156"/>
        <v>-210.66666666666669</v>
      </c>
      <c r="F368" t="e">
        <f t="shared" si="181"/>
        <v>#N/A</v>
      </c>
      <c r="G368" t="e">
        <f t="shared" si="157"/>
        <v>#N/A</v>
      </c>
      <c r="H368">
        <f t="shared" si="182"/>
        <v>2.1639880457879589E-28</v>
      </c>
      <c r="I368">
        <f t="shared" si="164"/>
        <v>1.3740467601321723E-27</v>
      </c>
      <c r="J368">
        <f t="shared" si="173"/>
        <v>8.7246530899492085E-27</v>
      </c>
      <c r="K368">
        <f t="shared" si="152"/>
        <v>5.5398093972172172E-26</v>
      </c>
      <c r="L368">
        <f t="shared" si="163"/>
        <v>3.5175597059383638E-25</v>
      </c>
      <c r="M368">
        <f t="shared" si="171"/>
        <v>2.2335111910269988E-24</v>
      </c>
      <c r="N368">
        <f t="shared" si="151"/>
        <v>1.4181912056875988E-23</v>
      </c>
      <c r="O368">
        <f t="shared" si="162"/>
        <v>9.0049528472022172E-23</v>
      </c>
      <c r="P368">
        <f t="shared" si="170"/>
        <v>5.7177886490291208E-22</v>
      </c>
      <c r="Q368">
        <f t="shared" si="149"/>
        <v>3.6305694865602551E-21</v>
      </c>
      <c r="R368">
        <f t="shared" si="160"/>
        <v>2.3052679288837691E-20</v>
      </c>
      <c r="S368">
        <f t="shared" si="168"/>
        <v>1.4637538941514559E-19</v>
      </c>
      <c r="T368">
        <f t="shared" si="176"/>
        <v>9.2942578855942589E-19</v>
      </c>
      <c r="U368">
        <f t="shared" si="159"/>
        <v>5.9014858979424112E-18</v>
      </c>
      <c r="V368">
        <f t="shared" si="167"/>
        <v>3.7472099690277302E-17</v>
      </c>
      <c r="W368">
        <f t="shared" si="175"/>
        <v>2.3793300187121323E-16</v>
      </c>
      <c r="X368">
        <f t="shared" si="154"/>
        <v>1.5107803898732584E-15</v>
      </c>
      <c r="Y368">
        <f t="shared" si="165"/>
        <v>9.5928575207109955E-15</v>
      </c>
      <c r="Z368">
        <f t="shared" si="147"/>
        <v>6.0910848479030624E-14</v>
      </c>
      <c r="AA368">
        <f t="shared" si="153"/>
        <v>3.8675977980755447E-13</v>
      </c>
      <c r="AB368">
        <f t="shared" si="184"/>
        <v>2.4557715253020076E-12</v>
      </c>
      <c r="AC368">
        <f t="shared" si="172"/>
        <v>1.5593177210631794E-11</v>
      </c>
      <c r="AD368">
        <f t="shared" si="178"/>
        <v>9.9010503630734008E-11</v>
      </c>
      <c r="AE368">
        <f t="shared" si="144"/>
        <v>6.2867751047731229E-10</v>
      </c>
      <c r="AF368">
        <f t="shared" si="146"/>
        <v>3.9918533659217427E-9</v>
      </c>
      <c r="AG368">
        <f t="shared" si="150"/>
        <v>2.5346688929467923E-8</v>
      </c>
      <c r="AH368">
        <f t="shared" si="161"/>
        <v>1.6094144268219205E-7</v>
      </c>
      <c r="AI368">
        <f t="shared" si="169"/>
        <v>1.0219144616759649E-6</v>
      </c>
      <c r="AJ368">
        <f t="shared" si="177"/>
        <v>6.4887523659437814E-6</v>
      </c>
      <c r="AK368">
        <f t="shared" si="143"/>
        <v>4.1201009326641185E-5</v>
      </c>
      <c r="AL368">
        <f t="shared" si="145"/>
        <v>2.6161010218904722E-4</v>
      </c>
      <c r="AM368">
        <f t="shared" si="148"/>
        <v>1.6611206056816063E-3</v>
      </c>
      <c r="AN368">
        <f t="shared" si="158"/>
        <v>1.0547458387620133E-2</v>
      </c>
      <c r="AO368">
        <f t="shared" si="166"/>
        <v>6.6972186160396019E-2</v>
      </c>
      <c r="AP368">
        <f t="shared" si="174"/>
        <v>0.42524687505449088</v>
      </c>
      <c r="AQ368">
        <f t="shared" si="183"/>
        <v>2.7001493472307536</v>
      </c>
    </row>
    <row r="369" spans="1:44" x14ac:dyDescent="0.2">
      <c r="A369">
        <v>355</v>
      </c>
      <c r="B369">
        <f t="shared" si="155"/>
        <v>35</v>
      </c>
      <c r="C369">
        <f t="shared" si="179"/>
        <v>4</v>
      </c>
      <c r="D369">
        <f t="shared" si="180"/>
        <v>283.55555555555554</v>
      </c>
      <c r="E369">
        <f t="shared" si="156"/>
        <v>-211.55555555555554</v>
      </c>
      <c r="F369" t="e">
        <f t="shared" si="181"/>
        <v>#N/A</v>
      </c>
      <c r="G369" t="e">
        <f t="shared" si="157"/>
        <v>#N/A</v>
      </c>
      <c r="H369">
        <f t="shared" si="182"/>
        <v>1.7622226726160052E-28</v>
      </c>
      <c r="I369">
        <f t="shared" si="164"/>
        <v>1.1189416497251412E-27</v>
      </c>
      <c r="J369">
        <f t="shared" si="173"/>
        <v>7.1048366074588712E-27</v>
      </c>
      <c r="K369">
        <f t="shared" si="152"/>
        <v>4.5112900418969446E-26</v>
      </c>
      <c r="L369">
        <f t="shared" si="163"/>
        <v>2.864490623296343E-25</v>
      </c>
      <c r="M369">
        <f t="shared" si="171"/>
        <v>1.8188381715094725E-24</v>
      </c>
      <c r="N369">
        <f t="shared" si="151"/>
        <v>1.1548902507256186E-23</v>
      </c>
      <c r="O369">
        <f t="shared" si="162"/>
        <v>7.3330959956386439E-23</v>
      </c>
      <c r="P369">
        <f t="shared" si="170"/>
        <v>4.6562257190642195E-22</v>
      </c>
      <c r="Q369">
        <f t="shared" si="149"/>
        <v>2.9565190418575861E-21</v>
      </c>
      <c r="R369">
        <f t="shared" si="160"/>
        <v>1.8772725748834941E-20</v>
      </c>
      <c r="S369">
        <f t="shared" si="168"/>
        <v>1.1919937840804409E-19</v>
      </c>
      <c r="T369">
        <f t="shared" si="176"/>
        <v>7.5686887471554243E-19</v>
      </c>
      <c r="U369">
        <f t="shared" si="159"/>
        <v>4.8058177917017479E-18</v>
      </c>
      <c r="V369">
        <f t="shared" si="167"/>
        <v>3.0515040872459312E-17</v>
      </c>
      <c r="W369">
        <f t="shared" si="175"/>
        <v>1.9375843192717763E-16</v>
      </c>
      <c r="X369">
        <f t="shared" si="154"/>
        <v>1.2302893546756482E-15</v>
      </c>
      <c r="Y369">
        <f t="shared" si="165"/>
        <v>7.8118504633495886E-15</v>
      </c>
      <c r="Z369">
        <f t="shared" si="147"/>
        <v>4.9602158573357511E-14</v>
      </c>
      <c r="AA369">
        <f t="shared" si="153"/>
        <v>3.1495407479696509E-13</v>
      </c>
      <c r="AB369">
        <f t="shared" si="184"/>
        <v>1.9998337186174959E-12</v>
      </c>
      <c r="AC369">
        <f t="shared" si="172"/>
        <v>1.2698152594779533E-11</v>
      </c>
      <c r="AD369">
        <f t="shared" si="178"/>
        <v>8.0628243148023102E-11</v>
      </c>
      <c r="AE369">
        <f t="shared" si="144"/>
        <v>5.1195743196607761E-10</v>
      </c>
      <c r="AF369">
        <f t="shared" si="146"/>
        <v>3.2507270642635624E-9</v>
      </c>
      <c r="AG369">
        <f t="shared" si="150"/>
        <v>2.0640830245893934E-8</v>
      </c>
      <c r="AH369">
        <f t="shared" si="161"/>
        <v>1.3106110258331595E-7</v>
      </c>
      <c r="AI369">
        <f t="shared" si="169"/>
        <v>8.3218612845147102E-7</v>
      </c>
      <c r="AJ369">
        <f t="shared" si="177"/>
        <v>5.2840525429488319E-6</v>
      </c>
      <c r="AK369">
        <f t="shared" si="143"/>
        <v>3.3551642261328909E-5</v>
      </c>
      <c r="AL369">
        <f t="shared" si="145"/>
        <v>2.1303964888357674E-4</v>
      </c>
      <c r="AM369">
        <f t="shared" si="148"/>
        <v>1.3527174509949018E-3</v>
      </c>
      <c r="AN369">
        <f t="shared" si="158"/>
        <v>8.5892204189001904E-3</v>
      </c>
      <c r="AO369">
        <f t="shared" si="166"/>
        <v>5.4538150114195591E-2</v>
      </c>
      <c r="AP369">
        <f t="shared" si="174"/>
        <v>0.34629566745469464</v>
      </c>
      <c r="AQ369">
        <f t="shared" si="183"/>
        <v>2.1988404272384474</v>
      </c>
    </row>
    <row r="370" spans="1:44" x14ac:dyDescent="0.2">
      <c r="A370">
        <v>356</v>
      </c>
      <c r="B370">
        <f t="shared" si="155"/>
        <v>35</v>
      </c>
      <c r="C370">
        <f t="shared" si="179"/>
        <v>5</v>
      </c>
      <c r="D370">
        <f t="shared" si="180"/>
        <v>284.44444444444446</v>
      </c>
      <c r="E370">
        <f t="shared" si="156"/>
        <v>-212.44444444444446</v>
      </c>
      <c r="F370" t="e">
        <f t="shared" si="181"/>
        <v>#N/A</v>
      </c>
      <c r="G370" t="e">
        <f t="shared" si="157"/>
        <v>#N/A</v>
      </c>
      <c r="H370">
        <f t="shared" si="182"/>
        <v>1.4350489384293475E-28</v>
      </c>
      <c r="I370">
        <f t="shared" si="164"/>
        <v>9.1119927779543578E-28</v>
      </c>
      <c r="J370">
        <f t="shared" si="173"/>
        <v>5.7857547685005402E-27</v>
      </c>
      <c r="K370">
        <f t="shared" si="152"/>
        <v>3.673725282379132E-26</v>
      </c>
      <c r="L370">
        <f t="shared" si="163"/>
        <v>2.332670151156317E-25</v>
      </c>
      <c r="M370">
        <f t="shared" si="171"/>
        <v>1.4811532207361394E-24</v>
      </c>
      <c r="N370">
        <f t="shared" si="151"/>
        <v>9.4047367228905177E-24</v>
      </c>
      <c r="O370">
        <f t="shared" si="162"/>
        <v>5.9716355869601762E-23</v>
      </c>
      <c r="P370">
        <f t="shared" si="170"/>
        <v>3.7917522450845192E-22</v>
      </c>
      <c r="Q370">
        <f t="shared" si="149"/>
        <v>2.4076126010599744E-21</v>
      </c>
      <c r="R370">
        <f t="shared" si="160"/>
        <v>1.528738710261806E-20</v>
      </c>
      <c r="S370">
        <f t="shared" si="168"/>
        <v>9.7068857474163777E-20</v>
      </c>
      <c r="T370">
        <f t="shared" si="176"/>
        <v>6.1634882587135383E-19</v>
      </c>
      <c r="U370">
        <f t="shared" si="159"/>
        <v>3.9135710982701987E-18</v>
      </c>
      <c r="V370">
        <f t="shared" si="167"/>
        <v>2.4849627513385945E-17</v>
      </c>
      <c r="W370">
        <f t="shared" si="175"/>
        <v>1.577852994230667E-16</v>
      </c>
      <c r="X370">
        <f t="shared" si="154"/>
        <v>1.0018742011571715E-15</v>
      </c>
      <c r="Y370">
        <f t="shared" si="165"/>
        <v>6.3615046434268059E-15</v>
      </c>
      <c r="Z370">
        <f t="shared" si="147"/>
        <v>4.0393036652305102E-14</v>
      </c>
      <c r="AA370">
        <f t="shared" si="153"/>
        <v>2.564797954962361E-13</v>
      </c>
      <c r="AB370">
        <f t="shared" si="184"/>
        <v>1.6285451887172577E-12</v>
      </c>
      <c r="AC370">
        <f t="shared" si="172"/>
        <v>1.0340617382990077E-11</v>
      </c>
      <c r="AD370">
        <f t="shared" si="178"/>
        <v>6.565882764703648E-11</v>
      </c>
      <c r="AE370">
        <f t="shared" si="144"/>
        <v>4.1690756831161822E-10</v>
      </c>
      <c r="AF370">
        <f t="shared" si="146"/>
        <v>2.6471980500454613E-9</v>
      </c>
      <c r="AG370">
        <f t="shared" si="150"/>
        <v>1.6808659877641352E-8</v>
      </c>
      <c r="AH370">
        <f t="shared" si="161"/>
        <v>1.0672833748777397E-7</v>
      </c>
      <c r="AI370">
        <f t="shared" si="169"/>
        <v>6.7768270081163863E-7</v>
      </c>
      <c r="AJ370">
        <f t="shared" si="177"/>
        <v>4.3030169286761819E-6</v>
      </c>
      <c r="AK370">
        <f t="shared" ref="AK370:AK433" si="185">$C$8*EXP(-$C$5*($D370-($AK$14-1)*$C$3))</f>
        <v>2.7322454396870154E-5</v>
      </c>
      <c r="AL370">
        <f t="shared" si="145"/>
        <v>1.7348677140777927E-4</v>
      </c>
      <c r="AM370">
        <f t="shared" si="148"/>
        <v>1.1015723337411013E-3</v>
      </c>
      <c r="AN370">
        <f t="shared" si="158"/>
        <v>6.9945483255987517E-3</v>
      </c>
      <c r="AO370">
        <f t="shared" si="166"/>
        <v>4.4412613480391487E-2</v>
      </c>
      <c r="AP370">
        <f t="shared" si="174"/>
        <v>0.28200251743772187</v>
      </c>
      <c r="AQ370">
        <f t="shared" si="183"/>
        <v>1.7906043713532807</v>
      </c>
    </row>
    <row r="371" spans="1:44" x14ac:dyDescent="0.2">
      <c r="A371">
        <v>357</v>
      </c>
      <c r="B371">
        <f t="shared" si="155"/>
        <v>35</v>
      </c>
      <c r="C371">
        <f t="shared" si="179"/>
        <v>6</v>
      </c>
      <c r="D371">
        <f t="shared" si="180"/>
        <v>285.33333333333331</v>
      </c>
      <c r="E371">
        <f t="shared" si="156"/>
        <v>-213.33333333333331</v>
      </c>
      <c r="F371" t="e">
        <f t="shared" si="181"/>
        <v>#N/A</v>
      </c>
      <c r="G371" t="e">
        <f t="shared" si="157"/>
        <v>#N/A</v>
      </c>
      <c r="H371">
        <f t="shared" si="182"/>
        <v>1.168618181849922E-28</v>
      </c>
      <c r="I371">
        <f t="shared" si="164"/>
        <v>7.4202629248709591E-28</v>
      </c>
      <c r="J371">
        <f t="shared" si="173"/>
        <v>4.7115732691283061E-27</v>
      </c>
      <c r="K371">
        <f t="shared" si="152"/>
        <v>2.9916625455358027E-26</v>
      </c>
      <c r="L371">
        <f t="shared" si="163"/>
        <v>1.8995873087669536E-25</v>
      </c>
      <c r="M371">
        <f t="shared" si="171"/>
        <v>1.2061627568968473E-24</v>
      </c>
      <c r="N371">
        <f t="shared" si="151"/>
        <v>7.6586561165716592E-24</v>
      </c>
      <c r="O371">
        <f t="shared" si="162"/>
        <v>4.8629435104434047E-23</v>
      </c>
      <c r="P371">
        <f t="shared" si="170"/>
        <v>3.0877766576559314E-22</v>
      </c>
      <c r="Q371">
        <f t="shared" si="149"/>
        <v>1.9606159658423463E-21</v>
      </c>
      <c r="R371">
        <f t="shared" si="160"/>
        <v>1.2449135386735124E-20</v>
      </c>
      <c r="S371">
        <f t="shared" si="168"/>
        <v>7.9047082435991326E-20</v>
      </c>
      <c r="T371">
        <f t="shared" si="176"/>
        <v>5.0191768725564093E-19</v>
      </c>
      <c r="U371">
        <f t="shared" si="159"/>
        <v>3.1869786590041944E-18</v>
      </c>
      <c r="V371">
        <f t="shared" si="167"/>
        <v>2.0236053103613795E-17</v>
      </c>
      <c r="W371">
        <f t="shared" si="175"/>
        <v>1.2849092793744327E-16</v>
      </c>
      <c r="X371">
        <f t="shared" si="154"/>
        <v>8.1586653670507415E-16</v>
      </c>
      <c r="Y371">
        <f t="shared" si="165"/>
        <v>5.1804295945251346E-15</v>
      </c>
      <c r="Z371">
        <f t="shared" si="147"/>
        <v>3.2893677551985501E-14</v>
      </c>
      <c r="AA371">
        <f t="shared" si="153"/>
        <v>2.0886183339649843E-13</v>
      </c>
      <c r="AB371">
        <f t="shared" si="184"/>
        <v>1.3261899761984355E-12</v>
      </c>
      <c r="AC371">
        <f t="shared" si="172"/>
        <v>8.4207814533082947E-12</v>
      </c>
      <c r="AD371">
        <f t="shared" si="178"/>
        <v>5.346862934950363E-11</v>
      </c>
      <c r="AE371">
        <f t="shared" si="144"/>
        <v>3.395046339067985E-10</v>
      </c>
      <c r="AF371">
        <f t="shared" si="146"/>
        <v>2.1557200520469247E-9</v>
      </c>
      <c r="AG371">
        <f t="shared" si="150"/>
        <v>1.3687969113472939E-8</v>
      </c>
      <c r="AH371">
        <f t="shared" si="161"/>
        <v>8.6913186280140482E-8</v>
      </c>
      <c r="AI371">
        <f t="shared" si="169"/>
        <v>5.5186433332401304E-7</v>
      </c>
      <c r="AJ371">
        <f t="shared" si="177"/>
        <v>3.5041200930490686E-6</v>
      </c>
      <c r="AK371">
        <f t="shared" si="185"/>
        <v>2.2249775687715977E-5</v>
      </c>
      <c r="AL371">
        <f t="shared" si="145"/>
        <v>1.412772693309472E-4</v>
      </c>
      <c r="AM371">
        <f t="shared" si="148"/>
        <v>8.9705474382056069E-4</v>
      </c>
      <c r="AN371">
        <f t="shared" si="158"/>
        <v>5.6959425760552849E-3</v>
      </c>
      <c r="AO371">
        <f t="shared" si="166"/>
        <v>3.6166980948722442E-2</v>
      </c>
      <c r="AP371">
        <f t="shared" si="174"/>
        <v>0.2296460144180634</v>
      </c>
      <c r="AQ371">
        <f t="shared" si="183"/>
        <v>1.4581612994701523</v>
      </c>
    </row>
    <row r="372" spans="1:44" x14ac:dyDescent="0.2">
      <c r="A372">
        <v>358</v>
      </c>
      <c r="B372">
        <f t="shared" si="155"/>
        <v>35</v>
      </c>
      <c r="C372">
        <f t="shared" si="179"/>
        <v>7</v>
      </c>
      <c r="D372">
        <f t="shared" si="180"/>
        <v>286.22222222222223</v>
      </c>
      <c r="E372">
        <f t="shared" si="156"/>
        <v>-214.22222222222223</v>
      </c>
      <c r="F372" t="e">
        <f t="shared" si="181"/>
        <v>#N/A</v>
      </c>
      <c r="G372" t="e">
        <f t="shared" si="157"/>
        <v>#N/A</v>
      </c>
      <c r="H372">
        <f t="shared" si="182"/>
        <v>9.5165287982785724E-29</v>
      </c>
      <c r="I372">
        <f t="shared" si="164"/>
        <v>6.0426191301892586E-28</v>
      </c>
      <c r="J372">
        <f t="shared" si="173"/>
        <v>3.8368239855622294E-27</v>
      </c>
      <c r="K372">
        <f t="shared" si="152"/>
        <v>2.4362313723593338E-26</v>
      </c>
      <c r="L372">
        <f t="shared" si="163"/>
        <v>1.5469104973284511E-25</v>
      </c>
      <c r="M372">
        <f t="shared" si="171"/>
        <v>9.8222694030393164E-25</v>
      </c>
      <c r="N372">
        <f t="shared" si="151"/>
        <v>6.2367523132398974E-24</v>
      </c>
      <c r="O372">
        <f t="shared" si="162"/>
        <v>3.9600908731608378E-23</v>
      </c>
      <c r="P372">
        <f t="shared" si="170"/>
        <v>2.5145009671780664E-22</v>
      </c>
      <c r="Q372">
        <f t="shared" si="149"/>
        <v>1.5966085921894038E-21</v>
      </c>
      <c r="R372">
        <f t="shared" si="160"/>
        <v>1.0137832635291752E-20</v>
      </c>
      <c r="S372">
        <f t="shared" si="168"/>
        <v>6.4371224759758548E-20</v>
      </c>
      <c r="T372">
        <f t="shared" si="176"/>
        <v>4.0873179960048765E-19</v>
      </c>
      <c r="U372">
        <f t="shared" si="159"/>
        <v>2.5952851546346717E-18</v>
      </c>
      <c r="V372">
        <f t="shared" si="167"/>
        <v>1.6479033538498201E-17</v>
      </c>
      <c r="W372">
        <f t="shared" si="175"/>
        <v>1.046353406977249E-16</v>
      </c>
      <c r="X372">
        <f t="shared" si="154"/>
        <v>6.6439299958647644E-16</v>
      </c>
      <c r="Y372">
        <f t="shared" si="165"/>
        <v>4.2186325858555425E-15</v>
      </c>
      <c r="Z372">
        <f t="shared" si="147"/>
        <v>2.6786647218617593E-14</v>
      </c>
      <c r="AA372">
        <f t="shared" si="153"/>
        <v>1.7008460789413809E-13</v>
      </c>
      <c r="AB372">
        <f t="shared" si="184"/>
        <v>1.0799699419790157E-12</v>
      </c>
      <c r="AC372">
        <f t="shared" si="172"/>
        <v>6.8573816879660845E-12</v>
      </c>
      <c r="AD372">
        <f t="shared" si="178"/>
        <v>4.3541659620899384E-11</v>
      </c>
      <c r="AE372">
        <f t="shared" si="144"/>
        <v>2.7647230514662822E-10</v>
      </c>
      <c r="AF372">
        <f t="shared" si="146"/>
        <v>1.7554897121193191E-9</v>
      </c>
      <c r="AG372">
        <f t="shared" si="150"/>
        <v>1.1146664862950251E-8</v>
      </c>
      <c r="AH372">
        <f t="shared" si="161"/>
        <v>7.0776910117536625E-8</v>
      </c>
      <c r="AI372">
        <f t="shared" si="169"/>
        <v>4.4940536630254595E-7</v>
      </c>
      <c r="AJ372">
        <f t="shared" si="177"/>
        <v>2.8535462049152608E-6</v>
      </c>
      <c r="AK372">
        <f t="shared" si="185"/>
        <v>1.8118888990089386E-5</v>
      </c>
      <c r="AL372">
        <f t="shared" si="145"/>
        <v>1.1504777377345164E-4</v>
      </c>
      <c r="AM372">
        <f t="shared" si="148"/>
        <v>7.30507828458306E-4</v>
      </c>
      <c r="AN372">
        <f t="shared" si="158"/>
        <v>4.638435581462882E-3</v>
      </c>
      <c r="AO372">
        <f t="shared" si="166"/>
        <v>2.9452230086003617E-2</v>
      </c>
      <c r="AP372">
        <f t="shared" si="174"/>
        <v>0.18701000408532631</v>
      </c>
      <c r="AQ372">
        <f t="shared" si="183"/>
        <v>1.1874395088544971</v>
      </c>
    </row>
    <row r="373" spans="1:44" x14ac:dyDescent="0.2">
      <c r="A373">
        <v>359</v>
      </c>
      <c r="B373">
        <f t="shared" si="155"/>
        <v>35</v>
      </c>
      <c r="C373">
        <f t="shared" si="179"/>
        <v>8</v>
      </c>
      <c r="D373">
        <f t="shared" si="180"/>
        <v>287.11111111111109</v>
      </c>
      <c r="E373">
        <f t="shared" si="156"/>
        <v>-215.11111111111109</v>
      </c>
      <c r="F373" t="e">
        <f t="shared" si="181"/>
        <v>#N/A</v>
      </c>
      <c r="G373" t="e">
        <f t="shared" si="157"/>
        <v>#N/A</v>
      </c>
      <c r="H373">
        <f t="shared" si="182"/>
        <v>7.7496929086885074E-29</v>
      </c>
      <c r="I373">
        <f t="shared" si="164"/>
        <v>4.9207482702730075E-28</v>
      </c>
      <c r="J373">
        <f t="shared" si="173"/>
        <v>3.1244803922808441E-27</v>
      </c>
      <c r="K373">
        <f t="shared" si="152"/>
        <v>1.9839213846242456E-26</v>
      </c>
      <c r="L373">
        <f t="shared" si="163"/>
        <v>1.2597115571898908E-25</v>
      </c>
      <c r="M373">
        <f t="shared" si="171"/>
        <v>7.9986698042389655E-25</v>
      </c>
      <c r="N373">
        <f t="shared" si="151"/>
        <v>5.0788387446380723E-24</v>
      </c>
      <c r="O373">
        <f t="shared" si="162"/>
        <v>3.2248615864061229E-23</v>
      </c>
      <c r="P373">
        <f t="shared" si="170"/>
        <v>2.0476594698851766E-22</v>
      </c>
      <c r="Q373">
        <f t="shared" si="149"/>
        <v>1.3001827186273473E-21</v>
      </c>
      <c r="R373">
        <f t="shared" si="160"/>
        <v>8.2556456611996806E-21</v>
      </c>
      <c r="S373">
        <f t="shared" si="168"/>
        <v>5.2420082429060189E-20</v>
      </c>
      <c r="T373">
        <f t="shared" si="176"/>
        <v>3.3284677596860109E-19</v>
      </c>
      <c r="U373">
        <f t="shared" si="159"/>
        <v>2.1134452892671198E-18</v>
      </c>
      <c r="V373">
        <f t="shared" si="167"/>
        <v>1.3419541101839418E-17</v>
      </c>
      <c r="W373">
        <f t="shared" si="175"/>
        <v>8.5208774647961953E-17</v>
      </c>
      <c r="X373">
        <f t="shared" si="154"/>
        <v>5.4104199405238305E-16</v>
      </c>
      <c r="Y373">
        <f t="shared" si="165"/>
        <v>3.4354025220708933E-15</v>
      </c>
      <c r="Z373">
        <f t="shared" si="147"/>
        <v>2.1813446309878121E-14</v>
      </c>
      <c r="AA373">
        <f t="shared" si="153"/>
        <v>1.3850675047740966E-13</v>
      </c>
      <c r="AB373">
        <f t="shared" si="184"/>
        <v>8.7946304565014929E-13</v>
      </c>
      <c r="AC373">
        <f t="shared" si="172"/>
        <v>5.5842422553288031E-12</v>
      </c>
      <c r="AD373">
        <f t="shared" si="178"/>
        <v>3.5457728122216898E-11</v>
      </c>
      <c r="AE373">
        <f t="shared" si="144"/>
        <v>2.2514253968643837E-10</v>
      </c>
      <c r="AF373">
        <f t="shared" si="146"/>
        <v>1.4295660173641746E-9</v>
      </c>
      <c r="AG373">
        <f t="shared" si="150"/>
        <v>9.0771783992875326E-9</v>
      </c>
      <c r="AH373">
        <f t="shared" si="161"/>
        <v>5.7636490159728058E-8</v>
      </c>
      <c r="AI373">
        <f t="shared" si="169"/>
        <v>3.6596890044522897E-7</v>
      </c>
      <c r="AJ373">
        <f t="shared" si="177"/>
        <v>2.3237576702176058E-6</v>
      </c>
      <c r="AK373">
        <f t="shared" si="185"/>
        <v>1.4754941480890393E-5</v>
      </c>
      <c r="AL373">
        <f t="shared" si="145"/>
        <v>9.3688038513978507E-5</v>
      </c>
      <c r="AM373">
        <f t="shared" si="148"/>
        <v>5.9488196357570643E-4</v>
      </c>
      <c r="AN373">
        <f t="shared" si="158"/>
        <v>3.7772650191079367E-3</v>
      </c>
      <c r="AO373">
        <f t="shared" si="166"/>
        <v>2.3984137859578494E-2</v>
      </c>
      <c r="AP373">
        <f t="shared" si="174"/>
        <v>0.15228978267538082</v>
      </c>
      <c r="AQ373">
        <f t="shared" si="183"/>
        <v>0.96697984489163169</v>
      </c>
    </row>
    <row r="374" spans="1:44" x14ac:dyDescent="0.2">
      <c r="A374">
        <v>360</v>
      </c>
      <c r="B374">
        <f t="shared" si="155"/>
        <v>35</v>
      </c>
      <c r="C374">
        <f t="shared" si="179"/>
        <v>9</v>
      </c>
      <c r="D374">
        <f t="shared" si="180"/>
        <v>288</v>
      </c>
      <c r="E374">
        <f t="shared" si="156"/>
        <v>-216</v>
      </c>
      <c r="F374" t="e">
        <f t="shared" si="181"/>
        <v>#N/A</v>
      </c>
      <c r="G374" t="e">
        <f t="shared" si="157"/>
        <v>#N/A</v>
      </c>
      <c r="H374">
        <f t="shared" si="182"/>
        <v>6.3108872417681303E-29</v>
      </c>
      <c r="I374">
        <f t="shared" si="164"/>
        <v>4.0071636185741875E-28</v>
      </c>
      <c r="J374">
        <f t="shared" si="173"/>
        <v>2.5443902974133214E-27</v>
      </c>
      <c r="K374">
        <f t="shared" si="152"/>
        <v>1.6155871338926425E-26</v>
      </c>
      <c r="L374">
        <f t="shared" si="163"/>
        <v>1.0258338863549856E-25</v>
      </c>
      <c r="M374">
        <f t="shared" si="171"/>
        <v>6.5136391613781074E-25</v>
      </c>
      <c r="N374">
        <f t="shared" si="151"/>
        <v>4.1359030627651678E-24</v>
      </c>
      <c r="O374">
        <f t="shared" si="162"/>
        <v>2.6261347490687648E-23</v>
      </c>
      <c r="P374">
        <f t="shared" si="170"/>
        <v>1.6674916253127967E-22</v>
      </c>
      <c r="Q374">
        <f t="shared" si="149"/>
        <v>1.0587911840678764E-21</v>
      </c>
      <c r="R374">
        <f t="shared" si="160"/>
        <v>6.7229049576160433E-21</v>
      </c>
      <c r="S374">
        <f t="shared" si="168"/>
        <v>4.2687785608007625E-20</v>
      </c>
      <c r="T374">
        <f t="shared" si="176"/>
        <v>2.7105054312137654E-19</v>
      </c>
      <c r="U374">
        <f t="shared" si="159"/>
        <v>1.7210636691497082E-18</v>
      </c>
      <c r="V374">
        <f t="shared" si="167"/>
        <v>1.092807311564996E-17</v>
      </c>
      <c r="W374">
        <f t="shared" si="175"/>
        <v>6.9388939039072432E-17</v>
      </c>
      <c r="X374">
        <f t="shared" si="154"/>
        <v>4.4059229930232245E-16</v>
      </c>
      <c r="Y374">
        <f t="shared" si="165"/>
        <v>2.7975867176063917E-15</v>
      </c>
      <c r="Z374">
        <f t="shared" si="147"/>
        <v>1.7763568394002555E-14</v>
      </c>
      <c r="AA374">
        <f t="shared" si="153"/>
        <v>1.1279162862139462E-13</v>
      </c>
      <c r="AB374">
        <f t="shared" si="184"/>
        <v>7.1618219970723425E-13</v>
      </c>
      <c r="AC374">
        <f t="shared" si="172"/>
        <v>4.5474735088646573E-12</v>
      </c>
      <c r="AD374">
        <f t="shared" si="178"/>
        <v>2.8874656927077046E-11</v>
      </c>
      <c r="AE374">
        <f t="shared" ref="AE374:AE437" si="186">$C$8*EXP(-$C$5*($D374-($AE$14-1)*$C$3))</f>
        <v>1.833426431250521E-10</v>
      </c>
      <c r="AF374">
        <f t="shared" si="146"/>
        <v>1.164153218269349E-9</v>
      </c>
      <c r="AG374">
        <f t="shared" si="150"/>
        <v>7.3919121733317287E-9</v>
      </c>
      <c r="AH374">
        <f t="shared" si="161"/>
        <v>4.6935716640013204E-8</v>
      </c>
      <c r="AI374">
        <f t="shared" si="169"/>
        <v>2.980232238769536E-7</v>
      </c>
      <c r="AJ374">
        <f t="shared" si="177"/>
        <v>1.8923295163729204E-6</v>
      </c>
      <c r="AK374">
        <f t="shared" si="185"/>
        <v>1.2015543459843389E-5</v>
      </c>
      <c r="AL374">
        <f t="shared" si="145"/>
        <v>7.6293945312500027E-5</v>
      </c>
      <c r="AM374">
        <f t="shared" si="148"/>
        <v>4.8443635619146714E-4</v>
      </c>
      <c r="AN374">
        <f t="shared" si="158"/>
        <v>3.0759791257199071E-3</v>
      </c>
      <c r="AO374">
        <f t="shared" si="166"/>
        <v>1.9531250000000003E-2</v>
      </c>
      <c r="AP374">
        <f t="shared" si="174"/>
        <v>0.12401570718501562</v>
      </c>
      <c r="AQ374">
        <f t="shared" si="183"/>
        <v>0.78745065618429588</v>
      </c>
    </row>
    <row r="375" spans="1:44" s="1" customFormat="1" x14ac:dyDescent="0.2">
      <c r="A375" s="1">
        <v>361</v>
      </c>
      <c r="B375" s="1">
        <f t="shared" si="155"/>
        <v>36</v>
      </c>
      <c r="C375" s="1">
        <f t="shared" si="179"/>
        <v>0</v>
      </c>
      <c r="D375" s="1">
        <f t="shared" si="180"/>
        <v>288</v>
      </c>
      <c r="E375" s="1">
        <f t="shared" si="156"/>
        <v>-216</v>
      </c>
      <c r="F375" s="1" t="e">
        <f t="shared" si="181"/>
        <v>#N/A</v>
      </c>
      <c r="G375" s="1" t="e">
        <f t="shared" si="157"/>
        <v>#N/A</v>
      </c>
      <c r="H375" s="1">
        <f t="shared" si="182"/>
        <v>6.3108872417681303E-29</v>
      </c>
      <c r="I375" s="1">
        <f t="shared" si="164"/>
        <v>4.0071636185741875E-28</v>
      </c>
      <c r="J375" s="1">
        <f t="shared" si="173"/>
        <v>2.5443902974133214E-27</v>
      </c>
      <c r="K375" s="1">
        <f t="shared" si="152"/>
        <v>1.6155871338926425E-26</v>
      </c>
      <c r="L375" s="1">
        <f t="shared" si="163"/>
        <v>1.0258338863549856E-25</v>
      </c>
      <c r="M375" s="1">
        <f t="shared" si="171"/>
        <v>6.5136391613781074E-25</v>
      </c>
      <c r="N375" s="1">
        <f t="shared" si="151"/>
        <v>4.1359030627651678E-24</v>
      </c>
      <c r="O375" s="1">
        <f t="shared" si="162"/>
        <v>2.6261347490687648E-23</v>
      </c>
      <c r="P375" s="1">
        <f t="shared" si="170"/>
        <v>1.6674916253127967E-22</v>
      </c>
      <c r="Q375" s="1">
        <f t="shared" si="149"/>
        <v>1.0587911840678764E-21</v>
      </c>
      <c r="R375" s="1">
        <f t="shared" si="160"/>
        <v>6.7229049576160433E-21</v>
      </c>
      <c r="S375" s="1">
        <f t="shared" si="168"/>
        <v>4.2687785608007625E-20</v>
      </c>
      <c r="T375" s="1">
        <f t="shared" si="176"/>
        <v>2.7105054312137654E-19</v>
      </c>
      <c r="U375" s="1">
        <f t="shared" si="159"/>
        <v>1.7210636691497082E-18</v>
      </c>
      <c r="V375" s="1">
        <f t="shared" si="167"/>
        <v>1.092807311564996E-17</v>
      </c>
      <c r="W375" s="1">
        <f t="shared" si="175"/>
        <v>6.9388939039072432E-17</v>
      </c>
      <c r="X375" s="1">
        <f t="shared" si="154"/>
        <v>4.4059229930232245E-16</v>
      </c>
      <c r="Y375" s="1">
        <f t="shared" si="165"/>
        <v>2.7975867176063917E-15</v>
      </c>
      <c r="Z375" s="1">
        <f t="shared" si="147"/>
        <v>1.7763568394002555E-14</v>
      </c>
      <c r="AA375" s="1">
        <f t="shared" si="153"/>
        <v>1.1279162862139462E-13</v>
      </c>
      <c r="AB375" s="1">
        <f t="shared" si="184"/>
        <v>7.1618219970723425E-13</v>
      </c>
      <c r="AC375" s="1">
        <f t="shared" si="172"/>
        <v>4.5474735088646573E-12</v>
      </c>
      <c r="AD375" s="1">
        <f t="shared" si="178"/>
        <v>2.8874656927077046E-11</v>
      </c>
      <c r="AE375" s="1">
        <f t="shared" si="186"/>
        <v>1.833426431250521E-10</v>
      </c>
      <c r="AF375" s="1">
        <f t="shared" si="146"/>
        <v>1.164153218269349E-9</v>
      </c>
      <c r="AG375" s="1">
        <f t="shared" si="150"/>
        <v>7.3919121733317287E-9</v>
      </c>
      <c r="AH375" s="1">
        <f t="shared" si="161"/>
        <v>4.6935716640013204E-8</v>
      </c>
      <c r="AI375" s="1">
        <f t="shared" si="169"/>
        <v>2.980232238769536E-7</v>
      </c>
      <c r="AJ375" s="1">
        <f t="shared" si="177"/>
        <v>1.8923295163729204E-6</v>
      </c>
      <c r="AK375" s="1">
        <f t="shared" si="185"/>
        <v>1.2015543459843389E-5</v>
      </c>
      <c r="AL375" s="1">
        <f t="shared" si="145"/>
        <v>7.6293945312500027E-5</v>
      </c>
      <c r="AM375" s="1">
        <f t="shared" si="148"/>
        <v>4.8443635619146714E-4</v>
      </c>
      <c r="AN375" s="1">
        <f t="shared" si="158"/>
        <v>3.0759791257199071E-3</v>
      </c>
      <c r="AO375" s="1">
        <f t="shared" si="166"/>
        <v>1.9531250000000003E-2</v>
      </c>
      <c r="AP375" s="1">
        <f t="shared" si="174"/>
        <v>0.12401570718501562</v>
      </c>
      <c r="AQ375" s="1">
        <f t="shared" si="183"/>
        <v>0.78745065618429588</v>
      </c>
      <c r="AR375" s="1">
        <f>$C$8*EXP(-$C$5*($D375-($AR$14-1)*$C$3))</f>
        <v>5</v>
      </c>
    </row>
    <row r="376" spans="1:44" x14ac:dyDescent="0.2">
      <c r="A376">
        <v>362</v>
      </c>
      <c r="B376">
        <f t="shared" si="155"/>
        <v>36</v>
      </c>
      <c r="C376">
        <f t="shared" si="179"/>
        <v>1</v>
      </c>
      <c r="D376">
        <f t="shared" si="180"/>
        <v>288.88888888888891</v>
      </c>
      <c r="E376">
        <f t="shared" si="156"/>
        <v>-216.88888888888891</v>
      </c>
      <c r="F376" t="e">
        <f t="shared" si="181"/>
        <v>#N/A</v>
      </c>
      <c r="G376" t="e">
        <f t="shared" si="157"/>
        <v>#N/A</v>
      </c>
      <c r="H376">
        <f t="shared" si="182"/>
        <v>5.1392098045149254E-29</v>
      </c>
      <c r="I376">
        <f t="shared" si="164"/>
        <v>3.2631948199889268E-28</v>
      </c>
      <c r="J376">
        <f t="shared" si="173"/>
        <v>2.0719995560110364E-27</v>
      </c>
      <c r="K376">
        <f t="shared" si="152"/>
        <v>1.3156377099558218E-26</v>
      </c>
      <c r="L376">
        <f t="shared" si="163"/>
        <v>8.3537787391716583E-26</v>
      </c>
      <c r="M376">
        <f t="shared" si="171"/>
        <v>5.3043188633882561E-25</v>
      </c>
      <c r="N376">
        <f t="shared" si="151"/>
        <v>3.3680325374869059E-24</v>
      </c>
      <c r="O376">
        <f t="shared" si="162"/>
        <v>2.138567357227931E-23</v>
      </c>
      <c r="P376">
        <f t="shared" si="170"/>
        <v>1.3579056290273947E-22</v>
      </c>
      <c r="Q376">
        <f t="shared" si="149"/>
        <v>8.6221632959664848E-22</v>
      </c>
      <c r="R376">
        <f t="shared" si="160"/>
        <v>5.4747324345035071E-21</v>
      </c>
      <c r="S376">
        <f t="shared" si="168"/>
        <v>3.4762384103101329E-20</v>
      </c>
      <c r="T376">
        <f t="shared" si="176"/>
        <v>2.2072738037674216E-19</v>
      </c>
      <c r="U376">
        <f t="shared" si="159"/>
        <v>1.4015315032328988E-18</v>
      </c>
      <c r="V376">
        <f t="shared" si="167"/>
        <v>8.8991703303938817E-18</v>
      </c>
      <c r="W376">
        <f t="shared" si="175"/>
        <v>5.6506209376446029E-17</v>
      </c>
      <c r="X376">
        <f t="shared" si="154"/>
        <v>3.5879206482762234E-16</v>
      </c>
      <c r="Y376">
        <f t="shared" si="165"/>
        <v>2.2781876045808353E-15</v>
      </c>
      <c r="Z376">
        <f t="shared" si="147"/>
        <v>1.4465589600370196E-14</v>
      </c>
      <c r="AA376">
        <f t="shared" si="153"/>
        <v>9.1850768595871381E-14</v>
      </c>
      <c r="AB376">
        <f t="shared" si="184"/>
        <v>5.8321602677269434E-13</v>
      </c>
      <c r="AC376">
        <f t="shared" si="172"/>
        <v>3.7031909376947597E-12</v>
      </c>
      <c r="AD376">
        <f t="shared" si="178"/>
        <v>2.3513796760543006E-11</v>
      </c>
      <c r="AE376">
        <f t="shared" si="186"/>
        <v>1.4930330285380985E-10</v>
      </c>
      <c r="AF376">
        <f t="shared" si="146"/>
        <v>9.4801688004985579E-10</v>
      </c>
      <c r="AG376">
        <f t="shared" si="150"/>
        <v>6.0195319706990144E-9</v>
      </c>
      <c r="AH376">
        <f t="shared" si="161"/>
        <v>3.8221645530575349E-8</v>
      </c>
      <c r="AI376">
        <f t="shared" si="169"/>
        <v>2.4269232129276324E-7</v>
      </c>
      <c r="AJ376">
        <f t="shared" si="177"/>
        <v>1.5410001844989458E-6</v>
      </c>
      <c r="AK376">
        <f t="shared" si="185"/>
        <v>9.7847412558272606E-6</v>
      </c>
      <c r="AL376">
        <f t="shared" si="145"/>
        <v>6.212923425094743E-5</v>
      </c>
      <c r="AM376">
        <f t="shared" si="148"/>
        <v>3.9449604723173039E-4</v>
      </c>
      <c r="AN376">
        <f t="shared" si="158"/>
        <v>2.5048937614917804E-3</v>
      </c>
      <c r="AO376">
        <f t="shared" si="166"/>
        <v>1.5905083968242525E-2</v>
      </c>
      <c r="AP376">
        <f t="shared" si="174"/>
        <v>0.10099098809132288</v>
      </c>
      <c r="AQ376">
        <f t="shared" si="183"/>
        <v>0.64125280294189535</v>
      </c>
      <c r="AR376">
        <f t="shared" ref="AR376:AR439" si="187">$C$8*EXP(-$C$5*($D376-($AR$14-1)*$C$3))</f>
        <v>4.0717014958700846</v>
      </c>
    </row>
    <row r="377" spans="1:44" x14ac:dyDescent="0.2">
      <c r="A377">
        <v>363</v>
      </c>
      <c r="B377">
        <f t="shared" si="155"/>
        <v>36</v>
      </c>
      <c r="C377">
        <f t="shared" si="179"/>
        <v>2</v>
      </c>
      <c r="D377">
        <f t="shared" si="180"/>
        <v>289.77777777777777</v>
      </c>
      <c r="E377">
        <f t="shared" si="156"/>
        <v>-217.77777777777777</v>
      </c>
      <c r="F377" t="e">
        <f t="shared" si="181"/>
        <v>#N/A</v>
      </c>
      <c r="G377" t="e">
        <f t="shared" si="157"/>
        <v>#N/A</v>
      </c>
      <c r="H377">
        <f t="shared" si="182"/>
        <v>4.1850656497267668E-29</v>
      </c>
      <c r="I377">
        <f t="shared" si="164"/>
        <v>2.6573510459729117E-28</v>
      </c>
      <c r="J377">
        <f t="shared" si="173"/>
        <v>1.6873127383304745E-27</v>
      </c>
      <c r="K377">
        <f t="shared" si="152"/>
        <v>1.0713768063300608E-26</v>
      </c>
      <c r="L377">
        <f t="shared" si="163"/>
        <v>6.8028186776906586E-26</v>
      </c>
      <c r="M377">
        <f t="shared" si="171"/>
        <v>4.3195206101260176E-25</v>
      </c>
      <c r="N377">
        <f t="shared" si="151"/>
        <v>2.7427246242049574E-24</v>
      </c>
      <c r="O377">
        <f t="shared" si="162"/>
        <v>1.7415215814888098E-23</v>
      </c>
      <c r="P377">
        <f t="shared" si="170"/>
        <v>1.1057972761922614E-22</v>
      </c>
      <c r="Q377">
        <f t="shared" si="149"/>
        <v>7.0213750379646468E-22</v>
      </c>
      <c r="R377">
        <f t="shared" si="160"/>
        <v>4.458295248611356E-21</v>
      </c>
      <c r="S377">
        <f t="shared" si="168"/>
        <v>2.8308410270521911E-20</v>
      </c>
      <c r="T377">
        <f t="shared" si="176"/>
        <v>1.7974720097189505E-19</v>
      </c>
      <c r="U377">
        <f t="shared" si="159"/>
        <v>1.1413235836445079E-18</v>
      </c>
      <c r="V377">
        <f t="shared" si="167"/>
        <v>7.2469530292536139E-18</v>
      </c>
      <c r="W377">
        <f t="shared" si="175"/>
        <v>4.6015283448805171E-17</v>
      </c>
      <c r="X377">
        <f t="shared" si="154"/>
        <v>2.9217883741299215E-16</v>
      </c>
      <c r="Y377">
        <f t="shared" si="165"/>
        <v>1.8552199754889267E-15</v>
      </c>
      <c r="Z377">
        <f t="shared" si="147"/>
        <v>1.177991256289413E-14</v>
      </c>
      <c r="AA377">
        <f t="shared" si="153"/>
        <v>7.4797782377726319E-14</v>
      </c>
      <c r="AB377">
        <f t="shared" si="184"/>
        <v>4.7493631372516383E-13</v>
      </c>
      <c r="AC377">
        <f t="shared" si="172"/>
        <v>3.0156576161008997E-12</v>
      </c>
      <c r="AD377">
        <f t="shared" si="178"/>
        <v>1.9148232288697883E-11</v>
      </c>
      <c r="AE377">
        <f t="shared" si="186"/>
        <v>1.2158369631364204E-10</v>
      </c>
      <c r="AF377">
        <f t="shared" si="146"/>
        <v>7.7200834972182805E-10</v>
      </c>
      <c r="AG377">
        <f t="shared" si="150"/>
        <v>4.9019474659066613E-9</v>
      </c>
      <c r="AH377">
        <f t="shared" si="161"/>
        <v>3.112542625629227E-8</v>
      </c>
      <c r="AI377">
        <f t="shared" si="169"/>
        <v>1.9763413752878814E-7</v>
      </c>
      <c r="AJ377">
        <f t="shared" si="177"/>
        <v>1.254898551272104E-6</v>
      </c>
      <c r="AK377">
        <f t="shared" si="185"/>
        <v>7.9681091216108263E-6</v>
      </c>
      <c r="AL377">
        <f t="shared" si="145"/>
        <v>5.0594339207369709E-5</v>
      </c>
      <c r="AM377">
        <f t="shared" si="148"/>
        <v>3.2125402912565879E-4</v>
      </c>
      <c r="AN377">
        <f t="shared" si="158"/>
        <v>2.0398359351323711E-3</v>
      </c>
      <c r="AO377">
        <f t="shared" si="166"/>
        <v>1.2952150837086654E-2</v>
      </c>
      <c r="AP377">
        <f t="shared" si="174"/>
        <v>8.2241031456168567E-2</v>
      </c>
      <c r="AQ377">
        <f t="shared" si="183"/>
        <v>0.522197999393887</v>
      </c>
      <c r="AR377">
        <f t="shared" si="187"/>
        <v>3.3157506142941804</v>
      </c>
    </row>
    <row r="378" spans="1:44" x14ac:dyDescent="0.2">
      <c r="A378">
        <v>364</v>
      </c>
      <c r="B378">
        <f t="shared" si="155"/>
        <v>36</v>
      </c>
      <c r="C378">
        <f t="shared" si="179"/>
        <v>3</v>
      </c>
      <c r="D378">
        <f t="shared" si="180"/>
        <v>290.66666666666669</v>
      </c>
      <c r="E378">
        <f t="shared" si="156"/>
        <v>-218.66666666666669</v>
      </c>
      <c r="F378" t="e">
        <f t="shared" si="181"/>
        <v>#N/A</v>
      </c>
      <c r="G378" t="e">
        <f t="shared" si="157"/>
        <v>#N/A</v>
      </c>
      <c r="H378">
        <f t="shared" si="182"/>
        <v>3.4080676132614309E-29</v>
      </c>
      <c r="I378">
        <f t="shared" si="164"/>
        <v>2.1639880457879589E-28</v>
      </c>
      <c r="J378">
        <f t="shared" si="173"/>
        <v>1.3740467601321723E-27</v>
      </c>
      <c r="K378">
        <f t="shared" si="152"/>
        <v>8.7246530899492085E-27</v>
      </c>
      <c r="L378">
        <f t="shared" si="163"/>
        <v>5.5398093972172172E-26</v>
      </c>
      <c r="M378">
        <f t="shared" si="171"/>
        <v>3.5175597059383638E-25</v>
      </c>
      <c r="N378">
        <f t="shared" si="151"/>
        <v>2.2335111910269988E-24</v>
      </c>
      <c r="O378">
        <f t="shared" si="162"/>
        <v>1.4181912056875988E-23</v>
      </c>
      <c r="P378">
        <f t="shared" si="170"/>
        <v>9.0049528472022172E-23</v>
      </c>
      <c r="Q378">
        <f t="shared" si="149"/>
        <v>5.7177886490291208E-22</v>
      </c>
      <c r="R378">
        <f t="shared" si="160"/>
        <v>3.6305694865602551E-21</v>
      </c>
      <c r="S378">
        <f t="shared" si="168"/>
        <v>2.3052679288837691E-20</v>
      </c>
      <c r="T378">
        <f t="shared" si="176"/>
        <v>1.4637538941514559E-19</v>
      </c>
      <c r="U378">
        <f t="shared" si="159"/>
        <v>9.2942578855942589E-19</v>
      </c>
      <c r="V378">
        <f t="shared" si="167"/>
        <v>5.9014858979424112E-18</v>
      </c>
      <c r="W378">
        <f t="shared" si="175"/>
        <v>3.7472099690277302E-17</v>
      </c>
      <c r="X378">
        <f t="shared" si="154"/>
        <v>2.3793300187121323E-16</v>
      </c>
      <c r="Y378">
        <f t="shared" si="165"/>
        <v>1.5107803898732584E-15</v>
      </c>
      <c r="Z378">
        <f t="shared" si="147"/>
        <v>9.5928575207109955E-15</v>
      </c>
      <c r="AA378">
        <f t="shared" si="153"/>
        <v>6.0910848479030624E-14</v>
      </c>
      <c r="AB378">
        <f t="shared" si="184"/>
        <v>3.8675977980755447E-13</v>
      </c>
      <c r="AC378">
        <f t="shared" si="172"/>
        <v>2.4557715253020076E-12</v>
      </c>
      <c r="AD378">
        <f t="shared" si="178"/>
        <v>1.5593177210631794E-11</v>
      </c>
      <c r="AE378">
        <f t="shared" si="186"/>
        <v>9.9010503630734008E-11</v>
      </c>
      <c r="AF378">
        <f t="shared" si="146"/>
        <v>6.2867751047731229E-10</v>
      </c>
      <c r="AG378">
        <f t="shared" si="150"/>
        <v>3.9918533659217427E-9</v>
      </c>
      <c r="AH378">
        <f t="shared" si="161"/>
        <v>2.5346688929467923E-8</v>
      </c>
      <c r="AI378">
        <f t="shared" si="169"/>
        <v>1.6094144268219205E-7</v>
      </c>
      <c r="AJ378">
        <f t="shared" si="177"/>
        <v>1.0219144616759649E-6</v>
      </c>
      <c r="AK378">
        <f t="shared" si="185"/>
        <v>6.4887523659437814E-6</v>
      </c>
      <c r="AL378">
        <f t="shared" si="145"/>
        <v>4.1201009326641185E-5</v>
      </c>
      <c r="AM378">
        <f t="shared" si="148"/>
        <v>2.6161010218904722E-4</v>
      </c>
      <c r="AN378">
        <f t="shared" si="158"/>
        <v>1.6611206056816063E-3</v>
      </c>
      <c r="AO378">
        <f t="shared" si="166"/>
        <v>1.0547458387620133E-2</v>
      </c>
      <c r="AP378">
        <f t="shared" si="174"/>
        <v>6.6972186160396019E-2</v>
      </c>
      <c r="AQ378">
        <f t="shared" si="183"/>
        <v>0.42524687505449088</v>
      </c>
      <c r="AR378">
        <f t="shared" si="187"/>
        <v>2.7001493472307536</v>
      </c>
    </row>
    <row r="379" spans="1:44" x14ac:dyDescent="0.2">
      <c r="A379">
        <v>365</v>
      </c>
      <c r="B379">
        <f t="shared" si="155"/>
        <v>36</v>
      </c>
      <c r="C379">
        <f t="shared" si="179"/>
        <v>4</v>
      </c>
      <c r="D379">
        <f t="shared" si="180"/>
        <v>291.55555555555554</v>
      </c>
      <c r="E379">
        <f t="shared" si="156"/>
        <v>-219.55555555555554</v>
      </c>
      <c r="F379" t="e">
        <f t="shared" si="181"/>
        <v>#N/A</v>
      </c>
      <c r="G379" t="e">
        <f t="shared" si="157"/>
        <v>#N/A</v>
      </c>
      <c r="H379">
        <f t="shared" si="182"/>
        <v>2.7753267997886199E-29</v>
      </c>
      <c r="I379">
        <f t="shared" si="164"/>
        <v>1.7622226726160052E-28</v>
      </c>
      <c r="J379">
        <f t="shared" si="173"/>
        <v>1.1189416497251412E-27</v>
      </c>
      <c r="K379">
        <f t="shared" si="152"/>
        <v>7.1048366074588712E-27</v>
      </c>
      <c r="L379">
        <f t="shared" si="163"/>
        <v>4.5112900418969446E-26</v>
      </c>
      <c r="M379">
        <f t="shared" si="171"/>
        <v>2.864490623296343E-25</v>
      </c>
      <c r="N379">
        <f t="shared" si="151"/>
        <v>1.8188381715094725E-24</v>
      </c>
      <c r="O379">
        <f t="shared" si="162"/>
        <v>1.1548902507256186E-23</v>
      </c>
      <c r="P379">
        <f t="shared" si="170"/>
        <v>7.3330959956386439E-23</v>
      </c>
      <c r="Q379">
        <f t="shared" si="149"/>
        <v>4.6562257190642195E-22</v>
      </c>
      <c r="R379">
        <f t="shared" si="160"/>
        <v>2.9565190418575861E-21</v>
      </c>
      <c r="S379">
        <f t="shared" si="168"/>
        <v>1.8772725748834941E-20</v>
      </c>
      <c r="T379">
        <f t="shared" si="176"/>
        <v>1.1919937840804409E-19</v>
      </c>
      <c r="U379">
        <f t="shared" si="159"/>
        <v>7.5686887471554243E-19</v>
      </c>
      <c r="V379">
        <f t="shared" si="167"/>
        <v>4.8058177917017479E-18</v>
      </c>
      <c r="W379">
        <f t="shared" si="175"/>
        <v>3.0515040872459312E-17</v>
      </c>
      <c r="X379">
        <f t="shared" si="154"/>
        <v>1.9375843192717763E-16</v>
      </c>
      <c r="Y379">
        <f t="shared" si="165"/>
        <v>1.2302893546756482E-15</v>
      </c>
      <c r="Z379">
        <f t="shared" si="147"/>
        <v>7.8118504633495886E-15</v>
      </c>
      <c r="AA379">
        <f t="shared" si="153"/>
        <v>4.9602158573357511E-14</v>
      </c>
      <c r="AB379">
        <f t="shared" si="184"/>
        <v>3.1495407479696509E-13</v>
      </c>
      <c r="AC379">
        <f t="shared" si="172"/>
        <v>1.9998337186174959E-12</v>
      </c>
      <c r="AD379">
        <f t="shared" si="178"/>
        <v>1.2698152594779533E-11</v>
      </c>
      <c r="AE379">
        <f t="shared" si="186"/>
        <v>8.0628243148023102E-11</v>
      </c>
      <c r="AF379">
        <f t="shared" si="146"/>
        <v>5.1195743196607761E-10</v>
      </c>
      <c r="AG379">
        <f t="shared" si="150"/>
        <v>3.2507270642635624E-9</v>
      </c>
      <c r="AH379">
        <f t="shared" si="161"/>
        <v>2.0640830245893934E-8</v>
      </c>
      <c r="AI379">
        <f t="shared" si="169"/>
        <v>1.3106110258331595E-7</v>
      </c>
      <c r="AJ379">
        <f t="shared" si="177"/>
        <v>8.3218612845147102E-7</v>
      </c>
      <c r="AK379">
        <f t="shared" si="185"/>
        <v>5.2840525429488319E-6</v>
      </c>
      <c r="AL379">
        <f t="shared" si="145"/>
        <v>3.3551642261328909E-5</v>
      </c>
      <c r="AM379">
        <f t="shared" si="148"/>
        <v>2.1303964888357674E-4</v>
      </c>
      <c r="AN379">
        <f t="shared" si="158"/>
        <v>1.3527174509949018E-3</v>
      </c>
      <c r="AO379">
        <f t="shared" si="166"/>
        <v>8.5892204189001904E-3</v>
      </c>
      <c r="AP379">
        <f t="shared" si="174"/>
        <v>5.4538150114195591E-2</v>
      </c>
      <c r="AQ379">
        <f t="shared" si="183"/>
        <v>0.34629566745469464</v>
      </c>
      <c r="AR379">
        <f t="shared" si="187"/>
        <v>2.1988404272384474</v>
      </c>
    </row>
    <row r="380" spans="1:44" x14ac:dyDescent="0.2">
      <c r="A380">
        <v>366</v>
      </c>
      <c r="B380">
        <f t="shared" si="155"/>
        <v>36</v>
      </c>
      <c r="C380">
        <f t="shared" si="179"/>
        <v>5</v>
      </c>
      <c r="D380">
        <f t="shared" si="180"/>
        <v>292.44444444444446</v>
      </c>
      <c r="E380">
        <f t="shared" si="156"/>
        <v>-220.44444444444446</v>
      </c>
      <c r="F380" t="e">
        <f t="shared" si="181"/>
        <v>#N/A</v>
      </c>
      <c r="G380" t="e">
        <f t="shared" si="157"/>
        <v>#N/A</v>
      </c>
      <c r="H380">
        <f t="shared" si="182"/>
        <v>2.2600604564455221E-29</v>
      </c>
      <c r="I380">
        <f t="shared" si="164"/>
        <v>1.4350489384293475E-28</v>
      </c>
      <c r="J380">
        <f t="shared" si="173"/>
        <v>9.1119927779543578E-28</v>
      </c>
      <c r="K380">
        <f t="shared" si="152"/>
        <v>5.7857547685005402E-27</v>
      </c>
      <c r="L380">
        <f t="shared" si="163"/>
        <v>3.673725282379132E-26</v>
      </c>
      <c r="M380">
        <f t="shared" si="171"/>
        <v>2.332670151156317E-25</v>
      </c>
      <c r="N380">
        <f t="shared" si="151"/>
        <v>1.4811532207361394E-24</v>
      </c>
      <c r="O380">
        <f t="shared" si="162"/>
        <v>9.4047367228905177E-24</v>
      </c>
      <c r="P380">
        <f t="shared" si="170"/>
        <v>5.9716355869601762E-23</v>
      </c>
      <c r="Q380">
        <f t="shared" si="149"/>
        <v>3.7917522450845192E-22</v>
      </c>
      <c r="R380">
        <f t="shared" si="160"/>
        <v>2.4076126010599744E-21</v>
      </c>
      <c r="S380">
        <f t="shared" si="168"/>
        <v>1.528738710261806E-20</v>
      </c>
      <c r="T380">
        <f t="shared" si="176"/>
        <v>9.7068857474163777E-20</v>
      </c>
      <c r="U380">
        <f t="shared" si="159"/>
        <v>6.1634882587135383E-19</v>
      </c>
      <c r="V380">
        <f t="shared" si="167"/>
        <v>3.9135710982701987E-18</v>
      </c>
      <c r="W380">
        <f t="shared" si="175"/>
        <v>2.4849627513385945E-17</v>
      </c>
      <c r="X380">
        <f t="shared" si="154"/>
        <v>1.577852994230667E-16</v>
      </c>
      <c r="Y380">
        <f t="shared" si="165"/>
        <v>1.0018742011571715E-15</v>
      </c>
      <c r="Z380">
        <f t="shared" si="147"/>
        <v>6.3615046434268059E-15</v>
      </c>
      <c r="AA380">
        <f t="shared" si="153"/>
        <v>4.0393036652305102E-14</v>
      </c>
      <c r="AB380">
        <f t="shared" si="184"/>
        <v>2.564797954962361E-13</v>
      </c>
      <c r="AC380">
        <f t="shared" si="172"/>
        <v>1.6285451887172577E-12</v>
      </c>
      <c r="AD380">
        <f t="shared" si="178"/>
        <v>1.0340617382990077E-11</v>
      </c>
      <c r="AE380">
        <f t="shared" si="186"/>
        <v>6.565882764703648E-11</v>
      </c>
      <c r="AF380">
        <f t="shared" si="146"/>
        <v>4.1690756831161822E-10</v>
      </c>
      <c r="AG380">
        <f t="shared" si="150"/>
        <v>2.6471980500454613E-9</v>
      </c>
      <c r="AH380">
        <f t="shared" si="161"/>
        <v>1.6808659877641352E-8</v>
      </c>
      <c r="AI380">
        <f t="shared" si="169"/>
        <v>1.0672833748777397E-7</v>
      </c>
      <c r="AJ380">
        <f t="shared" si="177"/>
        <v>6.7768270081163863E-7</v>
      </c>
      <c r="AK380">
        <f t="shared" si="185"/>
        <v>4.3030169286761819E-6</v>
      </c>
      <c r="AL380">
        <f t="shared" ref="AL380:AL443" si="188">$C$8*EXP(-$C$5*($D380-($AL$14-1)*$C$3))</f>
        <v>2.7322454396870154E-5</v>
      </c>
      <c r="AM380">
        <f t="shared" si="148"/>
        <v>1.7348677140777927E-4</v>
      </c>
      <c r="AN380">
        <f t="shared" si="158"/>
        <v>1.1015723337411013E-3</v>
      </c>
      <c r="AO380">
        <f t="shared" si="166"/>
        <v>6.9945483255987517E-3</v>
      </c>
      <c r="AP380">
        <f t="shared" si="174"/>
        <v>4.4412613480391487E-2</v>
      </c>
      <c r="AQ380">
        <f t="shared" si="183"/>
        <v>0.28200251743772187</v>
      </c>
      <c r="AR380">
        <f t="shared" si="187"/>
        <v>1.7906043713532807</v>
      </c>
    </row>
    <row r="381" spans="1:44" x14ac:dyDescent="0.2">
      <c r="A381">
        <v>367</v>
      </c>
      <c r="B381">
        <f t="shared" si="155"/>
        <v>36</v>
      </c>
      <c r="C381">
        <f t="shared" si="179"/>
        <v>6</v>
      </c>
      <c r="D381">
        <f t="shared" si="180"/>
        <v>293.33333333333331</v>
      </c>
      <c r="E381">
        <f t="shared" si="156"/>
        <v>-221.33333333333331</v>
      </c>
      <c r="F381" t="e">
        <f t="shared" si="181"/>
        <v>#N/A</v>
      </c>
      <c r="G381" t="e">
        <f t="shared" si="157"/>
        <v>#N/A</v>
      </c>
      <c r="H381">
        <f t="shared" si="182"/>
        <v>1.84045830825323E-29</v>
      </c>
      <c r="I381">
        <f t="shared" si="164"/>
        <v>1.168618181849922E-28</v>
      </c>
      <c r="J381">
        <f t="shared" si="173"/>
        <v>7.4202629248709591E-28</v>
      </c>
      <c r="K381">
        <f t="shared" si="152"/>
        <v>4.7115732691283061E-27</v>
      </c>
      <c r="L381">
        <f t="shared" si="163"/>
        <v>2.9916625455358027E-26</v>
      </c>
      <c r="M381">
        <f t="shared" si="171"/>
        <v>1.8995873087669536E-25</v>
      </c>
      <c r="N381">
        <f t="shared" si="151"/>
        <v>1.2061627568968473E-24</v>
      </c>
      <c r="O381">
        <f t="shared" si="162"/>
        <v>7.6586561165716592E-24</v>
      </c>
      <c r="P381">
        <f t="shared" si="170"/>
        <v>4.8629435104434047E-23</v>
      </c>
      <c r="Q381">
        <f t="shared" si="149"/>
        <v>3.0877766576559314E-22</v>
      </c>
      <c r="R381">
        <f t="shared" si="160"/>
        <v>1.9606159658423463E-21</v>
      </c>
      <c r="S381">
        <f t="shared" si="168"/>
        <v>1.2449135386735124E-20</v>
      </c>
      <c r="T381">
        <f t="shared" si="176"/>
        <v>7.9047082435991326E-20</v>
      </c>
      <c r="U381">
        <f t="shared" si="159"/>
        <v>5.0191768725564093E-19</v>
      </c>
      <c r="V381">
        <f t="shared" si="167"/>
        <v>3.1869786590041944E-18</v>
      </c>
      <c r="W381">
        <f t="shared" si="175"/>
        <v>2.0236053103613795E-17</v>
      </c>
      <c r="X381">
        <f t="shared" si="154"/>
        <v>1.2849092793744327E-16</v>
      </c>
      <c r="Y381">
        <f t="shared" si="165"/>
        <v>8.1586653670507415E-16</v>
      </c>
      <c r="Z381">
        <f t="shared" si="147"/>
        <v>5.1804295945251346E-15</v>
      </c>
      <c r="AA381">
        <f t="shared" si="153"/>
        <v>3.2893677551985501E-14</v>
      </c>
      <c r="AB381">
        <f t="shared" si="184"/>
        <v>2.0886183339649843E-13</v>
      </c>
      <c r="AC381">
        <f t="shared" si="172"/>
        <v>1.3261899761984355E-12</v>
      </c>
      <c r="AD381">
        <f t="shared" si="178"/>
        <v>8.4207814533082947E-12</v>
      </c>
      <c r="AE381">
        <f t="shared" si="186"/>
        <v>5.346862934950363E-11</v>
      </c>
      <c r="AF381">
        <f t="shared" si="146"/>
        <v>3.395046339067985E-10</v>
      </c>
      <c r="AG381">
        <f t="shared" si="150"/>
        <v>2.1557200520469247E-9</v>
      </c>
      <c r="AH381">
        <f t="shared" si="161"/>
        <v>1.3687969113472939E-8</v>
      </c>
      <c r="AI381">
        <f t="shared" si="169"/>
        <v>8.6913186280140482E-8</v>
      </c>
      <c r="AJ381">
        <f t="shared" si="177"/>
        <v>5.5186433332401304E-7</v>
      </c>
      <c r="AK381">
        <f t="shared" si="185"/>
        <v>3.5041200930490686E-6</v>
      </c>
      <c r="AL381">
        <f t="shared" si="188"/>
        <v>2.2249775687715977E-5</v>
      </c>
      <c r="AM381">
        <f t="shared" si="148"/>
        <v>1.412772693309472E-4</v>
      </c>
      <c r="AN381">
        <f t="shared" si="158"/>
        <v>8.9705474382056069E-4</v>
      </c>
      <c r="AO381">
        <f t="shared" si="166"/>
        <v>5.6959425760552849E-3</v>
      </c>
      <c r="AP381">
        <f t="shared" si="174"/>
        <v>3.6166980948722442E-2</v>
      </c>
      <c r="AQ381">
        <f t="shared" si="183"/>
        <v>0.2296460144180634</v>
      </c>
      <c r="AR381">
        <f t="shared" si="187"/>
        <v>1.4581612994701523</v>
      </c>
    </row>
    <row r="382" spans="1:44" x14ac:dyDescent="0.2">
      <c r="A382">
        <v>368</v>
      </c>
      <c r="B382">
        <f t="shared" si="155"/>
        <v>36</v>
      </c>
      <c r="C382">
        <f t="shared" si="179"/>
        <v>7</v>
      </c>
      <c r="D382">
        <f t="shared" si="180"/>
        <v>294.22222222222223</v>
      </c>
      <c r="E382">
        <f t="shared" si="156"/>
        <v>-222.22222222222223</v>
      </c>
      <c r="F382" t="e">
        <f t="shared" si="181"/>
        <v>#N/A</v>
      </c>
      <c r="G382" t="e">
        <f t="shared" si="157"/>
        <v>#N/A</v>
      </c>
      <c r="H382">
        <f t="shared" si="182"/>
        <v>1.4987593693602557E-29</v>
      </c>
      <c r="I382">
        <f t="shared" si="164"/>
        <v>9.5165287982785724E-29</v>
      </c>
      <c r="J382">
        <f t="shared" si="173"/>
        <v>6.0426191301892586E-28</v>
      </c>
      <c r="K382">
        <f t="shared" si="152"/>
        <v>3.8368239855622294E-27</v>
      </c>
      <c r="L382">
        <f t="shared" si="163"/>
        <v>2.4362313723593338E-26</v>
      </c>
      <c r="M382">
        <f t="shared" si="171"/>
        <v>1.5469104973284511E-25</v>
      </c>
      <c r="N382">
        <f t="shared" si="151"/>
        <v>9.8222694030393164E-25</v>
      </c>
      <c r="O382">
        <f t="shared" si="162"/>
        <v>6.2367523132398974E-24</v>
      </c>
      <c r="P382">
        <f t="shared" si="170"/>
        <v>3.9600908731608378E-23</v>
      </c>
      <c r="Q382">
        <f t="shared" si="149"/>
        <v>2.5145009671780664E-22</v>
      </c>
      <c r="R382">
        <f t="shared" si="160"/>
        <v>1.5966085921894038E-21</v>
      </c>
      <c r="S382">
        <f t="shared" si="168"/>
        <v>1.0137832635291752E-20</v>
      </c>
      <c r="T382">
        <f t="shared" si="176"/>
        <v>6.4371224759758548E-20</v>
      </c>
      <c r="U382">
        <f t="shared" si="159"/>
        <v>4.0873179960048765E-19</v>
      </c>
      <c r="V382">
        <f t="shared" si="167"/>
        <v>2.5952851546346717E-18</v>
      </c>
      <c r="W382">
        <f t="shared" si="175"/>
        <v>1.6479033538498201E-17</v>
      </c>
      <c r="X382">
        <f t="shared" si="154"/>
        <v>1.046353406977249E-16</v>
      </c>
      <c r="Y382">
        <f t="shared" si="165"/>
        <v>6.6439299958647644E-16</v>
      </c>
      <c r="Z382">
        <f t="shared" si="147"/>
        <v>4.2186325858555425E-15</v>
      </c>
      <c r="AA382">
        <f t="shared" si="153"/>
        <v>2.6786647218617593E-14</v>
      </c>
      <c r="AB382">
        <f t="shared" si="184"/>
        <v>1.7008460789413809E-13</v>
      </c>
      <c r="AC382">
        <f t="shared" si="172"/>
        <v>1.0799699419790157E-12</v>
      </c>
      <c r="AD382">
        <f t="shared" si="178"/>
        <v>6.8573816879660845E-12</v>
      </c>
      <c r="AE382">
        <f t="shared" si="186"/>
        <v>4.3541659620899384E-11</v>
      </c>
      <c r="AF382">
        <f t="shared" si="146"/>
        <v>2.7647230514662822E-10</v>
      </c>
      <c r="AG382">
        <f t="shared" si="150"/>
        <v>1.7554897121193191E-9</v>
      </c>
      <c r="AH382">
        <f t="shared" si="161"/>
        <v>1.1146664862950251E-8</v>
      </c>
      <c r="AI382">
        <f t="shared" si="169"/>
        <v>7.0776910117536625E-8</v>
      </c>
      <c r="AJ382">
        <f t="shared" si="177"/>
        <v>4.4940536630254595E-7</v>
      </c>
      <c r="AK382">
        <f t="shared" si="185"/>
        <v>2.8535462049152608E-6</v>
      </c>
      <c r="AL382">
        <f t="shared" si="188"/>
        <v>1.8118888990089386E-5</v>
      </c>
      <c r="AM382">
        <f t="shared" si="148"/>
        <v>1.1504777377345164E-4</v>
      </c>
      <c r="AN382">
        <f t="shared" si="158"/>
        <v>7.30507828458306E-4</v>
      </c>
      <c r="AO382">
        <f t="shared" si="166"/>
        <v>4.638435581462882E-3</v>
      </c>
      <c r="AP382">
        <f t="shared" si="174"/>
        <v>2.9452230086003617E-2</v>
      </c>
      <c r="AQ382">
        <f t="shared" si="183"/>
        <v>0.18701000408532631</v>
      </c>
      <c r="AR382">
        <f t="shared" si="187"/>
        <v>1.1874395088544971</v>
      </c>
    </row>
    <row r="383" spans="1:44" x14ac:dyDescent="0.2">
      <c r="A383">
        <v>369</v>
      </c>
      <c r="B383">
        <f t="shared" si="155"/>
        <v>36</v>
      </c>
      <c r="C383">
        <f t="shared" si="179"/>
        <v>8</v>
      </c>
      <c r="D383">
        <f t="shared" si="180"/>
        <v>295.11111111111109</v>
      </c>
      <c r="E383">
        <f t="shared" si="156"/>
        <v>-223.11111111111109</v>
      </c>
      <c r="F383" t="e">
        <f t="shared" si="181"/>
        <v>#N/A</v>
      </c>
      <c r="G383" t="e">
        <f t="shared" si="157"/>
        <v>#N/A</v>
      </c>
      <c r="H383">
        <f t="shared" si="182"/>
        <v>1.2205001532347039E-29</v>
      </c>
      <c r="I383">
        <f t="shared" si="164"/>
        <v>7.7496929086885074E-29</v>
      </c>
      <c r="J383">
        <f t="shared" si="173"/>
        <v>4.9207482702730075E-28</v>
      </c>
      <c r="K383">
        <f t="shared" si="152"/>
        <v>3.1244803922808441E-27</v>
      </c>
      <c r="L383">
        <f t="shared" si="163"/>
        <v>1.9839213846242456E-26</v>
      </c>
      <c r="M383">
        <f t="shared" si="171"/>
        <v>1.2597115571898908E-25</v>
      </c>
      <c r="N383">
        <f t="shared" si="151"/>
        <v>7.9986698042389655E-25</v>
      </c>
      <c r="O383">
        <f t="shared" si="162"/>
        <v>5.0788387446380723E-24</v>
      </c>
      <c r="P383">
        <f t="shared" si="170"/>
        <v>3.2248615864061229E-23</v>
      </c>
      <c r="Q383">
        <f t="shared" si="149"/>
        <v>2.0476594698851766E-22</v>
      </c>
      <c r="R383">
        <f t="shared" si="160"/>
        <v>1.3001827186273473E-21</v>
      </c>
      <c r="S383">
        <f t="shared" si="168"/>
        <v>8.2556456611996806E-21</v>
      </c>
      <c r="T383">
        <f t="shared" si="176"/>
        <v>5.2420082429060189E-20</v>
      </c>
      <c r="U383">
        <f t="shared" si="159"/>
        <v>3.3284677596860109E-19</v>
      </c>
      <c r="V383">
        <f t="shared" si="167"/>
        <v>2.1134452892671198E-18</v>
      </c>
      <c r="W383">
        <f t="shared" si="175"/>
        <v>1.3419541101839418E-17</v>
      </c>
      <c r="X383">
        <f t="shared" si="154"/>
        <v>8.5208774647961953E-17</v>
      </c>
      <c r="Y383">
        <f t="shared" si="165"/>
        <v>5.4104199405238305E-16</v>
      </c>
      <c r="Z383">
        <f t="shared" si="147"/>
        <v>3.4354025220708933E-15</v>
      </c>
      <c r="AA383">
        <f t="shared" si="153"/>
        <v>2.1813446309878121E-14</v>
      </c>
      <c r="AB383">
        <f t="shared" si="184"/>
        <v>1.3850675047740966E-13</v>
      </c>
      <c r="AC383">
        <f t="shared" si="172"/>
        <v>8.7946304565014929E-13</v>
      </c>
      <c r="AD383">
        <f t="shared" si="178"/>
        <v>5.5842422553288031E-12</v>
      </c>
      <c r="AE383">
        <f t="shared" si="186"/>
        <v>3.5457728122216898E-11</v>
      </c>
      <c r="AF383">
        <f t="shared" si="146"/>
        <v>2.2514253968643837E-10</v>
      </c>
      <c r="AG383">
        <f t="shared" si="150"/>
        <v>1.4295660173641746E-9</v>
      </c>
      <c r="AH383">
        <f t="shared" si="161"/>
        <v>9.0771783992875326E-9</v>
      </c>
      <c r="AI383">
        <f t="shared" si="169"/>
        <v>5.7636490159728058E-8</v>
      </c>
      <c r="AJ383">
        <f t="shared" si="177"/>
        <v>3.6596890044522897E-7</v>
      </c>
      <c r="AK383">
        <f t="shared" si="185"/>
        <v>2.3237576702176058E-6</v>
      </c>
      <c r="AL383">
        <f t="shared" si="188"/>
        <v>1.4754941480890393E-5</v>
      </c>
      <c r="AM383">
        <f t="shared" si="148"/>
        <v>9.3688038513978507E-5</v>
      </c>
      <c r="AN383">
        <f t="shared" si="158"/>
        <v>5.9488196357570643E-4</v>
      </c>
      <c r="AO383">
        <f t="shared" si="166"/>
        <v>3.7772650191079367E-3</v>
      </c>
      <c r="AP383">
        <f t="shared" si="174"/>
        <v>2.3984137859578494E-2</v>
      </c>
      <c r="AQ383">
        <f t="shared" si="183"/>
        <v>0.15228978267538082</v>
      </c>
      <c r="AR383">
        <f t="shared" si="187"/>
        <v>0.96697984489163169</v>
      </c>
    </row>
    <row r="384" spans="1:44" x14ac:dyDescent="0.2">
      <c r="A384">
        <v>370</v>
      </c>
      <c r="B384">
        <f t="shared" si="155"/>
        <v>36</v>
      </c>
      <c r="C384">
        <f t="shared" si="179"/>
        <v>9</v>
      </c>
      <c r="D384">
        <f t="shared" si="180"/>
        <v>296</v>
      </c>
      <c r="E384">
        <f t="shared" si="156"/>
        <v>-224</v>
      </c>
      <c r="F384" t="e">
        <f t="shared" si="181"/>
        <v>#N/A</v>
      </c>
      <c r="G384" t="e">
        <f t="shared" si="157"/>
        <v>#N/A</v>
      </c>
      <c r="H384">
        <f t="shared" si="182"/>
        <v>9.9390245992707798E-30</v>
      </c>
      <c r="I384">
        <f t="shared" si="164"/>
        <v>6.3108872417681303E-29</v>
      </c>
      <c r="J384">
        <f t="shared" si="173"/>
        <v>4.0071636185741875E-28</v>
      </c>
      <c r="K384">
        <f t="shared" si="152"/>
        <v>2.5443902974133214E-27</v>
      </c>
      <c r="L384">
        <f t="shared" si="163"/>
        <v>1.6155871338926425E-26</v>
      </c>
      <c r="M384">
        <f t="shared" si="171"/>
        <v>1.0258338863549856E-25</v>
      </c>
      <c r="N384">
        <f t="shared" si="151"/>
        <v>6.5136391613781074E-25</v>
      </c>
      <c r="O384">
        <f t="shared" si="162"/>
        <v>4.1359030627651678E-24</v>
      </c>
      <c r="P384">
        <f t="shared" si="170"/>
        <v>2.6261347490687648E-23</v>
      </c>
      <c r="Q384">
        <f t="shared" si="149"/>
        <v>1.6674916253127967E-22</v>
      </c>
      <c r="R384">
        <f t="shared" si="160"/>
        <v>1.0587911840678764E-21</v>
      </c>
      <c r="S384">
        <f t="shared" si="168"/>
        <v>6.7229049576160433E-21</v>
      </c>
      <c r="T384">
        <f t="shared" si="176"/>
        <v>4.2687785608007625E-20</v>
      </c>
      <c r="U384">
        <f t="shared" si="159"/>
        <v>2.7105054312137654E-19</v>
      </c>
      <c r="V384">
        <f t="shared" si="167"/>
        <v>1.7210636691497082E-18</v>
      </c>
      <c r="W384">
        <f t="shared" si="175"/>
        <v>1.092807311564996E-17</v>
      </c>
      <c r="X384">
        <f t="shared" si="154"/>
        <v>6.9388939039072432E-17</v>
      </c>
      <c r="Y384">
        <f t="shared" si="165"/>
        <v>4.4059229930232245E-16</v>
      </c>
      <c r="Z384">
        <f t="shared" si="147"/>
        <v>2.7975867176063917E-15</v>
      </c>
      <c r="AA384">
        <f t="shared" si="153"/>
        <v>1.7763568394002555E-14</v>
      </c>
      <c r="AB384">
        <f t="shared" si="184"/>
        <v>1.1279162862139462E-13</v>
      </c>
      <c r="AC384">
        <f t="shared" si="172"/>
        <v>7.1618219970723425E-13</v>
      </c>
      <c r="AD384">
        <f t="shared" si="178"/>
        <v>4.5474735088646573E-12</v>
      </c>
      <c r="AE384">
        <f t="shared" si="186"/>
        <v>2.8874656927077046E-11</v>
      </c>
      <c r="AF384">
        <f t="shared" ref="AF384:AF447" si="189">$C$8*EXP(-$C$5*($D384-($AF$14-1)*$C$3))</f>
        <v>1.833426431250521E-10</v>
      </c>
      <c r="AG384">
        <f t="shared" si="150"/>
        <v>1.164153218269349E-9</v>
      </c>
      <c r="AH384">
        <f t="shared" si="161"/>
        <v>7.3919121733317287E-9</v>
      </c>
      <c r="AI384">
        <f t="shared" si="169"/>
        <v>4.6935716640013204E-8</v>
      </c>
      <c r="AJ384">
        <f t="shared" si="177"/>
        <v>2.980232238769536E-7</v>
      </c>
      <c r="AK384">
        <f t="shared" si="185"/>
        <v>1.8923295163729204E-6</v>
      </c>
      <c r="AL384">
        <f t="shared" si="188"/>
        <v>1.2015543459843389E-5</v>
      </c>
      <c r="AM384">
        <f t="shared" si="148"/>
        <v>7.6293945312500027E-5</v>
      </c>
      <c r="AN384">
        <f t="shared" si="158"/>
        <v>4.8443635619146714E-4</v>
      </c>
      <c r="AO384">
        <f t="shared" si="166"/>
        <v>3.0759791257199071E-3</v>
      </c>
      <c r="AP384">
        <f t="shared" si="174"/>
        <v>1.9531250000000003E-2</v>
      </c>
      <c r="AQ384">
        <f t="shared" si="183"/>
        <v>0.12401570718501562</v>
      </c>
      <c r="AR384">
        <f t="shared" si="187"/>
        <v>0.78745065618429588</v>
      </c>
    </row>
    <row r="385" spans="1:46" s="1" customFormat="1" x14ac:dyDescent="0.2">
      <c r="A385" s="1">
        <v>371</v>
      </c>
      <c r="B385" s="1">
        <f t="shared" si="155"/>
        <v>37</v>
      </c>
      <c r="C385" s="1">
        <f t="shared" si="179"/>
        <v>0</v>
      </c>
      <c r="D385" s="1">
        <f t="shared" si="180"/>
        <v>296</v>
      </c>
      <c r="E385" s="1">
        <f t="shared" si="156"/>
        <v>-224</v>
      </c>
      <c r="F385" s="1" t="e">
        <f t="shared" si="181"/>
        <v>#N/A</v>
      </c>
      <c r="G385" s="1" t="e">
        <f t="shared" si="157"/>
        <v>#N/A</v>
      </c>
      <c r="H385" s="1">
        <f t="shared" si="182"/>
        <v>9.9390245992707798E-30</v>
      </c>
      <c r="I385" s="1">
        <f t="shared" si="164"/>
        <v>6.3108872417681303E-29</v>
      </c>
      <c r="J385" s="1">
        <f t="shared" si="173"/>
        <v>4.0071636185741875E-28</v>
      </c>
      <c r="K385" s="1">
        <f t="shared" si="152"/>
        <v>2.5443902974133214E-27</v>
      </c>
      <c r="L385" s="1">
        <f t="shared" si="163"/>
        <v>1.6155871338926425E-26</v>
      </c>
      <c r="M385" s="1">
        <f t="shared" si="171"/>
        <v>1.0258338863549856E-25</v>
      </c>
      <c r="N385" s="1">
        <f t="shared" si="151"/>
        <v>6.5136391613781074E-25</v>
      </c>
      <c r="O385" s="1">
        <f t="shared" si="162"/>
        <v>4.1359030627651678E-24</v>
      </c>
      <c r="P385" s="1">
        <f t="shared" si="170"/>
        <v>2.6261347490687648E-23</v>
      </c>
      <c r="Q385" s="1">
        <f t="shared" si="149"/>
        <v>1.6674916253127967E-22</v>
      </c>
      <c r="R385" s="1">
        <f t="shared" si="160"/>
        <v>1.0587911840678764E-21</v>
      </c>
      <c r="S385" s="1">
        <f t="shared" si="168"/>
        <v>6.7229049576160433E-21</v>
      </c>
      <c r="T385" s="1">
        <f t="shared" si="176"/>
        <v>4.2687785608007625E-20</v>
      </c>
      <c r="U385" s="1">
        <f t="shared" si="159"/>
        <v>2.7105054312137654E-19</v>
      </c>
      <c r="V385" s="1">
        <f t="shared" si="167"/>
        <v>1.7210636691497082E-18</v>
      </c>
      <c r="W385" s="1">
        <f t="shared" si="175"/>
        <v>1.092807311564996E-17</v>
      </c>
      <c r="X385" s="1">
        <f t="shared" si="154"/>
        <v>6.9388939039072432E-17</v>
      </c>
      <c r="Y385" s="1">
        <f t="shared" si="165"/>
        <v>4.4059229930232245E-16</v>
      </c>
      <c r="Z385" s="1">
        <f t="shared" si="147"/>
        <v>2.7975867176063917E-15</v>
      </c>
      <c r="AA385" s="1">
        <f t="shared" si="153"/>
        <v>1.7763568394002555E-14</v>
      </c>
      <c r="AB385" s="1">
        <f t="shared" si="184"/>
        <v>1.1279162862139462E-13</v>
      </c>
      <c r="AC385" s="1">
        <f t="shared" si="172"/>
        <v>7.1618219970723425E-13</v>
      </c>
      <c r="AD385" s="1">
        <f t="shared" si="178"/>
        <v>4.5474735088646573E-12</v>
      </c>
      <c r="AE385" s="1">
        <f t="shared" si="186"/>
        <v>2.8874656927077046E-11</v>
      </c>
      <c r="AF385" s="1">
        <f t="shared" si="189"/>
        <v>1.833426431250521E-10</v>
      </c>
      <c r="AG385" s="1">
        <f t="shared" si="150"/>
        <v>1.164153218269349E-9</v>
      </c>
      <c r="AH385" s="1">
        <f t="shared" si="161"/>
        <v>7.3919121733317287E-9</v>
      </c>
      <c r="AI385" s="1">
        <f t="shared" si="169"/>
        <v>4.6935716640013204E-8</v>
      </c>
      <c r="AJ385" s="1">
        <f t="shared" si="177"/>
        <v>2.980232238769536E-7</v>
      </c>
      <c r="AK385" s="1">
        <f t="shared" si="185"/>
        <v>1.8923295163729204E-6</v>
      </c>
      <c r="AL385" s="1">
        <f t="shared" si="188"/>
        <v>1.2015543459843389E-5</v>
      </c>
      <c r="AM385" s="1">
        <f t="shared" si="148"/>
        <v>7.6293945312500027E-5</v>
      </c>
      <c r="AN385" s="1">
        <f t="shared" si="158"/>
        <v>4.8443635619146714E-4</v>
      </c>
      <c r="AO385" s="1">
        <f t="shared" si="166"/>
        <v>3.0759791257199071E-3</v>
      </c>
      <c r="AP385" s="1">
        <f t="shared" si="174"/>
        <v>1.9531250000000003E-2</v>
      </c>
      <c r="AQ385" s="1">
        <f t="shared" si="183"/>
        <v>0.12401570718501562</v>
      </c>
      <c r="AR385" s="1">
        <f t="shared" si="187"/>
        <v>0.78745065618429588</v>
      </c>
      <c r="AS385" s="1">
        <f>$C$8*EXP(-$C$5*($D385-($AS$14-1)*$C$3))</f>
        <v>5</v>
      </c>
    </row>
    <row r="386" spans="1:46" x14ac:dyDescent="0.2">
      <c r="A386">
        <v>372</v>
      </c>
      <c r="B386">
        <f t="shared" si="155"/>
        <v>37</v>
      </c>
      <c r="C386">
        <f t="shared" si="179"/>
        <v>1</v>
      </c>
      <c r="D386">
        <f t="shared" si="180"/>
        <v>296.88888888888891</v>
      </c>
      <c r="E386">
        <f t="shared" si="156"/>
        <v>-224.88888888888891</v>
      </c>
      <c r="F386" t="e">
        <f t="shared" si="181"/>
        <v>#N/A</v>
      </c>
      <c r="G386" t="e">
        <f t="shared" si="157"/>
        <v>#N/A</v>
      </c>
      <c r="H386">
        <f t="shared" si="182"/>
        <v>8.093748265668163E-30</v>
      </c>
      <c r="I386">
        <f t="shared" si="164"/>
        <v>5.1392098045149254E-29</v>
      </c>
      <c r="J386">
        <f t="shared" si="173"/>
        <v>3.2631948199889268E-28</v>
      </c>
      <c r="K386">
        <f t="shared" si="152"/>
        <v>2.0719995560110364E-27</v>
      </c>
      <c r="L386">
        <f t="shared" si="163"/>
        <v>1.3156377099558218E-26</v>
      </c>
      <c r="M386">
        <f t="shared" si="171"/>
        <v>8.3537787391716583E-26</v>
      </c>
      <c r="N386">
        <f t="shared" si="151"/>
        <v>5.3043188633882561E-25</v>
      </c>
      <c r="O386">
        <f t="shared" si="162"/>
        <v>3.3680325374869059E-24</v>
      </c>
      <c r="P386">
        <f t="shared" si="170"/>
        <v>2.138567357227931E-23</v>
      </c>
      <c r="Q386">
        <f t="shared" si="149"/>
        <v>1.3579056290273947E-22</v>
      </c>
      <c r="R386">
        <f t="shared" si="160"/>
        <v>8.6221632959664848E-22</v>
      </c>
      <c r="S386">
        <f t="shared" si="168"/>
        <v>5.4747324345035071E-21</v>
      </c>
      <c r="T386">
        <f t="shared" si="176"/>
        <v>3.4762384103101329E-20</v>
      </c>
      <c r="U386">
        <f t="shared" si="159"/>
        <v>2.2072738037674216E-19</v>
      </c>
      <c r="V386">
        <f t="shared" si="167"/>
        <v>1.4015315032328988E-18</v>
      </c>
      <c r="W386">
        <f t="shared" si="175"/>
        <v>8.8991703303938817E-18</v>
      </c>
      <c r="X386">
        <f t="shared" si="154"/>
        <v>5.6506209376446029E-17</v>
      </c>
      <c r="Y386">
        <f t="shared" si="165"/>
        <v>3.5879206482762234E-16</v>
      </c>
      <c r="Z386">
        <f t="shared" si="147"/>
        <v>2.2781876045808353E-15</v>
      </c>
      <c r="AA386">
        <f t="shared" si="153"/>
        <v>1.4465589600370196E-14</v>
      </c>
      <c r="AB386">
        <f t="shared" si="184"/>
        <v>9.1850768595871381E-14</v>
      </c>
      <c r="AC386">
        <f t="shared" si="172"/>
        <v>5.8321602677269434E-13</v>
      </c>
      <c r="AD386">
        <f t="shared" si="178"/>
        <v>3.7031909376947597E-12</v>
      </c>
      <c r="AE386">
        <f t="shared" si="186"/>
        <v>2.3513796760543006E-11</v>
      </c>
      <c r="AF386">
        <f t="shared" si="189"/>
        <v>1.4930330285380985E-10</v>
      </c>
      <c r="AG386">
        <f t="shared" si="150"/>
        <v>9.4801688004985579E-10</v>
      </c>
      <c r="AH386">
        <f t="shared" si="161"/>
        <v>6.0195319706990144E-9</v>
      </c>
      <c r="AI386">
        <f t="shared" si="169"/>
        <v>3.8221645530575349E-8</v>
      </c>
      <c r="AJ386">
        <f t="shared" si="177"/>
        <v>2.4269232129276324E-7</v>
      </c>
      <c r="AK386">
        <f t="shared" si="185"/>
        <v>1.5410001844989458E-6</v>
      </c>
      <c r="AL386">
        <f t="shared" si="188"/>
        <v>9.7847412558272606E-6</v>
      </c>
      <c r="AM386">
        <f t="shared" si="148"/>
        <v>6.212923425094743E-5</v>
      </c>
      <c r="AN386">
        <f t="shared" si="158"/>
        <v>3.9449604723173039E-4</v>
      </c>
      <c r="AO386">
        <f t="shared" si="166"/>
        <v>2.5048937614917804E-3</v>
      </c>
      <c r="AP386">
        <f t="shared" si="174"/>
        <v>1.5905083968242525E-2</v>
      </c>
      <c r="AQ386">
        <f t="shared" si="183"/>
        <v>0.10099098809132288</v>
      </c>
      <c r="AR386">
        <f t="shared" si="187"/>
        <v>0.64125280294189535</v>
      </c>
      <c r="AS386">
        <f t="shared" ref="AS386:AS449" si="190">$C$8*EXP(-$C$5*($D386-($AS$14-1)*$C$3))</f>
        <v>4.0717014958700846</v>
      </c>
    </row>
    <row r="387" spans="1:46" x14ac:dyDescent="0.2">
      <c r="A387">
        <v>373</v>
      </c>
      <c r="B387">
        <f t="shared" si="155"/>
        <v>37</v>
      </c>
      <c r="C387">
        <f t="shared" si="179"/>
        <v>2</v>
      </c>
      <c r="D387">
        <f t="shared" si="180"/>
        <v>297.77777777777777</v>
      </c>
      <c r="E387">
        <f t="shared" si="156"/>
        <v>-225.77777777777777</v>
      </c>
      <c r="F387" t="e">
        <f t="shared" si="181"/>
        <v>#N/A</v>
      </c>
      <c r="G387" t="e">
        <f t="shared" si="157"/>
        <v>#N/A</v>
      </c>
      <c r="H387">
        <f t="shared" si="182"/>
        <v>6.5910653841034582E-30</v>
      </c>
      <c r="I387">
        <f t="shared" si="164"/>
        <v>4.1850656497267668E-29</v>
      </c>
      <c r="J387">
        <f t="shared" si="173"/>
        <v>2.6573510459729117E-28</v>
      </c>
      <c r="K387">
        <f t="shared" si="152"/>
        <v>1.6873127383304745E-27</v>
      </c>
      <c r="L387">
        <f t="shared" si="163"/>
        <v>1.0713768063300608E-26</v>
      </c>
      <c r="M387">
        <f t="shared" si="171"/>
        <v>6.8028186776906586E-26</v>
      </c>
      <c r="N387">
        <f t="shared" si="151"/>
        <v>4.3195206101260176E-25</v>
      </c>
      <c r="O387">
        <f t="shared" si="162"/>
        <v>2.7427246242049574E-24</v>
      </c>
      <c r="P387">
        <f t="shared" si="170"/>
        <v>1.7415215814888098E-23</v>
      </c>
      <c r="Q387">
        <f t="shared" si="149"/>
        <v>1.1057972761922614E-22</v>
      </c>
      <c r="R387">
        <f t="shared" si="160"/>
        <v>7.0213750379646468E-22</v>
      </c>
      <c r="S387">
        <f t="shared" si="168"/>
        <v>4.458295248611356E-21</v>
      </c>
      <c r="T387">
        <f t="shared" si="176"/>
        <v>2.8308410270521911E-20</v>
      </c>
      <c r="U387">
        <f t="shared" si="159"/>
        <v>1.7974720097189505E-19</v>
      </c>
      <c r="V387">
        <f t="shared" si="167"/>
        <v>1.1413235836445079E-18</v>
      </c>
      <c r="W387">
        <f t="shared" si="175"/>
        <v>7.2469530292536139E-18</v>
      </c>
      <c r="X387">
        <f t="shared" si="154"/>
        <v>4.6015283448805171E-17</v>
      </c>
      <c r="Y387">
        <f t="shared" si="165"/>
        <v>2.9217883741299215E-16</v>
      </c>
      <c r="Z387">
        <f t="shared" ref="Z387:Z450" si="191">$C$8*EXP(-$C$5*($D387-($Z$14-1)*$C$3))</f>
        <v>1.8552199754889267E-15</v>
      </c>
      <c r="AA387">
        <f t="shared" si="153"/>
        <v>1.177991256289413E-14</v>
      </c>
      <c r="AB387">
        <f t="shared" si="184"/>
        <v>7.4797782377726319E-14</v>
      </c>
      <c r="AC387">
        <f t="shared" si="172"/>
        <v>4.7493631372516383E-13</v>
      </c>
      <c r="AD387">
        <f t="shared" si="178"/>
        <v>3.0156576161008997E-12</v>
      </c>
      <c r="AE387">
        <f t="shared" si="186"/>
        <v>1.9148232288697883E-11</v>
      </c>
      <c r="AF387">
        <f t="shared" si="189"/>
        <v>1.2158369631364204E-10</v>
      </c>
      <c r="AG387">
        <f t="shared" si="150"/>
        <v>7.7200834972182805E-10</v>
      </c>
      <c r="AH387">
        <f t="shared" si="161"/>
        <v>4.9019474659066613E-9</v>
      </c>
      <c r="AI387">
        <f t="shared" si="169"/>
        <v>3.112542625629227E-8</v>
      </c>
      <c r="AJ387">
        <f t="shared" si="177"/>
        <v>1.9763413752878814E-7</v>
      </c>
      <c r="AK387">
        <f t="shared" si="185"/>
        <v>1.254898551272104E-6</v>
      </c>
      <c r="AL387">
        <f t="shared" si="188"/>
        <v>7.9681091216108263E-6</v>
      </c>
      <c r="AM387">
        <f t="shared" si="148"/>
        <v>5.0594339207369709E-5</v>
      </c>
      <c r="AN387">
        <f t="shared" si="158"/>
        <v>3.2125402912565879E-4</v>
      </c>
      <c r="AO387">
        <f t="shared" si="166"/>
        <v>2.0398359351323711E-3</v>
      </c>
      <c r="AP387">
        <f t="shared" si="174"/>
        <v>1.2952150837086654E-2</v>
      </c>
      <c r="AQ387">
        <f t="shared" si="183"/>
        <v>8.2241031456168567E-2</v>
      </c>
      <c r="AR387">
        <f t="shared" si="187"/>
        <v>0.522197999393887</v>
      </c>
      <c r="AS387">
        <f t="shared" si="190"/>
        <v>3.3157506142941804</v>
      </c>
    </row>
    <row r="388" spans="1:46" x14ac:dyDescent="0.2">
      <c r="A388">
        <v>374</v>
      </c>
      <c r="B388">
        <f t="shared" si="155"/>
        <v>37</v>
      </c>
      <c r="C388">
        <f t="shared" si="179"/>
        <v>3</v>
      </c>
      <c r="D388">
        <f t="shared" si="180"/>
        <v>298.66666666666669</v>
      </c>
      <c r="E388">
        <f t="shared" si="156"/>
        <v>-226.66666666666669</v>
      </c>
      <c r="F388" t="e">
        <f t="shared" si="181"/>
        <v>#N/A</v>
      </c>
      <c r="G388" t="e">
        <f t="shared" si="157"/>
        <v>#N/A</v>
      </c>
      <c r="H388">
        <f t="shared" si="182"/>
        <v>5.3673701567662945E-30</v>
      </c>
      <c r="I388">
        <f t="shared" si="164"/>
        <v>3.4080676132614309E-29</v>
      </c>
      <c r="J388">
        <f t="shared" si="173"/>
        <v>2.1639880457879589E-28</v>
      </c>
      <c r="K388">
        <f t="shared" si="152"/>
        <v>1.3740467601321723E-27</v>
      </c>
      <c r="L388">
        <f t="shared" si="163"/>
        <v>8.7246530899492085E-27</v>
      </c>
      <c r="M388">
        <f t="shared" si="171"/>
        <v>5.5398093972172172E-26</v>
      </c>
      <c r="N388">
        <f t="shared" si="151"/>
        <v>3.5175597059383638E-25</v>
      </c>
      <c r="O388">
        <f t="shared" si="162"/>
        <v>2.2335111910269988E-24</v>
      </c>
      <c r="P388">
        <f t="shared" si="170"/>
        <v>1.4181912056875988E-23</v>
      </c>
      <c r="Q388">
        <f t="shared" si="149"/>
        <v>9.0049528472022172E-23</v>
      </c>
      <c r="R388">
        <f t="shared" si="160"/>
        <v>5.7177886490291208E-22</v>
      </c>
      <c r="S388">
        <f t="shared" si="168"/>
        <v>3.6305694865602551E-21</v>
      </c>
      <c r="T388">
        <f t="shared" si="176"/>
        <v>2.3052679288837691E-20</v>
      </c>
      <c r="U388">
        <f t="shared" si="159"/>
        <v>1.4637538941514559E-19</v>
      </c>
      <c r="V388">
        <f t="shared" si="167"/>
        <v>9.2942578855942589E-19</v>
      </c>
      <c r="W388">
        <f t="shared" si="175"/>
        <v>5.9014858979424112E-18</v>
      </c>
      <c r="X388">
        <f t="shared" si="154"/>
        <v>3.7472099690277302E-17</v>
      </c>
      <c r="Y388">
        <f t="shared" si="165"/>
        <v>2.3793300187121323E-16</v>
      </c>
      <c r="Z388">
        <f t="shared" si="191"/>
        <v>1.5107803898732584E-15</v>
      </c>
      <c r="AA388">
        <f t="shared" si="153"/>
        <v>9.5928575207109955E-15</v>
      </c>
      <c r="AB388">
        <f t="shared" si="184"/>
        <v>6.0910848479030624E-14</v>
      </c>
      <c r="AC388">
        <f t="shared" si="172"/>
        <v>3.8675977980755447E-13</v>
      </c>
      <c r="AD388">
        <f t="shared" si="178"/>
        <v>2.4557715253020076E-12</v>
      </c>
      <c r="AE388">
        <f t="shared" si="186"/>
        <v>1.5593177210631794E-11</v>
      </c>
      <c r="AF388">
        <f t="shared" si="189"/>
        <v>9.9010503630734008E-11</v>
      </c>
      <c r="AG388">
        <f t="shared" si="150"/>
        <v>6.2867751047731229E-10</v>
      </c>
      <c r="AH388">
        <f t="shared" si="161"/>
        <v>3.9918533659217427E-9</v>
      </c>
      <c r="AI388">
        <f t="shared" si="169"/>
        <v>2.5346688929467923E-8</v>
      </c>
      <c r="AJ388">
        <f t="shared" si="177"/>
        <v>1.6094144268219205E-7</v>
      </c>
      <c r="AK388">
        <f t="shared" si="185"/>
        <v>1.0219144616759649E-6</v>
      </c>
      <c r="AL388">
        <f t="shared" si="188"/>
        <v>6.4887523659437814E-6</v>
      </c>
      <c r="AM388">
        <f t="shared" si="148"/>
        <v>4.1201009326641185E-5</v>
      </c>
      <c r="AN388">
        <f t="shared" si="158"/>
        <v>2.6161010218904722E-4</v>
      </c>
      <c r="AO388">
        <f t="shared" si="166"/>
        <v>1.6611206056816063E-3</v>
      </c>
      <c r="AP388">
        <f t="shared" si="174"/>
        <v>1.0547458387620133E-2</v>
      </c>
      <c r="AQ388">
        <f t="shared" si="183"/>
        <v>6.6972186160396019E-2</v>
      </c>
      <c r="AR388">
        <f t="shared" si="187"/>
        <v>0.42524687505449088</v>
      </c>
      <c r="AS388">
        <f t="shared" si="190"/>
        <v>2.7001493472307536</v>
      </c>
    </row>
    <row r="389" spans="1:46" x14ac:dyDescent="0.2">
      <c r="A389">
        <v>375</v>
      </c>
      <c r="B389">
        <f t="shared" si="155"/>
        <v>37</v>
      </c>
      <c r="C389">
        <f t="shared" si="179"/>
        <v>4</v>
      </c>
      <c r="D389">
        <f t="shared" si="180"/>
        <v>299.55555555555554</v>
      </c>
      <c r="E389">
        <f t="shared" si="156"/>
        <v>-227.55555555555554</v>
      </c>
      <c r="F389" t="e">
        <f t="shared" si="181"/>
        <v>#N/A</v>
      </c>
      <c r="G389" t="e">
        <f t="shared" si="157"/>
        <v>#N/A</v>
      </c>
      <c r="H389">
        <f t="shared" si="182"/>
        <v>4.3708658192387983E-30</v>
      </c>
      <c r="I389">
        <f t="shared" si="164"/>
        <v>2.7753267997886199E-29</v>
      </c>
      <c r="J389">
        <f t="shared" si="173"/>
        <v>1.7622226726160052E-28</v>
      </c>
      <c r="K389">
        <f t="shared" si="152"/>
        <v>1.1189416497251412E-27</v>
      </c>
      <c r="L389">
        <f t="shared" si="163"/>
        <v>7.1048366074588712E-27</v>
      </c>
      <c r="M389">
        <f t="shared" si="171"/>
        <v>4.5112900418969446E-26</v>
      </c>
      <c r="N389">
        <f t="shared" si="151"/>
        <v>2.864490623296343E-25</v>
      </c>
      <c r="O389">
        <f t="shared" si="162"/>
        <v>1.8188381715094725E-24</v>
      </c>
      <c r="P389">
        <f t="shared" si="170"/>
        <v>1.1548902507256186E-23</v>
      </c>
      <c r="Q389">
        <f t="shared" si="149"/>
        <v>7.3330959956386439E-23</v>
      </c>
      <c r="R389">
        <f t="shared" si="160"/>
        <v>4.6562257190642195E-22</v>
      </c>
      <c r="S389">
        <f t="shared" si="168"/>
        <v>2.9565190418575861E-21</v>
      </c>
      <c r="T389">
        <f t="shared" si="176"/>
        <v>1.8772725748834941E-20</v>
      </c>
      <c r="U389">
        <f t="shared" si="159"/>
        <v>1.1919937840804409E-19</v>
      </c>
      <c r="V389">
        <f t="shared" si="167"/>
        <v>7.5686887471554243E-19</v>
      </c>
      <c r="W389">
        <f t="shared" si="175"/>
        <v>4.8058177917017479E-18</v>
      </c>
      <c r="X389">
        <f t="shared" si="154"/>
        <v>3.0515040872459312E-17</v>
      </c>
      <c r="Y389">
        <f t="shared" si="165"/>
        <v>1.9375843192717763E-16</v>
      </c>
      <c r="Z389">
        <f t="shared" si="191"/>
        <v>1.2302893546756482E-15</v>
      </c>
      <c r="AA389">
        <f t="shared" si="153"/>
        <v>7.8118504633495886E-15</v>
      </c>
      <c r="AB389">
        <f t="shared" si="184"/>
        <v>4.9602158573357511E-14</v>
      </c>
      <c r="AC389">
        <f t="shared" si="172"/>
        <v>3.1495407479696509E-13</v>
      </c>
      <c r="AD389">
        <f t="shared" si="178"/>
        <v>1.9998337186174959E-12</v>
      </c>
      <c r="AE389">
        <f t="shared" si="186"/>
        <v>1.2698152594779533E-11</v>
      </c>
      <c r="AF389">
        <f t="shared" si="189"/>
        <v>8.0628243148023102E-11</v>
      </c>
      <c r="AG389">
        <f t="shared" si="150"/>
        <v>5.1195743196607761E-10</v>
      </c>
      <c r="AH389">
        <f t="shared" si="161"/>
        <v>3.2507270642635624E-9</v>
      </c>
      <c r="AI389">
        <f t="shared" si="169"/>
        <v>2.0640830245893934E-8</v>
      </c>
      <c r="AJ389">
        <f t="shared" si="177"/>
        <v>1.3106110258331595E-7</v>
      </c>
      <c r="AK389">
        <f t="shared" si="185"/>
        <v>8.3218612845147102E-7</v>
      </c>
      <c r="AL389">
        <f t="shared" si="188"/>
        <v>5.2840525429488319E-6</v>
      </c>
      <c r="AM389">
        <f t="shared" si="148"/>
        <v>3.3551642261328909E-5</v>
      </c>
      <c r="AN389">
        <f t="shared" si="158"/>
        <v>2.1303964888357674E-4</v>
      </c>
      <c r="AO389">
        <f t="shared" si="166"/>
        <v>1.3527174509949018E-3</v>
      </c>
      <c r="AP389">
        <f t="shared" si="174"/>
        <v>8.5892204189001904E-3</v>
      </c>
      <c r="AQ389">
        <f t="shared" si="183"/>
        <v>5.4538150114195591E-2</v>
      </c>
      <c r="AR389">
        <f t="shared" si="187"/>
        <v>0.34629566745469464</v>
      </c>
      <c r="AS389">
        <f t="shared" si="190"/>
        <v>2.1988404272384474</v>
      </c>
    </row>
    <row r="390" spans="1:46" x14ac:dyDescent="0.2">
      <c r="A390">
        <v>376</v>
      </c>
      <c r="B390">
        <f t="shared" si="155"/>
        <v>37</v>
      </c>
      <c r="C390">
        <f t="shared" si="179"/>
        <v>5</v>
      </c>
      <c r="D390">
        <f t="shared" si="180"/>
        <v>300.44444444444446</v>
      </c>
      <c r="E390">
        <f t="shared" si="156"/>
        <v>-228.44444444444446</v>
      </c>
      <c r="F390" t="e">
        <f t="shared" si="181"/>
        <v>#N/A</v>
      </c>
      <c r="G390" t="e">
        <f t="shared" si="157"/>
        <v>#N/A</v>
      </c>
      <c r="H390">
        <f t="shared" si="182"/>
        <v>3.5593721788884435E-30</v>
      </c>
      <c r="I390">
        <f t="shared" si="164"/>
        <v>2.2600604564455221E-29</v>
      </c>
      <c r="J390">
        <f t="shared" si="173"/>
        <v>1.4350489384293475E-28</v>
      </c>
      <c r="K390">
        <f t="shared" si="152"/>
        <v>9.1119927779543578E-28</v>
      </c>
      <c r="L390">
        <f t="shared" si="163"/>
        <v>5.7857547685005402E-27</v>
      </c>
      <c r="M390">
        <f t="shared" si="171"/>
        <v>3.673725282379132E-26</v>
      </c>
      <c r="N390">
        <f t="shared" si="151"/>
        <v>2.332670151156317E-25</v>
      </c>
      <c r="O390">
        <f t="shared" si="162"/>
        <v>1.4811532207361394E-24</v>
      </c>
      <c r="P390">
        <f t="shared" si="170"/>
        <v>9.4047367228905177E-24</v>
      </c>
      <c r="Q390">
        <f t="shared" si="149"/>
        <v>5.9716355869601762E-23</v>
      </c>
      <c r="R390">
        <f t="shared" si="160"/>
        <v>3.7917522450845192E-22</v>
      </c>
      <c r="S390">
        <f t="shared" si="168"/>
        <v>2.4076126010599744E-21</v>
      </c>
      <c r="T390">
        <f t="shared" si="176"/>
        <v>1.528738710261806E-20</v>
      </c>
      <c r="U390">
        <f t="shared" si="159"/>
        <v>9.7068857474163777E-20</v>
      </c>
      <c r="V390">
        <f t="shared" si="167"/>
        <v>6.1634882587135383E-19</v>
      </c>
      <c r="W390">
        <f t="shared" si="175"/>
        <v>3.9135710982701987E-18</v>
      </c>
      <c r="X390">
        <f t="shared" si="154"/>
        <v>2.4849627513385945E-17</v>
      </c>
      <c r="Y390">
        <f t="shared" si="165"/>
        <v>1.577852994230667E-16</v>
      </c>
      <c r="Z390">
        <f t="shared" si="191"/>
        <v>1.0018742011571715E-15</v>
      </c>
      <c r="AA390">
        <f t="shared" si="153"/>
        <v>6.3615046434268059E-15</v>
      </c>
      <c r="AB390">
        <f t="shared" si="184"/>
        <v>4.0393036652305102E-14</v>
      </c>
      <c r="AC390">
        <f t="shared" si="172"/>
        <v>2.564797954962361E-13</v>
      </c>
      <c r="AD390">
        <f t="shared" si="178"/>
        <v>1.6285451887172577E-12</v>
      </c>
      <c r="AE390">
        <f t="shared" si="186"/>
        <v>1.0340617382990077E-11</v>
      </c>
      <c r="AF390">
        <f t="shared" si="189"/>
        <v>6.565882764703648E-11</v>
      </c>
      <c r="AG390">
        <f t="shared" si="150"/>
        <v>4.1690756831161822E-10</v>
      </c>
      <c r="AH390">
        <f t="shared" si="161"/>
        <v>2.6471980500454613E-9</v>
      </c>
      <c r="AI390">
        <f t="shared" si="169"/>
        <v>1.6808659877641352E-8</v>
      </c>
      <c r="AJ390">
        <f t="shared" si="177"/>
        <v>1.0672833748777397E-7</v>
      </c>
      <c r="AK390">
        <f t="shared" si="185"/>
        <v>6.7768270081163863E-7</v>
      </c>
      <c r="AL390">
        <f t="shared" si="188"/>
        <v>4.3030169286761819E-6</v>
      </c>
      <c r="AM390">
        <f t="shared" ref="AM390:AM453" si="192">$C$8*EXP(-$C$5*($D390-($AM$14-1)*$C$3))</f>
        <v>2.7322454396870154E-5</v>
      </c>
      <c r="AN390">
        <f t="shared" si="158"/>
        <v>1.7348677140777927E-4</v>
      </c>
      <c r="AO390">
        <f t="shared" si="166"/>
        <v>1.1015723337411013E-3</v>
      </c>
      <c r="AP390">
        <f t="shared" si="174"/>
        <v>6.9945483255987517E-3</v>
      </c>
      <c r="AQ390">
        <f t="shared" si="183"/>
        <v>4.4412613480391487E-2</v>
      </c>
      <c r="AR390">
        <f t="shared" si="187"/>
        <v>0.28200251743772187</v>
      </c>
      <c r="AS390">
        <f t="shared" si="190"/>
        <v>1.7906043713532807</v>
      </c>
    </row>
    <row r="391" spans="1:46" x14ac:dyDescent="0.2">
      <c r="A391">
        <v>377</v>
      </c>
      <c r="B391">
        <f t="shared" si="155"/>
        <v>37</v>
      </c>
      <c r="C391">
        <f t="shared" si="179"/>
        <v>6</v>
      </c>
      <c r="D391">
        <f t="shared" si="180"/>
        <v>301.33333333333331</v>
      </c>
      <c r="E391">
        <f t="shared" si="156"/>
        <v>-229.33333333333331</v>
      </c>
      <c r="F391" t="e">
        <f t="shared" si="181"/>
        <v>#N/A</v>
      </c>
      <c r="G391" t="e">
        <f t="shared" si="157"/>
        <v>#N/A</v>
      </c>
      <c r="H391">
        <f t="shared" si="182"/>
        <v>2.898540205027717E-30</v>
      </c>
      <c r="I391">
        <f t="shared" si="164"/>
        <v>1.84045830825323E-29</v>
      </c>
      <c r="J391">
        <f t="shared" si="173"/>
        <v>1.168618181849922E-28</v>
      </c>
      <c r="K391">
        <f t="shared" si="152"/>
        <v>7.4202629248709591E-28</v>
      </c>
      <c r="L391">
        <f t="shared" si="163"/>
        <v>4.7115732691283061E-27</v>
      </c>
      <c r="M391">
        <f t="shared" si="171"/>
        <v>2.9916625455358027E-26</v>
      </c>
      <c r="N391">
        <f t="shared" si="151"/>
        <v>1.8995873087669536E-25</v>
      </c>
      <c r="O391">
        <f t="shared" si="162"/>
        <v>1.2061627568968473E-24</v>
      </c>
      <c r="P391">
        <f t="shared" si="170"/>
        <v>7.6586561165716592E-24</v>
      </c>
      <c r="Q391">
        <f t="shared" si="149"/>
        <v>4.8629435104434047E-23</v>
      </c>
      <c r="R391">
        <f t="shared" si="160"/>
        <v>3.0877766576559314E-22</v>
      </c>
      <c r="S391">
        <f t="shared" si="168"/>
        <v>1.9606159658423463E-21</v>
      </c>
      <c r="T391">
        <f t="shared" si="176"/>
        <v>1.2449135386735124E-20</v>
      </c>
      <c r="U391">
        <f t="shared" si="159"/>
        <v>7.9047082435991326E-20</v>
      </c>
      <c r="V391">
        <f t="shared" si="167"/>
        <v>5.0191768725564093E-19</v>
      </c>
      <c r="W391">
        <f t="shared" si="175"/>
        <v>3.1869786590041944E-18</v>
      </c>
      <c r="X391">
        <f t="shared" si="154"/>
        <v>2.0236053103613795E-17</v>
      </c>
      <c r="Y391">
        <f t="shared" si="165"/>
        <v>1.2849092793744327E-16</v>
      </c>
      <c r="Z391">
        <f t="shared" si="191"/>
        <v>8.1586653670507415E-16</v>
      </c>
      <c r="AA391">
        <f t="shared" si="153"/>
        <v>5.1804295945251346E-15</v>
      </c>
      <c r="AB391">
        <f t="shared" si="184"/>
        <v>3.2893677551985501E-14</v>
      </c>
      <c r="AC391">
        <f t="shared" si="172"/>
        <v>2.0886183339649843E-13</v>
      </c>
      <c r="AD391">
        <f t="shared" si="178"/>
        <v>1.3261899761984355E-12</v>
      </c>
      <c r="AE391">
        <f t="shared" si="186"/>
        <v>8.4207814533082947E-12</v>
      </c>
      <c r="AF391">
        <f t="shared" si="189"/>
        <v>5.346862934950363E-11</v>
      </c>
      <c r="AG391">
        <f t="shared" si="150"/>
        <v>3.395046339067985E-10</v>
      </c>
      <c r="AH391">
        <f t="shared" si="161"/>
        <v>2.1557200520469247E-9</v>
      </c>
      <c r="AI391">
        <f t="shared" si="169"/>
        <v>1.3687969113472939E-8</v>
      </c>
      <c r="AJ391">
        <f t="shared" si="177"/>
        <v>8.6913186280140482E-8</v>
      </c>
      <c r="AK391">
        <f t="shared" si="185"/>
        <v>5.5186433332401304E-7</v>
      </c>
      <c r="AL391">
        <f t="shared" si="188"/>
        <v>3.5041200930490686E-6</v>
      </c>
      <c r="AM391">
        <f t="shared" si="192"/>
        <v>2.2249775687715977E-5</v>
      </c>
      <c r="AN391">
        <f t="shared" si="158"/>
        <v>1.412772693309472E-4</v>
      </c>
      <c r="AO391">
        <f t="shared" si="166"/>
        <v>8.9705474382056069E-4</v>
      </c>
      <c r="AP391">
        <f t="shared" si="174"/>
        <v>5.6959425760552849E-3</v>
      </c>
      <c r="AQ391">
        <f t="shared" si="183"/>
        <v>3.6166980948722442E-2</v>
      </c>
      <c r="AR391">
        <f t="shared" si="187"/>
        <v>0.2296460144180634</v>
      </c>
      <c r="AS391">
        <f t="shared" si="190"/>
        <v>1.4581612994701523</v>
      </c>
    </row>
    <row r="392" spans="1:46" x14ac:dyDescent="0.2">
      <c r="A392">
        <v>378</v>
      </c>
      <c r="B392">
        <f t="shared" si="155"/>
        <v>37</v>
      </c>
      <c r="C392">
        <f t="shared" si="179"/>
        <v>7</v>
      </c>
      <c r="D392">
        <f t="shared" si="180"/>
        <v>302.22222222222223</v>
      </c>
      <c r="E392">
        <f t="shared" si="156"/>
        <v>-230.22222222222223</v>
      </c>
      <c r="F392" t="e">
        <f t="shared" si="181"/>
        <v>#N/A</v>
      </c>
      <c r="G392" t="e">
        <f t="shared" si="157"/>
        <v>#N/A</v>
      </c>
      <c r="H392">
        <f t="shared" si="182"/>
        <v>2.3603980977301774E-30</v>
      </c>
      <c r="I392">
        <f t="shared" si="164"/>
        <v>1.4987593693602557E-29</v>
      </c>
      <c r="J392">
        <f t="shared" si="173"/>
        <v>9.5165287982785724E-29</v>
      </c>
      <c r="K392">
        <f t="shared" si="152"/>
        <v>6.0426191301892586E-28</v>
      </c>
      <c r="L392">
        <f t="shared" si="163"/>
        <v>3.8368239855622294E-27</v>
      </c>
      <c r="M392">
        <f t="shared" si="171"/>
        <v>2.4362313723593338E-26</v>
      </c>
      <c r="N392">
        <f t="shared" si="151"/>
        <v>1.5469104973284511E-25</v>
      </c>
      <c r="O392">
        <f t="shared" si="162"/>
        <v>9.8222694030393164E-25</v>
      </c>
      <c r="P392">
        <f t="shared" si="170"/>
        <v>6.2367523132398974E-24</v>
      </c>
      <c r="Q392">
        <f t="shared" si="149"/>
        <v>3.9600908731608378E-23</v>
      </c>
      <c r="R392">
        <f t="shared" si="160"/>
        <v>2.5145009671780664E-22</v>
      </c>
      <c r="S392">
        <f t="shared" si="168"/>
        <v>1.5966085921894038E-21</v>
      </c>
      <c r="T392">
        <f t="shared" si="176"/>
        <v>1.0137832635291752E-20</v>
      </c>
      <c r="U392">
        <f t="shared" si="159"/>
        <v>6.4371224759758548E-20</v>
      </c>
      <c r="V392">
        <f t="shared" si="167"/>
        <v>4.0873179960048765E-19</v>
      </c>
      <c r="W392">
        <f t="shared" si="175"/>
        <v>2.5952851546346717E-18</v>
      </c>
      <c r="X392">
        <f t="shared" si="154"/>
        <v>1.6479033538498201E-17</v>
      </c>
      <c r="Y392">
        <f t="shared" si="165"/>
        <v>1.046353406977249E-16</v>
      </c>
      <c r="Z392">
        <f t="shared" si="191"/>
        <v>6.6439299958647644E-16</v>
      </c>
      <c r="AA392">
        <f t="shared" si="153"/>
        <v>4.2186325858555425E-15</v>
      </c>
      <c r="AB392">
        <f t="shared" si="184"/>
        <v>2.6786647218617593E-14</v>
      </c>
      <c r="AC392">
        <f t="shared" si="172"/>
        <v>1.7008460789413809E-13</v>
      </c>
      <c r="AD392">
        <f t="shared" si="178"/>
        <v>1.0799699419790157E-12</v>
      </c>
      <c r="AE392">
        <f t="shared" si="186"/>
        <v>6.8573816879660845E-12</v>
      </c>
      <c r="AF392">
        <f t="shared" si="189"/>
        <v>4.3541659620899384E-11</v>
      </c>
      <c r="AG392">
        <f t="shared" si="150"/>
        <v>2.7647230514662822E-10</v>
      </c>
      <c r="AH392">
        <f t="shared" si="161"/>
        <v>1.7554897121193191E-9</v>
      </c>
      <c r="AI392">
        <f t="shared" si="169"/>
        <v>1.1146664862950251E-8</v>
      </c>
      <c r="AJ392">
        <f t="shared" si="177"/>
        <v>7.0776910117536625E-8</v>
      </c>
      <c r="AK392">
        <f t="shared" si="185"/>
        <v>4.4940536630254595E-7</v>
      </c>
      <c r="AL392">
        <f t="shared" si="188"/>
        <v>2.8535462049152608E-6</v>
      </c>
      <c r="AM392">
        <f t="shared" si="192"/>
        <v>1.8118888990089386E-5</v>
      </c>
      <c r="AN392">
        <f t="shared" si="158"/>
        <v>1.1504777377345164E-4</v>
      </c>
      <c r="AO392">
        <f t="shared" si="166"/>
        <v>7.30507828458306E-4</v>
      </c>
      <c r="AP392">
        <f t="shared" si="174"/>
        <v>4.638435581462882E-3</v>
      </c>
      <c r="AQ392">
        <f t="shared" si="183"/>
        <v>2.9452230086003617E-2</v>
      </c>
      <c r="AR392">
        <f t="shared" si="187"/>
        <v>0.18701000408532631</v>
      </c>
      <c r="AS392">
        <f t="shared" si="190"/>
        <v>1.1874395088544971</v>
      </c>
    </row>
    <row r="393" spans="1:46" x14ac:dyDescent="0.2">
      <c r="A393">
        <v>379</v>
      </c>
      <c r="B393">
        <f t="shared" si="155"/>
        <v>37</v>
      </c>
      <c r="C393">
        <f t="shared" si="179"/>
        <v>8</v>
      </c>
      <c r="D393">
        <f t="shared" si="180"/>
        <v>303.11111111111109</v>
      </c>
      <c r="E393">
        <f t="shared" si="156"/>
        <v>-231.11111111111109</v>
      </c>
      <c r="F393" t="e">
        <f t="shared" si="181"/>
        <v>#N/A</v>
      </c>
      <c r="G393" t="e">
        <f t="shared" si="157"/>
        <v>#N/A</v>
      </c>
      <c r="H393">
        <f t="shared" si="182"/>
        <v>1.9221672930753925E-30</v>
      </c>
      <c r="I393">
        <f t="shared" si="164"/>
        <v>1.2205001532347039E-29</v>
      </c>
      <c r="J393">
        <f t="shared" si="173"/>
        <v>7.7496929086885074E-29</v>
      </c>
      <c r="K393">
        <f t="shared" si="152"/>
        <v>4.9207482702730075E-28</v>
      </c>
      <c r="L393">
        <f t="shared" si="163"/>
        <v>3.1244803922808441E-27</v>
      </c>
      <c r="M393">
        <f t="shared" si="171"/>
        <v>1.9839213846242456E-26</v>
      </c>
      <c r="N393">
        <f t="shared" si="151"/>
        <v>1.2597115571898908E-25</v>
      </c>
      <c r="O393">
        <f t="shared" si="162"/>
        <v>7.9986698042389655E-25</v>
      </c>
      <c r="P393">
        <f t="shared" si="170"/>
        <v>5.0788387446380723E-24</v>
      </c>
      <c r="Q393">
        <f t="shared" ref="Q393:Q456" si="193">$C$8*EXP(-$C$5*($D393-($Q$14-1)*$C$3))</f>
        <v>3.2248615864061229E-23</v>
      </c>
      <c r="R393">
        <f t="shared" si="160"/>
        <v>2.0476594698851766E-22</v>
      </c>
      <c r="S393">
        <f t="shared" si="168"/>
        <v>1.3001827186273473E-21</v>
      </c>
      <c r="T393">
        <f t="shared" si="176"/>
        <v>8.2556456611996806E-21</v>
      </c>
      <c r="U393">
        <f t="shared" si="159"/>
        <v>5.2420082429060189E-20</v>
      </c>
      <c r="V393">
        <f t="shared" si="167"/>
        <v>3.3284677596860109E-19</v>
      </c>
      <c r="W393">
        <f t="shared" si="175"/>
        <v>2.1134452892671198E-18</v>
      </c>
      <c r="X393">
        <f t="shared" si="154"/>
        <v>1.3419541101839418E-17</v>
      </c>
      <c r="Y393">
        <f t="shared" si="165"/>
        <v>8.5208774647961953E-17</v>
      </c>
      <c r="Z393">
        <f t="shared" si="191"/>
        <v>5.4104199405238305E-16</v>
      </c>
      <c r="AA393">
        <f t="shared" si="153"/>
        <v>3.4354025220708933E-15</v>
      </c>
      <c r="AB393">
        <f t="shared" si="184"/>
        <v>2.1813446309878121E-14</v>
      </c>
      <c r="AC393">
        <f t="shared" si="172"/>
        <v>1.3850675047740966E-13</v>
      </c>
      <c r="AD393">
        <f t="shared" si="178"/>
        <v>8.7946304565014929E-13</v>
      </c>
      <c r="AE393">
        <f t="shared" si="186"/>
        <v>5.5842422553288031E-12</v>
      </c>
      <c r="AF393">
        <f t="shared" si="189"/>
        <v>3.5457728122216898E-11</v>
      </c>
      <c r="AG393">
        <f t="shared" si="150"/>
        <v>2.2514253968643837E-10</v>
      </c>
      <c r="AH393">
        <f t="shared" si="161"/>
        <v>1.4295660173641746E-9</v>
      </c>
      <c r="AI393">
        <f t="shared" si="169"/>
        <v>9.0771783992875326E-9</v>
      </c>
      <c r="AJ393">
        <f t="shared" si="177"/>
        <v>5.7636490159728058E-8</v>
      </c>
      <c r="AK393">
        <f t="shared" si="185"/>
        <v>3.6596890044522897E-7</v>
      </c>
      <c r="AL393">
        <f t="shared" si="188"/>
        <v>2.3237576702176058E-6</v>
      </c>
      <c r="AM393">
        <f t="shared" si="192"/>
        <v>1.4754941480890393E-5</v>
      </c>
      <c r="AN393">
        <f t="shared" si="158"/>
        <v>9.3688038513978507E-5</v>
      </c>
      <c r="AO393">
        <f t="shared" si="166"/>
        <v>5.9488196357570643E-4</v>
      </c>
      <c r="AP393">
        <f t="shared" si="174"/>
        <v>3.7772650191079367E-3</v>
      </c>
      <c r="AQ393">
        <f t="shared" si="183"/>
        <v>2.3984137859578494E-2</v>
      </c>
      <c r="AR393">
        <f t="shared" si="187"/>
        <v>0.15228978267538082</v>
      </c>
      <c r="AS393">
        <f t="shared" si="190"/>
        <v>0.96697984489163169</v>
      </c>
    </row>
    <row r="394" spans="1:46" x14ac:dyDescent="0.2">
      <c r="A394">
        <v>380</v>
      </c>
      <c r="B394">
        <f t="shared" si="155"/>
        <v>37</v>
      </c>
      <c r="C394">
        <f t="shared" si="179"/>
        <v>9</v>
      </c>
      <c r="D394">
        <f t="shared" si="180"/>
        <v>304</v>
      </c>
      <c r="E394">
        <f t="shared" si="156"/>
        <v>-232</v>
      </c>
      <c r="F394" t="e">
        <f t="shared" si="181"/>
        <v>#N/A</v>
      </c>
      <c r="G394" t="e">
        <f t="shared" si="157"/>
        <v>#N/A</v>
      </c>
      <c r="H394">
        <f t="shared" si="182"/>
        <v>1.565298288505541E-30</v>
      </c>
      <c r="I394">
        <f t="shared" si="164"/>
        <v>9.9390245992707798E-30</v>
      </c>
      <c r="J394">
        <f t="shared" si="173"/>
        <v>6.3108872417681303E-29</v>
      </c>
      <c r="K394">
        <f t="shared" si="152"/>
        <v>4.0071636185741875E-28</v>
      </c>
      <c r="L394">
        <f t="shared" si="163"/>
        <v>2.5443902974133214E-27</v>
      </c>
      <c r="M394">
        <f t="shared" si="171"/>
        <v>1.6155871338926425E-26</v>
      </c>
      <c r="N394">
        <f t="shared" si="151"/>
        <v>1.0258338863549856E-25</v>
      </c>
      <c r="O394">
        <f t="shared" si="162"/>
        <v>6.5136391613781074E-25</v>
      </c>
      <c r="P394">
        <f t="shared" si="170"/>
        <v>4.1359030627651678E-24</v>
      </c>
      <c r="Q394">
        <f t="shared" si="193"/>
        <v>2.6261347490687648E-23</v>
      </c>
      <c r="R394">
        <f t="shared" si="160"/>
        <v>1.6674916253127967E-22</v>
      </c>
      <c r="S394">
        <f t="shared" si="168"/>
        <v>1.0587911840678764E-21</v>
      </c>
      <c r="T394">
        <f t="shared" si="176"/>
        <v>6.7229049576160433E-21</v>
      </c>
      <c r="U394">
        <f t="shared" si="159"/>
        <v>4.2687785608007625E-20</v>
      </c>
      <c r="V394">
        <f t="shared" si="167"/>
        <v>2.7105054312137654E-19</v>
      </c>
      <c r="W394">
        <f t="shared" si="175"/>
        <v>1.7210636691497082E-18</v>
      </c>
      <c r="X394">
        <f t="shared" si="154"/>
        <v>1.092807311564996E-17</v>
      </c>
      <c r="Y394">
        <f t="shared" si="165"/>
        <v>6.9388939039072432E-17</v>
      </c>
      <c r="Z394">
        <f t="shared" si="191"/>
        <v>4.4059229930232245E-16</v>
      </c>
      <c r="AA394">
        <f t="shared" si="153"/>
        <v>2.7975867176063917E-15</v>
      </c>
      <c r="AB394">
        <f t="shared" si="184"/>
        <v>1.7763568394002555E-14</v>
      </c>
      <c r="AC394">
        <f t="shared" si="172"/>
        <v>1.1279162862139462E-13</v>
      </c>
      <c r="AD394">
        <f t="shared" si="178"/>
        <v>7.1618219970723425E-13</v>
      </c>
      <c r="AE394">
        <f t="shared" si="186"/>
        <v>4.5474735088646573E-12</v>
      </c>
      <c r="AF394">
        <f t="shared" si="189"/>
        <v>2.8874656927077046E-11</v>
      </c>
      <c r="AG394">
        <f t="shared" ref="AG394:AG457" si="194">$C$8*EXP(-$C$5*($D394-($AG$14-1)*$C$3))</f>
        <v>1.833426431250521E-10</v>
      </c>
      <c r="AH394">
        <f t="shared" si="161"/>
        <v>1.164153218269349E-9</v>
      </c>
      <c r="AI394">
        <f t="shared" si="169"/>
        <v>7.3919121733317287E-9</v>
      </c>
      <c r="AJ394">
        <f t="shared" si="177"/>
        <v>4.6935716640013204E-8</v>
      </c>
      <c r="AK394">
        <f t="shared" si="185"/>
        <v>2.980232238769536E-7</v>
      </c>
      <c r="AL394">
        <f t="shared" si="188"/>
        <v>1.8923295163729204E-6</v>
      </c>
      <c r="AM394">
        <f t="shared" si="192"/>
        <v>1.2015543459843389E-5</v>
      </c>
      <c r="AN394">
        <f t="shared" si="158"/>
        <v>7.6293945312500027E-5</v>
      </c>
      <c r="AO394">
        <f t="shared" si="166"/>
        <v>4.8443635619146714E-4</v>
      </c>
      <c r="AP394">
        <f t="shared" si="174"/>
        <v>3.0759791257199071E-3</v>
      </c>
      <c r="AQ394">
        <f t="shared" si="183"/>
        <v>1.9531250000000003E-2</v>
      </c>
      <c r="AR394">
        <f t="shared" si="187"/>
        <v>0.12401570718501562</v>
      </c>
      <c r="AS394">
        <f t="shared" si="190"/>
        <v>0.78745065618429588</v>
      </c>
    </row>
    <row r="395" spans="1:46" s="1" customFormat="1" x14ac:dyDescent="0.2">
      <c r="A395" s="1">
        <v>381</v>
      </c>
      <c r="B395" s="1">
        <f t="shared" si="155"/>
        <v>38</v>
      </c>
      <c r="C395" s="1">
        <f t="shared" si="179"/>
        <v>0</v>
      </c>
      <c r="D395" s="1">
        <f t="shared" si="180"/>
        <v>304</v>
      </c>
      <c r="E395" s="1">
        <f t="shared" si="156"/>
        <v>-232</v>
      </c>
      <c r="F395" s="1" t="e">
        <f t="shared" si="181"/>
        <v>#N/A</v>
      </c>
      <c r="G395" s="1" t="e">
        <f t="shared" si="157"/>
        <v>#N/A</v>
      </c>
      <c r="H395" s="1">
        <f t="shared" si="182"/>
        <v>1.565298288505541E-30</v>
      </c>
      <c r="I395" s="1">
        <f t="shared" si="164"/>
        <v>9.9390245992707798E-30</v>
      </c>
      <c r="J395" s="1">
        <f t="shared" si="173"/>
        <v>6.3108872417681303E-29</v>
      </c>
      <c r="K395" s="1">
        <f t="shared" si="152"/>
        <v>4.0071636185741875E-28</v>
      </c>
      <c r="L395" s="1">
        <f t="shared" si="163"/>
        <v>2.5443902974133214E-27</v>
      </c>
      <c r="M395" s="1">
        <f t="shared" si="171"/>
        <v>1.6155871338926425E-26</v>
      </c>
      <c r="N395" s="1">
        <f t="shared" ref="N395:N458" si="195">$C$8*EXP(-$C$5*($D395-($N$14-1)*$C$3))</f>
        <v>1.0258338863549856E-25</v>
      </c>
      <c r="O395" s="1">
        <f t="shared" si="162"/>
        <v>6.5136391613781074E-25</v>
      </c>
      <c r="P395" s="1">
        <f t="shared" si="170"/>
        <v>4.1359030627651678E-24</v>
      </c>
      <c r="Q395" s="1">
        <f t="shared" si="193"/>
        <v>2.6261347490687648E-23</v>
      </c>
      <c r="R395" s="1">
        <f t="shared" si="160"/>
        <v>1.6674916253127967E-22</v>
      </c>
      <c r="S395" s="1">
        <f t="shared" si="168"/>
        <v>1.0587911840678764E-21</v>
      </c>
      <c r="T395" s="1">
        <f t="shared" si="176"/>
        <v>6.7229049576160433E-21</v>
      </c>
      <c r="U395" s="1">
        <f t="shared" si="159"/>
        <v>4.2687785608007625E-20</v>
      </c>
      <c r="V395" s="1">
        <f t="shared" si="167"/>
        <v>2.7105054312137654E-19</v>
      </c>
      <c r="W395" s="1">
        <f t="shared" si="175"/>
        <v>1.7210636691497082E-18</v>
      </c>
      <c r="X395" s="1">
        <f t="shared" si="154"/>
        <v>1.092807311564996E-17</v>
      </c>
      <c r="Y395" s="1">
        <f t="shared" si="165"/>
        <v>6.9388939039072432E-17</v>
      </c>
      <c r="Z395" s="1">
        <f t="shared" si="191"/>
        <v>4.4059229930232245E-16</v>
      </c>
      <c r="AA395" s="1">
        <f t="shared" si="153"/>
        <v>2.7975867176063917E-15</v>
      </c>
      <c r="AB395" s="1">
        <f t="shared" si="184"/>
        <v>1.7763568394002555E-14</v>
      </c>
      <c r="AC395" s="1">
        <f t="shared" si="172"/>
        <v>1.1279162862139462E-13</v>
      </c>
      <c r="AD395" s="1">
        <f t="shared" si="178"/>
        <v>7.1618219970723425E-13</v>
      </c>
      <c r="AE395" s="1">
        <f t="shared" si="186"/>
        <v>4.5474735088646573E-12</v>
      </c>
      <c r="AF395" s="1">
        <f t="shared" si="189"/>
        <v>2.8874656927077046E-11</v>
      </c>
      <c r="AG395" s="1">
        <f t="shared" si="194"/>
        <v>1.833426431250521E-10</v>
      </c>
      <c r="AH395" s="1">
        <f t="shared" si="161"/>
        <v>1.164153218269349E-9</v>
      </c>
      <c r="AI395" s="1">
        <f t="shared" si="169"/>
        <v>7.3919121733317287E-9</v>
      </c>
      <c r="AJ395" s="1">
        <f t="shared" si="177"/>
        <v>4.6935716640013204E-8</v>
      </c>
      <c r="AK395" s="1">
        <f t="shared" si="185"/>
        <v>2.980232238769536E-7</v>
      </c>
      <c r="AL395" s="1">
        <f t="shared" si="188"/>
        <v>1.8923295163729204E-6</v>
      </c>
      <c r="AM395" s="1">
        <f t="shared" si="192"/>
        <v>1.2015543459843389E-5</v>
      </c>
      <c r="AN395" s="1">
        <f t="shared" si="158"/>
        <v>7.6293945312500027E-5</v>
      </c>
      <c r="AO395" s="1">
        <f t="shared" si="166"/>
        <v>4.8443635619146714E-4</v>
      </c>
      <c r="AP395" s="1">
        <f t="shared" si="174"/>
        <v>3.0759791257199071E-3</v>
      </c>
      <c r="AQ395" s="1">
        <f t="shared" si="183"/>
        <v>1.9531250000000003E-2</v>
      </c>
      <c r="AR395" s="1">
        <f t="shared" si="187"/>
        <v>0.12401570718501562</v>
      </c>
      <c r="AS395" s="1">
        <f t="shared" si="190"/>
        <v>0.78745065618429588</v>
      </c>
      <c r="AT395" s="1">
        <f>$C$8*EXP(-$C$5*($D395-($AT$14-1)*$C$3))</f>
        <v>5</v>
      </c>
    </row>
    <row r="396" spans="1:46" x14ac:dyDescent="0.2">
      <c r="A396">
        <v>382</v>
      </c>
      <c r="B396">
        <f t="shared" si="155"/>
        <v>38</v>
      </c>
      <c r="C396">
        <f t="shared" si="179"/>
        <v>1</v>
      </c>
      <c r="D396">
        <f t="shared" si="180"/>
        <v>304.88888888888891</v>
      </c>
      <c r="E396">
        <f t="shared" si="156"/>
        <v>-232.88888888888891</v>
      </c>
      <c r="F396" t="e">
        <f t="shared" si="181"/>
        <v>#N/A</v>
      </c>
      <c r="G396" t="e">
        <f t="shared" si="157"/>
        <v>#N/A</v>
      </c>
      <c r="H396">
        <f t="shared" si="182"/>
        <v>1.2746854765581736E-30</v>
      </c>
      <c r="I396">
        <f t="shared" si="164"/>
        <v>8.093748265668163E-30</v>
      </c>
      <c r="J396">
        <f t="shared" si="173"/>
        <v>5.1392098045149254E-29</v>
      </c>
      <c r="K396">
        <f t="shared" si="152"/>
        <v>3.2631948199889268E-28</v>
      </c>
      <c r="L396">
        <f t="shared" si="163"/>
        <v>2.0719995560110364E-27</v>
      </c>
      <c r="M396">
        <f t="shared" si="171"/>
        <v>1.3156377099558218E-26</v>
      </c>
      <c r="N396">
        <f t="shared" si="195"/>
        <v>8.3537787391716583E-26</v>
      </c>
      <c r="O396">
        <f t="shared" si="162"/>
        <v>5.3043188633882561E-25</v>
      </c>
      <c r="P396">
        <f t="shared" si="170"/>
        <v>3.3680325374869059E-24</v>
      </c>
      <c r="Q396">
        <f t="shared" si="193"/>
        <v>2.138567357227931E-23</v>
      </c>
      <c r="R396">
        <f t="shared" si="160"/>
        <v>1.3579056290273947E-22</v>
      </c>
      <c r="S396">
        <f t="shared" si="168"/>
        <v>8.6221632959664848E-22</v>
      </c>
      <c r="T396">
        <f t="shared" si="176"/>
        <v>5.4747324345035071E-21</v>
      </c>
      <c r="U396">
        <f t="shared" si="159"/>
        <v>3.4762384103101329E-20</v>
      </c>
      <c r="V396">
        <f t="shared" si="167"/>
        <v>2.2072738037674216E-19</v>
      </c>
      <c r="W396">
        <f t="shared" si="175"/>
        <v>1.4015315032328988E-18</v>
      </c>
      <c r="X396">
        <f t="shared" si="154"/>
        <v>8.8991703303938817E-18</v>
      </c>
      <c r="Y396">
        <f t="shared" si="165"/>
        <v>5.6506209376446029E-17</v>
      </c>
      <c r="Z396">
        <f t="shared" si="191"/>
        <v>3.5879206482762234E-16</v>
      </c>
      <c r="AA396">
        <f t="shared" si="153"/>
        <v>2.2781876045808353E-15</v>
      </c>
      <c r="AB396">
        <f t="shared" si="184"/>
        <v>1.4465589600370196E-14</v>
      </c>
      <c r="AC396">
        <f t="shared" si="172"/>
        <v>9.1850768595871381E-14</v>
      </c>
      <c r="AD396">
        <f t="shared" si="178"/>
        <v>5.8321602677269434E-13</v>
      </c>
      <c r="AE396">
        <f t="shared" si="186"/>
        <v>3.7031909376947597E-12</v>
      </c>
      <c r="AF396">
        <f t="shared" si="189"/>
        <v>2.3513796760543006E-11</v>
      </c>
      <c r="AG396">
        <f t="shared" si="194"/>
        <v>1.4930330285380985E-10</v>
      </c>
      <c r="AH396">
        <f t="shared" si="161"/>
        <v>9.4801688004985579E-10</v>
      </c>
      <c r="AI396">
        <f t="shared" si="169"/>
        <v>6.0195319706990144E-9</v>
      </c>
      <c r="AJ396">
        <f t="shared" si="177"/>
        <v>3.8221645530575349E-8</v>
      </c>
      <c r="AK396">
        <f t="shared" si="185"/>
        <v>2.4269232129276324E-7</v>
      </c>
      <c r="AL396">
        <f t="shared" si="188"/>
        <v>1.5410001844989458E-6</v>
      </c>
      <c r="AM396">
        <f t="shared" si="192"/>
        <v>9.7847412558272606E-6</v>
      </c>
      <c r="AN396">
        <f t="shared" si="158"/>
        <v>6.212923425094743E-5</v>
      </c>
      <c r="AO396">
        <f t="shared" si="166"/>
        <v>3.9449604723173039E-4</v>
      </c>
      <c r="AP396">
        <f t="shared" si="174"/>
        <v>2.5048937614917804E-3</v>
      </c>
      <c r="AQ396">
        <f t="shared" si="183"/>
        <v>1.5905083968242525E-2</v>
      </c>
      <c r="AR396">
        <f t="shared" si="187"/>
        <v>0.10099098809132288</v>
      </c>
      <c r="AS396">
        <f t="shared" si="190"/>
        <v>0.64125280294189535</v>
      </c>
      <c r="AT396">
        <f t="shared" ref="AT396:AT459" si="196">$C$8*EXP(-$C$5*($D396-($AT$14-1)*$C$3))</f>
        <v>4.0717014958700846</v>
      </c>
    </row>
    <row r="397" spans="1:46" x14ac:dyDescent="0.2">
      <c r="A397">
        <v>383</v>
      </c>
      <c r="B397">
        <f t="shared" si="155"/>
        <v>38</v>
      </c>
      <c r="C397">
        <f t="shared" si="179"/>
        <v>2</v>
      </c>
      <c r="D397">
        <f t="shared" si="180"/>
        <v>305.77777777777777</v>
      </c>
      <c r="E397">
        <f t="shared" si="156"/>
        <v>-233.77777777777777</v>
      </c>
      <c r="F397" t="e">
        <f t="shared" si="181"/>
        <v>#N/A</v>
      </c>
      <c r="G397" t="e">
        <f t="shared" si="157"/>
        <v>#N/A</v>
      </c>
      <c r="H397">
        <f t="shared" si="182"/>
        <v>1.0380277523331679E-30</v>
      </c>
      <c r="I397">
        <f t="shared" si="164"/>
        <v>6.5910653841034582E-30</v>
      </c>
      <c r="J397">
        <f t="shared" si="173"/>
        <v>4.1850656497267668E-29</v>
      </c>
      <c r="K397">
        <f t="shared" ref="K397:K460" si="197">$C$8*EXP(-$C$5*($D397-($K$14-1)*$C$3))</f>
        <v>2.6573510459729117E-28</v>
      </c>
      <c r="L397">
        <f t="shared" si="163"/>
        <v>1.6873127383304745E-27</v>
      </c>
      <c r="M397">
        <f t="shared" si="171"/>
        <v>1.0713768063300608E-26</v>
      </c>
      <c r="N397">
        <f t="shared" si="195"/>
        <v>6.8028186776906586E-26</v>
      </c>
      <c r="O397">
        <f t="shared" si="162"/>
        <v>4.3195206101260176E-25</v>
      </c>
      <c r="P397">
        <f t="shared" si="170"/>
        <v>2.7427246242049574E-24</v>
      </c>
      <c r="Q397">
        <f t="shared" si="193"/>
        <v>1.7415215814888098E-23</v>
      </c>
      <c r="R397">
        <f t="shared" si="160"/>
        <v>1.1057972761922614E-22</v>
      </c>
      <c r="S397">
        <f t="shared" si="168"/>
        <v>7.0213750379646468E-22</v>
      </c>
      <c r="T397">
        <f t="shared" si="176"/>
        <v>4.458295248611356E-21</v>
      </c>
      <c r="U397">
        <f t="shared" si="159"/>
        <v>2.8308410270521911E-20</v>
      </c>
      <c r="V397">
        <f t="shared" si="167"/>
        <v>1.7974720097189505E-19</v>
      </c>
      <c r="W397">
        <f t="shared" si="175"/>
        <v>1.1413235836445079E-18</v>
      </c>
      <c r="X397">
        <f t="shared" si="154"/>
        <v>7.2469530292536139E-18</v>
      </c>
      <c r="Y397">
        <f t="shared" si="165"/>
        <v>4.6015283448805171E-17</v>
      </c>
      <c r="Z397">
        <f t="shared" si="191"/>
        <v>2.9217883741299215E-16</v>
      </c>
      <c r="AA397">
        <f t="shared" ref="AA397:AA460" si="198">$C$8*EXP(-$C$5*($D397-($AA$14-1)*$C$3))</f>
        <v>1.8552199754889267E-15</v>
      </c>
      <c r="AB397">
        <f t="shared" si="184"/>
        <v>1.177991256289413E-14</v>
      </c>
      <c r="AC397">
        <f t="shared" si="172"/>
        <v>7.4797782377726319E-14</v>
      </c>
      <c r="AD397">
        <f t="shared" si="178"/>
        <v>4.7493631372516383E-13</v>
      </c>
      <c r="AE397">
        <f t="shared" si="186"/>
        <v>3.0156576161008997E-12</v>
      </c>
      <c r="AF397">
        <f t="shared" si="189"/>
        <v>1.9148232288697883E-11</v>
      </c>
      <c r="AG397">
        <f t="shared" si="194"/>
        <v>1.2158369631364204E-10</v>
      </c>
      <c r="AH397">
        <f t="shared" si="161"/>
        <v>7.7200834972182805E-10</v>
      </c>
      <c r="AI397">
        <f t="shared" si="169"/>
        <v>4.9019474659066613E-9</v>
      </c>
      <c r="AJ397">
        <f t="shared" si="177"/>
        <v>3.112542625629227E-8</v>
      </c>
      <c r="AK397">
        <f t="shared" si="185"/>
        <v>1.9763413752878814E-7</v>
      </c>
      <c r="AL397">
        <f t="shared" si="188"/>
        <v>1.254898551272104E-6</v>
      </c>
      <c r="AM397">
        <f t="shared" si="192"/>
        <v>7.9681091216108263E-6</v>
      </c>
      <c r="AN397">
        <f t="shared" si="158"/>
        <v>5.0594339207369709E-5</v>
      </c>
      <c r="AO397">
        <f t="shared" si="166"/>
        <v>3.2125402912565879E-4</v>
      </c>
      <c r="AP397">
        <f t="shared" si="174"/>
        <v>2.0398359351323711E-3</v>
      </c>
      <c r="AQ397">
        <f t="shared" si="183"/>
        <v>1.2952150837086654E-2</v>
      </c>
      <c r="AR397">
        <f t="shared" si="187"/>
        <v>8.2241031456168567E-2</v>
      </c>
      <c r="AS397">
        <f t="shared" si="190"/>
        <v>0.522197999393887</v>
      </c>
      <c r="AT397">
        <f t="shared" si="196"/>
        <v>3.3157506142941804</v>
      </c>
    </row>
    <row r="398" spans="1:46" x14ac:dyDescent="0.2">
      <c r="A398">
        <v>384</v>
      </c>
      <c r="B398">
        <f t="shared" si="155"/>
        <v>38</v>
      </c>
      <c r="C398">
        <f t="shared" si="179"/>
        <v>3</v>
      </c>
      <c r="D398">
        <f t="shared" si="180"/>
        <v>306.66666666666669</v>
      </c>
      <c r="E398">
        <f t="shared" si="156"/>
        <v>-234.66666666666669</v>
      </c>
      <c r="F398" t="e">
        <f t="shared" si="181"/>
        <v>#N/A</v>
      </c>
      <c r="G398" t="e">
        <f t="shared" si="157"/>
        <v>#N/A</v>
      </c>
      <c r="H398">
        <f t="shared" si="182"/>
        <v>8.4530783038592073E-31</v>
      </c>
      <c r="I398">
        <f t="shared" si="164"/>
        <v>5.3673701567662945E-30</v>
      </c>
      <c r="J398">
        <f t="shared" si="173"/>
        <v>3.4080676132614309E-29</v>
      </c>
      <c r="K398">
        <f t="shared" si="197"/>
        <v>2.1639880457879589E-28</v>
      </c>
      <c r="L398">
        <f t="shared" si="163"/>
        <v>1.3740467601321723E-27</v>
      </c>
      <c r="M398">
        <f t="shared" si="171"/>
        <v>8.7246530899492085E-27</v>
      </c>
      <c r="N398">
        <f t="shared" si="195"/>
        <v>5.5398093972172172E-26</v>
      </c>
      <c r="O398">
        <f t="shared" si="162"/>
        <v>3.5175597059383638E-25</v>
      </c>
      <c r="P398">
        <f t="shared" si="170"/>
        <v>2.2335111910269988E-24</v>
      </c>
      <c r="Q398">
        <f t="shared" si="193"/>
        <v>1.4181912056875988E-23</v>
      </c>
      <c r="R398">
        <f t="shared" si="160"/>
        <v>9.0049528472022172E-23</v>
      </c>
      <c r="S398">
        <f t="shared" si="168"/>
        <v>5.7177886490291208E-22</v>
      </c>
      <c r="T398">
        <f t="shared" si="176"/>
        <v>3.6305694865602551E-21</v>
      </c>
      <c r="U398">
        <f t="shared" si="159"/>
        <v>2.3052679288837691E-20</v>
      </c>
      <c r="V398">
        <f t="shared" si="167"/>
        <v>1.4637538941514559E-19</v>
      </c>
      <c r="W398">
        <f t="shared" si="175"/>
        <v>9.2942578855942589E-19</v>
      </c>
      <c r="X398">
        <f t="shared" si="154"/>
        <v>5.9014858979424112E-18</v>
      </c>
      <c r="Y398">
        <f t="shared" si="165"/>
        <v>3.7472099690277302E-17</v>
      </c>
      <c r="Z398">
        <f t="shared" si="191"/>
        <v>2.3793300187121323E-16</v>
      </c>
      <c r="AA398">
        <f t="shared" si="198"/>
        <v>1.5107803898732584E-15</v>
      </c>
      <c r="AB398">
        <f t="shared" si="184"/>
        <v>9.5928575207109955E-15</v>
      </c>
      <c r="AC398">
        <f t="shared" si="172"/>
        <v>6.0910848479030624E-14</v>
      </c>
      <c r="AD398">
        <f t="shared" si="178"/>
        <v>3.8675977980755447E-13</v>
      </c>
      <c r="AE398">
        <f t="shared" si="186"/>
        <v>2.4557715253020076E-12</v>
      </c>
      <c r="AF398">
        <f t="shared" si="189"/>
        <v>1.5593177210631794E-11</v>
      </c>
      <c r="AG398">
        <f t="shared" si="194"/>
        <v>9.9010503630734008E-11</v>
      </c>
      <c r="AH398">
        <f t="shared" si="161"/>
        <v>6.2867751047731229E-10</v>
      </c>
      <c r="AI398">
        <f t="shared" si="169"/>
        <v>3.9918533659217427E-9</v>
      </c>
      <c r="AJ398">
        <f t="shared" si="177"/>
        <v>2.5346688929467923E-8</v>
      </c>
      <c r="AK398">
        <f t="shared" si="185"/>
        <v>1.6094144268219205E-7</v>
      </c>
      <c r="AL398">
        <f t="shared" si="188"/>
        <v>1.0219144616759649E-6</v>
      </c>
      <c r="AM398">
        <f t="shared" si="192"/>
        <v>6.4887523659437814E-6</v>
      </c>
      <c r="AN398">
        <f t="shared" si="158"/>
        <v>4.1201009326641185E-5</v>
      </c>
      <c r="AO398">
        <f t="shared" si="166"/>
        <v>2.6161010218904722E-4</v>
      </c>
      <c r="AP398">
        <f t="shared" si="174"/>
        <v>1.6611206056816063E-3</v>
      </c>
      <c r="AQ398">
        <f t="shared" si="183"/>
        <v>1.0547458387620133E-2</v>
      </c>
      <c r="AR398">
        <f t="shared" si="187"/>
        <v>6.6972186160396019E-2</v>
      </c>
      <c r="AS398">
        <f t="shared" si="190"/>
        <v>0.42524687505449088</v>
      </c>
      <c r="AT398">
        <f t="shared" si="196"/>
        <v>2.7001493472307536</v>
      </c>
    </row>
    <row r="399" spans="1:46" x14ac:dyDescent="0.2">
      <c r="A399">
        <v>385</v>
      </c>
      <c r="B399">
        <f t="shared" si="155"/>
        <v>38</v>
      </c>
      <c r="C399">
        <f t="shared" si="179"/>
        <v>4</v>
      </c>
      <c r="D399">
        <f t="shared" si="180"/>
        <v>307.55555555555554</v>
      </c>
      <c r="E399">
        <f t="shared" si="156"/>
        <v>-235.55555555555554</v>
      </c>
      <c r="F399" t="e">
        <f t="shared" si="181"/>
        <v>#N/A</v>
      </c>
      <c r="G399" t="e">
        <f t="shared" si="157"/>
        <v>#N/A</v>
      </c>
      <c r="H399">
        <f t="shared" si="182"/>
        <v>6.8836823149062659E-31</v>
      </c>
      <c r="I399">
        <f t="shared" si="164"/>
        <v>4.3708658192387983E-30</v>
      </c>
      <c r="J399">
        <f t="shared" si="173"/>
        <v>2.7753267997886199E-29</v>
      </c>
      <c r="K399">
        <f t="shared" si="197"/>
        <v>1.7622226726160052E-28</v>
      </c>
      <c r="L399">
        <f t="shared" si="163"/>
        <v>1.1189416497251412E-27</v>
      </c>
      <c r="M399">
        <f t="shared" si="171"/>
        <v>7.1048366074588712E-27</v>
      </c>
      <c r="N399">
        <f t="shared" si="195"/>
        <v>4.5112900418969446E-26</v>
      </c>
      <c r="O399">
        <f t="shared" si="162"/>
        <v>2.864490623296343E-25</v>
      </c>
      <c r="P399">
        <f t="shared" si="170"/>
        <v>1.8188381715094725E-24</v>
      </c>
      <c r="Q399">
        <f t="shared" si="193"/>
        <v>1.1548902507256186E-23</v>
      </c>
      <c r="R399">
        <f t="shared" si="160"/>
        <v>7.3330959956386439E-23</v>
      </c>
      <c r="S399">
        <f t="shared" si="168"/>
        <v>4.6562257190642195E-22</v>
      </c>
      <c r="T399">
        <f t="shared" si="176"/>
        <v>2.9565190418575861E-21</v>
      </c>
      <c r="U399">
        <f t="shared" si="159"/>
        <v>1.8772725748834941E-20</v>
      </c>
      <c r="V399">
        <f t="shared" si="167"/>
        <v>1.1919937840804409E-19</v>
      </c>
      <c r="W399">
        <f t="shared" si="175"/>
        <v>7.5686887471554243E-19</v>
      </c>
      <c r="X399">
        <f t="shared" ref="X399:X462" si="199">$C$8*EXP(-$C$5*($D399-($X$14-1)*$C$3))</f>
        <v>4.8058177917017479E-18</v>
      </c>
      <c r="Y399">
        <f t="shared" si="165"/>
        <v>3.0515040872459312E-17</v>
      </c>
      <c r="Z399">
        <f t="shared" si="191"/>
        <v>1.9375843192717763E-16</v>
      </c>
      <c r="AA399">
        <f t="shared" si="198"/>
        <v>1.2302893546756482E-15</v>
      </c>
      <c r="AB399">
        <f t="shared" si="184"/>
        <v>7.8118504633495886E-15</v>
      </c>
      <c r="AC399">
        <f t="shared" si="172"/>
        <v>4.9602158573357511E-14</v>
      </c>
      <c r="AD399">
        <f t="shared" si="178"/>
        <v>3.1495407479696509E-13</v>
      </c>
      <c r="AE399">
        <f t="shared" si="186"/>
        <v>1.9998337186174959E-12</v>
      </c>
      <c r="AF399">
        <f t="shared" si="189"/>
        <v>1.2698152594779533E-11</v>
      </c>
      <c r="AG399">
        <f t="shared" si="194"/>
        <v>8.0628243148023102E-11</v>
      </c>
      <c r="AH399">
        <f t="shared" si="161"/>
        <v>5.1195743196607761E-10</v>
      </c>
      <c r="AI399">
        <f t="shared" si="169"/>
        <v>3.2507270642635624E-9</v>
      </c>
      <c r="AJ399">
        <f t="shared" si="177"/>
        <v>2.0640830245893934E-8</v>
      </c>
      <c r="AK399">
        <f t="shared" si="185"/>
        <v>1.3106110258331595E-7</v>
      </c>
      <c r="AL399">
        <f t="shared" si="188"/>
        <v>8.3218612845147102E-7</v>
      </c>
      <c r="AM399">
        <f t="shared" si="192"/>
        <v>5.2840525429488319E-6</v>
      </c>
      <c r="AN399">
        <f t="shared" si="158"/>
        <v>3.3551642261328909E-5</v>
      </c>
      <c r="AO399">
        <f t="shared" si="166"/>
        <v>2.1303964888357674E-4</v>
      </c>
      <c r="AP399">
        <f t="shared" si="174"/>
        <v>1.3527174509949018E-3</v>
      </c>
      <c r="AQ399">
        <f t="shared" si="183"/>
        <v>8.5892204189001904E-3</v>
      </c>
      <c r="AR399">
        <f t="shared" si="187"/>
        <v>5.4538150114195591E-2</v>
      </c>
      <c r="AS399">
        <f t="shared" si="190"/>
        <v>0.34629566745469464</v>
      </c>
      <c r="AT399">
        <f t="shared" si="196"/>
        <v>2.1988404272384474</v>
      </c>
    </row>
    <row r="400" spans="1:46" x14ac:dyDescent="0.2">
      <c r="A400">
        <v>386</v>
      </c>
      <c r="B400">
        <f t="shared" ref="B400:B463" si="200">FLOOR(A400-1,10)/10</f>
        <v>38</v>
      </c>
      <c r="C400">
        <f t="shared" si="179"/>
        <v>5</v>
      </c>
      <c r="D400">
        <f t="shared" si="180"/>
        <v>308.44444444444446</v>
      </c>
      <c r="E400">
        <f t="shared" ref="E400:E463" si="201">$C$10-D400</f>
        <v>-236.44444444444446</v>
      </c>
      <c r="F400" t="e">
        <f t="shared" si="181"/>
        <v>#N/A</v>
      </c>
      <c r="G400" t="e">
        <f t="shared" ref="G400:G463" si="202">IF(E400&lt;0,NA(),SUM(H400:AZ400))</f>
        <v>#N/A</v>
      </c>
      <c r="H400">
        <f t="shared" si="182"/>
        <v>5.6056599157396353E-31</v>
      </c>
      <c r="I400">
        <f t="shared" si="164"/>
        <v>3.5593721788884435E-30</v>
      </c>
      <c r="J400">
        <f t="shared" si="173"/>
        <v>2.2600604564455221E-29</v>
      </c>
      <c r="K400">
        <f t="shared" si="197"/>
        <v>1.4350489384293475E-28</v>
      </c>
      <c r="L400">
        <f t="shared" si="163"/>
        <v>9.1119927779543578E-28</v>
      </c>
      <c r="M400">
        <f t="shared" si="171"/>
        <v>5.7857547685005402E-27</v>
      </c>
      <c r="N400">
        <f t="shared" si="195"/>
        <v>3.673725282379132E-26</v>
      </c>
      <c r="O400">
        <f t="shared" si="162"/>
        <v>2.332670151156317E-25</v>
      </c>
      <c r="P400">
        <f t="shared" si="170"/>
        <v>1.4811532207361394E-24</v>
      </c>
      <c r="Q400">
        <f t="shared" si="193"/>
        <v>9.4047367228905177E-24</v>
      </c>
      <c r="R400">
        <f t="shared" si="160"/>
        <v>5.9716355869601762E-23</v>
      </c>
      <c r="S400">
        <f t="shared" si="168"/>
        <v>3.7917522450845192E-22</v>
      </c>
      <c r="T400">
        <f t="shared" si="176"/>
        <v>2.4076126010599744E-21</v>
      </c>
      <c r="U400">
        <f t="shared" si="159"/>
        <v>1.528738710261806E-20</v>
      </c>
      <c r="V400">
        <f t="shared" si="167"/>
        <v>9.7068857474163777E-20</v>
      </c>
      <c r="W400">
        <f t="shared" si="175"/>
        <v>6.1634882587135383E-19</v>
      </c>
      <c r="X400">
        <f t="shared" si="199"/>
        <v>3.9135710982701987E-18</v>
      </c>
      <c r="Y400">
        <f t="shared" si="165"/>
        <v>2.4849627513385945E-17</v>
      </c>
      <c r="Z400">
        <f t="shared" si="191"/>
        <v>1.577852994230667E-16</v>
      </c>
      <c r="AA400">
        <f t="shared" si="198"/>
        <v>1.0018742011571715E-15</v>
      </c>
      <c r="AB400">
        <f t="shared" si="184"/>
        <v>6.3615046434268059E-15</v>
      </c>
      <c r="AC400">
        <f t="shared" si="172"/>
        <v>4.0393036652305102E-14</v>
      </c>
      <c r="AD400">
        <f t="shared" si="178"/>
        <v>2.564797954962361E-13</v>
      </c>
      <c r="AE400">
        <f t="shared" si="186"/>
        <v>1.6285451887172577E-12</v>
      </c>
      <c r="AF400">
        <f t="shared" si="189"/>
        <v>1.0340617382990077E-11</v>
      </c>
      <c r="AG400">
        <f t="shared" si="194"/>
        <v>6.565882764703648E-11</v>
      </c>
      <c r="AH400">
        <f t="shared" si="161"/>
        <v>4.1690756831161822E-10</v>
      </c>
      <c r="AI400">
        <f t="shared" si="169"/>
        <v>2.6471980500454613E-9</v>
      </c>
      <c r="AJ400">
        <f t="shared" si="177"/>
        <v>1.6808659877641352E-8</v>
      </c>
      <c r="AK400">
        <f t="shared" si="185"/>
        <v>1.0672833748777397E-7</v>
      </c>
      <c r="AL400">
        <f t="shared" si="188"/>
        <v>6.7768270081163863E-7</v>
      </c>
      <c r="AM400">
        <f t="shared" si="192"/>
        <v>4.3030169286761819E-6</v>
      </c>
      <c r="AN400">
        <f t="shared" ref="AN400:AN463" si="203">$C$8*EXP(-$C$5*($D400-($AN$14-1)*$C$3))</f>
        <v>2.7322454396870154E-5</v>
      </c>
      <c r="AO400">
        <f t="shared" si="166"/>
        <v>1.7348677140777927E-4</v>
      </c>
      <c r="AP400">
        <f t="shared" si="174"/>
        <v>1.1015723337411013E-3</v>
      </c>
      <c r="AQ400">
        <f t="shared" si="183"/>
        <v>6.9945483255987517E-3</v>
      </c>
      <c r="AR400">
        <f t="shared" si="187"/>
        <v>4.4412613480391487E-2</v>
      </c>
      <c r="AS400">
        <f t="shared" si="190"/>
        <v>0.28200251743772187</v>
      </c>
      <c r="AT400">
        <f t="shared" si="196"/>
        <v>1.7906043713532807</v>
      </c>
    </row>
    <row r="401" spans="1:48" x14ac:dyDescent="0.2">
      <c r="A401">
        <v>387</v>
      </c>
      <c r="B401">
        <f t="shared" si="200"/>
        <v>38</v>
      </c>
      <c r="C401">
        <f t="shared" si="179"/>
        <v>6</v>
      </c>
      <c r="D401">
        <f t="shared" si="180"/>
        <v>309.33333333333331</v>
      </c>
      <c r="E401">
        <f t="shared" si="201"/>
        <v>-237.33333333333331</v>
      </c>
      <c r="F401" t="e">
        <f t="shared" si="181"/>
        <v>#N/A</v>
      </c>
      <c r="G401" t="e">
        <f t="shared" si="202"/>
        <v>#N/A</v>
      </c>
      <c r="H401">
        <f t="shared" si="182"/>
        <v>4.5649147728512544E-31</v>
      </c>
      <c r="I401">
        <f t="shared" si="164"/>
        <v>2.898540205027717E-30</v>
      </c>
      <c r="J401">
        <f t="shared" si="173"/>
        <v>1.84045830825323E-29</v>
      </c>
      <c r="K401">
        <f t="shared" si="197"/>
        <v>1.168618181849922E-28</v>
      </c>
      <c r="L401">
        <f t="shared" si="163"/>
        <v>7.4202629248709591E-28</v>
      </c>
      <c r="M401">
        <f t="shared" si="171"/>
        <v>4.7115732691283061E-27</v>
      </c>
      <c r="N401">
        <f t="shared" si="195"/>
        <v>2.9916625455358027E-26</v>
      </c>
      <c r="O401">
        <f t="shared" si="162"/>
        <v>1.8995873087669536E-25</v>
      </c>
      <c r="P401">
        <f t="shared" si="170"/>
        <v>1.2061627568968473E-24</v>
      </c>
      <c r="Q401">
        <f t="shared" si="193"/>
        <v>7.6586561165716592E-24</v>
      </c>
      <c r="R401">
        <f t="shared" si="160"/>
        <v>4.8629435104434047E-23</v>
      </c>
      <c r="S401">
        <f t="shared" si="168"/>
        <v>3.0877766576559314E-22</v>
      </c>
      <c r="T401">
        <f t="shared" si="176"/>
        <v>1.9606159658423463E-21</v>
      </c>
      <c r="U401">
        <f t="shared" ref="U401:U464" si="204">$C$8*EXP(-$C$5*($D401-($U$14-1)*$C$3))</f>
        <v>1.2449135386735124E-20</v>
      </c>
      <c r="V401">
        <f t="shared" si="167"/>
        <v>7.9047082435991326E-20</v>
      </c>
      <c r="W401">
        <f t="shared" si="175"/>
        <v>5.0191768725564093E-19</v>
      </c>
      <c r="X401">
        <f t="shared" si="199"/>
        <v>3.1869786590041944E-18</v>
      </c>
      <c r="Y401">
        <f t="shared" si="165"/>
        <v>2.0236053103613795E-17</v>
      </c>
      <c r="Z401">
        <f t="shared" si="191"/>
        <v>1.2849092793744327E-16</v>
      </c>
      <c r="AA401">
        <f t="shared" si="198"/>
        <v>8.1586653670507415E-16</v>
      </c>
      <c r="AB401">
        <f t="shared" si="184"/>
        <v>5.1804295945251346E-15</v>
      </c>
      <c r="AC401">
        <f t="shared" si="172"/>
        <v>3.2893677551985501E-14</v>
      </c>
      <c r="AD401">
        <f t="shared" si="178"/>
        <v>2.0886183339649843E-13</v>
      </c>
      <c r="AE401">
        <f t="shared" si="186"/>
        <v>1.3261899761984355E-12</v>
      </c>
      <c r="AF401">
        <f t="shared" si="189"/>
        <v>8.4207814533082947E-12</v>
      </c>
      <c r="AG401">
        <f t="shared" si="194"/>
        <v>5.346862934950363E-11</v>
      </c>
      <c r="AH401">
        <f t="shared" si="161"/>
        <v>3.395046339067985E-10</v>
      </c>
      <c r="AI401">
        <f t="shared" si="169"/>
        <v>2.1557200520469247E-9</v>
      </c>
      <c r="AJ401">
        <f t="shared" si="177"/>
        <v>1.3687969113472939E-8</v>
      </c>
      <c r="AK401">
        <f t="shared" si="185"/>
        <v>8.6913186280140482E-8</v>
      </c>
      <c r="AL401">
        <f t="shared" si="188"/>
        <v>5.5186433332401304E-7</v>
      </c>
      <c r="AM401">
        <f t="shared" si="192"/>
        <v>3.5041200930490686E-6</v>
      </c>
      <c r="AN401">
        <f t="shared" si="203"/>
        <v>2.2249775687715977E-5</v>
      </c>
      <c r="AO401">
        <f t="shared" si="166"/>
        <v>1.412772693309472E-4</v>
      </c>
      <c r="AP401">
        <f t="shared" si="174"/>
        <v>8.9705474382056069E-4</v>
      </c>
      <c r="AQ401">
        <f t="shared" si="183"/>
        <v>5.6959425760552849E-3</v>
      </c>
      <c r="AR401">
        <f t="shared" si="187"/>
        <v>3.6166980948722442E-2</v>
      </c>
      <c r="AS401">
        <f t="shared" si="190"/>
        <v>0.2296460144180634</v>
      </c>
      <c r="AT401">
        <f t="shared" si="196"/>
        <v>1.4581612994701523</v>
      </c>
    </row>
    <row r="402" spans="1:48" x14ac:dyDescent="0.2">
      <c r="A402">
        <v>388</v>
      </c>
      <c r="B402">
        <f t="shared" si="200"/>
        <v>38</v>
      </c>
      <c r="C402">
        <f t="shared" si="179"/>
        <v>7</v>
      </c>
      <c r="D402">
        <f t="shared" si="180"/>
        <v>310.22222222222223</v>
      </c>
      <c r="E402">
        <f t="shared" si="201"/>
        <v>-238.22222222222223</v>
      </c>
      <c r="F402" t="e">
        <f t="shared" si="181"/>
        <v>#N/A</v>
      </c>
      <c r="G402" t="e">
        <f t="shared" si="202"/>
        <v>#N/A</v>
      </c>
      <c r="H402">
        <f t="shared" si="182"/>
        <v>3.7173940618275647E-31</v>
      </c>
      <c r="I402">
        <f t="shared" si="164"/>
        <v>2.3603980977301774E-30</v>
      </c>
      <c r="J402">
        <f t="shared" si="173"/>
        <v>1.4987593693602557E-29</v>
      </c>
      <c r="K402">
        <f t="shared" si="197"/>
        <v>9.5165287982785724E-29</v>
      </c>
      <c r="L402">
        <f t="shared" si="163"/>
        <v>6.0426191301892586E-28</v>
      </c>
      <c r="M402">
        <f t="shared" si="171"/>
        <v>3.8368239855622294E-27</v>
      </c>
      <c r="N402">
        <f t="shared" si="195"/>
        <v>2.4362313723593338E-26</v>
      </c>
      <c r="O402">
        <f t="shared" si="162"/>
        <v>1.5469104973284511E-25</v>
      </c>
      <c r="P402">
        <f t="shared" si="170"/>
        <v>9.8222694030393164E-25</v>
      </c>
      <c r="Q402">
        <f t="shared" si="193"/>
        <v>6.2367523132398974E-24</v>
      </c>
      <c r="R402">
        <f t="shared" si="160"/>
        <v>3.9600908731608378E-23</v>
      </c>
      <c r="S402">
        <f t="shared" si="168"/>
        <v>2.5145009671780664E-22</v>
      </c>
      <c r="T402">
        <f t="shared" si="176"/>
        <v>1.5966085921894038E-21</v>
      </c>
      <c r="U402">
        <f t="shared" si="204"/>
        <v>1.0137832635291752E-20</v>
      </c>
      <c r="V402">
        <f t="shared" si="167"/>
        <v>6.4371224759758548E-20</v>
      </c>
      <c r="W402">
        <f t="shared" si="175"/>
        <v>4.0873179960048765E-19</v>
      </c>
      <c r="X402">
        <f t="shared" si="199"/>
        <v>2.5952851546346717E-18</v>
      </c>
      <c r="Y402">
        <f t="shared" si="165"/>
        <v>1.6479033538498201E-17</v>
      </c>
      <c r="Z402">
        <f t="shared" si="191"/>
        <v>1.046353406977249E-16</v>
      </c>
      <c r="AA402">
        <f t="shared" si="198"/>
        <v>6.6439299958647644E-16</v>
      </c>
      <c r="AB402">
        <f t="shared" si="184"/>
        <v>4.2186325858555425E-15</v>
      </c>
      <c r="AC402">
        <f t="shared" si="172"/>
        <v>2.6786647218617593E-14</v>
      </c>
      <c r="AD402">
        <f t="shared" si="178"/>
        <v>1.7008460789413809E-13</v>
      </c>
      <c r="AE402">
        <f t="shared" si="186"/>
        <v>1.0799699419790157E-12</v>
      </c>
      <c r="AF402">
        <f t="shared" si="189"/>
        <v>6.8573816879660845E-12</v>
      </c>
      <c r="AG402">
        <f t="shared" si="194"/>
        <v>4.3541659620899384E-11</v>
      </c>
      <c r="AH402">
        <f t="shared" si="161"/>
        <v>2.7647230514662822E-10</v>
      </c>
      <c r="AI402">
        <f t="shared" si="169"/>
        <v>1.7554897121193191E-9</v>
      </c>
      <c r="AJ402">
        <f t="shared" si="177"/>
        <v>1.1146664862950251E-8</v>
      </c>
      <c r="AK402">
        <f t="shared" si="185"/>
        <v>7.0776910117536625E-8</v>
      </c>
      <c r="AL402">
        <f t="shared" si="188"/>
        <v>4.4940536630254595E-7</v>
      </c>
      <c r="AM402">
        <f t="shared" si="192"/>
        <v>2.8535462049152608E-6</v>
      </c>
      <c r="AN402">
        <f t="shared" si="203"/>
        <v>1.8118888990089386E-5</v>
      </c>
      <c r="AO402">
        <f t="shared" si="166"/>
        <v>1.1504777377345164E-4</v>
      </c>
      <c r="AP402">
        <f t="shared" si="174"/>
        <v>7.30507828458306E-4</v>
      </c>
      <c r="AQ402">
        <f t="shared" si="183"/>
        <v>4.638435581462882E-3</v>
      </c>
      <c r="AR402">
        <f t="shared" si="187"/>
        <v>2.9452230086003617E-2</v>
      </c>
      <c r="AS402">
        <f t="shared" si="190"/>
        <v>0.18701000408532631</v>
      </c>
      <c r="AT402">
        <f t="shared" si="196"/>
        <v>1.1874395088544971</v>
      </c>
    </row>
    <row r="403" spans="1:48" x14ac:dyDescent="0.2">
      <c r="A403">
        <v>389</v>
      </c>
      <c r="B403">
        <f t="shared" si="200"/>
        <v>38</v>
      </c>
      <c r="C403">
        <f t="shared" si="179"/>
        <v>8</v>
      </c>
      <c r="D403">
        <f t="shared" si="180"/>
        <v>311.11111111111109</v>
      </c>
      <c r="E403">
        <f t="shared" si="201"/>
        <v>-239.11111111111109</v>
      </c>
      <c r="F403" t="e">
        <f t="shared" si="181"/>
        <v>#N/A</v>
      </c>
      <c r="G403" t="e">
        <f t="shared" si="202"/>
        <v>#N/A</v>
      </c>
      <c r="H403">
        <f t="shared" si="182"/>
        <v>3.0272237924564464E-31</v>
      </c>
      <c r="I403">
        <f t="shared" si="164"/>
        <v>1.9221672930753925E-30</v>
      </c>
      <c r="J403">
        <f t="shared" si="173"/>
        <v>1.2205001532347039E-29</v>
      </c>
      <c r="K403">
        <f t="shared" si="197"/>
        <v>7.7496929086885074E-29</v>
      </c>
      <c r="L403">
        <f t="shared" si="163"/>
        <v>4.9207482702730075E-28</v>
      </c>
      <c r="M403">
        <f t="shared" si="171"/>
        <v>3.1244803922808441E-27</v>
      </c>
      <c r="N403">
        <f t="shared" si="195"/>
        <v>1.9839213846242456E-26</v>
      </c>
      <c r="O403">
        <f t="shared" si="162"/>
        <v>1.2597115571898908E-25</v>
      </c>
      <c r="P403">
        <f t="shared" si="170"/>
        <v>7.9986698042389655E-25</v>
      </c>
      <c r="Q403">
        <f t="shared" si="193"/>
        <v>5.0788387446380723E-24</v>
      </c>
      <c r="R403">
        <f t="shared" ref="R403:R464" si="205">$C$8*EXP(-$C$5*($D403-($R$14-1)*$C$3))</f>
        <v>3.2248615864061229E-23</v>
      </c>
      <c r="S403">
        <f t="shared" si="168"/>
        <v>2.0476594698851766E-22</v>
      </c>
      <c r="T403">
        <f t="shared" si="176"/>
        <v>1.3001827186273473E-21</v>
      </c>
      <c r="U403">
        <f t="shared" si="204"/>
        <v>8.2556456611996806E-21</v>
      </c>
      <c r="V403">
        <f t="shared" si="167"/>
        <v>5.2420082429060189E-20</v>
      </c>
      <c r="W403">
        <f t="shared" si="175"/>
        <v>3.3284677596860109E-19</v>
      </c>
      <c r="X403">
        <f t="shared" si="199"/>
        <v>2.1134452892671198E-18</v>
      </c>
      <c r="Y403">
        <f t="shared" si="165"/>
        <v>1.3419541101839418E-17</v>
      </c>
      <c r="Z403">
        <f t="shared" si="191"/>
        <v>8.5208774647961953E-17</v>
      </c>
      <c r="AA403">
        <f t="shared" si="198"/>
        <v>5.4104199405238305E-16</v>
      </c>
      <c r="AB403">
        <f t="shared" si="184"/>
        <v>3.4354025220708933E-15</v>
      </c>
      <c r="AC403">
        <f t="shared" si="172"/>
        <v>2.1813446309878121E-14</v>
      </c>
      <c r="AD403">
        <f t="shared" si="178"/>
        <v>1.3850675047740966E-13</v>
      </c>
      <c r="AE403">
        <f t="shared" si="186"/>
        <v>8.7946304565014929E-13</v>
      </c>
      <c r="AF403">
        <f t="shared" si="189"/>
        <v>5.5842422553288031E-12</v>
      </c>
      <c r="AG403">
        <f t="shared" si="194"/>
        <v>3.5457728122216898E-11</v>
      </c>
      <c r="AH403">
        <f t="shared" si="161"/>
        <v>2.2514253968643837E-10</v>
      </c>
      <c r="AI403">
        <f t="shared" si="169"/>
        <v>1.4295660173641746E-9</v>
      </c>
      <c r="AJ403">
        <f t="shared" si="177"/>
        <v>9.0771783992875326E-9</v>
      </c>
      <c r="AK403">
        <f t="shared" si="185"/>
        <v>5.7636490159728058E-8</v>
      </c>
      <c r="AL403">
        <f t="shared" si="188"/>
        <v>3.6596890044522897E-7</v>
      </c>
      <c r="AM403">
        <f t="shared" si="192"/>
        <v>2.3237576702176058E-6</v>
      </c>
      <c r="AN403">
        <f t="shared" si="203"/>
        <v>1.4754941480890393E-5</v>
      </c>
      <c r="AO403">
        <f t="shared" si="166"/>
        <v>9.3688038513978507E-5</v>
      </c>
      <c r="AP403">
        <f t="shared" si="174"/>
        <v>5.9488196357570643E-4</v>
      </c>
      <c r="AQ403">
        <f t="shared" si="183"/>
        <v>3.7772650191079367E-3</v>
      </c>
      <c r="AR403">
        <f t="shared" si="187"/>
        <v>2.3984137859578494E-2</v>
      </c>
      <c r="AS403">
        <f t="shared" si="190"/>
        <v>0.15228978267538082</v>
      </c>
      <c r="AT403">
        <f t="shared" si="196"/>
        <v>0.96697984489163169</v>
      </c>
    </row>
    <row r="404" spans="1:48" x14ac:dyDescent="0.2">
      <c r="A404">
        <v>390</v>
      </c>
      <c r="B404">
        <f t="shared" si="200"/>
        <v>38</v>
      </c>
      <c r="C404">
        <f t="shared" si="179"/>
        <v>9</v>
      </c>
      <c r="D404">
        <f t="shared" si="180"/>
        <v>312</v>
      </c>
      <c r="E404">
        <f t="shared" si="201"/>
        <v>-240</v>
      </c>
      <c r="F404" t="e">
        <f t="shared" si="181"/>
        <v>#N/A</v>
      </c>
      <c r="G404" t="e">
        <f t="shared" si="202"/>
        <v>#N/A</v>
      </c>
      <c r="H404">
        <f t="shared" si="182"/>
        <v>2.4651903288156746E-31</v>
      </c>
      <c r="I404">
        <f t="shared" si="164"/>
        <v>1.565298288505541E-30</v>
      </c>
      <c r="J404">
        <f t="shared" si="173"/>
        <v>9.9390245992707798E-30</v>
      </c>
      <c r="K404">
        <f t="shared" si="197"/>
        <v>6.3108872417681303E-29</v>
      </c>
      <c r="L404">
        <f t="shared" si="163"/>
        <v>4.0071636185741875E-28</v>
      </c>
      <c r="M404">
        <f t="shared" si="171"/>
        <v>2.5443902974133214E-27</v>
      </c>
      <c r="N404">
        <f t="shared" si="195"/>
        <v>1.6155871338926425E-26</v>
      </c>
      <c r="O404">
        <f t="shared" si="162"/>
        <v>1.0258338863549856E-25</v>
      </c>
      <c r="P404">
        <f t="shared" si="170"/>
        <v>6.5136391613781074E-25</v>
      </c>
      <c r="Q404">
        <f t="shared" si="193"/>
        <v>4.1359030627651678E-24</v>
      </c>
      <c r="R404">
        <f t="shared" si="205"/>
        <v>2.6261347490687648E-23</v>
      </c>
      <c r="S404">
        <f t="shared" si="168"/>
        <v>1.6674916253127967E-22</v>
      </c>
      <c r="T404">
        <f t="shared" si="176"/>
        <v>1.0587911840678764E-21</v>
      </c>
      <c r="U404">
        <f t="shared" si="204"/>
        <v>6.7229049576160433E-21</v>
      </c>
      <c r="V404">
        <f t="shared" si="167"/>
        <v>4.2687785608007625E-20</v>
      </c>
      <c r="W404">
        <f t="shared" si="175"/>
        <v>2.7105054312137654E-19</v>
      </c>
      <c r="X404">
        <f t="shared" si="199"/>
        <v>1.7210636691497082E-18</v>
      </c>
      <c r="Y404">
        <f t="shared" si="165"/>
        <v>1.092807311564996E-17</v>
      </c>
      <c r="Z404">
        <f t="shared" si="191"/>
        <v>6.9388939039072432E-17</v>
      </c>
      <c r="AA404">
        <f t="shared" si="198"/>
        <v>4.4059229930232245E-16</v>
      </c>
      <c r="AB404">
        <f t="shared" si="184"/>
        <v>2.7975867176063917E-15</v>
      </c>
      <c r="AC404">
        <f t="shared" si="172"/>
        <v>1.7763568394002555E-14</v>
      </c>
      <c r="AD404">
        <f t="shared" si="178"/>
        <v>1.1279162862139462E-13</v>
      </c>
      <c r="AE404">
        <f t="shared" si="186"/>
        <v>7.1618219970723425E-13</v>
      </c>
      <c r="AF404">
        <f t="shared" si="189"/>
        <v>4.5474735088646573E-12</v>
      </c>
      <c r="AG404">
        <f t="shared" si="194"/>
        <v>2.8874656927077046E-11</v>
      </c>
      <c r="AH404">
        <f t="shared" ref="AH404:AH464" si="206">$C$8*EXP(-$C$5*($D404-($AH$14-1)*$C$3))</f>
        <v>1.833426431250521E-10</v>
      </c>
      <c r="AI404">
        <f t="shared" si="169"/>
        <v>1.164153218269349E-9</v>
      </c>
      <c r="AJ404">
        <f t="shared" si="177"/>
        <v>7.3919121733317287E-9</v>
      </c>
      <c r="AK404">
        <f t="shared" si="185"/>
        <v>4.6935716640013204E-8</v>
      </c>
      <c r="AL404">
        <f t="shared" si="188"/>
        <v>2.980232238769536E-7</v>
      </c>
      <c r="AM404">
        <f t="shared" si="192"/>
        <v>1.8923295163729204E-6</v>
      </c>
      <c r="AN404">
        <f t="shared" si="203"/>
        <v>1.2015543459843389E-5</v>
      </c>
      <c r="AO404">
        <f t="shared" si="166"/>
        <v>7.6293945312500027E-5</v>
      </c>
      <c r="AP404">
        <f t="shared" si="174"/>
        <v>4.8443635619146714E-4</v>
      </c>
      <c r="AQ404">
        <f t="shared" si="183"/>
        <v>3.0759791257199071E-3</v>
      </c>
      <c r="AR404">
        <f t="shared" si="187"/>
        <v>1.9531250000000003E-2</v>
      </c>
      <c r="AS404">
        <f t="shared" si="190"/>
        <v>0.12401570718501562</v>
      </c>
      <c r="AT404">
        <f t="shared" si="196"/>
        <v>0.78745065618429588</v>
      </c>
    </row>
    <row r="405" spans="1:48" s="1" customFormat="1" x14ac:dyDescent="0.2">
      <c r="A405" s="1">
        <v>391</v>
      </c>
      <c r="B405" s="1">
        <f t="shared" si="200"/>
        <v>39</v>
      </c>
      <c r="C405" s="1">
        <f t="shared" si="179"/>
        <v>0</v>
      </c>
      <c r="D405" s="1">
        <f t="shared" si="180"/>
        <v>312</v>
      </c>
      <c r="E405" s="1">
        <f t="shared" si="201"/>
        <v>-240</v>
      </c>
      <c r="F405" s="1" t="e">
        <f t="shared" si="181"/>
        <v>#N/A</v>
      </c>
      <c r="G405" s="1" t="e">
        <f t="shared" si="202"/>
        <v>#N/A</v>
      </c>
      <c r="H405" s="1">
        <f t="shared" si="182"/>
        <v>2.4651903288156746E-31</v>
      </c>
      <c r="I405" s="1">
        <f t="shared" si="164"/>
        <v>1.565298288505541E-30</v>
      </c>
      <c r="J405" s="1">
        <f t="shared" si="173"/>
        <v>9.9390245992707798E-30</v>
      </c>
      <c r="K405" s="1">
        <f t="shared" si="197"/>
        <v>6.3108872417681303E-29</v>
      </c>
      <c r="L405" s="1">
        <f t="shared" si="163"/>
        <v>4.0071636185741875E-28</v>
      </c>
      <c r="M405" s="1">
        <f t="shared" si="171"/>
        <v>2.5443902974133214E-27</v>
      </c>
      <c r="N405" s="1">
        <f t="shared" si="195"/>
        <v>1.6155871338926425E-26</v>
      </c>
      <c r="O405" s="1">
        <f t="shared" ref="O405:O464" si="207">$C$8*EXP(-$C$5*($D405-($O$14-1)*$C$3))</f>
        <v>1.0258338863549856E-25</v>
      </c>
      <c r="P405" s="1">
        <f t="shared" si="170"/>
        <v>6.5136391613781074E-25</v>
      </c>
      <c r="Q405" s="1">
        <f t="shared" si="193"/>
        <v>4.1359030627651678E-24</v>
      </c>
      <c r="R405" s="1">
        <f t="shared" si="205"/>
        <v>2.6261347490687648E-23</v>
      </c>
      <c r="S405" s="1">
        <f t="shared" si="168"/>
        <v>1.6674916253127967E-22</v>
      </c>
      <c r="T405" s="1">
        <f t="shared" si="176"/>
        <v>1.0587911840678764E-21</v>
      </c>
      <c r="U405" s="1">
        <f t="shared" si="204"/>
        <v>6.7229049576160433E-21</v>
      </c>
      <c r="V405" s="1">
        <f t="shared" si="167"/>
        <v>4.2687785608007625E-20</v>
      </c>
      <c r="W405" s="1">
        <f t="shared" si="175"/>
        <v>2.7105054312137654E-19</v>
      </c>
      <c r="X405" s="1">
        <f t="shared" si="199"/>
        <v>1.7210636691497082E-18</v>
      </c>
      <c r="Y405" s="1">
        <f t="shared" si="165"/>
        <v>1.092807311564996E-17</v>
      </c>
      <c r="Z405" s="1">
        <f t="shared" si="191"/>
        <v>6.9388939039072432E-17</v>
      </c>
      <c r="AA405" s="1">
        <f t="shared" si="198"/>
        <v>4.4059229930232245E-16</v>
      </c>
      <c r="AB405" s="1">
        <f t="shared" si="184"/>
        <v>2.7975867176063917E-15</v>
      </c>
      <c r="AC405" s="1">
        <f t="shared" si="172"/>
        <v>1.7763568394002555E-14</v>
      </c>
      <c r="AD405" s="1">
        <f t="shared" si="178"/>
        <v>1.1279162862139462E-13</v>
      </c>
      <c r="AE405" s="1">
        <f t="shared" si="186"/>
        <v>7.1618219970723425E-13</v>
      </c>
      <c r="AF405" s="1">
        <f t="shared" si="189"/>
        <v>4.5474735088646573E-12</v>
      </c>
      <c r="AG405" s="1">
        <f t="shared" si="194"/>
        <v>2.8874656927077046E-11</v>
      </c>
      <c r="AH405" s="1">
        <f t="shared" si="206"/>
        <v>1.833426431250521E-10</v>
      </c>
      <c r="AI405" s="1">
        <f t="shared" si="169"/>
        <v>1.164153218269349E-9</v>
      </c>
      <c r="AJ405" s="1">
        <f t="shared" si="177"/>
        <v>7.3919121733317287E-9</v>
      </c>
      <c r="AK405" s="1">
        <f t="shared" si="185"/>
        <v>4.6935716640013204E-8</v>
      </c>
      <c r="AL405" s="1">
        <f t="shared" si="188"/>
        <v>2.980232238769536E-7</v>
      </c>
      <c r="AM405" s="1">
        <f t="shared" si="192"/>
        <v>1.8923295163729204E-6</v>
      </c>
      <c r="AN405" s="1">
        <f t="shared" si="203"/>
        <v>1.2015543459843389E-5</v>
      </c>
      <c r="AO405" s="1">
        <f t="shared" si="166"/>
        <v>7.6293945312500027E-5</v>
      </c>
      <c r="AP405" s="1">
        <f t="shared" si="174"/>
        <v>4.8443635619146714E-4</v>
      </c>
      <c r="AQ405" s="1">
        <f t="shared" si="183"/>
        <v>3.0759791257199071E-3</v>
      </c>
      <c r="AR405" s="1">
        <f t="shared" si="187"/>
        <v>1.9531250000000003E-2</v>
      </c>
      <c r="AS405" s="1">
        <f t="shared" si="190"/>
        <v>0.12401570718501562</v>
      </c>
      <c r="AT405" s="1">
        <f t="shared" si="196"/>
        <v>0.78745065618429588</v>
      </c>
      <c r="AU405" s="1">
        <f>$C$8*EXP(-$C$5*($D405-($AU$14-1)*$C$3))</f>
        <v>5</v>
      </c>
    </row>
    <row r="406" spans="1:48" x14ac:dyDescent="0.2">
      <c r="A406">
        <v>392</v>
      </c>
      <c r="B406">
        <f t="shared" si="200"/>
        <v>39</v>
      </c>
      <c r="C406">
        <f t="shared" si="179"/>
        <v>1</v>
      </c>
      <c r="D406">
        <f t="shared" si="180"/>
        <v>312.88888888888891</v>
      </c>
      <c r="E406">
        <f t="shared" si="201"/>
        <v>-240.88888888888891</v>
      </c>
      <c r="F406" t="e">
        <f t="shared" si="181"/>
        <v>#N/A</v>
      </c>
      <c r="G406" t="e">
        <f t="shared" si="202"/>
        <v>#N/A</v>
      </c>
      <c r="H406">
        <f t="shared" si="182"/>
        <v>2.007503829888641E-31</v>
      </c>
      <c r="I406">
        <f t="shared" si="164"/>
        <v>1.2746854765581736E-30</v>
      </c>
      <c r="J406">
        <f t="shared" si="173"/>
        <v>8.093748265668163E-30</v>
      </c>
      <c r="K406">
        <f t="shared" si="197"/>
        <v>5.1392098045149254E-29</v>
      </c>
      <c r="L406">
        <f t="shared" si="163"/>
        <v>3.2631948199889268E-28</v>
      </c>
      <c r="M406">
        <f t="shared" si="171"/>
        <v>2.0719995560110364E-27</v>
      </c>
      <c r="N406">
        <f t="shared" si="195"/>
        <v>1.3156377099558218E-26</v>
      </c>
      <c r="O406">
        <f t="shared" si="207"/>
        <v>8.3537787391716583E-26</v>
      </c>
      <c r="P406">
        <f t="shared" si="170"/>
        <v>5.3043188633882561E-25</v>
      </c>
      <c r="Q406">
        <f t="shared" si="193"/>
        <v>3.3680325374869059E-24</v>
      </c>
      <c r="R406">
        <f t="shared" si="205"/>
        <v>2.138567357227931E-23</v>
      </c>
      <c r="S406">
        <f t="shared" si="168"/>
        <v>1.3579056290273947E-22</v>
      </c>
      <c r="T406">
        <f t="shared" si="176"/>
        <v>8.6221632959664848E-22</v>
      </c>
      <c r="U406">
        <f t="shared" si="204"/>
        <v>5.4747324345035071E-21</v>
      </c>
      <c r="V406">
        <f t="shared" si="167"/>
        <v>3.4762384103101329E-20</v>
      </c>
      <c r="W406">
        <f t="shared" si="175"/>
        <v>2.2072738037674216E-19</v>
      </c>
      <c r="X406">
        <f t="shared" si="199"/>
        <v>1.4015315032328988E-18</v>
      </c>
      <c r="Y406">
        <f t="shared" si="165"/>
        <v>8.8991703303938817E-18</v>
      </c>
      <c r="Z406">
        <f t="shared" si="191"/>
        <v>5.6506209376446029E-17</v>
      </c>
      <c r="AA406">
        <f t="shared" si="198"/>
        <v>3.5879206482762234E-16</v>
      </c>
      <c r="AB406">
        <f t="shared" si="184"/>
        <v>2.2781876045808353E-15</v>
      </c>
      <c r="AC406">
        <f t="shared" si="172"/>
        <v>1.4465589600370196E-14</v>
      </c>
      <c r="AD406">
        <f t="shared" si="178"/>
        <v>9.1850768595871381E-14</v>
      </c>
      <c r="AE406">
        <f t="shared" si="186"/>
        <v>5.8321602677269434E-13</v>
      </c>
      <c r="AF406">
        <f t="shared" si="189"/>
        <v>3.7031909376947597E-12</v>
      </c>
      <c r="AG406">
        <f t="shared" si="194"/>
        <v>2.3513796760543006E-11</v>
      </c>
      <c r="AH406">
        <f t="shared" si="206"/>
        <v>1.4930330285380985E-10</v>
      </c>
      <c r="AI406">
        <f t="shared" si="169"/>
        <v>9.4801688004985579E-10</v>
      </c>
      <c r="AJ406">
        <f t="shared" si="177"/>
        <v>6.0195319706990144E-9</v>
      </c>
      <c r="AK406">
        <f t="shared" si="185"/>
        <v>3.8221645530575349E-8</v>
      </c>
      <c r="AL406">
        <f t="shared" si="188"/>
        <v>2.4269232129276324E-7</v>
      </c>
      <c r="AM406">
        <f t="shared" si="192"/>
        <v>1.5410001844989458E-6</v>
      </c>
      <c r="AN406">
        <f t="shared" si="203"/>
        <v>9.7847412558272606E-6</v>
      </c>
      <c r="AO406">
        <f t="shared" si="166"/>
        <v>6.212923425094743E-5</v>
      </c>
      <c r="AP406">
        <f t="shared" si="174"/>
        <v>3.9449604723173039E-4</v>
      </c>
      <c r="AQ406">
        <f t="shared" si="183"/>
        <v>2.5048937614917804E-3</v>
      </c>
      <c r="AR406">
        <f t="shared" si="187"/>
        <v>1.5905083968242525E-2</v>
      </c>
      <c r="AS406">
        <f t="shared" si="190"/>
        <v>0.10099098809132288</v>
      </c>
      <c r="AT406">
        <f t="shared" si="196"/>
        <v>0.64125280294189535</v>
      </c>
      <c r="AU406">
        <f t="shared" ref="AU406:AU464" si="208">$C$8*EXP(-$C$5*($D406-($AU$14-1)*$C$3))</f>
        <v>4.0717014958700846</v>
      </c>
    </row>
    <row r="407" spans="1:48" x14ac:dyDescent="0.2">
      <c r="A407">
        <v>393</v>
      </c>
      <c r="B407">
        <f t="shared" si="200"/>
        <v>39</v>
      </c>
      <c r="C407">
        <f t="shared" si="179"/>
        <v>2</v>
      </c>
      <c r="D407">
        <f t="shared" si="180"/>
        <v>313.77777777777777</v>
      </c>
      <c r="E407">
        <f t="shared" si="201"/>
        <v>-241.77777777777777</v>
      </c>
      <c r="F407" t="e">
        <f t="shared" si="181"/>
        <v>#N/A</v>
      </c>
      <c r="G407" t="e">
        <f t="shared" si="202"/>
        <v>#N/A</v>
      </c>
      <c r="H407">
        <f t="shared" si="182"/>
        <v>1.6347912694245404E-31</v>
      </c>
      <c r="I407">
        <f t="shared" si="164"/>
        <v>1.0380277523331679E-30</v>
      </c>
      <c r="J407">
        <f t="shared" si="173"/>
        <v>6.5910653841034582E-30</v>
      </c>
      <c r="K407">
        <f t="shared" si="197"/>
        <v>4.1850656497267668E-29</v>
      </c>
      <c r="L407">
        <f t="shared" ref="L407:L464" si="209">$C$8*EXP(-$C$5*($D407-($L$14-1)*$C$3))</f>
        <v>2.6573510459729117E-28</v>
      </c>
      <c r="M407">
        <f t="shared" si="171"/>
        <v>1.6873127383304745E-27</v>
      </c>
      <c r="N407">
        <f t="shared" si="195"/>
        <v>1.0713768063300608E-26</v>
      </c>
      <c r="O407">
        <f t="shared" si="207"/>
        <v>6.8028186776906586E-26</v>
      </c>
      <c r="P407">
        <f t="shared" si="170"/>
        <v>4.3195206101260176E-25</v>
      </c>
      <c r="Q407">
        <f t="shared" si="193"/>
        <v>2.7427246242049574E-24</v>
      </c>
      <c r="R407">
        <f t="shared" si="205"/>
        <v>1.7415215814888098E-23</v>
      </c>
      <c r="S407">
        <f t="shared" si="168"/>
        <v>1.1057972761922614E-22</v>
      </c>
      <c r="T407">
        <f t="shared" si="176"/>
        <v>7.0213750379646468E-22</v>
      </c>
      <c r="U407">
        <f t="shared" si="204"/>
        <v>4.458295248611356E-21</v>
      </c>
      <c r="V407">
        <f t="shared" si="167"/>
        <v>2.8308410270521911E-20</v>
      </c>
      <c r="W407">
        <f t="shared" si="175"/>
        <v>1.7974720097189505E-19</v>
      </c>
      <c r="X407">
        <f t="shared" si="199"/>
        <v>1.1413235836445079E-18</v>
      </c>
      <c r="Y407">
        <f t="shared" si="165"/>
        <v>7.2469530292536139E-18</v>
      </c>
      <c r="Z407">
        <f t="shared" si="191"/>
        <v>4.6015283448805171E-17</v>
      </c>
      <c r="AA407">
        <f t="shared" si="198"/>
        <v>2.9217883741299215E-16</v>
      </c>
      <c r="AB407">
        <f t="shared" si="184"/>
        <v>1.8552199754889267E-15</v>
      </c>
      <c r="AC407">
        <f t="shared" si="172"/>
        <v>1.177991256289413E-14</v>
      </c>
      <c r="AD407">
        <f t="shared" si="178"/>
        <v>7.4797782377726319E-14</v>
      </c>
      <c r="AE407">
        <f t="shared" si="186"/>
        <v>4.7493631372516383E-13</v>
      </c>
      <c r="AF407">
        <f t="shared" si="189"/>
        <v>3.0156576161008997E-12</v>
      </c>
      <c r="AG407">
        <f t="shared" si="194"/>
        <v>1.9148232288697883E-11</v>
      </c>
      <c r="AH407">
        <f t="shared" si="206"/>
        <v>1.2158369631364204E-10</v>
      </c>
      <c r="AI407">
        <f t="shared" si="169"/>
        <v>7.7200834972182805E-10</v>
      </c>
      <c r="AJ407">
        <f t="shared" si="177"/>
        <v>4.9019474659066613E-9</v>
      </c>
      <c r="AK407">
        <f t="shared" si="185"/>
        <v>3.112542625629227E-8</v>
      </c>
      <c r="AL407">
        <f t="shared" si="188"/>
        <v>1.9763413752878814E-7</v>
      </c>
      <c r="AM407">
        <f t="shared" si="192"/>
        <v>1.254898551272104E-6</v>
      </c>
      <c r="AN407">
        <f t="shared" si="203"/>
        <v>7.9681091216108263E-6</v>
      </c>
      <c r="AO407">
        <f t="shared" si="166"/>
        <v>5.0594339207369709E-5</v>
      </c>
      <c r="AP407">
        <f t="shared" si="174"/>
        <v>3.2125402912565879E-4</v>
      </c>
      <c r="AQ407">
        <f t="shared" si="183"/>
        <v>2.0398359351323711E-3</v>
      </c>
      <c r="AR407">
        <f t="shared" si="187"/>
        <v>1.2952150837086654E-2</v>
      </c>
      <c r="AS407">
        <f t="shared" si="190"/>
        <v>8.2241031456168567E-2</v>
      </c>
      <c r="AT407">
        <f t="shared" si="196"/>
        <v>0.522197999393887</v>
      </c>
      <c r="AU407">
        <f t="shared" si="208"/>
        <v>3.3157506142941804</v>
      </c>
    </row>
    <row r="408" spans="1:48" x14ac:dyDescent="0.2">
      <c r="A408">
        <v>394</v>
      </c>
      <c r="B408">
        <f t="shared" si="200"/>
        <v>39</v>
      </c>
      <c r="C408">
        <f t="shared" si="179"/>
        <v>3</v>
      </c>
      <c r="D408">
        <f t="shared" si="180"/>
        <v>314.66666666666669</v>
      </c>
      <c r="E408">
        <f t="shared" si="201"/>
        <v>-242.66666666666669</v>
      </c>
      <c r="F408" t="e">
        <f t="shared" si="181"/>
        <v>#N/A</v>
      </c>
      <c r="G408" t="e">
        <f t="shared" si="202"/>
        <v>#N/A</v>
      </c>
      <c r="H408">
        <f t="shared" si="182"/>
        <v>1.3312764114302456E-31</v>
      </c>
      <c r="I408">
        <f t="shared" si="164"/>
        <v>8.4530783038592073E-31</v>
      </c>
      <c r="J408">
        <f t="shared" si="173"/>
        <v>5.3673701567662945E-30</v>
      </c>
      <c r="K408">
        <f t="shared" si="197"/>
        <v>3.4080676132614309E-29</v>
      </c>
      <c r="L408">
        <f t="shared" si="209"/>
        <v>2.1639880457879589E-28</v>
      </c>
      <c r="M408">
        <f t="shared" si="171"/>
        <v>1.3740467601321723E-27</v>
      </c>
      <c r="N408">
        <f t="shared" si="195"/>
        <v>8.7246530899492085E-27</v>
      </c>
      <c r="O408">
        <f t="shared" si="207"/>
        <v>5.5398093972172172E-26</v>
      </c>
      <c r="P408">
        <f t="shared" si="170"/>
        <v>3.5175597059383638E-25</v>
      </c>
      <c r="Q408">
        <f t="shared" si="193"/>
        <v>2.2335111910269988E-24</v>
      </c>
      <c r="R408">
        <f t="shared" si="205"/>
        <v>1.4181912056875988E-23</v>
      </c>
      <c r="S408">
        <f t="shared" si="168"/>
        <v>9.0049528472022172E-23</v>
      </c>
      <c r="T408">
        <f t="shared" si="176"/>
        <v>5.7177886490291208E-22</v>
      </c>
      <c r="U408">
        <f t="shared" si="204"/>
        <v>3.6305694865602551E-21</v>
      </c>
      <c r="V408">
        <f t="shared" si="167"/>
        <v>2.3052679288837691E-20</v>
      </c>
      <c r="W408">
        <f t="shared" si="175"/>
        <v>1.4637538941514559E-19</v>
      </c>
      <c r="X408">
        <f t="shared" si="199"/>
        <v>9.2942578855942589E-19</v>
      </c>
      <c r="Y408">
        <f t="shared" si="165"/>
        <v>5.9014858979424112E-18</v>
      </c>
      <c r="Z408">
        <f t="shared" si="191"/>
        <v>3.7472099690277302E-17</v>
      </c>
      <c r="AA408">
        <f t="shared" si="198"/>
        <v>2.3793300187121323E-16</v>
      </c>
      <c r="AB408">
        <f t="shared" si="184"/>
        <v>1.5107803898732584E-15</v>
      </c>
      <c r="AC408">
        <f t="shared" si="172"/>
        <v>9.5928575207109955E-15</v>
      </c>
      <c r="AD408">
        <f t="shared" si="178"/>
        <v>6.0910848479030624E-14</v>
      </c>
      <c r="AE408">
        <f t="shared" si="186"/>
        <v>3.8675977980755447E-13</v>
      </c>
      <c r="AF408">
        <f t="shared" si="189"/>
        <v>2.4557715253020076E-12</v>
      </c>
      <c r="AG408">
        <f t="shared" si="194"/>
        <v>1.5593177210631794E-11</v>
      </c>
      <c r="AH408">
        <f t="shared" si="206"/>
        <v>9.9010503630734008E-11</v>
      </c>
      <c r="AI408">
        <f t="shared" si="169"/>
        <v>6.2867751047731229E-10</v>
      </c>
      <c r="AJ408">
        <f t="shared" si="177"/>
        <v>3.9918533659217427E-9</v>
      </c>
      <c r="AK408">
        <f t="shared" si="185"/>
        <v>2.5346688929467923E-8</v>
      </c>
      <c r="AL408">
        <f t="shared" si="188"/>
        <v>1.6094144268219205E-7</v>
      </c>
      <c r="AM408">
        <f t="shared" si="192"/>
        <v>1.0219144616759649E-6</v>
      </c>
      <c r="AN408">
        <f t="shared" si="203"/>
        <v>6.4887523659437814E-6</v>
      </c>
      <c r="AO408">
        <f t="shared" si="166"/>
        <v>4.1201009326641185E-5</v>
      </c>
      <c r="AP408">
        <f t="shared" si="174"/>
        <v>2.6161010218904722E-4</v>
      </c>
      <c r="AQ408">
        <f t="shared" si="183"/>
        <v>1.6611206056816063E-3</v>
      </c>
      <c r="AR408">
        <f t="shared" si="187"/>
        <v>1.0547458387620133E-2</v>
      </c>
      <c r="AS408">
        <f t="shared" si="190"/>
        <v>6.6972186160396019E-2</v>
      </c>
      <c r="AT408">
        <f t="shared" si="196"/>
        <v>0.42524687505449088</v>
      </c>
      <c r="AU408">
        <f t="shared" si="208"/>
        <v>2.7001493472307536</v>
      </c>
    </row>
    <row r="409" spans="1:48" x14ac:dyDescent="0.2">
      <c r="A409">
        <v>395</v>
      </c>
      <c r="B409">
        <f t="shared" si="200"/>
        <v>39</v>
      </c>
      <c r="C409">
        <f t="shared" si="179"/>
        <v>4</v>
      </c>
      <c r="D409">
        <f t="shared" si="180"/>
        <v>315.55555555555554</v>
      </c>
      <c r="E409">
        <f t="shared" si="201"/>
        <v>-243.55555555555554</v>
      </c>
      <c r="F409" t="e">
        <f t="shared" si="181"/>
        <v>#N/A</v>
      </c>
      <c r="G409" t="e">
        <f t="shared" si="202"/>
        <v>#N/A</v>
      </c>
      <c r="H409">
        <f t="shared" si="182"/>
        <v>1.0841120311674288E-31</v>
      </c>
      <c r="I409">
        <f t="shared" ref="I409:I464" si="210">$C$8*EXP(-$C$5*($D409-($I$14-1)*$C$3))</f>
        <v>6.8836823149062659E-31</v>
      </c>
      <c r="J409">
        <f t="shared" si="173"/>
        <v>4.3708658192387983E-30</v>
      </c>
      <c r="K409">
        <f t="shared" si="197"/>
        <v>2.7753267997886199E-29</v>
      </c>
      <c r="L409">
        <f t="shared" si="209"/>
        <v>1.7622226726160052E-28</v>
      </c>
      <c r="M409">
        <f t="shared" si="171"/>
        <v>1.1189416497251412E-27</v>
      </c>
      <c r="N409">
        <f t="shared" si="195"/>
        <v>7.1048366074588712E-27</v>
      </c>
      <c r="O409">
        <f t="shared" si="207"/>
        <v>4.5112900418969446E-26</v>
      </c>
      <c r="P409">
        <f t="shared" si="170"/>
        <v>2.864490623296343E-25</v>
      </c>
      <c r="Q409">
        <f t="shared" si="193"/>
        <v>1.8188381715094725E-24</v>
      </c>
      <c r="R409">
        <f t="shared" si="205"/>
        <v>1.1548902507256186E-23</v>
      </c>
      <c r="S409">
        <f t="shared" si="168"/>
        <v>7.3330959956386439E-23</v>
      </c>
      <c r="T409">
        <f t="shared" si="176"/>
        <v>4.6562257190642195E-22</v>
      </c>
      <c r="U409">
        <f t="shared" si="204"/>
        <v>2.9565190418575861E-21</v>
      </c>
      <c r="V409">
        <f t="shared" si="167"/>
        <v>1.8772725748834941E-20</v>
      </c>
      <c r="W409">
        <f t="shared" si="175"/>
        <v>1.1919937840804409E-19</v>
      </c>
      <c r="X409">
        <f t="shared" si="199"/>
        <v>7.5686887471554243E-19</v>
      </c>
      <c r="Y409">
        <f t="shared" ref="Y409:Y464" si="211">$C$8*EXP(-$C$5*($D409-($Y$14-1)*$C$3))</f>
        <v>4.8058177917017479E-18</v>
      </c>
      <c r="Z409">
        <f t="shared" si="191"/>
        <v>3.0515040872459312E-17</v>
      </c>
      <c r="AA409">
        <f t="shared" si="198"/>
        <v>1.9375843192717763E-16</v>
      </c>
      <c r="AB409">
        <f t="shared" si="184"/>
        <v>1.2302893546756482E-15</v>
      </c>
      <c r="AC409">
        <f t="shared" si="172"/>
        <v>7.8118504633495886E-15</v>
      </c>
      <c r="AD409">
        <f t="shared" si="178"/>
        <v>4.9602158573357511E-14</v>
      </c>
      <c r="AE409">
        <f t="shared" si="186"/>
        <v>3.1495407479696509E-13</v>
      </c>
      <c r="AF409">
        <f t="shared" si="189"/>
        <v>1.9998337186174959E-12</v>
      </c>
      <c r="AG409">
        <f t="shared" si="194"/>
        <v>1.2698152594779533E-11</v>
      </c>
      <c r="AH409">
        <f t="shared" si="206"/>
        <v>8.0628243148023102E-11</v>
      </c>
      <c r="AI409">
        <f t="shared" si="169"/>
        <v>5.1195743196607761E-10</v>
      </c>
      <c r="AJ409">
        <f t="shared" si="177"/>
        <v>3.2507270642635624E-9</v>
      </c>
      <c r="AK409">
        <f t="shared" si="185"/>
        <v>2.0640830245893934E-8</v>
      </c>
      <c r="AL409">
        <f t="shared" si="188"/>
        <v>1.3106110258331595E-7</v>
      </c>
      <c r="AM409">
        <f t="shared" si="192"/>
        <v>8.3218612845147102E-7</v>
      </c>
      <c r="AN409">
        <f t="shared" si="203"/>
        <v>5.2840525429488319E-6</v>
      </c>
      <c r="AO409">
        <f t="shared" si="166"/>
        <v>3.3551642261328909E-5</v>
      </c>
      <c r="AP409">
        <f t="shared" si="174"/>
        <v>2.1303964888357674E-4</v>
      </c>
      <c r="AQ409">
        <f t="shared" si="183"/>
        <v>1.3527174509949018E-3</v>
      </c>
      <c r="AR409">
        <f t="shared" si="187"/>
        <v>8.5892204189001904E-3</v>
      </c>
      <c r="AS409">
        <f t="shared" si="190"/>
        <v>5.4538150114195591E-2</v>
      </c>
      <c r="AT409">
        <f t="shared" si="196"/>
        <v>0.34629566745469464</v>
      </c>
      <c r="AU409">
        <f t="shared" si="208"/>
        <v>2.1988404272384474</v>
      </c>
    </row>
    <row r="410" spans="1:48" x14ac:dyDescent="0.2">
      <c r="A410">
        <v>396</v>
      </c>
      <c r="B410">
        <f t="shared" si="200"/>
        <v>39</v>
      </c>
      <c r="C410">
        <f t="shared" si="179"/>
        <v>5</v>
      </c>
      <c r="D410">
        <f t="shared" si="180"/>
        <v>316.44444444444446</v>
      </c>
      <c r="E410">
        <f t="shared" si="201"/>
        <v>-244.44444444444446</v>
      </c>
      <c r="F410" t="e">
        <f t="shared" si="181"/>
        <v>#N/A</v>
      </c>
      <c r="G410" t="e">
        <f t="shared" si="202"/>
        <v>#N/A</v>
      </c>
      <c r="H410">
        <f t="shared" si="182"/>
        <v>8.8283611579903143E-32</v>
      </c>
      <c r="I410">
        <f t="shared" si="210"/>
        <v>5.6056599157396353E-31</v>
      </c>
      <c r="J410">
        <f t="shared" si="173"/>
        <v>3.5593721788884435E-30</v>
      </c>
      <c r="K410">
        <f t="shared" si="197"/>
        <v>2.2600604564455221E-29</v>
      </c>
      <c r="L410">
        <f t="shared" si="209"/>
        <v>1.4350489384293475E-28</v>
      </c>
      <c r="M410">
        <f t="shared" si="171"/>
        <v>9.1119927779543578E-28</v>
      </c>
      <c r="N410">
        <f t="shared" si="195"/>
        <v>5.7857547685005402E-27</v>
      </c>
      <c r="O410">
        <f t="shared" si="207"/>
        <v>3.673725282379132E-26</v>
      </c>
      <c r="P410">
        <f t="shared" si="170"/>
        <v>2.332670151156317E-25</v>
      </c>
      <c r="Q410">
        <f t="shared" si="193"/>
        <v>1.4811532207361394E-24</v>
      </c>
      <c r="R410">
        <f t="shared" si="205"/>
        <v>9.4047367228905177E-24</v>
      </c>
      <c r="S410">
        <f t="shared" si="168"/>
        <v>5.9716355869601762E-23</v>
      </c>
      <c r="T410">
        <f t="shared" si="176"/>
        <v>3.7917522450845192E-22</v>
      </c>
      <c r="U410">
        <f t="shared" si="204"/>
        <v>2.4076126010599744E-21</v>
      </c>
      <c r="V410">
        <f t="shared" si="167"/>
        <v>1.528738710261806E-20</v>
      </c>
      <c r="W410">
        <f t="shared" si="175"/>
        <v>9.7068857474163777E-20</v>
      </c>
      <c r="X410">
        <f t="shared" si="199"/>
        <v>6.1634882587135383E-19</v>
      </c>
      <c r="Y410">
        <f t="shared" si="211"/>
        <v>3.9135710982701987E-18</v>
      </c>
      <c r="Z410">
        <f t="shared" si="191"/>
        <v>2.4849627513385945E-17</v>
      </c>
      <c r="AA410">
        <f t="shared" si="198"/>
        <v>1.577852994230667E-16</v>
      </c>
      <c r="AB410">
        <f t="shared" si="184"/>
        <v>1.0018742011571715E-15</v>
      </c>
      <c r="AC410">
        <f t="shared" si="172"/>
        <v>6.3615046434268059E-15</v>
      </c>
      <c r="AD410">
        <f t="shared" si="178"/>
        <v>4.0393036652305102E-14</v>
      </c>
      <c r="AE410">
        <f t="shared" si="186"/>
        <v>2.564797954962361E-13</v>
      </c>
      <c r="AF410">
        <f t="shared" si="189"/>
        <v>1.6285451887172577E-12</v>
      </c>
      <c r="AG410">
        <f t="shared" si="194"/>
        <v>1.0340617382990077E-11</v>
      </c>
      <c r="AH410">
        <f t="shared" si="206"/>
        <v>6.565882764703648E-11</v>
      </c>
      <c r="AI410">
        <f t="shared" si="169"/>
        <v>4.1690756831161822E-10</v>
      </c>
      <c r="AJ410">
        <f t="shared" si="177"/>
        <v>2.6471980500454613E-9</v>
      </c>
      <c r="AK410">
        <f t="shared" si="185"/>
        <v>1.6808659877641352E-8</v>
      </c>
      <c r="AL410">
        <f t="shared" si="188"/>
        <v>1.0672833748777397E-7</v>
      </c>
      <c r="AM410">
        <f t="shared" si="192"/>
        <v>6.7768270081163863E-7</v>
      </c>
      <c r="AN410">
        <f t="shared" si="203"/>
        <v>4.3030169286761819E-6</v>
      </c>
      <c r="AO410">
        <f t="shared" ref="AO410:AO464" si="212">$C$8*EXP(-$C$5*($D410-($AO$14-1)*$C$3))</f>
        <v>2.7322454396870154E-5</v>
      </c>
      <c r="AP410">
        <f t="shared" si="174"/>
        <v>1.7348677140777927E-4</v>
      </c>
      <c r="AQ410">
        <f t="shared" si="183"/>
        <v>1.1015723337411013E-3</v>
      </c>
      <c r="AR410">
        <f t="shared" si="187"/>
        <v>6.9945483255987517E-3</v>
      </c>
      <c r="AS410">
        <f t="shared" si="190"/>
        <v>4.4412613480391487E-2</v>
      </c>
      <c r="AT410">
        <f t="shared" si="196"/>
        <v>0.28200251743772187</v>
      </c>
      <c r="AU410">
        <f t="shared" si="208"/>
        <v>1.7906043713532807</v>
      </c>
    </row>
    <row r="411" spans="1:48" x14ac:dyDescent="0.2">
      <c r="A411">
        <v>397</v>
      </c>
      <c r="B411">
        <f t="shared" si="200"/>
        <v>39</v>
      </c>
      <c r="C411">
        <f t="shared" si="179"/>
        <v>6</v>
      </c>
      <c r="D411">
        <f t="shared" si="180"/>
        <v>317.33333333333331</v>
      </c>
      <c r="E411">
        <f t="shared" si="201"/>
        <v>-245.33333333333331</v>
      </c>
      <c r="F411" t="e">
        <f t="shared" si="181"/>
        <v>#N/A</v>
      </c>
      <c r="G411" t="e">
        <f t="shared" si="202"/>
        <v>#N/A</v>
      </c>
      <c r="H411">
        <f t="shared" si="182"/>
        <v>7.1892902666142771E-32</v>
      </c>
      <c r="I411">
        <f t="shared" si="210"/>
        <v>4.5649147728512544E-31</v>
      </c>
      <c r="J411">
        <f t="shared" si="173"/>
        <v>2.898540205027717E-30</v>
      </c>
      <c r="K411">
        <f t="shared" si="197"/>
        <v>1.84045830825323E-29</v>
      </c>
      <c r="L411">
        <f t="shared" si="209"/>
        <v>1.168618181849922E-28</v>
      </c>
      <c r="M411">
        <f t="shared" si="171"/>
        <v>7.4202629248709591E-28</v>
      </c>
      <c r="N411">
        <f t="shared" si="195"/>
        <v>4.7115732691283061E-27</v>
      </c>
      <c r="O411">
        <f t="shared" si="207"/>
        <v>2.9916625455358027E-26</v>
      </c>
      <c r="P411">
        <f t="shared" si="170"/>
        <v>1.8995873087669536E-25</v>
      </c>
      <c r="Q411">
        <f t="shared" si="193"/>
        <v>1.2061627568968473E-24</v>
      </c>
      <c r="R411">
        <f t="shared" si="205"/>
        <v>7.6586561165716592E-24</v>
      </c>
      <c r="S411">
        <f t="shared" si="168"/>
        <v>4.8629435104434047E-23</v>
      </c>
      <c r="T411">
        <f t="shared" si="176"/>
        <v>3.0877766576559314E-22</v>
      </c>
      <c r="U411">
        <f t="shared" si="204"/>
        <v>1.9606159658423463E-21</v>
      </c>
      <c r="V411">
        <f t="shared" ref="V411:V464" si="213">$C$8*EXP(-$C$5*($D411-($V$14-1)*$C$3))</f>
        <v>1.2449135386735124E-20</v>
      </c>
      <c r="W411">
        <f t="shared" si="175"/>
        <v>7.9047082435991326E-20</v>
      </c>
      <c r="X411">
        <f t="shared" si="199"/>
        <v>5.0191768725564093E-19</v>
      </c>
      <c r="Y411">
        <f t="shared" si="211"/>
        <v>3.1869786590041944E-18</v>
      </c>
      <c r="Z411">
        <f t="shared" si="191"/>
        <v>2.0236053103613795E-17</v>
      </c>
      <c r="AA411">
        <f t="shared" si="198"/>
        <v>1.2849092793744327E-16</v>
      </c>
      <c r="AB411">
        <f t="shared" si="184"/>
        <v>8.1586653670507415E-16</v>
      </c>
      <c r="AC411">
        <f t="shared" si="172"/>
        <v>5.1804295945251346E-15</v>
      </c>
      <c r="AD411">
        <f t="shared" si="178"/>
        <v>3.2893677551985501E-14</v>
      </c>
      <c r="AE411">
        <f t="shared" si="186"/>
        <v>2.0886183339649843E-13</v>
      </c>
      <c r="AF411">
        <f t="shared" si="189"/>
        <v>1.3261899761984355E-12</v>
      </c>
      <c r="AG411">
        <f t="shared" si="194"/>
        <v>8.4207814533082947E-12</v>
      </c>
      <c r="AH411">
        <f t="shared" si="206"/>
        <v>5.346862934950363E-11</v>
      </c>
      <c r="AI411">
        <f t="shared" si="169"/>
        <v>3.395046339067985E-10</v>
      </c>
      <c r="AJ411">
        <f t="shared" si="177"/>
        <v>2.1557200520469247E-9</v>
      </c>
      <c r="AK411">
        <f t="shared" si="185"/>
        <v>1.3687969113472939E-8</v>
      </c>
      <c r="AL411">
        <f t="shared" si="188"/>
        <v>8.6913186280140482E-8</v>
      </c>
      <c r="AM411">
        <f t="shared" si="192"/>
        <v>5.5186433332401304E-7</v>
      </c>
      <c r="AN411">
        <f t="shared" si="203"/>
        <v>3.5041200930490686E-6</v>
      </c>
      <c r="AO411">
        <f t="shared" si="212"/>
        <v>2.2249775687715977E-5</v>
      </c>
      <c r="AP411">
        <f t="shared" si="174"/>
        <v>1.412772693309472E-4</v>
      </c>
      <c r="AQ411">
        <f t="shared" si="183"/>
        <v>8.9705474382056069E-4</v>
      </c>
      <c r="AR411">
        <f t="shared" si="187"/>
        <v>5.6959425760552849E-3</v>
      </c>
      <c r="AS411">
        <f t="shared" si="190"/>
        <v>3.6166980948722442E-2</v>
      </c>
      <c r="AT411">
        <f t="shared" si="196"/>
        <v>0.2296460144180634</v>
      </c>
      <c r="AU411">
        <f t="shared" si="208"/>
        <v>1.4581612994701523</v>
      </c>
    </row>
    <row r="412" spans="1:48" x14ac:dyDescent="0.2">
      <c r="A412">
        <v>398</v>
      </c>
      <c r="B412">
        <f t="shared" si="200"/>
        <v>39</v>
      </c>
      <c r="C412">
        <f t="shared" si="179"/>
        <v>7</v>
      </c>
      <c r="D412">
        <f t="shared" si="180"/>
        <v>318.22222222222223</v>
      </c>
      <c r="E412">
        <f t="shared" si="201"/>
        <v>-246.22222222222223</v>
      </c>
      <c r="F412" t="e">
        <f t="shared" si="181"/>
        <v>#N/A</v>
      </c>
      <c r="G412" t="e">
        <f t="shared" si="202"/>
        <v>#N/A</v>
      </c>
      <c r="H412">
        <f t="shared" si="182"/>
        <v>5.8545287865634943E-32</v>
      </c>
      <c r="I412">
        <f t="shared" si="210"/>
        <v>3.7173940618275647E-31</v>
      </c>
      <c r="J412">
        <f t="shared" si="173"/>
        <v>2.3603980977301774E-30</v>
      </c>
      <c r="K412">
        <f t="shared" si="197"/>
        <v>1.4987593693602557E-29</v>
      </c>
      <c r="L412">
        <f t="shared" si="209"/>
        <v>9.5165287982785724E-29</v>
      </c>
      <c r="M412">
        <f t="shared" si="171"/>
        <v>6.0426191301892586E-28</v>
      </c>
      <c r="N412">
        <f t="shared" si="195"/>
        <v>3.8368239855622294E-27</v>
      </c>
      <c r="O412">
        <f t="shared" si="207"/>
        <v>2.4362313723593338E-26</v>
      </c>
      <c r="P412">
        <f t="shared" si="170"/>
        <v>1.5469104973284511E-25</v>
      </c>
      <c r="Q412">
        <f t="shared" si="193"/>
        <v>9.8222694030393164E-25</v>
      </c>
      <c r="R412">
        <f t="shared" si="205"/>
        <v>6.2367523132398974E-24</v>
      </c>
      <c r="S412">
        <f t="shared" si="168"/>
        <v>3.9600908731608378E-23</v>
      </c>
      <c r="T412">
        <f t="shared" si="176"/>
        <v>2.5145009671780664E-22</v>
      </c>
      <c r="U412">
        <f t="shared" si="204"/>
        <v>1.5966085921894038E-21</v>
      </c>
      <c r="V412">
        <f t="shared" si="213"/>
        <v>1.0137832635291752E-20</v>
      </c>
      <c r="W412">
        <f t="shared" si="175"/>
        <v>6.4371224759758548E-20</v>
      </c>
      <c r="X412">
        <f t="shared" si="199"/>
        <v>4.0873179960048765E-19</v>
      </c>
      <c r="Y412">
        <f t="shared" si="211"/>
        <v>2.5952851546346717E-18</v>
      </c>
      <c r="Z412">
        <f t="shared" si="191"/>
        <v>1.6479033538498201E-17</v>
      </c>
      <c r="AA412">
        <f t="shared" si="198"/>
        <v>1.046353406977249E-16</v>
      </c>
      <c r="AB412">
        <f t="shared" si="184"/>
        <v>6.6439299958647644E-16</v>
      </c>
      <c r="AC412">
        <f t="shared" si="172"/>
        <v>4.2186325858555425E-15</v>
      </c>
      <c r="AD412">
        <f t="shared" si="178"/>
        <v>2.6786647218617593E-14</v>
      </c>
      <c r="AE412">
        <f t="shared" si="186"/>
        <v>1.7008460789413809E-13</v>
      </c>
      <c r="AF412">
        <f t="shared" si="189"/>
        <v>1.0799699419790157E-12</v>
      </c>
      <c r="AG412">
        <f t="shared" si="194"/>
        <v>6.8573816879660845E-12</v>
      </c>
      <c r="AH412">
        <f t="shared" si="206"/>
        <v>4.3541659620899384E-11</v>
      </c>
      <c r="AI412">
        <f t="shared" si="169"/>
        <v>2.7647230514662822E-10</v>
      </c>
      <c r="AJ412">
        <f t="shared" si="177"/>
        <v>1.7554897121193191E-9</v>
      </c>
      <c r="AK412">
        <f t="shared" si="185"/>
        <v>1.1146664862950251E-8</v>
      </c>
      <c r="AL412">
        <f t="shared" si="188"/>
        <v>7.0776910117536625E-8</v>
      </c>
      <c r="AM412">
        <f t="shared" si="192"/>
        <v>4.4940536630254595E-7</v>
      </c>
      <c r="AN412">
        <f t="shared" si="203"/>
        <v>2.8535462049152608E-6</v>
      </c>
      <c r="AO412">
        <f t="shared" si="212"/>
        <v>1.8118888990089386E-5</v>
      </c>
      <c r="AP412">
        <f t="shared" si="174"/>
        <v>1.1504777377345164E-4</v>
      </c>
      <c r="AQ412">
        <f t="shared" si="183"/>
        <v>7.30507828458306E-4</v>
      </c>
      <c r="AR412">
        <f t="shared" si="187"/>
        <v>4.638435581462882E-3</v>
      </c>
      <c r="AS412">
        <f t="shared" si="190"/>
        <v>2.9452230086003617E-2</v>
      </c>
      <c r="AT412">
        <f t="shared" si="196"/>
        <v>0.18701000408532631</v>
      </c>
      <c r="AU412">
        <f t="shared" si="208"/>
        <v>1.1874395088544971</v>
      </c>
    </row>
    <row r="413" spans="1:48" x14ac:dyDescent="0.2">
      <c r="A413">
        <v>399</v>
      </c>
      <c r="B413">
        <f t="shared" si="200"/>
        <v>39</v>
      </c>
      <c r="C413">
        <f t="shared" si="179"/>
        <v>8</v>
      </c>
      <c r="D413">
        <f t="shared" si="180"/>
        <v>319.11111111111109</v>
      </c>
      <c r="E413">
        <f t="shared" si="201"/>
        <v>-247.11111111111109</v>
      </c>
      <c r="F413" t="e">
        <f t="shared" si="181"/>
        <v>#N/A</v>
      </c>
      <c r="G413" t="e">
        <f t="shared" si="202"/>
        <v>#N/A</v>
      </c>
      <c r="H413">
        <f t="shared" si="182"/>
        <v>4.7675787235730582E-32</v>
      </c>
      <c r="I413">
        <f t="shared" si="210"/>
        <v>3.0272237924564464E-31</v>
      </c>
      <c r="J413">
        <f t="shared" si="173"/>
        <v>1.9221672930753925E-30</v>
      </c>
      <c r="K413">
        <f t="shared" si="197"/>
        <v>1.2205001532347039E-29</v>
      </c>
      <c r="L413">
        <f t="shared" si="209"/>
        <v>7.7496929086885074E-29</v>
      </c>
      <c r="M413">
        <f t="shared" si="171"/>
        <v>4.9207482702730075E-28</v>
      </c>
      <c r="N413">
        <f t="shared" si="195"/>
        <v>3.1244803922808441E-27</v>
      </c>
      <c r="O413">
        <f t="shared" si="207"/>
        <v>1.9839213846242456E-26</v>
      </c>
      <c r="P413">
        <f t="shared" si="170"/>
        <v>1.2597115571898908E-25</v>
      </c>
      <c r="Q413">
        <f t="shared" si="193"/>
        <v>7.9986698042389655E-25</v>
      </c>
      <c r="R413">
        <f t="shared" si="205"/>
        <v>5.0788387446380723E-24</v>
      </c>
      <c r="S413">
        <f t="shared" ref="S413:S464" si="214">$C$8*EXP(-$C$5*($D413-($S$14-1)*$C$3))</f>
        <v>3.2248615864061229E-23</v>
      </c>
      <c r="T413">
        <f t="shared" si="176"/>
        <v>2.0476594698851766E-22</v>
      </c>
      <c r="U413">
        <f t="shared" si="204"/>
        <v>1.3001827186273473E-21</v>
      </c>
      <c r="V413">
        <f t="shared" si="213"/>
        <v>8.2556456611996806E-21</v>
      </c>
      <c r="W413">
        <f t="shared" si="175"/>
        <v>5.2420082429060189E-20</v>
      </c>
      <c r="X413">
        <f t="shared" si="199"/>
        <v>3.3284677596860109E-19</v>
      </c>
      <c r="Y413">
        <f t="shared" si="211"/>
        <v>2.1134452892671198E-18</v>
      </c>
      <c r="Z413">
        <f t="shared" si="191"/>
        <v>1.3419541101839418E-17</v>
      </c>
      <c r="AA413">
        <f t="shared" si="198"/>
        <v>8.5208774647961953E-17</v>
      </c>
      <c r="AB413">
        <f t="shared" si="184"/>
        <v>5.4104199405238305E-16</v>
      </c>
      <c r="AC413">
        <f t="shared" si="172"/>
        <v>3.4354025220708933E-15</v>
      </c>
      <c r="AD413">
        <f t="shared" si="178"/>
        <v>2.1813446309878121E-14</v>
      </c>
      <c r="AE413">
        <f t="shared" si="186"/>
        <v>1.3850675047740966E-13</v>
      </c>
      <c r="AF413">
        <f t="shared" si="189"/>
        <v>8.7946304565014929E-13</v>
      </c>
      <c r="AG413">
        <f t="shared" si="194"/>
        <v>5.5842422553288031E-12</v>
      </c>
      <c r="AH413">
        <f t="shared" si="206"/>
        <v>3.5457728122216898E-11</v>
      </c>
      <c r="AI413">
        <f t="shared" si="169"/>
        <v>2.2514253968643837E-10</v>
      </c>
      <c r="AJ413">
        <f t="shared" si="177"/>
        <v>1.4295660173641746E-9</v>
      </c>
      <c r="AK413">
        <f t="shared" si="185"/>
        <v>9.0771783992875326E-9</v>
      </c>
      <c r="AL413">
        <f t="shared" si="188"/>
        <v>5.7636490159728058E-8</v>
      </c>
      <c r="AM413">
        <f t="shared" si="192"/>
        <v>3.6596890044522897E-7</v>
      </c>
      <c r="AN413">
        <f t="shared" si="203"/>
        <v>2.3237576702176058E-6</v>
      </c>
      <c r="AO413">
        <f t="shared" si="212"/>
        <v>1.4754941480890393E-5</v>
      </c>
      <c r="AP413">
        <f t="shared" si="174"/>
        <v>9.3688038513978507E-5</v>
      </c>
      <c r="AQ413">
        <f t="shared" si="183"/>
        <v>5.9488196357570643E-4</v>
      </c>
      <c r="AR413">
        <f t="shared" si="187"/>
        <v>3.7772650191079367E-3</v>
      </c>
      <c r="AS413">
        <f t="shared" si="190"/>
        <v>2.3984137859578494E-2</v>
      </c>
      <c r="AT413">
        <f t="shared" si="196"/>
        <v>0.15228978267538082</v>
      </c>
      <c r="AU413">
        <f t="shared" si="208"/>
        <v>0.96697984489163169</v>
      </c>
    </row>
    <row r="414" spans="1:48" x14ac:dyDescent="0.2">
      <c r="A414">
        <v>400</v>
      </c>
      <c r="B414">
        <f t="shared" si="200"/>
        <v>39</v>
      </c>
      <c r="C414">
        <f t="shared" si="179"/>
        <v>9</v>
      </c>
      <c r="D414">
        <f t="shared" si="180"/>
        <v>320</v>
      </c>
      <c r="E414">
        <f t="shared" si="201"/>
        <v>-248</v>
      </c>
      <c r="F414" t="e">
        <f t="shared" si="181"/>
        <v>#N/A</v>
      </c>
      <c r="G414" t="e">
        <f t="shared" si="202"/>
        <v>#N/A</v>
      </c>
      <c r="H414">
        <f t="shared" si="182"/>
        <v>3.8824314840901456E-32</v>
      </c>
      <c r="I414">
        <f t="shared" si="210"/>
        <v>2.4651903288156746E-31</v>
      </c>
      <c r="J414">
        <f t="shared" si="173"/>
        <v>1.565298288505541E-30</v>
      </c>
      <c r="K414">
        <f t="shared" si="197"/>
        <v>9.9390245992707798E-30</v>
      </c>
      <c r="L414">
        <f t="shared" si="209"/>
        <v>6.3108872417681303E-29</v>
      </c>
      <c r="M414">
        <f t="shared" si="171"/>
        <v>4.0071636185741875E-28</v>
      </c>
      <c r="N414">
        <f t="shared" si="195"/>
        <v>2.5443902974133214E-27</v>
      </c>
      <c r="O414">
        <f t="shared" si="207"/>
        <v>1.6155871338926425E-26</v>
      </c>
      <c r="P414">
        <f t="shared" si="170"/>
        <v>1.0258338863549856E-25</v>
      </c>
      <c r="Q414">
        <f t="shared" si="193"/>
        <v>6.5136391613781074E-25</v>
      </c>
      <c r="R414">
        <f t="shared" si="205"/>
        <v>4.1359030627651678E-24</v>
      </c>
      <c r="S414">
        <f t="shared" si="214"/>
        <v>2.6261347490687648E-23</v>
      </c>
      <c r="T414">
        <f t="shared" si="176"/>
        <v>1.6674916253127967E-22</v>
      </c>
      <c r="U414">
        <f t="shared" si="204"/>
        <v>1.0587911840678764E-21</v>
      </c>
      <c r="V414">
        <f t="shared" si="213"/>
        <v>6.7229049576160433E-21</v>
      </c>
      <c r="W414">
        <f t="shared" si="175"/>
        <v>4.2687785608007625E-20</v>
      </c>
      <c r="X414">
        <f t="shared" si="199"/>
        <v>2.7105054312137654E-19</v>
      </c>
      <c r="Y414">
        <f t="shared" si="211"/>
        <v>1.7210636691497082E-18</v>
      </c>
      <c r="Z414">
        <f t="shared" si="191"/>
        <v>1.092807311564996E-17</v>
      </c>
      <c r="AA414">
        <f t="shared" si="198"/>
        <v>6.9388939039072432E-17</v>
      </c>
      <c r="AB414">
        <f t="shared" si="184"/>
        <v>4.4059229930232245E-16</v>
      </c>
      <c r="AC414">
        <f t="shared" si="172"/>
        <v>2.7975867176063917E-15</v>
      </c>
      <c r="AD414">
        <f t="shared" si="178"/>
        <v>1.7763568394002555E-14</v>
      </c>
      <c r="AE414">
        <f t="shared" si="186"/>
        <v>1.1279162862139462E-13</v>
      </c>
      <c r="AF414">
        <f t="shared" si="189"/>
        <v>7.1618219970723425E-13</v>
      </c>
      <c r="AG414">
        <f t="shared" si="194"/>
        <v>4.5474735088646573E-12</v>
      </c>
      <c r="AH414">
        <f t="shared" si="206"/>
        <v>2.8874656927077046E-11</v>
      </c>
      <c r="AI414">
        <f t="shared" ref="AI414:AI464" si="215">$C$8*EXP(-$C$5*($D414-($AI$14-1)*$C$3))</f>
        <v>1.833426431250521E-10</v>
      </c>
      <c r="AJ414">
        <f t="shared" si="177"/>
        <v>1.164153218269349E-9</v>
      </c>
      <c r="AK414">
        <f t="shared" si="185"/>
        <v>7.3919121733317287E-9</v>
      </c>
      <c r="AL414">
        <f t="shared" si="188"/>
        <v>4.6935716640013204E-8</v>
      </c>
      <c r="AM414">
        <f t="shared" si="192"/>
        <v>2.980232238769536E-7</v>
      </c>
      <c r="AN414">
        <f t="shared" si="203"/>
        <v>1.8923295163729204E-6</v>
      </c>
      <c r="AO414">
        <f t="shared" si="212"/>
        <v>1.2015543459843389E-5</v>
      </c>
      <c r="AP414">
        <f t="shared" si="174"/>
        <v>7.6293945312500027E-5</v>
      </c>
      <c r="AQ414">
        <f t="shared" si="183"/>
        <v>4.8443635619146714E-4</v>
      </c>
      <c r="AR414">
        <f t="shared" si="187"/>
        <v>3.0759791257199071E-3</v>
      </c>
      <c r="AS414">
        <f t="shared" si="190"/>
        <v>1.9531250000000003E-2</v>
      </c>
      <c r="AT414">
        <f t="shared" si="196"/>
        <v>0.12401570718501562</v>
      </c>
      <c r="AU414">
        <f t="shared" si="208"/>
        <v>0.78745065618429588</v>
      </c>
    </row>
    <row r="415" spans="1:48" s="1" customFormat="1" x14ac:dyDescent="0.2">
      <c r="A415" s="1">
        <v>401</v>
      </c>
      <c r="B415" s="1">
        <f t="shared" si="200"/>
        <v>40</v>
      </c>
      <c r="C415" s="1">
        <f t="shared" si="179"/>
        <v>0</v>
      </c>
      <c r="D415" s="1">
        <f t="shared" si="180"/>
        <v>320</v>
      </c>
      <c r="E415" s="1">
        <f t="shared" si="201"/>
        <v>-248</v>
      </c>
      <c r="F415" s="1" t="e">
        <f t="shared" si="181"/>
        <v>#N/A</v>
      </c>
      <c r="G415" s="1" t="e">
        <f t="shared" si="202"/>
        <v>#N/A</v>
      </c>
      <c r="H415" s="1">
        <f t="shared" si="182"/>
        <v>3.8824314840901456E-32</v>
      </c>
      <c r="I415" s="1">
        <f t="shared" si="210"/>
        <v>2.4651903288156746E-31</v>
      </c>
      <c r="J415" s="1">
        <f t="shared" si="173"/>
        <v>1.565298288505541E-30</v>
      </c>
      <c r="K415" s="1">
        <f t="shared" si="197"/>
        <v>9.9390245992707798E-30</v>
      </c>
      <c r="L415" s="1">
        <f t="shared" si="209"/>
        <v>6.3108872417681303E-29</v>
      </c>
      <c r="M415" s="1">
        <f t="shared" si="171"/>
        <v>4.0071636185741875E-28</v>
      </c>
      <c r="N415" s="1">
        <f t="shared" si="195"/>
        <v>2.5443902974133214E-27</v>
      </c>
      <c r="O415" s="1">
        <f t="shared" si="207"/>
        <v>1.6155871338926425E-26</v>
      </c>
      <c r="P415" s="1">
        <f t="shared" ref="P415:P464" si="216">$C$8*EXP(-$C$5*($D415-($P$14-1)*$C$3))</f>
        <v>1.0258338863549856E-25</v>
      </c>
      <c r="Q415" s="1">
        <f t="shared" si="193"/>
        <v>6.5136391613781074E-25</v>
      </c>
      <c r="R415" s="1">
        <f t="shared" si="205"/>
        <v>4.1359030627651678E-24</v>
      </c>
      <c r="S415" s="1">
        <f t="shared" si="214"/>
        <v>2.6261347490687648E-23</v>
      </c>
      <c r="T415" s="1">
        <f t="shared" si="176"/>
        <v>1.6674916253127967E-22</v>
      </c>
      <c r="U415" s="1">
        <f t="shared" si="204"/>
        <v>1.0587911840678764E-21</v>
      </c>
      <c r="V415" s="1">
        <f t="shared" si="213"/>
        <v>6.7229049576160433E-21</v>
      </c>
      <c r="W415" s="1">
        <f t="shared" si="175"/>
        <v>4.2687785608007625E-20</v>
      </c>
      <c r="X415" s="1">
        <f t="shared" si="199"/>
        <v>2.7105054312137654E-19</v>
      </c>
      <c r="Y415" s="1">
        <f t="shared" si="211"/>
        <v>1.7210636691497082E-18</v>
      </c>
      <c r="Z415" s="1">
        <f t="shared" si="191"/>
        <v>1.092807311564996E-17</v>
      </c>
      <c r="AA415" s="1">
        <f t="shared" si="198"/>
        <v>6.9388939039072432E-17</v>
      </c>
      <c r="AB415" s="1">
        <f t="shared" si="184"/>
        <v>4.4059229930232245E-16</v>
      </c>
      <c r="AC415" s="1">
        <f t="shared" si="172"/>
        <v>2.7975867176063917E-15</v>
      </c>
      <c r="AD415" s="1">
        <f t="shared" si="178"/>
        <v>1.7763568394002555E-14</v>
      </c>
      <c r="AE415" s="1">
        <f t="shared" si="186"/>
        <v>1.1279162862139462E-13</v>
      </c>
      <c r="AF415" s="1">
        <f t="shared" si="189"/>
        <v>7.1618219970723425E-13</v>
      </c>
      <c r="AG415" s="1">
        <f t="shared" si="194"/>
        <v>4.5474735088646573E-12</v>
      </c>
      <c r="AH415" s="1">
        <f t="shared" si="206"/>
        <v>2.8874656927077046E-11</v>
      </c>
      <c r="AI415" s="1">
        <f t="shared" si="215"/>
        <v>1.833426431250521E-10</v>
      </c>
      <c r="AJ415" s="1">
        <f t="shared" si="177"/>
        <v>1.164153218269349E-9</v>
      </c>
      <c r="AK415" s="1">
        <f t="shared" si="185"/>
        <v>7.3919121733317287E-9</v>
      </c>
      <c r="AL415" s="1">
        <f t="shared" si="188"/>
        <v>4.6935716640013204E-8</v>
      </c>
      <c r="AM415" s="1">
        <f t="shared" si="192"/>
        <v>2.980232238769536E-7</v>
      </c>
      <c r="AN415" s="1">
        <f t="shared" si="203"/>
        <v>1.8923295163729204E-6</v>
      </c>
      <c r="AO415" s="1">
        <f t="shared" si="212"/>
        <v>1.2015543459843389E-5</v>
      </c>
      <c r="AP415" s="1">
        <f t="shared" si="174"/>
        <v>7.6293945312500027E-5</v>
      </c>
      <c r="AQ415" s="1">
        <f t="shared" si="183"/>
        <v>4.8443635619146714E-4</v>
      </c>
      <c r="AR415" s="1">
        <f t="shared" si="187"/>
        <v>3.0759791257199071E-3</v>
      </c>
      <c r="AS415" s="1">
        <f t="shared" si="190"/>
        <v>1.9531250000000003E-2</v>
      </c>
      <c r="AT415" s="1">
        <f t="shared" si="196"/>
        <v>0.12401570718501562</v>
      </c>
      <c r="AU415" s="1">
        <f t="shared" si="208"/>
        <v>0.78745065618429588</v>
      </c>
      <c r="AV415" s="1">
        <f>$C$8*EXP(-$C$5*($D415-($AV$14-1)*$C$3))</f>
        <v>5</v>
      </c>
    </row>
    <row r="416" spans="1:48" x14ac:dyDescent="0.2">
      <c r="A416">
        <v>402</v>
      </c>
      <c r="B416">
        <f t="shared" si="200"/>
        <v>40</v>
      </c>
      <c r="C416">
        <f t="shared" si="179"/>
        <v>1</v>
      </c>
      <c r="D416">
        <f t="shared" si="180"/>
        <v>320.88888888888891</v>
      </c>
      <c r="E416">
        <f t="shared" si="201"/>
        <v>-248.88888888888891</v>
      </c>
      <c r="F416" t="e">
        <f t="shared" si="181"/>
        <v>#N/A</v>
      </c>
      <c r="G416" t="e">
        <f t="shared" si="202"/>
        <v>#N/A</v>
      </c>
      <c r="H416">
        <f t="shared" si="182"/>
        <v>3.1616204162766234E-32</v>
      </c>
      <c r="I416">
        <f t="shared" si="210"/>
        <v>2.007503829888641E-31</v>
      </c>
      <c r="J416">
        <f t="shared" si="173"/>
        <v>1.2746854765581736E-30</v>
      </c>
      <c r="K416">
        <f t="shared" si="197"/>
        <v>8.093748265668163E-30</v>
      </c>
      <c r="L416">
        <f t="shared" si="209"/>
        <v>5.1392098045149254E-29</v>
      </c>
      <c r="M416">
        <f t="shared" si="171"/>
        <v>3.2631948199889268E-28</v>
      </c>
      <c r="N416">
        <f t="shared" si="195"/>
        <v>2.0719995560110364E-27</v>
      </c>
      <c r="O416">
        <f t="shared" si="207"/>
        <v>1.3156377099558218E-26</v>
      </c>
      <c r="P416">
        <f t="shared" si="216"/>
        <v>8.3537787391716583E-26</v>
      </c>
      <c r="Q416">
        <f t="shared" si="193"/>
        <v>5.3043188633882561E-25</v>
      </c>
      <c r="R416">
        <f t="shared" si="205"/>
        <v>3.3680325374869059E-24</v>
      </c>
      <c r="S416">
        <f t="shared" si="214"/>
        <v>2.138567357227931E-23</v>
      </c>
      <c r="T416">
        <f t="shared" si="176"/>
        <v>1.3579056290273947E-22</v>
      </c>
      <c r="U416">
        <f t="shared" si="204"/>
        <v>8.6221632959664848E-22</v>
      </c>
      <c r="V416">
        <f t="shared" si="213"/>
        <v>5.4747324345035071E-21</v>
      </c>
      <c r="W416">
        <f t="shared" si="175"/>
        <v>3.4762384103101329E-20</v>
      </c>
      <c r="X416">
        <f t="shared" si="199"/>
        <v>2.2072738037674216E-19</v>
      </c>
      <c r="Y416">
        <f t="shared" si="211"/>
        <v>1.4015315032328988E-18</v>
      </c>
      <c r="Z416">
        <f t="shared" si="191"/>
        <v>8.8991703303938817E-18</v>
      </c>
      <c r="AA416">
        <f t="shared" si="198"/>
        <v>5.6506209376446029E-17</v>
      </c>
      <c r="AB416">
        <f t="shared" si="184"/>
        <v>3.5879206482762234E-16</v>
      </c>
      <c r="AC416">
        <f t="shared" si="172"/>
        <v>2.2781876045808353E-15</v>
      </c>
      <c r="AD416">
        <f t="shared" si="178"/>
        <v>1.4465589600370196E-14</v>
      </c>
      <c r="AE416">
        <f t="shared" si="186"/>
        <v>9.1850768595871381E-14</v>
      </c>
      <c r="AF416">
        <f t="shared" si="189"/>
        <v>5.8321602677269434E-13</v>
      </c>
      <c r="AG416">
        <f t="shared" si="194"/>
        <v>3.7031909376947597E-12</v>
      </c>
      <c r="AH416">
        <f t="shared" si="206"/>
        <v>2.3513796760543006E-11</v>
      </c>
      <c r="AI416">
        <f t="shared" si="215"/>
        <v>1.4930330285380985E-10</v>
      </c>
      <c r="AJ416">
        <f t="shared" si="177"/>
        <v>9.4801688004985579E-10</v>
      </c>
      <c r="AK416">
        <f t="shared" si="185"/>
        <v>6.0195319706990144E-9</v>
      </c>
      <c r="AL416">
        <f t="shared" si="188"/>
        <v>3.8221645530575349E-8</v>
      </c>
      <c r="AM416">
        <f t="shared" si="192"/>
        <v>2.4269232129276324E-7</v>
      </c>
      <c r="AN416">
        <f t="shared" si="203"/>
        <v>1.5410001844989458E-6</v>
      </c>
      <c r="AO416">
        <f t="shared" si="212"/>
        <v>9.7847412558272606E-6</v>
      </c>
      <c r="AP416">
        <f t="shared" si="174"/>
        <v>6.212923425094743E-5</v>
      </c>
      <c r="AQ416">
        <f t="shared" si="183"/>
        <v>3.9449604723173039E-4</v>
      </c>
      <c r="AR416">
        <f t="shared" si="187"/>
        <v>2.5048937614917804E-3</v>
      </c>
      <c r="AS416">
        <f t="shared" si="190"/>
        <v>1.5905083968242525E-2</v>
      </c>
      <c r="AT416">
        <f t="shared" si="196"/>
        <v>0.10099098809132288</v>
      </c>
      <c r="AU416">
        <f t="shared" si="208"/>
        <v>0.64125280294189535</v>
      </c>
      <c r="AV416">
        <f t="shared" ref="AV416:AV464" si="217">$C$8*EXP(-$C$5*($D416-($AV$14-1)*$C$3))</f>
        <v>4.0717014958700846</v>
      </c>
    </row>
    <row r="417" spans="1:49" x14ac:dyDescent="0.2">
      <c r="A417">
        <v>403</v>
      </c>
      <c r="B417">
        <f t="shared" si="200"/>
        <v>40</v>
      </c>
      <c r="C417">
        <f t="shared" si="179"/>
        <v>2</v>
      </c>
      <c r="D417">
        <f t="shared" si="180"/>
        <v>321.77777777777777</v>
      </c>
      <c r="E417">
        <f t="shared" si="201"/>
        <v>-249.77777777777777</v>
      </c>
      <c r="F417" t="e">
        <f t="shared" si="181"/>
        <v>#N/A</v>
      </c>
      <c r="G417" t="e">
        <f t="shared" si="202"/>
        <v>#N/A</v>
      </c>
      <c r="H417">
        <f t="shared" si="182"/>
        <v>2.5746349156654117E-32</v>
      </c>
      <c r="I417">
        <f t="shared" si="210"/>
        <v>1.6347912694245404E-31</v>
      </c>
      <c r="J417">
        <f t="shared" si="173"/>
        <v>1.0380277523331679E-30</v>
      </c>
      <c r="K417">
        <f t="shared" si="197"/>
        <v>6.5910653841034582E-30</v>
      </c>
      <c r="L417">
        <f t="shared" si="209"/>
        <v>4.1850656497267668E-29</v>
      </c>
      <c r="M417">
        <f t="shared" ref="M417:M464" si="218">$C$8*EXP(-$C$5*($D417-($M$14-1)*$C$3))</f>
        <v>2.6573510459729117E-28</v>
      </c>
      <c r="N417">
        <f t="shared" si="195"/>
        <v>1.6873127383304745E-27</v>
      </c>
      <c r="O417">
        <f t="shared" si="207"/>
        <v>1.0713768063300608E-26</v>
      </c>
      <c r="P417">
        <f t="shared" si="216"/>
        <v>6.8028186776906586E-26</v>
      </c>
      <c r="Q417">
        <f t="shared" si="193"/>
        <v>4.3195206101260176E-25</v>
      </c>
      <c r="R417">
        <f t="shared" si="205"/>
        <v>2.7427246242049574E-24</v>
      </c>
      <c r="S417">
        <f t="shared" si="214"/>
        <v>1.7415215814888098E-23</v>
      </c>
      <c r="T417">
        <f t="shared" si="176"/>
        <v>1.1057972761922614E-22</v>
      </c>
      <c r="U417">
        <f t="shared" si="204"/>
        <v>7.0213750379646468E-22</v>
      </c>
      <c r="V417">
        <f t="shared" si="213"/>
        <v>4.458295248611356E-21</v>
      </c>
      <c r="W417">
        <f t="shared" si="175"/>
        <v>2.8308410270521911E-20</v>
      </c>
      <c r="X417">
        <f t="shared" si="199"/>
        <v>1.7974720097189505E-19</v>
      </c>
      <c r="Y417">
        <f t="shared" si="211"/>
        <v>1.1413235836445079E-18</v>
      </c>
      <c r="Z417">
        <f t="shared" si="191"/>
        <v>7.2469530292536139E-18</v>
      </c>
      <c r="AA417">
        <f t="shared" si="198"/>
        <v>4.6015283448805171E-17</v>
      </c>
      <c r="AB417">
        <f t="shared" si="184"/>
        <v>2.9217883741299215E-16</v>
      </c>
      <c r="AC417">
        <f t="shared" si="172"/>
        <v>1.8552199754889267E-15</v>
      </c>
      <c r="AD417">
        <f t="shared" si="178"/>
        <v>1.177991256289413E-14</v>
      </c>
      <c r="AE417">
        <f t="shared" si="186"/>
        <v>7.4797782377726319E-14</v>
      </c>
      <c r="AF417">
        <f t="shared" si="189"/>
        <v>4.7493631372516383E-13</v>
      </c>
      <c r="AG417">
        <f t="shared" si="194"/>
        <v>3.0156576161008997E-12</v>
      </c>
      <c r="AH417">
        <f t="shared" si="206"/>
        <v>1.9148232288697883E-11</v>
      </c>
      <c r="AI417">
        <f t="shared" si="215"/>
        <v>1.2158369631364204E-10</v>
      </c>
      <c r="AJ417">
        <f t="shared" si="177"/>
        <v>7.7200834972182805E-10</v>
      </c>
      <c r="AK417">
        <f t="shared" si="185"/>
        <v>4.9019474659066613E-9</v>
      </c>
      <c r="AL417">
        <f t="shared" si="188"/>
        <v>3.112542625629227E-8</v>
      </c>
      <c r="AM417">
        <f t="shared" si="192"/>
        <v>1.9763413752878814E-7</v>
      </c>
      <c r="AN417">
        <f t="shared" si="203"/>
        <v>1.254898551272104E-6</v>
      </c>
      <c r="AO417">
        <f t="shared" si="212"/>
        <v>7.9681091216108263E-6</v>
      </c>
      <c r="AP417">
        <f t="shared" si="174"/>
        <v>5.0594339207369709E-5</v>
      </c>
      <c r="AQ417">
        <f t="shared" si="183"/>
        <v>3.2125402912565879E-4</v>
      </c>
      <c r="AR417">
        <f t="shared" si="187"/>
        <v>2.0398359351323711E-3</v>
      </c>
      <c r="AS417">
        <f t="shared" si="190"/>
        <v>1.2952150837086654E-2</v>
      </c>
      <c r="AT417">
        <f t="shared" si="196"/>
        <v>8.2241031456168567E-2</v>
      </c>
      <c r="AU417">
        <f t="shared" si="208"/>
        <v>0.522197999393887</v>
      </c>
      <c r="AV417">
        <f t="shared" si="217"/>
        <v>3.3157506142941804</v>
      </c>
    </row>
    <row r="418" spans="1:49" x14ac:dyDescent="0.2">
      <c r="A418">
        <v>404</v>
      </c>
      <c r="B418">
        <f t="shared" si="200"/>
        <v>40</v>
      </c>
      <c r="C418">
        <f t="shared" si="179"/>
        <v>3</v>
      </c>
      <c r="D418">
        <f t="shared" si="180"/>
        <v>322.66666666666669</v>
      </c>
      <c r="E418">
        <f t="shared" si="201"/>
        <v>-250.66666666666669</v>
      </c>
      <c r="F418" t="e">
        <f t="shared" si="181"/>
        <v>#N/A</v>
      </c>
      <c r="G418" t="e">
        <f t="shared" si="202"/>
        <v>#N/A</v>
      </c>
      <c r="H418">
        <f t="shared" si="182"/>
        <v>2.0966289674868324E-32</v>
      </c>
      <c r="I418">
        <f t="shared" si="210"/>
        <v>1.3312764114302456E-31</v>
      </c>
      <c r="J418">
        <f t="shared" si="173"/>
        <v>8.4530783038592073E-31</v>
      </c>
      <c r="K418">
        <f t="shared" si="197"/>
        <v>5.3673701567662945E-30</v>
      </c>
      <c r="L418">
        <f t="shared" si="209"/>
        <v>3.4080676132614309E-29</v>
      </c>
      <c r="M418">
        <f t="shared" si="218"/>
        <v>2.1639880457879589E-28</v>
      </c>
      <c r="N418">
        <f t="shared" si="195"/>
        <v>1.3740467601321723E-27</v>
      </c>
      <c r="O418">
        <f t="shared" si="207"/>
        <v>8.7246530899492085E-27</v>
      </c>
      <c r="P418">
        <f t="shared" si="216"/>
        <v>5.5398093972172172E-26</v>
      </c>
      <c r="Q418">
        <f t="shared" si="193"/>
        <v>3.5175597059383638E-25</v>
      </c>
      <c r="R418">
        <f t="shared" si="205"/>
        <v>2.2335111910269988E-24</v>
      </c>
      <c r="S418">
        <f t="shared" si="214"/>
        <v>1.4181912056875988E-23</v>
      </c>
      <c r="T418">
        <f t="shared" si="176"/>
        <v>9.0049528472022172E-23</v>
      </c>
      <c r="U418">
        <f t="shared" si="204"/>
        <v>5.7177886490291208E-22</v>
      </c>
      <c r="V418">
        <f t="shared" si="213"/>
        <v>3.6305694865602551E-21</v>
      </c>
      <c r="W418">
        <f t="shared" si="175"/>
        <v>2.3052679288837691E-20</v>
      </c>
      <c r="X418">
        <f t="shared" si="199"/>
        <v>1.4637538941514559E-19</v>
      </c>
      <c r="Y418">
        <f t="shared" si="211"/>
        <v>9.2942578855942589E-19</v>
      </c>
      <c r="Z418">
        <f t="shared" si="191"/>
        <v>5.9014858979424112E-18</v>
      </c>
      <c r="AA418">
        <f t="shared" si="198"/>
        <v>3.7472099690277302E-17</v>
      </c>
      <c r="AB418">
        <f t="shared" si="184"/>
        <v>2.3793300187121323E-16</v>
      </c>
      <c r="AC418">
        <f t="shared" ref="AC418:AC464" si="219">$C$8*EXP(-$C$5*($D418-($AC$14-1)*$C$3))</f>
        <v>1.5107803898732584E-15</v>
      </c>
      <c r="AD418">
        <f t="shared" si="178"/>
        <v>9.5928575207109955E-15</v>
      </c>
      <c r="AE418">
        <f t="shared" si="186"/>
        <v>6.0910848479030624E-14</v>
      </c>
      <c r="AF418">
        <f t="shared" si="189"/>
        <v>3.8675977980755447E-13</v>
      </c>
      <c r="AG418">
        <f t="shared" si="194"/>
        <v>2.4557715253020076E-12</v>
      </c>
      <c r="AH418">
        <f t="shared" si="206"/>
        <v>1.5593177210631794E-11</v>
      </c>
      <c r="AI418">
        <f t="shared" si="215"/>
        <v>9.9010503630734008E-11</v>
      </c>
      <c r="AJ418">
        <f t="shared" si="177"/>
        <v>6.2867751047731229E-10</v>
      </c>
      <c r="AK418">
        <f t="shared" si="185"/>
        <v>3.9918533659217427E-9</v>
      </c>
      <c r="AL418">
        <f t="shared" si="188"/>
        <v>2.5346688929467923E-8</v>
      </c>
      <c r="AM418">
        <f t="shared" si="192"/>
        <v>1.6094144268219205E-7</v>
      </c>
      <c r="AN418">
        <f t="shared" si="203"/>
        <v>1.0219144616759649E-6</v>
      </c>
      <c r="AO418">
        <f t="shared" si="212"/>
        <v>6.4887523659437814E-6</v>
      </c>
      <c r="AP418">
        <f t="shared" si="174"/>
        <v>4.1201009326641185E-5</v>
      </c>
      <c r="AQ418">
        <f t="shared" si="183"/>
        <v>2.6161010218904722E-4</v>
      </c>
      <c r="AR418">
        <f t="shared" si="187"/>
        <v>1.6611206056816063E-3</v>
      </c>
      <c r="AS418">
        <f t="shared" si="190"/>
        <v>1.0547458387620133E-2</v>
      </c>
      <c r="AT418">
        <f t="shared" si="196"/>
        <v>6.6972186160396019E-2</v>
      </c>
      <c r="AU418">
        <f t="shared" si="208"/>
        <v>0.42524687505449088</v>
      </c>
      <c r="AV418">
        <f t="shared" si="217"/>
        <v>2.7001493472307536</v>
      </c>
    </row>
    <row r="419" spans="1:49" x14ac:dyDescent="0.2">
      <c r="A419">
        <v>405</v>
      </c>
      <c r="B419">
        <f t="shared" si="200"/>
        <v>40</v>
      </c>
      <c r="C419">
        <f t="shared" si="179"/>
        <v>4</v>
      </c>
      <c r="D419">
        <f t="shared" si="180"/>
        <v>323.55555555555554</v>
      </c>
      <c r="E419">
        <f t="shared" si="201"/>
        <v>-251.55555555555554</v>
      </c>
      <c r="F419" t="e">
        <f t="shared" si="181"/>
        <v>#N/A</v>
      </c>
      <c r="G419" t="e">
        <f t="shared" si="202"/>
        <v>#N/A</v>
      </c>
      <c r="H419">
        <f t="shared" si="182"/>
        <v>1.7073694606401545E-32</v>
      </c>
      <c r="I419">
        <f t="shared" si="210"/>
        <v>1.0841120311674288E-31</v>
      </c>
      <c r="J419">
        <f t="shared" ref="J419:J464" si="220">$C$8*EXP(-$C$5*($D419-($J$14-1)*$C$3))</f>
        <v>6.8836823149062659E-31</v>
      </c>
      <c r="K419">
        <f t="shared" si="197"/>
        <v>4.3708658192387983E-30</v>
      </c>
      <c r="L419">
        <f t="shared" si="209"/>
        <v>2.7753267997886199E-29</v>
      </c>
      <c r="M419">
        <f t="shared" si="218"/>
        <v>1.7622226726160052E-28</v>
      </c>
      <c r="N419">
        <f t="shared" si="195"/>
        <v>1.1189416497251412E-27</v>
      </c>
      <c r="O419">
        <f t="shared" si="207"/>
        <v>7.1048366074588712E-27</v>
      </c>
      <c r="P419">
        <f t="shared" si="216"/>
        <v>4.5112900418969446E-26</v>
      </c>
      <c r="Q419">
        <f t="shared" si="193"/>
        <v>2.864490623296343E-25</v>
      </c>
      <c r="R419">
        <f t="shared" si="205"/>
        <v>1.8188381715094725E-24</v>
      </c>
      <c r="S419">
        <f t="shared" si="214"/>
        <v>1.1548902507256186E-23</v>
      </c>
      <c r="T419">
        <f t="shared" si="176"/>
        <v>7.3330959956386439E-23</v>
      </c>
      <c r="U419">
        <f t="shared" si="204"/>
        <v>4.6562257190642195E-22</v>
      </c>
      <c r="V419">
        <f t="shared" si="213"/>
        <v>2.9565190418575861E-21</v>
      </c>
      <c r="W419">
        <f t="shared" si="175"/>
        <v>1.8772725748834941E-20</v>
      </c>
      <c r="X419">
        <f t="shared" si="199"/>
        <v>1.1919937840804409E-19</v>
      </c>
      <c r="Y419">
        <f t="shared" si="211"/>
        <v>7.5686887471554243E-19</v>
      </c>
      <c r="Z419">
        <f t="shared" si="191"/>
        <v>4.8058177917017479E-18</v>
      </c>
      <c r="AA419">
        <f t="shared" si="198"/>
        <v>3.0515040872459312E-17</v>
      </c>
      <c r="AB419">
        <f t="shared" si="184"/>
        <v>1.9375843192717763E-16</v>
      </c>
      <c r="AC419">
        <f t="shared" si="219"/>
        <v>1.2302893546756482E-15</v>
      </c>
      <c r="AD419">
        <f t="shared" si="178"/>
        <v>7.8118504633495886E-15</v>
      </c>
      <c r="AE419">
        <f t="shared" si="186"/>
        <v>4.9602158573357511E-14</v>
      </c>
      <c r="AF419">
        <f t="shared" si="189"/>
        <v>3.1495407479696509E-13</v>
      </c>
      <c r="AG419">
        <f t="shared" si="194"/>
        <v>1.9998337186174959E-12</v>
      </c>
      <c r="AH419">
        <f t="shared" si="206"/>
        <v>1.2698152594779533E-11</v>
      </c>
      <c r="AI419">
        <f t="shared" si="215"/>
        <v>8.0628243148023102E-11</v>
      </c>
      <c r="AJ419">
        <f t="shared" si="177"/>
        <v>5.1195743196607761E-10</v>
      </c>
      <c r="AK419">
        <f t="shared" si="185"/>
        <v>3.2507270642635624E-9</v>
      </c>
      <c r="AL419">
        <f t="shared" si="188"/>
        <v>2.0640830245893934E-8</v>
      </c>
      <c r="AM419">
        <f t="shared" si="192"/>
        <v>1.3106110258331595E-7</v>
      </c>
      <c r="AN419">
        <f t="shared" si="203"/>
        <v>8.3218612845147102E-7</v>
      </c>
      <c r="AO419">
        <f t="shared" si="212"/>
        <v>5.2840525429488319E-6</v>
      </c>
      <c r="AP419">
        <f t="shared" si="174"/>
        <v>3.3551642261328909E-5</v>
      </c>
      <c r="AQ419">
        <f t="shared" si="183"/>
        <v>2.1303964888357674E-4</v>
      </c>
      <c r="AR419">
        <f t="shared" si="187"/>
        <v>1.3527174509949018E-3</v>
      </c>
      <c r="AS419">
        <f t="shared" si="190"/>
        <v>8.5892204189001904E-3</v>
      </c>
      <c r="AT419">
        <f t="shared" si="196"/>
        <v>5.4538150114195591E-2</v>
      </c>
      <c r="AU419">
        <f t="shared" si="208"/>
        <v>0.34629566745469464</v>
      </c>
      <c r="AV419">
        <f t="shared" si="217"/>
        <v>2.1988404272384474</v>
      </c>
    </row>
    <row r="420" spans="1:49" x14ac:dyDescent="0.2">
      <c r="A420">
        <v>406</v>
      </c>
      <c r="B420">
        <f t="shared" si="200"/>
        <v>40</v>
      </c>
      <c r="C420">
        <f t="shared" si="179"/>
        <v>5</v>
      </c>
      <c r="D420">
        <f t="shared" si="180"/>
        <v>324.44444444444446</v>
      </c>
      <c r="E420">
        <f t="shared" si="201"/>
        <v>-252.44444444444446</v>
      </c>
      <c r="F420" t="e">
        <f t="shared" si="181"/>
        <v>#N/A</v>
      </c>
      <c r="G420" t="e">
        <f t="shared" si="202"/>
        <v>#N/A</v>
      </c>
      <c r="H420">
        <f t="shared" si="182"/>
        <v>1.3903797573782971E-32</v>
      </c>
      <c r="I420">
        <f t="shared" si="210"/>
        <v>8.8283611579903143E-32</v>
      </c>
      <c r="J420">
        <f t="shared" si="220"/>
        <v>5.6056599157396353E-31</v>
      </c>
      <c r="K420">
        <f t="shared" si="197"/>
        <v>3.5593721788884435E-30</v>
      </c>
      <c r="L420">
        <f t="shared" si="209"/>
        <v>2.2600604564455221E-29</v>
      </c>
      <c r="M420">
        <f t="shared" si="218"/>
        <v>1.4350489384293475E-28</v>
      </c>
      <c r="N420">
        <f t="shared" si="195"/>
        <v>9.1119927779543578E-28</v>
      </c>
      <c r="O420">
        <f t="shared" si="207"/>
        <v>5.7857547685005402E-27</v>
      </c>
      <c r="P420">
        <f t="shared" si="216"/>
        <v>3.673725282379132E-26</v>
      </c>
      <c r="Q420">
        <f t="shared" si="193"/>
        <v>2.332670151156317E-25</v>
      </c>
      <c r="R420">
        <f t="shared" si="205"/>
        <v>1.4811532207361394E-24</v>
      </c>
      <c r="S420">
        <f t="shared" si="214"/>
        <v>9.4047367228905177E-24</v>
      </c>
      <c r="T420">
        <f t="shared" si="176"/>
        <v>5.9716355869601762E-23</v>
      </c>
      <c r="U420">
        <f t="shared" si="204"/>
        <v>3.7917522450845192E-22</v>
      </c>
      <c r="V420">
        <f t="shared" si="213"/>
        <v>2.4076126010599744E-21</v>
      </c>
      <c r="W420">
        <f t="shared" si="175"/>
        <v>1.528738710261806E-20</v>
      </c>
      <c r="X420">
        <f t="shared" si="199"/>
        <v>9.7068857474163777E-20</v>
      </c>
      <c r="Y420">
        <f t="shared" si="211"/>
        <v>6.1634882587135383E-19</v>
      </c>
      <c r="Z420">
        <f t="shared" si="191"/>
        <v>3.9135710982701987E-18</v>
      </c>
      <c r="AA420">
        <f t="shared" si="198"/>
        <v>2.4849627513385945E-17</v>
      </c>
      <c r="AB420">
        <f t="shared" si="184"/>
        <v>1.577852994230667E-16</v>
      </c>
      <c r="AC420">
        <f t="shared" si="219"/>
        <v>1.0018742011571715E-15</v>
      </c>
      <c r="AD420">
        <f t="shared" si="178"/>
        <v>6.3615046434268059E-15</v>
      </c>
      <c r="AE420">
        <f t="shared" si="186"/>
        <v>4.0393036652305102E-14</v>
      </c>
      <c r="AF420">
        <f t="shared" si="189"/>
        <v>2.564797954962361E-13</v>
      </c>
      <c r="AG420">
        <f t="shared" si="194"/>
        <v>1.6285451887172577E-12</v>
      </c>
      <c r="AH420">
        <f t="shared" si="206"/>
        <v>1.0340617382990077E-11</v>
      </c>
      <c r="AI420">
        <f t="shared" si="215"/>
        <v>6.565882764703648E-11</v>
      </c>
      <c r="AJ420">
        <f t="shared" si="177"/>
        <v>4.1690756831161822E-10</v>
      </c>
      <c r="AK420">
        <f t="shared" si="185"/>
        <v>2.6471980500454613E-9</v>
      </c>
      <c r="AL420">
        <f t="shared" si="188"/>
        <v>1.6808659877641352E-8</v>
      </c>
      <c r="AM420">
        <f t="shared" si="192"/>
        <v>1.0672833748777397E-7</v>
      </c>
      <c r="AN420">
        <f t="shared" si="203"/>
        <v>6.7768270081163863E-7</v>
      </c>
      <c r="AO420">
        <f t="shared" si="212"/>
        <v>4.3030169286761819E-6</v>
      </c>
      <c r="AP420">
        <f t="shared" ref="AP420:AP464" si="221">$C$8*EXP(-$C$5*($D420-($AP$14-1)*$C$3))</f>
        <v>2.7322454396870154E-5</v>
      </c>
      <c r="AQ420">
        <f t="shared" si="183"/>
        <v>1.7348677140777927E-4</v>
      </c>
      <c r="AR420">
        <f t="shared" si="187"/>
        <v>1.1015723337411013E-3</v>
      </c>
      <c r="AS420">
        <f t="shared" si="190"/>
        <v>6.9945483255987517E-3</v>
      </c>
      <c r="AT420">
        <f t="shared" si="196"/>
        <v>4.4412613480391487E-2</v>
      </c>
      <c r="AU420">
        <f t="shared" si="208"/>
        <v>0.28200251743772187</v>
      </c>
      <c r="AV420">
        <f t="shared" si="217"/>
        <v>1.7906043713532807</v>
      </c>
    </row>
    <row r="421" spans="1:49" x14ac:dyDescent="0.2">
      <c r="A421">
        <v>407</v>
      </c>
      <c r="B421">
        <f t="shared" si="200"/>
        <v>40</v>
      </c>
      <c r="C421">
        <f t="shared" ref="C421:C464" si="222">MOD(A421-1,10)</f>
        <v>6</v>
      </c>
      <c r="D421">
        <f t="shared" ref="D421:D464" si="223">(B421+C421/9)*$C$3</f>
        <v>325.33333333333331</v>
      </c>
      <c r="E421">
        <f t="shared" si="201"/>
        <v>-253.33333333333331</v>
      </c>
      <c r="F421" t="e">
        <f t="shared" ref="F421:F464" si="224">IF(E421&lt;0,NA(),D421)</f>
        <v>#N/A</v>
      </c>
      <c r="G421" t="e">
        <f t="shared" si="202"/>
        <v>#N/A</v>
      </c>
      <c r="H421">
        <f t="shared" si="182"/>
        <v>1.132242267588951E-32</v>
      </c>
      <c r="I421">
        <f t="shared" si="210"/>
        <v>7.1892902666142771E-32</v>
      </c>
      <c r="J421">
        <f t="shared" si="220"/>
        <v>4.5649147728512544E-31</v>
      </c>
      <c r="K421">
        <f t="shared" si="197"/>
        <v>2.898540205027717E-30</v>
      </c>
      <c r="L421">
        <f t="shared" si="209"/>
        <v>1.84045830825323E-29</v>
      </c>
      <c r="M421">
        <f t="shared" si="218"/>
        <v>1.168618181849922E-28</v>
      </c>
      <c r="N421">
        <f t="shared" si="195"/>
        <v>7.4202629248709591E-28</v>
      </c>
      <c r="O421">
        <f t="shared" si="207"/>
        <v>4.7115732691283061E-27</v>
      </c>
      <c r="P421">
        <f t="shared" si="216"/>
        <v>2.9916625455358027E-26</v>
      </c>
      <c r="Q421">
        <f t="shared" si="193"/>
        <v>1.8995873087669536E-25</v>
      </c>
      <c r="R421">
        <f t="shared" si="205"/>
        <v>1.2061627568968473E-24</v>
      </c>
      <c r="S421">
        <f t="shared" si="214"/>
        <v>7.6586561165716592E-24</v>
      </c>
      <c r="T421">
        <f t="shared" si="176"/>
        <v>4.8629435104434047E-23</v>
      </c>
      <c r="U421">
        <f t="shared" si="204"/>
        <v>3.0877766576559314E-22</v>
      </c>
      <c r="V421">
        <f t="shared" si="213"/>
        <v>1.9606159658423463E-21</v>
      </c>
      <c r="W421">
        <f t="shared" ref="W421:W464" si="225">$C$8*EXP(-$C$5*($D421-($W$14-1)*$C$3))</f>
        <v>1.2449135386735124E-20</v>
      </c>
      <c r="X421">
        <f t="shared" si="199"/>
        <v>7.9047082435991326E-20</v>
      </c>
      <c r="Y421">
        <f t="shared" si="211"/>
        <v>5.0191768725564093E-19</v>
      </c>
      <c r="Z421">
        <f t="shared" si="191"/>
        <v>3.1869786590041944E-18</v>
      </c>
      <c r="AA421">
        <f t="shared" si="198"/>
        <v>2.0236053103613795E-17</v>
      </c>
      <c r="AB421">
        <f t="shared" si="184"/>
        <v>1.2849092793744327E-16</v>
      </c>
      <c r="AC421">
        <f t="shared" si="219"/>
        <v>8.1586653670507415E-16</v>
      </c>
      <c r="AD421">
        <f t="shared" si="178"/>
        <v>5.1804295945251346E-15</v>
      </c>
      <c r="AE421">
        <f t="shared" si="186"/>
        <v>3.2893677551985501E-14</v>
      </c>
      <c r="AF421">
        <f t="shared" si="189"/>
        <v>2.0886183339649843E-13</v>
      </c>
      <c r="AG421">
        <f t="shared" si="194"/>
        <v>1.3261899761984355E-12</v>
      </c>
      <c r="AH421">
        <f t="shared" si="206"/>
        <v>8.4207814533082947E-12</v>
      </c>
      <c r="AI421">
        <f t="shared" si="215"/>
        <v>5.346862934950363E-11</v>
      </c>
      <c r="AJ421">
        <f t="shared" si="177"/>
        <v>3.395046339067985E-10</v>
      </c>
      <c r="AK421">
        <f t="shared" si="185"/>
        <v>2.1557200520469247E-9</v>
      </c>
      <c r="AL421">
        <f t="shared" si="188"/>
        <v>1.3687969113472939E-8</v>
      </c>
      <c r="AM421">
        <f t="shared" si="192"/>
        <v>8.6913186280140482E-8</v>
      </c>
      <c r="AN421">
        <f t="shared" si="203"/>
        <v>5.5186433332401304E-7</v>
      </c>
      <c r="AO421">
        <f t="shared" si="212"/>
        <v>3.5041200930490686E-6</v>
      </c>
      <c r="AP421">
        <f t="shared" si="221"/>
        <v>2.2249775687715977E-5</v>
      </c>
      <c r="AQ421">
        <f t="shared" si="183"/>
        <v>1.412772693309472E-4</v>
      </c>
      <c r="AR421">
        <f t="shared" si="187"/>
        <v>8.9705474382056069E-4</v>
      </c>
      <c r="AS421">
        <f t="shared" si="190"/>
        <v>5.6959425760552849E-3</v>
      </c>
      <c r="AT421">
        <f t="shared" si="196"/>
        <v>3.6166980948722442E-2</v>
      </c>
      <c r="AU421">
        <f t="shared" si="208"/>
        <v>0.2296460144180634</v>
      </c>
      <c r="AV421">
        <f t="shared" si="217"/>
        <v>1.4581612994701523</v>
      </c>
    </row>
    <row r="422" spans="1:49" x14ac:dyDescent="0.2">
      <c r="A422">
        <v>408</v>
      </c>
      <c r="B422">
        <f t="shared" si="200"/>
        <v>40</v>
      </c>
      <c r="C422">
        <f t="shared" si="222"/>
        <v>7</v>
      </c>
      <c r="D422">
        <f t="shared" si="223"/>
        <v>326.22222222222223</v>
      </c>
      <c r="E422">
        <f t="shared" si="201"/>
        <v>-254.22222222222223</v>
      </c>
      <c r="F422" t="e">
        <f t="shared" si="224"/>
        <v>#N/A</v>
      </c>
      <c r="G422" t="e">
        <f t="shared" si="202"/>
        <v>#N/A</v>
      </c>
      <c r="H422">
        <f t="shared" si="182"/>
        <v>9.2203050692584986E-33</v>
      </c>
      <c r="I422">
        <f t="shared" si="210"/>
        <v>5.8545287865634943E-32</v>
      </c>
      <c r="J422">
        <f t="shared" si="220"/>
        <v>3.7173940618275647E-31</v>
      </c>
      <c r="K422">
        <f t="shared" si="197"/>
        <v>2.3603980977301774E-30</v>
      </c>
      <c r="L422">
        <f t="shared" si="209"/>
        <v>1.4987593693602557E-29</v>
      </c>
      <c r="M422">
        <f t="shared" si="218"/>
        <v>9.5165287982785724E-29</v>
      </c>
      <c r="N422">
        <f t="shared" si="195"/>
        <v>6.0426191301892586E-28</v>
      </c>
      <c r="O422">
        <f t="shared" si="207"/>
        <v>3.8368239855622294E-27</v>
      </c>
      <c r="P422">
        <f t="shared" si="216"/>
        <v>2.4362313723593338E-26</v>
      </c>
      <c r="Q422">
        <f t="shared" si="193"/>
        <v>1.5469104973284511E-25</v>
      </c>
      <c r="R422">
        <f t="shared" si="205"/>
        <v>9.8222694030393164E-25</v>
      </c>
      <c r="S422">
        <f t="shared" si="214"/>
        <v>6.2367523132398974E-24</v>
      </c>
      <c r="T422">
        <f t="shared" si="176"/>
        <v>3.9600908731608378E-23</v>
      </c>
      <c r="U422">
        <f t="shared" si="204"/>
        <v>2.5145009671780664E-22</v>
      </c>
      <c r="V422">
        <f t="shared" si="213"/>
        <v>1.5966085921894038E-21</v>
      </c>
      <c r="W422">
        <f t="shared" si="225"/>
        <v>1.0137832635291752E-20</v>
      </c>
      <c r="X422">
        <f t="shared" si="199"/>
        <v>6.4371224759758548E-20</v>
      </c>
      <c r="Y422">
        <f t="shared" si="211"/>
        <v>4.0873179960048765E-19</v>
      </c>
      <c r="Z422">
        <f t="shared" si="191"/>
        <v>2.5952851546346717E-18</v>
      </c>
      <c r="AA422">
        <f t="shared" si="198"/>
        <v>1.6479033538498201E-17</v>
      </c>
      <c r="AB422">
        <f t="shared" si="184"/>
        <v>1.046353406977249E-16</v>
      </c>
      <c r="AC422">
        <f t="shared" si="219"/>
        <v>6.6439299958647644E-16</v>
      </c>
      <c r="AD422">
        <f t="shared" si="178"/>
        <v>4.2186325858555425E-15</v>
      </c>
      <c r="AE422">
        <f t="shared" si="186"/>
        <v>2.6786647218617593E-14</v>
      </c>
      <c r="AF422">
        <f t="shared" si="189"/>
        <v>1.7008460789413809E-13</v>
      </c>
      <c r="AG422">
        <f t="shared" si="194"/>
        <v>1.0799699419790157E-12</v>
      </c>
      <c r="AH422">
        <f t="shared" si="206"/>
        <v>6.8573816879660845E-12</v>
      </c>
      <c r="AI422">
        <f t="shared" si="215"/>
        <v>4.3541659620899384E-11</v>
      </c>
      <c r="AJ422">
        <f t="shared" si="177"/>
        <v>2.7647230514662822E-10</v>
      </c>
      <c r="AK422">
        <f t="shared" si="185"/>
        <v>1.7554897121193191E-9</v>
      </c>
      <c r="AL422">
        <f t="shared" si="188"/>
        <v>1.1146664862950251E-8</v>
      </c>
      <c r="AM422">
        <f t="shared" si="192"/>
        <v>7.0776910117536625E-8</v>
      </c>
      <c r="AN422">
        <f t="shared" si="203"/>
        <v>4.4940536630254595E-7</v>
      </c>
      <c r="AO422">
        <f t="shared" si="212"/>
        <v>2.8535462049152608E-6</v>
      </c>
      <c r="AP422">
        <f t="shared" si="221"/>
        <v>1.8118888990089386E-5</v>
      </c>
      <c r="AQ422">
        <f t="shared" si="183"/>
        <v>1.1504777377345164E-4</v>
      </c>
      <c r="AR422">
        <f t="shared" si="187"/>
        <v>7.30507828458306E-4</v>
      </c>
      <c r="AS422">
        <f t="shared" si="190"/>
        <v>4.638435581462882E-3</v>
      </c>
      <c r="AT422">
        <f t="shared" si="196"/>
        <v>2.9452230086003617E-2</v>
      </c>
      <c r="AU422">
        <f t="shared" si="208"/>
        <v>0.18701000408532631</v>
      </c>
      <c r="AV422">
        <f t="shared" si="217"/>
        <v>1.1874395088544971</v>
      </c>
    </row>
    <row r="423" spans="1:49" x14ac:dyDescent="0.2">
      <c r="A423">
        <v>409</v>
      </c>
      <c r="B423">
        <f t="shared" si="200"/>
        <v>40</v>
      </c>
      <c r="C423">
        <f t="shared" si="222"/>
        <v>8</v>
      </c>
      <c r="D423">
        <f t="shared" si="223"/>
        <v>327.11111111111109</v>
      </c>
      <c r="E423">
        <f t="shared" si="201"/>
        <v>-255.11111111111109</v>
      </c>
      <c r="F423" t="e">
        <f t="shared" si="224"/>
        <v>#N/A</v>
      </c>
      <c r="G423" t="e">
        <f t="shared" si="202"/>
        <v>#N/A</v>
      </c>
      <c r="H423">
        <f t="shared" si="182"/>
        <v>7.5084659885757464E-33</v>
      </c>
      <c r="I423">
        <f t="shared" si="210"/>
        <v>4.7675787235730582E-32</v>
      </c>
      <c r="J423">
        <f t="shared" si="220"/>
        <v>3.0272237924564464E-31</v>
      </c>
      <c r="K423">
        <f t="shared" si="197"/>
        <v>1.9221672930753925E-30</v>
      </c>
      <c r="L423">
        <f t="shared" si="209"/>
        <v>1.2205001532347039E-29</v>
      </c>
      <c r="M423">
        <f t="shared" si="218"/>
        <v>7.7496929086885074E-29</v>
      </c>
      <c r="N423">
        <f t="shared" si="195"/>
        <v>4.9207482702730075E-28</v>
      </c>
      <c r="O423">
        <f t="shared" si="207"/>
        <v>3.1244803922808441E-27</v>
      </c>
      <c r="P423">
        <f t="shared" si="216"/>
        <v>1.9839213846242456E-26</v>
      </c>
      <c r="Q423">
        <f t="shared" si="193"/>
        <v>1.2597115571898908E-25</v>
      </c>
      <c r="R423">
        <f t="shared" si="205"/>
        <v>7.9986698042389655E-25</v>
      </c>
      <c r="S423">
        <f t="shared" si="214"/>
        <v>5.0788387446380723E-24</v>
      </c>
      <c r="T423">
        <f t="shared" ref="T423:T464" si="226">$C$8*EXP(-$C$5*($D423-($T$14-1)*$C$3))</f>
        <v>3.2248615864061229E-23</v>
      </c>
      <c r="U423">
        <f t="shared" si="204"/>
        <v>2.0476594698851766E-22</v>
      </c>
      <c r="V423">
        <f t="shared" si="213"/>
        <v>1.3001827186273473E-21</v>
      </c>
      <c r="W423">
        <f t="shared" si="225"/>
        <v>8.2556456611996806E-21</v>
      </c>
      <c r="X423">
        <f t="shared" si="199"/>
        <v>5.2420082429060189E-20</v>
      </c>
      <c r="Y423">
        <f t="shared" si="211"/>
        <v>3.3284677596860109E-19</v>
      </c>
      <c r="Z423">
        <f t="shared" si="191"/>
        <v>2.1134452892671198E-18</v>
      </c>
      <c r="AA423">
        <f t="shared" si="198"/>
        <v>1.3419541101839418E-17</v>
      </c>
      <c r="AB423">
        <f t="shared" si="184"/>
        <v>8.5208774647961953E-17</v>
      </c>
      <c r="AC423">
        <f t="shared" si="219"/>
        <v>5.4104199405238305E-16</v>
      </c>
      <c r="AD423">
        <f t="shared" si="178"/>
        <v>3.4354025220708933E-15</v>
      </c>
      <c r="AE423">
        <f t="shared" si="186"/>
        <v>2.1813446309878121E-14</v>
      </c>
      <c r="AF423">
        <f t="shared" si="189"/>
        <v>1.3850675047740966E-13</v>
      </c>
      <c r="AG423">
        <f t="shared" si="194"/>
        <v>8.7946304565014929E-13</v>
      </c>
      <c r="AH423">
        <f t="shared" si="206"/>
        <v>5.5842422553288031E-12</v>
      </c>
      <c r="AI423">
        <f t="shared" si="215"/>
        <v>3.5457728122216898E-11</v>
      </c>
      <c r="AJ423">
        <f t="shared" si="177"/>
        <v>2.2514253968643837E-10</v>
      </c>
      <c r="AK423">
        <f t="shared" si="185"/>
        <v>1.4295660173641746E-9</v>
      </c>
      <c r="AL423">
        <f t="shared" si="188"/>
        <v>9.0771783992875326E-9</v>
      </c>
      <c r="AM423">
        <f t="shared" si="192"/>
        <v>5.7636490159728058E-8</v>
      </c>
      <c r="AN423">
        <f t="shared" si="203"/>
        <v>3.6596890044522897E-7</v>
      </c>
      <c r="AO423">
        <f t="shared" si="212"/>
        <v>2.3237576702176058E-6</v>
      </c>
      <c r="AP423">
        <f t="shared" si="221"/>
        <v>1.4754941480890393E-5</v>
      </c>
      <c r="AQ423">
        <f t="shared" si="183"/>
        <v>9.3688038513978507E-5</v>
      </c>
      <c r="AR423">
        <f t="shared" si="187"/>
        <v>5.9488196357570643E-4</v>
      </c>
      <c r="AS423">
        <f t="shared" si="190"/>
        <v>3.7772650191079367E-3</v>
      </c>
      <c r="AT423">
        <f t="shared" si="196"/>
        <v>2.3984137859578494E-2</v>
      </c>
      <c r="AU423">
        <f t="shared" si="208"/>
        <v>0.15228978267538082</v>
      </c>
      <c r="AV423">
        <f t="shared" si="217"/>
        <v>0.96697984489163169</v>
      </c>
    </row>
    <row r="424" spans="1:49" x14ac:dyDescent="0.2">
      <c r="A424">
        <v>410</v>
      </c>
      <c r="B424">
        <f t="shared" si="200"/>
        <v>40</v>
      </c>
      <c r="C424">
        <f t="shared" si="222"/>
        <v>9</v>
      </c>
      <c r="D424">
        <f t="shared" si="223"/>
        <v>328</v>
      </c>
      <c r="E424">
        <f t="shared" si="201"/>
        <v>-256</v>
      </c>
      <c r="F424" t="e">
        <f t="shared" si="224"/>
        <v>#N/A</v>
      </c>
      <c r="G424" t="e">
        <f t="shared" si="202"/>
        <v>#N/A</v>
      </c>
      <c r="H424">
        <f t="shared" si="182"/>
        <v>6.1144464394747652E-33</v>
      </c>
      <c r="I424">
        <f t="shared" si="210"/>
        <v>3.8824314840901456E-32</v>
      </c>
      <c r="J424">
        <f t="shared" si="220"/>
        <v>2.4651903288156746E-31</v>
      </c>
      <c r="K424">
        <f t="shared" si="197"/>
        <v>1.565298288505541E-30</v>
      </c>
      <c r="L424">
        <f t="shared" si="209"/>
        <v>9.9390245992707798E-30</v>
      </c>
      <c r="M424">
        <f t="shared" si="218"/>
        <v>6.3108872417681303E-29</v>
      </c>
      <c r="N424">
        <f t="shared" si="195"/>
        <v>4.0071636185741875E-28</v>
      </c>
      <c r="O424">
        <f t="shared" si="207"/>
        <v>2.5443902974133214E-27</v>
      </c>
      <c r="P424">
        <f t="shared" si="216"/>
        <v>1.6155871338926425E-26</v>
      </c>
      <c r="Q424">
        <f t="shared" si="193"/>
        <v>1.0258338863549856E-25</v>
      </c>
      <c r="R424">
        <f t="shared" si="205"/>
        <v>6.5136391613781074E-25</v>
      </c>
      <c r="S424">
        <f t="shared" si="214"/>
        <v>4.1359030627651678E-24</v>
      </c>
      <c r="T424">
        <f t="shared" si="226"/>
        <v>2.6261347490687648E-23</v>
      </c>
      <c r="U424">
        <f t="shared" si="204"/>
        <v>1.6674916253127967E-22</v>
      </c>
      <c r="V424">
        <f t="shared" si="213"/>
        <v>1.0587911840678764E-21</v>
      </c>
      <c r="W424">
        <f t="shared" si="225"/>
        <v>6.7229049576160433E-21</v>
      </c>
      <c r="X424">
        <f t="shared" si="199"/>
        <v>4.2687785608007625E-20</v>
      </c>
      <c r="Y424">
        <f t="shared" si="211"/>
        <v>2.7105054312137654E-19</v>
      </c>
      <c r="Z424">
        <f t="shared" si="191"/>
        <v>1.7210636691497082E-18</v>
      </c>
      <c r="AA424">
        <f t="shared" si="198"/>
        <v>1.092807311564996E-17</v>
      </c>
      <c r="AB424">
        <f t="shared" si="184"/>
        <v>6.9388939039072432E-17</v>
      </c>
      <c r="AC424">
        <f t="shared" si="219"/>
        <v>4.4059229930232245E-16</v>
      </c>
      <c r="AD424">
        <f t="shared" si="178"/>
        <v>2.7975867176063917E-15</v>
      </c>
      <c r="AE424">
        <f t="shared" si="186"/>
        <v>1.7763568394002555E-14</v>
      </c>
      <c r="AF424">
        <f t="shared" si="189"/>
        <v>1.1279162862139462E-13</v>
      </c>
      <c r="AG424">
        <f t="shared" si="194"/>
        <v>7.1618219970723425E-13</v>
      </c>
      <c r="AH424">
        <f t="shared" si="206"/>
        <v>4.5474735088646573E-12</v>
      </c>
      <c r="AI424">
        <f t="shared" si="215"/>
        <v>2.8874656927077046E-11</v>
      </c>
      <c r="AJ424">
        <f t="shared" ref="AJ424:AJ464" si="227">$C$8*EXP(-$C$5*($D424-($AJ$14-1)*$C$3))</f>
        <v>1.833426431250521E-10</v>
      </c>
      <c r="AK424">
        <f t="shared" si="185"/>
        <v>1.164153218269349E-9</v>
      </c>
      <c r="AL424">
        <f t="shared" si="188"/>
        <v>7.3919121733317287E-9</v>
      </c>
      <c r="AM424">
        <f t="shared" si="192"/>
        <v>4.6935716640013204E-8</v>
      </c>
      <c r="AN424">
        <f t="shared" si="203"/>
        <v>2.980232238769536E-7</v>
      </c>
      <c r="AO424">
        <f t="shared" si="212"/>
        <v>1.8923295163729204E-6</v>
      </c>
      <c r="AP424">
        <f t="shared" si="221"/>
        <v>1.2015543459843389E-5</v>
      </c>
      <c r="AQ424">
        <f t="shared" si="183"/>
        <v>7.6293945312500027E-5</v>
      </c>
      <c r="AR424">
        <f t="shared" si="187"/>
        <v>4.8443635619146714E-4</v>
      </c>
      <c r="AS424">
        <f t="shared" si="190"/>
        <v>3.0759791257199071E-3</v>
      </c>
      <c r="AT424">
        <f t="shared" si="196"/>
        <v>1.9531250000000003E-2</v>
      </c>
      <c r="AU424">
        <f t="shared" si="208"/>
        <v>0.12401570718501562</v>
      </c>
      <c r="AV424">
        <f t="shared" si="217"/>
        <v>0.78745065618429588</v>
      </c>
    </row>
    <row r="425" spans="1:49" s="1" customFormat="1" x14ac:dyDescent="0.2">
      <c r="A425" s="1">
        <v>411</v>
      </c>
      <c r="B425" s="1">
        <f t="shared" si="200"/>
        <v>41</v>
      </c>
      <c r="C425" s="1">
        <f t="shared" si="222"/>
        <v>0</v>
      </c>
      <c r="D425" s="1">
        <f t="shared" si="223"/>
        <v>328</v>
      </c>
      <c r="E425" s="1">
        <f t="shared" si="201"/>
        <v>-256</v>
      </c>
      <c r="F425" s="1" t="e">
        <f t="shared" si="224"/>
        <v>#N/A</v>
      </c>
      <c r="G425" s="1" t="e">
        <f t="shared" si="202"/>
        <v>#N/A</v>
      </c>
      <c r="H425" s="1">
        <f t="shared" si="182"/>
        <v>6.1144464394747652E-33</v>
      </c>
      <c r="I425" s="1">
        <f t="shared" si="210"/>
        <v>3.8824314840901456E-32</v>
      </c>
      <c r="J425" s="1">
        <f t="shared" si="220"/>
        <v>2.4651903288156746E-31</v>
      </c>
      <c r="K425" s="1">
        <f t="shared" si="197"/>
        <v>1.565298288505541E-30</v>
      </c>
      <c r="L425" s="1">
        <f t="shared" si="209"/>
        <v>9.9390245992707798E-30</v>
      </c>
      <c r="M425" s="1">
        <f t="shared" si="218"/>
        <v>6.3108872417681303E-29</v>
      </c>
      <c r="N425" s="1">
        <f t="shared" si="195"/>
        <v>4.0071636185741875E-28</v>
      </c>
      <c r="O425" s="1">
        <f t="shared" si="207"/>
        <v>2.5443902974133214E-27</v>
      </c>
      <c r="P425" s="1">
        <f t="shared" si="216"/>
        <v>1.6155871338926425E-26</v>
      </c>
      <c r="Q425" s="1">
        <f t="shared" si="193"/>
        <v>1.0258338863549856E-25</v>
      </c>
      <c r="R425" s="1">
        <f t="shared" si="205"/>
        <v>6.5136391613781074E-25</v>
      </c>
      <c r="S425" s="1">
        <f t="shared" si="214"/>
        <v>4.1359030627651678E-24</v>
      </c>
      <c r="T425" s="1">
        <f t="shared" si="226"/>
        <v>2.6261347490687648E-23</v>
      </c>
      <c r="U425" s="1">
        <f t="shared" si="204"/>
        <v>1.6674916253127967E-22</v>
      </c>
      <c r="V425" s="1">
        <f t="shared" si="213"/>
        <v>1.0587911840678764E-21</v>
      </c>
      <c r="W425" s="1">
        <f t="shared" si="225"/>
        <v>6.7229049576160433E-21</v>
      </c>
      <c r="X425" s="1">
        <f t="shared" si="199"/>
        <v>4.2687785608007625E-20</v>
      </c>
      <c r="Y425" s="1">
        <f t="shared" si="211"/>
        <v>2.7105054312137654E-19</v>
      </c>
      <c r="Z425" s="1">
        <f t="shared" si="191"/>
        <v>1.7210636691497082E-18</v>
      </c>
      <c r="AA425" s="1">
        <f t="shared" si="198"/>
        <v>1.092807311564996E-17</v>
      </c>
      <c r="AB425" s="1">
        <f t="shared" si="184"/>
        <v>6.9388939039072432E-17</v>
      </c>
      <c r="AC425" s="1">
        <f t="shared" si="219"/>
        <v>4.4059229930232245E-16</v>
      </c>
      <c r="AD425" s="1">
        <f t="shared" si="178"/>
        <v>2.7975867176063917E-15</v>
      </c>
      <c r="AE425" s="1">
        <f t="shared" si="186"/>
        <v>1.7763568394002555E-14</v>
      </c>
      <c r="AF425" s="1">
        <f t="shared" si="189"/>
        <v>1.1279162862139462E-13</v>
      </c>
      <c r="AG425" s="1">
        <f t="shared" si="194"/>
        <v>7.1618219970723425E-13</v>
      </c>
      <c r="AH425" s="1">
        <f t="shared" si="206"/>
        <v>4.5474735088646573E-12</v>
      </c>
      <c r="AI425" s="1">
        <f t="shared" si="215"/>
        <v>2.8874656927077046E-11</v>
      </c>
      <c r="AJ425" s="1">
        <f t="shared" si="227"/>
        <v>1.833426431250521E-10</v>
      </c>
      <c r="AK425" s="1">
        <f t="shared" si="185"/>
        <v>1.164153218269349E-9</v>
      </c>
      <c r="AL425" s="1">
        <f t="shared" si="188"/>
        <v>7.3919121733317287E-9</v>
      </c>
      <c r="AM425" s="1">
        <f t="shared" si="192"/>
        <v>4.6935716640013204E-8</v>
      </c>
      <c r="AN425" s="1">
        <f t="shared" si="203"/>
        <v>2.980232238769536E-7</v>
      </c>
      <c r="AO425" s="1">
        <f t="shared" si="212"/>
        <v>1.8923295163729204E-6</v>
      </c>
      <c r="AP425" s="1">
        <f t="shared" si="221"/>
        <v>1.2015543459843389E-5</v>
      </c>
      <c r="AQ425" s="1">
        <f t="shared" si="183"/>
        <v>7.6293945312500027E-5</v>
      </c>
      <c r="AR425" s="1">
        <f t="shared" si="187"/>
        <v>4.8443635619146714E-4</v>
      </c>
      <c r="AS425" s="1">
        <f t="shared" si="190"/>
        <v>3.0759791257199071E-3</v>
      </c>
      <c r="AT425" s="1">
        <f t="shared" si="196"/>
        <v>1.9531250000000003E-2</v>
      </c>
      <c r="AU425" s="1">
        <f t="shared" si="208"/>
        <v>0.12401570718501562</v>
      </c>
      <c r="AV425" s="1">
        <f t="shared" si="217"/>
        <v>0.78745065618429588</v>
      </c>
      <c r="AW425" s="1">
        <f>$C$8*EXP(-$C$5*($D425-($AW$14-1)*$C$3))</f>
        <v>5</v>
      </c>
    </row>
    <row r="426" spans="1:49" x14ac:dyDescent="0.2">
      <c r="A426">
        <v>412</v>
      </c>
      <c r="B426">
        <f t="shared" si="200"/>
        <v>41</v>
      </c>
      <c r="C426">
        <f t="shared" si="222"/>
        <v>1</v>
      </c>
      <c r="D426">
        <f t="shared" si="223"/>
        <v>328.88888888888891</v>
      </c>
      <c r="E426">
        <f t="shared" si="201"/>
        <v>-256.88888888888891</v>
      </c>
      <c r="F426" t="e">
        <f t="shared" si="224"/>
        <v>#N/A</v>
      </c>
      <c r="G426" t="e">
        <f t="shared" si="202"/>
        <v>#N/A</v>
      </c>
      <c r="H426">
        <f t="shared" si="182"/>
        <v>4.9792401428053624E-33</v>
      </c>
      <c r="I426">
        <f t="shared" si="210"/>
        <v>3.1616204162766234E-32</v>
      </c>
      <c r="J426">
        <f t="shared" si="220"/>
        <v>2.007503829888641E-31</v>
      </c>
      <c r="K426">
        <f t="shared" si="197"/>
        <v>1.2746854765581736E-30</v>
      </c>
      <c r="L426">
        <f t="shared" si="209"/>
        <v>8.093748265668163E-30</v>
      </c>
      <c r="M426">
        <f t="shared" si="218"/>
        <v>5.1392098045149254E-29</v>
      </c>
      <c r="N426">
        <f t="shared" si="195"/>
        <v>3.2631948199889268E-28</v>
      </c>
      <c r="O426">
        <f t="shared" si="207"/>
        <v>2.0719995560110364E-27</v>
      </c>
      <c r="P426">
        <f t="shared" si="216"/>
        <v>1.3156377099558218E-26</v>
      </c>
      <c r="Q426">
        <f t="shared" si="193"/>
        <v>8.3537787391716583E-26</v>
      </c>
      <c r="R426">
        <f t="shared" si="205"/>
        <v>5.3043188633882561E-25</v>
      </c>
      <c r="S426">
        <f t="shared" si="214"/>
        <v>3.3680325374869059E-24</v>
      </c>
      <c r="T426">
        <f t="shared" si="226"/>
        <v>2.138567357227931E-23</v>
      </c>
      <c r="U426">
        <f t="shared" si="204"/>
        <v>1.3579056290273947E-22</v>
      </c>
      <c r="V426">
        <f t="shared" si="213"/>
        <v>8.6221632959664848E-22</v>
      </c>
      <c r="W426">
        <f t="shared" si="225"/>
        <v>5.4747324345035071E-21</v>
      </c>
      <c r="X426">
        <f t="shared" si="199"/>
        <v>3.4762384103101329E-20</v>
      </c>
      <c r="Y426">
        <f t="shared" si="211"/>
        <v>2.2072738037674216E-19</v>
      </c>
      <c r="Z426">
        <f t="shared" si="191"/>
        <v>1.4015315032328988E-18</v>
      </c>
      <c r="AA426">
        <f t="shared" si="198"/>
        <v>8.8991703303938817E-18</v>
      </c>
      <c r="AB426">
        <f t="shared" si="184"/>
        <v>5.6506209376446029E-17</v>
      </c>
      <c r="AC426">
        <f t="shared" si="219"/>
        <v>3.5879206482762234E-16</v>
      </c>
      <c r="AD426">
        <f t="shared" si="178"/>
        <v>2.2781876045808353E-15</v>
      </c>
      <c r="AE426">
        <f t="shared" si="186"/>
        <v>1.4465589600370196E-14</v>
      </c>
      <c r="AF426">
        <f t="shared" si="189"/>
        <v>9.1850768595871381E-14</v>
      </c>
      <c r="AG426">
        <f t="shared" si="194"/>
        <v>5.8321602677269434E-13</v>
      </c>
      <c r="AH426">
        <f t="shared" si="206"/>
        <v>3.7031909376947597E-12</v>
      </c>
      <c r="AI426">
        <f t="shared" si="215"/>
        <v>2.3513796760543006E-11</v>
      </c>
      <c r="AJ426">
        <f t="shared" si="227"/>
        <v>1.4930330285380985E-10</v>
      </c>
      <c r="AK426">
        <f t="shared" si="185"/>
        <v>9.4801688004985579E-10</v>
      </c>
      <c r="AL426">
        <f t="shared" si="188"/>
        <v>6.0195319706990144E-9</v>
      </c>
      <c r="AM426">
        <f t="shared" si="192"/>
        <v>3.8221645530575349E-8</v>
      </c>
      <c r="AN426">
        <f t="shared" si="203"/>
        <v>2.4269232129276324E-7</v>
      </c>
      <c r="AO426">
        <f t="shared" si="212"/>
        <v>1.5410001844989458E-6</v>
      </c>
      <c r="AP426">
        <f t="shared" si="221"/>
        <v>9.7847412558272606E-6</v>
      </c>
      <c r="AQ426">
        <f t="shared" si="183"/>
        <v>6.212923425094743E-5</v>
      </c>
      <c r="AR426">
        <f t="shared" si="187"/>
        <v>3.9449604723173039E-4</v>
      </c>
      <c r="AS426">
        <f t="shared" si="190"/>
        <v>2.5048937614917804E-3</v>
      </c>
      <c r="AT426">
        <f t="shared" si="196"/>
        <v>1.5905083968242525E-2</v>
      </c>
      <c r="AU426">
        <f t="shared" si="208"/>
        <v>0.10099098809132288</v>
      </c>
      <c r="AV426">
        <f t="shared" si="217"/>
        <v>0.64125280294189535</v>
      </c>
      <c r="AW426">
        <f t="shared" ref="AW426:AW464" si="228">$C$8*EXP(-$C$5*($D426-($AW$14-1)*$C$3))</f>
        <v>4.0717014958700846</v>
      </c>
    </row>
    <row r="427" spans="1:49" x14ac:dyDescent="0.2">
      <c r="A427">
        <v>413</v>
      </c>
      <c r="B427">
        <f t="shared" si="200"/>
        <v>41</v>
      </c>
      <c r="C427">
        <f t="shared" si="222"/>
        <v>2</v>
      </c>
      <c r="D427">
        <f t="shared" si="223"/>
        <v>329.77777777777777</v>
      </c>
      <c r="E427">
        <f t="shared" si="201"/>
        <v>-257.77777777777777</v>
      </c>
      <c r="F427" t="e">
        <f t="shared" si="224"/>
        <v>#N/A</v>
      </c>
      <c r="G427" t="e">
        <f t="shared" si="202"/>
        <v>#N/A</v>
      </c>
      <c r="H427">
        <f t="shared" si="182"/>
        <v>4.0547959075514338E-33</v>
      </c>
      <c r="I427">
        <f t="shared" si="210"/>
        <v>2.5746349156654117E-32</v>
      </c>
      <c r="J427">
        <f t="shared" si="220"/>
        <v>1.6347912694245404E-31</v>
      </c>
      <c r="K427">
        <f t="shared" si="197"/>
        <v>1.0380277523331679E-30</v>
      </c>
      <c r="L427">
        <f t="shared" si="209"/>
        <v>6.5910653841034582E-30</v>
      </c>
      <c r="M427">
        <f t="shared" si="218"/>
        <v>4.1850656497267668E-29</v>
      </c>
      <c r="N427">
        <f t="shared" si="195"/>
        <v>2.6573510459729117E-28</v>
      </c>
      <c r="O427">
        <f t="shared" si="207"/>
        <v>1.6873127383304745E-27</v>
      </c>
      <c r="P427">
        <f t="shared" si="216"/>
        <v>1.0713768063300608E-26</v>
      </c>
      <c r="Q427">
        <f t="shared" si="193"/>
        <v>6.8028186776906586E-26</v>
      </c>
      <c r="R427">
        <f t="shared" si="205"/>
        <v>4.3195206101260176E-25</v>
      </c>
      <c r="S427">
        <f t="shared" si="214"/>
        <v>2.7427246242049574E-24</v>
      </c>
      <c r="T427">
        <f t="shared" si="226"/>
        <v>1.7415215814888098E-23</v>
      </c>
      <c r="U427">
        <f t="shared" si="204"/>
        <v>1.1057972761922614E-22</v>
      </c>
      <c r="V427">
        <f t="shared" si="213"/>
        <v>7.0213750379646468E-22</v>
      </c>
      <c r="W427">
        <f t="shared" si="225"/>
        <v>4.458295248611356E-21</v>
      </c>
      <c r="X427">
        <f t="shared" si="199"/>
        <v>2.8308410270521911E-20</v>
      </c>
      <c r="Y427">
        <f t="shared" si="211"/>
        <v>1.7974720097189505E-19</v>
      </c>
      <c r="Z427">
        <f t="shared" si="191"/>
        <v>1.1413235836445079E-18</v>
      </c>
      <c r="AA427">
        <f t="shared" si="198"/>
        <v>7.2469530292536139E-18</v>
      </c>
      <c r="AB427">
        <f t="shared" si="184"/>
        <v>4.6015283448805171E-17</v>
      </c>
      <c r="AC427">
        <f t="shared" si="219"/>
        <v>2.9217883741299215E-16</v>
      </c>
      <c r="AD427">
        <f t="shared" si="178"/>
        <v>1.8552199754889267E-15</v>
      </c>
      <c r="AE427">
        <f t="shared" si="186"/>
        <v>1.177991256289413E-14</v>
      </c>
      <c r="AF427">
        <f t="shared" si="189"/>
        <v>7.4797782377726319E-14</v>
      </c>
      <c r="AG427">
        <f t="shared" si="194"/>
        <v>4.7493631372516383E-13</v>
      </c>
      <c r="AH427">
        <f t="shared" si="206"/>
        <v>3.0156576161008997E-12</v>
      </c>
      <c r="AI427">
        <f t="shared" si="215"/>
        <v>1.9148232288697883E-11</v>
      </c>
      <c r="AJ427">
        <f t="shared" si="227"/>
        <v>1.2158369631364204E-10</v>
      </c>
      <c r="AK427">
        <f t="shared" si="185"/>
        <v>7.7200834972182805E-10</v>
      </c>
      <c r="AL427">
        <f t="shared" si="188"/>
        <v>4.9019474659066613E-9</v>
      </c>
      <c r="AM427">
        <f t="shared" si="192"/>
        <v>3.112542625629227E-8</v>
      </c>
      <c r="AN427">
        <f t="shared" si="203"/>
        <v>1.9763413752878814E-7</v>
      </c>
      <c r="AO427">
        <f t="shared" si="212"/>
        <v>1.254898551272104E-6</v>
      </c>
      <c r="AP427">
        <f t="shared" si="221"/>
        <v>7.9681091216108263E-6</v>
      </c>
      <c r="AQ427">
        <f t="shared" si="183"/>
        <v>5.0594339207369709E-5</v>
      </c>
      <c r="AR427">
        <f t="shared" si="187"/>
        <v>3.2125402912565879E-4</v>
      </c>
      <c r="AS427">
        <f t="shared" si="190"/>
        <v>2.0398359351323711E-3</v>
      </c>
      <c r="AT427">
        <f t="shared" si="196"/>
        <v>1.2952150837086654E-2</v>
      </c>
      <c r="AU427">
        <f t="shared" si="208"/>
        <v>8.2241031456168567E-2</v>
      </c>
      <c r="AV427">
        <f t="shared" si="217"/>
        <v>0.522197999393887</v>
      </c>
      <c r="AW427">
        <f t="shared" si="228"/>
        <v>3.3157506142941804</v>
      </c>
    </row>
    <row r="428" spans="1:49" x14ac:dyDescent="0.2">
      <c r="A428">
        <v>414</v>
      </c>
      <c r="B428">
        <f t="shared" si="200"/>
        <v>41</v>
      </c>
      <c r="C428">
        <f t="shared" si="222"/>
        <v>3</v>
      </c>
      <c r="D428">
        <f t="shared" si="223"/>
        <v>330.66666666666669</v>
      </c>
      <c r="E428">
        <f t="shared" si="201"/>
        <v>-258.66666666666669</v>
      </c>
      <c r="F428" t="e">
        <f t="shared" si="224"/>
        <v>#N/A</v>
      </c>
      <c r="G428" t="e">
        <f t="shared" si="202"/>
        <v>#N/A</v>
      </c>
      <c r="H428">
        <f t="shared" si="182"/>
        <v>3.301983712445048E-33</v>
      </c>
      <c r="I428">
        <f t="shared" si="210"/>
        <v>2.0966289674868324E-32</v>
      </c>
      <c r="J428">
        <f t="shared" si="220"/>
        <v>1.3312764114302456E-31</v>
      </c>
      <c r="K428">
        <f t="shared" si="197"/>
        <v>8.4530783038592073E-31</v>
      </c>
      <c r="L428">
        <f t="shared" si="209"/>
        <v>5.3673701567662945E-30</v>
      </c>
      <c r="M428">
        <f t="shared" si="218"/>
        <v>3.4080676132614309E-29</v>
      </c>
      <c r="N428">
        <f t="shared" si="195"/>
        <v>2.1639880457879589E-28</v>
      </c>
      <c r="O428">
        <f t="shared" si="207"/>
        <v>1.3740467601321723E-27</v>
      </c>
      <c r="P428">
        <f t="shared" si="216"/>
        <v>8.7246530899492085E-27</v>
      </c>
      <c r="Q428">
        <f t="shared" si="193"/>
        <v>5.5398093972172172E-26</v>
      </c>
      <c r="R428">
        <f t="shared" si="205"/>
        <v>3.5175597059383638E-25</v>
      </c>
      <c r="S428">
        <f t="shared" si="214"/>
        <v>2.2335111910269988E-24</v>
      </c>
      <c r="T428">
        <f t="shared" si="226"/>
        <v>1.4181912056875988E-23</v>
      </c>
      <c r="U428">
        <f t="shared" si="204"/>
        <v>9.0049528472022172E-23</v>
      </c>
      <c r="V428">
        <f t="shared" si="213"/>
        <v>5.7177886490291208E-22</v>
      </c>
      <c r="W428">
        <f t="shared" si="225"/>
        <v>3.6305694865602551E-21</v>
      </c>
      <c r="X428">
        <f t="shared" si="199"/>
        <v>2.3052679288837691E-20</v>
      </c>
      <c r="Y428">
        <f t="shared" si="211"/>
        <v>1.4637538941514559E-19</v>
      </c>
      <c r="Z428">
        <f t="shared" si="191"/>
        <v>9.2942578855942589E-19</v>
      </c>
      <c r="AA428">
        <f t="shared" si="198"/>
        <v>5.9014858979424112E-18</v>
      </c>
      <c r="AB428">
        <f t="shared" si="184"/>
        <v>3.7472099690277302E-17</v>
      </c>
      <c r="AC428">
        <f t="shared" si="219"/>
        <v>2.3793300187121323E-16</v>
      </c>
      <c r="AD428">
        <f t="shared" ref="AD428:AD464" si="229">$C$8*EXP(-$C$5*($D428-($AD$14-1)*$C$3))</f>
        <v>1.5107803898732584E-15</v>
      </c>
      <c r="AE428">
        <f t="shared" si="186"/>
        <v>9.5928575207109955E-15</v>
      </c>
      <c r="AF428">
        <f t="shared" si="189"/>
        <v>6.0910848479030624E-14</v>
      </c>
      <c r="AG428">
        <f t="shared" si="194"/>
        <v>3.8675977980755447E-13</v>
      </c>
      <c r="AH428">
        <f t="shared" si="206"/>
        <v>2.4557715253020076E-12</v>
      </c>
      <c r="AI428">
        <f t="shared" si="215"/>
        <v>1.5593177210631794E-11</v>
      </c>
      <c r="AJ428">
        <f t="shared" si="227"/>
        <v>9.9010503630734008E-11</v>
      </c>
      <c r="AK428">
        <f t="shared" si="185"/>
        <v>6.2867751047731229E-10</v>
      </c>
      <c r="AL428">
        <f t="shared" si="188"/>
        <v>3.9918533659217427E-9</v>
      </c>
      <c r="AM428">
        <f t="shared" si="192"/>
        <v>2.5346688929467923E-8</v>
      </c>
      <c r="AN428">
        <f t="shared" si="203"/>
        <v>1.6094144268219205E-7</v>
      </c>
      <c r="AO428">
        <f t="shared" si="212"/>
        <v>1.0219144616759649E-6</v>
      </c>
      <c r="AP428">
        <f t="shared" si="221"/>
        <v>6.4887523659437814E-6</v>
      </c>
      <c r="AQ428">
        <f t="shared" si="183"/>
        <v>4.1201009326641185E-5</v>
      </c>
      <c r="AR428">
        <f t="shared" si="187"/>
        <v>2.6161010218904722E-4</v>
      </c>
      <c r="AS428">
        <f t="shared" si="190"/>
        <v>1.6611206056816063E-3</v>
      </c>
      <c r="AT428">
        <f t="shared" si="196"/>
        <v>1.0547458387620133E-2</v>
      </c>
      <c r="AU428">
        <f t="shared" si="208"/>
        <v>6.6972186160396019E-2</v>
      </c>
      <c r="AV428">
        <f t="shared" si="217"/>
        <v>0.42524687505449088</v>
      </c>
      <c r="AW428">
        <f t="shared" si="228"/>
        <v>2.7001493472307536</v>
      </c>
    </row>
    <row r="429" spans="1:49" x14ac:dyDescent="0.2">
      <c r="A429">
        <v>415</v>
      </c>
      <c r="B429">
        <f t="shared" si="200"/>
        <v>41</v>
      </c>
      <c r="C429">
        <f t="shared" si="222"/>
        <v>4</v>
      </c>
      <c r="D429">
        <f t="shared" si="223"/>
        <v>331.55555555555554</v>
      </c>
      <c r="E429">
        <f t="shared" si="201"/>
        <v>-259.55555555555554</v>
      </c>
      <c r="F429" t="e">
        <f t="shared" si="224"/>
        <v>#N/A</v>
      </c>
      <c r="G429" t="e">
        <f t="shared" si="202"/>
        <v>#N/A</v>
      </c>
      <c r="H429">
        <f t="shared" si="182"/>
        <v>2.6889384042602581E-33</v>
      </c>
      <c r="I429">
        <f t="shared" si="210"/>
        <v>1.7073694606401545E-32</v>
      </c>
      <c r="J429">
        <f t="shared" si="220"/>
        <v>1.0841120311674288E-31</v>
      </c>
      <c r="K429">
        <f t="shared" si="197"/>
        <v>6.8836823149062659E-31</v>
      </c>
      <c r="L429">
        <f t="shared" si="209"/>
        <v>4.3708658192387983E-30</v>
      </c>
      <c r="M429">
        <f t="shared" si="218"/>
        <v>2.7753267997886199E-29</v>
      </c>
      <c r="N429">
        <f t="shared" si="195"/>
        <v>1.7622226726160052E-28</v>
      </c>
      <c r="O429">
        <f t="shared" si="207"/>
        <v>1.1189416497251412E-27</v>
      </c>
      <c r="P429">
        <f t="shared" si="216"/>
        <v>7.1048366074588712E-27</v>
      </c>
      <c r="Q429">
        <f t="shared" si="193"/>
        <v>4.5112900418969446E-26</v>
      </c>
      <c r="R429">
        <f t="shared" si="205"/>
        <v>2.864490623296343E-25</v>
      </c>
      <c r="S429">
        <f t="shared" si="214"/>
        <v>1.8188381715094725E-24</v>
      </c>
      <c r="T429">
        <f t="shared" si="226"/>
        <v>1.1548902507256186E-23</v>
      </c>
      <c r="U429">
        <f t="shared" si="204"/>
        <v>7.3330959956386439E-23</v>
      </c>
      <c r="V429">
        <f t="shared" si="213"/>
        <v>4.6562257190642195E-22</v>
      </c>
      <c r="W429">
        <f t="shared" si="225"/>
        <v>2.9565190418575861E-21</v>
      </c>
      <c r="X429">
        <f t="shared" si="199"/>
        <v>1.8772725748834941E-20</v>
      </c>
      <c r="Y429">
        <f t="shared" si="211"/>
        <v>1.1919937840804409E-19</v>
      </c>
      <c r="Z429">
        <f t="shared" si="191"/>
        <v>7.5686887471554243E-19</v>
      </c>
      <c r="AA429">
        <f t="shared" si="198"/>
        <v>4.8058177917017479E-18</v>
      </c>
      <c r="AB429">
        <f t="shared" si="184"/>
        <v>3.0515040872459312E-17</v>
      </c>
      <c r="AC429">
        <f t="shared" si="219"/>
        <v>1.9375843192717763E-16</v>
      </c>
      <c r="AD429">
        <f t="shared" si="229"/>
        <v>1.2302893546756482E-15</v>
      </c>
      <c r="AE429">
        <f t="shared" si="186"/>
        <v>7.8118504633495886E-15</v>
      </c>
      <c r="AF429">
        <f t="shared" si="189"/>
        <v>4.9602158573357511E-14</v>
      </c>
      <c r="AG429">
        <f t="shared" si="194"/>
        <v>3.1495407479696509E-13</v>
      </c>
      <c r="AH429">
        <f t="shared" si="206"/>
        <v>1.9998337186174959E-12</v>
      </c>
      <c r="AI429">
        <f t="shared" si="215"/>
        <v>1.2698152594779533E-11</v>
      </c>
      <c r="AJ429">
        <f t="shared" si="227"/>
        <v>8.0628243148023102E-11</v>
      </c>
      <c r="AK429">
        <f t="shared" si="185"/>
        <v>5.1195743196607761E-10</v>
      </c>
      <c r="AL429">
        <f t="shared" si="188"/>
        <v>3.2507270642635624E-9</v>
      </c>
      <c r="AM429">
        <f t="shared" si="192"/>
        <v>2.0640830245893934E-8</v>
      </c>
      <c r="AN429">
        <f t="shared" si="203"/>
        <v>1.3106110258331595E-7</v>
      </c>
      <c r="AO429">
        <f t="shared" si="212"/>
        <v>8.3218612845147102E-7</v>
      </c>
      <c r="AP429">
        <f t="shared" si="221"/>
        <v>5.2840525429488319E-6</v>
      </c>
      <c r="AQ429">
        <f t="shared" si="183"/>
        <v>3.3551642261328909E-5</v>
      </c>
      <c r="AR429">
        <f t="shared" si="187"/>
        <v>2.1303964888357674E-4</v>
      </c>
      <c r="AS429">
        <f t="shared" si="190"/>
        <v>1.3527174509949018E-3</v>
      </c>
      <c r="AT429">
        <f t="shared" si="196"/>
        <v>8.5892204189001904E-3</v>
      </c>
      <c r="AU429">
        <f t="shared" si="208"/>
        <v>5.4538150114195591E-2</v>
      </c>
      <c r="AV429">
        <f t="shared" si="217"/>
        <v>0.34629566745469464</v>
      </c>
      <c r="AW429">
        <f t="shared" si="228"/>
        <v>2.1988404272384474</v>
      </c>
    </row>
    <row r="430" spans="1:49" x14ac:dyDescent="0.2">
      <c r="A430">
        <v>416</v>
      </c>
      <c r="B430">
        <f t="shared" si="200"/>
        <v>41</v>
      </c>
      <c r="C430">
        <f t="shared" si="222"/>
        <v>5</v>
      </c>
      <c r="D430">
        <f t="shared" si="223"/>
        <v>332.44444444444446</v>
      </c>
      <c r="E430">
        <f t="shared" si="201"/>
        <v>-260.44444444444446</v>
      </c>
      <c r="F430" t="e">
        <f t="shared" si="224"/>
        <v>#N/A</v>
      </c>
      <c r="G430" t="e">
        <f t="shared" si="202"/>
        <v>#N/A</v>
      </c>
      <c r="H430">
        <f t="shared" ref="H430:H464" si="230">$C$7*EXP(-$C$5*D430)</f>
        <v>2.1897109045857933E-33</v>
      </c>
      <c r="I430">
        <f t="shared" si="210"/>
        <v>1.3903797573782971E-32</v>
      </c>
      <c r="J430">
        <f t="shared" si="220"/>
        <v>8.8283611579903143E-32</v>
      </c>
      <c r="K430">
        <f t="shared" si="197"/>
        <v>5.6056599157396353E-31</v>
      </c>
      <c r="L430">
        <f t="shared" si="209"/>
        <v>3.5593721788884435E-30</v>
      </c>
      <c r="M430">
        <f t="shared" si="218"/>
        <v>2.2600604564455221E-29</v>
      </c>
      <c r="N430">
        <f t="shared" si="195"/>
        <v>1.4350489384293475E-28</v>
      </c>
      <c r="O430">
        <f t="shared" si="207"/>
        <v>9.1119927779543578E-28</v>
      </c>
      <c r="P430">
        <f t="shared" si="216"/>
        <v>5.7857547685005402E-27</v>
      </c>
      <c r="Q430">
        <f t="shared" si="193"/>
        <v>3.673725282379132E-26</v>
      </c>
      <c r="R430">
        <f t="shared" si="205"/>
        <v>2.332670151156317E-25</v>
      </c>
      <c r="S430">
        <f t="shared" si="214"/>
        <v>1.4811532207361394E-24</v>
      </c>
      <c r="T430">
        <f t="shared" si="226"/>
        <v>9.4047367228905177E-24</v>
      </c>
      <c r="U430">
        <f t="shared" si="204"/>
        <v>5.9716355869601762E-23</v>
      </c>
      <c r="V430">
        <f t="shared" si="213"/>
        <v>3.7917522450845192E-22</v>
      </c>
      <c r="W430">
        <f t="shared" si="225"/>
        <v>2.4076126010599744E-21</v>
      </c>
      <c r="X430">
        <f t="shared" si="199"/>
        <v>1.528738710261806E-20</v>
      </c>
      <c r="Y430">
        <f t="shared" si="211"/>
        <v>9.7068857474163777E-20</v>
      </c>
      <c r="Z430">
        <f t="shared" si="191"/>
        <v>6.1634882587135383E-19</v>
      </c>
      <c r="AA430">
        <f t="shared" si="198"/>
        <v>3.9135710982701987E-18</v>
      </c>
      <c r="AB430">
        <f t="shared" si="184"/>
        <v>2.4849627513385945E-17</v>
      </c>
      <c r="AC430">
        <f t="shared" si="219"/>
        <v>1.577852994230667E-16</v>
      </c>
      <c r="AD430">
        <f t="shared" si="229"/>
        <v>1.0018742011571715E-15</v>
      </c>
      <c r="AE430">
        <f t="shared" si="186"/>
        <v>6.3615046434268059E-15</v>
      </c>
      <c r="AF430">
        <f t="shared" si="189"/>
        <v>4.0393036652305102E-14</v>
      </c>
      <c r="AG430">
        <f t="shared" si="194"/>
        <v>2.564797954962361E-13</v>
      </c>
      <c r="AH430">
        <f t="shared" si="206"/>
        <v>1.6285451887172577E-12</v>
      </c>
      <c r="AI430">
        <f t="shared" si="215"/>
        <v>1.0340617382990077E-11</v>
      </c>
      <c r="AJ430">
        <f t="shared" si="227"/>
        <v>6.565882764703648E-11</v>
      </c>
      <c r="AK430">
        <f t="shared" si="185"/>
        <v>4.1690756831161822E-10</v>
      </c>
      <c r="AL430">
        <f t="shared" si="188"/>
        <v>2.6471980500454613E-9</v>
      </c>
      <c r="AM430">
        <f t="shared" si="192"/>
        <v>1.6808659877641352E-8</v>
      </c>
      <c r="AN430">
        <f t="shared" si="203"/>
        <v>1.0672833748777397E-7</v>
      </c>
      <c r="AO430">
        <f t="shared" si="212"/>
        <v>6.7768270081163863E-7</v>
      </c>
      <c r="AP430">
        <f t="shared" si="221"/>
        <v>4.3030169286761819E-6</v>
      </c>
      <c r="AQ430">
        <f t="shared" ref="AQ430:AQ464" si="231">$C$8*EXP(-$C$5*($D430-($AQ$14-1)*$C$3))</f>
        <v>2.7322454396870154E-5</v>
      </c>
      <c r="AR430">
        <f t="shared" si="187"/>
        <v>1.7348677140777927E-4</v>
      </c>
      <c r="AS430">
        <f t="shared" si="190"/>
        <v>1.1015723337411013E-3</v>
      </c>
      <c r="AT430">
        <f t="shared" si="196"/>
        <v>6.9945483255987517E-3</v>
      </c>
      <c r="AU430">
        <f t="shared" si="208"/>
        <v>4.4412613480391487E-2</v>
      </c>
      <c r="AV430">
        <f t="shared" si="217"/>
        <v>0.28200251743772187</v>
      </c>
      <c r="AW430">
        <f t="shared" si="228"/>
        <v>1.7906043713532807</v>
      </c>
    </row>
    <row r="431" spans="1:49" x14ac:dyDescent="0.2">
      <c r="A431">
        <v>417</v>
      </c>
      <c r="B431">
        <f t="shared" si="200"/>
        <v>41</v>
      </c>
      <c r="C431">
        <f t="shared" si="222"/>
        <v>6</v>
      </c>
      <c r="D431">
        <f t="shared" si="223"/>
        <v>333.33333333333331</v>
      </c>
      <c r="E431">
        <f t="shared" si="201"/>
        <v>-261.33333333333331</v>
      </c>
      <c r="F431" t="e">
        <f t="shared" si="224"/>
        <v>#N/A</v>
      </c>
      <c r="G431" t="e">
        <f t="shared" si="202"/>
        <v>#N/A</v>
      </c>
      <c r="H431">
        <f t="shared" si="230"/>
        <v>1.7831698331450199E-33</v>
      </c>
      <c r="I431">
        <f t="shared" si="210"/>
        <v>1.132242267588951E-32</v>
      </c>
      <c r="J431">
        <f t="shared" si="220"/>
        <v>7.1892902666142771E-32</v>
      </c>
      <c r="K431">
        <f t="shared" si="197"/>
        <v>4.5649147728512544E-31</v>
      </c>
      <c r="L431">
        <f t="shared" si="209"/>
        <v>2.898540205027717E-30</v>
      </c>
      <c r="M431">
        <f t="shared" si="218"/>
        <v>1.84045830825323E-29</v>
      </c>
      <c r="N431">
        <f t="shared" si="195"/>
        <v>1.168618181849922E-28</v>
      </c>
      <c r="O431">
        <f t="shared" si="207"/>
        <v>7.4202629248709591E-28</v>
      </c>
      <c r="P431">
        <f t="shared" si="216"/>
        <v>4.7115732691283061E-27</v>
      </c>
      <c r="Q431">
        <f t="shared" si="193"/>
        <v>2.9916625455358027E-26</v>
      </c>
      <c r="R431">
        <f t="shared" si="205"/>
        <v>1.8995873087669536E-25</v>
      </c>
      <c r="S431">
        <f t="shared" si="214"/>
        <v>1.2061627568968473E-24</v>
      </c>
      <c r="T431">
        <f t="shared" si="226"/>
        <v>7.6586561165716592E-24</v>
      </c>
      <c r="U431">
        <f t="shared" si="204"/>
        <v>4.8629435104434047E-23</v>
      </c>
      <c r="V431">
        <f t="shared" si="213"/>
        <v>3.0877766576559314E-22</v>
      </c>
      <c r="W431">
        <f t="shared" si="225"/>
        <v>1.9606159658423463E-21</v>
      </c>
      <c r="X431">
        <f t="shared" si="199"/>
        <v>1.2449135386735124E-20</v>
      </c>
      <c r="Y431">
        <f t="shared" si="211"/>
        <v>7.9047082435991326E-20</v>
      </c>
      <c r="Z431">
        <f t="shared" si="191"/>
        <v>5.0191768725564093E-19</v>
      </c>
      <c r="AA431">
        <f t="shared" si="198"/>
        <v>3.1869786590041944E-18</v>
      </c>
      <c r="AB431">
        <f t="shared" ref="AB431:AB464" si="232">$C$8*EXP(-$C$5*($D431-($AB$14-1)*$C$3))</f>
        <v>2.0236053103613795E-17</v>
      </c>
      <c r="AC431">
        <f t="shared" si="219"/>
        <v>1.2849092793744327E-16</v>
      </c>
      <c r="AD431">
        <f t="shared" si="229"/>
        <v>8.1586653670507415E-16</v>
      </c>
      <c r="AE431">
        <f t="shared" si="186"/>
        <v>5.1804295945251346E-15</v>
      </c>
      <c r="AF431">
        <f t="shared" si="189"/>
        <v>3.2893677551985501E-14</v>
      </c>
      <c r="AG431">
        <f t="shared" si="194"/>
        <v>2.0886183339649843E-13</v>
      </c>
      <c r="AH431">
        <f t="shared" si="206"/>
        <v>1.3261899761984355E-12</v>
      </c>
      <c r="AI431">
        <f t="shared" si="215"/>
        <v>8.4207814533082947E-12</v>
      </c>
      <c r="AJ431">
        <f t="shared" si="227"/>
        <v>5.346862934950363E-11</v>
      </c>
      <c r="AK431">
        <f t="shared" si="185"/>
        <v>3.395046339067985E-10</v>
      </c>
      <c r="AL431">
        <f t="shared" si="188"/>
        <v>2.1557200520469247E-9</v>
      </c>
      <c r="AM431">
        <f t="shared" si="192"/>
        <v>1.3687969113472939E-8</v>
      </c>
      <c r="AN431">
        <f t="shared" si="203"/>
        <v>8.6913186280140482E-8</v>
      </c>
      <c r="AO431">
        <f t="shared" si="212"/>
        <v>5.5186433332401304E-7</v>
      </c>
      <c r="AP431">
        <f t="shared" si="221"/>
        <v>3.5041200930490686E-6</v>
      </c>
      <c r="AQ431">
        <f t="shared" si="231"/>
        <v>2.2249775687715977E-5</v>
      </c>
      <c r="AR431">
        <f t="shared" si="187"/>
        <v>1.412772693309472E-4</v>
      </c>
      <c r="AS431">
        <f t="shared" si="190"/>
        <v>8.9705474382056069E-4</v>
      </c>
      <c r="AT431">
        <f t="shared" si="196"/>
        <v>5.6959425760552849E-3</v>
      </c>
      <c r="AU431">
        <f t="shared" si="208"/>
        <v>3.6166980948722442E-2</v>
      </c>
      <c r="AV431">
        <f t="shared" si="217"/>
        <v>0.2296460144180634</v>
      </c>
      <c r="AW431">
        <f t="shared" si="228"/>
        <v>1.4581612994701523</v>
      </c>
    </row>
    <row r="432" spans="1:49" x14ac:dyDescent="0.2">
      <c r="A432">
        <v>418</v>
      </c>
      <c r="B432">
        <f t="shared" si="200"/>
        <v>41</v>
      </c>
      <c r="C432">
        <f t="shared" si="222"/>
        <v>7</v>
      </c>
      <c r="D432">
        <f t="shared" si="223"/>
        <v>334.22222222222223</v>
      </c>
      <c r="E432">
        <f t="shared" si="201"/>
        <v>-262.22222222222223</v>
      </c>
      <c r="F432" t="e">
        <f t="shared" si="224"/>
        <v>#N/A</v>
      </c>
      <c r="G432" t="e">
        <f t="shared" si="202"/>
        <v>#N/A</v>
      </c>
      <c r="H432">
        <f t="shared" si="230"/>
        <v>1.452107055401412E-33</v>
      </c>
      <c r="I432">
        <f t="shared" si="210"/>
        <v>9.2203050692584986E-33</v>
      </c>
      <c r="J432">
        <f t="shared" si="220"/>
        <v>5.8545287865634943E-32</v>
      </c>
      <c r="K432">
        <f t="shared" si="197"/>
        <v>3.7173940618275647E-31</v>
      </c>
      <c r="L432">
        <f t="shared" si="209"/>
        <v>2.3603980977301774E-30</v>
      </c>
      <c r="M432">
        <f t="shared" si="218"/>
        <v>1.4987593693602557E-29</v>
      </c>
      <c r="N432">
        <f t="shared" si="195"/>
        <v>9.5165287982785724E-29</v>
      </c>
      <c r="O432">
        <f t="shared" si="207"/>
        <v>6.0426191301892586E-28</v>
      </c>
      <c r="P432">
        <f t="shared" si="216"/>
        <v>3.8368239855622294E-27</v>
      </c>
      <c r="Q432">
        <f t="shared" si="193"/>
        <v>2.4362313723593338E-26</v>
      </c>
      <c r="R432">
        <f t="shared" si="205"/>
        <v>1.5469104973284511E-25</v>
      </c>
      <c r="S432">
        <f t="shared" si="214"/>
        <v>9.8222694030393164E-25</v>
      </c>
      <c r="T432">
        <f t="shared" si="226"/>
        <v>6.2367523132398974E-24</v>
      </c>
      <c r="U432">
        <f t="shared" si="204"/>
        <v>3.9600908731608378E-23</v>
      </c>
      <c r="V432">
        <f t="shared" si="213"/>
        <v>2.5145009671780664E-22</v>
      </c>
      <c r="W432">
        <f t="shared" si="225"/>
        <v>1.5966085921894038E-21</v>
      </c>
      <c r="X432">
        <f t="shared" si="199"/>
        <v>1.0137832635291752E-20</v>
      </c>
      <c r="Y432">
        <f t="shared" si="211"/>
        <v>6.4371224759758548E-20</v>
      </c>
      <c r="Z432">
        <f t="shared" si="191"/>
        <v>4.0873179960048765E-19</v>
      </c>
      <c r="AA432">
        <f t="shared" si="198"/>
        <v>2.5952851546346717E-18</v>
      </c>
      <c r="AB432">
        <f t="shared" si="232"/>
        <v>1.6479033538498201E-17</v>
      </c>
      <c r="AC432">
        <f t="shared" si="219"/>
        <v>1.046353406977249E-16</v>
      </c>
      <c r="AD432">
        <f t="shared" si="229"/>
        <v>6.6439299958647644E-16</v>
      </c>
      <c r="AE432">
        <f t="shared" si="186"/>
        <v>4.2186325858555425E-15</v>
      </c>
      <c r="AF432">
        <f t="shared" si="189"/>
        <v>2.6786647218617593E-14</v>
      </c>
      <c r="AG432">
        <f t="shared" si="194"/>
        <v>1.7008460789413809E-13</v>
      </c>
      <c r="AH432">
        <f t="shared" si="206"/>
        <v>1.0799699419790157E-12</v>
      </c>
      <c r="AI432">
        <f t="shared" si="215"/>
        <v>6.8573816879660845E-12</v>
      </c>
      <c r="AJ432">
        <f t="shared" si="227"/>
        <v>4.3541659620899384E-11</v>
      </c>
      <c r="AK432">
        <f t="shared" si="185"/>
        <v>2.7647230514662822E-10</v>
      </c>
      <c r="AL432">
        <f t="shared" si="188"/>
        <v>1.7554897121193191E-9</v>
      </c>
      <c r="AM432">
        <f t="shared" si="192"/>
        <v>1.1146664862950251E-8</v>
      </c>
      <c r="AN432">
        <f t="shared" si="203"/>
        <v>7.0776910117536625E-8</v>
      </c>
      <c r="AO432">
        <f t="shared" si="212"/>
        <v>4.4940536630254595E-7</v>
      </c>
      <c r="AP432">
        <f t="shared" si="221"/>
        <v>2.8535462049152608E-6</v>
      </c>
      <c r="AQ432">
        <f t="shared" si="231"/>
        <v>1.8118888990089386E-5</v>
      </c>
      <c r="AR432">
        <f t="shared" si="187"/>
        <v>1.1504777377345164E-4</v>
      </c>
      <c r="AS432">
        <f t="shared" si="190"/>
        <v>7.30507828458306E-4</v>
      </c>
      <c r="AT432">
        <f t="shared" si="196"/>
        <v>4.638435581462882E-3</v>
      </c>
      <c r="AU432">
        <f t="shared" si="208"/>
        <v>2.9452230086003617E-2</v>
      </c>
      <c r="AV432">
        <f t="shared" si="217"/>
        <v>0.18701000408532631</v>
      </c>
      <c r="AW432">
        <f t="shared" si="228"/>
        <v>1.1874395088544971</v>
      </c>
    </row>
    <row r="433" spans="1:51" x14ac:dyDescent="0.2">
      <c r="A433">
        <v>419</v>
      </c>
      <c r="B433">
        <f t="shared" si="200"/>
        <v>41</v>
      </c>
      <c r="C433">
        <f t="shared" si="222"/>
        <v>8</v>
      </c>
      <c r="D433">
        <f t="shared" si="223"/>
        <v>335.11111111111109</v>
      </c>
      <c r="E433">
        <f t="shared" si="201"/>
        <v>-263.11111111111109</v>
      </c>
      <c r="F433" t="e">
        <f t="shared" si="224"/>
        <v>#N/A</v>
      </c>
      <c r="G433" t="e">
        <f t="shared" si="202"/>
        <v>#N/A</v>
      </c>
      <c r="H433">
        <f t="shared" si="230"/>
        <v>1.1825092939282984E-33</v>
      </c>
      <c r="I433">
        <f t="shared" si="210"/>
        <v>7.5084659885757464E-33</v>
      </c>
      <c r="J433">
        <f t="shared" si="220"/>
        <v>4.7675787235730582E-32</v>
      </c>
      <c r="K433">
        <f t="shared" si="197"/>
        <v>3.0272237924564464E-31</v>
      </c>
      <c r="L433">
        <f t="shared" si="209"/>
        <v>1.9221672930753925E-30</v>
      </c>
      <c r="M433">
        <f t="shared" si="218"/>
        <v>1.2205001532347039E-29</v>
      </c>
      <c r="N433">
        <f t="shared" si="195"/>
        <v>7.7496929086885074E-29</v>
      </c>
      <c r="O433">
        <f t="shared" si="207"/>
        <v>4.9207482702730075E-28</v>
      </c>
      <c r="P433">
        <f t="shared" si="216"/>
        <v>3.1244803922808441E-27</v>
      </c>
      <c r="Q433">
        <f t="shared" si="193"/>
        <v>1.9839213846242456E-26</v>
      </c>
      <c r="R433">
        <f t="shared" si="205"/>
        <v>1.2597115571898908E-25</v>
      </c>
      <c r="S433">
        <f t="shared" si="214"/>
        <v>7.9986698042389655E-25</v>
      </c>
      <c r="T433">
        <f t="shared" si="226"/>
        <v>5.0788387446380723E-24</v>
      </c>
      <c r="U433">
        <f t="shared" si="204"/>
        <v>3.2248615864061229E-23</v>
      </c>
      <c r="V433">
        <f t="shared" si="213"/>
        <v>2.0476594698851766E-22</v>
      </c>
      <c r="W433">
        <f t="shared" si="225"/>
        <v>1.3001827186273473E-21</v>
      </c>
      <c r="X433">
        <f t="shared" si="199"/>
        <v>8.2556456611996806E-21</v>
      </c>
      <c r="Y433">
        <f t="shared" si="211"/>
        <v>5.2420082429060189E-20</v>
      </c>
      <c r="Z433">
        <f t="shared" si="191"/>
        <v>3.3284677596860109E-19</v>
      </c>
      <c r="AA433">
        <f t="shared" si="198"/>
        <v>2.1134452892671198E-18</v>
      </c>
      <c r="AB433">
        <f t="shared" si="232"/>
        <v>1.3419541101839418E-17</v>
      </c>
      <c r="AC433">
        <f t="shared" si="219"/>
        <v>8.5208774647961953E-17</v>
      </c>
      <c r="AD433">
        <f t="shared" si="229"/>
        <v>5.4104199405238305E-16</v>
      </c>
      <c r="AE433">
        <f t="shared" si="186"/>
        <v>3.4354025220708933E-15</v>
      </c>
      <c r="AF433">
        <f t="shared" si="189"/>
        <v>2.1813446309878121E-14</v>
      </c>
      <c r="AG433">
        <f t="shared" si="194"/>
        <v>1.3850675047740966E-13</v>
      </c>
      <c r="AH433">
        <f t="shared" si="206"/>
        <v>8.7946304565014929E-13</v>
      </c>
      <c r="AI433">
        <f t="shared" si="215"/>
        <v>5.5842422553288031E-12</v>
      </c>
      <c r="AJ433">
        <f t="shared" si="227"/>
        <v>3.5457728122216898E-11</v>
      </c>
      <c r="AK433">
        <f t="shared" si="185"/>
        <v>2.2514253968643837E-10</v>
      </c>
      <c r="AL433">
        <f t="shared" si="188"/>
        <v>1.4295660173641746E-9</v>
      </c>
      <c r="AM433">
        <f t="shared" si="192"/>
        <v>9.0771783992875326E-9</v>
      </c>
      <c r="AN433">
        <f t="shared" si="203"/>
        <v>5.7636490159728058E-8</v>
      </c>
      <c r="AO433">
        <f t="shared" si="212"/>
        <v>3.6596890044522897E-7</v>
      </c>
      <c r="AP433">
        <f t="shared" si="221"/>
        <v>2.3237576702176058E-6</v>
      </c>
      <c r="AQ433">
        <f t="shared" si="231"/>
        <v>1.4754941480890393E-5</v>
      </c>
      <c r="AR433">
        <f t="shared" si="187"/>
        <v>9.3688038513978507E-5</v>
      </c>
      <c r="AS433">
        <f t="shared" si="190"/>
        <v>5.9488196357570643E-4</v>
      </c>
      <c r="AT433">
        <f t="shared" si="196"/>
        <v>3.7772650191079367E-3</v>
      </c>
      <c r="AU433">
        <f t="shared" si="208"/>
        <v>2.3984137859578494E-2</v>
      </c>
      <c r="AV433">
        <f t="shared" si="217"/>
        <v>0.15228978267538082</v>
      </c>
      <c r="AW433">
        <f t="shared" si="228"/>
        <v>0.96697984489163169</v>
      </c>
    </row>
    <row r="434" spans="1:51" x14ac:dyDescent="0.2">
      <c r="A434">
        <v>420</v>
      </c>
      <c r="B434">
        <f t="shared" si="200"/>
        <v>41</v>
      </c>
      <c r="C434">
        <f t="shared" si="222"/>
        <v>9</v>
      </c>
      <c r="D434">
        <f t="shared" si="223"/>
        <v>336</v>
      </c>
      <c r="E434">
        <f t="shared" si="201"/>
        <v>-264</v>
      </c>
      <c r="F434" t="e">
        <f t="shared" si="224"/>
        <v>#N/A</v>
      </c>
      <c r="G434" t="e">
        <f t="shared" si="202"/>
        <v>#N/A</v>
      </c>
      <c r="H434">
        <f t="shared" si="230"/>
        <v>9.629649721936222E-34</v>
      </c>
      <c r="I434">
        <f t="shared" si="210"/>
        <v>6.1144464394747652E-33</v>
      </c>
      <c r="J434">
        <f t="shared" si="220"/>
        <v>3.8824314840901456E-32</v>
      </c>
      <c r="K434">
        <f t="shared" si="197"/>
        <v>2.4651903288156746E-31</v>
      </c>
      <c r="L434">
        <f t="shared" si="209"/>
        <v>1.565298288505541E-30</v>
      </c>
      <c r="M434">
        <f t="shared" si="218"/>
        <v>9.9390245992707798E-30</v>
      </c>
      <c r="N434">
        <f t="shared" si="195"/>
        <v>6.3108872417681303E-29</v>
      </c>
      <c r="O434">
        <f t="shared" si="207"/>
        <v>4.0071636185741875E-28</v>
      </c>
      <c r="P434">
        <f t="shared" si="216"/>
        <v>2.5443902974133214E-27</v>
      </c>
      <c r="Q434">
        <f t="shared" si="193"/>
        <v>1.6155871338926425E-26</v>
      </c>
      <c r="R434">
        <f t="shared" si="205"/>
        <v>1.0258338863549856E-25</v>
      </c>
      <c r="S434">
        <f t="shared" si="214"/>
        <v>6.5136391613781074E-25</v>
      </c>
      <c r="T434">
        <f t="shared" si="226"/>
        <v>4.1359030627651678E-24</v>
      </c>
      <c r="U434">
        <f t="shared" si="204"/>
        <v>2.6261347490687648E-23</v>
      </c>
      <c r="V434">
        <f t="shared" si="213"/>
        <v>1.6674916253127967E-22</v>
      </c>
      <c r="W434">
        <f t="shared" si="225"/>
        <v>1.0587911840678764E-21</v>
      </c>
      <c r="X434">
        <f t="shared" si="199"/>
        <v>6.7229049576160433E-21</v>
      </c>
      <c r="Y434">
        <f t="shared" si="211"/>
        <v>4.2687785608007625E-20</v>
      </c>
      <c r="Z434">
        <f t="shared" si="191"/>
        <v>2.7105054312137654E-19</v>
      </c>
      <c r="AA434">
        <f t="shared" si="198"/>
        <v>1.7210636691497082E-18</v>
      </c>
      <c r="AB434">
        <f t="shared" si="232"/>
        <v>1.092807311564996E-17</v>
      </c>
      <c r="AC434">
        <f t="shared" si="219"/>
        <v>6.9388939039072432E-17</v>
      </c>
      <c r="AD434">
        <f t="shared" si="229"/>
        <v>4.4059229930232245E-16</v>
      </c>
      <c r="AE434">
        <f t="shared" si="186"/>
        <v>2.7975867176063917E-15</v>
      </c>
      <c r="AF434">
        <f t="shared" si="189"/>
        <v>1.7763568394002555E-14</v>
      </c>
      <c r="AG434">
        <f t="shared" si="194"/>
        <v>1.1279162862139462E-13</v>
      </c>
      <c r="AH434">
        <f t="shared" si="206"/>
        <v>7.1618219970723425E-13</v>
      </c>
      <c r="AI434">
        <f t="shared" si="215"/>
        <v>4.5474735088646573E-12</v>
      </c>
      <c r="AJ434">
        <f t="shared" si="227"/>
        <v>2.8874656927077046E-11</v>
      </c>
      <c r="AK434">
        <f t="shared" ref="AK434:AK464" si="233">$C$8*EXP(-$C$5*($D434-($AK$14-1)*$C$3))</f>
        <v>1.833426431250521E-10</v>
      </c>
      <c r="AL434">
        <f t="shared" si="188"/>
        <v>1.164153218269349E-9</v>
      </c>
      <c r="AM434">
        <f t="shared" si="192"/>
        <v>7.3919121733317287E-9</v>
      </c>
      <c r="AN434">
        <f t="shared" si="203"/>
        <v>4.6935716640013204E-8</v>
      </c>
      <c r="AO434">
        <f t="shared" si="212"/>
        <v>2.980232238769536E-7</v>
      </c>
      <c r="AP434">
        <f t="shared" si="221"/>
        <v>1.8923295163729204E-6</v>
      </c>
      <c r="AQ434">
        <f t="shared" si="231"/>
        <v>1.2015543459843389E-5</v>
      </c>
      <c r="AR434">
        <f t="shared" si="187"/>
        <v>7.6293945312500027E-5</v>
      </c>
      <c r="AS434">
        <f t="shared" si="190"/>
        <v>4.8443635619146714E-4</v>
      </c>
      <c r="AT434">
        <f t="shared" si="196"/>
        <v>3.0759791257199071E-3</v>
      </c>
      <c r="AU434">
        <f t="shared" si="208"/>
        <v>1.9531250000000003E-2</v>
      </c>
      <c r="AV434">
        <f t="shared" si="217"/>
        <v>0.12401570718501562</v>
      </c>
      <c r="AW434">
        <f t="shared" si="228"/>
        <v>0.78745065618429588</v>
      </c>
    </row>
    <row r="435" spans="1:51" s="1" customFormat="1" x14ac:dyDescent="0.2">
      <c r="A435" s="1">
        <v>421</v>
      </c>
      <c r="B435" s="1">
        <f t="shared" si="200"/>
        <v>42</v>
      </c>
      <c r="C435" s="1">
        <f t="shared" si="222"/>
        <v>0</v>
      </c>
      <c r="D435" s="1">
        <f t="shared" si="223"/>
        <v>336</v>
      </c>
      <c r="E435" s="1">
        <f t="shared" si="201"/>
        <v>-264</v>
      </c>
      <c r="F435" s="1" t="e">
        <f t="shared" si="224"/>
        <v>#N/A</v>
      </c>
      <c r="G435" s="1" t="e">
        <f t="shared" si="202"/>
        <v>#N/A</v>
      </c>
      <c r="H435" s="1">
        <f t="shared" si="230"/>
        <v>9.629649721936222E-34</v>
      </c>
      <c r="I435" s="1">
        <f t="shared" si="210"/>
        <v>6.1144464394747652E-33</v>
      </c>
      <c r="J435" s="1">
        <f t="shared" si="220"/>
        <v>3.8824314840901456E-32</v>
      </c>
      <c r="K435" s="1">
        <f t="shared" si="197"/>
        <v>2.4651903288156746E-31</v>
      </c>
      <c r="L435" s="1">
        <f t="shared" si="209"/>
        <v>1.565298288505541E-30</v>
      </c>
      <c r="M435" s="1">
        <f t="shared" si="218"/>
        <v>9.9390245992707798E-30</v>
      </c>
      <c r="N435" s="1">
        <f t="shared" si="195"/>
        <v>6.3108872417681303E-29</v>
      </c>
      <c r="O435" s="1">
        <f t="shared" si="207"/>
        <v>4.0071636185741875E-28</v>
      </c>
      <c r="P435" s="1">
        <f t="shared" si="216"/>
        <v>2.5443902974133214E-27</v>
      </c>
      <c r="Q435" s="1">
        <f t="shared" si="193"/>
        <v>1.6155871338926425E-26</v>
      </c>
      <c r="R435" s="1">
        <f t="shared" si="205"/>
        <v>1.0258338863549856E-25</v>
      </c>
      <c r="S435" s="1">
        <f t="shared" si="214"/>
        <v>6.5136391613781074E-25</v>
      </c>
      <c r="T435" s="1">
        <f t="shared" si="226"/>
        <v>4.1359030627651678E-24</v>
      </c>
      <c r="U435" s="1">
        <f t="shared" si="204"/>
        <v>2.6261347490687648E-23</v>
      </c>
      <c r="V435" s="1">
        <f t="shared" si="213"/>
        <v>1.6674916253127967E-22</v>
      </c>
      <c r="W435" s="1">
        <f t="shared" si="225"/>
        <v>1.0587911840678764E-21</v>
      </c>
      <c r="X435" s="1">
        <f t="shared" si="199"/>
        <v>6.7229049576160433E-21</v>
      </c>
      <c r="Y435" s="1">
        <f t="shared" si="211"/>
        <v>4.2687785608007625E-20</v>
      </c>
      <c r="Z435" s="1">
        <f t="shared" si="191"/>
        <v>2.7105054312137654E-19</v>
      </c>
      <c r="AA435" s="1">
        <f t="shared" si="198"/>
        <v>1.7210636691497082E-18</v>
      </c>
      <c r="AB435" s="1">
        <f t="shared" si="232"/>
        <v>1.092807311564996E-17</v>
      </c>
      <c r="AC435" s="1">
        <f t="shared" si="219"/>
        <v>6.9388939039072432E-17</v>
      </c>
      <c r="AD435" s="1">
        <f t="shared" si="229"/>
        <v>4.4059229930232245E-16</v>
      </c>
      <c r="AE435" s="1">
        <f t="shared" si="186"/>
        <v>2.7975867176063917E-15</v>
      </c>
      <c r="AF435" s="1">
        <f t="shared" si="189"/>
        <v>1.7763568394002555E-14</v>
      </c>
      <c r="AG435" s="1">
        <f t="shared" si="194"/>
        <v>1.1279162862139462E-13</v>
      </c>
      <c r="AH435" s="1">
        <f t="shared" si="206"/>
        <v>7.1618219970723425E-13</v>
      </c>
      <c r="AI435" s="1">
        <f t="shared" si="215"/>
        <v>4.5474735088646573E-12</v>
      </c>
      <c r="AJ435" s="1">
        <f t="shared" si="227"/>
        <v>2.8874656927077046E-11</v>
      </c>
      <c r="AK435" s="1">
        <f t="shared" si="233"/>
        <v>1.833426431250521E-10</v>
      </c>
      <c r="AL435" s="1">
        <f t="shared" si="188"/>
        <v>1.164153218269349E-9</v>
      </c>
      <c r="AM435" s="1">
        <f t="shared" si="192"/>
        <v>7.3919121733317287E-9</v>
      </c>
      <c r="AN435" s="1">
        <f t="shared" si="203"/>
        <v>4.6935716640013204E-8</v>
      </c>
      <c r="AO435" s="1">
        <f t="shared" si="212"/>
        <v>2.980232238769536E-7</v>
      </c>
      <c r="AP435" s="1">
        <f t="shared" si="221"/>
        <v>1.8923295163729204E-6</v>
      </c>
      <c r="AQ435" s="1">
        <f t="shared" si="231"/>
        <v>1.2015543459843389E-5</v>
      </c>
      <c r="AR435" s="1">
        <f t="shared" si="187"/>
        <v>7.6293945312500027E-5</v>
      </c>
      <c r="AS435" s="1">
        <f t="shared" si="190"/>
        <v>4.8443635619146714E-4</v>
      </c>
      <c r="AT435" s="1">
        <f t="shared" si="196"/>
        <v>3.0759791257199071E-3</v>
      </c>
      <c r="AU435" s="1">
        <f t="shared" si="208"/>
        <v>1.9531250000000003E-2</v>
      </c>
      <c r="AV435" s="1">
        <f t="shared" si="217"/>
        <v>0.12401570718501562</v>
      </c>
      <c r="AW435" s="1">
        <f t="shared" si="228"/>
        <v>0.78745065618429588</v>
      </c>
      <c r="AX435" s="1">
        <f>$C$8*EXP(-$C$5*($D435-($AX$14-1)*$C$3))</f>
        <v>5</v>
      </c>
    </row>
    <row r="436" spans="1:51" x14ac:dyDescent="0.2">
      <c r="A436">
        <v>422</v>
      </c>
      <c r="B436">
        <f t="shared" si="200"/>
        <v>42</v>
      </c>
      <c r="C436">
        <f t="shared" si="222"/>
        <v>1</v>
      </c>
      <c r="D436">
        <f t="shared" si="223"/>
        <v>336.88888888888891</v>
      </c>
      <c r="E436">
        <f t="shared" si="201"/>
        <v>-264.88888888888891</v>
      </c>
      <c r="F436" t="e">
        <f t="shared" si="224"/>
        <v>#N/A</v>
      </c>
      <c r="G436" t="e">
        <f t="shared" si="202"/>
        <v>#N/A</v>
      </c>
      <c r="H436">
        <f t="shared" si="230"/>
        <v>7.8418118355024987E-34</v>
      </c>
      <c r="I436">
        <f t="shared" si="210"/>
        <v>4.9792401428053624E-33</v>
      </c>
      <c r="J436">
        <f t="shared" si="220"/>
        <v>3.1616204162766234E-32</v>
      </c>
      <c r="K436">
        <f t="shared" si="197"/>
        <v>2.007503829888641E-31</v>
      </c>
      <c r="L436">
        <f t="shared" si="209"/>
        <v>1.2746854765581736E-30</v>
      </c>
      <c r="M436">
        <f t="shared" si="218"/>
        <v>8.093748265668163E-30</v>
      </c>
      <c r="N436">
        <f t="shared" si="195"/>
        <v>5.1392098045149254E-29</v>
      </c>
      <c r="O436">
        <f t="shared" si="207"/>
        <v>3.2631948199889268E-28</v>
      </c>
      <c r="P436">
        <f t="shared" si="216"/>
        <v>2.0719995560110364E-27</v>
      </c>
      <c r="Q436">
        <f t="shared" si="193"/>
        <v>1.3156377099558218E-26</v>
      </c>
      <c r="R436">
        <f t="shared" si="205"/>
        <v>8.3537787391716583E-26</v>
      </c>
      <c r="S436">
        <f t="shared" si="214"/>
        <v>5.3043188633882561E-25</v>
      </c>
      <c r="T436">
        <f t="shared" si="226"/>
        <v>3.3680325374869059E-24</v>
      </c>
      <c r="U436">
        <f t="shared" si="204"/>
        <v>2.138567357227931E-23</v>
      </c>
      <c r="V436">
        <f t="shared" si="213"/>
        <v>1.3579056290273947E-22</v>
      </c>
      <c r="W436">
        <f t="shared" si="225"/>
        <v>8.6221632959664848E-22</v>
      </c>
      <c r="X436">
        <f t="shared" si="199"/>
        <v>5.4747324345035071E-21</v>
      </c>
      <c r="Y436">
        <f t="shared" si="211"/>
        <v>3.4762384103101329E-20</v>
      </c>
      <c r="Z436">
        <f t="shared" si="191"/>
        <v>2.2072738037674216E-19</v>
      </c>
      <c r="AA436">
        <f t="shared" si="198"/>
        <v>1.4015315032328988E-18</v>
      </c>
      <c r="AB436">
        <f t="shared" si="232"/>
        <v>8.8991703303938817E-18</v>
      </c>
      <c r="AC436">
        <f t="shared" si="219"/>
        <v>5.6506209376446029E-17</v>
      </c>
      <c r="AD436">
        <f t="shared" si="229"/>
        <v>3.5879206482762234E-16</v>
      </c>
      <c r="AE436">
        <f t="shared" si="186"/>
        <v>2.2781876045808353E-15</v>
      </c>
      <c r="AF436">
        <f t="shared" si="189"/>
        <v>1.4465589600370196E-14</v>
      </c>
      <c r="AG436">
        <f t="shared" si="194"/>
        <v>9.1850768595871381E-14</v>
      </c>
      <c r="AH436">
        <f t="shared" si="206"/>
        <v>5.8321602677269434E-13</v>
      </c>
      <c r="AI436">
        <f t="shared" si="215"/>
        <v>3.7031909376947597E-12</v>
      </c>
      <c r="AJ436">
        <f t="shared" si="227"/>
        <v>2.3513796760543006E-11</v>
      </c>
      <c r="AK436">
        <f t="shared" si="233"/>
        <v>1.4930330285380985E-10</v>
      </c>
      <c r="AL436">
        <f t="shared" si="188"/>
        <v>9.4801688004985579E-10</v>
      </c>
      <c r="AM436">
        <f t="shared" si="192"/>
        <v>6.0195319706990144E-9</v>
      </c>
      <c r="AN436">
        <f t="shared" si="203"/>
        <v>3.8221645530575349E-8</v>
      </c>
      <c r="AO436">
        <f t="shared" si="212"/>
        <v>2.4269232129276324E-7</v>
      </c>
      <c r="AP436">
        <f t="shared" si="221"/>
        <v>1.5410001844989458E-6</v>
      </c>
      <c r="AQ436">
        <f t="shared" si="231"/>
        <v>9.7847412558272606E-6</v>
      </c>
      <c r="AR436">
        <f t="shared" si="187"/>
        <v>6.212923425094743E-5</v>
      </c>
      <c r="AS436">
        <f t="shared" si="190"/>
        <v>3.9449604723173039E-4</v>
      </c>
      <c r="AT436">
        <f t="shared" si="196"/>
        <v>2.5048937614917804E-3</v>
      </c>
      <c r="AU436">
        <f t="shared" si="208"/>
        <v>1.5905083968242525E-2</v>
      </c>
      <c r="AV436">
        <f t="shared" si="217"/>
        <v>0.10099098809132288</v>
      </c>
      <c r="AW436">
        <f t="shared" si="228"/>
        <v>0.64125280294189535</v>
      </c>
      <c r="AX436">
        <f t="shared" ref="AX436:AX464" si="234">$C$8*EXP(-$C$5*($D436-($AX$14-1)*$C$3))</f>
        <v>4.0717014958700846</v>
      </c>
    </row>
    <row r="437" spans="1:51" x14ac:dyDescent="0.2">
      <c r="A437">
        <v>423</v>
      </c>
      <c r="B437">
        <f t="shared" si="200"/>
        <v>42</v>
      </c>
      <c r="C437">
        <f t="shared" si="222"/>
        <v>2</v>
      </c>
      <c r="D437">
        <f t="shared" si="223"/>
        <v>337.77777777777777</v>
      </c>
      <c r="E437">
        <f t="shared" si="201"/>
        <v>-265.77777777777777</v>
      </c>
      <c r="F437" t="e">
        <f t="shared" si="224"/>
        <v>#N/A</v>
      </c>
      <c r="G437" t="e">
        <f t="shared" si="202"/>
        <v>#N/A</v>
      </c>
      <c r="H437">
        <f t="shared" si="230"/>
        <v>6.3859033961896075E-34</v>
      </c>
      <c r="I437">
        <f t="shared" si="210"/>
        <v>4.0547959075514338E-33</v>
      </c>
      <c r="J437">
        <f t="shared" si="220"/>
        <v>2.5746349156654117E-32</v>
      </c>
      <c r="K437">
        <f t="shared" si="197"/>
        <v>1.6347912694245404E-31</v>
      </c>
      <c r="L437">
        <f t="shared" si="209"/>
        <v>1.0380277523331679E-30</v>
      </c>
      <c r="M437">
        <f t="shared" si="218"/>
        <v>6.5910653841034582E-30</v>
      </c>
      <c r="N437">
        <f t="shared" si="195"/>
        <v>4.1850656497267668E-29</v>
      </c>
      <c r="O437">
        <f t="shared" si="207"/>
        <v>2.6573510459729117E-28</v>
      </c>
      <c r="P437">
        <f t="shared" si="216"/>
        <v>1.6873127383304745E-27</v>
      </c>
      <c r="Q437">
        <f t="shared" si="193"/>
        <v>1.0713768063300608E-26</v>
      </c>
      <c r="R437">
        <f t="shared" si="205"/>
        <v>6.8028186776906586E-26</v>
      </c>
      <c r="S437">
        <f t="shared" si="214"/>
        <v>4.3195206101260176E-25</v>
      </c>
      <c r="T437">
        <f t="shared" si="226"/>
        <v>2.7427246242049574E-24</v>
      </c>
      <c r="U437">
        <f t="shared" si="204"/>
        <v>1.7415215814888098E-23</v>
      </c>
      <c r="V437">
        <f t="shared" si="213"/>
        <v>1.1057972761922614E-22</v>
      </c>
      <c r="W437">
        <f t="shared" si="225"/>
        <v>7.0213750379646468E-22</v>
      </c>
      <c r="X437">
        <f t="shared" si="199"/>
        <v>4.458295248611356E-21</v>
      </c>
      <c r="Y437">
        <f t="shared" si="211"/>
        <v>2.8308410270521911E-20</v>
      </c>
      <c r="Z437">
        <f t="shared" si="191"/>
        <v>1.7974720097189505E-19</v>
      </c>
      <c r="AA437">
        <f t="shared" si="198"/>
        <v>1.1413235836445079E-18</v>
      </c>
      <c r="AB437">
        <f t="shared" si="232"/>
        <v>7.2469530292536139E-18</v>
      </c>
      <c r="AC437">
        <f t="shared" si="219"/>
        <v>4.6015283448805171E-17</v>
      </c>
      <c r="AD437">
        <f t="shared" si="229"/>
        <v>2.9217883741299215E-16</v>
      </c>
      <c r="AE437">
        <f t="shared" si="186"/>
        <v>1.8552199754889267E-15</v>
      </c>
      <c r="AF437">
        <f t="shared" si="189"/>
        <v>1.177991256289413E-14</v>
      </c>
      <c r="AG437">
        <f t="shared" si="194"/>
        <v>7.4797782377726319E-14</v>
      </c>
      <c r="AH437">
        <f t="shared" si="206"/>
        <v>4.7493631372516383E-13</v>
      </c>
      <c r="AI437">
        <f t="shared" si="215"/>
        <v>3.0156576161008997E-12</v>
      </c>
      <c r="AJ437">
        <f t="shared" si="227"/>
        <v>1.9148232288697883E-11</v>
      </c>
      <c r="AK437">
        <f t="shared" si="233"/>
        <v>1.2158369631364204E-10</v>
      </c>
      <c r="AL437">
        <f t="shared" si="188"/>
        <v>7.7200834972182805E-10</v>
      </c>
      <c r="AM437">
        <f t="shared" si="192"/>
        <v>4.9019474659066613E-9</v>
      </c>
      <c r="AN437">
        <f t="shared" si="203"/>
        <v>3.112542625629227E-8</v>
      </c>
      <c r="AO437">
        <f t="shared" si="212"/>
        <v>1.9763413752878814E-7</v>
      </c>
      <c r="AP437">
        <f t="shared" si="221"/>
        <v>1.254898551272104E-6</v>
      </c>
      <c r="AQ437">
        <f t="shared" si="231"/>
        <v>7.9681091216108263E-6</v>
      </c>
      <c r="AR437">
        <f t="shared" si="187"/>
        <v>5.0594339207369709E-5</v>
      </c>
      <c r="AS437">
        <f t="shared" si="190"/>
        <v>3.2125402912565879E-4</v>
      </c>
      <c r="AT437">
        <f t="shared" si="196"/>
        <v>2.0398359351323711E-3</v>
      </c>
      <c r="AU437">
        <f t="shared" si="208"/>
        <v>1.2952150837086654E-2</v>
      </c>
      <c r="AV437">
        <f t="shared" si="217"/>
        <v>8.2241031456168567E-2</v>
      </c>
      <c r="AW437">
        <f t="shared" si="228"/>
        <v>0.522197999393887</v>
      </c>
      <c r="AX437">
        <f t="shared" si="234"/>
        <v>3.3157506142941804</v>
      </c>
    </row>
    <row r="438" spans="1:51" x14ac:dyDescent="0.2">
      <c r="A438">
        <v>424</v>
      </c>
      <c r="B438">
        <f t="shared" si="200"/>
        <v>42</v>
      </c>
      <c r="C438">
        <f t="shared" si="222"/>
        <v>3</v>
      </c>
      <c r="D438">
        <f t="shared" si="223"/>
        <v>338.66666666666669</v>
      </c>
      <c r="E438">
        <f t="shared" si="201"/>
        <v>-266.66666666666669</v>
      </c>
      <c r="F438" t="e">
        <f t="shared" si="224"/>
        <v>#N/A</v>
      </c>
      <c r="G438" t="e">
        <f t="shared" si="202"/>
        <v>#N/A</v>
      </c>
      <c r="H438">
        <f t="shared" si="230"/>
        <v>5.2002984821493933E-34</v>
      </c>
      <c r="I438">
        <f t="shared" si="210"/>
        <v>3.301983712445048E-33</v>
      </c>
      <c r="J438">
        <f t="shared" si="220"/>
        <v>2.0966289674868324E-32</v>
      </c>
      <c r="K438">
        <f t="shared" si="197"/>
        <v>1.3312764114302456E-31</v>
      </c>
      <c r="L438">
        <f t="shared" si="209"/>
        <v>8.4530783038592073E-31</v>
      </c>
      <c r="M438">
        <f t="shared" si="218"/>
        <v>5.3673701567662945E-30</v>
      </c>
      <c r="N438">
        <f t="shared" si="195"/>
        <v>3.4080676132614309E-29</v>
      </c>
      <c r="O438">
        <f t="shared" si="207"/>
        <v>2.1639880457879589E-28</v>
      </c>
      <c r="P438">
        <f t="shared" si="216"/>
        <v>1.3740467601321723E-27</v>
      </c>
      <c r="Q438">
        <f t="shared" si="193"/>
        <v>8.7246530899492085E-27</v>
      </c>
      <c r="R438">
        <f t="shared" si="205"/>
        <v>5.5398093972172172E-26</v>
      </c>
      <c r="S438">
        <f t="shared" si="214"/>
        <v>3.5175597059383638E-25</v>
      </c>
      <c r="T438">
        <f t="shared" si="226"/>
        <v>2.2335111910269988E-24</v>
      </c>
      <c r="U438">
        <f t="shared" si="204"/>
        <v>1.4181912056875988E-23</v>
      </c>
      <c r="V438">
        <f t="shared" si="213"/>
        <v>9.0049528472022172E-23</v>
      </c>
      <c r="W438">
        <f t="shared" si="225"/>
        <v>5.7177886490291208E-22</v>
      </c>
      <c r="X438">
        <f t="shared" si="199"/>
        <v>3.6305694865602551E-21</v>
      </c>
      <c r="Y438">
        <f t="shared" si="211"/>
        <v>2.3052679288837691E-20</v>
      </c>
      <c r="Z438">
        <f t="shared" si="191"/>
        <v>1.4637538941514559E-19</v>
      </c>
      <c r="AA438">
        <f t="shared" si="198"/>
        <v>9.2942578855942589E-19</v>
      </c>
      <c r="AB438">
        <f t="shared" si="232"/>
        <v>5.9014858979424112E-18</v>
      </c>
      <c r="AC438">
        <f t="shared" si="219"/>
        <v>3.7472099690277302E-17</v>
      </c>
      <c r="AD438">
        <f t="shared" si="229"/>
        <v>2.3793300187121323E-16</v>
      </c>
      <c r="AE438">
        <f t="shared" ref="AE438:AE464" si="235">$C$8*EXP(-$C$5*($D438-($AE$14-1)*$C$3))</f>
        <v>1.5107803898732584E-15</v>
      </c>
      <c r="AF438">
        <f t="shared" si="189"/>
        <v>9.5928575207109955E-15</v>
      </c>
      <c r="AG438">
        <f t="shared" si="194"/>
        <v>6.0910848479030624E-14</v>
      </c>
      <c r="AH438">
        <f t="shared" si="206"/>
        <v>3.8675977980755447E-13</v>
      </c>
      <c r="AI438">
        <f t="shared" si="215"/>
        <v>2.4557715253020076E-12</v>
      </c>
      <c r="AJ438">
        <f t="shared" si="227"/>
        <v>1.5593177210631794E-11</v>
      </c>
      <c r="AK438">
        <f t="shared" si="233"/>
        <v>9.9010503630734008E-11</v>
      </c>
      <c r="AL438">
        <f t="shared" si="188"/>
        <v>6.2867751047731229E-10</v>
      </c>
      <c r="AM438">
        <f t="shared" si="192"/>
        <v>3.9918533659217427E-9</v>
      </c>
      <c r="AN438">
        <f t="shared" si="203"/>
        <v>2.5346688929467923E-8</v>
      </c>
      <c r="AO438">
        <f t="shared" si="212"/>
        <v>1.6094144268219205E-7</v>
      </c>
      <c r="AP438">
        <f t="shared" si="221"/>
        <v>1.0219144616759649E-6</v>
      </c>
      <c r="AQ438">
        <f t="shared" si="231"/>
        <v>6.4887523659437814E-6</v>
      </c>
      <c r="AR438">
        <f t="shared" si="187"/>
        <v>4.1201009326641185E-5</v>
      </c>
      <c r="AS438">
        <f t="shared" si="190"/>
        <v>2.6161010218904722E-4</v>
      </c>
      <c r="AT438">
        <f t="shared" si="196"/>
        <v>1.6611206056816063E-3</v>
      </c>
      <c r="AU438">
        <f t="shared" si="208"/>
        <v>1.0547458387620133E-2</v>
      </c>
      <c r="AV438">
        <f t="shared" si="217"/>
        <v>6.6972186160396019E-2</v>
      </c>
      <c r="AW438">
        <f t="shared" si="228"/>
        <v>0.42524687505449088</v>
      </c>
      <c r="AX438">
        <f t="shared" si="234"/>
        <v>2.7001493472307536</v>
      </c>
    </row>
    <row r="439" spans="1:51" x14ac:dyDescent="0.2">
      <c r="A439">
        <v>425</v>
      </c>
      <c r="B439">
        <f t="shared" si="200"/>
        <v>42</v>
      </c>
      <c r="C439">
        <f t="shared" si="222"/>
        <v>4</v>
      </c>
      <c r="D439">
        <f t="shared" si="223"/>
        <v>339.55555555555554</v>
      </c>
      <c r="E439">
        <f t="shared" si="201"/>
        <v>-267.55555555555554</v>
      </c>
      <c r="F439" t="e">
        <f t="shared" si="224"/>
        <v>#N/A</v>
      </c>
      <c r="G439" t="e">
        <f t="shared" si="202"/>
        <v>#N/A</v>
      </c>
      <c r="H439">
        <f t="shared" si="230"/>
        <v>4.2348126217477652E-34</v>
      </c>
      <c r="I439">
        <f t="shared" si="210"/>
        <v>2.6889384042602581E-33</v>
      </c>
      <c r="J439">
        <f t="shared" si="220"/>
        <v>1.7073694606401545E-32</v>
      </c>
      <c r="K439">
        <f t="shared" si="197"/>
        <v>1.0841120311674288E-31</v>
      </c>
      <c r="L439">
        <f t="shared" si="209"/>
        <v>6.8836823149062659E-31</v>
      </c>
      <c r="M439">
        <f t="shared" si="218"/>
        <v>4.3708658192387983E-30</v>
      </c>
      <c r="N439">
        <f t="shared" si="195"/>
        <v>2.7753267997886199E-29</v>
      </c>
      <c r="O439">
        <f t="shared" si="207"/>
        <v>1.7622226726160052E-28</v>
      </c>
      <c r="P439">
        <f t="shared" si="216"/>
        <v>1.1189416497251412E-27</v>
      </c>
      <c r="Q439">
        <f t="shared" si="193"/>
        <v>7.1048366074588712E-27</v>
      </c>
      <c r="R439">
        <f t="shared" si="205"/>
        <v>4.5112900418969446E-26</v>
      </c>
      <c r="S439">
        <f t="shared" si="214"/>
        <v>2.864490623296343E-25</v>
      </c>
      <c r="T439">
        <f t="shared" si="226"/>
        <v>1.8188381715094725E-24</v>
      </c>
      <c r="U439">
        <f t="shared" si="204"/>
        <v>1.1548902507256186E-23</v>
      </c>
      <c r="V439">
        <f t="shared" si="213"/>
        <v>7.3330959956386439E-23</v>
      </c>
      <c r="W439">
        <f t="shared" si="225"/>
        <v>4.6562257190642195E-22</v>
      </c>
      <c r="X439">
        <f t="shared" si="199"/>
        <v>2.9565190418575861E-21</v>
      </c>
      <c r="Y439">
        <f t="shared" si="211"/>
        <v>1.8772725748834941E-20</v>
      </c>
      <c r="Z439">
        <f t="shared" si="191"/>
        <v>1.1919937840804409E-19</v>
      </c>
      <c r="AA439">
        <f t="shared" si="198"/>
        <v>7.5686887471554243E-19</v>
      </c>
      <c r="AB439">
        <f t="shared" si="232"/>
        <v>4.8058177917017479E-18</v>
      </c>
      <c r="AC439">
        <f t="shared" si="219"/>
        <v>3.0515040872459312E-17</v>
      </c>
      <c r="AD439">
        <f t="shared" si="229"/>
        <v>1.9375843192717763E-16</v>
      </c>
      <c r="AE439">
        <f t="shared" si="235"/>
        <v>1.2302893546756482E-15</v>
      </c>
      <c r="AF439">
        <f t="shared" si="189"/>
        <v>7.8118504633495886E-15</v>
      </c>
      <c r="AG439">
        <f t="shared" si="194"/>
        <v>4.9602158573357511E-14</v>
      </c>
      <c r="AH439">
        <f t="shared" si="206"/>
        <v>3.1495407479696509E-13</v>
      </c>
      <c r="AI439">
        <f t="shared" si="215"/>
        <v>1.9998337186174959E-12</v>
      </c>
      <c r="AJ439">
        <f t="shared" si="227"/>
        <v>1.2698152594779533E-11</v>
      </c>
      <c r="AK439">
        <f t="shared" si="233"/>
        <v>8.0628243148023102E-11</v>
      </c>
      <c r="AL439">
        <f t="shared" si="188"/>
        <v>5.1195743196607761E-10</v>
      </c>
      <c r="AM439">
        <f t="shared" si="192"/>
        <v>3.2507270642635624E-9</v>
      </c>
      <c r="AN439">
        <f t="shared" si="203"/>
        <v>2.0640830245893934E-8</v>
      </c>
      <c r="AO439">
        <f t="shared" si="212"/>
        <v>1.3106110258331595E-7</v>
      </c>
      <c r="AP439">
        <f t="shared" si="221"/>
        <v>8.3218612845147102E-7</v>
      </c>
      <c r="AQ439">
        <f t="shared" si="231"/>
        <v>5.2840525429488319E-6</v>
      </c>
      <c r="AR439">
        <f t="shared" si="187"/>
        <v>3.3551642261328909E-5</v>
      </c>
      <c r="AS439">
        <f t="shared" si="190"/>
        <v>2.1303964888357674E-4</v>
      </c>
      <c r="AT439">
        <f t="shared" si="196"/>
        <v>1.3527174509949018E-3</v>
      </c>
      <c r="AU439">
        <f t="shared" si="208"/>
        <v>8.5892204189001904E-3</v>
      </c>
      <c r="AV439">
        <f t="shared" si="217"/>
        <v>5.4538150114195591E-2</v>
      </c>
      <c r="AW439">
        <f t="shared" si="228"/>
        <v>0.34629566745469464</v>
      </c>
      <c r="AX439">
        <f t="shared" si="234"/>
        <v>2.1988404272384474</v>
      </c>
    </row>
    <row r="440" spans="1:51" x14ac:dyDescent="0.2">
      <c r="A440">
        <v>426</v>
      </c>
      <c r="B440">
        <f t="shared" si="200"/>
        <v>42</v>
      </c>
      <c r="C440">
        <f t="shared" si="222"/>
        <v>5</v>
      </c>
      <c r="D440">
        <f t="shared" si="223"/>
        <v>340.44444444444446</v>
      </c>
      <c r="E440">
        <f t="shared" si="201"/>
        <v>-268.44444444444446</v>
      </c>
      <c r="F440" t="e">
        <f t="shared" si="224"/>
        <v>#N/A</v>
      </c>
      <c r="G440" t="e">
        <f t="shared" si="202"/>
        <v>#N/A</v>
      </c>
      <c r="H440">
        <f t="shared" si="230"/>
        <v>3.4485785773399644E-34</v>
      </c>
      <c r="I440">
        <f t="shared" si="210"/>
        <v>2.1897109045857933E-33</v>
      </c>
      <c r="J440">
        <f t="shared" si="220"/>
        <v>1.3903797573782971E-32</v>
      </c>
      <c r="K440">
        <f t="shared" si="197"/>
        <v>8.8283611579903143E-32</v>
      </c>
      <c r="L440">
        <f t="shared" si="209"/>
        <v>5.6056599157396353E-31</v>
      </c>
      <c r="M440">
        <f t="shared" si="218"/>
        <v>3.5593721788884435E-30</v>
      </c>
      <c r="N440">
        <f t="shared" si="195"/>
        <v>2.2600604564455221E-29</v>
      </c>
      <c r="O440">
        <f t="shared" si="207"/>
        <v>1.4350489384293475E-28</v>
      </c>
      <c r="P440">
        <f t="shared" si="216"/>
        <v>9.1119927779543578E-28</v>
      </c>
      <c r="Q440">
        <f t="shared" si="193"/>
        <v>5.7857547685005402E-27</v>
      </c>
      <c r="R440">
        <f t="shared" si="205"/>
        <v>3.673725282379132E-26</v>
      </c>
      <c r="S440">
        <f t="shared" si="214"/>
        <v>2.332670151156317E-25</v>
      </c>
      <c r="T440">
        <f t="shared" si="226"/>
        <v>1.4811532207361394E-24</v>
      </c>
      <c r="U440">
        <f t="shared" si="204"/>
        <v>9.4047367228905177E-24</v>
      </c>
      <c r="V440">
        <f t="shared" si="213"/>
        <v>5.9716355869601762E-23</v>
      </c>
      <c r="W440">
        <f t="shared" si="225"/>
        <v>3.7917522450845192E-22</v>
      </c>
      <c r="X440">
        <f t="shared" si="199"/>
        <v>2.4076126010599744E-21</v>
      </c>
      <c r="Y440">
        <f t="shared" si="211"/>
        <v>1.528738710261806E-20</v>
      </c>
      <c r="Z440">
        <f t="shared" si="191"/>
        <v>9.7068857474163777E-20</v>
      </c>
      <c r="AA440">
        <f t="shared" si="198"/>
        <v>6.1634882587135383E-19</v>
      </c>
      <c r="AB440">
        <f t="shared" si="232"/>
        <v>3.9135710982701987E-18</v>
      </c>
      <c r="AC440">
        <f t="shared" si="219"/>
        <v>2.4849627513385945E-17</v>
      </c>
      <c r="AD440">
        <f t="shared" si="229"/>
        <v>1.577852994230667E-16</v>
      </c>
      <c r="AE440">
        <f t="shared" si="235"/>
        <v>1.0018742011571715E-15</v>
      </c>
      <c r="AF440">
        <f t="shared" si="189"/>
        <v>6.3615046434268059E-15</v>
      </c>
      <c r="AG440">
        <f t="shared" si="194"/>
        <v>4.0393036652305102E-14</v>
      </c>
      <c r="AH440">
        <f t="shared" si="206"/>
        <v>2.564797954962361E-13</v>
      </c>
      <c r="AI440">
        <f t="shared" si="215"/>
        <v>1.6285451887172577E-12</v>
      </c>
      <c r="AJ440">
        <f t="shared" si="227"/>
        <v>1.0340617382990077E-11</v>
      </c>
      <c r="AK440">
        <f t="shared" si="233"/>
        <v>6.565882764703648E-11</v>
      </c>
      <c r="AL440">
        <f t="shared" si="188"/>
        <v>4.1690756831161822E-10</v>
      </c>
      <c r="AM440">
        <f t="shared" si="192"/>
        <v>2.6471980500454613E-9</v>
      </c>
      <c r="AN440">
        <f t="shared" si="203"/>
        <v>1.6808659877641352E-8</v>
      </c>
      <c r="AO440">
        <f t="shared" si="212"/>
        <v>1.0672833748777397E-7</v>
      </c>
      <c r="AP440">
        <f t="shared" si="221"/>
        <v>6.7768270081163863E-7</v>
      </c>
      <c r="AQ440">
        <f t="shared" si="231"/>
        <v>4.3030169286761819E-6</v>
      </c>
      <c r="AR440">
        <f t="shared" ref="AR440:AR464" si="236">$C$8*EXP(-$C$5*($D440-($AR$14-1)*$C$3))</f>
        <v>2.7322454396870154E-5</v>
      </c>
      <c r="AS440">
        <f t="shared" si="190"/>
        <v>1.7348677140777927E-4</v>
      </c>
      <c r="AT440">
        <f t="shared" si="196"/>
        <v>1.1015723337411013E-3</v>
      </c>
      <c r="AU440">
        <f t="shared" si="208"/>
        <v>6.9945483255987517E-3</v>
      </c>
      <c r="AV440">
        <f t="shared" si="217"/>
        <v>4.4412613480391487E-2</v>
      </c>
      <c r="AW440">
        <f t="shared" si="228"/>
        <v>0.28200251743772187</v>
      </c>
      <c r="AX440">
        <f t="shared" si="234"/>
        <v>1.7906043713532807</v>
      </c>
    </row>
    <row r="441" spans="1:51" x14ac:dyDescent="0.2">
      <c r="A441">
        <v>427</v>
      </c>
      <c r="B441">
        <f t="shared" si="200"/>
        <v>42</v>
      </c>
      <c r="C441">
        <f t="shared" si="222"/>
        <v>6</v>
      </c>
      <c r="D441">
        <f t="shared" si="223"/>
        <v>341.33333333333331</v>
      </c>
      <c r="E441">
        <f t="shared" si="201"/>
        <v>-269.33333333333331</v>
      </c>
      <c r="F441" t="e">
        <f t="shared" si="224"/>
        <v>#N/A</v>
      </c>
      <c r="G441" t="e">
        <f t="shared" si="202"/>
        <v>#N/A</v>
      </c>
      <c r="H441">
        <f t="shared" si="230"/>
        <v>2.8083165103961999E-34</v>
      </c>
      <c r="I441">
        <f t="shared" si="210"/>
        <v>1.7831698331450199E-33</v>
      </c>
      <c r="J441">
        <f t="shared" si="220"/>
        <v>1.132242267588951E-32</v>
      </c>
      <c r="K441">
        <f t="shared" si="197"/>
        <v>7.1892902666142771E-32</v>
      </c>
      <c r="L441">
        <f t="shared" si="209"/>
        <v>4.5649147728512544E-31</v>
      </c>
      <c r="M441">
        <f t="shared" si="218"/>
        <v>2.898540205027717E-30</v>
      </c>
      <c r="N441">
        <f t="shared" si="195"/>
        <v>1.84045830825323E-29</v>
      </c>
      <c r="O441">
        <f t="shared" si="207"/>
        <v>1.168618181849922E-28</v>
      </c>
      <c r="P441">
        <f t="shared" si="216"/>
        <v>7.4202629248709591E-28</v>
      </c>
      <c r="Q441">
        <f t="shared" si="193"/>
        <v>4.7115732691283061E-27</v>
      </c>
      <c r="R441">
        <f t="shared" si="205"/>
        <v>2.9916625455358027E-26</v>
      </c>
      <c r="S441">
        <f t="shared" si="214"/>
        <v>1.8995873087669536E-25</v>
      </c>
      <c r="T441">
        <f t="shared" si="226"/>
        <v>1.2061627568968473E-24</v>
      </c>
      <c r="U441">
        <f t="shared" si="204"/>
        <v>7.6586561165716592E-24</v>
      </c>
      <c r="V441">
        <f t="shared" si="213"/>
        <v>4.8629435104434047E-23</v>
      </c>
      <c r="W441">
        <f t="shared" si="225"/>
        <v>3.0877766576559314E-22</v>
      </c>
      <c r="X441">
        <f t="shared" si="199"/>
        <v>1.9606159658423463E-21</v>
      </c>
      <c r="Y441">
        <f t="shared" si="211"/>
        <v>1.2449135386735124E-20</v>
      </c>
      <c r="Z441">
        <f t="shared" si="191"/>
        <v>7.9047082435991326E-20</v>
      </c>
      <c r="AA441">
        <f t="shared" si="198"/>
        <v>5.0191768725564093E-19</v>
      </c>
      <c r="AB441">
        <f t="shared" si="232"/>
        <v>3.1869786590041944E-18</v>
      </c>
      <c r="AC441">
        <f t="shared" si="219"/>
        <v>2.0236053103613795E-17</v>
      </c>
      <c r="AD441">
        <f t="shared" si="229"/>
        <v>1.2849092793744327E-16</v>
      </c>
      <c r="AE441">
        <f t="shared" si="235"/>
        <v>8.1586653670507415E-16</v>
      </c>
      <c r="AF441">
        <f t="shared" si="189"/>
        <v>5.1804295945251346E-15</v>
      </c>
      <c r="AG441">
        <f t="shared" si="194"/>
        <v>3.2893677551985501E-14</v>
      </c>
      <c r="AH441">
        <f t="shared" si="206"/>
        <v>2.0886183339649843E-13</v>
      </c>
      <c r="AI441">
        <f t="shared" si="215"/>
        <v>1.3261899761984355E-12</v>
      </c>
      <c r="AJ441">
        <f t="shared" si="227"/>
        <v>8.4207814533082947E-12</v>
      </c>
      <c r="AK441">
        <f t="shared" si="233"/>
        <v>5.346862934950363E-11</v>
      </c>
      <c r="AL441">
        <f t="shared" si="188"/>
        <v>3.395046339067985E-10</v>
      </c>
      <c r="AM441">
        <f t="shared" si="192"/>
        <v>2.1557200520469247E-9</v>
      </c>
      <c r="AN441">
        <f t="shared" si="203"/>
        <v>1.3687969113472939E-8</v>
      </c>
      <c r="AO441">
        <f t="shared" si="212"/>
        <v>8.6913186280140482E-8</v>
      </c>
      <c r="AP441">
        <f t="shared" si="221"/>
        <v>5.5186433332401304E-7</v>
      </c>
      <c r="AQ441">
        <f t="shared" si="231"/>
        <v>3.5041200930490686E-6</v>
      </c>
      <c r="AR441">
        <f t="shared" si="236"/>
        <v>2.2249775687715977E-5</v>
      </c>
      <c r="AS441">
        <f t="shared" si="190"/>
        <v>1.412772693309472E-4</v>
      </c>
      <c r="AT441">
        <f t="shared" si="196"/>
        <v>8.9705474382056069E-4</v>
      </c>
      <c r="AU441">
        <f t="shared" si="208"/>
        <v>5.6959425760552849E-3</v>
      </c>
      <c r="AV441">
        <f t="shared" si="217"/>
        <v>3.6166980948722442E-2</v>
      </c>
      <c r="AW441">
        <f t="shared" si="228"/>
        <v>0.2296460144180634</v>
      </c>
      <c r="AX441">
        <f t="shared" si="234"/>
        <v>1.4581612994701523</v>
      </c>
    </row>
    <row r="442" spans="1:51" x14ac:dyDescent="0.2">
      <c r="A442">
        <v>428</v>
      </c>
      <c r="B442">
        <f t="shared" si="200"/>
        <v>42</v>
      </c>
      <c r="C442">
        <f t="shared" si="222"/>
        <v>7</v>
      </c>
      <c r="D442">
        <f t="shared" si="223"/>
        <v>342.22222222222223</v>
      </c>
      <c r="E442">
        <f t="shared" si="201"/>
        <v>-270.22222222222223</v>
      </c>
      <c r="F442" t="e">
        <f t="shared" si="224"/>
        <v>#N/A</v>
      </c>
      <c r="G442" t="e">
        <f t="shared" si="202"/>
        <v>#N/A</v>
      </c>
      <c r="H442">
        <f t="shared" si="230"/>
        <v>2.2869253072513633E-34</v>
      </c>
      <c r="I442">
        <f t="shared" si="210"/>
        <v>1.452107055401412E-33</v>
      </c>
      <c r="J442">
        <f t="shared" si="220"/>
        <v>9.2203050692584986E-33</v>
      </c>
      <c r="K442">
        <f t="shared" si="197"/>
        <v>5.8545287865634943E-32</v>
      </c>
      <c r="L442">
        <f t="shared" si="209"/>
        <v>3.7173940618275647E-31</v>
      </c>
      <c r="M442">
        <f t="shared" si="218"/>
        <v>2.3603980977301774E-30</v>
      </c>
      <c r="N442">
        <f t="shared" si="195"/>
        <v>1.4987593693602557E-29</v>
      </c>
      <c r="O442">
        <f t="shared" si="207"/>
        <v>9.5165287982785724E-29</v>
      </c>
      <c r="P442">
        <f t="shared" si="216"/>
        <v>6.0426191301892586E-28</v>
      </c>
      <c r="Q442">
        <f t="shared" si="193"/>
        <v>3.8368239855622294E-27</v>
      </c>
      <c r="R442">
        <f t="shared" si="205"/>
        <v>2.4362313723593338E-26</v>
      </c>
      <c r="S442">
        <f t="shared" si="214"/>
        <v>1.5469104973284511E-25</v>
      </c>
      <c r="T442">
        <f t="shared" si="226"/>
        <v>9.8222694030393164E-25</v>
      </c>
      <c r="U442">
        <f t="shared" si="204"/>
        <v>6.2367523132398974E-24</v>
      </c>
      <c r="V442">
        <f t="shared" si="213"/>
        <v>3.9600908731608378E-23</v>
      </c>
      <c r="W442">
        <f t="shared" si="225"/>
        <v>2.5145009671780664E-22</v>
      </c>
      <c r="X442">
        <f t="shared" si="199"/>
        <v>1.5966085921894038E-21</v>
      </c>
      <c r="Y442">
        <f t="shared" si="211"/>
        <v>1.0137832635291752E-20</v>
      </c>
      <c r="Z442">
        <f t="shared" si="191"/>
        <v>6.4371224759758548E-20</v>
      </c>
      <c r="AA442">
        <f t="shared" si="198"/>
        <v>4.0873179960048765E-19</v>
      </c>
      <c r="AB442">
        <f t="shared" si="232"/>
        <v>2.5952851546346717E-18</v>
      </c>
      <c r="AC442">
        <f t="shared" si="219"/>
        <v>1.6479033538498201E-17</v>
      </c>
      <c r="AD442">
        <f t="shared" si="229"/>
        <v>1.046353406977249E-16</v>
      </c>
      <c r="AE442">
        <f t="shared" si="235"/>
        <v>6.6439299958647644E-16</v>
      </c>
      <c r="AF442">
        <f t="shared" si="189"/>
        <v>4.2186325858555425E-15</v>
      </c>
      <c r="AG442">
        <f t="shared" si="194"/>
        <v>2.6786647218617593E-14</v>
      </c>
      <c r="AH442">
        <f t="shared" si="206"/>
        <v>1.7008460789413809E-13</v>
      </c>
      <c r="AI442">
        <f t="shared" si="215"/>
        <v>1.0799699419790157E-12</v>
      </c>
      <c r="AJ442">
        <f t="shared" si="227"/>
        <v>6.8573816879660845E-12</v>
      </c>
      <c r="AK442">
        <f t="shared" si="233"/>
        <v>4.3541659620899384E-11</v>
      </c>
      <c r="AL442">
        <f t="shared" si="188"/>
        <v>2.7647230514662822E-10</v>
      </c>
      <c r="AM442">
        <f t="shared" si="192"/>
        <v>1.7554897121193191E-9</v>
      </c>
      <c r="AN442">
        <f t="shared" si="203"/>
        <v>1.1146664862950251E-8</v>
      </c>
      <c r="AO442">
        <f t="shared" si="212"/>
        <v>7.0776910117536625E-8</v>
      </c>
      <c r="AP442">
        <f t="shared" si="221"/>
        <v>4.4940536630254595E-7</v>
      </c>
      <c r="AQ442">
        <f t="shared" si="231"/>
        <v>2.8535462049152608E-6</v>
      </c>
      <c r="AR442">
        <f t="shared" si="236"/>
        <v>1.8118888990089386E-5</v>
      </c>
      <c r="AS442">
        <f t="shared" si="190"/>
        <v>1.1504777377345164E-4</v>
      </c>
      <c r="AT442">
        <f t="shared" si="196"/>
        <v>7.30507828458306E-4</v>
      </c>
      <c r="AU442">
        <f t="shared" si="208"/>
        <v>4.638435581462882E-3</v>
      </c>
      <c r="AV442">
        <f t="shared" si="217"/>
        <v>2.9452230086003617E-2</v>
      </c>
      <c r="AW442">
        <f t="shared" si="228"/>
        <v>0.18701000408532631</v>
      </c>
      <c r="AX442">
        <f t="shared" si="234"/>
        <v>1.1874395088544971</v>
      </c>
    </row>
    <row r="443" spans="1:51" x14ac:dyDescent="0.2">
      <c r="A443">
        <v>429</v>
      </c>
      <c r="B443">
        <f t="shared" si="200"/>
        <v>42</v>
      </c>
      <c r="C443">
        <f t="shared" si="222"/>
        <v>8</v>
      </c>
      <c r="D443">
        <f t="shared" si="223"/>
        <v>343.11111111111109</v>
      </c>
      <c r="E443">
        <f t="shared" si="201"/>
        <v>-271.11111111111109</v>
      </c>
      <c r="F443" t="e">
        <f t="shared" si="224"/>
        <v>#N/A</v>
      </c>
      <c r="G443" t="e">
        <f t="shared" si="202"/>
        <v>#N/A</v>
      </c>
      <c r="H443">
        <f t="shared" si="230"/>
        <v>1.8623354388957246E-34</v>
      </c>
      <c r="I443">
        <f t="shared" si="210"/>
        <v>1.1825092939282984E-33</v>
      </c>
      <c r="J443">
        <f t="shared" si="220"/>
        <v>7.5084659885757464E-33</v>
      </c>
      <c r="K443">
        <f t="shared" si="197"/>
        <v>4.7675787235730582E-32</v>
      </c>
      <c r="L443">
        <f t="shared" si="209"/>
        <v>3.0272237924564464E-31</v>
      </c>
      <c r="M443">
        <f t="shared" si="218"/>
        <v>1.9221672930753925E-30</v>
      </c>
      <c r="N443">
        <f t="shared" si="195"/>
        <v>1.2205001532347039E-29</v>
      </c>
      <c r="O443">
        <f t="shared" si="207"/>
        <v>7.7496929086885074E-29</v>
      </c>
      <c r="P443">
        <f t="shared" si="216"/>
        <v>4.9207482702730075E-28</v>
      </c>
      <c r="Q443">
        <f t="shared" si="193"/>
        <v>3.1244803922808441E-27</v>
      </c>
      <c r="R443">
        <f t="shared" si="205"/>
        <v>1.9839213846242456E-26</v>
      </c>
      <c r="S443">
        <f t="shared" si="214"/>
        <v>1.2597115571898908E-25</v>
      </c>
      <c r="T443">
        <f t="shared" si="226"/>
        <v>7.9986698042389655E-25</v>
      </c>
      <c r="U443">
        <f t="shared" si="204"/>
        <v>5.0788387446380723E-24</v>
      </c>
      <c r="V443">
        <f t="shared" si="213"/>
        <v>3.2248615864061229E-23</v>
      </c>
      <c r="W443">
        <f t="shared" si="225"/>
        <v>2.0476594698851766E-22</v>
      </c>
      <c r="X443">
        <f t="shared" si="199"/>
        <v>1.3001827186273473E-21</v>
      </c>
      <c r="Y443">
        <f t="shared" si="211"/>
        <v>8.2556456611996806E-21</v>
      </c>
      <c r="Z443">
        <f t="shared" si="191"/>
        <v>5.2420082429060189E-20</v>
      </c>
      <c r="AA443">
        <f t="shared" si="198"/>
        <v>3.3284677596860109E-19</v>
      </c>
      <c r="AB443">
        <f t="shared" si="232"/>
        <v>2.1134452892671198E-18</v>
      </c>
      <c r="AC443">
        <f t="shared" si="219"/>
        <v>1.3419541101839418E-17</v>
      </c>
      <c r="AD443">
        <f t="shared" si="229"/>
        <v>8.5208774647961953E-17</v>
      </c>
      <c r="AE443">
        <f t="shared" si="235"/>
        <v>5.4104199405238305E-16</v>
      </c>
      <c r="AF443">
        <f t="shared" si="189"/>
        <v>3.4354025220708933E-15</v>
      </c>
      <c r="AG443">
        <f t="shared" si="194"/>
        <v>2.1813446309878121E-14</v>
      </c>
      <c r="AH443">
        <f t="shared" si="206"/>
        <v>1.3850675047740966E-13</v>
      </c>
      <c r="AI443">
        <f t="shared" si="215"/>
        <v>8.7946304565014929E-13</v>
      </c>
      <c r="AJ443">
        <f t="shared" si="227"/>
        <v>5.5842422553288031E-12</v>
      </c>
      <c r="AK443">
        <f t="shared" si="233"/>
        <v>3.5457728122216898E-11</v>
      </c>
      <c r="AL443">
        <f t="shared" si="188"/>
        <v>2.2514253968643837E-10</v>
      </c>
      <c r="AM443">
        <f t="shared" si="192"/>
        <v>1.4295660173641746E-9</v>
      </c>
      <c r="AN443">
        <f t="shared" si="203"/>
        <v>9.0771783992875326E-9</v>
      </c>
      <c r="AO443">
        <f t="shared" si="212"/>
        <v>5.7636490159728058E-8</v>
      </c>
      <c r="AP443">
        <f t="shared" si="221"/>
        <v>3.6596890044522897E-7</v>
      </c>
      <c r="AQ443">
        <f t="shared" si="231"/>
        <v>2.3237576702176058E-6</v>
      </c>
      <c r="AR443">
        <f t="shared" si="236"/>
        <v>1.4754941480890393E-5</v>
      </c>
      <c r="AS443">
        <f t="shared" si="190"/>
        <v>9.3688038513978507E-5</v>
      </c>
      <c r="AT443">
        <f t="shared" si="196"/>
        <v>5.9488196357570643E-4</v>
      </c>
      <c r="AU443">
        <f t="shared" si="208"/>
        <v>3.7772650191079367E-3</v>
      </c>
      <c r="AV443">
        <f t="shared" si="217"/>
        <v>2.3984137859578494E-2</v>
      </c>
      <c r="AW443">
        <f t="shared" si="228"/>
        <v>0.15228978267538082</v>
      </c>
      <c r="AX443">
        <f t="shared" si="234"/>
        <v>0.96697984489163169</v>
      </c>
    </row>
    <row r="444" spans="1:51" x14ac:dyDescent="0.2">
      <c r="A444">
        <v>430</v>
      </c>
      <c r="B444">
        <f t="shared" si="200"/>
        <v>42</v>
      </c>
      <c r="C444">
        <f t="shared" si="222"/>
        <v>9</v>
      </c>
      <c r="D444">
        <f t="shared" si="223"/>
        <v>344</v>
      </c>
      <c r="E444">
        <f t="shared" si="201"/>
        <v>-272</v>
      </c>
      <c r="F444" t="e">
        <f t="shared" si="224"/>
        <v>#N/A</v>
      </c>
      <c r="G444" t="e">
        <f t="shared" si="202"/>
        <v>#N/A</v>
      </c>
      <c r="H444">
        <f t="shared" si="230"/>
        <v>1.5165747984727121E-34</v>
      </c>
      <c r="I444">
        <f t="shared" si="210"/>
        <v>9.629649721936222E-34</v>
      </c>
      <c r="J444">
        <f t="shared" si="220"/>
        <v>6.1144464394747652E-33</v>
      </c>
      <c r="K444">
        <f t="shared" si="197"/>
        <v>3.8824314840901456E-32</v>
      </c>
      <c r="L444">
        <f t="shared" si="209"/>
        <v>2.4651903288156746E-31</v>
      </c>
      <c r="M444">
        <f t="shared" si="218"/>
        <v>1.565298288505541E-30</v>
      </c>
      <c r="N444">
        <f t="shared" si="195"/>
        <v>9.9390245992707798E-30</v>
      </c>
      <c r="O444">
        <f t="shared" si="207"/>
        <v>6.3108872417681303E-29</v>
      </c>
      <c r="P444">
        <f t="shared" si="216"/>
        <v>4.0071636185741875E-28</v>
      </c>
      <c r="Q444">
        <f t="shared" si="193"/>
        <v>2.5443902974133214E-27</v>
      </c>
      <c r="R444">
        <f t="shared" si="205"/>
        <v>1.6155871338926425E-26</v>
      </c>
      <c r="S444">
        <f t="shared" si="214"/>
        <v>1.0258338863549856E-25</v>
      </c>
      <c r="T444">
        <f t="shared" si="226"/>
        <v>6.5136391613781074E-25</v>
      </c>
      <c r="U444">
        <f t="shared" si="204"/>
        <v>4.1359030627651678E-24</v>
      </c>
      <c r="V444">
        <f t="shared" si="213"/>
        <v>2.6261347490687648E-23</v>
      </c>
      <c r="W444">
        <f t="shared" si="225"/>
        <v>1.6674916253127967E-22</v>
      </c>
      <c r="X444">
        <f t="shared" si="199"/>
        <v>1.0587911840678764E-21</v>
      </c>
      <c r="Y444">
        <f t="shared" si="211"/>
        <v>6.7229049576160433E-21</v>
      </c>
      <c r="Z444">
        <f t="shared" si="191"/>
        <v>4.2687785608007625E-20</v>
      </c>
      <c r="AA444">
        <f t="shared" si="198"/>
        <v>2.7105054312137654E-19</v>
      </c>
      <c r="AB444">
        <f t="shared" si="232"/>
        <v>1.7210636691497082E-18</v>
      </c>
      <c r="AC444">
        <f t="shared" si="219"/>
        <v>1.092807311564996E-17</v>
      </c>
      <c r="AD444">
        <f t="shared" si="229"/>
        <v>6.9388939039072432E-17</v>
      </c>
      <c r="AE444">
        <f t="shared" si="235"/>
        <v>4.4059229930232245E-16</v>
      </c>
      <c r="AF444">
        <f t="shared" si="189"/>
        <v>2.7975867176063917E-15</v>
      </c>
      <c r="AG444">
        <f t="shared" si="194"/>
        <v>1.7763568394002555E-14</v>
      </c>
      <c r="AH444">
        <f t="shared" si="206"/>
        <v>1.1279162862139462E-13</v>
      </c>
      <c r="AI444">
        <f t="shared" si="215"/>
        <v>7.1618219970723425E-13</v>
      </c>
      <c r="AJ444">
        <f t="shared" si="227"/>
        <v>4.5474735088646573E-12</v>
      </c>
      <c r="AK444">
        <f t="shared" si="233"/>
        <v>2.8874656927077046E-11</v>
      </c>
      <c r="AL444">
        <f t="shared" ref="AL444:AL464" si="237">$C$8*EXP(-$C$5*($D444-($AL$14-1)*$C$3))</f>
        <v>1.833426431250521E-10</v>
      </c>
      <c r="AM444">
        <f t="shared" si="192"/>
        <v>1.164153218269349E-9</v>
      </c>
      <c r="AN444">
        <f t="shared" si="203"/>
        <v>7.3919121733317287E-9</v>
      </c>
      <c r="AO444">
        <f t="shared" si="212"/>
        <v>4.6935716640013204E-8</v>
      </c>
      <c r="AP444">
        <f t="shared" si="221"/>
        <v>2.980232238769536E-7</v>
      </c>
      <c r="AQ444">
        <f t="shared" si="231"/>
        <v>1.8923295163729204E-6</v>
      </c>
      <c r="AR444">
        <f t="shared" si="236"/>
        <v>1.2015543459843389E-5</v>
      </c>
      <c r="AS444">
        <f t="shared" si="190"/>
        <v>7.6293945312500027E-5</v>
      </c>
      <c r="AT444">
        <f t="shared" si="196"/>
        <v>4.8443635619146714E-4</v>
      </c>
      <c r="AU444">
        <f t="shared" si="208"/>
        <v>3.0759791257199071E-3</v>
      </c>
      <c r="AV444">
        <f t="shared" si="217"/>
        <v>1.9531250000000003E-2</v>
      </c>
      <c r="AW444">
        <f t="shared" si="228"/>
        <v>0.12401570718501562</v>
      </c>
      <c r="AX444">
        <f t="shared" si="234"/>
        <v>0.78745065618429588</v>
      </c>
    </row>
    <row r="445" spans="1:51" s="1" customFormat="1" x14ac:dyDescent="0.2">
      <c r="A445" s="1">
        <v>431</v>
      </c>
      <c r="B445" s="1">
        <f t="shared" si="200"/>
        <v>43</v>
      </c>
      <c r="C445" s="1">
        <f t="shared" si="222"/>
        <v>0</v>
      </c>
      <c r="D445" s="1">
        <f t="shared" si="223"/>
        <v>344</v>
      </c>
      <c r="E445" s="1">
        <f t="shared" si="201"/>
        <v>-272</v>
      </c>
      <c r="F445" s="1" t="e">
        <f t="shared" si="224"/>
        <v>#N/A</v>
      </c>
      <c r="G445" s="1" t="e">
        <f t="shared" si="202"/>
        <v>#N/A</v>
      </c>
      <c r="H445" s="1">
        <f t="shared" si="230"/>
        <v>1.5165747984727121E-34</v>
      </c>
      <c r="I445" s="1">
        <f t="shared" si="210"/>
        <v>9.629649721936222E-34</v>
      </c>
      <c r="J445" s="1">
        <f t="shared" si="220"/>
        <v>6.1144464394747652E-33</v>
      </c>
      <c r="K445" s="1">
        <f t="shared" si="197"/>
        <v>3.8824314840901456E-32</v>
      </c>
      <c r="L445" s="1">
        <f t="shared" si="209"/>
        <v>2.4651903288156746E-31</v>
      </c>
      <c r="M445" s="1">
        <f t="shared" si="218"/>
        <v>1.565298288505541E-30</v>
      </c>
      <c r="N445" s="1">
        <f t="shared" si="195"/>
        <v>9.9390245992707798E-30</v>
      </c>
      <c r="O445" s="1">
        <f t="shared" si="207"/>
        <v>6.3108872417681303E-29</v>
      </c>
      <c r="P445" s="1">
        <f t="shared" si="216"/>
        <v>4.0071636185741875E-28</v>
      </c>
      <c r="Q445" s="1">
        <f t="shared" si="193"/>
        <v>2.5443902974133214E-27</v>
      </c>
      <c r="R445" s="1">
        <f t="shared" si="205"/>
        <v>1.6155871338926425E-26</v>
      </c>
      <c r="S445" s="1">
        <f t="shared" si="214"/>
        <v>1.0258338863549856E-25</v>
      </c>
      <c r="T445" s="1">
        <f t="shared" si="226"/>
        <v>6.5136391613781074E-25</v>
      </c>
      <c r="U445" s="1">
        <f t="shared" si="204"/>
        <v>4.1359030627651678E-24</v>
      </c>
      <c r="V445" s="1">
        <f t="shared" si="213"/>
        <v>2.6261347490687648E-23</v>
      </c>
      <c r="W445" s="1">
        <f t="shared" si="225"/>
        <v>1.6674916253127967E-22</v>
      </c>
      <c r="X445" s="1">
        <f t="shared" si="199"/>
        <v>1.0587911840678764E-21</v>
      </c>
      <c r="Y445" s="1">
        <f t="shared" si="211"/>
        <v>6.7229049576160433E-21</v>
      </c>
      <c r="Z445" s="1">
        <f t="shared" si="191"/>
        <v>4.2687785608007625E-20</v>
      </c>
      <c r="AA445" s="1">
        <f t="shared" si="198"/>
        <v>2.7105054312137654E-19</v>
      </c>
      <c r="AB445" s="1">
        <f t="shared" si="232"/>
        <v>1.7210636691497082E-18</v>
      </c>
      <c r="AC445" s="1">
        <f t="shared" si="219"/>
        <v>1.092807311564996E-17</v>
      </c>
      <c r="AD445" s="1">
        <f t="shared" si="229"/>
        <v>6.9388939039072432E-17</v>
      </c>
      <c r="AE445" s="1">
        <f t="shared" si="235"/>
        <v>4.4059229930232245E-16</v>
      </c>
      <c r="AF445" s="1">
        <f t="shared" si="189"/>
        <v>2.7975867176063917E-15</v>
      </c>
      <c r="AG445" s="1">
        <f t="shared" si="194"/>
        <v>1.7763568394002555E-14</v>
      </c>
      <c r="AH445" s="1">
        <f t="shared" si="206"/>
        <v>1.1279162862139462E-13</v>
      </c>
      <c r="AI445" s="1">
        <f t="shared" si="215"/>
        <v>7.1618219970723425E-13</v>
      </c>
      <c r="AJ445" s="1">
        <f t="shared" si="227"/>
        <v>4.5474735088646573E-12</v>
      </c>
      <c r="AK445" s="1">
        <f t="shared" si="233"/>
        <v>2.8874656927077046E-11</v>
      </c>
      <c r="AL445" s="1">
        <f t="shared" si="237"/>
        <v>1.833426431250521E-10</v>
      </c>
      <c r="AM445" s="1">
        <f t="shared" si="192"/>
        <v>1.164153218269349E-9</v>
      </c>
      <c r="AN445" s="1">
        <f t="shared" si="203"/>
        <v>7.3919121733317287E-9</v>
      </c>
      <c r="AO445" s="1">
        <f t="shared" si="212"/>
        <v>4.6935716640013204E-8</v>
      </c>
      <c r="AP445" s="1">
        <f t="shared" si="221"/>
        <v>2.980232238769536E-7</v>
      </c>
      <c r="AQ445" s="1">
        <f t="shared" si="231"/>
        <v>1.8923295163729204E-6</v>
      </c>
      <c r="AR445" s="1">
        <f t="shared" si="236"/>
        <v>1.2015543459843389E-5</v>
      </c>
      <c r="AS445" s="1">
        <f t="shared" si="190"/>
        <v>7.6293945312500027E-5</v>
      </c>
      <c r="AT445" s="1">
        <f t="shared" si="196"/>
        <v>4.8443635619146714E-4</v>
      </c>
      <c r="AU445" s="1">
        <f t="shared" si="208"/>
        <v>3.0759791257199071E-3</v>
      </c>
      <c r="AV445" s="1">
        <f t="shared" si="217"/>
        <v>1.9531250000000003E-2</v>
      </c>
      <c r="AW445" s="1">
        <f t="shared" si="228"/>
        <v>0.12401570718501562</v>
      </c>
      <c r="AX445" s="1">
        <f t="shared" si="234"/>
        <v>0.78745065618429588</v>
      </c>
      <c r="AY445" s="1">
        <f>$C$8*EXP(-$C$5*($D445-($AY$14-1)*$C$3))</f>
        <v>5</v>
      </c>
    </row>
    <row r="446" spans="1:51" x14ac:dyDescent="0.2">
      <c r="A446">
        <v>432</v>
      </c>
      <c r="B446">
        <f t="shared" si="200"/>
        <v>43</v>
      </c>
      <c r="C446">
        <f t="shared" si="222"/>
        <v>1</v>
      </c>
      <c r="D446">
        <f t="shared" si="223"/>
        <v>344.88888888888891</v>
      </c>
      <c r="E446">
        <f t="shared" si="201"/>
        <v>-272.88888888888891</v>
      </c>
      <c r="F446" t="e">
        <f t="shared" si="224"/>
        <v>#N/A</v>
      </c>
      <c r="G446" t="e">
        <f t="shared" si="202"/>
        <v>#N/A</v>
      </c>
      <c r="H446">
        <f t="shared" si="230"/>
        <v>1.2350079751080552E-34</v>
      </c>
      <c r="I446">
        <f t="shared" si="210"/>
        <v>7.8418118355024987E-34</v>
      </c>
      <c r="J446">
        <f t="shared" si="220"/>
        <v>4.9792401428053624E-33</v>
      </c>
      <c r="K446">
        <f t="shared" si="197"/>
        <v>3.1616204162766234E-32</v>
      </c>
      <c r="L446">
        <f t="shared" si="209"/>
        <v>2.007503829888641E-31</v>
      </c>
      <c r="M446">
        <f t="shared" si="218"/>
        <v>1.2746854765581736E-30</v>
      </c>
      <c r="N446">
        <f t="shared" si="195"/>
        <v>8.093748265668163E-30</v>
      </c>
      <c r="O446">
        <f t="shared" si="207"/>
        <v>5.1392098045149254E-29</v>
      </c>
      <c r="P446">
        <f t="shared" si="216"/>
        <v>3.2631948199889268E-28</v>
      </c>
      <c r="Q446">
        <f t="shared" si="193"/>
        <v>2.0719995560110364E-27</v>
      </c>
      <c r="R446">
        <f t="shared" si="205"/>
        <v>1.3156377099558218E-26</v>
      </c>
      <c r="S446">
        <f t="shared" si="214"/>
        <v>8.3537787391716583E-26</v>
      </c>
      <c r="T446">
        <f t="shared" si="226"/>
        <v>5.3043188633882561E-25</v>
      </c>
      <c r="U446">
        <f t="shared" si="204"/>
        <v>3.3680325374869059E-24</v>
      </c>
      <c r="V446">
        <f t="shared" si="213"/>
        <v>2.138567357227931E-23</v>
      </c>
      <c r="W446">
        <f t="shared" si="225"/>
        <v>1.3579056290273947E-22</v>
      </c>
      <c r="X446">
        <f t="shared" si="199"/>
        <v>8.6221632959664848E-22</v>
      </c>
      <c r="Y446">
        <f t="shared" si="211"/>
        <v>5.4747324345035071E-21</v>
      </c>
      <c r="Z446">
        <f t="shared" si="191"/>
        <v>3.4762384103101329E-20</v>
      </c>
      <c r="AA446">
        <f t="shared" si="198"/>
        <v>2.2072738037674216E-19</v>
      </c>
      <c r="AB446">
        <f t="shared" si="232"/>
        <v>1.4015315032328988E-18</v>
      </c>
      <c r="AC446">
        <f t="shared" si="219"/>
        <v>8.8991703303938817E-18</v>
      </c>
      <c r="AD446">
        <f t="shared" si="229"/>
        <v>5.6506209376446029E-17</v>
      </c>
      <c r="AE446">
        <f t="shared" si="235"/>
        <v>3.5879206482762234E-16</v>
      </c>
      <c r="AF446">
        <f t="shared" si="189"/>
        <v>2.2781876045808353E-15</v>
      </c>
      <c r="AG446">
        <f t="shared" si="194"/>
        <v>1.4465589600370196E-14</v>
      </c>
      <c r="AH446">
        <f t="shared" si="206"/>
        <v>9.1850768595871381E-14</v>
      </c>
      <c r="AI446">
        <f t="shared" si="215"/>
        <v>5.8321602677269434E-13</v>
      </c>
      <c r="AJ446">
        <f t="shared" si="227"/>
        <v>3.7031909376947597E-12</v>
      </c>
      <c r="AK446">
        <f t="shared" si="233"/>
        <v>2.3513796760543006E-11</v>
      </c>
      <c r="AL446">
        <f t="shared" si="237"/>
        <v>1.4930330285380985E-10</v>
      </c>
      <c r="AM446">
        <f t="shared" si="192"/>
        <v>9.4801688004985579E-10</v>
      </c>
      <c r="AN446">
        <f t="shared" si="203"/>
        <v>6.0195319706990144E-9</v>
      </c>
      <c r="AO446">
        <f t="shared" si="212"/>
        <v>3.8221645530575349E-8</v>
      </c>
      <c r="AP446">
        <f t="shared" si="221"/>
        <v>2.4269232129276324E-7</v>
      </c>
      <c r="AQ446">
        <f t="shared" si="231"/>
        <v>1.5410001844989458E-6</v>
      </c>
      <c r="AR446">
        <f t="shared" si="236"/>
        <v>9.7847412558272606E-6</v>
      </c>
      <c r="AS446">
        <f t="shared" si="190"/>
        <v>6.212923425094743E-5</v>
      </c>
      <c r="AT446">
        <f t="shared" si="196"/>
        <v>3.9449604723173039E-4</v>
      </c>
      <c r="AU446">
        <f t="shared" si="208"/>
        <v>2.5048937614917804E-3</v>
      </c>
      <c r="AV446">
        <f t="shared" si="217"/>
        <v>1.5905083968242525E-2</v>
      </c>
      <c r="AW446">
        <f t="shared" si="228"/>
        <v>0.10099098809132288</v>
      </c>
      <c r="AX446">
        <f t="shared" si="234"/>
        <v>0.64125280294189535</v>
      </c>
      <c r="AY446">
        <f t="shared" ref="AY446:AY464" si="238">$C$8*EXP(-$C$5*($D446-($AY$14-1)*$C$3))</f>
        <v>4.0717014958700846</v>
      </c>
    </row>
    <row r="447" spans="1:51" x14ac:dyDescent="0.2">
      <c r="A447">
        <v>433</v>
      </c>
      <c r="B447">
        <f t="shared" si="200"/>
        <v>43</v>
      </c>
      <c r="C447">
        <f t="shared" si="222"/>
        <v>2</v>
      </c>
      <c r="D447">
        <f t="shared" si="223"/>
        <v>345.77777777777777</v>
      </c>
      <c r="E447">
        <f t="shared" si="201"/>
        <v>-273.77777777777777</v>
      </c>
      <c r="F447" t="e">
        <f t="shared" si="224"/>
        <v>#N/A</v>
      </c>
      <c r="G447" t="e">
        <f t="shared" si="202"/>
        <v>#N/A</v>
      </c>
      <c r="H447">
        <f t="shared" si="230"/>
        <v>1.0057167639318006E-34</v>
      </c>
      <c r="I447">
        <f t="shared" si="210"/>
        <v>6.3859033961896075E-34</v>
      </c>
      <c r="J447">
        <f t="shared" si="220"/>
        <v>4.0547959075514338E-33</v>
      </c>
      <c r="K447">
        <f t="shared" si="197"/>
        <v>2.5746349156654117E-32</v>
      </c>
      <c r="L447">
        <f t="shared" si="209"/>
        <v>1.6347912694245404E-31</v>
      </c>
      <c r="M447">
        <f t="shared" si="218"/>
        <v>1.0380277523331679E-30</v>
      </c>
      <c r="N447">
        <f t="shared" si="195"/>
        <v>6.5910653841034582E-30</v>
      </c>
      <c r="O447">
        <f t="shared" si="207"/>
        <v>4.1850656497267668E-29</v>
      </c>
      <c r="P447">
        <f t="shared" si="216"/>
        <v>2.6573510459729117E-28</v>
      </c>
      <c r="Q447">
        <f t="shared" si="193"/>
        <v>1.6873127383304745E-27</v>
      </c>
      <c r="R447">
        <f t="shared" si="205"/>
        <v>1.0713768063300608E-26</v>
      </c>
      <c r="S447">
        <f t="shared" si="214"/>
        <v>6.8028186776906586E-26</v>
      </c>
      <c r="T447">
        <f t="shared" si="226"/>
        <v>4.3195206101260176E-25</v>
      </c>
      <c r="U447">
        <f t="shared" si="204"/>
        <v>2.7427246242049574E-24</v>
      </c>
      <c r="V447">
        <f t="shared" si="213"/>
        <v>1.7415215814888098E-23</v>
      </c>
      <c r="W447">
        <f t="shared" si="225"/>
        <v>1.1057972761922614E-22</v>
      </c>
      <c r="X447">
        <f t="shared" si="199"/>
        <v>7.0213750379646468E-22</v>
      </c>
      <c r="Y447">
        <f t="shared" si="211"/>
        <v>4.458295248611356E-21</v>
      </c>
      <c r="Z447">
        <f t="shared" si="191"/>
        <v>2.8308410270521911E-20</v>
      </c>
      <c r="AA447">
        <f t="shared" si="198"/>
        <v>1.7974720097189505E-19</v>
      </c>
      <c r="AB447">
        <f t="shared" si="232"/>
        <v>1.1413235836445079E-18</v>
      </c>
      <c r="AC447">
        <f t="shared" si="219"/>
        <v>7.2469530292536139E-18</v>
      </c>
      <c r="AD447">
        <f t="shared" si="229"/>
        <v>4.6015283448805171E-17</v>
      </c>
      <c r="AE447">
        <f t="shared" si="235"/>
        <v>2.9217883741299215E-16</v>
      </c>
      <c r="AF447">
        <f t="shared" si="189"/>
        <v>1.8552199754889267E-15</v>
      </c>
      <c r="AG447">
        <f t="shared" si="194"/>
        <v>1.177991256289413E-14</v>
      </c>
      <c r="AH447">
        <f t="shared" si="206"/>
        <v>7.4797782377726319E-14</v>
      </c>
      <c r="AI447">
        <f t="shared" si="215"/>
        <v>4.7493631372516383E-13</v>
      </c>
      <c r="AJ447">
        <f t="shared" si="227"/>
        <v>3.0156576161008997E-12</v>
      </c>
      <c r="AK447">
        <f t="shared" si="233"/>
        <v>1.9148232288697883E-11</v>
      </c>
      <c r="AL447">
        <f t="shared" si="237"/>
        <v>1.2158369631364204E-10</v>
      </c>
      <c r="AM447">
        <f t="shared" si="192"/>
        <v>7.7200834972182805E-10</v>
      </c>
      <c r="AN447">
        <f t="shared" si="203"/>
        <v>4.9019474659066613E-9</v>
      </c>
      <c r="AO447">
        <f t="shared" si="212"/>
        <v>3.112542625629227E-8</v>
      </c>
      <c r="AP447">
        <f t="shared" si="221"/>
        <v>1.9763413752878814E-7</v>
      </c>
      <c r="AQ447">
        <f t="shared" si="231"/>
        <v>1.254898551272104E-6</v>
      </c>
      <c r="AR447">
        <f t="shared" si="236"/>
        <v>7.9681091216108263E-6</v>
      </c>
      <c r="AS447">
        <f t="shared" si="190"/>
        <v>5.0594339207369709E-5</v>
      </c>
      <c r="AT447">
        <f t="shared" si="196"/>
        <v>3.2125402912565879E-4</v>
      </c>
      <c r="AU447">
        <f t="shared" si="208"/>
        <v>2.0398359351323711E-3</v>
      </c>
      <c r="AV447">
        <f t="shared" si="217"/>
        <v>1.2952150837086654E-2</v>
      </c>
      <c r="AW447">
        <f t="shared" si="228"/>
        <v>8.2241031456168567E-2</v>
      </c>
      <c r="AX447">
        <f t="shared" si="234"/>
        <v>0.522197999393887</v>
      </c>
      <c r="AY447">
        <f t="shared" si="238"/>
        <v>3.3157506142941804</v>
      </c>
    </row>
    <row r="448" spans="1:51" x14ac:dyDescent="0.2">
      <c r="A448">
        <v>434</v>
      </c>
      <c r="B448">
        <f t="shared" si="200"/>
        <v>43</v>
      </c>
      <c r="C448">
        <f t="shared" si="222"/>
        <v>3</v>
      </c>
      <c r="D448">
        <f t="shared" si="223"/>
        <v>346.66666666666669</v>
      </c>
      <c r="E448">
        <f t="shared" si="201"/>
        <v>-274.66666666666669</v>
      </c>
      <c r="F448" t="e">
        <f t="shared" si="224"/>
        <v>#N/A</v>
      </c>
      <c r="G448" t="e">
        <f t="shared" si="202"/>
        <v>#N/A</v>
      </c>
      <c r="H448">
        <f t="shared" si="230"/>
        <v>8.1899569042454327E-35</v>
      </c>
      <c r="I448">
        <f t="shared" si="210"/>
        <v>5.2002984821493933E-34</v>
      </c>
      <c r="J448">
        <f t="shared" si="220"/>
        <v>3.301983712445048E-33</v>
      </c>
      <c r="K448">
        <f t="shared" si="197"/>
        <v>2.0966289674868324E-32</v>
      </c>
      <c r="L448">
        <f t="shared" si="209"/>
        <v>1.3312764114302456E-31</v>
      </c>
      <c r="M448">
        <f t="shared" si="218"/>
        <v>8.4530783038592073E-31</v>
      </c>
      <c r="N448">
        <f t="shared" si="195"/>
        <v>5.3673701567662945E-30</v>
      </c>
      <c r="O448">
        <f t="shared" si="207"/>
        <v>3.4080676132614309E-29</v>
      </c>
      <c r="P448">
        <f t="shared" si="216"/>
        <v>2.1639880457879589E-28</v>
      </c>
      <c r="Q448">
        <f t="shared" si="193"/>
        <v>1.3740467601321723E-27</v>
      </c>
      <c r="R448">
        <f t="shared" si="205"/>
        <v>8.7246530899492085E-27</v>
      </c>
      <c r="S448">
        <f t="shared" si="214"/>
        <v>5.5398093972172172E-26</v>
      </c>
      <c r="T448">
        <f t="shared" si="226"/>
        <v>3.5175597059383638E-25</v>
      </c>
      <c r="U448">
        <f t="shared" si="204"/>
        <v>2.2335111910269988E-24</v>
      </c>
      <c r="V448">
        <f t="shared" si="213"/>
        <v>1.4181912056875988E-23</v>
      </c>
      <c r="W448">
        <f t="shared" si="225"/>
        <v>9.0049528472022172E-23</v>
      </c>
      <c r="X448">
        <f t="shared" si="199"/>
        <v>5.7177886490291208E-22</v>
      </c>
      <c r="Y448">
        <f t="shared" si="211"/>
        <v>3.6305694865602551E-21</v>
      </c>
      <c r="Z448">
        <f t="shared" si="191"/>
        <v>2.3052679288837691E-20</v>
      </c>
      <c r="AA448">
        <f t="shared" si="198"/>
        <v>1.4637538941514559E-19</v>
      </c>
      <c r="AB448">
        <f t="shared" si="232"/>
        <v>9.2942578855942589E-19</v>
      </c>
      <c r="AC448">
        <f t="shared" si="219"/>
        <v>5.9014858979424112E-18</v>
      </c>
      <c r="AD448">
        <f t="shared" si="229"/>
        <v>3.7472099690277302E-17</v>
      </c>
      <c r="AE448">
        <f t="shared" si="235"/>
        <v>2.3793300187121323E-16</v>
      </c>
      <c r="AF448">
        <f t="shared" ref="AF448:AF464" si="239">$C$8*EXP(-$C$5*($D448-($AF$14-1)*$C$3))</f>
        <v>1.5107803898732584E-15</v>
      </c>
      <c r="AG448">
        <f t="shared" si="194"/>
        <v>9.5928575207109955E-15</v>
      </c>
      <c r="AH448">
        <f t="shared" si="206"/>
        <v>6.0910848479030624E-14</v>
      </c>
      <c r="AI448">
        <f t="shared" si="215"/>
        <v>3.8675977980755447E-13</v>
      </c>
      <c r="AJ448">
        <f t="shared" si="227"/>
        <v>2.4557715253020076E-12</v>
      </c>
      <c r="AK448">
        <f t="shared" si="233"/>
        <v>1.5593177210631794E-11</v>
      </c>
      <c r="AL448">
        <f t="shared" si="237"/>
        <v>9.9010503630734008E-11</v>
      </c>
      <c r="AM448">
        <f t="shared" si="192"/>
        <v>6.2867751047731229E-10</v>
      </c>
      <c r="AN448">
        <f t="shared" si="203"/>
        <v>3.9918533659217427E-9</v>
      </c>
      <c r="AO448">
        <f t="shared" si="212"/>
        <v>2.5346688929467923E-8</v>
      </c>
      <c r="AP448">
        <f t="shared" si="221"/>
        <v>1.6094144268219205E-7</v>
      </c>
      <c r="AQ448">
        <f t="shared" si="231"/>
        <v>1.0219144616759649E-6</v>
      </c>
      <c r="AR448">
        <f t="shared" si="236"/>
        <v>6.4887523659437814E-6</v>
      </c>
      <c r="AS448">
        <f t="shared" si="190"/>
        <v>4.1201009326641185E-5</v>
      </c>
      <c r="AT448">
        <f t="shared" si="196"/>
        <v>2.6161010218904722E-4</v>
      </c>
      <c r="AU448">
        <f t="shared" si="208"/>
        <v>1.6611206056816063E-3</v>
      </c>
      <c r="AV448">
        <f t="shared" si="217"/>
        <v>1.0547458387620133E-2</v>
      </c>
      <c r="AW448">
        <f t="shared" si="228"/>
        <v>6.6972186160396019E-2</v>
      </c>
      <c r="AX448">
        <f t="shared" si="234"/>
        <v>0.42524687505449088</v>
      </c>
      <c r="AY448">
        <f t="shared" si="238"/>
        <v>2.7001493472307536</v>
      </c>
    </row>
    <row r="449" spans="1:52" x14ac:dyDescent="0.2">
      <c r="A449">
        <v>435</v>
      </c>
      <c r="B449">
        <f t="shared" si="200"/>
        <v>43</v>
      </c>
      <c r="C449">
        <f t="shared" si="222"/>
        <v>4</v>
      </c>
      <c r="D449">
        <f t="shared" si="223"/>
        <v>347.55555555555554</v>
      </c>
      <c r="E449">
        <f t="shared" si="201"/>
        <v>-275.55555555555554</v>
      </c>
      <c r="F449" t="e">
        <f t="shared" si="224"/>
        <v>#N/A</v>
      </c>
      <c r="G449" t="e">
        <f t="shared" si="202"/>
        <v>#N/A</v>
      </c>
      <c r="H449">
        <f t="shared" si="230"/>
        <v>6.6694119556255982E-35</v>
      </c>
      <c r="I449">
        <f t="shared" si="210"/>
        <v>4.2348126217477652E-34</v>
      </c>
      <c r="J449">
        <f t="shared" si="220"/>
        <v>2.6889384042602581E-33</v>
      </c>
      <c r="K449">
        <f t="shared" si="197"/>
        <v>1.7073694606401545E-32</v>
      </c>
      <c r="L449">
        <f t="shared" si="209"/>
        <v>1.0841120311674288E-31</v>
      </c>
      <c r="M449">
        <f t="shared" si="218"/>
        <v>6.8836823149062659E-31</v>
      </c>
      <c r="N449">
        <f t="shared" si="195"/>
        <v>4.3708658192387983E-30</v>
      </c>
      <c r="O449">
        <f t="shared" si="207"/>
        <v>2.7753267997886199E-29</v>
      </c>
      <c r="P449">
        <f t="shared" si="216"/>
        <v>1.7622226726160052E-28</v>
      </c>
      <c r="Q449">
        <f t="shared" si="193"/>
        <v>1.1189416497251412E-27</v>
      </c>
      <c r="R449">
        <f t="shared" si="205"/>
        <v>7.1048366074588712E-27</v>
      </c>
      <c r="S449">
        <f t="shared" si="214"/>
        <v>4.5112900418969446E-26</v>
      </c>
      <c r="T449">
        <f t="shared" si="226"/>
        <v>2.864490623296343E-25</v>
      </c>
      <c r="U449">
        <f t="shared" si="204"/>
        <v>1.8188381715094725E-24</v>
      </c>
      <c r="V449">
        <f t="shared" si="213"/>
        <v>1.1548902507256186E-23</v>
      </c>
      <c r="W449">
        <f t="shared" si="225"/>
        <v>7.3330959956386439E-23</v>
      </c>
      <c r="X449">
        <f t="shared" si="199"/>
        <v>4.6562257190642195E-22</v>
      </c>
      <c r="Y449">
        <f t="shared" si="211"/>
        <v>2.9565190418575861E-21</v>
      </c>
      <c r="Z449">
        <f t="shared" si="191"/>
        <v>1.8772725748834941E-20</v>
      </c>
      <c r="AA449">
        <f t="shared" si="198"/>
        <v>1.1919937840804409E-19</v>
      </c>
      <c r="AB449">
        <f t="shared" si="232"/>
        <v>7.5686887471554243E-19</v>
      </c>
      <c r="AC449">
        <f t="shared" si="219"/>
        <v>4.8058177917017479E-18</v>
      </c>
      <c r="AD449">
        <f t="shared" si="229"/>
        <v>3.0515040872459312E-17</v>
      </c>
      <c r="AE449">
        <f t="shared" si="235"/>
        <v>1.9375843192717763E-16</v>
      </c>
      <c r="AF449">
        <f t="shared" si="239"/>
        <v>1.2302893546756482E-15</v>
      </c>
      <c r="AG449">
        <f t="shared" si="194"/>
        <v>7.8118504633495886E-15</v>
      </c>
      <c r="AH449">
        <f t="shared" si="206"/>
        <v>4.9602158573357511E-14</v>
      </c>
      <c r="AI449">
        <f t="shared" si="215"/>
        <v>3.1495407479696509E-13</v>
      </c>
      <c r="AJ449">
        <f t="shared" si="227"/>
        <v>1.9998337186174959E-12</v>
      </c>
      <c r="AK449">
        <f t="shared" si="233"/>
        <v>1.2698152594779533E-11</v>
      </c>
      <c r="AL449">
        <f t="shared" si="237"/>
        <v>8.0628243148023102E-11</v>
      </c>
      <c r="AM449">
        <f t="shared" si="192"/>
        <v>5.1195743196607761E-10</v>
      </c>
      <c r="AN449">
        <f t="shared" si="203"/>
        <v>3.2507270642635624E-9</v>
      </c>
      <c r="AO449">
        <f t="shared" si="212"/>
        <v>2.0640830245893934E-8</v>
      </c>
      <c r="AP449">
        <f t="shared" si="221"/>
        <v>1.3106110258331595E-7</v>
      </c>
      <c r="AQ449">
        <f t="shared" si="231"/>
        <v>8.3218612845147102E-7</v>
      </c>
      <c r="AR449">
        <f t="shared" si="236"/>
        <v>5.2840525429488319E-6</v>
      </c>
      <c r="AS449">
        <f t="shared" si="190"/>
        <v>3.3551642261328909E-5</v>
      </c>
      <c r="AT449">
        <f t="shared" si="196"/>
        <v>2.1303964888357674E-4</v>
      </c>
      <c r="AU449">
        <f t="shared" si="208"/>
        <v>1.3527174509949018E-3</v>
      </c>
      <c r="AV449">
        <f t="shared" si="217"/>
        <v>8.5892204189001904E-3</v>
      </c>
      <c r="AW449">
        <f t="shared" si="228"/>
        <v>5.4538150114195591E-2</v>
      </c>
      <c r="AX449">
        <f t="shared" si="234"/>
        <v>0.34629566745469464</v>
      </c>
      <c r="AY449">
        <f t="shared" si="238"/>
        <v>2.1988404272384474</v>
      </c>
    </row>
    <row r="450" spans="1:52" x14ac:dyDescent="0.2">
      <c r="A450">
        <v>436</v>
      </c>
      <c r="B450">
        <f t="shared" si="200"/>
        <v>43</v>
      </c>
      <c r="C450">
        <f t="shared" si="222"/>
        <v>5</v>
      </c>
      <c r="D450">
        <f t="shared" si="223"/>
        <v>348.44444444444446</v>
      </c>
      <c r="E450">
        <f t="shared" si="201"/>
        <v>-276.44444444444446</v>
      </c>
      <c r="F450" t="e">
        <f t="shared" si="224"/>
        <v>#N/A</v>
      </c>
      <c r="G450" t="e">
        <f t="shared" si="202"/>
        <v>#N/A</v>
      </c>
      <c r="H450">
        <f t="shared" si="230"/>
        <v>5.4311709272589699E-35</v>
      </c>
      <c r="I450">
        <f t="shared" si="210"/>
        <v>3.4485785773399644E-34</v>
      </c>
      <c r="J450">
        <f t="shared" si="220"/>
        <v>2.1897109045857933E-33</v>
      </c>
      <c r="K450">
        <f t="shared" si="197"/>
        <v>1.3903797573782971E-32</v>
      </c>
      <c r="L450">
        <f t="shared" si="209"/>
        <v>8.8283611579903143E-32</v>
      </c>
      <c r="M450">
        <f t="shared" si="218"/>
        <v>5.6056599157396353E-31</v>
      </c>
      <c r="N450">
        <f t="shared" si="195"/>
        <v>3.5593721788884435E-30</v>
      </c>
      <c r="O450">
        <f t="shared" si="207"/>
        <v>2.2600604564455221E-29</v>
      </c>
      <c r="P450">
        <f t="shared" si="216"/>
        <v>1.4350489384293475E-28</v>
      </c>
      <c r="Q450">
        <f t="shared" si="193"/>
        <v>9.1119927779543578E-28</v>
      </c>
      <c r="R450">
        <f t="shared" si="205"/>
        <v>5.7857547685005402E-27</v>
      </c>
      <c r="S450">
        <f t="shared" si="214"/>
        <v>3.673725282379132E-26</v>
      </c>
      <c r="T450">
        <f t="shared" si="226"/>
        <v>2.332670151156317E-25</v>
      </c>
      <c r="U450">
        <f t="shared" si="204"/>
        <v>1.4811532207361394E-24</v>
      </c>
      <c r="V450">
        <f t="shared" si="213"/>
        <v>9.4047367228905177E-24</v>
      </c>
      <c r="W450">
        <f t="shared" si="225"/>
        <v>5.9716355869601762E-23</v>
      </c>
      <c r="X450">
        <f t="shared" si="199"/>
        <v>3.7917522450845192E-22</v>
      </c>
      <c r="Y450">
        <f t="shared" si="211"/>
        <v>2.4076126010599744E-21</v>
      </c>
      <c r="Z450">
        <f t="shared" si="191"/>
        <v>1.528738710261806E-20</v>
      </c>
      <c r="AA450">
        <f t="shared" si="198"/>
        <v>9.7068857474163777E-20</v>
      </c>
      <c r="AB450">
        <f t="shared" si="232"/>
        <v>6.1634882587135383E-19</v>
      </c>
      <c r="AC450">
        <f t="shared" si="219"/>
        <v>3.9135710982701987E-18</v>
      </c>
      <c r="AD450">
        <f t="shared" si="229"/>
        <v>2.4849627513385945E-17</v>
      </c>
      <c r="AE450">
        <f t="shared" si="235"/>
        <v>1.577852994230667E-16</v>
      </c>
      <c r="AF450">
        <f t="shared" si="239"/>
        <v>1.0018742011571715E-15</v>
      </c>
      <c r="AG450">
        <f t="shared" si="194"/>
        <v>6.3615046434268059E-15</v>
      </c>
      <c r="AH450">
        <f t="shared" si="206"/>
        <v>4.0393036652305102E-14</v>
      </c>
      <c r="AI450">
        <f t="shared" si="215"/>
        <v>2.564797954962361E-13</v>
      </c>
      <c r="AJ450">
        <f t="shared" si="227"/>
        <v>1.6285451887172577E-12</v>
      </c>
      <c r="AK450">
        <f t="shared" si="233"/>
        <v>1.0340617382990077E-11</v>
      </c>
      <c r="AL450">
        <f t="shared" si="237"/>
        <v>6.565882764703648E-11</v>
      </c>
      <c r="AM450">
        <f t="shared" si="192"/>
        <v>4.1690756831161822E-10</v>
      </c>
      <c r="AN450">
        <f t="shared" si="203"/>
        <v>2.6471980500454613E-9</v>
      </c>
      <c r="AO450">
        <f t="shared" si="212"/>
        <v>1.6808659877641352E-8</v>
      </c>
      <c r="AP450">
        <f t="shared" si="221"/>
        <v>1.0672833748777397E-7</v>
      </c>
      <c r="AQ450">
        <f t="shared" si="231"/>
        <v>6.7768270081163863E-7</v>
      </c>
      <c r="AR450">
        <f t="shared" si="236"/>
        <v>4.3030169286761819E-6</v>
      </c>
      <c r="AS450">
        <f t="shared" ref="AS450:AS464" si="240">$C$8*EXP(-$C$5*($D450-($AS$14-1)*$C$3))</f>
        <v>2.7322454396870154E-5</v>
      </c>
      <c r="AT450">
        <f t="shared" si="196"/>
        <v>1.7348677140777927E-4</v>
      </c>
      <c r="AU450">
        <f t="shared" si="208"/>
        <v>1.1015723337411013E-3</v>
      </c>
      <c r="AV450">
        <f t="shared" si="217"/>
        <v>6.9945483255987517E-3</v>
      </c>
      <c r="AW450">
        <f t="shared" si="228"/>
        <v>4.4412613480391487E-2</v>
      </c>
      <c r="AX450">
        <f t="shared" si="234"/>
        <v>0.28200251743772187</v>
      </c>
      <c r="AY450">
        <f t="shared" si="238"/>
        <v>1.7906043713532807</v>
      </c>
    </row>
    <row r="451" spans="1:52" x14ac:dyDescent="0.2">
      <c r="A451">
        <v>437</v>
      </c>
      <c r="B451">
        <f t="shared" si="200"/>
        <v>43</v>
      </c>
      <c r="C451">
        <f t="shared" si="222"/>
        <v>6</v>
      </c>
      <c r="D451">
        <f t="shared" si="223"/>
        <v>349.33333333333331</v>
      </c>
      <c r="E451">
        <f t="shared" si="201"/>
        <v>-277.33333333333331</v>
      </c>
      <c r="F451" t="e">
        <f t="shared" si="224"/>
        <v>#N/A</v>
      </c>
      <c r="G451" t="e">
        <f t="shared" si="202"/>
        <v>#N/A</v>
      </c>
      <c r="H451">
        <f t="shared" si="230"/>
        <v>4.4228213577693366E-35</v>
      </c>
      <c r="I451">
        <f t="shared" si="210"/>
        <v>2.8083165103961999E-34</v>
      </c>
      <c r="J451">
        <f t="shared" si="220"/>
        <v>1.7831698331450199E-33</v>
      </c>
      <c r="K451">
        <f t="shared" si="197"/>
        <v>1.132242267588951E-32</v>
      </c>
      <c r="L451">
        <f t="shared" si="209"/>
        <v>7.1892902666142771E-32</v>
      </c>
      <c r="M451">
        <f t="shared" si="218"/>
        <v>4.5649147728512544E-31</v>
      </c>
      <c r="N451">
        <f t="shared" si="195"/>
        <v>2.898540205027717E-30</v>
      </c>
      <c r="O451">
        <f t="shared" si="207"/>
        <v>1.84045830825323E-29</v>
      </c>
      <c r="P451">
        <f t="shared" si="216"/>
        <v>1.168618181849922E-28</v>
      </c>
      <c r="Q451">
        <f t="shared" si="193"/>
        <v>7.4202629248709591E-28</v>
      </c>
      <c r="R451">
        <f t="shared" si="205"/>
        <v>4.7115732691283061E-27</v>
      </c>
      <c r="S451">
        <f t="shared" si="214"/>
        <v>2.9916625455358027E-26</v>
      </c>
      <c r="T451">
        <f t="shared" si="226"/>
        <v>1.8995873087669536E-25</v>
      </c>
      <c r="U451">
        <f t="shared" si="204"/>
        <v>1.2061627568968473E-24</v>
      </c>
      <c r="V451">
        <f t="shared" si="213"/>
        <v>7.6586561165716592E-24</v>
      </c>
      <c r="W451">
        <f t="shared" si="225"/>
        <v>4.8629435104434047E-23</v>
      </c>
      <c r="X451">
        <f t="shared" si="199"/>
        <v>3.0877766576559314E-22</v>
      </c>
      <c r="Y451">
        <f t="shared" si="211"/>
        <v>1.9606159658423463E-21</v>
      </c>
      <c r="Z451">
        <f t="shared" ref="Z451:Z464" si="241">$C$8*EXP(-$C$5*($D451-($Z$14-1)*$C$3))</f>
        <v>1.2449135386735124E-20</v>
      </c>
      <c r="AA451">
        <f t="shared" si="198"/>
        <v>7.9047082435991326E-20</v>
      </c>
      <c r="AB451">
        <f t="shared" si="232"/>
        <v>5.0191768725564093E-19</v>
      </c>
      <c r="AC451">
        <f t="shared" si="219"/>
        <v>3.1869786590041944E-18</v>
      </c>
      <c r="AD451">
        <f t="shared" si="229"/>
        <v>2.0236053103613795E-17</v>
      </c>
      <c r="AE451">
        <f t="shared" si="235"/>
        <v>1.2849092793744327E-16</v>
      </c>
      <c r="AF451">
        <f t="shared" si="239"/>
        <v>8.1586653670507415E-16</v>
      </c>
      <c r="AG451">
        <f t="shared" si="194"/>
        <v>5.1804295945251346E-15</v>
      </c>
      <c r="AH451">
        <f t="shared" si="206"/>
        <v>3.2893677551985501E-14</v>
      </c>
      <c r="AI451">
        <f t="shared" si="215"/>
        <v>2.0886183339649843E-13</v>
      </c>
      <c r="AJ451">
        <f t="shared" si="227"/>
        <v>1.3261899761984355E-12</v>
      </c>
      <c r="AK451">
        <f t="shared" si="233"/>
        <v>8.4207814533082947E-12</v>
      </c>
      <c r="AL451">
        <f t="shared" si="237"/>
        <v>5.346862934950363E-11</v>
      </c>
      <c r="AM451">
        <f t="shared" si="192"/>
        <v>3.395046339067985E-10</v>
      </c>
      <c r="AN451">
        <f t="shared" si="203"/>
        <v>2.1557200520469247E-9</v>
      </c>
      <c r="AO451">
        <f t="shared" si="212"/>
        <v>1.3687969113472939E-8</v>
      </c>
      <c r="AP451">
        <f t="shared" si="221"/>
        <v>8.6913186280140482E-8</v>
      </c>
      <c r="AQ451">
        <f t="shared" si="231"/>
        <v>5.5186433332401304E-7</v>
      </c>
      <c r="AR451">
        <f t="shared" si="236"/>
        <v>3.5041200930490686E-6</v>
      </c>
      <c r="AS451">
        <f t="shared" si="240"/>
        <v>2.2249775687715977E-5</v>
      </c>
      <c r="AT451">
        <f t="shared" si="196"/>
        <v>1.412772693309472E-4</v>
      </c>
      <c r="AU451">
        <f t="shared" si="208"/>
        <v>8.9705474382056069E-4</v>
      </c>
      <c r="AV451">
        <f t="shared" si="217"/>
        <v>5.6959425760552849E-3</v>
      </c>
      <c r="AW451">
        <f t="shared" si="228"/>
        <v>3.6166980948722442E-2</v>
      </c>
      <c r="AX451">
        <f t="shared" si="234"/>
        <v>0.2296460144180634</v>
      </c>
      <c r="AY451">
        <f t="shared" si="238"/>
        <v>1.4581612994701523</v>
      </c>
    </row>
    <row r="452" spans="1:52" x14ac:dyDescent="0.2">
      <c r="A452">
        <v>438</v>
      </c>
      <c r="B452">
        <f t="shared" si="200"/>
        <v>43</v>
      </c>
      <c r="C452">
        <f t="shared" si="222"/>
        <v>7</v>
      </c>
      <c r="D452">
        <f t="shared" si="223"/>
        <v>350.22222222222223</v>
      </c>
      <c r="E452">
        <f t="shared" si="201"/>
        <v>-278.22222222222223</v>
      </c>
      <c r="F452" t="e">
        <f t="shared" si="224"/>
        <v>#N/A</v>
      </c>
      <c r="G452" t="e">
        <f t="shared" si="202"/>
        <v>#N/A</v>
      </c>
      <c r="H452">
        <f t="shared" si="230"/>
        <v>3.6016816676790984E-35</v>
      </c>
      <c r="I452">
        <f t="shared" si="210"/>
        <v>2.2869253072513633E-34</v>
      </c>
      <c r="J452">
        <f t="shared" si="220"/>
        <v>1.452107055401412E-33</v>
      </c>
      <c r="K452">
        <f t="shared" si="197"/>
        <v>9.2203050692584986E-33</v>
      </c>
      <c r="L452">
        <f t="shared" si="209"/>
        <v>5.8545287865634943E-32</v>
      </c>
      <c r="M452">
        <f t="shared" si="218"/>
        <v>3.7173940618275647E-31</v>
      </c>
      <c r="N452">
        <f t="shared" si="195"/>
        <v>2.3603980977301774E-30</v>
      </c>
      <c r="O452">
        <f t="shared" si="207"/>
        <v>1.4987593693602557E-29</v>
      </c>
      <c r="P452">
        <f t="shared" si="216"/>
        <v>9.5165287982785724E-29</v>
      </c>
      <c r="Q452">
        <f t="shared" si="193"/>
        <v>6.0426191301892586E-28</v>
      </c>
      <c r="R452">
        <f t="shared" si="205"/>
        <v>3.8368239855622294E-27</v>
      </c>
      <c r="S452">
        <f t="shared" si="214"/>
        <v>2.4362313723593338E-26</v>
      </c>
      <c r="T452">
        <f t="shared" si="226"/>
        <v>1.5469104973284511E-25</v>
      </c>
      <c r="U452">
        <f t="shared" si="204"/>
        <v>9.8222694030393164E-25</v>
      </c>
      <c r="V452">
        <f t="shared" si="213"/>
        <v>6.2367523132398974E-24</v>
      </c>
      <c r="W452">
        <f t="shared" si="225"/>
        <v>3.9600908731608378E-23</v>
      </c>
      <c r="X452">
        <f t="shared" si="199"/>
        <v>2.5145009671780664E-22</v>
      </c>
      <c r="Y452">
        <f t="shared" si="211"/>
        <v>1.5966085921894038E-21</v>
      </c>
      <c r="Z452">
        <f t="shared" si="241"/>
        <v>1.0137832635291752E-20</v>
      </c>
      <c r="AA452">
        <f t="shared" si="198"/>
        <v>6.4371224759758548E-20</v>
      </c>
      <c r="AB452">
        <f t="shared" si="232"/>
        <v>4.0873179960048765E-19</v>
      </c>
      <c r="AC452">
        <f t="shared" si="219"/>
        <v>2.5952851546346717E-18</v>
      </c>
      <c r="AD452">
        <f t="shared" si="229"/>
        <v>1.6479033538498201E-17</v>
      </c>
      <c r="AE452">
        <f t="shared" si="235"/>
        <v>1.046353406977249E-16</v>
      </c>
      <c r="AF452">
        <f t="shared" si="239"/>
        <v>6.6439299958647644E-16</v>
      </c>
      <c r="AG452">
        <f t="shared" si="194"/>
        <v>4.2186325858555425E-15</v>
      </c>
      <c r="AH452">
        <f t="shared" si="206"/>
        <v>2.6786647218617593E-14</v>
      </c>
      <c r="AI452">
        <f t="shared" si="215"/>
        <v>1.7008460789413809E-13</v>
      </c>
      <c r="AJ452">
        <f t="shared" si="227"/>
        <v>1.0799699419790157E-12</v>
      </c>
      <c r="AK452">
        <f t="shared" si="233"/>
        <v>6.8573816879660845E-12</v>
      </c>
      <c r="AL452">
        <f t="shared" si="237"/>
        <v>4.3541659620899384E-11</v>
      </c>
      <c r="AM452">
        <f t="shared" si="192"/>
        <v>2.7647230514662822E-10</v>
      </c>
      <c r="AN452">
        <f t="shared" si="203"/>
        <v>1.7554897121193191E-9</v>
      </c>
      <c r="AO452">
        <f t="shared" si="212"/>
        <v>1.1146664862950251E-8</v>
      </c>
      <c r="AP452">
        <f t="shared" si="221"/>
        <v>7.0776910117536625E-8</v>
      </c>
      <c r="AQ452">
        <f t="shared" si="231"/>
        <v>4.4940536630254595E-7</v>
      </c>
      <c r="AR452">
        <f t="shared" si="236"/>
        <v>2.8535462049152608E-6</v>
      </c>
      <c r="AS452">
        <f t="shared" si="240"/>
        <v>1.8118888990089386E-5</v>
      </c>
      <c r="AT452">
        <f t="shared" si="196"/>
        <v>1.1504777377345164E-4</v>
      </c>
      <c r="AU452">
        <f t="shared" si="208"/>
        <v>7.30507828458306E-4</v>
      </c>
      <c r="AV452">
        <f t="shared" si="217"/>
        <v>4.638435581462882E-3</v>
      </c>
      <c r="AW452">
        <f t="shared" si="228"/>
        <v>2.9452230086003617E-2</v>
      </c>
      <c r="AX452">
        <f t="shared" si="234"/>
        <v>0.18701000408532631</v>
      </c>
      <c r="AY452">
        <f t="shared" si="238"/>
        <v>1.1874395088544971</v>
      </c>
    </row>
    <row r="453" spans="1:52" x14ac:dyDescent="0.2">
      <c r="A453">
        <v>439</v>
      </c>
      <c r="B453">
        <f t="shared" si="200"/>
        <v>43</v>
      </c>
      <c r="C453">
        <f t="shared" si="222"/>
        <v>8</v>
      </c>
      <c r="D453">
        <f t="shared" si="223"/>
        <v>351.11111111111109</v>
      </c>
      <c r="E453">
        <f t="shared" si="201"/>
        <v>-279.11111111111109</v>
      </c>
      <c r="F453" t="e">
        <f t="shared" si="224"/>
        <v>#N/A</v>
      </c>
      <c r="G453" t="e">
        <f t="shared" si="202"/>
        <v>#N/A</v>
      </c>
      <c r="H453">
        <f t="shared" si="230"/>
        <v>2.9329945267874405E-35</v>
      </c>
      <c r="I453">
        <f t="shared" si="210"/>
        <v>1.8623354388957246E-34</v>
      </c>
      <c r="J453">
        <f t="shared" si="220"/>
        <v>1.1825092939282984E-33</v>
      </c>
      <c r="K453">
        <f t="shared" si="197"/>
        <v>7.5084659885757464E-33</v>
      </c>
      <c r="L453">
        <f t="shared" si="209"/>
        <v>4.7675787235730582E-32</v>
      </c>
      <c r="M453">
        <f t="shared" si="218"/>
        <v>3.0272237924564464E-31</v>
      </c>
      <c r="N453">
        <f t="shared" si="195"/>
        <v>1.9221672930753925E-30</v>
      </c>
      <c r="O453">
        <f t="shared" si="207"/>
        <v>1.2205001532347039E-29</v>
      </c>
      <c r="P453">
        <f t="shared" si="216"/>
        <v>7.7496929086885074E-29</v>
      </c>
      <c r="Q453">
        <f t="shared" si="193"/>
        <v>4.9207482702730075E-28</v>
      </c>
      <c r="R453">
        <f t="shared" si="205"/>
        <v>3.1244803922808441E-27</v>
      </c>
      <c r="S453">
        <f t="shared" si="214"/>
        <v>1.9839213846242456E-26</v>
      </c>
      <c r="T453">
        <f t="shared" si="226"/>
        <v>1.2597115571898908E-25</v>
      </c>
      <c r="U453">
        <f t="shared" si="204"/>
        <v>7.9986698042389655E-25</v>
      </c>
      <c r="V453">
        <f t="shared" si="213"/>
        <v>5.0788387446380723E-24</v>
      </c>
      <c r="W453">
        <f t="shared" si="225"/>
        <v>3.2248615864061229E-23</v>
      </c>
      <c r="X453">
        <f t="shared" si="199"/>
        <v>2.0476594698851766E-22</v>
      </c>
      <c r="Y453">
        <f t="shared" si="211"/>
        <v>1.3001827186273473E-21</v>
      </c>
      <c r="Z453">
        <f t="shared" si="241"/>
        <v>8.2556456611996806E-21</v>
      </c>
      <c r="AA453">
        <f t="shared" si="198"/>
        <v>5.2420082429060189E-20</v>
      </c>
      <c r="AB453">
        <f t="shared" si="232"/>
        <v>3.3284677596860109E-19</v>
      </c>
      <c r="AC453">
        <f t="shared" si="219"/>
        <v>2.1134452892671198E-18</v>
      </c>
      <c r="AD453">
        <f t="shared" si="229"/>
        <v>1.3419541101839418E-17</v>
      </c>
      <c r="AE453">
        <f t="shared" si="235"/>
        <v>8.5208774647961953E-17</v>
      </c>
      <c r="AF453">
        <f t="shared" si="239"/>
        <v>5.4104199405238305E-16</v>
      </c>
      <c r="AG453">
        <f t="shared" si="194"/>
        <v>3.4354025220708933E-15</v>
      </c>
      <c r="AH453">
        <f t="shared" si="206"/>
        <v>2.1813446309878121E-14</v>
      </c>
      <c r="AI453">
        <f t="shared" si="215"/>
        <v>1.3850675047740966E-13</v>
      </c>
      <c r="AJ453">
        <f t="shared" si="227"/>
        <v>8.7946304565014929E-13</v>
      </c>
      <c r="AK453">
        <f t="shared" si="233"/>
        <v>5.5842422553288031E-12</v>
      </c>
      <c r="AL453">
        <f t="shared" si="237"/>
        <v>3.5457728122216898E-11</v>
      </c>
      <c r="AM453">
        <f t="shared" si="192"/>
        <v>2.2514253968643837E-10</v>
      </c>
      <c r="AN453">
        <f t="shared" si="203"/>
        <v>1.4295660173641746E-9</v>
      </c>
      <c r="AO453">
        <f t="shared" si="212"/>
        <v>9.0771783992875326E-9</v>
      </c>
      <c r="AP453">
        <f t="shared" si="221"/>
        <v>5.7636490159728058E-8</v>
      </c>
      <c r="AQ453">
        <f t="shared" si="231"/>
        <v>3.6596890044522897E-7</v>
      </c>
      <c r="AR453">
        <f t="shared" si="236"/>
        <v>2.3237576702176058E-6</v>
      </c>
      <c r="AS453">
        <f t="shared" si="240"/>
        <v>1.4754941480890393E-5</v>
      </c>
      <c r="AT453">
        <f t="shared" si="196"/>
        <v>9.3688038513978507E-5</v>
      </c>
      <c r="AU453">
        <f t="shared" si="208"/>
        <v>5.9488196357570643E-4</v>
      </c>
      <c r="AV453">
        <f t="shared" si="217"/>
        <v>3.7772650191079367E-3</v>
      </c>
      <c r="AW453">
        <f t="shared" si="228"/>
        <v>2.3984137859578494E-2</v>
      </c>
      <c r="AX453">
        <f t="shared" si="234"/>
        <v>0.15228978267538082</v>
      </c>
      <c r="AY453">
        <f t="shared" si="238"/>
        <v>0.96697984489163169</v>
      </c>
    </row>
    <row r="454" spans="1:52" x14ac:dyDescent="0.2">
      <c r="A454">
        <v>440</v>
      </c>
      <c r="B454">
        <f t="shared" si="200"/>
        <v>43</v>
      </c>
      <c r="C454">
        <f t="shared" si="222"/>
        <v>9</v>
      </c>
      <c r="D454">
        <f t="shared" si="223"/>
        <v>352</v>
      </c>
      <c r="E454">
        <f t="shared" si="201"/>
        <v>-280</v>
      </c>
      <c r="F454" t="e">
        <f t="shared" si="224"/>
        <v>#N/A</v>
      </c>
      <c r="G454" t="e">
        <f t="shared" si="202"/>
        <v>#N/A</v>
      </c>
      <c r="H454">
        <f t="shared" si="230"/>
        <v>2.3884556404198283E-35</v>
      </c>
      <c r="I454">
        <f t="shared" si="210"/>
        <v>1.5165747984727121E-34</v>
      </c>
      <c r="J454">
        <f t="shared" si="220"/>
        <v>9.629649721936222E-34</v>
      </c>
      <c r="K454">
        <f t="shared" si="197"/>
        <v>6.1144464394747652E-33</v>
      </c>
      <c r="L454">
        <f t="shared" si="209"/>
        <v>3.8824314840901456E-32</v>
      </c>
      <c r="M454">
        <f t="shared" si="218"/>
        <v>2.4651903288156746E-31</v>
      </c>
      <c r="N454">
        <f t="shared" si="195"/>
        <v>1.565298288505541E-30</v>
      </c>
      <c r="O454">
        <f t="shared" si="207"/>
        <v>9.9390245992707798E-30</v>
      </c>
      <c r="P454">
        <f t="shared" si="216"/>
        <v>6.3108872417681303E-29</v>
      </c>
      <c r="Q454">
        <f t="shared" si="193"/>
        <v>4.0071636185741875E-28</v>
      </c>
      <c r="R454">
        <f t="shared" si="205"/>
        <v>2.5443902974133214E-27</v>
      </c>
      <c r="S454">
        <f t="shared" si="214"/>
        <v>1.6155871338926425E-26</v>
      </c>
      <c r="T454">
        <f t="shared" si="226"/>
        <v>1.0258338863549856E-25</v>
      </c>
      <c r="U454">
        <f t="shared" si="204"/>
        <v>6.5136391613781074E-25</v>
      </c>
      <c r="V454">
        <f t="shared" si="213"/>
        <v>4.1359030627651678E-24</v>
      </c>
      <c r="W454">
        <f t="shared" si="225"/>
        <v>2.6261347490687648E-23</v>
      </c>
      <c r="X454">
        <f t="shared" si="199"/>
        <v>1.6674916253127967E-22</v>
      </c>
      <c r="Y454">
        <f t="shared" si="211"/>
        <v>1.0587911840678764E-21</v>
      </c>
      <c r="Z454">
        <f t="shared" si="241"/>
        <v>6.7229049576160433E-21</v>
      </c>
      <c r="AA454">
        <f t="shared" si="198"/>
        <v>4.2687785608007625E-20</v>
      </c>
      <c r="AB454">
        <f t="shared" si="232"/>
        <v>2.7105054312137654E-19</v>
      </c>
      <c r="AC454">
        <f t="shared" si="219"/>
        <v>1.7210636691497082E-18</v>
      </c>
      <c r="AD454">
        <f t="shared" si="229"/>
        <v>1.092807311564996E-17</v>
      </c>
      <c r="AE454">
        <f t="shared" si="235"/>
        <v>6.9388939039072432E-17</v>
      </c>
      <c r="AF454">
        <f t="shared" si="239"/>
        <v>4.4059229930232245E-16</v>
      </c>
      <c r="AG454">
        <f t="shared" si="194"/>
        <v>2.7975867176063917E-15</v>
      </c>
      <c r="AH454">
        <f t="shared" si="206"/>
        <v>1.7763568394002555E-14</v>
      </c>
      <c r="AI454">
        <f t="shared" si="215"/>
        <v>1.1279162862139462E-13</v>
      </c>
      <c r="AJ454">
        <f t="shared" si="227"/>
        <v>7.1618219970723425E-13</v>
      </c>
      <c r="AK454">
        <f t="shared" si="233"/>
        <v>4.5474735088646573E-12</v>
      </c>
      <c r="AL454">
        <f t="shared" si="237"/>
        <v>2.8874656927077046E-11</v>
      </c>
      <c r="AM454">
        <f t="shared" ref="AM454:AM464" si="242">$C$8*EXP(-$C$5*($D454-($AM$14-1)*$C$3))</f>
        <v>1.833426431250521E-10</v>
      </c>
      <c r="AN454">
        <f t="shared" si="203"/>
        <v>1.164153218269349E-9</v>
      </c>
      <c r="AO454">
        <f t="shared" si="212"/>
        <v>7.3919121733317287E-9</v>
      </c>
      <c r="AP454">
        <f t="shared" si="221"/>
        <v>4.6935716640013204E-8</v>
      </c>
      <c r="AQ454">
        <f t="shared" si="231"/>
        <v>2.980232238769536E-7</v>
      </c>
      <c r="AR454">
        <f t="shared" si="236"/>
        <v>1.8923295163729204E-6</v>
      </c>
      <c r="AS454">
        <f t="shared" si="240"/>
        <v>1.2015543459843389E-5</v>
      </c>
      <c r="AT454">
        <f t="shared" si="196"/>
        <v>7.6293945312500027E-5</v>
      </c>
      <c r="AU454">
        <f t="shared" si="208"/>
        <v>4.8443635619146714E-4</v>
      </c>
      <c r="AV454">
        <f t="shared" si="217"/>
        <v>3.0759791257199071E-3</v>
      </c>
      <c r="AW454">
        <f t="shared" si="228"/>
        <v>1.9531250000000003E-2</v>
      </c>
      <c r="AX454">
        <f t="shared" si="234"/>
        <v>0.12401570718501562</v>
      </c>
      <c r="AY454">
        <f t="shared" si="238"/>
        <v>0.78745065618429588</v>
      </c>
    </row>
    <row r="455" spans="1:52" s="1" customFormat="1" x14ac:dyDescent="0.2">
      <c r="A455" s="1">
        <v>441</v>
      </c>
      <c r="B455" s="1">
        <f t="shared" si="200"/>
        <v>44</v>
      </c>
      <c r="C455" s="1">
        <f t="shared" si="222"/>
        <v>0</v>
      </c>
      <c r="D455" s="1">
        <f t="shared" si="223"/>
        <v>352</v>
      </c>
      <c r="E455" s="1">
        <f t="shared" si="201"/>
        <v>-280</v>
      </c>
      <c r="F455" s="1" t="e">
        <f t="shared" si="224"/>
        <v>#N/A</v>
      </c>
      <c r="G455" s="1" t="e">
        <f t="shared" si="202"/>
        <v>#N/A</v>
      </c>
      <c r="H455" s="1">
        <f t="shared" si="230"/>
        <v>2.3884556404198283E-35</v>
      </c>
      <c r="I455" s="1">
        <f t="shared" si="210"/>
        <v>1.5165747984727121E-34</v>
      </c>
      <c r="J455" s="1">
        <f t="shared" si="220"/>
        <v>9.629649721936222E-34</v>
      </c>
      <c r="K455" s="1">
        <f t="shared" si="197"/>
        <v>6.1144464394747652E-33</v>
      </c>
      <c r="L455" s="1">
        <f t="shared" si="209"/>
        <v>3.8824314840901456E-32</v>
      </c>
      <c r="M455" s="1">
        <f t="shared" si="218"/>
        <v>2.4651903288156746E-31</v>
      </c>
      <c r="N455" s="1">
        <f t="shared" si="195"/>
        <v>1.565298288505541E-30</v>
      </c>
      <c r="O455" s="1">
        <f t="shared" si="207"/>
        <v>9.9390245992707798E-30</v>
      </c>
      <c r="P455" s="1">
        <f t="shared" si="216"/>
        <v>6.3108872417681303E-29</v>
      </c>
      <c r="Q455" s="1">
        <f t="shared" si="193"/>
        <v>4.0071636185741875E-28</v>
      </c>
      <c r="R455" s="1">
        <f t="shared" si="205"/>
        <v>2.5443902974133214E-27</v>
      </c>
      <c r="S455" s="1">
        <f t="shared" si="214"/>
        <v>1.6155871338926425E-26</v>
      </c>
      <c r="T455" s="1">
        <f t="shared" si="226"/>
        <v>1.0258338863549856E-25</v>
      </c>
      <c r="U455" s="1">
        <f t="shared" si="204"/>
        <v>6.5136391613781074E-25</v>
      </c>
      <c r="V455" s="1">
        <f t="shared" si="213"/>
        <v>4.1359030627651678E-24</v>
      </c>
      <c r="W455" s="1">
        <f t="shared" si="225"/>
        <v>2.6261347490687648E-23</v>
      </c>
      <c r="X455" s="1">
        <f t="shared" si="199"/>
        <v>1.6674916253127967E-22</v>
      </c>
      <c r="Y455" s="1">
        <f t="shared" si="211"/>
        <v>1.0587911840678764E-21</v>
      </c>
      <c r="Z455" s="1">
        <f t="shared" si="241"/>
        <v>6.7229049576160433E-21</v>
      </c>
      <c r="AA455" s="1">
        <f t="shared" si="198"/>
        <v>4.2687785608007625E-20</v>
      </c>
      <c r="AB455" s="1">
        <f t="shared" si="232"/>
        <v>2.7105054312137654E-19</v>
      </c>
      <c r="AC455" s="1">
        <f t="shared" si="219"/>
        <v>1.7210636691497082E-18</v>
      </c>
      <c r="AD455" s="1">
        <f t="shared" si="229"/>
        <v>1.092807311564996E-17</v>
      </c>
      <c r="AE455" s="1">
        <f t="shared" si="235"/>
        <v>6.9388939039072432E-17</v>
      </c>
      <c r="AF455" s="1">
        <f t="shared" si="239"/>
        <v>4.4059229930232245E-16</v>
      </c>
      <c r="AG455" s="1">
        <f t="shared" si="194"/>
        <v>2.7975867176063917E-15</v>
      </c>
      <c r="AH455" s="1">
        <f t="shared" si="206"/>
        <v>1.7763568394002555E-14</v>
      </c>
      <c r="AI455" s="1">
        <f t="shared" si="215"/>
        <v>1.1279162862139462E-13</v>
      </c>
      <c r="AJ455" s="1">
        <f t="shared" si="227"/>
        <v>7.1618219970723425E-13</v>
      </c>
      <c r="AK455" s="1">
        <f t="shared" si="233"/>
        <v>4.5474735088646573E-12</v>
      </c>
      <c r="AL455" s="1">
        <f t="shared" si="237"/>
        <v>2.8874656927077046E-11</v>
      </c>
      <c r="AM455" s="1">
        <f t="shared" si="242"/>
        <v>1.833426431250521E-10</v>
      </c>
      <c r="AN455" s="1">
        <f t="shared" si="203"/>
        <v>1.164153218269349E-9</v>
      </c>
      <c r="AO455" s="1">
        <f t="shared" si="212"/>
        <v>7.3919121733317287E-9</v>
      </c>
      <c r="AP455" s="1">
        <f t="shared" si="221"/>
        <v>4.6935716640013204E-8</v>
      </c>
      <c r="AQ455" s="1">
        <f t="shared" si="231"/>
        <v>2.980232238769536E-7</v>
      </c>
      <c r="AR455" s="1">
        <f t="shared" si="236"/>
        <v>1.8923295163729204E-6</v>
      </c>
      <c r="AS455" s="1">
        <f t="shared" si="240"/>
        <v>1.2015543459843389E-5</v>
      </c>
      <c r="AT455" s="1">
        <f t="shared" si="196"/>
        <v>7.6293945312500027E-5</v>
      </c>
      <c r="AU455" s="1">
        <f t="shared" si="208"/>
        <v>4.8443635619146714E-4</v>
      </c>
      <c r="AV455" s="1">
        <f t="shared" si="217"/>
        <v>3.0759791257199071E-3</v>
      </c>
      <c r="AW455" s="1">
        <f t="shared" si="228"/>
        <v>1.9531250000000003E-2</v>
      </c>
      <c r="AX455" s="1">
        <f t="shared" si="234"/>
        <v>0.12401570718501562</v>
      </c>
      <c r="AY455" s="1">
        <f t="shared" si="238"/>
        <v>0.78745065618429588</v>
      </c>
      <c r="AZ455" s="1">
        <f>$C$8*EXP(-$C$5*($D455-($AZ$14-1)*$C$3))</f>
        <v>5</v>
      </c>
    </row>
    <row r="456" spans="1:52" x14ac:dyDescent="0.2">
      <c r="A456">
        <v>442</v>
      </c>
      <c r="B456">
        <f t="shared" si="200"/>
        <v>44</v>
      </c>
      <c r="C456">
        <f t="shared" si="222"/>
        <v>1</v>
      </c>
      <c r="D456">
        <f t="shared" si="223"/>
        <v>352.88888888888891</v>
      </c>
      <c r="E456">
        <f t="shared" si="201"/>
        <v>-280.88888888888891</v>
      </c>
      <c r="F456" t="e">
        <f t="shared" si="224"/>
        <v>#N/A</v>
      </c>
      <c r="G456" t="e">
        <f t="shared" si="202"/>
        <v>#N/A</v>
      </c>
      <c r="H456">
        <f t="shared" si="230"/>
        <v>1.9450156807833433E-35</v>
      </c>
      <c r="I456">
        <f t="shared" si="210"/>
        <v>1.2350079751080552E-34</v>
      </c>
      <c r="J456">
        <f t="shared" si="220"/>
        <v>7.8418118355024987E-34</v>
      </c>
      <c r="K456">
        <f t="shared" si="197"/>
        <v>4.9792401428053624E-33</v>
      </c>
      <c r="L456">
        <f t="shared" si="209"/>
        <v>3.1616204162766234E-32</v>
      </c>
      <c r="M456">
        <f t="shared" si="218"/>
        <v>2.007503829888641E-31</v>
      </c>
      <c r="N456">
        <f t="shared" si="195"/>
        <v>1.2746854765581736E-30</v>
      </c>
      <c r="O456">
        <f t="shared" si="207"/>
        <v>8.093748265668163E-30</v>
      </c>
      <c r="P456">
        <f t="shared" si="216"/>
        <v>5.1392098045149254E-29</v>
      </c>
      <c r="Q456">
        <f t="shared" si="193"/>
        <v>3.2631948199889268E-28</v>
      </c>
      <c r="R456">
        <f t="shared" si="205"/>
        <v>2.0719995560110364E-27</v>
      </c>
      <c r="S456">
        <f t="shared" si="214"/>
        <v>1.3156377099558218E-26</v>
      </c>
      <c r="T456">
        <f t="shared" si="226"/>
        <v>8.3537787391716583E-26</v>
      </c>
      <c r="U456">
        <f t="shared" si="204"/>
        <v>5.3043188633882561E-25</v>
      </c>
      <c r="V456">
        <f t="shared" si="213"/>
        <v>3.3680325374869059E-24</v>
      </c>
      <c r="W456">
        <f t="shared" si="225"/>
        <v>2.138567357227931E-23</v>
      </c>
      <c r="X456">
        <f t="shared" si="199"/>
        <v>1.3579056290273947E-22</v>
      </c>
      <c r="Y456">
        <f t="shared" si="211"/>
        <v>8.6221632959664848E-22</v>
      </c>
      <c r="Z456">
        <f t="shared" si="241"/>
        <v>5.4747324345035071E-21</v>
      </c>
      <c r="AA456">
        <f t="shared" si="198"/>
        <v>3.4762384103101329E-20</v>
      </c>
      <c r="AB456">
        <f t="shared" si="232"/>
        <v>2.2072738037674216E-19</v>
      </c>
      <c r="AC456">
        <f t="shared" si="219"/>
        <v>1.4015315032328988E-18</v>
      </c>
      <c r="AD456">
        <f t="shared" si="229"/>
        <v>8.8991703303938817E-18</v>
      </c>
      <c r="AE456">
        <f t="shared" si="235"/>
        <v>5.6506209376446029E-17</v>
      </c>
      <c r="AF456">
        <f t="shared" si="239"/>
        <v>3.5879206482762234E-16</v>
      </c>
      <c r="AG456">
        <f t="shared" si="194"/>
        <v>2.2781876045808353E-15</v>
      </c>
      <c r="AH456">
        <f t="shared" si="206"/>
        <v>1.4465589600370196E-14</v>
      </c>
      <c r="AI456">
        <f t="shared" si="215"/>
        <v>9.1850768595871381E-14</v>
      </c>
      <c r="AJ456">
        <f t="shared" si="227"/>
        <v>5.8321602677269434E-13</v>
      </c>
      <c r="AK456">
        <f t="shared" si="233"/>
        <v>3.7031909376947597E-12</v>
      </c>
      <c r="AL456">
        <f t="shared" si="237"/>
        <v>2.3513796760543006E-11</v>
      </c>
      <c r="AM456">
        <f t="shared" si="242"/>
        <v>1.4930330285380985E-10</v>
      </c>
      <c r="AN456">
        <f t="shared" si="203"/>
        <v>9.4801688004985579E-10</v>
      </c>
      <c r="AO456">
        <f t="shared" si="212"/>
        <v>6.0195319706990144E-9</v>
      </c>
      <c r="AP456">
        <f t="shared" si="221"/>
        <v>3.8221645530575349E-8</v>
      </c>
      <c r="AQ456">
        <f t="shared" si="231"/>
        <v>2.4269232129276324E-7</v>
      </c>
      <c r="AR456">
        <f t="shared" si="236"/>
        <v>1.5410001844989458E-6</v>
      </c>
      <c r="AS456">
        <f t="shared" si="240"/>
        <v>9.7847412558272606E-6</v>
      </c>
      <c r="AT456">
        <f t="shared" si="196"/>
        <v>6.212923425094743E-5</v>
      </c>
      <c r="AU456">
        <f t="shared" si="208"/>
        <v>3.9449604723173039E-4</v>
      </c>
      <c r="AV456">
        <f t="shared" si="217"/>
        <v>2.5048937614917804E-3</v>
      </c>
      <c r="AW456">
        <f t="shared" si="228"/>
        <v>1.5905083968242525E-2</v>
      </c>
      <c r="AX456">
        <f t="shared" si="234"/>
        <v>0.10099098809132288</v>
      </c>
      <c r="AY456">
        <f t="shared" si="238"/>
        <v>0.64125280294189535</v>
      </c>
      <c r="AZ456">
        <f t="shared" ref="AZ456:AZ464" si="243">$C$8*EXP(-$C$5*($D456-($AZ$14-1)*$C$3))</f>
        <v>4.0717014958700846</v>
      </c>
    </row>
    <row r="457" spans="1:52" x14ac:dyDescent="0.2">
      <c r="A457">
        <v>443</v>
      </c>
      <c r="B457">
        <f t="shared" si="200"/>
        <v>44</v>
      </c>
      <c r="C457">
        <f t="shared" si="222"/>
        <v>2</v>
      </c>
      <c r="D457">
        <f t="shared" si="223"/>
        <v>353.77777777777777</v>
      </c>
      <c r="E457">
        <f t="shared" si="201"/>
        <v>-281.77777777777777</v>
      </c>
      <c r="F457" t="e">
        <f t="shared" si="224"/>
        <v>#N/A</v>
      </c>
      <c r="G457" t="e">
        <f t="shared" si="202"/>
        <v>#N/A</v>
      </c>
      <c r="H457">
        <f t="shared" si="230"/>
        <v>1.5839046513872778E-35</v>
      </c>
      <c r="I457">
        <f t="shared" si="210"/>
        <v>1.0057167639318006E-34</v>
      </c>
      <c r="J457">
        <f t="shared" si="220"/>
        <v>6.3859033961896075E-34</v>
      </c>
      <c r="K457">
        <f t="shared" si="197"/>
        <v>4.0547959075514338E-33</v>
      </c>
      <c r="L457">
        <f t="shared" si="209"/>
        <v>2.5746349156654117E-32</v>
      </c>
      <c r="M457">
        <f t="shared" si="218"/>
        <v>1.6347912694245404E-31</v>
      </c>
      <c r="N457">
        <f t="shared" si="195"/>
        <v>1.0380277523331679E-30</v>
      </c>
      <c r="O457">
        <f t="shared" si="207"/>
        <v>6.5910653841034582E-30</v>
      </c>
      <c r="P457">
        <f t="shared" si="216"/>
        <v>4.1850656497267668E-29</v>
      </c>
      <c r="Q457">
        <f t="shared" ref="Q457:Q464" si="244">$C$8*EXP(-$C$5*($D457-($Q$14-1)*$C$3))</f>
        <v>2.6573510459729117E-28</v>
      </c>
      <c r="R457">
        <f t="shared" si="205"/>
        <v>1.6873127383304745E-27</v>
      </c>
      <c r="S457">
        <f t="shared" si="214"/>
        <v>1.0713768063300608E-26</v>
      </c>
      <c r="T457">
        <f t="shared" si="226"/>
        <v>6.8028186776906586E-26</v>
      </c>
      <c r="U457">
        <f t="shared" si="204"/>
        <v>4.3195206101260176E-25</v>
      </c>
      <c r="V457">
        <f t="shared" si="213"/>
        <v>2.7427246242049574E-24</v>
      </c>
      <c r="W457">
        <f t="shared" si="225"/>
        <v>1.7415215814888098E-23</v>
      </c>
      <c r="X457">
        <f t="shared" si="199"/>
        <v>1.1057972761922614E-22</v>
      </c>
      <c r="Y457">
        <f t="shared" si="211"/>
        <v>7.0213750379646468E-22</v>
      </c>
      <c r="Z457">
        <f t="shared" si="241"/>
        <v>4.458295248611356E-21</v>
      </c>
      <c r="AA457">
        <f t="shared" si="198"/>
        <v>2.8308410270521911E-20</v>
      </c>
      <c r="AB457">
        <f t="shared" si="232"/>
        <v>1.7974720097189505E-19</v>
      </c>
      <c r="AC457">
        <f t="shared" si="219"/>
        <v>1.1413235836445079E-18</v>
      </c>
      <c r="AD457">
        <f t="shared" si="229"/>
        <v>7.2469530292536139E-18</v>
      </c>
      <c r="AE457">
        <f t="shared" si="235"/>
        <v>4.6015283448805171E-17</v>
      </c>
      <c r="AF457">
        <f t="shared" si="239"/>
        <v>2.9217883741299215E-16</v>
      </c>
      <c r="AG457">
        <f t="shared" si="194"/>
        <v>1.8552199754889267E-15</v>
      </c>
      <c r="AH457">
        <f t="shared" si="206"/>
        <v>1.177991256289413E-14</v>
      </c>
      <c r="AI457">
        <f t="shared" si="215"/>
        <v>7.4797782377726319E-14</v>
      </c>
      <c r="AJ457">
        <f t="shared" si="227"/>
        <v>4.7493631372516383E-13</v>
      </c>
      <c r="AK457">
        <f t="shared" si="233"/>
        <v>3.0156576161008997E-12</v>
      </c>
      <c r="AL457">
        <f t="shared" si="237"/>
        <v>1.9148232288697883E-11</v>
      </c>
      <c r="AM457">
        <f t="shared" si="242"/>
        <v>1.2158369631364204E-10</v>
      </c>
      <c r="AN457">
        <f t="shared" si="203"/>
        <v>7.7200834972182805E-10</v>
      </c>
      <c r="AO457">
        <f t="shared" si="212"/>
        <v>4.9019474659066613E-9</v>
      </c>
      <c r="AP457">
        <f t="shared" si="221"/>
        <v>3.112542625629227E-8</v>
      </c>
      <c r="AQ457">
        <f t="shared" si="231"/>
        <v>1.9763413752878814E-7</v>
      </c>
      <c r="AR457">
        <f t="shared" si="236"/>
        <v>1.254898551272104E-6</v>
      </c>
      <c r="AS457">
        <f t="shared" si="240"/>
        <v>7.9681091216108263E-6</v>
      </c>
      <c r="AT457">
        <f t="shared" si="196"/>
        <v>5.0594339207369709E-5</v>
      </c>
      <c r="AU457">
        <f t="shared" si="208"/>
        <v>3.2125402912565879E-4</v>
      </c>
      <c r="AV457">
        <f t="shared" si="217"/>
        <v>2.0398359351323711E-3</v>
      </c>
      <c r="AW457">
        <f t="shared" si="228"/>
        <v>1.2952150837086654E-2</v>
      </c>
      <c r="AX457">
        <f t="shared" si="234"/>
        <v>8.2241031456168567E-2</v>
      </c>
      <c r="AY457">
        <f t="shared" si="238"/>
        <v>0.522197999393887</v>
      </c>
      <c r="AZ457">
        <f t="shared" si="243"/>
        <v>3.3157506142941804</v>
      </c>
    </row>
    <row r="458" spans="1:52" x14ac:dyDescent="0.2">
      <c r="A458">
        <v>444</v>
      </c>
      <c r="B458">
        <f t="shared" si="200"/>
        <v>44</v>
      </c>
      <c r="C458">
        <f t="shared" si="222"/>
        <v>3</v>
      </c>
      <c r="D458">
        <f t="shared" si="223"/>
        <v>354.66666666666669</v>
      </c>
      <c r="E458">
        <f t="shared" si="201"/>
        <v>-282.66666666666669</v>
      </c>
      <c r="F458" t="e">
        <f t="shared" si="224"/>
        <v>#N/A</v>
      </c>
      <c r="G458" t="e">
        <f t="shared" si="202"/>
        <v>#N/A</v>
      </c>
      <c r="H458">
        <f t="shared" si="230"/>
        <v>1.2898373876738458E-35</v>
      </c>
      <c r="I458">
        <f t="shared" si="210"/>
        <v>8.1899569042454327E-35</v>
      </c>
      <c r="J458">
        <f t="shared" si="220"/>
        <v>5.2002984821493933E-34</v>
      </c>
      <c r="K458">
        <f t="shared" si="197"/>
        <v>3.301983712445048E-33</v>
      </c>
      <c r="L458">
        <f t="shared" si="209"/>
        <v>2.0966289674868324E-32</v>
      </c>
      <c r="M458">
        <f t="shared" si="218"/>
        <v>1.3312764114302456E-31</v>
      </c>
      <c r="N458">
        <f t="shared" si="195"/>
        <v>8.4530783038592073E-31</v>
      </c>
      <c r="O458">
        <f t="shared" si="207"/>
        <v>5.3673701567662945E-30</v>
      </c>
      <c r="P458">
        <f t="shared" si="216"/>
        <v>3.4080676132614309E-29</v>
      </c>
      <c r="Q458">
        <f t="shared" si="244"/>
        <v>2.1639880457879589E-28</v>
      </c>
      <c r="R458">
        <f t="shared" si="205"/>
        <v>1.3740467601321723E-27</v>
      </c>
      <c r="S458">
        <f t="shared" si="214"/>
        <v>8.7246530899492085E-27</v>
      </c>
      <c r="T458">
        <f t="shared" si="226"/>
        <v>5.5398093972172172E-26</v>
      </c>
      <c r="U458">
        <f t="shared" si="204"/>
        <v>3.5175597059383638E-25</v>
      </c>
      <c r="V458">
        <f t="shared" si="213"/>
        <v>2.2335111910269988E-24</v>
      </c>
      <c r="W458">
        <f t="shared" si="225"/>
        <v>1.4181912056875988E-23</v>
      </c>
      <c r="X458">
        <f t="shared" si="199"/>
        <v>9.0049528472022172E-23</v>
      </c>
      <c r="Y458">
        <f t="shared" si="211"/>
        <v>5.7177886490291208E-22</v>
      </c>
      <c r="Z458">
        <f t="shared" si="241"/>
        <v>3.6305694865602551E-21</v>
      </c>
      <c r="AA458">
        <f t="shared" si="198"/>
        <v>2.3052679288837691E-20</v>
      </c>
      <c r="AB458">
        <f t="shared" si="232"/>
        <v>1.4637538941514559E-19</v>
      </c>
      <c r="AC458">
        <f t="shared" si="219"/>
        <v>9.2942578855942589E-19</v>
      </c>
      <c r="AD458">
        <f t="shared" si="229"/>
        <v>5.9014858979424112E-18</v>
      </c>
      <c r="AE458">
        <f t="shared" si="235"/>
        <v>3.7472099690277302E-17</v>
      </c>
      <c r="AF458">
        <f t="shared" si="239"/>
        <v>2.3793300187121323E-16</v>
      </c>
      <c r="AG458">
        <f t="shared" ref="AG458:AG464" si="245">$C$8*EXP(-$C$5*($D458-($AG$14-1)*$C$3))</f>
        <v>1.5107803898732584E-15</v>
      </c>
      <c r="AH458">
        <f t="shared" si="206"/>
        <v>9.5928575207109955E-15</v>
      </c>
      <c r="AI458">
        <f t="shared" si="215"/>
        <v>6.0910848479030624E-14</v>
      </c>
      <c r="AJ458">
        <f t="shared" si="227"/>
        <v>3.8675977980755447E-13</v>
      </c>
      <c r="AK458">
        <f t="shared" si="233"/>
        <v>2.4557715253020076E-12</v>
      </c>
      <c r="AL458">
        <f t="shared" si="237"/>
        <v>1.5593177210631794E-11</v>
      </c>
      <c r="AM458">
        <f t="shared" si="242"/>
        <v>9.9010503630734008E-11</v>
      </c>
      <c r="AN458">
        <f t="shared" si="203"/>
        <v>6.2867751047731229E-10</v>
      </c>
      <c r="AO458">
        <f t="shared" si="212"/>
        <v>3.9918533659217427E-9</v>
      </c>
      <c r="AP458">
        <f t="shared" si="221"/>
        <v>2.5346688929467923E-8</v>
      </c>
      <c r="AQ458">
        <f t="shared" si="231"/>
        <v>1.6094144268219205E-7</v>
      </c>
      <c r="AR458">
        <f t="shared" si="236"/>
        <v>1.0219144616759649E-6</v>
      </c>
      <c r="AS458">
        <f t="shared" si="240"/>
        <v>6.4887523659437814E-6</v>
      </c>
      <c r="AT458">
        <f t="shared" si="196"/>
        <v>4.1201009326641185E-5</v>
      </c>
      <c r="AU458">
        <f t="shared" si="208"/>
        <v>2.6161010218904722E-4</v>
      </c>
      <c r="AV458">
        <f t="shared" si="217"/>
        <v>1.6611206056816063E-3</v>
      </c>
      <c r="AW458">
        <f t="shared" si="228"/>
        <v>1.0547458387620133E-2</v>
      </c>
      <c r="AX458">
        <f t="shared" si="234"/>
        <v>6.6972186160396019E-2</v>
      </c>
      <c r="AY458">
        <f t="shared" si="238"/>
        <v>0.42524687505449088</v>
      </c>
      <c r="AZ458">
        <f t="shared" si="243"/>
        <v>2.7001493472307536</v>
      </c>
    </row>
    <row r="459" spans="1:52" x14ac:dyDescent="0.2">
      <c r="A459">
        <v>445</v>
      </c>
      <c r="B459">
        <f t="shared" si="200"/>
        <v>44</v>
      </c>
      <c r="C459">
        <f t="shared" si="222"/>
        <v>4</v>
      </c>
      <c r="D459">
        <f t="shared" si="223"/>
        <v>355.55555555555554</v>
      </c>
      <c r="E459">
        <f t="shared" si="201"/>
        <v>-283.55555555555554</v>
      </c>
      <c r="F459" t="e">
        <f t="shared" si="224"/>
        <v>#N/A</v>
      </c>
      <c r="G459" t="e">
        <f t="shared" si="202"/>
        <v>#N/A</v>
      </c>
      <c r="H459">
        <f t="shared" si="230"/>
        <v>1.0503665641641626E-35</v>
      </c>
      <c r="I459">
        <f t="shared" si="210"/>
        <v>6.6694119556255982E-35</v>
      </c>
      <c r="J459">
        <f t="shared" si="220"/>
        <v>4.2348126217477652E-34</v>
      </c>
      <c r="K459">
        <f t="shared" si="197"/>
        <v>2.6889384042602581E-33</v>
      </c>
      <c r="L459">
        <f t="shared" si="209"/>
        <v>1.7073694606401545E-32</v>
      </c>
      <c r="M459">
        <f t="shared" si="218"/>
        <v>1.0841120311674288E-31</v>
      </c>
      <c r="N459">
        <f t="shared" ref="N459:N464" si="246">$C$8*EXP(-$C$5*($D459-($N$14-1)*$C$3))</f>
        <v>6.8836823149062659E-31</v>
      </c>
      <c r="O459">
        <f t="shared" si="207"/>
        <v>4.3708658192387983E-30</v>
      </c>
      <c r="P459">
        <f t="shared" si="216"/>
        <v>2.7753267997886199E-29</v>
      </c>
      <c r="Q459">
        <f t="shared" si="244"/>
        <v>1.7622226726160052E-28</v>
      </c>
      <c r="R459">
        <f t="shared" si="205"/>
        <v>1.1189416497251412E-27</v>
      </c>
      <c r="S459">
        <f t="shared" si="214"/>
        <v>7.1048366074588712E-27</v>
      </c>
      <c r="T459">
        <f t="shared" si="226"/>
        <v>4.5112900418969446E-26</v>
      </c>
      <c r="U459">
        <f t="shared" si="204"/>
        <v>2.864490623296343E-25</v>
      </c>
      <c r="V459">
        <f t="shared" si="213"/>
        <v>1.8188381715094725E-24</v>
      </c>
      <c r="W459">
        <f t="shared" si="225"/>
        <v>1.1548902507256186E-23</v>
      </c>
      <c r="X459">
        <f t="shared" si="199"/>
        <v>7.3330959956386439E-23</v>
      </c>
      <c r="Y459">
        <f t="shared" si="211"/>
        <v>4.6562257190642195E-22</v>
      </c>
      <c r="Z459">
        <f t="shared" si="241"/>
        <v>2.9565190418575861E-21</v>
      </c>
      <c r="AA459">
        <f t="shared" si="198"/>
        <v>1.8772725748834941E-20</v>
      </c>
      <c r="AB459">
        <f t="shared" si="232"/>
        <v>1.1919937840804409E-19</v>
      </c>
      <c r="AC459">
        <f t="shared" si="219"/>
        <v>7.5686887471554243E-19</v>
      </c>
      <c r="AD459">
        <f t="shared" si="229"/>
        <v>4.8058177917017479E-18</v>
      </c>
      <c r="AE459">
        <f t="shared" si="235"/>
        <v>3.0515040872459312E-17</v>
      </c>
      <c r="AF459">
        <f t="shared" si="239"/>
        <v>1.9375843192717763E-16</v>
      </c>
      <c r="AG459">
        <f t="shared" si="245"/>
        <v>1.2302893546756482E-15</v>
      </c>
      <c r="AH459">
        <f t="shared" si="206"/>
        <v>7.8118504633495886E-15</v>
      </c>
      <c r="AI459">
        <f t="shared" si="215"/>
        <v>4.9602158573357511E-14</v>
      </c>
      <c r="AJ459">
        <f t="shared" si="227"/>
        <v>3.1495407479696509E-13</v>
      </c>
      <c r="AK459">
        <f t="shared" si="233"/>
        <v>1.9998337186174959E-12</v>
      </c>
      <c r="AL459">
        <f t="shared" si="237"/>
        <v>1.2698152594779533E-11</v>
      </c>
      <c r="AM459">
        <f t="shared" si="242"/>
        <v>8.0628243148023102E-11</v>
      </c>
      <c r="AN459">
        <f t="shared" si="203"/>
        <v>5.1195743196607761E-10</v>
      </c>
      <c r="AO459">
        <f t="shared" si="212"/>
        <v>3.2507270642635624E-9</v>
      </c>
      <c r="AP459">
        <f t="shared" si="221"/>
        <v>2.0640830245893934E-8</v>
      </c>
      <c r="AQ459">
        <f t="shared" si="231"/>
        <v>1.3106110258331595E-7</v>
      </c>
      <c r="AR459">
        <f t="shared" si="236"/>
        <v>8.3218612845147102E-7</v>
      </c>
      <c r="AS459">
        <f t="shared" si="240"/>
        <v>5.2840525429488319E-6</v>
      </c>
      <c r="AT459">
        <f t="shared" si="196"/>
        <v>3.3551642261328909E-5</v>
      </c>
      <c r="AU459">
        <f t="shared" si="208"/>
        <v>2.1303964888357674E-4</v>
      </c>
      <c r="AV459">
        <f t="shared" si="217"/>
        <v>1.3527174509949018E-3</v>
      </c>
      <c r="AW459">
        <f t="shared" si="228"/>
        <v>8.5892204189001904E-3</v>
      </c>
      <c r="AX459">
        <f t="shared" si="234"/>
        <v>5.4538150114195591E-2</v>
      </c>
      <c r="AY459">
        <f t="shared" si="238"/>
        <v>0.34629566745469464</v>
      </c>
      <c r="AZ459">
        <f t="shared" si="243"/>
        <v>2.1988404272384474</v>
      </c>
    </row>
    <row r="460" spans="1:52" x14ac:dyDescent="0.2">
      <c r="A460">
        <v>446</v>
      </c>
      <c r="B460">
        <f t="shared" si="200"/>
        <v>44</v>
      </c>
      <c r="C460">
        <f t="shared" si="222"/>
        <v>5</v>
      </c>
      <c r="D460">
        <f t="shared" si="223"/>
        <v>356.44444444444446</v>
      </c>
      <c r="E460">
        <f t="shared" si="201"/>
        <v>-284.44444444444446</v>
      </c>
      <c r="F460" t="e">
        <f t="shared" si="224"/>
        <v>#N/A</v>
      </c>
      <c r="G460" t="e">
        <f t="shared" si="202"/>
        <v>#N/A</v>
      </c>
      <c r="H460">
        <f t="shared" si="230"/>
        <v>8.5535582210382485E-36</v>
      </c>
      <c r="I460">
        <f t="shared" si="210"/>
        <v>5.4311709272589699E-35</v>
      </c>
      <c r="J460">
        <f t="shared" si="220"/>
        <v>3.4485785773399644E-34</v>
      </c>
      <c r="K460">
        <f t="shared" si="197"/>
        <v>2.1897109045857933E-33</v>
      </c>
      <c r="L460">
        <f t="shared" si="209"/>
        <v>1.3903797573782971E-32</v>
      </c>
      <c r="M460">
        <f t="shared" si="218"/>
        <v>8.8283611579903143E-32</v>
      </c>
      <c r="N460">
        <f t="shared" si="246"/>
        <v>5.6056599157396353E-31</v>
      </c>
      <c r="O460">
        <f t="shared" si="207"/>
        <v>3.5593721788884435E-30</v>
      </c>
      <c r="P460">
        <f t="shared" si="216"/>
        <v>2.2600604564455221E-29</v>
      </c>
      <c r="Q460">
        <f t="shared" si="244"/>
        <v>1.4350489384293475E-28</v>
      </c>
      <c r="R460">
        <f t="shared" si="205"/>
        <v>9.1119927779543578E-28</v>
      </c>
      <c r="S460">
        <f t="shared" si="214"/>
        <v>5.7857547685005402E-27</v>
      </c>
      <c r="T460">
        <f t="shared" si="226"/>
        <v>3.673725282379132E-26</v>
      </c>
      <c r="U460">
        <f t="shared" si="204"/>
        <v>2.332670151156317E-25</v>
      </c>
      <c r="V460">
        <f t="shared" si="213"/>
        <v>1.4811532207361394E-24</v>
      </c>
      <c r="W460">
        <f t="shared" si="225"/>
        <v>9.4047367228905177E-24</v>
      </c>
      <c r="X460">
        <f t="shared" si="199"/>
        <v>5.9716355869601762E-23</v>
      </c>
      <c r="Y460">
        <f t="shared" si="211"/>
        <v>3.7917522450845192E-22</v>
      </c>
      <c r="Z460">
        <f t="shared" si="241"/>
        <v>2.4076126010599744E-21</v>
      </c>
      <c r="AA460">
        <f t="shared" si="198"/>
        <v>1.528738710261806E-20</v>
      </c>
      <c r="AB460">
        <f t="shared" si="232"/>
        <v>9.7068857474163777E-20</v>
      </c>
      <c r="AC460">
        <f t="shared" si="219"/>
        <v>6.1634882587135383E-19</v>
      </c>
      <c r="AD460">
        <f t="shared" si="229"/>
        <v>3.9135710982701987E-18</v>
      </c>
      <c r="AE460">
        <f t="shared" si="235"/>
        <v>2.4849627513385945E-17</v>
      </c>
      <c r="AF460">
        <f t="shared" si="239"/>
        <v>1.577852994230667E-16</v>
      </c>
      <c r="AG460">
        <f t="shared" si="245"/>
        <v>1.0018742011571715E-15</v>
      </c>
      <c r="AH460">
        <f t="shared" si="206"/>
        <v>6.3615046434268059E-15</v>
      </c>
      <c r="AI460">
        <f t="shared" si="215"/>
        <v>4.0393036652305102E-14</v>
      </c>
      <c r="AJ460">
        <f t="shared" si="227"/>
        <v>2.564797954962361E-13</v>
      </c>
      <c r="AK460">
        <f t="shared" si="233"/>
        <v>1.6285451887172577E-12</v>
      </c>
      <c r="AL460">
        <f t="shared" si="237"/>
        <v>1.0340617382990077E-11</v>
      </c>
      <c r="AM460">
        <f t="shared" si="242"/>
        <v>6.565882764703648E-11</v>
      </c>
      <c r="AN460">
        <f t="shared" si="203"/>
        <v>4.1690756831161822E-10</v>
      </c>
      <c r="AO460">
        <f t="shared" si="212"/>
        <v>2.6471980500454613E-9</v>
      </c>
      <c r="AP460">
        <f t="shared" si="221"/>
        <v>1.6808659877641352E-8</v>
      </c>
      <c r="AQ460">
        <f t="shared" si="231"/>
        <v>1.0672833748777397E-7</v>
      </c>
      <c r="AR460">
        <f t="shared" si="236"/>
        <v>6.7768270081163863E-7</v>
      </c>
      <c r="AS460">
        <f t="shared" si="240"/>
        <v>4.3030169286761819E-6</v>
      </c>
      <c r="AT460">
        <f>$C$8*EXP(-$C$5*($D460-($AT$14-1)*$C$3))</f>
        <v>2.7322454396870154E-5</v>
      </c>
      <c r="AU460">
        <f t="shared" si="208"/>
        <v>1.7348677140777927E-4</v>
      </c>
      <c r="AV460">
        <f t="shared" si="217"/>
        <v>1.1015723337411013E-3</v>
      </c>
      <c r="AW460">
        <f t="shared" si="228"/>
        <v>6.9945483255987517E-3</v>
      </c>
      <c r="AX460">
        <f t="shared" si="234"/>
        <v>4.4412613480391487E-2</v>
      </c>
      <c r="AY460">
        <f t="shared" si="238"/>
        <v>0.28200251743772187</v>
      </c>
      <c r="AZ460">
        <f t="shared" si="243"/>
        <v>1.7906043713532807</v>
      </c>
    </row>
    <row r="461" spans="1:52" x14ac:dyDescent="0.2">
      <c r="A461">
        <v>447</v>
      </c>
      <c r="B461">
        <f t="shared" si="200"/>
        <v>44</v>
      </c>
      <c r="C461">
        <f t="shared" si="222"/>
        <v>6</v>
      </c>
      <c r="D461">
        <f t="shared" si="223"/>
        <v>357.33333333333331</v>
      </c>
      <c r="E461">
        <f t="shared" si="201"/>
        <v>-285.33333333333331</v>
      </c>
      <c r="F461" t="e">
        <f t="shared" si="224"/>
        <v>#N/A</v>
      </c>
      <c r="G461" t="e">
        <f t="shared" si="202"/>
        <v>#N/A</v>
      </c>
      <c r="H461">
        <f t="shared" si="230"/>
        <v>6.9655071607227299E-36</v>
      </c>
      <c r="I461">
        <f t="shared" si="210"/>
        <v>4.4228213577693366E-35</v>
      </c>
      <c r="J461">
        <f t="shared" si="220"/>
        <v>2.8083165103961999E-34</v>
      </c>
      <c r="K461">
        <f>$C$8*EXP(-$C$5*($D461-($K$14-1)*$C$3))</f>
        <v>1.7831698331450199E-33</v>
      </c>
      <c r="L461">
        <f t="shared" si="209"/>
        <v>1.132242267588951E-32</v>
      </c>
      <c r="M461">
        <f t="shared" si="218"/>
        <v>7.1892902666142771E-32</v>
      </c>
      <c r="N461">
        <f t="shared" si="246"/>
        <v>4.5649147728512544E-31</v>
      </c>
      <c r="O461">
        <f t="shared" si="207"/>
        <v>2.898540205027717E-30</v>
      </c>
      <c r="P461">
        <f t="shared" si="216"/>
        <v>1.84045830825323E-29</v>
      </c>
      <c r="Q461">
        <f t="shared" si="244"/>
        <v>1.168618181849922E-28</v>
      </c>
      <c r="R461">
        <f t="shared" si="205"/>
        <v>7.4202629248709591E-28</v>
      </c>
      <c r="S461">
        <f t="shared" si="214"/>
        <v>4.7115732691283061E-27</v>
      </c>
      <c r="T461">
        <f t="shared" si="226"/>
        <v>2.9916625455358027E-26</v>
      </c>
      <c r="U461">
        <f t="shared" si="204"/>
        <v>1.8995873087669536E-25</v>
      </c>
      <c r="V461">
        <f t="shared" si="213"/>
        <v>1.2061627568968473E-24</v>
      </c>
      <c r="W461">
        <f t="shared" si="225"/>
        <v>7.6586561165716592E-24</v>
      </c>
      <c r="X461">
        <f t="shared" si="199"/>
        <v>4.8629435104434047E-23</v>
      </c>
      <c r="Y461">
        <f t="shared" si="211"/>
        <v>3.0877766576559314E-22</v>
      </c>
      <c r="Z461">
        <f t="shared" si="241"/>
        <v>1.9606159658423463E-21</v>
      </c>
      <c r="AA461">
        <f>$C$8*EXP(-$C$5*($D461-($AA$14-1)*$C$3))</f>
        <v>1.2449135386735124E-20</v>
      </c>
      <c r="AB461">
        <f t="shared" si="232"/>
        <v>7.9047082435991326E-20</v>
      </c>
      <c r="AC461">
        <f t="shared" si="219"/>
        <v>5.0191768725564093E-19</v>
      </c>
      <c r="AD461">
        <f t="shared" si="229"/>
        <v>3.1869786590041944E-18</v>
      </c>
      <c r="AE461">
        <f t="shared" si="235"/>
        <v>2.0236053103613795E-17</v>
      </c>
      <c r="AF461">
        <f t="shared" si="239"/>
        <v>1.2849092793744327E-16</v>
      </c>
      <c r="AG461">
        <f t="shared" si="245"/>
        <v>8.1586653670507415E-16</v>
      </c>
      <c r="AH461">
        <f t="shared" si="206"/>
        <v>5.1804295945251346E-15</v>
      </c>
      <c r="AI461">
        <f t="shared" si="215"/>
        <v>3.2893677551985501E-14</v>
      </c>
      <c r="AJ461">
        <f t="shared" si="227"/>
        <v>2.0886183339649843E-13</v>
      </c>
      <c r="AK461">
        <f t="shared" si="233"/>
        <v>1.3261899761984355E-12</v>
      </c>
      <c r="AL461">
        <f t="shared" si="237"/>
        <v>8.4207814533082947E-12</v>
      </c>
      <c r="AM461">
        <f t="shared" si="242"/>
        <v>5.346862934950363E-11</v>
      </c>
      <c r="AN461">
        <f t="shared" si="203"/>
        <v>3.395046339067985E-10</v>
      </c>
      <c r="AO461">
        <f t="shared" si="212"/>
        <v>2.1557200520469247E-9</v>
      </c>
      <c r="AP461">
        <f t="shared" si="221"/>
        <v>1.3687969113472939E-8</v>
      </c>
      <c r="AQ461">
        <f t="shared" si="231"/>
        <v>8.6913186280140482E-8</v>
      </c>
      <c r="AR461">
        <f t="shared" si="236"/>
        <v>5.5186433332401304E-7</v>
      </c>
      <c r="AS461">
        <f t="shared" si="240"/>
        <v>3.5041200930490686E-6</v>
      </c>
      <c r="AT461">
        <f>$C$8*EXP(-$C$5*($D461-($AT$14-1)*$C$3))</f>
        <v>2.2249775687715977E-5</v>
      </c>
      <c r="AU461">
        <f t="shared" si="208"/>
        <v>1.412772693309472E-4</v>
      </c>
      <c r="AV461">
        <f t="shared" si="217"/>
        <v>8.9705474382056069E-4</v>
      </c>
      <c r="AW461">
        <f t="shared" si="228"/>
        <v>5.6959425760552849E-3</v>
      </c>
      <c r="AX461">
        <f t="shared" si="234"/>
        <v>3.6166980948722442E-2</v>
      </c>
      <c r="AY461">
        <f t="shared" si="238"/>
        <v>0.2296460144180634</v>
      </c>
      <c r="AZ461">
        <f t="shared" si="243"/>
        <v>1.4581612994701523</v>
      </c>
    </row>
    <row r="462" spans="1:52" x14ac:dyDescent="0.2">
      <c r="A462">
        <v>448</v>
      </c>
      <c r="B462">
        <f t="shared" si="200"/>
        <v>44</v>
      </c>
      <c r="C462">
        <f t="shared" si="222"/>
        <v>7</v>
      </c>
      <c r="D462">
        <f t="shared" si="223"/>
        <v>358.22222222222223</v>
      </c>
      <c r="E462">
        <f t="shared" si="201"/>
        <v>-286.22222222222223</v>
      </c>
      <c r="F462" t="e">
        <f t="shared" si="224"/>
        <v>#N/A</v>
      </c>
      <c r="G462" t="e">
        <f t="shared" si="202"/>
        <v>#N/A</v>
      </c>
      <c r="H462">
        <f t="shared" si="230"/>
        <v>5.6722931851617622E-36</v>
      </c>
      <c r="I462">
        <f t="shared" si="210"/>
        <v>3.6016816676790984E-35</v>
      </c>
      <c r="J462">
        <f t="shared" si="220"/>
        <v>2.2869253072513633E-34</v>
      </c>
      <c r="K462">
        <f>$C$8*EXP(-$C$5*($D462-($K$14-1)*$C$3))</f>
        <v>1.452107055401412E-33</v>
      </c>
      <c r="L462">
        <f t="shared" si="209"/>
        <v>9.2203050692584986E-33</v>
      </c>
      <c r="M462">
        <f t="shared" si="218"/>
        <v>5.8545287865634943E-32</v>
      </c>
      <c r="N462">
        <f t="shared" si="246"/>
        <v>3.7173940618275647E-31</v>
      </c>
      <c r="O462">
        <f t="shared" si="207"/>
        <v>2.3603980977301774E-30</v>
      </c>
      <c r="P462">
        <f t="shared" si="216"/>
        <v>1.4987593693602557E-29</v>
      </c>
      <c r="Q462">
        <f t="shared" si="244"/>
        <v>9.5165287982785724E-29</v>
      </c>
      <c r="R462">
        <f t="shared" si="205"/>
        <v>6.0426191301892586E-28</v>
      </c>
      <c r="S462">
        <f t="shared" si="214"/>
        <v>3.8368239855622294E-27</v>
      </c>
      <c r="T462">
        <f t="shared" si="226"/>
        <v>2.4362313723593338E-26</v>
      </c>
      <c r="U462">
        <f t="shared" si="204"/>
        <v>1.5469104973284511E-25</v>
      </c>
      <c r="V462">
        <f t="shared" si="213"/>
        <v>9.8222694030393164E-25</v>
      </c>
      <c r="W462">
        <f t="shared" si="225"/>
        <v>6.2367523132398974E-24</v>
      </c>
      <c r="X462">
        <f t="shared" si="199"/>
        <v>3.9600908731608378E-23</v>
      </c>
      <c r="Y462">
        <f t="shared" si="211"/>
        <v>2.5145009671780664E-22</v>
      </c>
      <c r="Z462">
        <f t="shared" si="241"/>
        <v>1.5966085921894038E-21</v>
      </c>
      <c r="AA462">
        <f>$C$8*EXP(-$C$5*($D462-($AA$14-1)*$C$3))</f>
        <v>1.0137832635291752E-20</v>
      </c>
      <c r="AB462">
        <f t="shared" si="232"/>
        <v>6.4371224759758548E-20</v>
      </c>
      <c r="AC462">
        <f t="shared" si="219"/>
        <v>4.0873179960048765E-19</v>
      </c>
      <c r="AD462">
        <f t="shared" si="229"/>
        <v>2.5952851546346717E-18</v>
      </c>
      <c r="AE462">
        <f t="shared" si="235"/>
        <v>1.6479033538498201E-17</v>
      </c>
      <c r="AF462">
        <f t="shared" si="239"/>
        <v>1.046353406977249E-16</v>
      </c>
      <c r="AG462">
        <f t="shared" si="245"/>
        <v>6.6439299958647644E-16</v>
      </c>
      <c r="AH462">
        <f t="shared" si="206"/>
        <v>4.2186325858555425E-15</v>
      </c>
      <c r="AI462">
        <f t="shared" si="215"/>
        <v>2.6786647218617593E-14</v>
      </c>
      <c r="AJ462">
        <f t="shared" si="227"/>
        <v>1.7008460789413809E-13</v>
      </c>
      <c r="AK462">
        <f t="shared" si="233"/>
        <v>1.0799699419790157E-12</v>
      </c>
      <c r="AL462">
        <f t="shared" si="237"/>
        <v>6.8573816879660845E-12</v>
      </c>
      <c r="AM462">
        <f t="shared" si="242"/>
        <v>4.3541659620899384E-11</v>
      </c>
      <c r="AN462">
        <f t="shared" si="203"/>
        <v>2.7647230514662822E-10</v>
      </c>
      <c r="AO462">
        <f t="shared" si="212"/>
        <v>1.7554897121193191E-9</v>
      </c>
      <c r="AP462">
        <f t="shared" si="221"/>
        <v>1.1146664862950251E-8</v>
      </c>
      <c r="AQ462">
        <f t="shared" si="231"/>
        <v>7.0776910117536625E-8</v>
      </c>
      <c r="AR462">
        <f t="shared" si="236"/>
        <v>4.4940536630254595E-7</v>
      </c>
      <c r="AS462">
        <f t="shared" si="240"/>
        <v>2.8535462049152608E-6</v>
      </c>
      <c r="AT462">
        <f>$C$8*EXP(-$C$5*($D462-($AT$14-1)*$C$3))</f>
        <v>1.8118888990089386E-5</v>
      </c>
      <c r="AU462">
        <f t="shared" si="208"/>
        <v>1.1504777377345164E-4</v>
      </c>
      <c r="AV462">
        <f t="shared" si="217"/>
        <v>7.30507828458306E-4</v>
      </c>
      <c r="AW462">
        <f t="shared" si="228"/>
        <v>4.638435581462882E-3</v>
      </c>
      <c r="AX462">
        <f t="shared" si="234"/>
        <v>2.9452230086003617E-2</v>
      </c>
      <c r="AY462">
        <f t="shared" si="238"/>
        <v>0.18701000408532631</v>
      </c>
      <c r="AZ462">
        <f t="shared" si="243"/>
        <v>1.1874395088544971</v>
      </c>
    </row>
    <row r="463" spans="1:52" x14ac:dyDescent="0.2">
      <c r="A463">
        <v>449</v>
      </c>
      <c r="B463">
        <f t="shared" si="200"/>
        <v>44</v>
      </c>
      <c r="C463">
        <f t="shared" si="222"/>
        <v>8</v>
      </c>
      <c r="D463">
        <f t="shared" si="223"/>
        <v>359.11111111111109</v>
      </c>
      <c r="E463">
        <f t="shared" si="201"/>
        <v>-287.11111111111109</v>
      </c>
      <c r="F463" t="e">
        <f t="shared" si="224"/>
        <v>#N/A</v>
      </c>
      <c r="G463" t="e">
        <f t="shared" si="202"/>
        <v>#N/A</v>
      </c>
      <c r="H463">
        <f t="shared" si="230"/>
        <v>4.6191769294074128E-36</v>
      </c>
      <c r="I463">
        <f t="shared" si="210"/>
        <v>2.9329945267874405E-35</v>
      </c>
      <c r="J463">
        <f t="shared" si="220"/>
        <v>1.8623354388957246E-34</v>
      </c>
      <c r="K463">
        <f>$C$8*EXP(-$C$5*($D463-($K$14-1)*$C$3))</f>
        <v>1.1825092939282984E-33</v>
      </c>
      <c r="L463">
        <f t="shared" si="209"/>
        <v>7.5084659885757464E-33</v>
      </c>
      <c r="M463">
        <f t="shared" si="218"/>
        <v>4.7675787235730582E-32</v>
      </c>
      <c r="N463">
        <f t="shared" si="246"/>
        <v>3.0272237924564464E-31</v>
      </c>
      <c r="O463">
        <f t="shared" si="207"/>
        <v>1.9221672930753925E-30</v>
      </c>
      <c r="P463">
        <f t="shared" si="216"/>
        <v>1.2205001532347039E-29</v>
      </c>
      <c r="Q463">
        <f t="shared" si="244"/>
        <v>7.7496929086885074E-29</v>
      </c>
      <c r="R463">
        <f t="shared" si="205"/>
        <v>4.9207482702730075E-28</v>
      </c>
      <c r="S463">
        <f t="shared" si="214"/>
        <v>3.1244803922808441E-27</v>
      </c>
      <c r="T463">
        <f t="shared" si="226"/>
        <v>1.9839213846242456E-26</v>
      </c>
      <c r="U463">
        <f t="shared" si="204"/>
        <v>1.2597115571898908E-25</v>
      </c>
      <c r="V463">
        <f t="shared" si="213"/>
        <v>7.9986698042389655E-25</v>
      </c>
      <c r="W463">
        <f t="shared" si="225"/>
        <v>5.0788387446380723E-24</v>
      </c>
      <c r="X463">
        <f>$C$8*EXP(-$C$5*($D463-($X$14-1)*$C$3))</f>
        <v>3.2248615864061229E-23</v>
      </c>
      <c r="Y463">
        <f t="shared" si="211"/>
        <v>2.0476594698851766E-22</v>
      </c>
      <c r="Z463">
        <f t="shared" si="241"/>
        <v>1.3001827186273473E-21</v>
      </c>
      <c r="AA463">
        <f>$C$8*EXP(-$C$5*($D463-($AA$14-1)*$C$3))</f>
        <v>8.2556456611996806E-21</v>
      </c>
      <c r="AB463">
        <f t="shared" si="232"/>
        <v>5.2420082429060189E-20</v>
      </c>
      <c r="AC463">
        <f t="shared" si="219"/>
        <v>3.3284677596860109E-19</v>
      </c>
      <c r="AD463">
        <f t="shared" si="229"/>
        <v>2.1134452892671198E-18</v>
      </c>
      <c r="AE463">
        <f t="shared" si="235"/>
        <v>1.3419541101839418E-17</v>
      </c>
      <c r="AF463">
        <f t="shared" si="239"/>
        <v>8.5208774647961953E-17</v>
      </c>
      <c r="AG463">
        <f t="shared" si="245"/>
        <v>5.4104199405238305E-16</v>
      </c>
      <c r="AH463">
        <f t="shared" si="206"/>
        <v>3.4354025220708933E-15</v>
      </c>
      <c r="AI463">
        <f t="shared" si="215"/>
        <v>2.1813446309878121E-14</v>
      </c>
      <c r="AJ463">
        <f t="shared" si="227"/>
        <v>1.3850675047740966E-13</v>
      </c>
      <c r="AK463">
        <f t="shared" si="233"/>
        <v>8.7946304565014929E-13</v>
      </c>
      <c r="AL463">
        <f t="shared" si="237"/>
        <v>5.5842422553288031E-12</v>
      </c>
      <c r="AM463">
        <f t="shared" si="242"/>
        <v>3.5457728122216898E-11</v>
      </c>
      <c r="AN463">
        <f t="shared" si="203"/>
        <v>2.2514253968643837E-10</v>
      </c>
      <c r="AO463">
        <f t="shared" si="212"/>
        <v>1.4295660173641746E-9</v>
      </c>
      <c r="AP463">
        <f t="shared" si="221"/>
        <v>9.0771783992875326E-9</v>
      </c>
      <c r="AQ463">
        <f t="shared" si="231"/>
        <v>5.7636490159728058E-8</v>
      </c>
      <c r="AR463">
        <f t="shared" si="236"/>
        <v>3.6596890044522897E-7</v>
      </c>
      <c r="AS463">
        <f t="shared" si="240"/>
        <v>2.3237576702176058E-6</v>
      </c>
      <c r="AT463">
        <f>$C$8*EXP(-$C$5*($D463-($AT$14-1)*$C$3))</f>
        <v>1.4754941480890393E-5</v>
      </c>
      <c r="AU463">
        <f t="shared" si="208"/>
        <v>9.3688038513978507E-5</v>
      </c>
      <c r="AV463">
        <f t="shared" si="217"/>
        <v>5.9488196357570643E-4</v>
      </c>
      <c r="AW463">
        <f t="shared" si="228"/>
        <v>3.7772650191079367E-3</v>
      </c>
      <c r="AX463">
        <f t="shared" si="234"/>
        <v>2.3984137859578494E-2</v>
      </c>
      <c r="AY463">
        <f t="shared" si="238"/>
        <v>0.15228978267538082</v>
      </c>
      <c r="AZ463">
        <f t="shared" si="243"/>
        <v>0.96697984489163169</v>
      </c>
    </row>
    <row r="464" spans="1:52" x14ac:dyDescent="0.2">
      <c r="A464">
        <v>450</v>
      </c>
      <c r="B464">
        <f>FLOOR(A464-1,10)/10</f>
        <v>44</v>
      </c>
      <c r="C464">
        <f t="shared" si="222"/>
        <v>9</v>
      </c>
      <c r="D464">
        <f t="shared" si="223"/>
        <v>360</v>
      </c>
      <c r="E464">
        <f>$C$10-D464</f>
        <v>-288</v>
      </c>
      <c r="F464" t="e">
        <f t="shared" si="224"/>
        <v>#N/A</v>
      </c>
      <c r="G464" t="e">
        <f>IF(E464&lt;0,NA(),SUM(H464:AZ464))</f>
        <v>#N/A</v>
      </c>
      <c r="H464">
        <f t="shared" si="230"/>
        <v>3.7615819226313341E-36</v>
      </c>
      <c r="I464">
        <f t="shared" si="210"/>
        <v>2.3884556404198283E-35</v>
      </c>
      <c r="J464">
        <f t="shared" si="220"/>
        <v>1.5165747984727121E-34</v>
      </c>
      <c r="K464">
        <f>$C$8*EXP(-$C$5*($D464-($K$14-1)*$C$3))</f>
        <v>9.629649721936222E-34</v>
      </c>
      <c r="L464">
        <f t="shared" si="209"/>
        <v>6.1144464394747652E-33</v>
      </c>
      <c r="M464">
        <f t="shared" si="218"/>
        <v>3.8824314840901456E-32</v>
      </c>
      <c r="N464">
        <f t="shared" si="246"/>
        <v>2.4651903288156746E-31</v>
      </c>
      <c r="O464">
        <f t="shared" si="207"/>
        <v>1.565298288505541E-30</v>
      </c>
      <c r="P464">
        <f t="shared" si="216"/>
        <v>9.9390245992707798E-30</v>
      </c>
      <c r="Q464">
        <f t="shared" si="244"/>
        <v>6.3108872417681303E-29</v>
      </c>
      <c r="R464">
        <f t="shared" si="205"/>
        <v>4.0071636185741875E-28</v>
      </c>
      <c r="S464">
        <f t="shared" si="214"/>
        <v>2.5443902974133214E-27</v>
      </c>
      <c r="T464">
        <f t="shared" si="226"/>
        <v>1.6155871338926425E-26</v>
      </c>
      <c r="U464">
        <f t="shared" si="204"/>
        <v>1.0258338863549856E-25</v>
      </c>
      <c r="V464">
        <f t="shared" si="213"/>
        <v>6.5136391613781074E-25</v>
      </c>
      <c r="W464">
        <f t="shared" si="225"/>
        <v>4.1359030627651678E-24</v>
      </c>
      <c r="X464">
        <f>$C$8*EXP(-$C$5*($D464-($X$14-1)*$C$3))</f>
        <v>2.6261347490687648E-23</v>
      </c>
      <c r="Y464">
        <f t="shared" si="211"/>
        <v>1.6674916253127967E-22</v>
      </c>
      <c r="Z464">
        <f t="shared" si="241"/>
        <v>1.0587911840678764E-21</v>
      </c>
      <c r="AA464">
        <f>$C$8*EXP(-$C$5*($D464-($AA$14-1)*$C$3))</f>
        <v>6.7229049576160433E-21</v>
      </c>
      <c r="AB464">
        <f t="shared" si="232"/>
        <v>4.2687785608007625E-20</v>
      </c>
      <c r="AC464">
        <f t="shared" si="219"/>
        <v>2.7105054312137654E-19</v>
      </c>
      <c r="AD464">
        <f t="shared" si="229"/>
        <v>1.7210636691497082E-18</v>
      </c>
      <c r="AE464">
        <f t="shared" si="235"/>
        <v>1.092807311564996E-17</v>
      </c>
      <c r="AF464">
        <f t="shared" si="239"/>
        <v>6.9388939039072432E-17</v>
      </c>
      <c r="AG464">
        <f t="shared" si="245"/>
        <v>4.4059229930232245E-16</v>
      </c>
      <c r="AH464">
        <f t="shared" si="206"/>
        <v>2.7975867176063917E-15</v>
      </c>
      <c r="AI464">
        <f t="shared" si="215"/>
        <v>1.7763568394002555E-14</v>
      </c>
      <c r="AJ464">
        <f t="shared" si="227"/>
        <v>1.1279162862139462E-13</v>
      </c>
      <c r="AK464">
        <f t="shared" si="233"/>
        <v>7.1618219970723425E-13</v>
      </c>
      <c r="AL464">
        <f t="shared" si="237"/>
        <v>4.5474735088646573E-12</v>
      </c>
      <c r="AM464">
        <f t="shared" si="242"/>
        <v>2.8874656927077046E-11</v>
      </c>
      <c r="AN464">
        <f>$C$8*EXP(-$C$5*($D464-($AN$14-1)*$C$3))</f>
        <v>1.833426431250521E-10</v>
      </c>
      <c r="AO464">
        <f t="shared" si="212"/>
        <v>1.164153218269349E-9</v>
      </c>
      <c r="AP464">
        <f t="shared" si="221"/>
        <v>7.3919121733317287E-9</v>
      </c>
      <c r="AQ464">
        <f t="shared" si="231"/>
        <v>4.6935716640013204E-8</v>
      </c>
      <c r="AR464">
        <f t="shared" si="236"/>
        <v>2.980232238769536E-7</v>
      </c>
      <c r="AS464">
        <f t="shared" si="240"/>
        <v>1.8923295163729204E-6</v>
      </c>
      <c r="AT464">
        <f>$C$8*EXP(-$C$5*($D464-($AT$14-1)*$C$3))</f>
        <v>1.2015543459843389E-5</v>
      </c>
      <c r="AU464">
        <f t="shared" si="208"/>
        <v>7.6293945312500027E-5</v>
      </c>
      <c r="AV464">
        <f t="shared" si="217"/>
        <v>4.8443635619146714E-4</v>
      </c>
      <c r="AW464">
        <f t="shared" si="228"/>
        <v>3.0759791257199071E-3</v>
      </c>
      <c r="AX464">
        <f t="shared" si="234"/>
        <v>1.9531250000000003E-2</v>
      </c>
      <c r="AY464">
        <f t="shared" si="238"/>
        <v>0.12401570718501562</v>
      </c>
      <c r="AZ464">
        <f t="shared" si="243"/>
        <v>0.78745065618429588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464"/>
  <sheetViews>
    <sheetView workbookViewId="0">
      <pane xSplit="7" ySplit="14" topLeftCell="H15" activePane="bottomRight" state="frozen"/>
      <selection pane="topRight" activeCell="H1" sqref="H1"/>
      <selection pane="bottomLeft" activeCell="A12" sqref="A12"/>
      <selection pane="bottomRight" activeCell="C11" sqref="C11"/>
    </sheetView>
  </sheetViews>
  <sheetFormatPr defaultRowHeight="13.2" x14ac:dyDescent="0.2"/>
  <cols>
    <col min="2" max="7" width="6.6640625" customWidth="1"/>
    <col min="8" max="52" width="5.6640625" customWidth="1"/>
  </cols>
  <sheetData>
    <row r="1" spans="1:52" x14ac:dyDescent="0.2">
      <c r="A1" t="s">
        <v>46</v>
      </c>
      <c r="B1">
        <v>2</v>
      </c>
      <c r="C1" s="2">
        <f>'4.iv_repeat'!D3</f>
        <v>100</v>
      </c>
    </row>
    <row r="2" spans="1:52" x14ac:dyDescent="0.2">
      <c r="A2" t="s">
        <v>47</v>
      </c>
      <c r="B2">
        <v>2</v>
      </c>
      <c r="C2" s="2">
        <f>'4.iv_repeat'!D4</f>
        <v>100</v>
      </c>
    </row>
    <row r="3" spans="1:52" x14ac:dyDescent="0.2">
      <c r="A3" t="s">
        <v>48</v>
      </c>
      <c r="B3">
        <v>2</v>
      </c>
      <c r="C3" s="2">
        <f>'4.iv_repeat'!D5</f>
        <v>8</v>
      </c>
    </row>
    <row r="4" spans="1:52" x14ac:dyDescent="0.2">
      <c r="A4" t="s">
        <v>49</v>
      </c>
      <c r="B4">
        <v>2</v>
      </c>
      <c r="C4" s="2">
        <f>'4.iv_repeat'!D6</f>
        <v>3</v>
      </c>
    </row>
    <row r="5" spans="1:52" x14ac:dyDescent="0.2">
      <c r="A5" t="s">
        <v>50</v>
      </c>
      <c r="B5">
        <v>2</v>
      </c>
      <c r="C5" s="4">
        <f>LN(2)/C4</f>
        <v>0.23104906018664842</v>
      </c>
    </row>
    <row r="6" spans="1:52" x14ac:dyDescent="0.2">
      <c r="A6" t="s">
        <v>51</v>
      </c>
      <c r="B6">
        <v>2</v>
      </c>
      <c r="C6" s="2">
        <f>'4.iv_repeat'!D7</f>
        <v>20</v>
      </c>
    </row>
    <row r="7" spans="1:52" x14ac:dyDescent="0.2">
      <c r="A7" t="s">
        <v>52</v>
      </c>
      <c r="B7">
        <v>2</v>
      </c>
      <c r="C7" s="4">
        <f>C1/C6</f>
        <v>5</v>
      </c>
    </row>
    <row r="8" spans="1:52" x14ac:dyDescent="0.2">
      <c r="A8" t="s">
        <v>53</v>
      </c>
      <c r="B8">
        <v>2</v>
      </c>
      <c r="C8" s="4">
        <f>C2/C6</f>
        <v>5</v>
      </c>
    </row>
    <row r="10" spans="1:52" x14ac:dyDescent="0.2">
      <c r="A10" t="s">
        <v>54</v>
      </c>
      <c r="B10">
        <v>0</v>
      </c>
      <c r="C10" s="3">
        <f>IF('4.iv_repeat'!H4&lt;'4.iv_repeat'!H5,'4.iv_repeat'!H4,'4.iv_repeat'!H5)</f>
        <v>72</v>
      </c>
    </row>
    <row r="14" spans="1:52" x14ac:dyDescent="0.2">
      <c r="A14" t="s">
        <v>42</v>
      </c>
      <c r="B14" t="s">
        <v>55</v>
      </c>
      <c r="C14" t="s">
        <v>56</v>
      </c>
      <c r="D14" t="s">
        <v>57</v>
      </c>
      <c r="E14" t="s">
        <v>58</v>
      </c>
      <c r="F14" t="s">
        <v>59</v>
      </c>
      <c r="G14" t="s">
        <v>14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 t="shared" ref="B15:B78" si="0">FLOOR(A15-1,10)/10</f>
        <v>0</v>
      </c>
      <c r="C15" s="1">
        <f t="shared" ref="C15:C78" si="1">MOD(A15-1,10)</f>
        <v>0</v>
      </c>
      <c r="D15" s="1">
        <f t="shared" ref="D15:D78" si="2">(B15+C15/9)*$C$3</f>
        <v>0</v>
      </c>
      <c r="E15" s="1">
        <f t="shared" ref="E15:E78" si="3">$C$10-D15</f>
        <v>72</v>
      </c>
      <c r="F15" s="1">
        <f t="shared" ref="F15:F78" si="4">IF(E15&lt;0,NA(),D15)</f>
        <v>0</v>
      </c>
      <c r="G15" s="1">
        <f t="shared" ref="G15:G78" si="5">IF(E15&lt;0,NA(),SUM(H15:AZ15))</f>
        <v>5</v>
      </c>
      <c r="H15" s="1">
        <f t="shared" ref="H15:H78" si="6">$C$7*EXP(-$C$5*D15)</f>
        <v>5</v>
      </c>
    </row>
    <row r="16" spans="1:52" x14ac:dyDescent="0.2">
      <c r="A16">
        <v>2</v>
      </c>
      <c r="B16">
        <f t="shared" si="0"/>
        <v>0</v>
      </c>
      <c r="C16">
        <f t="shared" si="1"/>
        <v>1</v>
      </c>
      <c r="D16">
        <f t="shared" si="2"/>
        <v>0.88888888888888884</v>
      </c>
      <c r="E16">
        <f t="shared" si="3"/>
        <v>71.111111111111114</v>
      </c>
      <c r="F16">
        <f t="shared" si="4"/>
        <v>0.88888888888888884</v>
      </c>
      <c r="G16">
        <f t="shared" si="5"/>
        <v>4.0717014958701085</v>
      </c>
      <c r="H16">
        <f t="shared" si="6"/>
        <v>4.0717014958701085</v>
      </c>
    </row>
    <row r="17" spans="1:9" x14ac:dyDescent="0.2">
      <c r="A17">
        <v>3</v>
      </c>
      <c r="B17">
        <f t="shared" si="0"/>
        <v>0</v>
      </c>
      <c r="C17">
        <f t="shared" si="1"/>
        <v>2</v>
      </c>
      <c r="D17">
        <f t="shared" si="2"/>
        <v>1.7777777777777777</v>
      </c>
      <c r="E17">
        <f t="shared" si="3"/>
        <v>70.222222222222229</v>
      </c>
      <c r="F17">
        <f t="shared" si="4"/>
        <v>1.7777777777777777</v>
      </c>
      <c r="G17">
        <f t="shared" si="5"/>
        <v>3.3157506142941759</v>
      </c>
      <c r="H17">
        <f t="shared" si="6"/>
        <v>3.3157506142941759</v>
      </c>
    </row>
    <row r="18" spans="1:9" x14ac:dyDescent="0.2">
      <c r="A18">
        <v>4</v>
      </c>
      <c r="B18">
        <f t="shared" si="0"/>
        <v>0</v>
      </c>
      <c r="C18">
        <f t="shared" si="1"/>
        <v>3</v>
      </c>
      <c r="D18">
        <f t="shared" si="2"/>
        <v>2.6666666666666665</v>
      </c>
      <c r="E18">
        <f t="shared" si="3"/>
        <v>69.333333333333329</v>
      </c>
      <c r="F18">
        <f t="shared" si="4"/>
        <v>2.6666666666666665</v>
      </c>
      <c r="G18">
        <f t="shared" si="5"/>
        <v>2.7001493472307656</v>
      </c>
      <c r="H18">
        <f t="shared" si="6"/>
        <v>2.7001493472307656</v>
      </c>
    </row>
    <row r="19" spans="1:9" x14ac:dyDescent="0.2">
      <c r="A19">
        <v>5</v>
      </c>
      <c r="B19">
        <f t="shared" si="0"/>
        <v>0</v>
      </c>
      <c r="C19">
        <f t="shared" si="1"/>
        <v>4</v>
      </c>
      <c r="D19">
        <f t="shared" si="2"/>
        <v>3.5555555555555554</v>
      </c>
      <c r="E19">
        <f t="shared" si="3"/>
        <v>68.444444444444443</v>
      </c>
      <c r="F19">
        <f t="shared" si="4"/>
        <v>3.5555555555555554</v>
      </c>
      <c r="G19">
        <f t="shared" si="5"/>
        <v>2.1988404272384412</v>
      </c>
      <c r="H19">
        <f t="shared" si="6"/>
        <v>2.1988404272384412</v>
      </c>
    </row>
    <row r="20" spans="1:9" x14ac:dyDescent="0.2">
      <c r="A20">
        <v>6</v>
      </c>
      <c r="B20">
        <f t="shared" si="0"/>
        <v>0</v>
      </c>
      <c r="C20">
        <f t="shared" si="1"/>
        <v>5</v>
      </c>
      <c r="D20">
        <f t="shared" si="2"/>
        <v>4.4444444444444446</v>
      </c>
      <c r="E20">
        <f t="shared" si="3"/>
        <v>67.555555555555557</v>
      </c>
      <c r="F20">
        <f t="shared" si="4"/>
        <v>4.4444444444444446</v>
      </c>
      <c r="G20">
        <f t="shared" si="5"/>
        <v>1.7906043713532858</v>
      </c>
      <c r="H20">
        <f t="shared" si="6"/>
        <v>1.7906043713532858</v>
      </c>
    </row>
    <row r="21" spans="1:9" x14ac:dyDescent="0.2">
      <c r="A21">
        <v>7</v>
      </c>
      <c r="B21">
        <f t="shared" si="0"/>
        <v>0</v>
      </c>
      <c r="C21">
        <f t="shared" si="1"/>
        <v>6</v>
      </c>
      <c r="D21">
        <f t="shared" si="2"/>
        <v>5.333333333333333</v>
      </c>
      <c r="E21">
        <f t="shared" si="3"/>
        <v>66.666666666666671</v>
      </c>
      <c r="F21">
        <f t="shared" si="4"/>
        <v>5.333333333333333</v>
      </c>
      <c r="G21">
        <f t="shared" si="5"/>
        <v>1.4581612994701461</v>
      </c>
      <c r="H21">
        <f t="shared" si="6"/>
        <v>1.4581612994701461</v>
      </c>
    </row>
    <row r="22" spans="1:9" x14ac:dyDescent="0.2">
      <c r="A22">
        <v>8</v>
      </c>
      <c r="B22">
        <f t="shared" si="0"/>
        <v>0</v>
      </c>
      <c r="C22">
        <f t="shared" si="1"/>
        <v>7</v>
      </c>
      <c r="D22">
        <f t="shared" si="2"/>
        <v>6.2222222222222223</v>
      </c>
      <c r="E22">
        <f t="shared" si="3"/>
        <v>65.777777777777771</v>
      </c>
      <c r="F22">
        <f t="shared" si="4"/>
        <v>6.2222222222222223</v>
      </c>
      <c r="G22">
        <f t="shared" si="5"/>
        <v>1.1874395088544987</v>
      </c>
      <c r="H22">
        <f t="shared" si="6"/>
        <v>1.1874395088544987</v>
      </c>
    </row>
    <row r="23" spans="1:9" x14ac:dyDescent="0.2">
      <c r="A23">
        <v>9</v>
      </c>
      <c r="B23">
        <f t="shared" si="0"/>
        <v>0</v>
      </c>
      <c r="C23">
        <f t="shared" si="1"/>
        <v>8</v>
      </c>
      <c r="D23">
        <f t="shared" si="2"/>
        <v>7.1111111111111107</v>
      </c>
      <c r="E23">
        <f t="shared" si="3"/>
        <v>64.888888888888886</v>
      </c>
      <c r="F23">
        <f t="shared" si="4"/>
        <v>7.1111111111111107</v>
      </c>
      <c r="G23">
        <f t="shared" si="5"/>
        <v>0.96697984489162603</v>
      </c>
      <c r="H23">
        <f t="shared" si="6"/>
        <v>0.96697984489162603</v>
      </c>
    </row>
    <row r="24" spans="1:9" x14ac:dyDescent="0.2">
      <c r="A24">
        <v>10</v>
      </c>
      <c r="B24">
        <f t="shared" si="0"/>
        <v>0</v>
      </c>
      <c r="C24">
        <f t="shared" si="1"/>
        <v>9</v>
      </c>
      <c r="D24">
        <f t="shared" si="2"/>
        <v>8</v>
      </c>
      <c r="E24">
        <f t="shared" si="3"/>
        <v>64</v>
      </c>
      <c r="F24">
        <f t="shared" si="4"/>
        <v>8</v>
      </c>
      <c r="G24">
        <f t="shared" si="5"/>
        <v>0.78745065618429588</v>
      </c>
      <c r="H24">
        <f t="shared" si="6"/>
        <v>0.78745065618429588</v>
      </c>
    </row>
    <row r="25" spans="1:9" s="1" customFormat="1" x14ac:dyDescent="0.2">
      <c r="A25" s="1">
        <v>11</v>
      </c>
      <c r="B25" s="1">
        <f t="shared" si="0"/>
        <v>1</v>
      </c>
      <c r="C25" s="1">
        <f t="shared" si="1"/>
        <v>0</v>
      </c>
      <c r="D25" s="1">
        <f t="shared" si="2"/>
        <v>8</v>
      </c>
      <c r="E25" s="1">
        <f t="shared" si="3"/>
        <v>64</v>
      </c>
      <c r="F25" s="1">
        <f t="shared" si="4"/>
        <v>8</v>
      </c>
      <c r="G25" s="1">
        <f t="shared" si="5"/>
        <v>5.787450656184296</v>
      </c>
      <c r="H25" s="1">
        <f t="shared" si="6"/>
        <v>0.78745065618429588</v>
      </c>
      <c r="I25" s="1">
        <f t="shared" ref="I25:I88" si="7">$C$8*EXP(-$C$5*($D25-($I$14-1)*$C$3))</f>
        <v>5</v>
      </c>
    </row>
    <row r="26" spans="1:9" x14ac:dyDescent="0.2">
      <c r="A26">
        <v>12</v>
      </c>
      <c r="B26">
        <f t="shared" si="0"/>
        <v>1</v>
      </c>
      <c r="C26">
        <f t="shared" si="1"/>
        <v>1</v>
      </c>
      <c r="D26">
        <f t="shared" si="2"/>
        <v>8.8888888888888893</v>
      </c>
      <c r="E26">
        <f t="shared" si="3"/>
        <v>63.111111111111114</v>
      </c>
      <c r="F26">
        <f t="shared" si="4"/>
        <v>8.8888888888888893</v>
      </c>
      <c r="G26">
        <f t="shared" si="5"/>
        <v>4.7129542988120079</v>
      </c>
      <c r="H26">
        <f t="shared" si="6"/>
        <v>0.64125280294189912</v>
      </c>
      <c r="I26">
        <f t="shared" si="7"/>
        <v>4.0717014958701085</v>
      </c>
    </row>
    <row r="27" spans="1:9" x14ac:dyDescent="0.2">
      <c r="A27">
        <v>13</v>
      </c>
      <c r="B27">
        <f t="shared" si="0"/>
        <v>1</v>
      </c>
      <c r="C27">
        <f t="shared" si="1"/>
        <v>2</v>
      </c>
      <c r="D27">
        <f t="shared" si="2"/>
        <v>9.7777777777777786</v>
      </c>
      <c r="E27">
        <f t="shared" si="3"/>
        <v>62.222222222222221</v>
      </c>
      <c r="F27">
        <f t="shared" si="4"/>
        <v>9.7777777777777786</v>
      </c>
      <c r="G27">
        <f t="shared" si="5"/>
        <v>3.8379486136880612</v>
      </c>
      <c r="H27">
        <f t="shared" si="6"/>
        <v>0.522197999393886</v>
      </c>
      <c r="I27">
        <f t="shared" si="7"/>
        <v>3.3157506142941751</v>
      </c>
    </row>
    <row r="28" spans="1:9" x14ac:dyDescent="0.2">
      <c r="A28">
        <v>14</v>
      </c>
      <c r="B28">
        <f t="shared" si="0"/>
        <v>1</v>
      </c>
      <c r="C28">
        <f t="shared" si="1"/>
        <v>3</v>
      </c>
      <c r="D28">
        <f t="shared" si="2"/>
        <v>10.666666666666666</v>
      </c>
      <c r="E28">
        <f t="shared" si="3"/>
        <v>61.333333333333336</v>
      </c>
      <c r="F28">
        <f t="shared" si="4"/>
        <v>10.666666666666666</v>
      </c>
      <c r="G28">
        <f t="shared" si="5"/>
        <v>3.1253962222852585</v>
      </c>
      <c r="H28">
        <f t="shared" si="6"/>
        <v>0.42524687505449299</v>
      </c>
      <c r="I28">
        <f t="shared" si="7"/>
        <v>2.7001493472307656</v>
      </c>
    </row>
    <row r="29" spans="1:9" x14ac:dyDescent="0.2">
      <c r="A29">
        <v>15</v>
      </c>
      <c r="B29">
        <f t="shared" si="0"/>
        <v>1</v>
      </c>
      <c r="C29">
        <f t="shared" si="1"/>
        <v>4</v>
      </c>
      <c r="D29">
        <f t="shared" si="2"/>
        <v>11.555555555555555</v>
      </c>
      <c r="E29">
        <f t="shared" si="3"/>
        <v>60.444444444444443</v>
      </c>
      <c r="F29">
        <f t="shared" si="4"/>
        <v>11.555555555555555</v>
      </c>
      <c r="G29">
        <f t="shared" si="5"/>
        <v>2.545136094693135</v>
      </c>
      <c r="H29">
        <f t="shared" si="6"/>
        <v>0.34629566745469359</v>
      </c>
      <c r="I29">
        <f t="shared" si="7"/>
        <v>2.1988404272384412</v>
      </c>
    </row>
    <row r="30" spans="1:9" x14ac:dyDescent="0.2">
      <c r="A30">
        <v>16</v>
      </c>
      <c r="B30">
        <f t="shared" si="0"/>
        <v>1</v>
      </c>
      <c r="C30">
        <f t="shared" si="1"/>
        <v>5</v>
      </c>
      <c r="D30">
        <f t="shared" si="2"/>
        <v>12.444444444444445</v>
      </c>
      <c r="E30">
        <f t="shared" si="3"/>
        <v>59.555555555555557</v>
      </c>
      <c r="F30">
        <f t="shared" si="4"/>
        <v>12.444444444444445</v>
      </c>
      <c r="G30">
        <f t="shared" si="5"/>
        <v>2.0726068887910083</v>
      </c>
      <c r="H30">
        <f t="shared" si="6"/>
        <v>0.28200251743772264</v>
      </c>
      <c r="I30">
        <f t="shared" si="7"/>
        <v>1.7906043713532858</v>
      </c>
    </row>
    <row r="31" spans="1:9" x14ac:dyDescent="0.2">
      <c r="A31">
        <v>17</v>
      </c>
      <c r="B31">
        <f t="shared" si="0"/>
        <v>1</v>
      </c>
      <c r="C31">
        <f t="shared" si="1"/>
        <v>6</v>
      </c>
      <c r="D31">
        <f t="shared" si="2"/>
        <v>13.333333333333332</v>
      </c>
      <c r="E31">
        <f t="shared" si="3"/>
        <v>58.666666666666671</v>
      </c>
      <c r="F31">
        <f t="shared" si="4"/>
        <v>13.333333333333332</v>
      </c>
      <c r="G31">
        <f t="shared" si="5"/>
        <v>1.687807313888209</v>
      </c>
      <c r="H31">
        <f t="shared" si="6"/>
        <v>0.22964601441806246</v>
      </c>
      <c r="I31">
        <f t="shared" si="7"/>
        <v>1.4581612994701465</v>
      </c>
    </row>
    <row r="32" spans="1:9" x14ac:dyDescent="0.2">
      <c r="A32">
        <v>18</v>
      </c>
      <c r="B32">
        <f t="shared" si="0"/>
        <v>1</v>
      </c>
      <c r="C32">
        <f t="shared" si="1"/>
        <v>7</v>
      </c>
      <c r="D32">
        <f t="shared" si="2"/>
        <v>14.222222222222221</v>
      </c>
      <c r="E32">
        <f t="shared" si="3"/>
        <v>57.777777777777779</v>
      </c>
      <c r="F32">
        <f t="shared" si="4"/>
        <v>14.222222222222221</v>
      </c>
      <c r="G32">
        <f t="shared" si="5"/>
        <v>1.3744495129398255</v>
      </c>
      <c r="H32">
        <f t="shared" si="6"/>
        <v>0.18701000408532664</v>
      </c>
      <c r="I32">
        <f t="shared" si="7"/>
        <v>1.1874395088544989</v>
      </c>
    </row>
    <row r="33" spans="1:11" x14ac:dyDescent="0.2">
      <c r="A33">
        <v>19</v>
      </c>
      <c r="B33">
        <f t="shared" si="0"/>
        <v>1</v>
      </c>
      <c r="C33">
        <f t="shared" si="1"/>
        <v>8</v>
      </c>
      <c r="D33">
        <f t="shared" si="2"/>
        <v>15.111111111111111</v>
      </c>
      <c r="E33">
        <f t="shared" si="3"/>
        <v>56.888888888888886</v>
      </c>
      <c r="F33">
        <f t="shared" si="4"/>
        <v>15.111111111111111</v>
      </c>
      <c r="G33">
        <f t="shared" si="5"/>
        <v>1.119269627567006</v>
      </c>
      <c r="H33">
        <f t="shared" si="6"/>
        <v>0.15228978267537993</v>
      </c>
      <c r="I33">
        <f t="shared" si="7"/>
        <v>0.96697984489162603</v>
      </c>
    </row>
    <row r="34" spans="1:11" x14ac:dyDescent="0.2">
      <c r="A34">
        <v>20</v>
      </c>
      <c r="B34">
        <f t="shared" si="0"/>
        <v>1</v>
      </c>
      <c r="C34">
        <f t="shared" si="1"/>
        <v>9</v>
      </c>
      <c r="D34">
        <f t="shared" si="2"/>
        <v>16</v>
      </c>
      <c r="E34">
        <f t="shared" si="3"/>
        <v>56</v>
      </c>
      <c r="F34">
        <f t="shared" si="4"/>
        <v>16</v>
      </c>
      <c r="G34">
        <f t="shared" si="5"/>
        <v>0.91146636336931153</v>
      </c>
      <c r="H34">
        <f t="shared" si="6"/>
        <v>0.12401570718501562</v>
      </c>
      <c r="I34">
        <f t="shared" si="7"/>
        <v>0.78745065618429588</v>
      </c>
    </row>
    <row r="35" spans="1:11" s="1" customFormat="1" x14ac:dyDescent="0.2">
      <c r="A35" s="1">
        <v>21</v>
      </c>
      <c r="B35" s="1">
        <f t="shared" si="0"/>
        <v>2</v>
      </c>
      <c r="C35" s="1">
        <f t="shared" si="1"/>
        <v>0</v>
      </c>
      <c r="D35" s="1">
        <f t="shared" si="2"/>
        <v>16</v>
      </c>
      <c r="E35" s="1">
        <f t="shared" si="3"/>
        <v>56</v>
      </c>
      <c r="F35" s="1">
        <f t="shared" si="4"/>
        <v>16</v>
      </c>
      <c r="G35" s="1">
        <f t="shared" si="5"/>
        <v>5.9114663633693114</v>
      </c>
      <c r="H35" s="1">
        <f t="shared" si="6"/>
        <v>0.12401570718501562</v>
      </c>
      <c r="I35" s="1">
        <f t="shared" si="7"/>
        <v>0.78745065618429588</v>
      </c>
      <c r="J35" s="1">
        <f t="shared" ref="J35:J98" si="8">$C$8*EXP(-$C$5*($D35-($J$14-1)*$C$3))</f>
        <v>5</v>
      </c>
    </row>
    <row r="36" spans="1:11" x14ac:dyDescent="0.2">
      <c r="A36">
        <v>22</v>
      </c>
      <c r="B36">
        <f t="shared" si="0"/>
        <v>2</v>
      </c>
      <c r="C36">
        <f t="shared" si="1"/>
        <v>1</v>
      </c>
      <c r="D36">
        <f t="shared" si="2"/>
        <v>16.888888888888889</v>
      </c>
      <c r="E36">
        <f t="shared" si="3"/>
        <v>55.111111111111114</v>
      </c>
      <c r="F36">
        <f t="shared" si="4"/>
        <v>16.888888888888889</v>
      </c>
      <c r="G36">
        <f t="shared" si="5"/>
        <v>4.8139452869033308</v>
      </c>
      <c r="H36">
        <f t="shared" si="6"/>
        <v>0.10099098809132347</v>
      </c>
      <c r="I36">
        <f t="shared" si="7"/>
        <v>0.64125280294189912</v>
      </c>
      <c r="J36">
        <f t="shared" si="8"/>
        <v>4.0717014958701085</v>
      </c>
    </row>
    <row r="37" spans="1:11" x14ac:dyDescent="0.2">
      <c r="A37">
        <v>23</v>
      </c>
      <c r="B37">
        <f t="shared" si="0"/>
        <v>2</v>
      </c>
      <c r="C37">
        <f t="shared" si="1"/>
        <v>2</v>
      </c>
      <c r="D37">
        <f t="shared" si="2"/>
        <v>17.777777777777779</v>
      </c>
      <c r="E37">
        <f t="shared" si="3"/>
        <v>54.222222222222221</v>
      </c>
      <c r="F37">
        <f t="shared" si="4"/>
        <v>17.777777777777779</v>
      </c>
      <c r="G37">
        <f t="shared" si="5"/>
        <v>3.9201896451442293</v>
      </c>
      <c r="H37">
        <f t="shared" si="6"/>
        <v>8.2241031456168429E-2</v>
      </c>
      <c r="I37">
        <f t="shared" si="7"/>
        <v>0.522197999393886</v>
      </c>
      <c r="J37">
        <f t="shared" si="8"/>
        <v>3.3157506142941751</v>
      </c>
    </row>
    <row r="38" spans="1:11" x14ac:dyDescent="0.2">
      <c r="A38">
        <v>24</v>
      </c>
      <c r="B38">
        <f t="shared" si="0"/>
        <v>2</v>
      </c>
      <c r="C38">
        <f t="shared" si="1"/>
        <v>3</v>
      </c>
      <c r="D38">
        <f t="shared" si="2"/>
        <v>18.666666666666668</v>
      </c>
      <c r="E38">
        <f t="shared" si="3"/>
        <v>53.333333333333329</v>
      </c>
      <c r="F38">
        <f t="shared" si="4"/>
        <v>18.666666666666668</v>
      </c>
      <c r="G38">
        <f t="shared" si="5"/>
        <v>3.1923684084456538</v>
      </c>
      <c r="H38">
        <f t="shared" si="6"/>
        <v>6.697218616039631E-2</v>
      </c>
      <c r="I38">
        <f t="shared" si="7"/>
        <v>0.42524687505449277</v>
      </c>
      <c r="J38">
        <f t="shared" si="8"/>
        <v>2.7001493472307647</v>
      </c>
    </row>
    <row r="39" spans="1:11" x14ac:dyDescent="0.2">
      <c r="A39">
        <v>25</v>
      </c>
      <c r="B39">
        <f t="shared" si="0"/>
        <v>2</v>
      </c>
      <c r="C39">
        <f t="shared" si="1"/>
        <v>4</v>
      </c>
      <c r="D39">
        <f t="shared" si="2"/>
        <v>19.555555555555557</v>
      </c>
      <c r="E39">
        <f t="shared" si="3"/>
        <v>52.444444444444443</v>
      </c>
      <c r="F39">
        <f t="shared" si="4"/>
        <v>19.555555555555557</v>
      </c>
      <c r="G39">
        <f t="shared" si="5"/>
        <v>2.5996742448073293</v>
      </c>
      <c r="H39">
        <f t="shared" si="6"/>
        <v>5.4538150114195397E-2</v>
      </c>
      <c r="I39">
        <f t="shared" si="7"/>
        <v>0.34629566745469342</v>
      </c>
      <c r="J39">
        <f t="shared" si="8"/>
        <v>2.1988404272384403</v>
      </c>
    </row>
    <row r="40" spans="1:11" x14ac:dyDescent="0.2">
      <c r="A40">
        <v>26</v>
      </c>
      <c r="B40">
        <f t="shared" si="0"/>
        <v>2</v>
      </c>
      <c r="C40">
        <f t="shared" si="1"/>
        <v>5</v>
      </c>
      <c r="D40">
        <f t="shared" si="2"/>
        <v>20.444444444444443</v>
      </c>
      <c r="E40">
        <f t="shared" si="3"/>
        <v>51.555555555555557</v>
      </c>
      <c r="F40">
        <f t="shared" si="4"/>
        <v>20.444444444444443</v>
      </c>
      <c r="G40">
        <f t="shared" si="5"/>
        <v>2.1170195022714009</v>
      </c>
      <c r="H40">
        <f t="shared" si="6"/>
        <v>4.4412613480391612E-2</v>
      </c>
      <c r="I40">
        <f t="shared" si="7"/>
        <v>0.28200251743772276</v>
      </c>
      <c r="J40">
        <f t="shared" si="8"/>
        <v>1.7906043713532864</v>
      </c>
    </row>
    <row r="41" spans="1:11" x14ac:dyDescent="0.2">
      <c r="A41">
        <v>27</v>
      </c>
      <c r="B41">
        <f t="shared" si="0"/>
        <v>2</v>
      </c>
      <c r="C41">
        <f t="shared" si="1"/>
        <v>6</v>
      </c>
      <c r="D41">
        <f t="shared" si="2"/>
        <v>21.333333333333332</v>
      </c>
      <c r="E41">
        <f t="shared" si="3"/>
        <v>50.666666666666671</v>
      </c>
      <c r="F41">
        <f t="shared" si="4"/>
        <v>21.333333333333332</v>
      </c>
      <c r="G41">
        <f t="shared" si="5"/>
        <v>1.7239742948369312</v>
      </c>
      <c r="H41">
        <f t="shared" si="6"/>
        <v>3.6166980948722317E-2</v>
      </c>
      <c r="I41">
        <f t="shared" si="7"/>
        <v>0.22964601441806246</v>
      </c>
      <c r="J41">
        <f t="shared" si="8"/>
        <v>1.4581612994701465</v>
      </c>
    </row>
    <row r="42" spans="1:11" x14ac:dyDescent="0.2">
      <c r="A42">
        <v>28</v>
      </c>
      <c r="B42">
        <f t="shared" si="0"/>
        <v>2</v>
      </c>
      <c r="C42">
        <f t="shared" si="1"/>
        <v>7</v>
      </c>
      <c r="D42">
        <f t="shared" si="2"/>
        <v>22.222222222222221</v>
      </c>
      <c r="E42">
        <f t="shared" si="3"/>
        <v>49.777777777777779</v>
      </c>
      <c r="F42">
        <f t="shared" si="4"/>
        <v>22.222222222222221</v>
      </c>
      <c r="G42">
        <f t="shared" si="5"/>
        <v>1.4039017430258292</v>
      </c>
      <c r="H42">
        <f t="shared" si="6"/>
        <v>2.9452230086003669E-2</v>
      </c>
      <c r="I42">
        <f t="shared" si="7"/>
        <v>0.18701000408532664</v>
      </c>
      <c r="J42">
        <f t="shared" si="8"/>
        <v>1.1874395088544989</v>
      </c>
    </row>
    <row r="43" spans="1:11" x14ac:dyDescent="0.2">
      <c r="A43">
        <v>29</v>
      </c>
      <c r="B43">
        <f t="shared" si="0"/>
        <v>2</v>
      </c>
      <c r="C43">
        <f t="shared" si="1"/>
        <v>8</v>
      </c>
      <c r="D43">
        <f t="shared" si="2"/>
        <v>23.111111111111111</v>
      </c>
      <c r="E43">
        <f t="shared" si="3"/>
        <v>48.888888888888886</v>
      </c>
      <c r="F43">
        <f t="shared" si="4"/>
        <v>23.111111111111111</v>
      </c>
      <c r="G43">
        <f t="shared" si="5"/>
        <v>1.1432537654265844</v>
      </c>
      <c r="H43">
        <f t="shared" si="6"/>
        <v>2.3984137859578342E-2</v>
      </c>
      <c r="I43">
        <f t="shared" si="7"/>
        <v>0.15228978267537993</v>
      </c>
      <c r="J43">
        <f t="shared" si="8"/>
        <v>0.96697984489162603</v>
      </c>
    </row>
    <row r="44" spans="1:11" x14ac:dyDescent="0.2">
      <c r="A44">
        <v>30</v>
      </c>
      <c r="B44">
        <f t="shared" si="0"/>
        <v>2</v>
      </c>
      <c r="C44">
        <f t="shared" si="1"/>
        <v>9</v>
      </c>
      <c r="D44">
        <f t="shared" si="2"/>
        <v>24</v>
      </c>
      <c r="E44">
        <f t="shared" si="3"/>
        <v>48</v>
      </c>
      <c r="F44">
        <f t="shared" si="4"/>
        <v>24</v>
      </c>
      <c r="G44">
        <f t="shared" si="5"/>
        <v>0.93099761336931153</v>
      </c>
      <c r="H44">
        <f t="shared" si="6"/>
        <v>1.9531250000000003E-2</v>
      </c>
      <c r="I44">
        <f t="shared" si="7"/>
        <v>0.12401570718501562</v>
      </c>
      <c r="J44">
        <f t="shared" si="8"/>
        <v>0.78745065618429588</v>
      </c>
    </row>
    <row r="45" spans="1:11" s="1" customFormat="1" x14ac:dyDescent="0.2">
      <c r="A45" s="1">
        <v>31</v>
      </c>
      <c r="B45" s="1">
        <f t="shared" si="0"/>
        <v>3</v>
      </c>
      <c r="C45" s="1">
        <f t="shared" si="1"/>
        <v>0</v>
      </c>
      <c r="D45" s="1">
        <f t="shared" si="2"/>
        <v>24</v>
      </c>
      <c r="E45" s="1">
        <f t="shared" si="3"/>
        <v>48</v>
      </c>
      <c r="F45" s="1">
        <f t="shared" si="4"/>
        <v>24</v>
      </c>
      <c r="G45" s="1">
        <f t="shared" si="5"/>
        <v>5.9309976133693114</v>
      </c>
      <c r="H45" s="1">
        <f t="shared" si="6"/>
        <v>1.9531250000000003E-2</v>
      </c>
      <c r="I45" s="1">
        <f t="shared" si="7"/>
        <v>0.12401570718501562</v>
      </c>
      <c r="J45" s="1">
        <f t="shared" si="8"/>
        <v>0.78745065618429588</v>
      </c>
      <c r="K45" s="1">
        <f t="shared" ref="K45:K108" si="9">$C$8*EXP(-$C$5*($D45-($K$14-1)*$C$3))</f>
        <v>5</v>
      </c>
    </row>
    <row r="46" spans="1:11" x14ac:dyDescent="0.2">
      <c r="A46">
        <v>32</v>
      </c>
      <c r="B46">
        <f t="shared" si="0"/>
        <v>3</v>
      </c>
      <c r="C46">
        <f t="shared" si="1"/>
        <v>1</v>
      </c>
      <c r="D46">
        <f t="shared" si="2"/>
        <v>24.888888888888889</v>
      </c>
      <c r="E46">
        <f t="shared" si="3"/>
        <v>47.111111111111114</v>
      </c>
      <c r="F46">
        <f t="shared" si="4"/>
        <v>24.888888888888889</v>
      </c>
      <c r="G46">
        <f t="shared" si="5"/>
        <v>4.8298503708715739</v>
      </c>
      <c r="H46">
        <f t="shared" si="6"/>
        <v>1.5905083968242612E-2</v>
      </c>
      <c r="I46">
        <f t="shared" si="7"/>
        <v>0.10099098809132347</v>
      </c>
      <c r="J46">
        <f t="shared" si="8"/>
        <v>0.64125280294189912</v>
      </c>
      <c r="K46">
        <f t="shared" si="9"/>
        <v>4.0717014958701085</v>
      </c>
    </row>
    <row r="47" spans="1:11" x14ac:dyDescent="0.2">
      <c r="A47">
        <v>33</v>
      </c>
      <c r="B47">
        <f t="shared" si="0"/>
        <v>3</v>
      </c>
      <c r="C47">
        <f t="shared" si="1"/>
        <v>2</v>
      </c>
      <c r="D47">
        <f t="shared" si="2"/>
        <v>25.777777777777779</v>
      </c>
      <c r="E47">
        <f t="shared" si="3"/>
        <v>46.222222222222221</v>
      </c>
      <c r="F47">
        <f t="shared" si="4"/>
        <v>25.777777777777779</v>
      </c>
      <c r="G47">
        <f t="shared" si="5"/>
        <v>3.933141795981316</v>
      </c>
      <c r="H47">
        <f t="shared" si="6"/>
        <v>1.2952150837086632E-2</v>
      </c>
      <c r="I47">
        <f t="shared" si="7"/>
        <v>8.2241031456168429E-2</v>
      </c>
      <c r="J47">
        <f t="shared" si="8"/>
        <v>0.522197999393886</v>
      </c>
      <c r="K47">
        <f t="shared" si="9"/>
        <v>3.3157506142941751</v>
      </c>
    </row>
    <row r="48" spans="1:11" x14ac:dyDescent="0.2">
      <c r="A48">
        <v>34</v>
      </c>
      <c r="B48">
        <f t="shared" si="0"/>
        <v>3</v>
      </c>
      <c r="C48">
        <f t="shared" si="1"/>
        <v>3</v>
      </c>
      <c r="D48">
        <f t="shared" si="2"/>
        <v>26.666666666666668</v>
      </c>
      <c r="E48">
        <f t="shared" si="3"/>
        <v>45.333333333333329</v>
      </c>
      <c r="F48">
        <f t="shared" si="4"/>
        <v>26.666666666666668</v>
      </c>
      <c r="G48">
        <f t="shared" si="5"/>
        <v>3.202915866833274</v>
      </c>
      <c r="H48">
        <f t="shared" si="6"/>
        <v>1.0547458387620182E-2</v>
      </c>
      <c r="I48">
        <f t="shared" si="7"/>
        <v>6.697218616039631E-2</v>
      </c>
      <c r="J48">
        <f t="shared" si="8"/>
        <v>0.42524687505449277</v>
      </c>
      <c r="K48">
        <f t="shared" si="9"/>
        <v>2.7001493472307647</v>
      </c>
    </row>
    <row r="49" spans="1:12" x14ac:dyDescent="0.2">
      <c r="A49">
        <v>35</v>
      </c>
      <c r="B49">
        <f t="shared" si="0"/>
        <v>3</v>
      </c>
      <c r="C49">
        <f t="shared" si="1"/>
        <v>4</v>
      </c>
      <c r="D49">
        <f t="shared" si="2"/>
        <v>27.555555555555557</v>
      </c>
      <c r="E49">
        <f t="shared" si="3"/>
        <v>44.444444444444443</v>
      </c>
      <c r="F49">
        <f t="shared" si="4"/>
        <v>27.555555555555557</v>
      </c>
      <c r="G49">
        <f t="shared" si="5"/>
        <v>2.6082634652262291</v>
      </c>
      <c r="H49">
        <f t="shared" si="6"/>
        <v>8.5892204189001592E-3</v>
      </c>
      <c r="I49">
        <f t="shared" si="7"/>
        <v>5.4538150114195397E-2</v>
      </c>
      <c r="J49">
        <f t="shared" si="8"/>
        <v>0.34629566745469342</v>
      </c>
      <c r="K49">
        <f t="shared" si="9"/>
        <v>2.1988404272384403</v>
      </c>
    </row>
    <row r="50" spans="1:12" x14ac:dyDescent="0.2">
      <c r="A50">
        <v>36</v>
      </c>
      <c r="B50">
        <f t="shared" si="0"/>
        <v>3</v>
      </c>
      <c r="C50">
        <f t="shared" si="1"/>
        <v>5</v>
      </c>
      <c r="D50">
        <f t="shared" si="2"/>
        <v>28.444444444444443</v>
      </c>
      <c r="E50">
        <f t="shared" si="3"/>
        <v>43.555555555555557</v>
      </c>
      <c r="F50">
        <f t="shared" si="4"/>
        <v>28.444444444444443</v>
      </c>
      <c r="G50">
        <f t="shared" si="5"/>
        <v>2.1240140505969993</v>
      </c>
      <c r="H50">
        <f t="shared" si="6"/>
        <v>6.9945483255987768E-3</v>
      </c>
      <c r="I50">
        <f t="shared" si="7"/>
        <v>4.4412613480391612E-2</v>
      </c>
      <c r="J50">
        <f t="shared" si="8"/>
        <v>0.28200251743772276</v>
      </c>
      <c r="K50">
        <f t="shared" si="9"/>
        <v>1.7906043713532864</v>
      </c>
    </row>
    <row r="51" spans="1:12" x14ac:dyDescent="0.2">
      <c r="A51">
        <v>37</v>
      </c>
      <c r="B51">
        <f t="shared" si="0"/>
        <v>3</v>
      </c>
      <c r="C51">
        <f t="shared" si="1"/>
        <v>6</v>
      </c>
      <c r="D51">
        <f t="shared" si="2"/>
        <v>29.333333333333332</v>
      </c>
      <c r="E51">
        <f t="shared" si="3"/>
        <v>42.666666666666671</v>
      </c>
      <c r="F51">
        <f t="shared" si="4"/>
        <v>29.333333333333332</v>
      </c>
      <c r="G51">
        <f t="shared" si="5"/>
        <v>1.7296702374129866</v>
      </c>
      <c r="H51">
        <f t="shared" si="6"/>
        <v>5.6959425760552589E-3</v>
      </c>
      <c r="I51">
        <f t="shared" si="7"/>
        <v>3.6166980948722317E-2</v>
      </c>
      <c r="J51">
        <f t="shared" si="8"/>
        <v>0.22964601441806246</v>
      </c>
      <c r="K51">
        <f t="shared" si="9"/>
        <v>1.4581612994701465</v>
      </c>
    </row>
    <row r="52" spans="1:12" x14ac:dyDescent="0.2">
      <c r="A52">
        <v>38</v>
      </c>
      <c r="B52">
        <f t="shared" si="0"/>
        <v>3</v>
      </c>
      <c r="C52">
        <f t="shared" si="1"/>
        <v>7</v>
      </c>
      <c r="D52">
        <f t="shared" si="2"/>
        <v>30.222222222222221</v>
      </c>
      <c r="E52">
        <f t="shared" si="3"/>
        <v>41.777777777777779</v>
      </c>
      <c r="F52">
        <f t="shared" si="4"/>
        <v>30.222222222222221</v>
      </c>
      <c r="G52">
        <f t="shared" si="5"/>
        <v>1.408540178607292</v>
      </c>
      <c r="H52">
        <f t="shared" si="6"/>
        <v>4.6384355814628906E-3</v>
      </c>
      <c r="I52">
        <f t="shared" si="7"/>
        <v>2.9452230086003669E-2</v>
      </c>
      <c r="J52">
        <f t="shared" si="8"/>
        <v>0.18701000408532664</v>
      </c>
      <c r="K52">
        <f t="shared" si="9"/>
        <v>1.1874395088544989</v>
      </c>
    </row>
    <row r="53" spans="1:12" x14ac:dyDescent="0.2">
      <c r="A53">
        <v>39</v>
      </c>
      <c r="B53">
        <f t="shared" si="0"/>
        <v>3</v>
      </c>
      <c r="C53">
        <f t="shared" si="1"/>
        <v>8</v>
      </c>
      <c r="D53">
        <f t="shared" si="2"/>
        <v>31.111111111111111</v>
      </c>
      <c r="E53">
        <f t="shared" si="3"/>
        <v>40.888888888888886</v>
      </c>
      <c r="F53">
        <f t="shared" si="4"/>
        <v>31.111111111111111</v>
      </c>
      <c r="G53">
        <f t="shared" si="5"/>
        <v>1.1470310304456923</v>
      </c>
      <c r="H53">
        <f t="shared" si="6"/>
        <v>3.7772650191079168E-3</v>
      </c>
      <c r="I53">
        <f t="shared" si="7"/>
        <v>2.3984137859578342E-2</v>
      </c>
      <c r="J53">
        <f t="shared" si="8"/>
        <v>0.15228978267537993</v>
      </c>
      <c r="K53">
        <f t="shared" si="9"/>
        <v>0.96697984489162603</v>
      </c>
    </row>
    <row r="54" spans="1:12" x14ac:dyDescent="0.2">
      <c r="A54">
        <v>40</v>
      </c>
      <c r="B54">
        <f t="shared" si="0"/>
        <v>3</v>
      </c>
      <c r="C54">
        <f t="shared" si="1"/>
        <v>9</v>
      </c>
      <c r="D54">
        <f t="shared" si="2"/>
        <v>32</v>
      </c>
      <c r="E54">
        <f t="shared" si="3"/>
        <v>40</v>
      </c>
      <c r="F54">
        <f t="shared" si="4"/>
        <v>32</v>
      </c>
      <c r="G54">
        <f t="shared" si="5"/>
        <v>0.93407359249503141</v>
      </c>
      <c r="H54">
        <f t="shared" si="6"/>
        <v>3.0759791257199071E-3</v>
      </c>
      <c r="I54">
        <f t="shared" si="7"/>
        <v>1.9531250000000003E-2</v>
      </c>
      <c r="J54">
        <f t="shared" si="8"/>
        <v>0.12401570718501562</v>
      </c>
      <c r="K54">
        <f t="shared" si="9"/>
        <v>0.78745065618429588</v>
      </c>
    </row>
    <row r="55" spans="1:12" s="1" customFormat="1" x14ac:dyDescent="0.2">
      <c r="A55" s="1">
        <v>41</v>
      </c>
      <c r="B55" s="1">
        <f t="shared" si="0"/>
        <v>4</v>
      </c>
      <c r="C55" s="1">
        <f t="shared" si="1"/>
        <v>0</v>
      </c>
      <c r="D55" s="1">
        <f t="shared" si="2"/>
        <v>32</v>
      </c>
      <c r="E55" s="1">
        <f t="shared" si="3"/>
        <v>40</v>
      </c>
      <c r="F55" s="1">
        <f t="shared" si="4"/>
        <v>32</v>
      </c>
      <c r="G55" s="1">
        <f t="shared" si="5"/>
        <v>5.9340735924950314</v>
      </c>
      <c r="H55" s="1">
        <f t="shared" si="6"/>
        <v>3.0759791257199071E-3</v>
      </c>
      <c r="I55" s="1">
        <f t="shared" si="7"/>
        <v>1.9531250000000003E-2</v>
      </c>
      <c r="J55" s="1">
        <f t="shared" si="8"/>
        <v>0.12401570718501562</v>
      </c>
      <c r="K55" s="1">
        <f t="shared" si="9"/>
        <v>0.78745065618429588</v>
      </c>
      <c r="L55" s="1">
        <f t="shared" ref="L55:L118" si="10">$C$8*EXP(-$C$5*($D55-($L$14-1)*$C$3))</f>
        <v>5</v>
      </c>
    </row>
    <row r="56" spans="1:12" x14ac:dyDescent="0.2">
      <c r="A56">
        <v>42</v>
      </c>
      <c r="B56">
        <f t="shared" si="0"/>
        <v>4</v>
      </c>
      <c r="C56">
        <f t="shared" si="1"/>
        <v>1</v>
      </c>
      <c r="D56">
        <f t="shared" si="2"/>
        <v>32.888888888888886</v>
      </c>
      <c r="E56">
        <f t="shared" si="3"/>
        <v>39.111111111111114</v>
      </c>
      <c r="F56">
        <f t="shared" si="4"/>
        <v>32.888888888888886</v>
      </c>
      <c r="G56">
        <f t="shared" si="5"/>
        <v>4.832355264633069</v>
      </c>
      <c r="H56">
        <f t="shared" si="6"/>
        <v>2.5048937614917961E-3</v>
      </c>
      <c r="I56">
        <f t="shared" si="7"/>
        <v>1.5905083968242625E-2</v>
      </c>
      <c r="J56">
        <f t="shared" si="8"/>
        <v>0.10099098809132356</v>
      </c>
      <c r="K56">
        <f t="shared" si="9"/>
        <v>0.64125280294189968</v>
      </c>
      <c r="L56">
        <f t="shared" si="10"/>
        <v>4.0717014958701112</v>
      </c>
    </row>
    <row r="57" spans="1:12" x14ac:dyDescent="0.2">
      <c r="A57">
        <v>43</v>
      </c>
      <c r="B57">
        <f t="shared" si="0"/>
        <v>4</v>
      </c>
      <c r="C57">
        <f t="shared" si="1"/>
        <v>2</v>
      </c>
      <c r="D57">
        <f t="shared" si="2"/>
        <v>33.777777777777779</v>
      </c>
      <c r="E57">
        <f t="shared" si="3"/>
        <v>38.222222222222221</v>
      </c>
      <c r="F57">
        <f t="shared" si="4"/>
        <v>33.777777777777779</v>
      </c>
      <c r="G57">
        <f t="shared" si="5"/>
        <v>3.9351816319164485</v>
      </c>
      <c r="H57">
        <f t="shared" si="6"/>
        <v>2.0398359351323676E-3</v>
      </c>
      <c r="I57">
        <f t="shared" si="7"/>
        <v>1.2952150837086632E-2</v>
      </c>
      <c r="J57">
        <f t="shared" si="8"/>
        <v>8.2241031456168429E-2</v>
      </c>
      <c r="K57">
        <f t="shared" si="9"/>
        <v>0.522197999393886</v>
      </c>
      <c r="L57">
        <f t="shared" si="10"/>
        <v>3.3157506142941751</v>
      </c>
    </row>
    <row r="58" spans="1:12" x14ac:dyDescent="0.2">
      <c r="A58">
        <v>44</v>
      </c>
      <c r="B58">
        <f t="shared" si="0"/>
        <v>4</v>
      </c>
      <c r="C58">
        <f t="shared" si="1"/>
        <v>3</v>
      </c>
      <c r="D58">
        <f t="shared" si="2"/>
        <v>34.666666666666664</v>
      </c>
      <c r="E58">
        <f t="shared" si="3"/>
        <v>37.333333333333336</v>
      </c>
      <c r="F58">
        <f t="shared" si="4"/>
        <v>34.666666666666664</v>
      </c>
      <c r="G58">
        <f t="shared" si="5"/>
        <v>3.2045769874389585</v>
      </c>
      <c r="H58">
        <f t="shared" si="6"/>
        <v>1.6611206056816152E-3</v>
      </c>
      <c r="I58">
        <f t="shared" si="7"/>
        <v>1.054745838762019E-2</v>
      </c>
      <c r="J58">
        <f t="shared" si="8"/>
        <v>6.697218616039638E-2</v>
      </c>
      <c r="K58">
        <f t="shared" si="9"/>
        <v>0.42524687505449321</v>
      </c>
      <c r="L58">
        <f t="shared" si="10"/>
        <v>2.7001493472307669</v>
      </c>
    </row>
    <row r="59" spans="1:12" x14ac:dyDescent="0.2">
      <c r="A59">
        <v>45</v>
      </c>
      <c r="B59">
        <f t="shared" si="0"/>
        <v>4</v>
      </c>
      <c r="C59">
        <f t="shared" si="1"/>
        <v>4</v>
      </c>
      <c r="D59">
        <f t="shared" si="2"/>
        <v>35.555555555555557</v>
      </c>
      <c r="E59">
        <f t="shared" si="3"/>
        <v>36.444444444444443</v>
      </c>
      <c r="F59">
        <f t="shared" si="4"/>
        <v>35.555555555555557</v>
      </c>
      <c r="G59">
        <f t="shared" si="5"/>
        <v>2.6096161826772244</v>
      </c>
      <c r="H59">
        <f t="shared" si="6"/>
        <v>1.3527174509948968E-3</v>
      </c>
      <c r="I59">
        <f t="shared" si="7"/>
        <v>8.5892204189001592E-3</v>
      </c>
      <c r="J59">
        <f t="shared" si="8"/>
        <v>5.4538150114195397E-2</v>
      </c>
      <c r="K59">
        <f t="shared" si="9"/>
        <v>0.34629566745469342</v>
      </c>
      <c r="L59">
        <f t="shared" si="10"/>
        <v>2.1988404272384403</v>
      </c>
    </row>
    <row r="60" spans="1:12" x14ac:dyDescent="0.2">
      <c r="A60">
        <v>46</v>
      </c>
      <c r="B60">
        <f t="shared" si="0"/>
        <v>4</v>
      </c>
      <c r="C60">
        <f t="shared" si="1"/>
        <v>5</v>
      </c>
      <c r="D60">
        <f t="shared" si="2"/>
        <v>36.444444444444443</v>
      </c>
      <c r="E60">
        <f t="shared" si="3"/>
        <v>35.555555555555557</v>
      </c>
      <c r="F60">
        <f t="shared" si="4"/>
        <v>36.444444444444443</v>
      </c>
      <c r="G60">
        <f t="shared" si="5"/>
        <v>2.1251156229307409</v>
      </c>
      <c r="H60">
        <f t="shared" si="6"/>
        <v>1.1015723337411052E-3</v>
      </c>
      <c r="I60">
        <f t="shared" si="7"/>
        <v>6.9945483255987768E-3</v>
      </c>
      <c r="J60">
        <f t="shared" si="8"/>
        <v>4.4412613480391612E-2</v>
      </c>
      <c r="K60">
        <f t="shared" si="9"/>
        <v>0.28200251743772276</v>
      </c>
      <c r="L60">
        <f t="shared" si="10"/>
        <v>1.7906043713532864</v>
      </c>
    </row>
    <row r="61" spans="1:12" x14ac:dyDescent="0.2">
      <c r="A61">
        <v>47</v>
      </c>
      <c r="B61">
        <f t="shared" si="0"/>
        <v>4</v>
      </c>
      <c r="C61">
        <f t="shared" si="1"/>
        <v>6</v>
      </c>
      <c r="D61">
        <f t="shared" si="2"/>
        <v>37.333333333333336</v>
      </c>
      <c r="E61">
        <f t="shared" si="3"/>
        <v>34.666666666666664</v>
      </c>
      <c r="F61">
        <f t="shared" si="4"/>
        <v>37.333333333333336</v>
      </c>
      <c r="G61">
        <f t="shared" si="5"/>
        <v>1.7305672921568056</v>
      </c>
      <c r="H61">
        <f t="shared" si="6"/>
        <v>8.9705474382055582E-4</v>
      </c>
      <c r="I61">
        <f t="shared" si="7"/>
        <v>5.6959425760552546E-3</v>
      </c>
      <c r="J61">
        <f t="shared" si="8"/>
        <v>3.6166980948722283E-2</v>
      </c>
      <c r="K61">
        <f t="shared" si="9"/>
        <v>0.22964601441806226</v>
      </c>
      <c r="L61">
        <f t="shared" si="10"/>
        <v>1.4581612994701452</v>
      </c>
    </row>
    <row r="62" spans="1:12" x14ac:dyDescent="0.2">
      <c r="A62">
        <v>48</v>
      </c>
      <c r="B62">
        <f t="shared" si="0"/>
        <v>4</v>
      </c>
      <c r="C62">
        <f t="shared" si="1"/>
        <v>7</v>
      </c>
      <c r="D62">
        <f t="shared" si="2"/>
        <v>38.222222222222221</v>
      </c>
      <c r="E62">
        <f t="shared" si="3"/>
        <v>33.777777777777779</v>
      </c>
      <c r="F62">
        <f t="shared" si="4"/>
        <v>38.222222222222221</v>
      </c>
      <c r="G62">
        <f t="shared" si="5"/>
        <v>1.4092706864357505</v>
      </c>
      <c r="H62">
        <f t="shared" si="6"/>
        <v>7.3050782845830741E-4</v>
      </c>
      <c r="I62">
        <f t="shared" si="7"/>
        <v>4.6384355814628906E-3</v>
      </c>
      <c r="J62">
        <f t="shared" si="8"/>
        <v>2.9452230086003669E-2</v>
      </c>
      <c r="K62">
        <f t="shared" si="9"/>
        <v>0.18701000408532664</v>
      </c>
      <c r="L62">
        <f t="shared" si="10"/>
        <v>1.1874395088544989</v>
      </c>
    </row>
    <row r="63" spans="1:12" x14ac:dyDescent="0.2">
      <c r="A63">
        <v>49</v>
      </c>
      <c r="B63">
        <f t="shared" si="0"/>
        <v>4</v>
      </c>
      <c r="C63">
        <f t="shared" si="1"/>
        <v>8</v>
      </c>
      <c r="D63">
        <f t="shared" si="2"/>
        <v>39.111111111111114</v>
      </c>
      <c r="E63">
        <f t="shared" si="3"/>
        <v>32.888888888888886</v>
      </c>
      <c r="F63">
        <f t="shared" si="4"/>
        <v>39.111111111111114</v>
      </c>
      <c r="G63">
        <f t="shared" si="5"/>
        <v>1.1476259124092669</v>
      </c>
      <c r="H63">
        <f t="shared" si="6"/>
        <v>5.9488196357570221E-4</v>
      </c>
      <c r="I63">
        <f t="shared" si="7"/>
        <v>3.7772650191079133E-3</v>
      </c>
      <c r="J63">
        <f t="shared" si="8"/>
        <v>2.3984137859578321E-2</v>
      </c>
      <c r="K63">
        <f t="shared" si="9"/>
        <v>0.15228978267537979</v>
      </c>
      <c r="L63">
        <f t="shared" si="10"/>
        <v>0.96697984489162514</v>
      </c>
    </row>
    <row r="64" spans="1:12" x14ac:dyDescent="0.2">
      <c r="A64">
        <v>50</v>
      </c>
      <c r="B64">
        <f t="shared" si="0"/>
        <v>4</v>
      </c>
      <c r="C64">
        <f t="shared" si="1"/>
        <v>9</v>
      </c>
      <c r="D64">
        <f t="shared" si="2"/>
        <v>40</v>
      </c>
      <c r="E64">
        <f t="shared" si="3"/>
        <v>32</v>
      </c>
      <c r="F64">
        <f t="shared" si="4"/>
        <v>40</v>
      </c>
      <c r="G64">
        <f t="shared" si="5"/>
        <v>0.93455802885122286</v>
      </c>
      <c r="H64">
        <f t="shared" si="6"/>
        <v>4.8443635619146714E-4</v>
      </c>
      <c r="I64">
        <f t="shared" si="7"/>
        <v>3.0759791257199071E-3</v>
      </c>
      <c r="J64">
        <f t="shared" si="8"/>
        <v>1.9531250000000003E-2</v>
      </c>
      <c r="K64">
        <f t="shared" si="9"/>
        <v>0.12401570718501562</v>
      </c>
      <c r="L64">
        <f t="shared" si="10"/>
        <v>0.78745065618429588</v>
      </c>
    </row>
    <row r="65" spans="1:14" s="1" customFormat="1" x14ac:dyDescent="0.2">
      <c r="A65" s="1">
        <v>51</v>
      </c>
      <c r="B65" s="1">
        <f t="shared" si="0"/>
        <v>5</v>
      </c>
      <c r="C65" s="1">
        <f t="shared" si="1"/>
        <v>0</v>
      </c>
      <c r="D65" s="1">
        <f t="shared" si="2"/>
        <v>40</v>
      </c>
      <c r="E65" s="1">
        <f t="shared" si="3"/>
        <v>32</v>
      </c>
      <c r="F65" s="1">
        <f t="shared" si="4"/>
        <v>40</v>
      </c>
      <c r="G65" s="1">
        <f t="shared" si="5"/>
        <v>5.9345580288512227</v>
      </c>
      <c r="H65" s="1">
        <f t="shared" si="6"/>
        <v>4.8443635619146714E-4</v>
      </c>
      <c r="I65" s="1">
        <f t="shared" si="7"/>
        <v>3.0759791257199071E-3</v>
      </c>
      <c r="J65" s="1">
        <f t="shared" si="8"/>
        <v>1.9531250000000003E-2</v>
      </c>
      <c r="K65" s="1">
        <f t="shared" si="9"/>
        <v>0.12401570718501562</v>
      </c>
      <c r="L65" s="1">
        <f t="shared" si="10"/>
        <v>0.78745065618429588</v>
      </c>
      <c r="M65" s="1">
        <f t="shared" ref="M65:M128" si="11">$C$8*EXP(-$C$5*($D65-($M$14-1)*$C$3))</f>
        <v>5</v>
      </c>
    </row>
    <row r="66" spans="1:14" x14ac:dyDescent="0.2">
      <c r="A66">
        <v>52</v>
      </c>
      <c r="B66">
        <f t="shared" si="0"/>
        <v>5</v>
      </c>
      <c r="C66">
        <f t="shared" si="1"/>
        <v>1</v>
      </c>
      <c r="D66">
        <f t="shared" si="2"/>
        <v>40.888888888888886</v>
      </c>
      <c r="E66">
        <f t="shared" si="3"/>
        <v>31.111111111111114</v>
      </c>
      <c r="F66">
        <f t="shared" si="4"/>
        <v>40.888888888888886</v>
      </c>
      <c r="G66">
        <f t="shared" si="5"/>
        <v>4.8327497606803007</v>
      </c>
      <c r="H66">
        <f t="shared" si="6"/>
        <v>3.9449604723173251E-4</v>
      </c>
      <c r="I66">
        <f t="shared" si="7"/>
        <v>2.5048937614917961E-3</v>
      </c>
      <c r="J66">
        <f t="shared" si="8"/>
        <v>1.5905083968242625E-2</v>
      </c>
      <c r="K66">
        <f t="shared" si="9"/>
        <v>0.10099098809132356</v>
      </c>
      <c r="L66">
        <f t="shared" si="10"/>
        <v>0.64125280294189968</v>
      </c>
      <c r="M66">
        <f t="shared" si="11"/>
        <v>4.0717014958701112</v>
      </c>
    </row>
    <row r="67" spans="1:14" x14ac:dyDescent="0.2">
      <c r="A67">
        <v>53</v>
      </c>
      <c r="B67">
        <f t="shared" si="0"/>
        <v>5</v>
      </c>
      <c r="C67">
        <f t="shared" si="1"/>
        <v>2</v>
      </c>
      <c r="D67">
        <f t="shared" si="2"/>
        <v>41.777777777777779</v>
      </c>
      <c r="E67">
        <f t="shared" si="3"/>
        <v>30.222222222222221</v>
      </c>
      <c r="F67">
        <f t="shared" si="4"/>
        <v>41.777777777777779</v>
      </c>
      <c r="G67">
        <f t="shared" si="5"/>
        <v>3.9355028859455743</v>
      </c>
      <c r="H67">
        <f t="shared" si="6"/>
        <v>3.2125402912565825E-4</v>
      </c>
      <c r="I67">
        <f t="shared" si="7"/>
        <v>2.0398359351323676E-3</v>
      </c>
      <c r="J67">
        <f t="shared" si="8"/>
        <v>1.2952150837086632E-2</v>
      </c>
      <c r="K67">
        <f t="shared" si="9"/>
        <v>8.2241031456168429E-2</v>
      </c>
      <c r="L67">
        <f t="shared" si="10"/>
        <v>0.522197999393886</v>
      </c>
      <c r="M67">
        <f t="shared" si="11"/>
        <v>3.3157506142941751</v>
      </c>
    </row>
    <row r="68" spans="1:14" x14ac:dyDescent="0.2">
      <c r="A68">
        <v>54</v>
      </c>
      <c r="B68">
        <f t="shared" si="0"/>
        <v>5</v>
      </c>
      <c r="C68">
        <f t="shared" si="1"/>
        <v>3</v>
      </c>
      <c r="D68">
        <f t="shared" si="2"/>
        <v>42.666666666666664</v>
      </c>
      <c r="E68">
        <f t="shared" si="3"/>
        <v>29.333333333333336</v>
      </c>
      <c r="F68">
        <f t="shared" si="4"/>
        <v>42.666666666666664</v>
      </c>
      <c r="G68">
        <f t="shared" si="5"/>
        <v>3.2048385975411473</v>
      </c>
      <c r="H68">
        <f t="shared" si="6"/>
        <v>2.6161010218904858E-4</v>
      </c>
      <c r="I68">
        <f t="shared" si="7"/>
        <v>1.6611206056816152E-3</v>
      </c>
      <c r="J68">
        <f t="shared" si="8"/>
        <v>1.054745838762019E-2</v>
      </c>
      <c r="K68">
        <f t="shared" si="9"/>
        <v>6.697218616039638E-2</v>
      </c>
      <c r="L68">
        <f t="shared" si="10"/>
        <v>0.42524687505449321</v>
      </c>
      <c r="M68">
        <f t="shared" si="11"/>
        <v>2.7001493472307669</v>
      </c>
    </row>
    <row r="69" spans="1:14" x14ac:dyDescent="0.2">
      <c r="A69">
        <v>55</v>
      </c>
      <c r="B69">
        <f t="shared" si="0"/>
        <v>5</v>
      </c>
      <c r="C69">
        <f t="shared" si="1"/>
        <v>4</v>
      </c>
      <c r="D69">
        <f t="shared" si="2"/>
        <v>43.555555555555557</v>
      </c>
      <c r="E69">
        <f t="shared" si="3"/>
        <v>28.444444444444443</v>
      </c>
      <c r="F69">
        <f t="shared" si="4"/>
        <v>43.555555555555557</v>
      </c>
      <c r="G69">
        <f t="shared" si="5"/>
        <v>2.6098292223261077</v>
      </c>
      <c r="H69">
        <f t="shared" si="6"/>
        <v>2.1303964888357599E-4</v>
      </c>
      <c r="I69">
        <f t="shared" si="7"/>
        <v>1.3527174509948968E-3</v>
      </c>
      <c r="J69">
        <f t="shared" si="8"/>
        <v>8.5892204189001592E-3</v>
      </c>
      <c r="K69">
        <f t="shared" si="9"/>
        <v>5.4538150114195397E-2</v>
      </c>
      <c r="L69">
        <f t="shared" si="10"/>
        <v>0.34629566745469342</v>
      </c>
      <c r="M69">
        <f t="shared" si="11"/>
        <v>2.1988404272384403</v>
      </c>
    </row>
    <row r="70" spans="1:14" x14ac:dyDescent="0.2">
      <c r="A70">
        <v>56</v>
      </c>
      <c r="B70">
        <f t="shared" si="0"/>
        <v>5</v>
      </c>
      <c r="C70">
        <f t="shared" si="1"/>
        <v>5</v>
      </c>
      <c r="D70">
        <f t="shared" si="2"/>
        <v>44.444444444444443</v>
      </c>
      <c r="E70">
        <f t="shared" si="3"/>
        <v>27.555555555555557</v>
      </c>
      <c r="F70">
        <f t="shared" si="4"/>
        <v>44.444444444444443</v>
      </c>
      <c r="G70">
        <f t="shared" si="5"/>
        <v>2.1252891097021482</v>
      </c>
      <c r="H70">
        <f t="shared" si="6"/>
        <v>1.7348677140777992E-4</v>
      </c>
      <c r="I70">
        <f t="shared" si="7"/>
        <v>1.1015723337411052E-3</v>
      </c>
      <c r="J70">
        <f t="shared" si="8"/>
        <v>6.9945483255987768E-3</v>
      </c>
      <c r="K70">
        <f t="shared" si="9"/>
        <v>4.4412613480391612E-2</v>
      </c>
      <c r="L70">
        <f t="shared" si="10"/>
        <v>0.28200251743772276</v>
      </c>
      <c r="M70">
        <f t="shared" si="11"/>
        <v>1.7906043713532864</v>
      </c>
    </row>
    <row r="71" spans="1:14" x14ac:dyDescent="0.2">
      <c r="A71">
        <v>57</v>
      </c>
      <c r="B71">
        <f t="shared" si="0"/>
        <v>5</v>
      </c>
      <c r="C71">
        <f t="shared" si="1"/>
        <v>6</v>
      </c>
      <c r="D71">
        <f t="shared" si="2"/>
        <v>45.333333333333336</v>
      </c>
      <c r="E71">
        <f t="shared" si="3"/>
        <v>26.666666666666664</v>
      </c>
      <c r="F71">
        <f t="shared" si="4"/>
        <v>45.333333333333336</v>
      </c>
      <c r="G71">
        <f t="shared" si="5"/>
        <v>1.7307085694261364</v>
      </c>
      <c r="H71">
        <f t="shared" si="6"/>
        <v>1.4127726933094644E-4</v>
      </c>
      <c r="I71">
        <f t="shared" si="7"/>
        <v>8.9705474382055582E-4</v>
      </c>
      <c r="J71">
        <f t="shared" si="8"/>
        <v>5.6959425760552546E-3</v>
      </c>
      <c r="K71">
        <f t="shared" si="9"/>
        <v>3.6166980948722283E-2</v>
      </c>
      <c r="L71">
        <f t="shared" si="10"/>
        <v>0.22964601441806226</v>
      </c>
      <c r="M71">
        <f t="shared" si="11"/>
        <v>1.4581612994701452</v>
      </c>
    </row>
    <row r="72" spans="1:14" x14ac:dyDescent="0.2">
      <c r="A72">
        <v>58</v>
      </c>
      <c r="B72">
        <f t="shared" si="0"/>
        <v>5</v>
      </c>
      <c r="C72">
        <f t="shared" si="1"/>
        <v>7</v>
      </c>
      <c r="D72">
        <f t="shared" si="2"/>
        <v>46.222222222222221</v>
      </c>
      <c r="E72">
        <f t="shared" si="3"/>
        <v>25.777777777777779</v>
      </c>
      <c r="F72">
        <f t="shared" si="4"/>
        <v>46.222222222222221</v>
      </c>
      <c r="G72">
        <f t="shared" si="5"/>
        <v>1.4093857342095237</v>
      </c>
      <c r="H72">
        <f t="shared" si="6"/>
        <v>1.1504777377345184E-4</v>
      </c>
      <c r="I72">
        <f t="shared" si="7"/>
        <v>7.3050782845830741E-4</v>
      </c>
      <c r="J72">
        <f t="shared" si="8"/>
        <v>4.6384355814628906E-3</v>
      </c>
      <c r="K72">
        <f t="shared" si="9"/>
        <v>2.9452230086003669E-2</v>
      </c>
      <c r="L72">
        <f t="shared" si="10"/>
        <v>0.18701000408532664</v>
      </c>
      <c r="M72">
        <f t="shared" si="11"/>
        <v>1.1874395088544989</v>
      </c>
    </row>
    <row r="73" spans="1:14" x14ac:dyDescent="0.2">
      <c r="A73">
        <v>59</v>
      </c>
      <c r="B73">
        <f t="shared" si="0"/>
        <v>5</v>
      </c>
      <c r="C73">
        <f t="shared" si="1"/>
        <v>8</v>
      </c>
      <c r="D73">
        <f t="shared" si="2"/>
        <v>47.111111111111114</v>
      </c>
      <c r="E73">
        <f t="shared" si="3"/>
        <v>24.888888888888886</v>
      </c>
      <c r="F73">
        <f t="shared" si="4"/>
        <v>47.111111111111114</v>
      </c>
      <c r="G73">
        <f t="shared" si="5"/>
        <v>1.1477196004477808</v>
      </c>
      <c r="H73">
        <f t="shared" si="6"/>
        <v>9.3688038513977829E-5</v>
      </c>
      <c r="I73">
        <f t="shared" si="7"/>
        <v>5.9488196357570221E-4</v>
      </c>
      <c r="J73">
        <f t="shared" si="8"/>
        <v>3.7772650191079133E-3</v>
      </c>
      <c r="K73">
        <f t="shared" si="9"/>
        <v>2.3984137859578321E-2</v>
      </c>
      <c r="L73">
        <f t="shared" si="10"/>
        <v>0.15228978267537979</v>
      </c>
      <c r="M73">
        <f t="shared" si="11"/>
        <v>0.96697984489162514</v>
      </c>
    </row>
    <row r="74" spans="1:14" x14ac:dyDescent="0.2">
      <c r="A74">
        <v>60</v>
      </c>
      <c r="B74">
        <f t="shared" si="0"/>
        <v>5</v>
      </c>
      <c r="C74">
        <f t="shared" si="1"/>
        <v>9</v>
      </c>
      <c r="D74">
        <f t="shared" si="2"/>
        <v>48</v>
      </c>
      <c r="E74">
        <f t="shared" si="3"/>
        <v>24</v>
      </c>
      <c r="F74">
        <f t="shared" si="4"/>
        <v>48</v>
      </c>
      <c r="G74">
        <f t="shared" si="5"/>
        <v>0.93463432279653536</v>
      </c>
      <c r="H74">
        <f t="shared" si="6"/>
        <v>7.6293945312500027E-5</v>
      </c>
      <c r="I74">
        <f t="shared" si="7"/>
        <v>4.8443635619146714E-4</v>
      </c>
      <c r="J74">
        <f t="shared" si="8"/>
        <v>3.0759791257199071E-3</v>
      </c>
      <c r="K74">
        <f t="shared" si="9"/>
        <v>1.9531250000000003E-2</v>
      </c>
      <c r="L74">
        <f t="shared" si="10"/>
        <v>0.12401570718501562</v>
      </c>
      <c r="M74">
        <f t="shared" si="11"/>
        <v>0.78745065618429588</v>
      </c>
    </row>
    <row r="75" spans="1:14" s="1" customFormat="1" x14ac:dyDescent="0.2">
      <c r="A75" s="1">
        <v>61</v>
      </c>
      <c r="B75" s="1">
        <f t="shared" si="0"/>
        <v>6</v>
      </c>
      <c r="C75" s="1">
        <f t="shared" si="1"/>
        <v>0</v>
      </c>
      <c r="D75" s="1">
        <f t="shared" si="2"/>
        <v>48</v>
      </c>
      <c r="E75" s="1">
        <f t="shared" si="3"/>
        <v>24</v>
      </c>
      <c r="F75" s="1">
        <f t="shared" si="4"/>
        <v>48</v>
      </c>
      <c r="G75" s="1">
        <f t="shared" si="5"/>
        <v>5.9346343227965352</v>
      </c>
      <c r="H75" s="1">
        <f t="shared" si="6"/>
        <v>7.6293945312500027E-5</v>
      </c>
      <c r="I75" s="1">
        <f t="shared" si="7"/>
        <v>4.8443635619146714E-4</v>
      </c>
      <c r="J75" s="1">
        <f t="shared" si="8"/>
        <v>3.0759791257199071E-3</v>
      </c>
      <c r="K75" s="1">
        <f t="shared" si="9"/>
        <v>1.9531250000000003E-2</v>
      </c>
      <c r="L75" s="1">
        <f t="shared" si="10"/>
        <v>0.12401570718501562</v>
      </c>
      <c r="M75" s="1">
        <f t="shared" si="11"/>
        <v>0.78745065618429588</v>
      </c>
      <c r="N75" s="1">
        <f t="shared" ref="N75:N138" si="12">$C$8*EXP(-$C$5*($D75-($N$14-1)*$C$3))</f>
        <v>5</v>
      </c>
    </row>
    <row r="76" spans="1:14" x14ac:dyDescent="0.2">
      <c r="A76">
        <v>62</v>
      </c>
      <c r="B76">
        <f t="shared" si="0"/>
        <v>6</v>
      </c>
      <c r="C76">
        <f t="shared" si="1"/>
        <v>1</v>
      </c>
      <c r="D76">
        <f t="shared" si="2"/>
        <v>48.888888888888886</v>
      </c>
      <c r="E76">
        <f t="shared" si="3"/>
        <v>23.111111111111114</v>
      </c>
      <c r="F76">
        <f t="shared" si="4"/>
        <v>48.888888888888886</v>
      </c>
      <c r="G76">
        <f t="shared" si="5"/>
        <v>4.8328118899145514</v>
      </c>
      <c r="H76">
        <f t="shared" si="6"/>
        <v>6.2129234250947755E-5</v>
      </c>
      <c r="I76">
        <f t="shared" si="7"/>
        <v>3.9449604723173251E-4</v>
      </c>
      <c r="J76">
        <f t="shared" si="8"/>
        <v>2.5048937614917961E-3</v>
      </c>
      <c r="K76">
        <f t="shared" si="9"/>
        <v>1.5905083968242625E-2</v>
      </c>
      <c r="L76">
        <f t="shared" si="10"/>
        <v>0.10099098809132356</v>
      </c>
      <c r="M76">
        <f t="shared" si="11"/>
        <v>0.64125280294189968</v>
      </c>
      <c r="N76">
        <f t="shared" si="12"/>
        <v>4.0717014958701112</v>
      </c>
    </row>
    <row r="77" spans="1:14" x14ac:dyDescent="0.2">
      <c r="A77">
        <v>63</v>
      </c>
      <c r="B77">
        <f t="shared" si="0"/>
        <v>6</v>
      </c>
      <c r="C77">
        <f t="shared" si="1"/>
        <v>2</v>
      </c>
      <c r="D77">
        <f t="shared" si="2"/>
        <v>49.777777777777779</v>
      </c>
      <c r="E77">
        <f t="shared" si="3"/>
        <v>22.222222222222221</v>
      </c>
      <c r="F77">
        <f t="shared" si="4"/>
        <v>49.777777777777779</v>
      </c>
      <c r="G77">
        <f t="shared" si="5"/>
        <v>3.9355534802847814</v>
      </c>
      <c r="H77">
        <f t="shared" si="6"/>
        <v>5.0594339207369621E-5</v>
      </c>
      <c r="I77">
        <f t="shared" si="7"/>
        <v>3.2125402912565825E-4</v>
      </c>
      <c r="J77">
        <f t="shared" si="8"/>
        <v>2.0398359351323676E-3</v>
      </c>
      <c r="K77">
        <f t="shared" si="9"/>
        <v>1.2952150837086632E-2</v>
      </c>
      <c r="L77">
        <f t="shared" si="10"/>
        <v>8.2241031456168429E-2</v>
      </c>
      <c r="M77">
        <f t="shared" si="11"/>
        <v>0.522197999393886</v>
      </c>
      <c r="N77">
        <f t="shared" si="12"/>
        <v>3.3157506142941751</v>
      </c>
    </row>
    <row r="78" spans="1:14" x14ac:dyDescent="0.2">
      <c r="A78">
        <v>64</v>
      </c>
      <c r="B78">
        <f t="shared" si="0"/>
        <v>6</v>
      </c>
      <c r="C78">
        <f t="shared" si="1"/>
        <v>3</v>
      </c>
      <c r="D78">
        <f t="shared" si="2"/>
        <v>50.666666666666664</v>
      </c>
      <c r="E78">
        <f t="shared" si="3"/>
        <v>21.333333333333336</v>
      </c>
      <c r="F78">
        <f t="shared" si="4"/>
        <v>50.666666666666664</v>
      </c>
      <c r="G78">
        <f t="shared" si="5"/>
        <v>3.2048797985504738</v>
      </c>
      <c r="H78">
        <f t="shared" si="6"/>
        <v>4.1201009326641409E-5</v>
      </c>
      <c r="I78">
        <f t="shared" si="7"/>
        <v>2.6161010218904858E-4</v>
      </c>
      <c r="J78">
        <f t="shared" si="8"/>
        <v>1.6611206056816152E-3</v>
      </c>
      <c r="K78">
        <f t="shared" si="9"/>
        <v>1.054745838762019E-2</v>
      </c>
      <c r="L78">
        <f t="shared" si="10"/>
        <v>6.697218616039638E-2</v>
      </c>
      <c r="M78">
        <f t="shared" si="11"/>
        <v>0.42524687505449321</v>
      </c>
      <c r="N78">
        <f t="shared" si="12"/>
        <v>2.7001493472307669</v>
      </c>
    </row>
    <row r="79" spans="1:14" x14ac:dyDescent="0.2">
      <c r="A79">
        <v>65</v>
      </c>
      <c r="B79">
        <f t="shared" ref="B79:B142" si="13">FLOOR(A79-1,10)/10</f>
        <v>6</v>
      </c>
      <c r="C79">
        <f t="shared" ref="C79:C142" si="14">MOD(A79-1,10)</f>
        <v>4</v>
      </c>
      <c r="D79">
        <f t="shared" ref="D79:D142" si="15">(B79+C79/9)*$C$3</f>
        <v>51.555555555555557</v>
      </c>
      <c r="E79">
        <f t="shared" ref="E79:E142" si="16">$C$10-D79</f>
        <v>20.444444444444443</v>
      </c>
      <c r="F79">
        <f t="shared" ref="F79:F142" si="17">IF(E79&lt;0,NA(),D79)</f>
        <v>51.555555555555557</v>
      </c>
      <c r="G79">
        <f t="shared" ref="G79:G142" si="18">IF(E79&lt;0,NA(),SUM(H79:AZ79))</f>
        <v>2.6098627739683691</v>
      </c>
      <c r="H79">
        <f t="shared" ref="H79:H142" si="19">$C$7*EXP(-$C$5*D79)</f>
        <v>3.3551642261328788E-5</v>
      </c>
      <c r="I79">
        <f t="shared" si="7"/>
        <v>2.1303964888357599E-4</v>
      </c>
      <c r="J79">
        <f t="shared" si="8"/>
        <v>1.3527174509948968E-3</v>
      </c>
      <c r="K79">
        <f t="shared" si="9"/>
        <v>8.5892204189001592E-3</v>
      </c>
      <c r="L79">
        <f t="shared" si="10"/>
        <v>5.4538150114195397E-2</v>
      </c>
      <c r="M79">
        <f t="shared" si="11"/>
        <v>0.34629566745469342</v>
      </c>
      <c r="N79">
        <f t="shared" si="12"/>
        <v>2.1988404272384403</v>
      </c>
    </row>
    <row r="80" spans="1:14" x14ac:dyDescent="0.2">
      <c r="A80">
        <v>66</v>
      </c>
      <c r="B80">
        <f t="shared" si="13"/>
        <v>6</v>
      </c>
      <c r="C80">
        <f t="shared" si="14"/>
        <v>5</v>
      </c>
      <c r="D80">
        <f t="shared" si="15"/>
        <v>52.444444444444443</v>
      </c>
      <c r="E80">
        <f t="shared" si="16"/>
        <v>19.555555555555557</v>
      </c>
      <c r="F80">
        <f t="shared" si="17"/>
        <v>52.444444444444443</v>
      </c>
      <c r="G80">
        <f t="shared" si="18"/>
        <v>2.1253164321565454</v>
      </c>
      <c r="H80">
        <f t="shared" si="19"/>
        <v>2.7322454396870249E-5</v>
      </c>
      <c r="I80">
        <f t="shared" si="7"/>
        <v>1.7348677140777992E-4</v>
      </c>
      <c r="J80">
        <f t="shared" si="8"/>
        <v>1.1015723337411052E-3</v>
      </c>
      <c r="K80">
        <f t="shared" si="9"/>
        <v>6.9945483255987768E-3</v>
      </c>
      <c r="L80">
        <f t="shared" si="10"/>
        <v>4.4412613480391612E-2</v>
      </c>
      <c r="M80">
        <f t="shared" si="11"/>
        <v>0.28200251743772276</v>
      </c>
      <c r="N80">
        <f t="shared" si="12"/>
        <v>1.7906043713532864</v>
      </c>
    </row>
    <row r="81" spans="1:16" x14ac:dyDescent="0.2">
      <c r="A81">
        <v>67</v>
      </c>
      <c r="B81">
        <f t="shared" si="13"/>
        <v>6</v>
      </c>
      <c r="C81">
        <f t="shared" si="14"/>
        <v>6</v>
      </c>
      <c r="D81">
        <f t="shared" si="15"/>
        <v>53.333333333333336</v>
      </c>
      <c r="E81">
        <f t="shared" si="16"/>
        <v>18.666666666666664</v>
      </c>
      <c r="F81">
        <f t="shared" si="17"/>
        <v>53.333333333333336</v>
      </c>
      <c r="G81">
        <f t="shared" si="18"/>
        <v>1.7307308192018243</v>
      </c>
      <c r="H81">
        <f t="shared" si="19"/>
        <v>2.2249775687715858E-5</v>
      </c>
      <c r="I81">
        <f t="shared" si="7"/>
        <v>1.4127726933094644E-4</v>
      </c>
      <c r="J81">
        <f t="shared" si="8"/>
        <v>8.9705474382055582E-4</v>
      </c>
      <c r="K81">
        <f t="shared" si="9"/>
        <v>5.6959425760552546E-3</v>
      </c>
      <c r="L81">
        <f t="shared" si="10"/>
        <v>3.6166980948722283E-2</v>
      </c>
      <c r="M81">
        <f t="shared" si="11"/>
        <v>0.22964601441806226</v>
      </c>
      <c r="N81">
        <f t="shared" si="12"/>
        <v>1.4581612994701452</v>
      </c>
    </row>
    <row r="82" spans="1:16" x14ac:dyDescent="0.2">
      <c r="A82">
        <v>68</v>
      </c>
      <c r="B82">
        <f t="shared" si="13"/>
        <v>6</v>
      </c>
      <c r="C82">
        <f t="shared" si="14"/>
        <v>7</v>
      </c>
      <c r="D82">
        <f t="shared" si="15"/>
        <v>54.222222222222221</v>
      </c>
      <c r="E82">
        <f t="shared" si="16"/>
        <v>17.777777777777779</v>
      </c>
      <c r="F82">
        <f t="shared" si="17"/>
        <v>54.222222222222221</v>
      </c>
      <c r="G82">
        <f t="shared" si="18"/>
        <v>1.409403853098514</v>
      </c>
      <c r="H82">
        <f t="shared" si="19"/>
        <v>1.811888899008942E-5</v>
      </c>
      <c r="I82">
        <f t="shared" si="7"/>
        <v>1.1504777377345184E-4</v>
      </c>
      <c r="J82">
        <f t="shared" si="8"/>
        <v>7.3050782845830741E-4</v>
      </c>
      <c r="K82">
        <f t="shared" si="9"/>
        <v>4.6384355814628906E-3</v>
      </c>
      <c r="L82">
        <f t="shared" si="10"/>
        <v>2.9452230086003669E-2</v>
      </c>
      <c r="M82">
        <f t="shared" si="11"/>
        <v>0.18701000408532664</v>
      </c>
      <c r="N82">
        <f t="shared" si="12"/>
        <v>1.1874395088544989</v>
      </c>
    </row>
    <row r="83" spans="1:16" x14ac:dyDescent="0.2">
      <c r="A83">
        <v>69</v>
      </c>
      <c r="B83">
        <f t="shared" si="13"/>
        <v>6</v>
      </c>
      <c r="C83">
        <f t="shared" si="14"/>
        <v>8</v>
      </c>
      <c r="D83">
        <f t="shared" si="15"/>
        <v>55.111111111111114</v>
      </c>
      <c r="E83">
        <f t="shared" si="16"/>
        <v>16.888888888888886</v>
      </c>
      <c r="F83">
        <f t="shared" si="17"/>
        <v>55.111111111111114</v>
      </c>
      <c r="G83">
        <f t="shared" si="18"/>
        <v>1.1477343553892618</v>
      </c>
      <c r="H83">
        <f t="shared" si="19"/>
        <v>1.475494148089029E-5</v>
      </c>
      <c r="I83">
        <f t="shared" si="7"/>
        <v>9.3688038513977829E-5</v>
      </c>
      <c r="J83">
        <f t="shared" si="8"/>
        <v>5.9488196357570221E-4</v>
      </c>
      <c r="K83">
        <f t="shared" si="9"/>
        <v>3.7772650191079133E-3</v>
      </c>
      <c r="L83">
        <f t="shared" si="10"/>
        <v>2.3984137859578321E-2</v>
      </c>
      <c r="M83">
        <f t="shared" si="11"/>
        <v>0.15228978267537979</v>
      </c>
      <c r="N83">
        <f t="shared" si="12"/>
        <v>0.96697984489162514</v>
      </c>
    </row>
    <row r="84" spans="1:16" x14ac:dyDescent="0.2">
      <c r="A84">
        <v>70</v>
      </c>
      <c r="B84">
        <f t="shared" si="13"/>
        <v>6</v>
      </c>
      <c r="C84">
        <f t="shared" si="14"/>
        <v>9</v>
      </c>
      <c r="D84">
        <f t="shared" si="15"/>
        <v>56</v>
      </c>
      <c r="E84">
        <f t="shared" si="16"/>
        <v>16</v>
      </c>
      <c r="F84">
        <f t="shared" si="17"/>
        <v>56</v>
      </c>
      <c r="G84">
        <f t="shared" si="18"/>
        <v>0.93464633833999522</v>
      </c>
      <c r="H84">
        <f t="shared" si="19"/>
        <v>1.2015543459843389E-5</v>
      </c>
      <c r="I84">
        <f t="shared" si="7"/>
        <v>7.6293945312500027E-5</v>
      </c>
      <c r="J84">
        <f t="shared" si="8"/>
        <v>4.8443635619146714E-4</v>
      </c>
      <c r="K84">
        <f t="shared" si="9"/>
        <v>3.0759791257199071E-3</v>
      </c>
      <c r="L84">
        <f t="shared" si="10"/>
        <v>1.9531250000000003E-2</v>
      </c>
      <c r="M84">
        <f t="shared" si="11"/>
        <v>0.12401570718501562</v>
      </c>
      <c r="N84">
        <f t="shared" si="12"/>
        <v>0.78745065618429588</v>
      </c>
    </row>
    <row r="85" spans="1:16" s="1" customFormat="1" x14ac:dyDescent="0.2">
      <c r="A85" s="1">
        <v>71</v>
      </c>
      <c r="B85" s="1">
        <f t="shared" si="13"/>
        <v>7</v>
      </c>
      <c r="C85" s="1">
        <f t="shared" si="14"/>
        <v>0</v>
      </c>
      <c r="D85" s="1">
        <f t="shared" si="15"/>
        <v>56</v>
      </c>
      <c r="E85" s="1">
        <f t="shared" si="16"/>
        <v>16</v>
      </c>
      <c r="F85" s="1">
        <f t="shared" si="17"/>
        <v>56</v>
      </c>
      <c r="G85" s="1">
        <f t="shared" si="18"/>
        <v>5.934646338339995</v>
      </c>
      <c r="H85" s="1">
        <f t="shared" si="19"/>
        <v>1.2015543459843389E-5</v>
      </c>
      <c r="I85" s="1">
        <f t="shared" si="7"/>
        <v>7.6293945312500027E-5</v>
      </c>
      <c r="J85" s="1">
        <f t="shared" si="8"/>
        <v>4.8443635619146714E-4</v>
      </c>
      <c r="K85" s="1">
        <f t="shared" si="9"/>
        <v>3.0759791257199071E-3</v>
      </c>
      <c r="L85" s="1">
        <f t="shared" si="10"/>
        <v>1.9531250000000003E-2</v>
      </c>
      <c r="M85" s="1">
        <f t="shared" si="11"/>
        <v>0.12401570718501562</v>
      </c>
      <c r="N85" s="1">
        <f t="shared" si="12"/>
        <v>0.78745065618429588</v>
      </c>
      <c r="O85" s="1">
        <f t="shared" ref="O85:O148" si="20">$C$8*EXP(-$C$5*($D85-($O$14-1)*$C$3))</f>
        <v>5</v>
      </c>
    </row>
    <row r="86" spans="1:16" x14ac:dyDescent="0.2">
      <c r="A86">
        <v>72</v>
      </c>
      <c r="B86">
        <f t="shared" si="13"/>
        <v>7</v>
      </c>
      <c r="C86">
        <f t="shared" si="14"/>
        <v>1</v>
      </c>
      <c r="D86">
        <f t="shared" si="15"/>
        <v>56.888888888888886</v>
      </c>
      <c r="E86">
        <f t="shared" si="16"/>
        <v>15.111111111111114</v>
      </c>
      <c r="F86">
        <f t="shared" si="17"/>
        <v>56.888888888888886</v>
      </c>
      <c r="G86">
        <f t="shared" si="18"/>
        <v>4.8328216746558077</v>
      </c>
      <c r="H86">
        <f t="shared" si="19"/>
        <v>9.7847412558273317E-6</v>
      </c>
      <c r="I86">
        <f t="shared" si="7"/>
        <v>6.2129234250947755E-5</v>
      </c>
      <c r="J86">
        <f t="shared" si="8"/>
        <v>3.9449604723173251E-4</v>
      </c>
      <c r="K86">
        <f t="shared" si="9"/>
        <v>2.5048937614917961E-3</v>
      </c>
      <c r="L86">
        <f t="shared" si="10"/>
        <v>1.5905083968242625E-2</v>
      </c>
      <c r="M86">
        <f t="shared" si="11"/>
        <v>0.10099098809132356</v>
      </c>
      <c r="N86">
        <f t="shared" si="12"/>
        <v>0.64125280294189968</v>
      </c>
      <c r="O86">
        <f t="shared" si="20"/>
        <v>4.0717014958701112</v>
      </c>
    </row>
    <row r="87" spans="1:16" x14ac:dyDescent="0.2">
      <c r="A87">
        <v>73</v>
      </c>
      <c r="B87">
        <f t="shared" si="13"/>
        <v>7</v>
      </c>
      <c r="C87">
        <f t="shared" si="14"/>
        <v>2</v>
      </c>
      <c r="D87">
        <f t="shared" si="15"/>
        <v>57.777777777777779</v>
      </c>
      <c r="E87">
        <f t="shared" si="16"/>
        <v>14.222222222222221</v>
      </c>
      <c r="F87">
        <f t="shared" si="17"/>
        <v>57.777777777777779</v>
      </c>
      <c r="G87">
        <f t="shared" si="18"/>
        <v>3.9355614483939032</v>
      </c>
      <c r="H87">
        <f t="shared" si="19"/>
        <v>7.9681091216108128E-6</v>
      </c>
      <c r="I87">
        <f t="shared" si="7"/>
        <v>5.0594339207369621E-5</v>
      </c>
      <c r="J87">
        <f t="shared" si="8"/>
        <v>3.2125402912565825E-4</v>
      </c>
      <c r="K87">
        <f t="shared" si="9"/>
        <v>2.0398359351323676E-3</v>
      </c>
      <c r="L87">
        <f t="shared" si="10"/>
        <v>1.2952150837086632E-2</v>
      </c>
      <c r="M87">
        <f t="shared" si="11"/>
        <v>8.2241031456168429E-2</v>
      </c>
      <c r="N87">
        <f t="shared" si="12"/>
        <v>0.522197999393886</v>
      </c>
      <c r="O87">
        <f t="shared" si="20"/>
        <v>3.3157506142941751</v>
      </c>
    </row>
    <row r="88" spans="1:16" x14ac:dyDescent="0.2">
      <c r="A88">
        <v>74</v>
      </c>
      <c r="B88">
        <f t="shared" si="13"/>
        <v>7</v>
      </c>
      <c r="C88">
        <f t="shared" si="14"/>
        <v>3</v>
      </c>
      <c r="D88">
        <f t="shared" si="15"/>
        <v>58.666666666666664</v>
      </c>
      <c r="E88">
        <f t="shared" si="16"/>
        <v>13.333333333333336</v>
      </c>
      <c r="F88">
        <f t="shared" si="17"/>
        <v>58.666666666666664</v>
      </c>
      <c r="G88">
        <f t="shared" si="18"/>
        <v>3.2048862873028399</v>
      </c>
      <c r="H88">
        <f t="shared" si="19"/>
        <v>6.4887523659438034E-6</v>
      </c>
      <c r="I88">
        <f t="shared" si="7"/>
        <v>4.1201009326641409E-5</v>
      </c>
      <c r="J88">
        <f t="shared" si="8"/>
        <v>2.6161010218904858E-4</v>
      </c>
      <c r="K88">
        <f t="shared" si="9"/>
        <v>1.6611206056816152E-3</v>
      </c>
      <c r="L88">
        <f t="shared" si="10"/>
        <v>1.054745838762019E-2</v>
      </c>
      <c r="M88">
        <f t="shared" si="11"/>
        <v>6.697218616039638E-2</v>
      </c>
      <c r="N88">
        <f t="shared" si="12"/>
        <v>0.42524687505449321</v>
      </c>
      <c r="O88">
        <f t="shared" si="20"/>
        <v>2.7001493472307669</v>
      </c>
    </row>
    <row r="89" spans="1:16" x14ac:dyDescent="0.2">
      <c r="A89">
        <v>75</v>
      </c>
      <c r="B89">
        <f t="shared" si="13"/>
        <v>7</v>
      </c>
      <c r="C89">
        <f t="shared" si="14"/>
        <v>4</v>
      </c>
      <c r="D89">
        <f t="shared" si="15"/>
        <v>59.555555555555557</v>
      </c>
      <c r="E89">
        <f t="shared" si="16"/>
        <v>12.444444444444443</v>
      </c>
      <c r="F89">
        <f t="shared" si="17"/>
        <v>59.555555555555557</v>
      </c>
      <c r="G89">
        <f t="shared" si="18"/>
        <v>2.6098680580209122</v>
      </c>
      <c r="H89">
        <f t="shared" si="19"/>
        <v>5.2840525429488225E-6</v>
      </c>
      <c r="I89">
        <f t="shared" ref="I89:I152" si="21">$C$8*EXP(-$C$5*($D89-($I$14-1)*$C$3))</f>
        <v>3.3551642261328788E-5</v>
      </c>
      <c r="J89">
        <f t="shared" si="8"/>
        <v>2.1303964888357599E-4</v>
      </c>
      <c r="K89">
        <f t="shared" si="9"/>
        <v>1.3527174509948968E-3</v>
      </c>
      <c r="L89">
        <f t="shared" si="10"/>
        <v>8.5892204189001592E-3</v>
      </c>
      <c r="M89">
        <f t="shared" si="11"/>
        <v>5.4538150114195397E-2</v>
      </c>
      <c r="N89">
        <f t="shared" si="12"/>
        <v>0.34629566745469342</v>
      </c>
      <c r="O89">
        <f t="shared" si="20"/>
        <v>2.1988404272384403</v>
      </c>
    </row>
    <row r="90" spans="1:16" x14ac:dyDescent="0.2">
      <c r="A90">
        <v>76</v>
      </c>
      <c r="B90">
        <f t="shared" si="13"/>
        <v>7</v>
      </c>
      <c r="C90">
        <f t="shared" si="14"/>
        <v>5</v>
      </c>
      <c r="D90">
        <f t="shared" si="15"/>
        <v>60.444444444444443</v>
      </c>
      <c r="E90">
        <f t="shared" si="16"/>
        <v>11.555555555555557</v>
      </c>
      <c r="F90">
        <f t="shared" si="17"/>
        <v>60.444444444444443</v>
      </c>
      <c r="G90">
        <f t="shared" si="18"/>
        <v>2.125320735173474</v>
      </c>
      <c r="H90">
        <f t="shared" si="19"/>
        <v>4.3030169286761971E-6</v>
      </c>
      <c r="I90">
        <f t="shared" si="21"/>
        <v>2.7322454396870249E-5</v>
      </c>
      <c r="J90">
        <f t="shared" si="8"/>
        <v>1.7348677140777992E-4</v>
      </c>
      <c r="K90">
        <f t="shared" si="9"/>
        <v>1.1015723337411052E-3</v>
      </c>
      <c r="L90">
        <f t="shared" si="10"/>
        <v>6.9945483255987768E-3</v>
      </c>
      <c r="M90">
        <f t="shared" si="11"/>
        <v>4.4412613480391612E-2</v>
      </c>
      <c r="N90">
        <f t="shared" si="12"/>
        <v>0.28200251743772276</v>
      </c>
      <c r="O90">
        <f t="shared" si="20"/>
        <v>1.7906043713532864</v>
      </c>
    </row>
    <row r="91" spans="1:16" x14ac:dyDescent="0.2">
      <c r="A91">
        <v>77</v>
      </c>
      <c r="B91">
        <f t="shared" si="13"/>
        <v>7</v>
      </c>
      <c r="C91">
        <f t="shared" si="14"/>
        <v>6</v>
      </c>
      <c r="D91">
        <f t="shared" si="15"/>
        <v>61.333333333333336</v>
      </c>
      <c r="E91">
        <f t="shared" si="16"/>
        <v>10.666666666666664</v>
      </c>
      <c r="F91">
        <f t="shared" si="17"/>
        <v>61.333333333333336</v>
      </c>
      <c r="G91">
        <f t="shared" si="18"/>
        <v>1.7307343233219172</v>
      </c>
      <c r="H91">
        <f t="shared" si="19"/>
        <v>3.5041200930490504E-6</v>
      </c>
      <c r="I91">
        <f t="shared" si="21"/>
        <v>2.2249775687715858E-5</v>
      </c>
      <c r="J91">
        <f t="shared" si="8"/>
        <v>1.4127726933094644E-4</v>
      </c>
      <c r="K91">
        <f t="shared" si="9"/>
        <v>8.9705474382055582E-4</v>
      </c>
      <c r="L91">
        <f t="shared" si="10"/>
        <v>5.6959425760552546E-3</v>
      </c>
      <c r="M91">
        <f t="shared" si="11"/>
        <v>3.6166980948722283E-2</v>
      </c>
      <c r="N91">
        <f t="shared" si="12"/>
        <v>0.22964601441806226</v>
      </c>
      <c r="O91">
        <f t="shared" si="20"/>
        <v>1.4581612994701452</v>
      </c>
    </row>
    <row r="92" spans="1:16" x14ac:dyDescent="0.2">
      <c r="A92">
        <v>78</v>
      </c>
      <c r="B92">
        <f t="shared" si="13"/>
        <v>7</v>
      </c>
      <c r="C92">
        <f t="shared" si="14"/>
        <v>7</v>
      </c>
      <c r="D92">
        <f t="shared" si="15"/>
        <v>62.222222222222221</v>
      </c>
      <c r="E92">
        <f t="shared" si="16"/>
        <v>9.7777777777777786</v>
      </c>
      <c r="F92">
        <f t="shared" si="17"/>
        <v>62.222222222222221</v>
      </c>
      <c r="G92">
        <f t="shared" si="18"/>
        <v>1.4094067066447189</v>
      </c>
      <c r="H92">
        <f t="shared" si="19"/>
        <v>2.8535462049152659E-6</v>
      </c>
      <c r="I92">
        <f t="shared" si="21"/>
        <v>1.811888899008942E-5</v>
      </c>
      <c r="J92">
        <f t="shared" si="8"/>
        <v>1.1504777377345184E-4</v>
      </c>
      <c r="K92">
        <f t="shared" si="9"/>
        <v>7.3050782845830741E-4</v>
      </c>
      <c r="L92">
        <f t="shared" si="10"/>
        <v>4.6384355814628906E-3</v>
      </c>
      <c r="M92">
        <f t="shared" si="11"/>
        <v>2.9452230086003669E-2</v>
      </c>
      <c r="N92">
        <f t="shared" si="12"/>
        <v>0.18701000408532664</v>
      </c>
      <c r="O92">
        <f t="shared" si="20"/>
        <v>1.1874395088544989</v>
      </c>
    </row>
    <row r="93" spans="1:16" x14ac:dyDescent="0.2">
      <c r="A93">
        <v>79</v>
      </c>
      <c r="B93">
        <f t="shared" si="13"/>
        <v>7</v>
      </c>
      <c r="C93">
        <f t="shared" si="14"/>
        <v>8</v>
      </c>
      <c r="D93">
        <f t="shared" si="15"/>
        <v>63.111111111111114</v>
      </c>
      <c r="E93">
        <f t="shared" si="16"/>
        <v>8.8888888888888857</v>
      </c>
      <c r="F93">
        <f t="shared" si="17"/>
        <v>63.111111111111114</v>
      </c>
      <c r="G93">
        <f t="shared" si="18"/>
        <v>1.1477366791469319</v>
      </c>
      <c r="H93">
        <f t="shared" si="19"/>
        <v>2.3237576702175893E-6</v>
      </c>
      <c r="I93">
        <f t="shared" si="21"/>
        <v>1.475494148089029E-5</v>
      </c>
      <c r="J93">
        <f t="shared" si="8"/>
        <v>9.3688038513977829E-5</v>
      </c>
      <c r="K93">
        <f t="shared" si="9"/>
        <v>5.9488196357570221E-4</v>
      </c>
      <c r="L93">
        <f t="shared" si="10"/>
        <v>3.7772650191079133E-3</v>
      </c>
      <c r="M93">
        <f t="shared" si="11"/>
        <v>2.3984137859578321E-2</v>
      </c>
      <c r="N93">
        <f t="shared" si="12"/>
        <v>0.15228978267537979</v>
      </c>
      <c r="O93">
        <f t="shared" si="20"/>
        <v>0.96697984489162514</v>
      </c>
    </row>
    <row r="94" spans="1:16" x14ac:dyDescent="0.2">
      <c r="A94">
        <v>80</v>
      </c>
      <c r="B94">
        <f t="shared" si="13"/>
        <v>7</v>
      </c>
      <c r="C94">
        <f t="shared" si="14"/>
        <v>9</v>
      </c>
      <c r="D94">
        <f t="shared" si="15"/>
        <v>64</v>
      </c>
      <c r="E94">
        <f t="shared" si="16"/>
        <v>8</v>
      </c>
      <c r="F94">
        <f t="shared" si="17"/>
        <v>64</v>
      </c>
      <c r="G94">
        <f t="shared" si="18"/>
        <v>0.93464823066951164</v>
      </c>
      <c r="H94">
        <f t="shared" si="19"/>
        <v>1.8923295163729204E-6</v>
      </c>
      <c r="I94">
        <f t="shared" si="21"/>
        <v>1.2015543459843389E-5</v>
      </c>
      <c r="J94">
        <f t="shared" si="8"/>
        <v>7.6293945312500027E-5</v>
      </c>
      <c r="K94">
        <f t="shared" si="9"/>
        <v>4.8443635619146714E-4</v>
      </c>
      <c r="L94">
        <f t="shared" si="10"/>
        <v>3.0759791257199071E-3</v>
      </c>
      <c r="M94">
        <f t="shared" si="11"/>
        <v>1.9531250000000003E-2</v>
      </c>
      <c r="N94">
        <f t="shared" si="12"/>
        <v>0.12401570718501562</v>
      </c>
      <c r="O94">
        <f t="shared" si="20"/>
        <v>0.78745065618429588</v>
      </c>
    </row>
    <row r="95" spans="1:16" s="1" customFormat="1" x14ac:dyDescent="0.2">
      <c r="A95" s="1">
        <v>81</v>
      </c>
      <c r="B95" s="1">
        <f t="shared" si="13"/>
        <v>8</v>
      </c>
      <c r="C95" s="1">
        <f t="shared" si="14"/>
        <v>0</v>
      </c>
      <c r="D95" s="1">
        <f t="shared" si="15"/>
        <v>64</v>
      </c>
      <c r="E95" s="1">
        <f t="shared" si="16"/>
        <v>8</v>
      </c>
      <c r="F95" s="1">
        <f t="shared" si="17"/>
        <v>64</v>
      </c>
      <c r="G95" s="1">
        <f t="shared" si="18"/>
        <v>5.9346482306695112</v>
      </c>
      <c r="H95" s="1">
        <f t="shared" si="19"/>
        <v>1.8923295163729204E-6</v>
      </c>
      <c r="I95" s="1">
        <f t="shared" si="21"/>
        <v>1.2015543459843389E-5</v>
      </c>
      <c r="J95" s="1">
        <f t="shared" si="8"/>
        <v>7.6293945312500027E-5</v>
      </c>
      <c r="K95" s="1">
        <f t="shared" si="9"/>
        <v>4.8443635619146714E-4</v>
      </c>
      <c r="L95" s="1">
        <f t="shared" si="10"/>
        <v>3.0759791257199071E-3</v>
      </c>
      <c r="M95" s="1">
        <f t="shared" si="11"/>
        <v>1.9531250000000003E-2</v>
      </c>
      <c r="N95" s="1">
        <f t="shared" si="12"/>
        <v>0.12401570718501562</v>
      </c>
      <c r="O95" s="1">
        <f t="shared" si="20"/>
        <v>0.78745065618429588</v>
      </c>
      <c r="P95" s="1">
        <f t="shared" ref="P95:P158" si="22">$C$8*EXP(-$C$5*($D95-($P$14-1)*$C$3))</f>
        <v>5</v>
      </c>
    </row>
    <row r="96" spans="1:16" x14ac:dyDescent="0.2">
      <c r="A96">
        <v>82</v>
      </c>
      <c r="B96">
        <f t="shared" si="13"/>
        <v>8</v>
      </c>
      <c r="C96">
        <f t="shared" si="14"/>
        <v>1</v>
      </c>
      <c r="D96">
        <f t="shared" si="15"/>
        <v>64.888888888888886</v>
      </c>
      <c r="E96">
        <f t="shared" si="16"/>
        <v>7.1111111111111143</v>
      </c>
      <c r="F96">
        <f t="shared" si="17"/>
        <v>64.888888888888886</v>
      </c>
      <c r="G96">
        <f t="shared" si="18"/>
        <v>4.832823215655992</v>
      </c>
      <c r="H96">
        <f t="shared" si="19"/>
        <v>1.541000184498957E-6</v>
      </c>
      <c r="I96">
        <f t="shared" si="21"/>
        <v>9.7847412558273317E-6</v>
      </c>
      <c r="J96">
        <f t="shared" si="8"/>
        <v>6.2129234250947755E-5</v>
      </c>
      <c r="K96">
        <f t="shared" si="9"/>
        <v>3.9449604723173251E-4</v>
      </c>
      <c r="L96">
        <f t="shared" si="10"/>
        <v>2.5048937614917961E-3</v>
      </c>
      <c r="M96">
        <f t="shared" si="11"/>
        <v>1.5905083968242625E-2</v>
      </c>
      <c r="N96">
        <f t="shared" si="12"/>
        <v>0.10099098809132356</v>
      </c>
      <c r="O96">
        <f t="shared" si="20"/>
        <v>0.64125280294189968</v>
      </c>
      <c r="P96">
        <f t="shared" si="22"/>
        <v>4.0717014958701112</v>
      </c>
    </row>
    <row r="97" spans="1:17" x14ac:dyDescent="0.2">
      <c r="A97">
        <v>83</v>
      </c>
      <c r="B97">
        <f t="shared" si="13"/>
        <v>8</v>
      </c>
      <c r="C97">
        <f t="shared" si="14"/>
        <v>2</v>
      </c>
      <c r="D97">
        <f t="shared" si="15"/>
        <v>65.777777777777771</v>
      </c>
      <c r="E97">
        <f t="shared" si="16"/>
        <v>6.2222222222222285</v>
      </c>
      <c r="F97">
        <f t="shared" si="17"/>
        <v>65.777777777777771</v>
      </c>
      <c r="G97">
        <f t="shared" si="18"/>
        <v>3.9355627032924607</v>
      </c>
      <c r="H97">
        <f t="shared" si="19"/>
        <v>1.254898551272104E-6</v>
      </c>
      <c r="I97">
        <f t="shared" si="21"/>
        <v>7.9681091216108263E-6</v>
      </c>
      <c r="J97">
        <f t="shared" si="8"/>
        <v>5.0594339207369709E-5</v>
      </c>
      <c r="K97">
        <f t="shared" si="9"/>
        <v>3.2125402912565879E-4</v>
      </c>
      <c r="L97">
        <f t="shared" si="10"/>
        <v>2.0398359351323711E-3</v>
      </c>
      <c r="M97">
        <f t="shared" si="11"/>
        <v>1.2952150837086654E-2</v>
      </c>
      <c r="N97">
        <f t="shared" si="12"/>
        <v>8.2241031456168567E-2</v>
      </c>
      <c r="O97">
        <f t="shared" si="20"/>
        <v>0.522197999393887</v>
      </c>
      <c r="P97">
        <f t="shared" si="22"/>
        <v>3.3157506142941804</v>
      </c>
    </row>
    <row r="98" spans="1:17" x14ac:dyDescent="0.2">
      <c r="A98">
        <v>84</v>
      </c>
      <c r="B98">
        <f t="shared" si="13"/>
        <v>8</v>
      </c>
      <c r="C98">
        <f t="shared" si="14"/>
        <v>3</v>
      </c>
      <c r="D98">
        <f t="shared" si="15"/>
        <v>66.666666666666671</v>
      </c>
      <c r="E98">
        <f t="shared" si="16"/>
        <v>5.3333333333333286</v>
      </c>
      <c r="F98">
        <f t="shared" si="17"/>
        <v>66.666666666666671</v>
      </c>
      <c r="G98">
        <f t="shared" si="18"/>
        <v>3.2048873092172965</v>
      </c>
      <c r="H98">
        <f t="shared" si="19"/>
        <v>1.0219144616759687E-6</v>
      </c>
      <c r="I98">
        <f t="shared" si="21"/>
        <v>6.4887523659437933E-6</v>
      </c>
      <c r="J98">
        <f t="shared" si="8"/>
        <v>4.1201009326641341E-5</v>
      </c>
      <c r="K98">
        <f t="shared" si="9"/>
        <v>2.6161010218904814E-4</v>
      </c>
      <c r="L98">
        <f t="shared" si="10"/>
        <v>1.6611206056816122E-3</v>
      </c>
      <c r="M98">
        <f t="shared" si="11"/>
        <v>1.0547458387620171E-2</v>
      </c>
      <c r="N98">
        <f t="shared" si="12"/>
        <v>6.6972186160396255E-2</v>
      </c>
      <c r="O98">
        <f t="shared" si="20"/>
        <v>0.42524687505449243</v>
      </c>
      <c r="P98">
        <f t="shared" si="22"/>
        <v>2.7001493472307625</v>
      </c>
    </row>
    <row r="99" spans="1:17" x14ac:dyDescent="0.2">
      <c r="A99">
        <v>85</v>
      </c>
      <c r="B99">
        <f t="shared" si="13"/>
        <v>8</v>
      </c>
      <c r="C99">
        <f t="shared" si="14"/>
        <v>4</v>
      </c>
      <c r="D99">
        <f t="shared" si="15"/>
        <v>67.555555555555557</v>
      </c>
      <c r="E99">
        <f t="shared" si="16"/>
        <v>4.4444444444444429</v>
      </c>
      <c r="F99">
        <f t="shared" si="17"/>
        <v>67.555555555555557</v>
      </c>
      <c r="G99">
        <f t="shared" si="18"/>
        <v>2.6098688902070406</v>
      </c>
      <c r="H99">
        <f t="shared" si="19"/>
        <v>8.3218612845146806E-7</v>
      </c>
      <c r="I99">
        <f t="shared" si="21"/>
        <v>5.2840525429488225E-6</v>
      </c>
      <c r="J99">
        <f t="shared" ref="J99:J162" si="23">$C$8*EXP(-$C$5*($D99-($J$14-1)*$C$3))</f>
        <v>3.3551642261328788E-5</v>
      </c>
      <c r="K99">
        <f t="shared" si="9"/>
        <v>2.1303964888357599E-4</v>
      </c>
      <c r="L99">
        <f t="shared" si="10"/>
        <v>1.3527174509948968E-3</v>
      </c>
      <c r="M99">
        <f t="shared" si="11"/>
        <v>8.5892204189001592E-3</v>
      </c>
      <c r="N99">
        <f t="shared" si="12"/>
        <v>5.4538150114195397E-2</v>
      </c>
      <c r="O99">
        <f t="shared" si="20"/>
        <v>0.34629566745469342</v>
      </c>
      <c r="P99">
        <f t="shared" si="22"/>
        <v>2.1988404272384403</v>
      </c>
    </row>
    <row r="100" spans="1:17" x14ac:dyDescent="0.2">
      <c r="A100">
        <v>86</v>
      </c>
      <c r="B100">
        <f t="shared" si="13"/>
        <v>8</v>
      </c>
      <c r="C100">
        <f t="shared" si="14"/>
        <v>5</v>
      </c>
      <c r="D100">
        <f t="shared" si="15"/>
        <v>68.444444444444443</v>
      </c>
      <c r="E100">
        <f t="shared" si="16"/>
        <v>3.5555555555555571</v>
      </c>
      <c r="F100">
        <f t="shared" si="17"/>
        <v>68.444444444444443</v>
      </c>
      <c r="G100">
        <f t="shared" si="18"/>
        <v>2.1253214128561746</v>
      </c>
      <c r="H100">
        <f t="shared" si="19"/>
        <v>6.776827008116398E-7</v>
      </c>
      <c r="I100">
        <f t="shared" si="21"/>
        <v>4.3030169286761971E-6</v>
      </c>
      <c r="J100">
        <f t="shared" si="23"/>
        <v>2.7322454396870249E-5</v>
      </c>
      <c r="K100">
        <f t="shared" si="9"/>
        <v>1.7348677140777992E-4</v>
      </c>
      <c r="L100">
        <f t="shared" si="10"/>
        <v>1.1015723337411052E-3</v>
      </c>
      <c r="M100">
        <f t="shared" si="11"/>
        <v>6.9945483255987768E-3</v>
      </c>
      <c r="N100">
        <f t="shared" si="12"/>
        <v>4.4412613480391612E-2</v>
      </c>
      <c r="O100">
        <f t="shared" si="20"/>
        <v>0.28200251743772276</v>
      </c>
      <c r="P100">
        <f t="shared" si="22"/>
        <v>1.7906043713532864</v>
      </c>
    </row>
    <row r="101" spans="1:17" x14ac:dyDescent="0.2">
      <c r="A101">
        <v>87</v>
      </c>
      <c r="B101">
        <f t="shared" si="13"/>
        <v>8</v>
      </c>
      <c r="C101">
        <f t="shared" si="14"/>
        <v>6</v>
      </c>
      <c r="D101">
        <f t="shared" si="15"/>
        <v>69.333333333333329</v>
      </c>
      <c r="E101">
        <f t="shared" si="16"/>
        <v>2.6666666666666714</v>
      </c>
      <c r="F101">
        <f t="shared" si="17"/>
        <v>69.333333333333329</v>
      </c>
      <c r="G101">
        <f t="shared" si="18"/>
        <v>1.7307348751862532</v>
      </c>
      <c r="H101">
        <f t="shared" si="19"/>
        <v>5.5186433332401113E-7</v>
      </c>
      <c r="I101">
        <f t="shared" si="21"/>
        <v>3.5041200930490559E-6</v>
      </c>
      <c r="J101">
        <f t="shared" si="23"/>
        <v>2.2249775687715899E-5</v>
      </c>
      <c r="K101">
        <f t="shared" si="9"/>
        <v>1.4127726933094671E-4</v>
      </c>
      <c r="L101">
        <f t="shared" si="10"/>
        <v>8.9705474382055744E-4</v>
      </c>
      <c r="M101">
        <f t="shared" si="11"/>
        <v>5.6959425760552641E-3</v>
      </c>
      <c r="N101">
        <f t="shared" si="12"/>
        <v>3.6166980948722352E-2</v>
      </c>
      <c r="O101">
        <f t="shared" si="20"/>
        <v>0.22964601441806265</v>
      </c>
      <c r="P101">
        <f t="shared" si="22"/>
        <v>1.4581612994701474</v>
      </c>
    </row>
    <row r="102" spans="1:17" x14ac:dyDescent="0.2">
      <c r="A102">
        <v>88</v>
      </c>
      <c r="B102">
        <f t="shared" si="13"/>
        <v>8</v>
      </c>
      <c r="C102">
        <f t="shared" si="14"/>
        <v>7</v>
      </c>
      <c r="D102">
        <f t="shared" si="15"/>
        <v>70.222222222222229</v>
      </c>
      <c r="E102">
        <f t="shared" si="16"/>
        <v>1.7777777777777715</v>
      </c>
      <c r="F102">
        <f t="shared" si="17"/>
        <v>70.222222222222229</v>
      </c>
      <c r="G102">
        <f t="shared" si="18"/>
        <v>1.4094071560500829</v>
      </c>
      <c r="H102">
        <f t="shared" si="19"/>
        <v>4.4940536630254595E-7</v>
      </c>
      <c r="I102">
        <f t="shared" si="21"/>
        <v>2.8535462049152608E-6</v>
      </c>
      <c r="J102">
        <f t="shared" si="23"/>
        <v>1.8118888990089386E-5</v>
      </c>
      <c r="K102">
        <f t="shared" si="9"/>
        <v>1.1504777377345164E-4</v>
      </c>
      <c r="L102">
        <f t="shared" si="10"/>
        <v>7.30507828458306E-4</v>
      </c>
      <c r="M102">
        <f t="shared" si="11"/>
        <v>4.638435581462882E-3</v>
      </c>
      <c r="N102">
        <f t="shared" si="12"/>
        <v>2.9452230086003617E-2</v>
      </c>
      <c r="O102">
        <f t="shared" si="20"/>
        <v>0.18701000408532631</v>
      </c>
      <c r="P102">
        <f t="shared" si="22"/>
        <v>1.1874395088544971</v>
      </c>
    </row>
    <row r="103" spans="1:17" x14ac:dyDescent="0.2">
      <c r="A103">
        <v>89</v>
      </c>
      <c r="B103">
        <f t="shared" si="13"/>
        <v>8</v>
      </c>
      <c r="C103">
        <f t="shared" si="14"/>
        <v>8</v>
      </c>
      <c r="D103">
        <f t="shared" si="15"/>
        <v>71.111111111111114</v>
      </c>
      <c r="E103">
        <f t="shared" si="16"/>
        <v>0.88888888888888573</v>
      </c>
      <c r="F103">
        <f t="shared" si="17"/>
        <v>71.111111111111114</v>
      </c>
      <c r="G103">
        <f t="shared" si="18"/>
        <v>1.1477370451158324</v>
      </c>
      <c r="H103">
        <f t="shared" si="19"/>
        <v>3.6596890044522632E-7</v>
      </c>
      <c r="I103">
        <f t="shared" si="21"/>
        <v>2.3237576702175893E-6</v>
      </c>
      <c r="J103">
        <f t="shared" si="23"/>
        <v>1.475494148089029E-5</v>
      </c>
      <c r="K103">
        <f t="shared" si="9"/>
        <v>9.3688038513977829E-5</v>
      </c>
      <c r="L103">
        <f t="shared" si="10"/>
        <v>5.9488196357570221E-4</v>
      </c>
      <c r="M103">
        <f t="shared" si="11"/>
        <v>3.7772650191079133E-3</v>
      </c>
      <c r="N103">
        <f t="shared" si="12"/>
        <v>2.3984137859578321E-2</v>
      </c>
      <c r="O103">
        <f t="shared" si="20"/>
        <v>0.15228978267537979</v>
      </c>
      <c r="P103">
        <f t="shared" si="22"/>
        <v>0.96697984489162514</v>
      </c>
    </row>
    <row r="104" spans="1:17" x14ac:dyDescent="0.2">
      <c r="A104">
        <v>90</v>
      </c>
      <c r="B104">
        <f t="shared" si="13"/>
        <v>8</v>
      </c>
      <c r="C104">
        <f t="shared" si="14"/>
        <v>9</v>
      </c>
      <c r="D104">
        <f t="shared" si="15"/>
        <v>72</v>
      </c>
      <c r="E104">
        <f t="shared" si="16"/>
        <v>0</v>
      </c>
      <c r="F104">
        <f t="shared" si="17"/>
        <v>72</v>
      </c>
      <c r="G104">
        <f t="shared" si="18"/>
        <v>0.93464852869273551</v>
      </c>
      <c r="H104">
        <f t="shared" si="19"/>
        <v>2.980232238769536E-7</v>
      </c>
      <c r="I104">
        <f t="shared" si="21"/>
        <v>1.8923295163729204E-6</v>
      </c>
      <c r="J104">
        <f t="shared" si="23"/>
        <v>1.2015543459843389E-5</v>
      </c>
      <c r="K104">
        <f t="shared" si="9"/>
        <v>7.6293945312500027E-5</v>
      </c>
      <c r="L104">
        <f t="shared" si="10"/>
        <v>4.8443635619146714E-4</v>
      </c>
      <c r="M104">
        <f t="shared" si="11"/>
        <v>3.0759791257199071E-3</v>
      </c>
      <c r="N104">
        <f t="shared" si="12"/>
        <v>1.9531250000000003E-2</v>
      </c>
      <c r="O104">
        <f t="shared" si="20"/>
        <v>0.12401570718501562</v>
      </c>
      <c r="P104">
        <f t="shared" si="22"/>
        <v>0.78745065618429588</v>
      </c>
    </row>
    <row r="105" spans="1:17" s="1" customFormat="1" x14ac:dyDescent="0.2">
      <c r="A105" s="1">
        <v>91</v>
      </c>
      <c r="B105" s="1">
        <f t="shared" si="13"/>
        <v>9</v>
      </c>
      <c r="C105" s="1">
        <f t="shared" si="14"/>
        <v>0</v>
      </c>
      <c r="D105" s="1">
        <f t="shared" si="15"/>
        <v>72</v>
      </c>
      <c r="E105" s="1">
        <f t="shared" si="16"/>
        <v>0</v>
      </c>
      <c r="F105" s="1">
        <f t="shared" si="17"/>
        <v>72</v>
      </c>
      <c r="G105" s="1">
        <f t="shared" si="18"/>
        <v>5.9346485286927351</v>
      </c>
      <c r="H105" s="1">
        <f t="shared" si="19"/>
        <v>2.980232238769536E-7</v>
      </c>
      <c r="I105" s="1">
        <f t="shared" si="21"/>
        <v>1.8923295163729204E-6</v>
      </c>
      <c r="J105" s="1">
        <f t="shared" si="23"/>
        <v>1.2015543459843389E-5</v>
      </c>
      <c r="K105" s="1">
        <f t="shared" si="9"/>
        <v>7.6293945312500027E-5</v>
      </c>
      <c r="L105" s="1">
        <f t="shared" si="10"/>
        <v>4.8443635619146714E-4</v>
      </c>
      <c r="M105" s="1">
        <f t="shared" si="11"/>
        <v>3.0759791257199071E-3</v>
      </c>
      <c r="N105" s="1">
        <f t="shared" si="12"/>
        <v>1.9531250000000003E-2</v>
      </c>
      <c r="O105" s="1">
        <f t="shared" si="20"/>
        <v>0.12401570718501562</v>
      </c>
      <c r="P105" s="1">
        <f t="shared" si="22"/>
        <v>0.78745065618429588</v>
      </c>
      <c r="Q105" s="1">
        <f t="shared" ref="Q105:Q168" si="24">$C$8*EXP(-$C$5*($D105-($Q$14-1)*$C$3))</f>
        <v>5</v>
      </c>
    </row>
    <row r="106" spans="1:17" x14ac:dyDescent="0.2">
      <c r="A106">
        <v>92</v>
      </c>
      <c r="B106">
        <f t="shared" si="13"/>
        <v>9</v>
      </c>
      <c r="C106">
        <f t="shared" si="14"/>
        <v>1</v>
      </c>
      <c r="D106">
        <f t="shared" si="15"/>
        <v>72.888888888888886</v>
      </c>
      <c r="E106">
        <f t="shared" si="16"/>
        <v>-0.88888888888888573</v>
      </c>
      <c r="F106" t="e">
        <f t="shared" si="17"/>
        <v>#N/A</v>
      </c>
      <c r="G106" t="e">
        <f t="shared" si="18"/>
        <v>#N/A</v>
      </c>
      <c r="H106">
        <f t="shared" si="19"/>
        <v>2.4269232129276499E-7</v>
      </c>
      <c r="I106">
        <f t="shared" si="21"/>
        <v>1.541000184498957E-6</v>
      </c>
      <c r="J106">
        <f t="shared" si="23"/>
        <v>9.7847412558273317E-6</v>
      </c>
      <c r="K106">
        <f t="shared" si="9"/>
        <v>6.2129234250947755E-5</v>
      </c>
      <c r="L106">
        <f t="shared" si="10"/>
        <v>3.9449604723173251E-4</v>
      </c>
      <c r="M106">
        <f t="shared" si="11"/>
        <v>2.5048937614917961E-3</v>
      </c>
      <c r="N106">
        <f t="shared" si="12"/>
        <v>1.5905083968242625E-2</v>
      </c>
      <c r="O106">
        <f t="shared" si="20"/>
        <v>0.10099098809132356</v>
      </c>
      <c r="P106">
        <f t="shared" si="22"/>
        <v>0.64125280294189968</v>
      </c>
      <c r="Q106">
        <f t="shared" si="24"/>
        <v>4.0717014958701112</v>
      </c>
    </row>
    <row r="107" spans="1:17" x14ac:dyDescent="0.2">
      <c r="A107">
        <v>93</v>
      </c>
      <c r="B107">
        <f t="shared" si="13"/>
        <v>9</v>
      </c>
      <c r="C107">
        <f t="shared" si="14"/>
        <v>2</v>
      </c>
      <c r="D107">
        <f t="shared" si="15"/>
        <v>73.777777777777771</v>
      </c>
      <c r="E107">
        <f t="shared" si="16"/>
        <v>-1.7777777777777715</v>
      </c>
      <c r="F107" t="e">
        <f t="shared" si="17"/>
        <v>#N/A</v>
      </c>
      <c r="G107" t="e">
        <f t="shared" si="18"/>
        <v>#N/A</v>
      </c>
      <c r="H107">
        <f t="shared" si="19"/>
        <v>1.9763413752878814E-7</v>
      </c>
      <c r="I107">
        <f t="shared" si="21"/>
        <v>1.254898551272104E-6</v>
      </c>
      <c r="J107">
        <f t="shared" si="23"/>
        <v>7.9681091216108263E-6</v>
      </c>
      <c r="K107">
        <f t="shared" si="9"/>
        <v>5.0594339207369709E-5</v>
      </c>
      <c r="L107">
        <f t="shared" si="10"/>
        <v>3.2125402912565879E-4</v>
      </c>
      <c r="M107">
        <f t="shared" si="11"/>
        <v>2.0398359351323711E-3</v>
      </c>
      <c r="N107">
        <f t="shared" si="12"/>
        <v>1.2952150837086654E-2</v>
      </c>
      <c r="O107">
        <f t="shared" si="20"/>
        <v>8.2241031456168567E-2</v>
      </c>
      <c r="P107">
        <f t="shared" si="22"/>
        <v>0.522197999393887</v>
      </c>
      <c r="Q107">
        <f t="shared" si="24"/>
        <v>3.3157506142941804</v>
      </c>
    </row>
    <row r="108" spans="1:17" x14ac:dyDescent="0.2">
      <c r="A108">
        <v>94</v>
      </c>
      <c r="B108">
        <f t="shared" si="13"/>
        <v>9</v>
      </c>
      <c r="C108">
        <f t="shared" si="14"/>
        <v>3</v>
      </c>
      <c r="D108">
        <f t="shared" si="15"/>
        <v>74.666666666666671</v>
      </c>
      <c r="E108">
        <f t="shared" si="16"/>
        <v>-2.6666666666666714</v>
      </c>
      <c r="F108" t="e">
        <f t="shared" si="17"/>
        <v>#N/A</v>
      </c>
      <c r="G108" t="e">
        <f t="shared" si="18"/>
        <v>#N/A</v>
      </c>
      <c r="H108">
        <f t="shared" si="19"/>
        <v>1.6094144268219261E-7</v>
      </c>
      <c r="I108">
        <f t="shared" si="21"/>
        <v>1.0219144616759687E-6</v>
      </c>
      <c r="J108">
        <f t="shared" si="23"/>
        <v>6.4887523659437933E-6</v>
      </c>
      <c r="K108">
        <f t="shared" si="9"/>
        <v>4.1201009326641341E-5</v>
      </c>
      <c r="L108">
        <f t="shared" si="10"/>
        <v>2.6161010218904814E-4</v>
      </c>
      <c r="M108">
        <f t="shared" si="11"/>
        <v>1.6611206056816122E-3</v>
      </c>
      <c r="N108">
        <f t="shared" si="12"/>
        <v>1.0547458387620171E-2</v>
      </c>
      <c r="O108">
        <f t="shared" si="20"/>
        <v>6.6972186160396255E-2</v>
      </c>
      <c r="P108">
        <f t="shared" si="22"/>
        <v>0.42524687505449243</v>
      </c>
      <c r="Q108">
        <f t="shared" si="24"/>
        <v>2.7001493472307625</v>
      </c>
    </row>
    <row r="109" spans="1:17" x14ac:dyDescent="0.2">
      <c r="A109">
        <v>95</v>
      </c>
      <c r="B109">
        <f t="shared" si="13"/>
        <v>9</v>
      </c>
      <c r="C109">
        <f t="shared" si="14"/>
        <v>4</v>
      </c>
      <c r="D109">
        <f t="shared" si="15"/>
        <v>75.555555555555557</v>
      </c>
      <c r="E109">
        <f t="shared" si="16"/>
        <v>-3.5555555555555571</v>
      </c>
      <c r="F109" t="e">
        <f t="shared" si="17"/>
        <v>#N/A</v>
      </c>
      <c r="G109" t="e">
        <f t="shared" si="18"/>
        <v>#N/A</v>
      </c>
      <c r="H109">
        <f t="shared" si="19"/>
        <v>1.3106110258331547E-7</v>
      </c>
      <c r="I109">
        <f t="shared" si="21"/>
        <v>8.3218612845146806E-7</v>
      </c>
      <c r="J109">
        <f t="shared" si="23"/>
        <v>5.2840525429488225E-6</v>
      </c>
      <c r="K109">
        <f t="shared" ref="K109:K172" si="25">$C$8*EXP(-$C$5*($D109-($K$14-1)*$C$3))</f>
        <v>3.3551642261328788E-5</v>
      </c>
      <c r="L109">
        <f t="shared" si="10"/>
        <v>2.1303964888357599E-4</v>
      </c>
      <c r="M109">
        <f t="shared" si="11"/>
        <v>1.3527174509948968E-3</v>
      </c>
      <c r="N109">
        <f t="shared" si="12"/>
        <v>8.5892204189001592E-3</v>
      </c>
      <c r="O109">
        <f t="shared" si="20"/>
        <v>5.4538150114195397E-2</v>
      </c>
      <c r="P109">
        <f t="shared" si="22"/>
        <v>0.34629566745469342</v>
      </c>
      <c r="Q109">
        <f t="shared" si="24"/>
        <v>2.1988404272384403</v>
      </c>
    </row>
    <row r="110" spans="1:17" x14ac:dyDescent="0.2">
      <c r="A110">
        <v>96</v>
      </c>
      <c r="B110">
        <f t="shared" si="13"/>
        <v>9</v>
      </c>
      <c r="C110">
        <f t="shared" si="14"/>
        <v>5</v>
      </c>
      <c r="D110">
        <f t="shared" si="15"/>
        <v>76.444444444444443</v>
      </c>
      <c r="E110">
        <f t="shared" si="16"/>
        <v>-4.4444444444444429</v>
      </c>
      <c r="F110" t="e">
        <f t="shared" si="17"/>
        <v>#N/A</v>
      </c>
      <c r="G110" t="e">
        <f t="shared" si="18"/>
        <v>#N/A</v>
      </c>
      <c r="H110">
        <f t="shared" si="19"/>
        <v>1.0672833748777436E-7</v>
      </c>
      <c r="I110">
        <f t="shared" si="21"/>
        <v>6.776827008116398E-7</v>
      </c>
      <c r="J110">
        <f t="shared" si="23"/>
        <v>4.3030169286761971E-6</v>
      </c>
      <c r="K110">
        <f t="shared" si="25"/>
        <v>2.7322454396870249E-5</v>
      </c>
      <c r="L110">
        <f t="shared" si="10"/>
        <v>1.7348677140777992E-4</v>
      </c>
      <c r="M110">
        <f t="shared" si="11"/>
        <v>1.1015723337411052E-3</v>
      </c>
      <c r="N110">
        <f t="shared" si="12"/>
        <v>6.9945483255987768E-3</v>
      </c>
      <c r="O110">
        <f t="shared" si="20"/>
        <v>4.4412613480391612E-2</v>
      </c>
      <c r="P110">
        <f t="shared" si="22"/>
        <v>0.28200251743772276</v>
      </c>
      <c r="Q110">
        <f t="shared" si="24"/>
        <v>1.7906043713532864</v>
      </c>
    </row>
    <row r="111" spans="1:17" x14ac:dyDescent="0.2">
      <c r="A111">
        <v>97</v>
      </c>
      <c r="B111">
        <f t="shared" si="13"/>
        <v>9</v>
      </c>
      <c r="C111">
        <f t="shared" si="14"/>
        <v>6</v>
      </c>
      <c r="D111">
        <f t="shared" si="15"/>
        <v>77.333333333333329</v>
      </c>
      <c r="E111">
        <f t="shared" si="16"/>
        <v>-5.3333333333333286</v>
      </c>
      <c r="F111" t="e">
        <f t="shared" si="17"/>
        <v>#N/A</v>
      </c>
      <c r="G111" t="e">
        <f t="shared" si="18"/>
        <v>#N/A</v>
      </c>
      <c r="H111">
        <f t="shared" si="19"/>
        <v>8.6913186280140178E-8</v>
      </c>
      <c r="I111">
        <f t="shared" si="21"/>
        <v>5.5186433332401113E-7</v>
      </c>
      <c r="J111">
        <f t="shared" si="23"/>
        <v>3.5041200930490559E-6</v>
      </c>
      <c r="K111">
        <f t="shared" si="25"/>
        <v>2.2249775687715899E-5</v>
      </c>
      <c r="L111">
        <f t="shared" si="10"/>
        <v>1.4127726933094671E-4</v>
      </c>
      <c r="M111">
        <f t="shared" si="11"/>
        <v>8.9705474382055744E-4</v>
      </c>
      <c r="N111">
        <f t="shared" si="12"/>
        <v>5.6959425760552641E-3</v>
      </c>
      <c r="O111">
        <f t="shared" si="20"/>
        <v>3.6166980948722352E-2</v>
      </c>
      <c r="P111">
        <f t="shared" si="22"/>
        <v>0.22964601441806265</v>
      </c>
      <c r="Q111">
        <f t="shared" si="24"/>
        <v>1.4581612994701474</v>
      </c>
    </row>
    <row r="112" spans="1:17" x14ac:dyDescent="0.2">
      <c r="A112">
        <v>98</v>
      </c>
      <c r="B112">
        <f t="shared" si="13"/>
        <v>9</v>
      </c>
      <c r="C112">
        <f t="shared" si="14"/>
        <v>7</v>
      </c>
      <c r="D112">
        <f t="shared" si="15"/>
        <v>78.222222222222229</v>
      </c>
      <c r="E112">
        <f t="shared" si="16"/>
        <v>-6.2222222222222285</v>
      </c>
      <c r="F112" t="e">
        <f t="shared" si="17"/>
        <v>#N/A</v>
      </c>
      <c r="G112" t="e">
        <f t="shared" si="18"/>
        <v>#N/A</v>
      </c>
      <c r="H112">
        <f t="shared" si="19"/>
        <v>7.0776910117536625E-8</v>
      </c>
      <c r="I112">
        <f t="shared" si="21"/>
        <v>4.4940536630254595E-7</v>
      </c>
      <c r="J112">
        <f t="shared" si="23"/>
        <v>2.8535462049152608E-6</v>
      </c>
      <c r="K112">
        <f t="shared" si="25"/>
        <v>1.8118888990089386E-5</v>
      </c>
      <c r="L112">
        <f t="shared" si="10"/>
        <v>1.1504777377345164E-4</v>
      </c>
      <c r="M112">
        <f t="shared" si="11"/>
        <v>7.30507828458306E-4</v>
      </c>
      <c r="N112">
        <f t="shared" si="12"/>
        <v>4.638435581462882E-3</v>
      </c>
      <c r="O112">
        <f t="shared" si="20"/>
        <v>2.9452230086003617E-2</v>
      </c>
      <c r="P112">
        <f t="shared" si="22"/>
        <v>0.18701000408532631</v>
      </c>
      <c r="Q112">
        <f t="shared" si="24"/>
        <v>1.1874395088544971</v>
      </c>
    </row>
    <row r="113" spans="1:19" x14ac:dyDescent="0.2">
      <c r="A113">
        <v>99</v>
      </c>
      <c r="B113">
        <f t="shared" si="13"/>
        <v>9</v>
      </c>
      <c r="C113">
        <f t="shared" si="14"/>
        <v>8</v>
      </c>
      <c r="D113">
        <f t="shared" si="15"/>
        <v>79.111111111111114</v>
      </c>
      <c r="E113">
        <f t="shared" si="16"/>
        <v>-7.1111111111111143</v>
      </c>
      <c r="F113" t="e">
        <f t="shared" si="17"/>
        <v>#N/A</v>
      </c>
      <c r="G113" t="e">
        <f t="shared" si="18"/>
        <v>#N/A</v>
      </c>
      <c r="H113">
        <f t="shared" si="19"/>
        <v>5.7636490159727655E-8</v>
      </c>
      <c r="I113">
        <f t="shared" si="21"/>
        <v>3.6596890044522632E-7</v>
      </c>
      <c r="J113">
        <f t="shared" si="23"/>
        <v>2.3237576702175893E-6</v>
      </c>
      <c r="K113">
        <f t="shared" si="25"/>
        <v>1.475494148089029E-5</v>
      </c>
      <c r="L113">
        <f t="shared" si="10"/>
        <v>9.3688038513977829E-5</v>
      </c>
      <c r="M113">
        <f t="shared" si="11"/>
        <v>5.9488196357570221E-4</v>
      </c>
      <c r="N113">
        <f t="shared" si="12"/>
        <v>3.7772650191079133E-3</v>
      </c>
      <c r="O113">
        <f t="shared" si="20"/>
        <v>2.3984137859578321E-2</v>
      </c>
      <c r="P113">
        <f t="shared" si="22"/>
        <v>0.15228978267537979</v>
      </c>
      <c r="Q113">
        <f t="shared" si="24"/>
        <v>0.96697984489162514</v>
      </c>
    </row>
    <row r="114" spans="1:19" x14ac:dyDescent="0.2">
      <c r="A114">
        <v>100</v>
      </c>
      <c r="B114">
        <f t="shared" si="13"/>
        <v>9</v>
      </c>
      <c r="C114">
        <f t="shared" si="14"/>
        <v>9</v>
      </c>
      <c r="D114">
        <f t="shared" si="15"/>
        <v>80</v>
      </c>
      <c r="E114">
        <f t="shared" si="16"/>
        <v>-8</v>
      </c>
      <c r="F114" t="e">
        <f t="shared" si="17"/>
        <v>#N/A</v>
      </c>
      <c r="G114" t="e">
        <f t="shared" si="18"/>
        <v>#N/A</v>
      </c>
      <c r="H114">
        <f t="shared" si="19"/>
        <v>4.6935716640013204E-8</v>
      </c>
      <c r="I114">
        <f t="shared" si="21"/>
        <v>2.980232238769536E-7</v>
      </c>
      <c r="J114">
        <f t="shared" si="23"/>
        <v>1.8923295163729204E-6</v>
      </c>
      <c r="K114">
        <f t="shared" si="25"/>
        <v>1.2015543459843389E-5</v>
      </c>
      <c r="L114">
        <f t="shared" si="10"/>
        <v>7.6293945312500027E-5</v>
      </c>
      <c r="M114">
        <f t="shared" si="11"/>
        <v>4.8443635619146714E-4</v>
      </c>
      <c r="N114">
        <f t="shared" si="12"/>
        <v>3.0759791257199071E-3</v>
      </c>
      <c r="O114">
        <f t="shared" si="20"/>
        <v>1.9531250000000003E-2</v>
      </c>
      <c r="P114">
        <f t="shared" si="22"/>
        <v>0.12401570718501562</v>
      </c>
      <c r="Q114">
        <f t="shared" si="24"/>
        <v>0.78745065618429588</v>
      </c>
    </row>
    <row r="115" spans="1:19" s="1" customFormat="1" x14ac:dyDescent="0.2">
      <c r="A115" s="1">
        <v>101</v>
      </c>
      <c r="B115" s="1">
        <f t="shared" si="13"/>
        <v>10</v>
      </c>
      <c r="C115" s="1">
        <f t="shared" si="14"/>
        <v>0</v>
      </c>
      <c r="D115" s="1">
        <f t="shared" si="15"/>
        <v>80</v>
      </c>
      <c r="E115" s="1">
        <f t="shared" si="16"/>
        <v>-8</v>
      </c>
      <c r="F115" s="1" t="e">
        <f t="shared" si="17"/>
        <v>#N/A</v>
      </c>
      <c r="G115" s="1" t="e">
        <f t="shared" si="18"/>
        <v>#N/A</v>
      </c>
      <c r="H115" s="1">
        <f t="shared" si="19"/>
        <v>4.6935716640013204E-8</v>
      </c>
      <c r="I115" s="1">
        <f t="shared" si="21"/>
        <v>2.980232238769536E-7</v>
      </c>
      <c r="J115" s="1">
        <f t="shared" si="23"/>
        <v>1.8923295163729204E-6</v>
      </c>
      <c r="K115" s="1">
        <f t="shared" si="25"/>
        <v>1.2015543459843389E-5</v>
      </c>
      <c r="L115" s="1">
        <f t="shared" si="10"/>
        <v>7.6293945312500027E-5</v>
      </c>
      <c r="M115" s="1">
        <f t="shared" si="11"/>
        <v>4.8443635619146714E-4</v>
      </c>
      <c r="N115" s="1">
        <f t="shared" si="12"/>
        <v>3.0759791257199071E-3</v>
      </c>
      <c r="O115" s="1">
        <f t="shared" si="20"/>
        <v>1.9531250000000003E-2</v>
      </c>
      <c r="P115" s="1">
        <f t="shared" si="22"/>
        <v>0.12401570718501562</v>
      </c>
      <c r="Q115" s="1">
        <f t="shared" si="24"/>
        <v>0.78745065618429588</v>
      </c>
      <c r="R115" s="1">
        <f t="shared" ref="R115:R178" si="26">$C$8*EXP(-$C$5*($D115-($R$14-1)*$C$3))</f>
        <v>5</v>
      </c>
    </row>
    <row r="116" spans="1:19" x14ac:dyDescent="0.2">
      <c r="A116">
        <v>102</v>
      </c>
      <c r="B116">
        <f t="shared" si="13"/>
        <v>10</v>
      </c>
      <c r="C116">
        <f t="shared" si="14"/>
        <v>1</v>
      </c>
      <c r="D116">
        <f t="shared" si="15"/>
        <v>80.888888888888886</v>
      </c>
      <c r="E116">
        <f t="shared" si="16"/>
        <v>-8.8888888888888857</v>
      </c>
      <c r="F116" t="e">
        <f t="shared" si="17"/>
        <v>#N/A</v>
      </c>
      <c r="G116" t="e">
        <f t="shared" si="18"/>
        <v>#N/A</v>
      </c>
      <c r="H116">
        <f t="shared" si="19"/>
        <v>3.8221645530575488E-8</v>
      </c>
      <c r="I116">
        <f t="shared" si="21"/>
        <v>2.4269232129276499E-7</v>
      </c>
      <c r="J116">
        <f t="shared" si="23"/>
        <v>1.541000184498957E-6</v>
      </c>
      <c r="K116">
        <f t="shared" si="25"/>
        <v>9.7847412558273317E-6</v>
      </c>
      <c r="L116">
        <f t="shared" si="10"/>
        <v>6.2129234250947755E-5</v>
      </c>
      <c r="M116">
        <f t="shared" si="11"/>
        <v>3.9449604723173251E-4</v>
      </c>
      <c r="N116">
        <f t="shared" si="12"/>
        <v>2.5048937614917961E-3</v>
      </c>
      <c r="O116">
        <f t="shared" si="20"/>
        <v>1.5905083968242625E-2</v>
      </c>
      <c r="P116">
        <f t="shared" si="22"/>
        <v>0.10099098809132356</v>
      </c>
      <c r="Q116">
        <f t="shared" si="24"/>
        <v>0.64125280294189968</v>
      </c>
      <c r="R116">
        <f t="shared" si="26"/>
        <v>4.0717014958701112</v>
      </c>
    </row>
    <row r="117" spans="1:19" x14ac:dyDescent="0.2">
      <c r="A117">
        <v>103</v>
      </c>
      <c r="B117">
        <f t="shared" si="13"/>
        <v>10</v>
      </c>
      <c r="C117">
        <f t="shared" si="14"/>
        <v>2</v>
      </c>
      <c r="D117">
        <f t="shared" si="15"/>
        <v>81.777777777777771</v>
      </c>
      <c r="E117">
        <f t="shared" si="16"/>
        <v>-9.7777777777777715</v>
      </c>
      <c r="F117" t="e">
        <f t="shared" si="17"/>
        <v>#N/A</v>
      </c>
      <c r="G117" t="e">
        <f t="shared" si="18"/>
        <v>#N/A</v>
      </c>
      <c r="H117">
        <f t="shared" si="19"/>
        <v>3.112542625629227E-8</v>
      </c>
      <c r="I117">
        <f t="shared" si="21"/>
        <v>1.9763413752878814E-7</v>
      </c>
      <c r="J117">
        <f t="shared" si="23"/>
        <v>1.254898551272104E-6</v>
      </c>
      <c r="K117">
        <f t="shared" si="25"/>
        <v>7.9681091216108263E-6</v>
      </c>
      <c r="L117">
        <f t="shared" si="10"/>
        <v>5.0594339207369709E-5</v>
      </c>
      <c r="M117">
        <f t="shared" si="11"/>
        <v>3.2125402912565879E-4</v>
      </c>
      <c r="N117">
        <f t="shared" si="12"/>
        <v>2.0398359351323711E-3</v>
      </c>
      <c r="O117">
        <f t="shared" si="20"/>
        <v>1.2952150837086654E-2</v>
      </c>
      <c r="P117">
        <f t="shared" si="22"/>
        <v>8.2241031456168567E-2</v>
      </c>
      <c r="Q117">
        <f t="shared" si="24"/>
        <v>0.522197999393887</v>
      </c>
      <c r="R117">
        <f t="shared" si="26"/>
        <v>3.3157506142941804</v>
      </c>
    </row>
    <row r="118" spans="1:19" x14ac:dyDescent="0.2">
      <c r="A118">
        <v>104</v>
      </c>
      <c r="B118">
        <f t="shared" si="13"/>
        <v>10</v>
      </c>
      <c r="C118">
        <f t="shared" si="14"/>
        <v>3</v>
      </c>
      <c r="D118">
        <f t="shared" si="15"/>
        <v>82.666666666666671</v>
      </c>
      <c r="E118">
        <f t="shared" si="16"/>
        <v>-10.666666666666671</v>
      </c>
      <c r="F118" t="e">
        <f t="shared" si="17"/>
        <v>#N/A</v>
      </c>
      <c r="G118" t="e">
        <f t="shared" si="18"/>
        <v>#N/A</v>
      </c>
      <c r="H118">
        <f t="shared" si="19"/>
        <v>2.5346688929468012E-8</v>
      </c>
      <c r="I118">
        <f t="shared" si="21"/>
        <v>1.6094144268219261E-7</v>
      </c>
      <c r="J118">
        <f t="shared" si="23"/>
        <v>1.0219144616759687E-6</v>
      </c>
      <c r="K118">
        <f t="shared" si="25"/>
        <v>6.4887523659437933E-6</v>
      </c>
      <c r="L118">
        <f t="shared" si="10"/>
        <v>4.1201009326641341E-5</v>
      </c>
      <c r="M118">
        <f t="shared" si="11"/>
        <v>2.6161010218904814E-4</v>
      </c>
      <c r="N118">
        <f t="shared" si="12"/>
        <v>1.6611206056816122E-3</v>
      </c>
      <c r="O118">
        <f t="shared" si="20"/>
        <v>1.0547458387620171E-2</v>
      </c>
      <c r="P118">
        <f t="shared" si="22"/>
        <v>6.6972186160396255E-2</v>
      </c>
      <c r="Q118">
        <f t="shared" si="24"/>
        <v>0.42524687505449243</v>
      </c>
      <c r="R118">
        <f t="shared" si="26"/>
        <v>2.7001493472307625</v>
      </c>
    </row>
    <row r="119" spans="1:19" x14ac:dyDescent="0.2">
      <c r="A119">
        <v>105</v>
      </c>
      <c r="B119">
        <f t="shared" si="13"/>
        <v>10</v>
      </c>
      <c r="C119">
        <f t="shared" si="14"/>
        <v>4</v>
      </c>
      <c r="D119">
        <f t="shared" si="15"/>
        <v>83.555555555555557</v>
      </c>
      <c r="E119">
        <f t="shared" si="16"/>
        <v>-11.555555555555557</v>
      </c>
      <c r="F119" t="e">
        <f t="shared" si="17"/>
        <v>#N/A</v>
      </c>
      <c r="G119" t="e">
        <f t="shared" si="18"/>
        <v>#N/A</v>
      </c>
      <c r="H119">
        <f t="shared" si="19"/>
        <v>2.0640830245893858E-8</v>
      </c>
      <c r="I119">
        <f t="shared" si="21"/>
        <v>1.3106110258331547E-7</v>
      </c>
      <c r="J119">
        <f t="shared" si="23"/>
        <v>8.3218612845146806E-7</v>
      </c>
      <c r="K119">
        <f t="shared" si="25"/>
        <v>5.2840525429488225E-6</v>
      </c>
      <c r="L119">
        <f t="shared" ref="L119:L182" si="27">$C$8*EXP(-$C$5*($D119-($L$14-1)*$C$3))</f>
        <v>3.3551642261328788E-5</v>
      </c>
      <c r="M119">
        <f t="shared" si="11"/>
        <v>2.1303964888357599E-4</v>
      </c>
      <c r="N119">
        <f t="shared" si="12"/>
        <v>1.3527174509948968E-3</v>
      </c>
      <c r="O119">
        <f t="shared" si="20"/>
        <v>8.5892204189001592E-3</v>
      </c>
      <c r="P119">
        <f t="shared" si="22"/>
        <v>5.4538150114195397E-2</v>
      </c>
      <c r="Q119">
        <f t="shared" si="24"/>
        <v>0.34629566745469342</v>
      </c>
      <c r="R119">
        <f t="shared" si="26"/>
        <v>2.1988404272384403</v>
      </c>
    </row>
    <row r="120" spans="1:19" x14ac:dyDescent="0.2">
      <c r="A120">
        <v>106</v>
      </c>
      <c r="B120">
        <f t="shared" si="13"/>
        <v>10</v>
      </c>
      <c r="C120">
        <f t="shared" si="14"/>
        <v>5</v>
      </c>
      <c r="D120">
        <f t="shared" si="15"/>
        <v>84.444444444444443</v>
      </c>
      <c r="E120">
        <f t="shared" si="16"/>
        <v>-12.444444444444443</v>
      </c>
      <c r="F120" t="e">
        <f t="shared" si="17"/>
        <v>#N/A</v>
      </c>
      <c r="G120" t="e">
        <f t="shared" si="18"/>
        <v>#N/A</v>
      </c>
      <c r="H120">
        <f t="shared" si="19"/>
        <v>1.6808659877641412E-8</v>
      </c>
      <c r="I120">
        <f t="shared" si="21"/>
        <v>1.0672833748777436E-7</v>
      </c>
      <c r="J120">
        <f t="shared" si="23"/>
        <v>6.776827008116398E-7</v>
      </c>
      <c r="K120">
        <f t="shared" si="25"/>
        <v>4.3030169286761971E-6</v>
      </c>
      <c r="L120">
        <f t="shared" si="27"/>
        <v>2.7322454396870249E-5</v>
      </c>
      <c r="M120">
        <f t="shared" si="11"/>
        <v>1.7348677140777992E-4</v>
      </c>
      <c r="N120">
        <f t="shared" si="12"/>
        <v>1.1015723337411052E-3</v>
      </c>
      <c r="O120">
        <f t="shared" si="20"/>
        <v>6.9945483255987768E-3</v>
      </c>
      <c r="P120">
        <f t="shared" si="22"/>
        <v>4.4412613480391612E-2</v>
      </c>
      <c r="Q120">
        <f t="shared" si="24"/>
        <v>0.28200251743772276</v>
      </c>
      <c r="R120">
        <f t="shared" si="26"/>
        <v>1.7906043713532864</v>
      </c>
    </row>
    <row r="121" spans="1:19" x14ac:dyDescent="0.2">
      <c r="A121">
        <v>107</v>
      </c>
      <c r="B121">
        <f t="shared" si="13"/>
        <v>10</v>
      </c>
      <c r="C121">
        <f t="shared" si="14"/>
        <v>6</v>
      </c>
      <c r="D121">
        <f t="shared" si="15"/>
        <v>85.333333333333329</v>
      </c>
      <c r="E121">
        <f t="shared" si="16"/>
        <v>-13.333333333333329</v>
      </c>
      <c r="F121" t="e">
        <f t="shared" si="17"/>
        <v>#N/A</v>
      </c>
      <c r="G121" t="e">
        <f t="shared" si="18"/>
        <v>#N/A</v>
      </c>
      <c r="H121">
        <f t="shared" si="19"/>
        <v>1.3687969113472889E-8</v>
      </c>
      <c r="I121">
        <f t="shared" si="21"/>
        <v>8.6913186280140178E-8</v>
      </c>
      <c r="J121">
        <f t="shared" si="23"/>
        <v>5.5186433332401113E-7</v>
      </c>
      <c r="K121">
        <f t="shared" si="25"/>
        <v>3.5041200930490559E-6</v>
      </c>
      <c r="L121">
        <f t="shared" si="27"/>
        <v>2.2249775687715899E-5</v>
      </c>
      <c r="M121">
        <f t="shared" si="11"/>
        <v>1.4127726933094671E-4</v>
      </c>
      <c r="N121">
        <f t="shared" si="12"/>
        <v>8.9705474382055744E-4</v>
      </c>
      <c r="O121">
        <f t="shared" si="20"/>
        <v>5.6959425760552641E-3</v>
      </c>
      <c r="P121">
        <f t="shared" si="22"/>
        <v>3.6166980948722352E-2</v>
      </c>
      <c r="Q121">
        <f t="shared" si="24"/>
        <v>0.22964601441806265</v>
      </c>
      <c r="R121">
        <f t="shared" si="26"/>
        <v>1.4581612994701474</v>
      </c>
    </row>
    <row r="122" spans="1:19" x14ac:dyDescent="0.2">
      <c r="A122">
        <v>108</v>
      </c>
      <c r="B122">
        <f t="shared" si="13"/>
        <v>10</v>
      </c>
      <c r="C122">
        <f t="shared" si="14"/>
        <v>7</v>
      </c>
      <c r="D122">
        <f t="shared" si="15"/>
        <v>86.222222222222229</v>
      </c>
      <c r="E122">
        <f t="shared" si="16"/>
        <v>-14.222222222222229</v>
      </c>
      <c r="F122" t="e">
        <f t="shared" si="17"/>
        <v>#N/A</v>
      </c>
      <c r="G122" t="e">
        <f t="shared" si="18"/>
        <v>#N/A</v>
      </c>
      <c r="H122">
        <f t="shared" si="19"/>
        <v>1.1146664862950251E-8</v>
      </c>
      <c r="I122">
        <f t="shared" si="21"/>
        <v>7.0776910117536625E-8</v>
      </c>
      <c r="J122">
        <f t="shared" si="23"/>
        <v>4.4940536630254595E-7</v>
      </c>
      <c r="K122">
        <f t="shared" si="25"/>
        <v>2.8535462049152608E-6</v>
      </c>
      <c r="L122">
        <f t="shared" si="27"/>
        <v>1.8118888990089386E-5</v>
      </c>
      <c r="M122">
        <f t="shared" si="11"/>
        <v>1.1504777377345164E-4</v>
      </c>
      <c r="N122">
        <f t="shared" si="12"/>
        <v>7.30507828458306E-4</v>
      </c>
      <c r="O122">
        <f t="shared" si="20"/>
        <v>4.638435581462882E-3</v>
      </c>
      <c r="P122">
        <f t="shared" si="22"/>
        <v>2.9452230086003617E-2</v>
      </c>
      <c r="Q122">
        <f t="shared" si="24"/>
        <v>0.18701000408532631</v>
      </c>
      <c r="R122">
        <f t="shared" si="26"/>
        <v>1.1874395088544971</v>
      </c>
    </row>
    <row r="123" spans="1:19" x14ac:dyDescent="0.2">
      <c r="A123">
        <v>109</v>
      </c>
      <c r="B123">
        <f t="shared" si="13"/>
        <v>10</v>
      </c>
      <c r="C123">
        <f t="shared" si="14"/>
        <v>8</v>
      </c>
      <c r="D123">
        <f t="shared" si="15"/>
        <v>87.111111111111114</v>
      </c>
      <c r="E123">
        <f t="shared" si="16"/>
        <v>-15.111111111111114</v>
      </c>
      <c r="F123" t="e">
        <f t="shared" si="17"/>
        <v>#N/A</v>
      </c>
      <c r="G123" t="e">
        <f t="shared" si="18"/>
        <v>#N/A</v>
      </c>
      <c r="H123">
        <f t="shared" si="19"/>
        <v>9.0771783992874681E-9</v>
      </c>
      <c r="I123">
        <f t="shared" si="21"/>
        <v>5.7636490159727655E-8</v>
      </c>
      <c r="J123">
        <f t="shared" si="23"/>
        <v>3.6596890044522632E-7</v>
      </c>
      <c r="K123">
        <f t="shared" si="25"/>
        <v>2.3237576702175893E-6</v>
      </c>
      <c r="L123">
        <f t="shared" si="27"/>
        <v>1.475494148089029E-5</v>
      </c>
      <c r="M123">
        <f t="shared" si="11"/>
        <v>9.3688038513977829E-5</v>
      </c>
      <c r="N123">
        <f t="shared" si="12"/>
        <v>5.9488196357570221E-4</v>
      </c>
      <c r="O123">
        <f t="shared" si="20"/>
        <v>3.7772650191079133E-3</v>
      </c>
      <c r="P123">
        <f t="shared" si="22"/>
        <v>2.3984137859578321E-2</v>
      </c>
      <c r="Q123">
        <f t="shared" si="24"/>
        <v>0.15228978267537979</v>
      </c>
      <c r="R123">
        <f t="shared" si="26"/>
        <v>0.96697984489162514</v>
      </c>
    </row>
    <row r="124" spans="1:19" x14ac:dyDescent="0.2">
      <c r="A124">
        <v>110</v>
      </c>
      <c r="B124">
        <f t="shared" si="13"/>
        <v>10</v>
      </c>
      <c r="C124">
        <f t="shared" si="14"/>
        <v>9</v>
      </c>
      <c r="D124">
        <f t="shared" si="15"/>
        <v>88</v>
      </c>
      <c r="E124">
        <f t="shared" si="16"/>
        <v>-16</v>
      </c>
      <c r="F124" t="e">
        <f t="shared" si="17"/>
        <v>#N/A</v>
      </c>
      <c r="G124" t="e">
        <f t="shared" si="18"/>
        <v>#N/A</v>
      </c>
      <c r="H124">
        <f t="shared" si="19"/>
        <v>7.3919121733317287E-9</v>
      </c>
      <c r="I124">
        <f t="shared" si="21"/>
        <v>4.6935716640013204E-8</v>
      </c>
      <c r="J124">
        <f t="shared" si="23"/>
        <v>2.980232238769536E-7</v>
      </c>
      <c r="K124">
        <f t="shared" si="25"/>
        <v>1.8923295163729204E-6</v>
      </c>
      <c r="L124">
        <f t="shared" si="27"/>
        <v>1.2015543459843389E-5</v>
      </c>
      <c r="M124">
        <f t="shared" si="11"/>
        <v>7.6293945312500027E-5</v>
      </c>
      <c r="N124">
        <f t="shared" si="12"/>
        <v>4.8443635619146714E-4</v>
      </c>
      <c r="O124">
        <f t="shared" si="20"/>
        <v>3.0759791257199071E-3</v>
      </c>
      <c r="P124">
        <f t="shared" si="22"/>
        <v>1.9531250000000003E-2</v>
      </c>
      <c r="Q124">
        <f t="shared" si="24"/>
        <v>0.12401570718501562</v>
      </c>
      <c r="R124">
        <f t="shared" si="26"/>
        <v>0.78745065618429588</v>
      </c>
    </row>
    <row r="125" spans="1:19" s="1" customFormat="1" x14ac:dyDescent="0.2">
      <c r="A125" s="1">
        <v>111</v>
      </c>
      <c r="B125" s="1">
        <f t="shared" si="13"/>
        <v>11</v>
      </c>
      <c r="C125" s="1">
        <f t="shared" si="14"/>
        <v>0</v>
      </c>
      <c r="D125" s="1">
        <f t="shared" si="15"/>
        <v>88</v>
      </c>
      <c r="E125" s="1">
        <f t="shared" si="16"/>
        <v>-16</v>
      </c>
      <c r="F125" s="1" t="e">
        <f t="shared" si="17"/>
        <v>#N/A</v>
      </c>
      <c r="G125" s="1" t="e">
        <f t="shared" si="18"/>
        <v>#N/A</v>
      </c>
      <c r="H125" s="1">
        <f t="shared" si="19"/>
        <v>7.3919121733317287E-9</v>
      </c>
      <c r="I125" s="1">
        <f t="shared" si="21"/>
        <v>4.6935716640013204E-8</v>
      </c>
      <c r="J125" s="1">
        <f t="shared" si="23"/>
        <v>2.980232238769536E-7</v>
      </c>
      <c r="K125" s="1">
        <f t="shared" si="25"/>
        <v>1.8923295163729204E-6</v>
      </c>
      <c r="L125" s="1">
        <f t="shared" si="27"/>
        <v>1.2015543459843389E-5</v>
      </c>
      <c r="M125" s="1">
        <f t="shared" si="11"/>
        <v>7.6293945312500027E-5</v>
      </c>
      <c r="N125" s="1">
        <f t="shared" si="12"/>
        <v>4.8443635619146714E-4</v>
      </c>
      <c r="O125" s="1">
        <f t="shared" si="20"/>
        <v>3.0759791257199071E-3</v>
      </c>
      <c r="P125" s="1">
        <f t="shared" si="22"/>
        <v>1.9531250000000003E-2</v>
      </c>
      <c r="Q125" s="1">
        <f t="shared" si="24"/>
        <v>0.12401570718501562</v>
      </c>
      <c r="R125" s="1">
        <f t="shared" si="26"/>
        <v>0.78745065618429588</v>
      </c>
      <c r="S125" s="1">
        <f t="shared" ref="S125:S188" si="28">$C$8*EXP(-$C$5*($D125-($S$14-1)*$C$3))</f>
        <v>5</v>
      </c>
    </row>
    <row r="126" spans="1:19" x14ac:dyDescent="0.2">
      <c r="A126">
        <v>112</v>
      </c>
      <c r="B126">
        <f t="shared" si="13"/>
        <v>11</v>
      </c>
      <c r="C126">
        <f t="shared" si="14"/>
        <v>1</v>
      </c>
      <c r="D126">
        <f t="shared" si="15"/>
        <v>88.888888888888886</v>
      </c>
      <c r="E126">
        <f t="shared" si="16"/>
        <v>-16.888888888888886</v>
      </c>
      <c r="F126" t="e">
        <f t="shared" si="17"/>
        <v>#N/A</v>
      </c>
      <c r="G126" t="e">
        <f t="shared" si="18"/>
        <v>#N/A</v>
      </c>
      <c r="H126">
        <f t="shared" si="19"/>
        <v>6.0195319706990566E-9</v>
      </c>
      <c r="I126">
        <f t="shared" si="21"/>
        <v>3.8221645530575488E-8</v>
      </c>
      <c r="J126">
        <f t="shared" si="23"/>
        <v>2.4269232129276499E-7</v>
      </c>
      <c r="K126">
        <f t="shared" si="25"/>
        <v>1.541000184498957E-6</v>
      </c>
      <c r="L126">
        <f t="shared" si="27"/>
        <v>9.7847412558273317E-6</v>
      </c>
      <c r="M126">
        <f t="shared" si="11"/>
        <v>6.2129234250947755E-5</v>
      </c>
      <c r="N126">
        <f t="shared" si="12"/>
        <v>3.9449604723173251E-4</v>
      </c>
      <c r="O126">
        <f t="shared" si="20"/>
        <v>2.5048937614917961E-3</v>
      </c>
      <c r="P126">
        <f t="shared" si="22"/>
        <v>1.5905083968242625E-2</v>
      </c>
      <c r="Q126">
        <f t="shared" si="24"/>
        <v>0.10099098809132356</v>
      </c>
      <c r="R126">
        <f t="shared" si="26"/>
        <v>0.64125280294189968</v>
      </c>
      <c r="S126">
        <f t="shared" si="28"/>
        <v>4.0717014958701112</v>
      </c>
    </row>
    <row r="127" spans="1:19" x14ac:dyDescent="0.2">
      <c r="A127">
        <v>113</v>
      </c>
      <c r="B127">
        <f t="shared" si="13"/>
        <v>11</v>
      </c>
      <c r="C127">
        <f t="shared" si="14"/>
        <v>2</v>
      </c>
      <c r="D127">
        <f t="shared" si="15"/>
        <v>89.777777777777771</v>
      </c>
      <c r="E127">
        <f t="shared" si="16"/>
        <v>-17.777777777777771</v>
      </c>
      <c r="F127" t="e">
        <f t="shared" si="17"/>
        <v>#N/A</v>
      </c>
      <c r="G127" t="e">
        <f t="shared" si="18"/>
        <v>#N/A</v>
      </c>
      <c r="H127">
        <f t="shared" si="19"/>
        <v>4.9019474659066613E-9</v>
      </c>
      <c r="I127">
        <f t="shared" si="21"/>
        <v>3.112542625629227E-8</v>
      </c>
      <c r="J127">
        <f t="shared" si="23"/>
        <v>1.9763413752878814E-7</v>
      </c>
      <c r="K127">
        <f t="shared" si="25"/>
        <v>1.254898551272104E-6</v>
      </c>
      <c r="L127">
        <f t="shared" si="27"/>
        <v>7.9681091216108263E-6</v>
      </c>
      <c r="M127">
        <f t="shared" si="11"/>
        <v>5.0594339207369709E-5</v>
      </c>
      <c r="N127">
        <f t="shared" si="12"/>
        <v>3.2125402912565879E-4</v>
      </c>
      <c r="O127">
        <f t="shared" si="20"/>
        <v>2.0398359351323711E-3</v>
      </c>
      <c r="P127">
        <f t="shared" si="22"/>
        <v>1.2952150837086654E-2</v>
      </c>
      <c r="Q127">
        <f t="shared" si="24"/>
        <v>8.2241031456168567E-2</v>
      </c>
      <c r="R127">
        <f t="shared" si="26"/>
        <v>0.522197999393887</v>
      </c>
      <c r="S127">
        <f t="shared" si="28"/>
        <v>3.3157506142941804</v>
      </c>
    </row>
    <row r="128" spans="1:19" x14ac:dyDescent="0.2">
      <c r="A128">
        <v>114</v>
      </c>
      <c r="B128">
        <f t="shared" si="13"/>
        <v>11</v>
      </c>
      <c r="C128">
        <f t="shared" si="14"/>
        <v>3</v>
      </c>
      <c r="D128">
        <f t="shared" si="15"/>
        <v>90.666666666666671</v>
      </c>
      <c r="E128">
        <f t="shared" si="16"/>
        <v>-18.666666666666671</v>
      </c>
      <c r="F128" t="e">
        <f t="shared" si="17"/>
        <v>#N/A</v>
      </c>
      <c r="G128" t="e">
        <f t="shared" si="18"/>
        <v>#N/A</v>
      </c>
      <c r="H128">
        <f t="shared" si="19"/>
        <v>3.9918533659217567E-9</v>
      </c>
      <c r="I128">
        <f t="shared" si="21"/>
        <v>2.5346688929468012E-8</v>
      </c>
      <c r="J128">
        <f t="shared" si="23"/>
        <v>1.6094144268219261E-7</v>
      </c>
      <c r="K128">
        <f t="shared" si="25"/>
        <v>1.0219144616759687E-6</v>
      </c>
      <c r="L128">
        <f t="shared" si="27"/>
        <v>6.4887523659437933E-6</v>
      </c>
      <c r="M128">
        <f t="shared" si="11"/>
        <v>4.1201009326641341E-5</v>
      </c>
      <c r="N128">
        <f t="shared" si="12"/>
        <v>2.6161010218904814E-4</v>
      </c>
      <c r="O128">
        <f t="shared" si="20"/>
        <v>1.6611206056816122E-3</v>
      </c>
      <c r="P128">
        <f t="shared" si="22"/>
        <v>1.0547458387620171E-2</v>
      </c>
      <c r="Q128">
        <f t="shared" si="24"/>
        <v>6.6972186160396255E-2</v>
      </c>
      <c r="R128">
        <f t="shared" si="26"/>
        <v>0.42524687505449243</v>
      </c>
      <c r="S128">
        <f t="shared" si="28"/>
        <v>2.7001493472307625</v>
      </c>
    </row>
    <row r="129" spans="1:20" x14ac:dyDescent="0.2">
      <c r="A129">
        <v>115</v>
      </c>
      <c r="B129">
        <f t="shared" si="13"/>
        <v>11</v>
      </c>
      <c r="C129">
        <f t="shared" si="14"/>
        <v>4</v>
      </c>
      <c r="D129">
        <f t="shared" si="15"/>
        <v>91.555555555555557</v>
      </c>
      <c r="E129">
        <f t="shared" si="16"/>
        <v>-19.555555555555557</v>
      </c>
      <c r="F129" t="e">
        <f t="shared" si="17"/>
        <v>#N/A</v>
      </c>
      <c r="G129" t="e">
        <f t="shared" si="18"/>
        <v>#N/A</v>
      </c>
      <c r="H129">
        <f t="shared" si="19"/>
        <v>3.2507270642635508E-9</v>
      </c>
      <c r="I129">
        <f t="shared" si="21"/>
        <v>2.0640830245893858E-8</v>
      </c>
      <c r="J129">
        <f t="shared" si="23"/>
        <v>1.3106110258331547E-7</v>
      </c>
      <c r="K129">
        <f t="shared" si="25"/>
        <v>8.3218612845146806E-7</v>
      </c>
      <c r="L129">
        <f t="shared" si="27"/>
        <v>5.2840525429488225E-6</v>
      </c>
      <c r="M129">
        <f t="shared" ref="M129:M192" si="29">$C$8*EXP(-$C$5*($D129-($M$14-1)*$C$3))</f>
        <v>3.3551642261328788E-5</v>
      </c>
      <c r="N129">
        <f t="shared" si="12"/>
        <v>2.1303964888357599E-4</v>
      </c>
      <c r="O129">
        <f t="shared" si="20"/>
        <v>1.3527174509948968E-3</v>
      </c>
      <c r="P129">
        <f t="shared" si="22"/>
        <v>8.5892204189001592E-3</v>
      </c>
      <c r="Q129">
        <f t="shared" si="24"/>
        <v>5.4538150114195397E-2</v>
      </c>
      <c r="R129">
        <f t="shared" si="26"/>
        <v>0.34629566745469342</v>
      </c>
      <c r="S129">
        <f t="shared" si="28"/>
        <v>2.1988404272384403</v>
      </c>
    </row>
    <row r="130" spans="1:20" x14ac:dyDescent="0.2">
      <c r="A130">
        <v>116</v>
      </c>
      <c r="B130">
        <f t="shared" si="13"/>
        <v>11</v>
      </c>
      <c r="C130">
        <f t="shared" si="14"/>
        <v>5</v>
      </c>
      <c r="D130">
        <f t="shared" si="15"/>
        <v>92.444444444444443</v>
      </c>
      <c r="E130">
        <f t="shared" si="16"/>
        <v>-20.444444444444443</v>
      </c>
      <c r="F130" t="e">
        <f t="shared" si="17"/>
        <v>#N/A</v>
      </c>
      <c r="G130" t="e">
        <f t="shared" si="18"/>
        <v>#N/A</v>
      </c>
      <c r="H130">
        <f t="shared" si="19"/>
        <v>2.6471980500454713E-9</v>
      </c>
      <c r="I130">
        <f t="shared" si="21"/>
        <v>1.6808659877641412E-8</v>
      </c>
      <c r="J130">
        <f t="shared" si="23"/>
        <v>1.0672833748777436E-7</v>
      </c>
      <c r="K130">
        <f t="shared" si="25"/>
        <v>6.776827008116398E-7</v>
      </c>
      <c r="L130">
        <f t="shared" si="27"/>
        <v>4.3030169286761971E-6</v>
      </c>
      <c r="M130">
        <f t="shared" si="29"/>
        <v>2.7322454396870249E-5</v>
      </c>
      <c r="N130">
        <f t="shared" si="12"/>
        <v>1.7348677140777992E-4</v>
      </c>
      <c r="O130">
        <f t="shared" si="20"/>
        <v>1.1015723337411052E-3</v>
      </c>
      <c r="P130">
        <f t="shared" si="22"/>
        <v>6.9945483255987768E-3</v>
      </c>
      <c r="Q130">
        <f t="shared" si="24"/>
        <v>4.4412613480391612E-2</v>
      </c>
      <c r="R130">
        <f t="shared" si="26"/>
        <v>0.28200251743772276</v>
      </c>
      <c r="S130">
        <f t="shared" si="28"/>
        <v>1.7906043713532864</v>
      </c>
    </row>
    <row r="131" spans="1:20" x14ac:dyDescent="0.2">
      <c r="A131">
        <v>117</v>
      </c>
      <c r="B131">
        <f t="shared" si="13"/>
        <v>11</v>
      </c>
      <c r="C131">
        <f t="shared" si="14"/>
        <v>6</v>
      </c>
      <c r="D131">
        <f t="shared" si="15"/>
        <v>93.333333333333329</v>
      </c>
      <c r="E131">
        <f t="shared" si="16"/>
        <v>-21.333333333333329</v>
      </c>
      <c r="F131" t="e">
        <f t="shared" si="17"/>
        <v>#N/A</v>
      </c>
      <c r="G131" t="e">
        <f t="shared" si="18"/>
        <v>#N/A</v>
      </c>
      <c r="H131">
        <f t="shared" si="19"/>
        <v>2.1557200520469173E-9</v>
      </c>
      <c r="I131">
        <f t="shared" si="21"/>
        <v>1.3687969113472889E-8</v>
      </c>
      <c r="J131">
        <f t="shared" si="23"/>
        <v>8.6913186280140178E-8</v>
      </c>
      <c r="K131">
        <f t="shared" si="25"/>
        <v>5.5186433332401113E-7</v>
      </c>
      <c r="L131">
        <f t="shared" si="27"/>
        <v>3.5041200930490559E-6</v>
      </c>
      <c r="M131">
        <f t="shared" si="29"/>
        <v>2.2249775687715899E-5</v>
      </c>
      <c r="N131">
        <f t="shared" si="12"/>
        <v>1.4127726933094671E-4</v>
      </c>
      <c r="O131">
        <f t="shared" si="20"/>
        <v>8.9705474382055744E-4</v>
      </c>
      <c r="P131">
        <f t="shared" si="22"/>
        <v>5.6959425760552641E-3</v>
      </c>
      <c r="Q131">
        <f t="shared" si="24"/>
        <v>3.6166980948722352E-2</v>
      </c>
      <c r="R131">
        <f t="shared" si="26"/>
        <v>0.22964601441806265</v>
      </c>
      <c r="S131">
        <f t="shared" si="28"/>
        <v>1.4581612994701474</v>
      </c>
    </row>
    <row r="132" spans="1:20" x14ac:dyDescent="0.2">
      <c r="A132">
        <v>118</v>
      </c>
      <c r="B132">
        <f t="shared" si="13"/>
        <v>11</v>
      </c>
      <c r="C132">
        <f t="shared" si="14"/>
        <v>7</v>
      </c>
      <c r="D132">
        <f t="shared" si="15"/>
        <v>94.222222222222229</v>
      </c>
      <c r="E132">
        <f t="shared" si="16"/>
        <v>-22.222222222222229</v>
      </c>
      <c r="F132" t="e">
        <f t="shared" si="17"/>
        <v>#N/A</v>
      </c>
      <c r="G132" t="e">
        <f t="shared" si="18"/>
        <v>#N/A</v>
      </c>
      <c r="H132">
        <f t="shared" si="19"/>
        <v>1.7554897121193191E-9</v>
      </c>
      <c r="I132">
        <f t="shared" si="21"/>
        <v>1.1146664862950251E-8</v>
      </c>
      <c r="J132">
        <f t="shared" si="23"/>
        <v>7.0776910117536625E-8</v>
      </c>
      <c r="K132">
        <f t="shared" si="25"/>
        <v>4.4940536630254595E-7</v>
      </c>
      <c r="L132">
        <f t="shared" si="27"/>
        <v>2.8535462049152608E-6</v>
      </c>
      <c r="M132">
        <f t="shared" si="29"/>
        <v>1.8118888990089386E-5</v>
      </c>
      <c r="N132">
        <f t="shared" si="12"/>
        <v>1.1504777377345164E-4</v>
      </c>
      <c r="O132">
        <f t="shared" si="20"/>
        <v>7.30507828458306E-4</v>
      </c>
      <c r="P132">
        <f t="shared" si="22"/>
        <v>4.638435581462882E-3</v>
      </c>
      <c r="Q132">
        <f t="shared" si="24"/>
        <v>2.9452230086003617E-2</v>
      </c>
      <c r="R132">
        <f t="shared" si="26"/>
        <v>0.18701000408532631</v>
      </c>
      <c r="S132">
        <f t="shared" si="28"/>
        <v>1.1874395088544971</v>
      </c>
    </row>
    <row r="133" spans="1:20" x14ac:dyDescent="0.2">
      <c r="A133">
        <v>119</v>
      </c>
      <c r="B133">
        <f t="shared" si="13"/>
        <v>11</v>
      </c>
      <c r="C133">
        <f t="shared" si="14"/>
        <v>8</v>
      </c>
      <c r="D133">
        <f t="shared" si="15"/>
        <v>95.111111111111114</v>
      </c>
      <c r="E133">
        <f t="shared" si="16"/>
        <v>-23.111111111111114</v>
      </c>
      <c r="F133" t="e">
        <f t="shared" si="17"/>
        <v>#N/A</v>
      </c>
      <c r="G133" t="e">
        <f t="shared" si="18"/>
        <v>#N/A</v>
      </c>
      <c r="H133">
        <f t="shared" si="19"/>
        <v>1.4295660173641643E-9</v>
      </c>
      <c r="I133">
        <f t="shared" si="21"/>
        <v>9.0771783992874681E-9</v>
      </c>
      <c r="J133">
        <f t="shared" si="23"/>
        <v>5.7636490159727655E-8</v>
      </c>
      <c r="K133">
        <f t="shared" si="25"/>
        <v>3.6596890044522632E-7</v>
      </c>
      <c r="L133">
        <f t="shared" si="27"/>
        <v>2.3237576702175893E-6</v>
      </c>
      <c r="M133">
        <f t="shared" si="29"/>
        <v>1.475494148089029E-5</v>
      </c>
      <c r="N133">
        <f t="shared" si="12"/>
        <v>9.3688038513977829E-5</v>
      </c>
      <c r="O133">
        <f t="shared" si="20"/>
        <v>5.9488196357570221E-4</v>
      </c>
      <c r="P133">
        <f t="shared" si="22"/>
        <v>3.7772650191079133E-3</v>
      </c>
      <c r="Q133">
        <f t="shared" si="24"/>
        <v>2.3984137859578321E-2</v>
      </c>
      <c r="R133">
        <f t="shared" si="26"/>
        <v>0.15228978267537979</v>
      </c>
      <c r="S133">
        <f t="shared" si="28"/>
        <v>0.96697984489162514</v>
      </c>
    </row>
    <row r="134" spans="1:20" x14ac:dyDescent="0.2">
      <c r="A134">
        <v>120</v>
      </c>
      <c r="B134">
        <f t="shared" si="13"/>
        <v>11</v>
      </c>
      <c r="C134">
        <f t="shared" si="14"/>
        <v>9</v>
      </c>
      <c r="D134">
        <f t="shared" si="15"/>
        <v>96</v>
      </c>
      <c r="E134">
        <f t="shared" si="16"/>
        <v>-24</v>
      </c>
      <c r="F134" t="e">
        <f t="shared" si="17"/>
        <v>#N/A</v>
      </c>
      <c r="G134" t="e">
        <f t="shared" si="18"/>
        <v>#N/A</v>
      </c>
      <c r="H134">
        <f t="shared" si="19"/>
        <v>1.164153218269349E-9</v>
      </c>
      <c r="I134">
        <f t="shared" si="21"/>
        <v>7.3919121733317287E-9</v>
      </c>
      <c r="J134">
        <f t="shared" si="23"/>
        <v>4.6935716640013204E-8</v>
      </c>
      <c r="K134">
        <f t="shared" si="25"/>
        <v>2.980232238769536E-7</v>
      </c>
      <c r="L134">
        <f t="shared" si="27"/>
        <v>1.8923295163729204E-6</v>
      </c>
      <c r="M134">
        <f t="shared" si="29"/>
        <v>1.2015543459843389E-5</v>
      </c>
      <c r="N134">
        <f t="shared" si="12"/>
        <v>7.6293945312500027E-5</v>
      </c>
      <c r="O134">
        <f t="shared" si="20"/>
        <v>4.8443635619146714E-4</v>
      </c>
      <c r="P134">
        <f t="shared" si="22"/>
        <v>3.0759791257199071E-3</v>
      </c>
      <c r="Q134">
        <f t="shared" si="24"/>
        <v>1.9531250000000003E-2</v>
      </c>
      <c r="R134">
        <f t="shared" si="26"/>
        <v>0.12401570718501562</v>
      </c>
      <c r="S134">
        <f t="shared" si="28"/>
        <v>0.78745065618429588</v>
      </c>
    </row>
    <row r="135" spans="1:20" s="1" customFormat="1" x14ac:dyDescent="0.2">
      <c r="A135" s="1">
        <v>121</v>
      </c>
      <c r="B135" s="1">
        <f t="shared" si="13"/>
        <v>12</v>
      </c>
      <c r="C135" s="1">
        <f t="shared" si="14"/>
        <v>0</v>
      </c>
      <c r="D135" s="1">
        <f t="shared" si="15"/>
        <v>96</v>
      </c>
      <c r="E135" s="1">
        <f t="shared" si="16"/>
        <v>-24</v>
      </c>
      <c r="F135" s="1" t="e">
        <f t="shared" si="17"/>
        <v>#N/A</v>
      </c>
      <c r="G135" s="1" t="e">
        <f t="shared" si="18"/>
        <v>#N/A</v>
      </c>
      <c r="H135" s="1">
        <f t="shared" si="19"/>
        <v>1.164153218269349E-9</v>
      </c>
      <c r="I135" s="1">
        <f t="shared" si="21"/>
        <v>7.3919121733317287E-9</v>
      </c>
      <c r="J135" s="1">
        <f t="shared" si="23"/>
        <v>4.6935716640013204E-8</v>
      </c>
      <c r="K135" s="1">
        <f t="shared" si="25"/>
        <v>2.980232238769536E-7</v>
      </c>
      <c r="L135" s="1">
        <f t="shared" si="27"/>
        <v>1.8923295163729204E-6</v>
      </c>
      <c r="M135" s="1">
        <f t="shared" si="29"/>
        <v>1.2015543459843389E-5</v>
      </c>
      <c r="N135" s="1">
        <f t="shared" si="12"/>
        <v>7.6293945312500027E-5</v>
      </c>
      <c r="O135" s="1">
        <f t="shared" si="20"/>
        <v>4.8443635619146714E-4</v>
      </c>
      <c r="P135" s="1">
        <f t="shared" si="22"/>
        <v>3.0759791257199071E-3</v>
      </c>
      <c r="Q135" s="1">
        <f t="shared" si="24"/>
        <v>1.9531250000000003E-2</v>
      </c>
      <c r="R135" s="1">
        <f t="shared" si="26"/>
        <v>0.12401570718501562</v>
      </c>
      <c r="S135" s="1">
        <f t="shared" si="28"/>
        <v>0.78745065618429588</v>
      </c>
      <c r="T135" s="1">
        <f t="shared" ref="T135:T198" si="30">$C$8*EXP(-$C$5*($D135-($T$14-1)*$C$3))</f>
        <v>5</v>
      </c>
    </row>
    <row r="136" spans="1:20" x14ac:dyDescent="0.2">
      <c r="A136">
        <v>122</v>
      </c>
      <c r="B136">
        <f t="shared" si="13"/>
        <v>12</v>
      </c>
      <c r="C136">
        <f t="shared" si="14"/>
        <v>1</v>
      </c>
      <c r="D136">
        <f t="shared" si="15"/>
        <v>96.888888888888886</v>
      </c>
      <c r="E136">
        <f t="shared" si="16"/>
        <v>-24.888888888888886</v>
      </c>
      <c r="F136" t="e">
        <f t="shared" si="17"/>
        <v>#N/A</v>
      </c>
      <c r="G136" t="e">
        <f t="shared" si="18"/>
        <v>#N/A</v>
      </c>
      <c r="H136">
        <f t="shared" si="19"/>
        <v>9.480168800498624E-10</v>
      </c>
      <c r="I136">
        <f t="shared" si="21"/>
        <v>6.0195319706990566E-9</v>
      </c>
      <c r="J136">
        <f t="shared" si="23"/>
        <v>3.8221645530575488E-8</v>
      </c>
      <c r="K136">
        <f t="shared" si="25"/>
        <v>2.4269232129276499E-7</v>
      </c>
      <c r="L136">
        <f t="shared" si="27"/>
        <v>1.541000184498957E-6</v>
      </c>
      <c r="M136">
        <f t="shared" si="29"/>
        <v>9.7847412558273317E-6</v>
      </c>
      <c r="N136">
        <f t="shared" si="12"/>
        <v>6.2129234250947755E-5</v>
      </c>
      <c r="O136">
        <f t="shared" si="20"/>
        <v>3.9449604723173251E-4</v>
      </c>
      <c r="P136">
        <f t="shared" si="22"/>
        <v>2.5048937614917961E-3</v>
      </c>
      <c r="Q136">
        <f t="shared" si="24"/>
        <v>1.5905083968242625E-2</v>
      </c>
      <c r="R136">
        <f t="shared" si="26"/>
        <v>0.10099098809132356</v>
      </c>
      <c r="S136">
        <f t="shared" si="28"/>
        <v>0.64125280294189968</v>
      </c>
      <c r="T136">
        <f t="shared" si="30"/>
        <v>4.0717014958701112</v>
      </c>
    </row>
    <row r="137" spans="1:20" x14ac:dyDescent="0.2">
      <c r="A137">
        <v>123</v>
      </c>
      <c r="B137">
        <f t="shared" si="13"/>
        <v>12</v>
      </c>
      <c r="C137">
        <f t="shared" si="14"/>
        <v>2</v>
      </c>
      <c r="D137">
        <f t="shared" si="15"/>
        <v>97.777777777777771</v>
      </c>
      <c r="E137">
        <f t="shared" si="16"/>
        <v>-25.777777777777771</v>
      </c>
      <c r="F137" t="e">
        <f t="shared" si="17"/>
        <v>#N/A</v>
      </c>
      <c r="G137" t="e">
        <f t="shared" si="18"/>
        <v>#N/A</v>
      </c>
      <c r="H137">
        <f t="shared" si="19"/>
        <v>7.7200834972182805E-10</v>
      </c>
      <c r="I137">
        <f t="shared" si="21"/>
        <v>4.9019474659066613E-9</v>
      </c>
      <c r="J137">
        <f t="shared" si="23"/>
        <v>3.112542625629227E-8</v>
      </c>
      <c r="K137">
        <f t="shared" si="25"/>
        <v>1.9763413752878814E-7</v>
      </c>
      <c r="L137">
        <f t="shared" si="27"/>
        <v>1.254898551272104E-6</v>
      </c>
      <c r="M137">
        <f t="shared" si="29"/>
        <v>7.9681091216108263E-6</v>
      </c>
      <c r="N137">
        <f t="shared" si="12"/>
        <v>5.0594339207369709E-5</v>
      </c>
      <c r="O137">
        <f t="shared" si="20"/>
        <v>3.2125402912565879E-4</v>
      </c>
      <c r="P137">
        <f t="shared" si="22"/>
        <v>2.0398359351323711E-3</v>
      </c>
      <c r="Q137">
        <f t="shared" si="24"/>
        <v>1.2952150837086654E-2</v>
      </c>
      <c r="R137">
        <f t="shared" si="26"/>
        <v>8.2241031456168567E-2</v>
      </c>
      <c r="S137">
        <f t="shared" si="28"/>
        <v>0.522197999393887</v>
      </c>
      <c r="T137">
        <f t="shared" si="30"/>
        <v>3.3157506142941804</v>
      </c>
    </row>
    <row r="138" spans="1:20" x14ac:dyDescent="0.2">
      <c r="A138">
        <v>124</v>
      </c>
      <c r="B138">
        <f t="shared" si="13"/>
        <v>12</v>
      </c>
      <c r="C138">
        <f t="shared" si="14"/>
        <v>3</v>
      </c>
      <c r="D138">
        <f t="shared" si="15"/>
        <v>98.666666666666671</v>
      </c>
      <c r="E138">
        <f t="shared" si="16"/>
        <v>-26.666666666666671</v>
      </c>
      <c r="F138" t="e">
        <f t="shared" si="17"/>
        <v>#N/A</v>
      </c>
      <c r="G138" t="e">
        <f t="shared" si="18"/>
        <v>#N/A</v>
      </c>
      <c r="H138">
        <f t="shared" si="19"/>
        <v>6.2867751047731446E-10</v>
      </c>
      <c r="I138">
        <f t="shared" si="21"/>
        <v>3.9918533659217567E-9</v>
      </c>
      <c r="J138">
        <f t="shared" si="23"/>
        <v>2.5346688929468012E-8</v>
      </c>
      <c r="K138">
        <f t="shared" si="25"/>
        <v>1.6094144268219261E-7</v>
      </c>
      <c r="L138">
        <f t="shared" si="27"/>
        <v>1.0219144616759687E-6</v>
      </c>
      <c r="M138">
        <f t="shared" si="29"/>
        <v>6.4887523659437933E-6</v>
      </c>
      <c r="N138">
        <f t="shared" si="12"/>
        <v>4.1201009326641341E-5</v>
      </c>
      <c r="O138">
        <f t="shared" si="20"/>
        <v>2.6161010218904814E-4</v>
      </c>
      <c r="P138">
        <f t="shared" si="22"/>
        <v>1.6611206056816122E-3</v>
      </c>
      <c r="Q138">
        <f t="shared" si="24"/>
        <v>1.0547458387620171E-2</v>
      </c>
      <c r="R138">
        <f t="shared" si="26"/>
        <v>6.6972186160396255E-2</v>
      </c>
      <c r="S138">
        <f t="shared" si="28"/>
        <v>0.42524687505449243</v>
      </c>
      <c r="T138">
        <f t="shared" si="30"/>
        <v>2.7001493472307625</v>
      </c>
    </row>
    <row r="139" spans="1:20" x14ac:dyDescent="0.2">
      <c r="A139">
        <v>125</v>
      </c>
      <c r="B139">
        <f t="shared" si="13"/>
        <v>12</v>
      </c>
      <c r="C139">
        <f t="shared" si="14"/>
        <v>4</v>
      </c>
      <c r="D139">
        <f t="shared" si="15"/>
        <v>99.555555555555557</v>
      </c>
      <c r="E139">
        <f t="shared" si="16"/>
        <v>-27.555555555555557</v>
      </c>
      <c r="F139" t="e">
        <f t="shared" si="17"/>
        <v>#N/A</v>
      </c>
      <c r="G139" t="e">
        <f t="shared" si="18"/>
        <v>#N/A</v>
      </c>
      <c r="H139">
        <f t="shared" si="19"/>
        <v>5.1195743196607575E-10</v>
      </c>
      <c r="I139">
        <f t="shared" si="21"/>
        <v>3.2507270642635508E-9</v>
      </c>
      <c r="J139">
        <f t="shared" si="23"/>
        <v>2.0640830245893858E-8</v>
      </c>
      <c r="K139">
        <f t="shared" si="25"/>
        <v>1.3106110258331547E-7</v>
      </c>
      <c r="L139">
        <f t="shared" si="27"/>
        <v>8.3218612845146806E-7</v>
      </c>
      <c r="M139">
        <f t="shared" si="29"/>
        <v>5.2840525429488225E-6</v>
      </c>
      <c r="N139">
        <f t="shared" ref="N139:N202" si="31">$C$8*EXP(-$C$5*($D139-($N$14-1)*$C$3))</f>
        <v>3.3551642261328788E-5</v>
      </c>
      <c r="O139">
        <f t="shared" si="20"/>
        <v>2.1303964888357599E-4</v>
      </c>
      <c r="P139">
        <f t="shared" si="22"/>
        <v>1.3527174509948968E-3</v>
      </c>
      <c r="Q139">
        <f t="shared" si="24"/>
        <v>8.5892204189001592E-3</v>
      </c>
      <c r="R139">
        <f t="shared" si="26"/>
        <v>5.4538150114195397E-2</v>
      </c>
      <c r="S139">
        <f t="shared" si="28"/>
        <v>0.34629566745469342</v>
      </c>
      <c r="T139">
        <f t="shared" si="30"/>
        <v>2.1988404272384403</v>
      </c>
    </row>
    <row r="140" spans="1:20" x14ac:dyDescent="0.2">
      <c r="A140">
        <v>126</v>
      </c>
      <c r="B140">
        <f t="shared" si="13"/>
        <v>12</v>
      </c>
      <c r="C140">
        <f t="shared" si="14"/>
        <v>5</v>
      </c>
      <c r="D140">
        <f t="shared" si="15"/>
        <v>100.44444444444444</v>
      </c>
      <c r="E140">
        <f t="shared" si="16"/>
        <v>-28.444444444444443</v>
      </c>
      <c r="F140" t="e">
        <f t="shared" si="17"/>
        <v>#N/A</v>
      </c>
      <c r="G140" t="e">
        <f t="shared" si="18"/>
        <v>#N/A</v>
      </c>
      <c r="H140">
        <f t="shared" si="19"/>
        <v>4.1690756831161822E-10</v>
      </c>
      <c r="I140">
        <f t="shared" si="21"/>
        <v>2.6471980500454713E-9</v>
      </c>
      <c r="J140">
        <f t="shared" si="23"/>
        <v>1.6808659877641412E-8</v>
      </c>
      <c r="K140">
        <f t="shared" si="25"/>
        <v>1.0672833748777436E-7</v>
      </c>
      <c r="L140">
        <f t="shared" si="27"/>
        <v>6.776827008116398E-7</v>
      </c>
      <c r="M140">
        <f t="shared" si="29"/>
        <v>4.3030169286761971E-6</v>
      </c>
      <c r="N140">
        <f t="shared" si="31"/>
        <v>2.7322454396870249E-5</v>
      </c>
      <c r="O140">
        <f t="shared" si="20"/>
        <v>1.7348677140777992E-4</v>
      </c>
      <c r="P140">
        <f t="shared" si="22"/>
        <v>1.1015723337411052E-3</v>
      </c>
      <c r="Q140">
        <f t="shared" si="24"/>
        <v>6.9945483255987768E-3</v>
      </c>
      <c r="R140">
        <f t="shared" si="26"/>
        <v>4.4412613480391612E-2</v>
      </c>
      <c r="S140">
        <f t="shared" si="28"/>
        <v>0.28200251743772276</v>
      </c>
      <c r="T140">
        <f t="shared" si="30"/>
        <v>1.7906043713532864</v>
      </c>
    </row>
    <row r="141" spans="1:20" x14ac:dyDescent="0.2">
      <c r="A141">
        <v>127</v>
      </c>
      <c r="B141">
        <f t="shared" si="13"/>
        <v>12</v>
      </c>
      <c r="C141">
        <f t="shared" si="14"/>
        <v>6</v>
      </c>
      <c r="D141">
        <f t="shared" si="15"/>
        <v>101.33333333333333</v>
      </c>
      <c r="E141">
        <f t="shared" si="16"/>
        <v>-29.333333333333329</v>
      </c>
      <c r="F141" t="e">
        <f t="shared" si="17"/>
        <v>#N/A</v>
      </c>
      <c r="G141" t="e">
        <f t="shared" si="18"/>
        <v>#N/A</v>
      </c>
      <c r="H141">
        <f t="shared" si="19"/>
        <v>3.395046339067985E-10</v>
      </c>
      <c r="I141">
        <f t="shared" si="21"/>
        <v>2.1557200520469173E-9</v>
      </c>
      <c r="J141">
        <f t="shared" si="23"/>
        <v>1.3687969113472889E-8</v>
      </c>
      <c r="K141">
        <f t="shared" si="25"/>
        <v>8.6913186280140178E-8</v>
      </c>
      <c r="L141">
        <f t="shared" si="27"/>
        <v>5.5186433332401113E-7</v>
      </c>
      <c r="M141">
        <f t="shared" si="29"/>
        <v>3.5041200930490559E-6</v>
      </c>
      <c r="N141">
        <f t="shared" si="31"/>
        <v>2.2249775687715899E-5</v>
      </c>
      <c r="O141">
        <f t="shared" si="20"/>
        <v>1.4127726933094671E-4</v>
      </c>
      <c r="P141">
        <f t="shared" si="22"/>
        <v>8.9705474382055744E-4</v>
      </c>
      <c r="Q141">
        <f t="shared" si="24"/>
        <v>5.6959425760552641E-3</v>
      </c>
      <c r="R141">
        <f t="shared" si="26"/>
        <v>3.6166980948722352E-2</v>
      </c>
      <c r="S141">
        <f t="shared" si="28"/>
        <v>0.22964601441806265</v>
      </c>
      <c r="T141">
        <f t="shared" si="30"/>
        <v>1.4581612994701474</v>
      </c>
    </row>
    <row r="142" spans="1:20" x14ac:dyDescent="0.2">
      <c r="A142">
        <v>128</v>
      </c>
      <c r="B142">
        <f t="shared" si="13"/>
        <v>12</v>
      </c>
      <c r="C142">
        <f t="shared" si="14"/>
        <v>7</v>
      </c>
      <c r="D142">
        <f t="shared" si="15"/>
        <v>102.22222222222223</v>
      </c>
      <c r="E142">
        <f t="shared" si="16"/>
        <v>-30.222222222222229</v>
      </c>
      <c r="F142" t="e">
        <f t="shared" si="17"/>
        <v>#N/A</v>
      </c>
      <c r="G142" t="e">
        <f t="shared" si="18"/>
        <v>#N/A</v>
      </c>
      <c r="H142">
        <f t="shared" si="19"/>
        <v>2.7647230514662822E-10</v>
      </c>
      <c r="I142">
        <f t="shared" si="21"/>
        <v>1.7554897121193191E-9</v>
      </c>
      <c r="J142">
        <f t="shared" si="23"/>
        <v>1.1146664862950251E-8</v>
      </c>
      <c r="K142">
        <f t="shared" si="25"/>
        <v>7.0776910117536625E-8</v>
      </c>
      <c r="L142">
        <f t="shared" si="27"/>
        <v>4.4940536630254595E-7</v>
      </c>
      <c r="M142">
        <f t="shared" si="29"/>
        <v>2.8535462049152608E-6</v>
      </c>
      <c r="N142">
        <f t="shared" si="31"/>
        <v>1.8118888990089386E-5</v>
      </c>
      <c r="O142">
        <f t="shared" si="20"/>
        <v>1.1504777377345164E-4</v>
      </c>
      <c r="P142">
        <f t="shared" si="22"/>
        <v>7.30507828458306E-4</v>
      </c>
      <c r="Q142">
        <f t="shared" si="24"/>
        <v>4.638435581462882E-3</v>
      </c>
      <c r="R142">
        <f t="shared" si="26"/>
        <v>2.9452230086003617E-2</v>
      </c>
      <c r="S142">
        <f t="shared" si="28"/>
        <v>0.18701000408532631</v>
      </c>
      <c r="T142">
        <f t="shared" si="30"/>
        <v>1.1874395088544971</v>
      </c>
    </row>
    <row r="143" spans="1:20" x14ac:dyDescent="0.2">
      <c r="A143">
        <v>129</v>
      </c>
      <c r="B143">
        <f t="shared" ref="B143:B206" si="32">FLOOR(A143-1,10)/10</f>
        <v>12</v>
      </c>
      <c r="C143">
        <f t="shared" ref="C143:C206" si="33">MOD(A143-1,10)</f>
        <v>8</v>
      </c>
      <c r="D143">
        <f t="shared" ref="D143:D206" si="34">(B143+C143/9)*$C$3</f>
        <v>103.11111111111111</v>
      </c>
      <c r="E143">
        <f t="shared" ref="E143:E206" si="35">$C$10-D143</f>
        <v>-31.111111111111114</v>
      </c>
      <c r="F143" t="e">
        <f t="shared" ref="F143:F206" si="36">IF(E143&lt;0,NA(),D143)</f>
        <v>#N/A</v>
      </c>
      <c r="G143" t="e">
        <f t="shared" ref="G143:G206" si="37">IF(E143&lt;0,NA(),SUM(H143:AZ143))</f>
        <v>#N/A</v>
      </c>
      <c r="H143">
        <f t="shared" ref="H143:H206" si="38">$C$7*EXP(-$C$5*D143)</f>
        <v>2.2514253968643677E-10</v>
      </c>
      <c r="I143">
        <f t="shared" si="21"/>
        <v>1.4295660173641643E-9</v>
      </c>
      <c r="J143">
        <f t="shared" si="23"/>
        <v>9.0771783992874681E-9</v>
      </c>
      <c r="K143">
        <f t="shared" si="25"/>
        <v>5.7636490159727655E-8</v>
      </c>
      <c r="L143">
        <f t="shared" si="27"/>
        <v>3.6596890044522632E-7</v>
      </c>
      <c r="M143">
        <f t="shared" si="29"/>
        <v>2.3237576702175893E-6</v>
      </c>
      <c r="N143">
        <f t="shared" si="31"/>
        <v>1.475494148089029E-5</v>
      </c>
      <c r="O143">
        <f t="shared" si="20"/>
        <v>9.3688038513977829E-5</v>
      </c>
      <c r="P143">
        <f t="shared" si="22"/>
        <v>5.9488196357570221E-4</v>
      </c>
      <c r="Q143">
        <f t="shared" si="24"/>
        <v>3.7772650191079133E-3</v>
      </c>
      <c r="R143">
        <f t="shared" si="26"/>
        <v>2.3984137859578321E-2</v>
      </c>
      <c r="S143">
        <f t="shared" si="28"/>
        <v>0.15228978267537979</v>
      </c>
      <c r="T143">
        <f t="shared" si="30"/>
        <v>0.96697984489162514</v>
      </c>
    </row>
    <row r="144" spans="1:20" x14ac:dyDescent="0.2">
      <c r="A144">
        <v>130</v>
      </c>
      <c r="B144">
        <f t="shared" si="32"/>
        <v>12</v>
      </c>
      <c r="C144">
        <f t="shared" si="33"/>
        <v>9</v>
      </c>
      <c r="D144">
        <f t="shared" si="34"/>
        <v>104</v>
      </c>
      <c r="E144">
        <f t="shared" si="35"/>
        <v>-32</v>
      </c>
      <c r="F144" t="e">
        <f t="shared" si="36"/>
        <v>#N/A</v>
      </c>
      <c r="G144" t="e">
        <f t="shared" si="37"/>
        <v>#N/A</v>
      </c>
      <c r="H144">
        <f t="shared" si="38"/>
        <v>1.833426431250521E-10</v>
      </c>
      <c r="I144">
        <f t="shared" si="21"/>
        <v>1.164153218269349E-9</v>
      </c>
      <c r="J144">
        <f t="shared" si="23"/>
        <v>7.3919121733317287E-9</v>
      </c>
      <c r="K144">
        <f t="shared" si="25"/>
        <v>4.6935716640013204E-8</v>
      </c>
      <c r="L144">
        <f t="shared" si="27"/>
        <v>2.980232238769536E-7</v>
      </c>
      <c r="M144">
        <f t="shared" si="29"/>
        <v>1.8923295163729204E-6</v>
      </c>
      <c r="N144">
        <f t="shared" si="31"/>
        <v>1.2015543459843389E-5</v>
      </c>
      <c r="O144">
        <f t="shared" si="20"/>
        <v>7.6293945312500027E-5</v>
      </c>
      <c r="P144">
        <f t="shared" si="22"/>
        <v>4.8443635619146714E-4</v>
      </c>
      <c r="Q144">
        <f t="shared" si="24"/>
        <v>3.0759791257199071E-3</v>
      </c>
      <c r="R144">
        <f t="shared" si="26"/>
        <v>1.9531250000000003E-2</v>
      </c>
      <c r="S144">
        <f t="shared" si="28"/>
        <v>0.12401570718501562</v>
      </c>
      <c r="T144">
        <f t="shared" si="30"/>
        <v>0.78745065618429588</v>
      </c>
    </row>
    <row r="145" spans="1:22" s="1" customFormat="1" x14ac:dyDescent="0.2">
      <c r="A145" s="1">
        <v>131</v>
      </c>
      <c r="B145" s="1">
        <f t="shared" si="32"/>
        <v>13</v>
      </c>
      <c r="C145" s="1">
        <f t="shared" si="33"/>
        <v>0</v>
      </c>
      <c r="D145" s="1">
        <f t="shared" si="34"/>
        <v>104</v>
      </c>
      <c r="E145" s="1">
        <f t="shared" si="35"/>
        <v>-32</v>
      </c>
      <c r="F145" s="1" t="e">
        <f t="shared" si="36"/>
        <v>#N/A</v>
      </c>
      <c r="G145" s="1" t="e">
        <f t="shared" si="37"/>
        <v>#N/A</v>
      </c>
      <c r="H145" s="1">
        <f t="shared" si="38"/>
        <v>1.833426431250521E-10</v>
      </c>
      <c r="I145" s="1">
        <f t="shared" si="21"/>
        <v>1.164153218269349E-9</v>
      </c>
      <c r="J145" s="1">
        <f t="shared" si="23"/>
        <v>7.3919121733317287E-9</v>
      </c>
      <c r="K145" s="1">
        <f t="shared" si="25"/>
        <v>4.6935716640013204E-8</v>
      </c>
      <c r="L145" s="1">
        <f t="shared" si="27"/>
        <v>2.980232238769536E-7</v>
      </c>
      <c r="M145" s="1">
        <f t="shared" si="29"/>
        <v>1.8923295163729204E-6</v>
      </c>
      <c r="N145" s="1">
        <f t="shared" si="31"/>
        <v>1.2015543459843389E-5</v>
      </c>
      <c r="O145" s="1">
        <f t="shared" si="20"/>
        <v>7.6293945312500027E-5</v>
      </c>
      <c r="P145" s="1">
        <f t="shared" si="22"/>
        <v>4.8443635619146714E-4</v>
      </c>
      <c r="Q145" s="1">
        <f t="shared" si="24"/>
        <v>3.0759791257199071E-3</v>
      </c>
      <c r="R145" s="1">
        <f t="shared" si="26"/>
        <v>1.9531250000000003E-2</v>
      </c>
      <c r="S145" s="1">
        <f t="shared" si="28"/>
        <v>0.12401570718501562</v>
      </c>
      <c r="T145" s="1">
        <f t="shared" si="30"/>
        <v>0.78745065618429588</v>
      </c>
      <c r="U145" s="1">
        <f t="shared" ref="U145:U208" si="39">$C$8*EXP(-$C$5*($D145-($U$14-1)*$C$3))</f>
        <v>5</v>
      </c>
    </row>
    <row r="146" spans="1:22" x14ac:dyDescent="0.2">
      <c r="A146">
        <v>132</v>
      </c>
      <c r="B146">
        <f t="shared" si="32"/>
        <v>13</v>
      </c>
      <c r="C146">
        <f t="shared" si="33"/>
        <v>1</v>
      </c>
      <c r="D146">
        <f t="shared" si="34"/>
        <v>104.88888888888889</v>
      </c>
      <c r="E146">
        <f t="shared" si="35"/>
        <v>-32.888888888888886</v>
      </c>
      <c r="F146" t="e">
        <f t="shared" si="36"/>
        <v>#N/A</v>
      </c>
      <c r="G146" t="e">
        <f t="shared" si="37"/>
        <v>#N/A</v>
      </c>
      <c r="H146">
        <f t="shared" si="38"/>
        <v>1.4930330285381091E-10</v>
      </c>
      <c r="I146">
        <f t="shared" si="21"/>
        <v>9.480168800498624E-10</v>
      </c>
      <c r="J146">
        <f t="shared" si="23"/>
        <v>6.0195319706990566E-9</v>
      </c>
      <c r="K146">
        <f t="shared" si="25"/>
        <v>3.8221645530575488E-8</v>
      </c>
      <c r="L146">
        <f t="shared" si="27"/>
        <v>2.4269232129276499E-7</v>
      </c>
      <c r="M146">
        <f t="shared" si="29"/>
        <v>1.541000184498957E-6</v>
      </c>
      <c r="N146">
        <f t="shared" si="31"/>
        <v>9.7847412558273317E-6</v>
      </c>
      <c r="O146">
        <f t="shared" si="20"/>
        <v>6.2129234250947755E-5</v>
      </c>
      <c r="P146">
        <f t="shared" si="22"/>
        <v>3.9449604723173251E-4</v>
      </c>
      <c r="Q146">
        <f t="shared" si="24"/>
        <v>2.5048937614917961E-3</v>
      </c>
      <c r="R146">
        <f t="shared" si="26"/>
        <v>1.5905083968242625E-2</v>
      </c>
      <c r="S146">
        <f t="shared" si="28"/>
        <v>0.10099098809132356</v>
      </c>
      <c r="T146">
        <f t="shared" si="30"/>
        <v>0.64125280294189968</v>
      </c>
      <c r="U146">
        <f t="shared" si="39"/>
        <v>4.0717014958701112</v>
      </c>
    </row>
    <row r="147" spans="1:22" x14ac:dyDescent="0.2">
      <c r="A147">
        <v>133</v>
      </c>
      <c r="B147">
        <f t="shared" si="32"/>
        <v>13</v>
      </c>
      <c r="C147">
        <f t="shared" si="33"/>
        <v>2</v>
      </c>
      <c r="D147">
        <f t="shared" si="34"/>
        <v>105.77777777777777</v>
      </c>
      <c r="E147">
        <f t="shared" si="35"/>
        <v>-33.777777777777771</v>
      </c>
      <c r="F147" t="e">
        <f t="shared" si="36"/>
        <v>#N/A</v>
      </c>
      <c r="G147" t="e">
        <f t="shared" si="37"/>
        <v>#N/A</v>
      </c>
      <c r="H147">
        <f t="shared" si="38"/>
        <v>1.2158369631364204E-10</v>
      </c>
      <c r="I147">
        <f t="shared" si="21"/>
        <v>7.7200834972182805E-10</v>
      </c>
      <c r="J147">
        <f t="shared" si="23"/>
        <v>4.9019474659066613E-9</v>
      </c>
      <c r="K147">
        <f t="shared" si="25"/>
        <v>3.112542625629227E-8</v>
      </c>
      <c r="L147">
        <f t="shared" si="27"/>
        <v>1.9763413752878814E-7</v>
      </c>
      <c r="M147">
        <f t="shared" si="29"/>
        <v>1.254898551272104E-6</v>
      </c>
      <c r="N147">
        <f t="shared" si="31"/>
        <v>7.9681091216108263E-6</v>
      </c>
      <c r="O147">
        <f t="shared" si="20"/>
        <v>5.0594339207369709E-5</v>
      </c>
      <c r="P147">
        <f t="shared" si="22"/>
        <v>3.2125402912565879E-4</v>
      </c>
      <c r="Q147">
        <f t="shared" si="24"/>
        <v>2.0398359351323711E-3</v>
      </c>
      <c r="R147">
        <f t="shared" si="26"/>
        <v>1.2952150837086654E-2</v>
      </c>
      <c r="S147">
        <f t="shared" si="28"/>
        <v>8.2241031456168567E-2</v>
      </c>
      <c r="T147">
        <f t="shared" si="30"/>
        <v>0.522197999393887</v>
      </c>
      <c r="U147">
        <f t="shared" si="39"/>
        <v>3.3157506142941804</v>
      </c>
    </row>
    <row r="148" spans="1:22" x14ac:dyDescent="0.2">
      <c r="A148">
        <v>134</v>
      </c>
      <c r="B148">
        <f t="shared" si="32"/>
        <v>13</v>
      </c>
      <c r="C148">
        <f t="shared" si="33"/>
        <v>3</v>
      </c>
      <c r="D148">
        <f t="shared" si="34"/>
        <v>106.66666666666667</v>
      </c>
      <c r="E148">
        <f t="shared" si="35"/>
        <v>-34.666666666666671</v>
      </c>
      <c r="F148" t="e">
        <f t="shared" si="36"/>
        <v>#N/A</v>
      </c>
      <c r="G148" t="e">
        <f t="shared" si="37"/>
        <v>#N/A</v>
      </c>
      <c r="H148">
        <f t="shared" si="38"/>
        <v>9.9010503630734357E-11</v>
      </c>
      <c r="I148">
        <f t="shared" si="21"/>
        <v>6.2867751047731446E-10</v>
      </c>
      <c r="J148">
        <f t="shared" si="23"/>
        <v>3.9918533659217567E-9</v>
      </c>
      <c r="K148">
        <f t="shared" si="25"/>
        <v>2.5346688929468012E-8</v>
      </c>
      <c r="L148">
        <f t="shared" si="27"/>
        <v>1.6094144268219261E-7</v>
      </c>
      <c r="M148">
        <f t="shared" si="29"/>
        <v>1.0219144616759687E-6</v>
      </c>
      <c r="N148">
        <f t="shared" si="31"/>
        <v>6.4887523659437933E-6</v>
      </c>
      <c r="O148">
        <f t="shared" si="20"/>
        <v>4.1201009326641341E-5</v>
      </c>
      <c r="P148">
        <f t="shared" si="22"/>
        <v>2.6161010218904814E-4</v>
      </c>
      <c r="Q148">
        <f t="shared" si="24"/>
        <v>1.6611206056816122E-3</v>
      </c>
      <c r="R148">
        <f t="shared" si="26"/>
        <v>1.0547458387620171E-2</v>
      </c>
      <c r="S148">
        <f t="shared" si="28"/>
        <v>6.6972186160396255E-2</v>
      </c>
      <c r="T148">
        <f t="shared" si="30"/>
        <v>0.42524687505449243</v>
      </c>
      <c r="U148">
        <f t="shared" si="39"/>
        <v>2.7001493472307625</v>
      </c>
    </row>
    <row r="149" spans="1:22" x14ac:dyDescent="0.2">
      <c r="A149">
        <v>135</v>
      </c>
      <c r="B149">
        <f t="shared" si="32"/>
        <v>13</v>
      </c>
      <c r="C149">
        <f t="shared" si="33"/>
        <v>4</v>
      </c>
      <c r="D149">
        <f t="shared" si="34"/>
        <v>107.55555555555556</v>
      </c>
      <c r="E149">
        <f t="shared" si="35"/>
        <v>-35.555555555555557</v>
      </c>
      <c r="F149" t="e">
        <f t="shared" si="36"/>
        <v>#N/A</v>
      </c>
      <c r="G149" t="e">
        <f t="shared" si="37"/>
        <v>#N/A</v>
      </c>
      <c r="H149">
        <f t="shared" si="38"/>
        <v>8.0628243148022831E-11</v>
      </c>
      <c r="I149">
        <f t="shared" si="21"/>
        <v>5.1195743196607575E-10</v>
      </c>
      <c r="J149">
        <f t="shared" si="23"/>
        <v>3.2507270642635508E-9</v>
      </c>
      <c r="K149">
        <f t="shared" si="25"/>
        <v>2.0640830245893858E-8</v>
      </c>
      <c r="L149">
        <f t="shared" si="27"/>
        <v>1.3106110258331547E-7</v>
      </c>
      <c r="M149">
        <f t="shared" si="29"/>
        <v>8.3218612845146806E-7</v>
      </c>
      <c r="N149">
        <f t="shared" si="31"/>
        <v>5.2840525429488225E-6</v>
      </c>
      <c r="O149">
        <f t="shared" ref="O149:O212" si="40">$C$8*EXP(-$C$5*($D149-($O$14-1)*$C$3))</f>
        <v>3.3551642261328788E-5</v>
      </c>
      <c r="P149">
        <f t="shared" si="22"/>
        <v>2.1303964888357599E-4</v>
      </c>
      <c r="Q149">
        <f t="shared" si="24"/>
        <v>1.3527174509948968E-3</v>
      </c>
      <c r="R149">
        <f t="shared" si="26"/>
        <v>8.5892204189001592E-3</v>
      </c>
      <c r="S149">
        <f t="shared" si="28"/>
        <v>5.4538150114195397E-2</v>
      </c>
      <c r="T149">
        <f t="shared" si="30"/>
        <v>0.34629566745469342</v>
      </c>
      <c r="U149">
        <f t="shared" si="39"/>
        <v>2.1988404272384403</v>
      </c>
    </row>
    <row r="150" spans="1:22" x14ac:dyDescent="0.2">
      <c r="A150">
        <v>136</v>
      </c>
      <c r="B150">
        <f t="shared" si="32"/>
        <v>13</v>
      </c>
      <c r="C150">
        <f t="shared" si="33"/>
        <v>5</v>
      </c>
      <c r="D150">
        <f t="shared" si="34"/>
        <v>108.44444444444444</v>
      </c>
      <c r="E150">
        <f t="shared" si="35"/>
        <v>-36.444444444444443</v>
      </c>
      <c r="F150" t="e">
        <f t="shared" si="36"/>
        <v>#N/A</v>
      </c>
      <c r="G150" t="e">
        <f t="shared" si="37"/>
        <v>#N/A</v>
      </c>
      <c r="H150">
        <f t="shared" si="38"/>
        <v>6.5658827647036725E-11</v>
      </c>
      <c r="I150">
        <f t="shared" si="21"/>
        <v>4.1690756831161822E-10</v>
      </c>
      <c r="J150">
        <f t="shared" si="23"/>
        <v>2.6471980500454713E-9</v>
      </c>
      <c r="K150">
        <f t="shared" si="25"/>
        <v>1.6808659877641412E-8</v>
      </c>
      <c r="L150">
        <f t="shared" si="27"/>
        <v>1.0672833748777436E-7</v>
      </c>
      <c r="M150">
        <f t="shared" si="29"/>
        <v>6.776827008116398E-7</v>
      </c>
      <c r="N150">
        <f t="shared" si="31"/>
        <v>4.3030169286761971E-6</v>
      </c>
      <c r="O150">
        <f t="shared" si="40"/>
        <v>2.7322454396870249E-5</v>
      </c>
      <c r="P150">
        <f t="shared" si="22"/>
        <v>1.7348677140777992E-4</v>
      </c>
      <c r="Q150">
        <f t="shared" si="24"/>
        <v>1.1015723337411052E-3</v>
      </c>
      <c r="R150">
        <f t="shared" si="26"/>
        <v>6.9945483255987768E-3</v>
      </c>
      <c r="S150">
        <f t="shared" si="28"/>
        <v>4.4412613480391612E-2</v>
      </c>
      <c r="T150">
        <f t="shared" si="30"/>
        <v>0.28200251743772276</v>
      </c>
      <c r="U150">
        <f t="shared" si="39"/>
        <v>1.7906043713532864</v>
      </c>
    </row>
    <row r="151" spans="1:22" x14ac:dyDescent="0.2">
      <c r="A151">
        <v>137</v>
      </c>
      <c r="B151">
        <f t="shared" si="32"/>
        <v>13</v>
      </c>
      <c r="C151">
        <f t="shared" si="33"/>
        <v>6</v>
      </c>
      <c r="D151">
        <f t="shared" si="34"/>
        <v>109.33333333333333</v>
      </c>
      <c r="E151">
        <f t="shared" si="35"/>
        <v>-37.333333333333329</v>
      </c>
      <c r="F151" t="e">
        <f t="shared" si="36"/>
        <v>#N/A</v>
      </c>
      <c r="G151" t="e">
        <f t="shared" si="37"/>
        <v>#N/A</v>
      </c>
      <c r="H151">
        <f t="shared" si="38"/>
        <v>5.3468629349503442E-11</v>
      </c>
      <c r="I151">
        <f t="shared" si="21"/>
        <v>3.395046339067985E-10</v>
      </c>
      <c r="J151">
        <f t="shared" si="23"/>
        <v>2.1557200520469173E-9</v>
      </c>
      <c r="K151">
        <f t="shared" si="25"/>
        <v>1.3687969113472889E-8</v>
      </c>
      <c r="L151">
        <f t="shared" si="27"/>
        <v>8.6913186280140178E-8</v>
      </c>
      <c r="M151">
        <f t="shared" si="29"/>
        <v>5.5186433332401113E-7</v>
      </c>
      <c r="N151">
        <f t="shared" si="31"/>
        <v>3.5041200930490559E-6</v>
      </c>
      <c r="O151">
        <f t="shared" si="40"/>
        <v>2.2249775687715899E-5</v>
      </c>
      <c r="P151">
        <f t="shared" si="22"/>
        <v>1.4127726933094671E-4</v>
      </c>
      <c r="Q151">
        <f t="shared" si="24"/>
        <v>8.9705474382055744E-4</v>
      </c>
      <c r="R151">
        <f t="shared" si="26"/>
        <v>5.6959425760552641E-3</v>
      </c>
      <c r="S151">
        <f t="shared" si="28"/>
        <v>3.6166980948722352E-2</v>
      </c>
      <c r="T151">
        <f t="shared" si="30"/>
        <v>0.22964601441806265</v>
      </c>
      <c r="U151">
        <f t="shared" si="39"/>
        <v>1.4581612994701474</v>
      </c>
    </row>
    <row r="152" spans="1:22" x14ac:dyDescent="0.2">
      <c r="A152">
        <v>138</v>
      </c>
      <c r="B152">
        <f t="shared" si="32"/>
        <v>13</v>
      </c>
      <c r="C152">
        <f t="shared" si="33"/>
        <v>7</v>
      </c>
      <c r="D152">
        <f t="shared" si="34"/>
        <v>110.22222222222223</v>
      </c>
      <c r="E152">
        <f t="shared" si="35"/>
        <v>-38.222222222222229</v>
      </c>
      <c r="F152" t="e">
        <f t="shared" si="36"/>
        <v>#N/A</v>
      </c>
      <c r="G152" t="e">
        <f t="shared" si="37"/>
        <v>#N/A</v>
      </c>
      <c r="H152">
        <f t="shared" si="38"/>
        <v>4.3541659620899384E-11</v>
      </c>
      <c r="I152">
        <f t="shared" si="21"/>
        <v>2.7647230514662822E-10</v>
      </c>
      <c r="J152">
        <f t="shared" si="23"/>
        <v>1.7554897121193191E-9</v>
      </c>
      <c r="K152">
        <f t="shared" si="25"/>
        <v>1.1146664862950251E-8</v>
      </c>
      <c r="L152">
        <f t="shared" si="27"/>
        <v>7.0776910117536625E-8</v>
      </c>
      <c r="M152">
        <f t="shared" si="29"/>
        <v>4.4940536630254595E-7</v>
      </c>
      <c r="N152">
        <f t="shared" si="31"/>
        <v>2.8535462049152608E-6</v>
      </c>
      <c r="O152">
        <f t="shared" si="40"/>
        <v>1.8118888990089386E-5</v>
      </c>
      <c r="P152">
        <f t="shared" si="22"/>
        <v>1.1504777377345164E-4</v>
      </c>
      <c r="Q152">
        <f t="shared" si="24"/>
        <v>7.30507828458306E-4</v>
      </c>
      <c r="R152">
        <f t="shared" si="26"/>
        <v>4.638435581462882E-3</v>
      </c>
      <c r="S152">
        <f t="shared" si="28"/>
        <v>2.9452230086003617E-2</v>
      </c>
      <c r="T152">
        <f t="shared" si="30"/>
        <v>0.18701000408532631</v>
      </c>
      <c r="U152">
        <f t="shared" si="39"/>
        <v>1.1874395088544971</v>
      </c>
    </row>
    <row r="153" spans="1:22" x14ac:dyDescent="0.2">
      <c r="A153">
        <v>139</v>
      </c>
      <c r="B153">
        <f t="shared" si="32"/>
        <v>13</v>
      </c>
      <c r="C153">
        <f t="shared" si="33"/>
        <v>8</v>
      </c>
      <c r="D153">
        <f t="shared" si="34"/>
        <v>111.11111111111111</v>
      </c>
      <c r="E153">
        <f t="shared" si="35"/>
        <v>-39.111111111111114</v>
      </c>
      <c r="F153" t="e">
        <f t="shared" si="36"/>
        <v>#N/A</v>
      </c>
      <c r="G153" t="e">
        <f t="shared" si="37"/>
        <v>#N/A</v>
      </c>
      <c r="H153">
        <f t="shared" si="38"/>
        <v>3.5457728122216646E-11</v>
      </c>
      <c r="I153">
        <f t="shared" ref="I153:I216" si="41">$C$8*EXP(-$C$5*($D153-($I$14-1)*$C$3))</f>
        <v>2.2514253968643677E-10</v>
      </c>
      <c r="J153">
        <f t="shared" si="23"/>
        <v>1.4295660173641643E-9</v>
      </c>
      <c r="K153">
        <f t="shared" si="25"/>
        <v>9.0771783992874681E-9</v>
      </c>
      <c r="L153">
        <f t="shared" si="27"/>
        <v>5.7636490159727655E-8</v>
      </c>
      <c r="M153">
        <f t="shared" si="29"/>
        <v>3.6596890044522632E-7</v>
      </c>
      <c r="N153">
        <f t="shared" si="31"/>
        <v>2.3237576702175893E-6</v>
      </c>
      <c r="O153">
        <f t="shared" si="40"/>
        <v>1.475494148089029E-5</v>
      </c>
      <c r="P153">
        <f t="shared" si="22"/>
        <v>9.3688038513977829E-5</v>
      </c>
      <c r="Q153">
        <f t="shared" si="24"/>
        <v>5.9488196357570221E-4</v>
      </c>
      <c r="R153">
        <f t="shared" si="26"/>
        <v>3.7772650191079133E-3</v>
      </c>
      <c r="S153">
        <f t="shared" si="28"/>
        <v>2.3984137859578321E-2</v>
      </c>
      <c r="T153">
        <f t="shared" si="30"/>
        <v>0.15228978267537979</v>
      </c>
      <c r="U153">
        <f t="shared" si="39"/>
        <v>0.96697984489162514</v>
      </c>
    </row>
    <row r="154" spans="1:22" x14ac:dyDescent="0.2">
      <c r="A154">
        <v>140</v>
      </c>
      <c r="B154">
        <f t="shared" si="32"/>
        <v>13</v>
      </c>
      <c r="C154">
        <f t="shared" si="33"/>
        <v>9</v>
      </c>
      <c r="D154">
        <f t="shared" si="34"/>
        <v>112</v>
      </c>
      <c r="E154">
        <f t="shared" si="35"/>
        <v>-40</v>
      </c>
      <c r="F154" t="e">
        <f t="shared" si="36"/>
        <v>#N/A</v>
      </c>
      <c r="G154" t="e">
        <f t="shared" si="37"/>
        <v>#N/A</v>
      </c>
      <c r="H154">
        <f t="shared" si="38"/>
        <v>2.8874656927077046E-11</v>
      </c>
      <c r="I154">
        <f t="shared" si="41"/>
        <v>1.833426431250521E-10</v>
      </c>
      <c r="J154">
        <f t="shared" si="23"/>
        <v>1.164153218269349E-9</v>
      </c>
      <c r="K154">
        <f t="shared" si="25"/>
        <v>7.3919121733317287E-9</v>
      </c>
      <c r="L154">
        <f t="shared" si="27"/>
        <v>4.6935716640013204E-8</v>
      </c>
      <c r="M154">
        <f t="shared" si="29"/>
        <v>2.980232238769536E-7</v>
      </c>
      <c r="N154">
        <f t="shared" si="31"/>
        <v>1.8923295163729204E-6</v>
      </c>
      <c r="O154">
        <f t="shared" si="40"/>
        <v>1.2015543459843389E-5</v>
      </c>
      <c r="P154">
        <f t="shared" si="22"/>
        <v>7.6293945312500027E-5</v>
      </c>
      <c r="Q154">
        <f t="shared" si="24"/>
        <v>4.8443635619146714E-4</v>
      </c>
      <c r="R154">
        <f t="shared" si="26"/>
        <v>3.0759791257199071E-3</v>
      </c>
      <c r="S154">
        <f t="shared" si="28"/>
        <v>1.9531250000000003E-2</v>
      </c>
      <c r="T154">
        <f t="shared" si="30"/>
        <v>0.12401570718501562</v>
      </c>
      <c r="U154">
        <f t="shared" si="39"/>
        <v>0.78745065618429588</v>
      </c>
    </row>
    <row r="155" spans="1:22" s="1" customFormat="1" x14ac:dyDescent="0.2">
      <c r="A155" s="1">
        <v>141</v>
      </c>
      <c r="B155" s="1">
        <f t="shared" si="32"/>
        <v>14</v>
      </c>
      <c r="C155" s="1">
        <f t="shared" si="33"/>
        <v>0</v>
      </c>
      <c r="D155" s="1">
        <f t="shared" si="34"/>
        <v>112</v>
      </c>
      <c r="E155" s="1">
        <f t="shared" si="35"/>
        <v>-40</v>
      </c>
      <c r="F155" s="1" t="e">
        <f t="shared" si="36"/>
        <v>#N/A</v>
      </c>
      <c r="G155" s="1" t="e">
        <f t="shared" si="37"/>
        <v>#N/A</v>
      </c>
      <c r="H155" s="1">
        <f t="shared" si="38"/>
        <v>2.8874656927077046E-11</v>
      </c>
      <c r="I155" s="1">
        <f t="shared" si="41"/>
        <v>1.833426431250521E-10</v>
      </c>
      <c r="J155" s="1">
        <f t="shared" si="23"/>
        <v>1.164153218269349E-9</v>
      </c>
      <c r="K155" s="1">
        <f t="shared" si="25"/>
        <v>7.3919121733317287E-9</v>
      </c>
      <c r="L155" s="1">
        <f t="shared" si="27"/>
        <v>4.6935716640013204E-8</v>
      </c>
      <c r="M155" s="1">
        <f t="shared" si="29"/>
        <v>2.980232238769536E-7</v>
      </c>
      <c r="N155" s="1">
        <f t="shared" si="31"/>
        <v>1.8923295163729204E-6</v>
      </c>
      <c r="O155" s="1">
        <f t="shared" si="40"/>
        <v>1.2015543459843389E-5</v>
      </c>
      <c r="P155" s="1">
        <f t="shared" si="22"/>
        <v>7.6293945312500027E-5</v>
      </c>
      <c r="Q155" s="1">
        <f t="shared" si="24"/>
        <v>4.8443635619146714E-4</v>
      </c>
      <c r="R155" s="1">
        <f t="shared" si="26"/>
        <v>3.0759791257199071E-3</v>
      </c>
      <c r="S155" s="1">
        <f t="shared" si="28"/>
        <v>1.9531250000000003E-2</v>
      </c>
      <c r="T155" s="1">
        <f t="shared" si="30"/>
        <v>0.12401570718501562</v>
      </c>
      <c r="U155" s="1">
        <f t="shared" si="39"/>
        <v>0.78745065618429588</v>
      </c>
      <c r="V155" s="1">
        <f t="shared" ref="V155:V218" si="42">$C$8*EXP(-$C$5*($D155-($V$14-1)*$C$3))</f>
        <v>5</v>
      </c>
    </row>
    <row r="156" spans="1:22" x14ac:dyDescent="0.2">
      <c r="A156">
        <v>142</v>
      </c>
      <c r="B156">
        <f t="shared" si="32"/>
        <v>14</v>
      </c>
      <c r="C156">
        <f t="shared" si="33"/>
        <v>1</v>
      </c>
      <c r="D156">
        <f t="shared" si="34"/>
        <v>112.88888888888889</v>
      </c>
      <c r="E156">
        <f t="shared" si="35"/>
        <v>-40.888888888888886</v>
      </c>
      <c r="F156" t="e">
        <f t="shared" si="36"/>
        <v>#N/A</v>
      </c>
      <c r="G156" t="e">
        <f t="shared" si="37"/>
        <v>#N/A</v>
      </c>
      <c r="H156">
        <f t="shared" si="38"/>
        <v>2.3513796760543174E-11</v>
      </c>
      <c r="I156">
        <f t="shared" si="41"/>
        <v>1.4930330285381091E-10</v>
      </c>
      <c r="J156">
        <f t="shared" si="23"/>
        <v>9.480168800498624E-10</v>
      </c>
      <c r="K156">
        <f t="shared" si="25"/>
        <v>6.0195319706990566E-9</v>
      </c>
      <c r="L156">
        <f t="shared" si="27"/>
        <v>3.8221645530575488E-8</v>
      </c>
      <c r="M156">
        <f t="shared" si="29"/>
        <v>2.4269232129276499E-7</v>
      </c>
      <c r="N156">
        <f t="shared" si="31"/>
        <v>1.541000184498957E-6</v>
      </c>
      <c r="O156">
        <f t="shared" si="40"/>
        <v>9.7847412558273317E-6</v>
      </c>
      <c r="P156">
        <f t="shared" si="22"/>
        <v>6.2129234250947755E-5</v>
      </c>
      <c r="Q156">
        <f t="shared" si="24"/>
        <v>3.9449604723173251E-4</v>
      </c>
      <c r="R156">
        <f t="shared" si="26"/>
        <v>2.5048937614917961E-3</v>
      </c>
      <c r="S156">
        <f t="shared" si="28"/>
        <v>1.5905083968242625E-2</v>
      </c>
      <c r="T156">
        <f t="shared" si="30"/>
        <v>0.10099098809132356</v>
      </c>
      <c r="U156">
        <f t="shared" si="39"/>
        <v>0.64125280294189968</v>
      </c>
      <c r="V156">
        <f t="shared" si="42"/>
        <v>4.0717014958701112</v>
      </c>
    </row>
    <row r="157" spans="1:22" x14ac:dyDescent="0.2">
      <c r="A157">
        <v>143</v>
      </c>
      <c r="B157">
        <f t="shared" si="32"/>
        <v>14</v>
      </c>
      <c r="C157">
        <f t="shared" si="33"/>
        <v>2</v>
      </c>
      <c r="D157">
        <f t="shared" si="34"/>
        <v>113.77777777777777</v>
      </c>
      <c r="E157">
        <f t="shared" si="35"/>
        <v>-41.777777777777771</v>
      </c>
      <c r="F157" t="e">
        <f t="shared" si="36"/>
        <v>#N/A</v>
      </c>
      <c r="G157" t="e">
        <f t="shared" si="37"/>
        <v>#N/A</v>
      </c>
      <c r="H157">
        <f t="shared" si="38"/>
        <v>1.9148232288697883E-11</v>
      </c>
      <c r="I157">
        <f t="shared" si="41"/>
        <v>1.2158369631364204E-10</v>
      </c>
      <c r="J157">
        <f t="shared" si="23"/>
        <v>7.7200834972182805E-10</v>
      </c>
      <c r="K157">
        <f t="shared" si="25"/>
        <v>4.9019474659066613E-9</v>
      </c>
      <c r="L157">
        <f t="shared" si="27"/>
        <v>3.112542625629227E-8</v>
      </c>
      <c r="M157">
        <f t="shared" si="29"/>
        <v>1.9763413752878814E-7</v>
      </c>
      <c r="N157">
        <f t="shared" si="31"/>
        <v>1.254898551272104E-6</v>
      </c>
      <c r="O157">
        <f t="shared" si="40"/>
        <v>7.9681091216108263E-6</v>
      </c>
      <c r="P157">
        <f t="shared" si="22"/>
        <v>5.0594339207369709E-5</v>
      </c>
      <c r="Q157">
        <f t="shared" si="24"/>
        <v>3.2125402912565879E-4</v>
      </c>
      <c r="R157">
        <f t="shared" si="26"/>
        <v>2.0398359351323711E-3</v>
      </c>
      <c r="S157">
        <f t="shared" si="28"/>
        <v>1.2952150837086654E-2</v>
      </c>
      <c r="T157">
        <f t="shared" si="30"/>
        <v>8.2241031456168567E-2</v>
      </c>
      <c r="U157">
        <f t="shared" si="39"/>
        <v>0.522197999393887</v>
      </c>
      <c r="V157">
        <f t="shared" si="42"/>
        <v>3.3157506142941804</v>
      </c>
    </row>
    <row r="158" spans="1:22" x14ac:dyDescent="0.2">
      <c r="A158">
        <v>144</v>
      </c>
      <c r="B158">
        <f t="shared" si="32"/>
        <v>14</v>
      </c>
      <c r="C158">
        <f t="shared" si="33"/>
        <v>3</v>
      </c>
      <c r="D158">
        <f t="shared" si="34"/>
        <v>114.66666666666667</v>
      </c>
      <c r="E158">
        <f t="shared" si="35"/>
        <v>-42.666666666666671</v>
      </c>
      <c r="F158" t="e">
        <f t="shared" si="36"/>
        <v>#N/A</v>
      </c>
      <c r="G158" t="e">
        <f t="shared" si="37"/>
        <v>#N/A</v>
      </c>
      <c r="H158">
        <f t="shared" si="38"/>
        <v>1.5593177210631849E-11</v>
      </c>
      <c r="I158">
        <f t="shared" si="41"/>
        <v>9.9010503630734357E-11</v>
      </c>
      <c r="J158">
        <f t="shared" si="23"/>
        <v>6.2867751047731446E-10</v>
      </c>
      <c r="K158">
        <f t="shared" si="25"/>
        <v>3.9918533659217567E-9</v>
      </c>
      <c r="L158">
        <f t="shared" si="27"/>
        <v>2.5346688929468012E-8</v>
      </c>
      <c r="M158">
        <f t="shared" si="29"/>
        <v>1.6094144268219261E-7</v>
      </c>
      <c r="N158">
        <f t="shared" si="31"/>
        <v>1.0219144616759687E-6</v>
      </c>
      <c r="O158">
        <f t="shared" si="40"/>
        <v>6.4887523659437933E-6</v>
      </c>
      <c r="P158">
        <f t="shared" si="22"/>
        <v>4.1201009326641341E-5</v>
      </c>
      <c r="Q158">
        <f t="shared" si="24"/>
        <v>2.6161010218904814E-4</v>
      </c>
      <c r="R158">
        <f t="shared" si="26"/>
        <v>1.6611206056816122E-3</v>
      </c>
      <c r="S158">
        <f t="shared" si="28"/>
        <v>1.0547458387620171E-2</v>
      </c>
      <c r="T158">
        <f t="shared" si="30"/>
        <v>6.6972186160396255E-2</v>
      </c>
      <c r="U158">
        <f t="shared" si="39"/>
        <v>0.42524687505449243</v>
      </c>
      <c r="V158">
        <f t="shared" si="42"/>
        <v>2.7001493472307625</v>
      </c>
    </row>
    <row r="159" spans="1:22" x14ac:dyDescent="0.2">
      <c r="A159">
        <v>145</v>
      </c>
      <c r="B159">
        <f t="shared" si="32"/>
        <v>14</v>
      </c>
      <c r="C159">
        <f t="shared" si="33"/>
        <v>4</v>
      </c>
      <c r="D159">
        <f t="shared" si="34"/>
        <v>115.55555555555556</v>
      </c>
      <c r="E159">
        <f t="shared" si="35"/>
        <v>-43.555555555555557</v>
      </c>
      <c r="F159" t="e">
        <f t="shared" si="36"/>
        <v>#N/A</v>
      </c>
      <c r="G159" t="e">
        <f t="shared" si="37"/>
        <v>#N/A</v>
      </c>
      <c r="H159">
        <f t="shared" si="38"/>
        <v>1.2698152594779486E-11</v>
      </c>
      <c r="I159">
        <f t="shared" si="41"/>
        <v>8.0628243148022831E-11</v>
      </c>
      <c r="J159">
        <f t="shared" si="23"/>
        <v>5.1195743196607575E-10</v>
      </c>
      <c r="K159">
        <f t="shared" si="25"/>
        <v>3.2507270642635508E-9</v>
      </c>
      <c r="L159">
        <f t="shared" si="27"/>
        <v>2.0640830245893858E-8</v>
      </c>
      <c r="M159">
        <f t="shared" si="29"/>
        <v>1.3106110258331547E-7</v>
      </c>
      <c r="N159">
        <f t="shared" si="31"/>
        <v>8.3218612845146806E-7</v>
      </c>
      <c r="O159">
        <f t="shared" si="40"/>
        <v>5.2840525429488225E-6</v>
      </c>
      <c r="P159">
        <f t="shared" ref="P159:P222" si="43">$C$8*EXP(-$C$5*($D159-($P$14-1)*$C$3))</f>
        <v>3.3551642261328788E-5</v>
      </c>
      <c r="Q159">
        <f t="shared" si="24"/>
        <v>2.1303964888357599E-4</v>
      </c>
      <c r="R159">
        <f t="shared" si="26"/>
        <v>1.3527174509948968E-3</v>
      </c>
      <c r="S159">
        <f t="shared" si="28"/>
        <v>8.5892204189001592E-3</v>
      </c>
      <c r="T159">
        <f t="shared" si="30"/>
        <v>5.4538150114195397E-2</v>
      </c>
      <c r="U159">
        <f t="shared" si="39"/>
        <v>0.34629566745469342</v>
      </c>
      <c r="V159">
        <f t="shared" si="42"/>
        <v>2.1988404272384403</v>
      </c>
    </row>
    <row r="160" spans="1:22" x14ac:dyDescent="0.2">
      <c r="A160">
        <v>146</v>
      </c>
      <c r="B160">
        <f t="shared" si="32"/>
        <v>14</v>
      </c>
      <c r="C160">
        <f t="shared" si="33"/>
        <v>5</v>
      </c>
      <c r="D160">
        <f t="shared" si="34"/>
        <v>116.44444444444444</v>
      </c>
      <c r="E160">
        <f t="shared" si="35"/>
        <v>-44.444444444444443</v>
      </c>
      <c r="F160" t="e">
        <f t="shared" si="36"/>
        <v>#N/A</v>
      </c>
      <c r="G160" t="e">
        <f t="shared" si="37"/>
        <v>#N/A</v>
      </c>
      <c r="H160">
        <f t="shared" si="38"/>
        <v>1.0340617382990114E-11</v>
      </c>
      <c r="I160">
        <f t="shared" si="41"/>
        <v>6.5658827647036725E-11</v>
      </c>
      <c r="J160">
        <f t="shared" si="23"/>
        <v>4.1690756831161822E-10</v>
      </c>
      <c r="K160">
        <f t="shared" si="25"/>
        <v>2.6471980500454713E-9</v>
      </c>
      <c r="L160">
        <f t="shared" si="27"/>
        <v>1.6808659877641412E-8</v>
      </c>
      <c r="M160">
        <f t="shared" si="29"/>
        <v>1.0672833748777436E-7</v>
      </c>
      <c r="N160">
        <f t="shared" si="31"/>
        <v>6.776827008116398E-7</v>
      </c>
      <c r="O160">
        <f t="shared" si="40"/>
        <v>4.3030169286761971E-6</v>
      </c>
      <c r="P160">
        <f t="shared" si="43"/>
        <v>2.7322454396870249E-5</v>
      </c>
      <c r="Q160">
        <f t="shared" si="24"/>
        <v>1.7348677140777992E-4</v>
      </c>
      <c r="R160">
        <f t="shared" si="26"/>
        <v>1.1015723337411052E-3</v>
      </c>
      <c r="S160">
        <f t="shared" si="28"/>
        <v>6.9945483255987768E-3</v>
      </c>
      <c r="T160">
        <f t="shared" si="30"/>
        <v>4.4412613480391612E-2</v>
      </c>
      <c r="U160">
        <f t="shared" si="39"/>
        <v>0.28200251743772276</v>
      </c>
      <c r="V160">
        <f t="shared" si="42"/>
        <v>1.7906043713532864</v>
      </c>
    </row>
    <row r="161" spans="1:24" x14ac:dyDescent="0.2">
      <c r="A161">
        <v>147</v>
      </c>
      <c r="B161">
        <f t="shared" si="32"/>
        <v>14</v>
      </c>
      <c r="C161">
        <f t="shared" si="33"/>
        <v>6</v>
      </c>
      <c r="D161">
        <f t="shared" si="34"/>
        <v>117.33333333333333</v>
      </c>
      <c r="E161">
        <f t="shared" si="35"/>
        <v>-45.333333333333329</v>
      </c>
      <c r="F161" t="e">
        <f t="shared" si="36"/>
        <v>#N/A</v>
      </c>
      <c r="G161" t="e">
        <f t="shared" si="37"/>
        <v>#N/A</v>
      </c>
      <c r="H161">
        <f t="shared" si="38"/>
        <v>8.420781453308264E-12</v>
      </c>
      <c r="I161">
        <f t="shared" si="41"/>
        <v>5.3468629349503442E-11</v>
      </c>
      <c r="J161">
        <f t="shared" si="23"/>
        <v>3.395046339067985E-10</v>
      </c>
      <c r="K161">
        <f t="shared" si="25"/>
        <v>2.1557200520469173E-9</v>
      </c>
      <c r="L161">
        <f t="shared" si="27"/>
        <v>1.3687969113472889E-8</v>
      </c>
      <c r="M161">
        <f t="shared" si="29"/>
        <v>8.6913186280140178E-8</v>
      </c>
      <c r="N161">
        <f t="shared" si="31"/>
        <v>5.5186433332401113E-7</v>
      </c>
      <c r="O161">
        <f t="shared" si="40"/>
        <v>3.5041200930490559E-6</v>
      </c>
      <c r="P161">
        <f t="shared" si="43"/>
        <v>2.2249775687715899E-5</v>
      </c>
      <c r="Q161">
        <f t="shared" si="24"/>
        <v>1.4127726933094671E-4</v>
      </c>
      <c r="R161">
        <f t="shared" si="26"/>
        <v>8.9705474382055744E-4</v>
      </c>
      <c r="S161">
        <f t="shared" si="28"/>
        <v>5.6959425760552641E-3</v>
      </c>
      <c r="T161">
        <f t="shared" si="30"/>
        <v>3.6166980948722352E-2</v>
      </c>
      <c r="U161">
        <f t="shared" si="39"/>
        <v>0.22964601441806265</v>
      </c>
      <c r="V161">
        <f t="shared" si="42"/>
        <v>1.4581612994701474</v>
      </c>
    </row>
    <row r="162" spans="1:24" x14ac:dyDescent="0.2">
      <c r="A162">
        <v>148</v>
      </c>
      <c r="B162">
        <f t="shared" si="32"/>
        <v>14</v>
      </c>
      <c r="C162">
        <f t="shared" si="33"/>
        <v>7</v>
      </c>
      <c r="D162">
        <f t="shared" si="34"/>
        <v>118.22222222222223</v>
      </c>
      <c r="E162">
        <f t="shared" si="35"/>
        <v>-46.222222222222229</v>
      </c>
      <c r="F162" t="e">
        <f t="shared" si="36"/>
        <v>#N/A</v>
      </c>
      <c r="G162" t="e">
        <f t="shared" si="37"/>
        <v>#N/A</v>
      </c>
      <c r="H162">
        <f t="shared" si="38"/>
        <v>6.8573816879660845E-12</v>
      </c>
      <c r="I162">
        <f t="shared" si="41"/>
        <v>4.3541659620899384E-11</v>
      </c>
      <c r="J162">
        <f t="shared" si="23"/>
        <v>2.7647230514662822E-10</v>
      </c>
      <c r="K162">
        <f t="shared" si="25"/>
        <v>1.7554897121193191E-9</v>
      </c>
      <c r="L162">
        <f t="shared" si="27"/>
        <v>1.1146664862950251E-8</v>
      </c>
      <c r="M162">
        <f t="shared" si="29"/>
        <v>7.0776910117536625E-8</v>
      </c>
      <c r="N162">
        <f t="shared" si="31"/>
        <v>4.4940536630254595E-7</v>
      </c>
      <c r="O162">
        <f t="shared" si="40"/>
        <v>2.8535462049152608E-6</v>
      </c>
      <c r="P162">
        <f t="shared" si="43"/>
        <v>1.8118888990089386E-5</v>
      </c>
      <c r="Q162">
        <f t="shared" si="24"/>
        <v>1.1504777377345164E-4</v>
      </c>
      <c r="R162">
        <f t="shared" si="26"/>
        <v>7.30507828458306E-4</v>
      </c>
      <c r="S162">
        <f t="shared" si="28"/>
        <v>4.638435581462882E-3</v>
      </c>
      <c r="T162">
        <f t="shared" si="30"/>
        <v>2.9452230086003617E-2</v>
      </c>
      <c r="U162">
        <f t="shared" si="39"/>
        <v>0.18701000408532631</v>
      </c>
      <c r="V162">
        <f t="shared" si="42"/>
        <v>1.1874395088544971</v>
      </c>
    </row>
    <row r="163" spans="1:24" x14ac:dyDescent="0.2">
      <c r="A163">
        <v>149</v>
      </c>
      <c r="B163">
        <f t="shared" si="32"/>
        <v>14</v>
      </c>
      <c r="C163">
        <f t="shared" si="33"/>
        <v>8</v>
      </c>
      <c r="D163">
        <f t="shared" si="34"/>
        <v>119.11111111111111</v>
      </c>
      <c r="E163">
        <f t="shared" si="35"/>
        <v>-47.111111111111114</v>
      </c>
      <c r="F163" t="e">
        <f t="shared" si="36"/>
        <v>#N/A</v>
      </c>
      <c r="G163" t="e">
        <f t="shared" si="37"/>
        <v>#N/A</v>
      </c>
      <c r="H163">
        <f t="shared" si="38"/>
        <v>5.5842422553287829E-12</v>
      </c>
      <c r="I163">
        <f t="shared" si="41"/>
        <v>3.5457728122216646E-11</v>
      </c>
      <c r="J163">
        <f t="shared" ref="J163:J226" si="44">$C$8*EXP(-$C$5*($D163-($J$14-1)*$C$3))</f>
        <v>2.2514253968643677E-10</v>
      </c>
      <c r="K163">
        <f t="shared" si="25"/>
        <v>1.4295660173641643E-9</v>
      </c>
      <c r="L163">
        <f t="shared" si="27"/>
        <v>9.0771783992874681E-9</v>
      </c>
      <c r="M163">
        <f t="shared" si="29"/>
        <v>5.7636490159727655E-8</v>
      </c>
      <c r="N163">
        <f t="shared" si="31"/>
        <v>3.6596890044522632E-7</v>
      </c>
      <c r="O163">
        <f t="shared" si="40"/>
        <v>2.3237576702175893E-6</v>
      </c>
      <c r="P163">
        <f t="shared" si="43"/>
        <v>1.475494148089029E-5</v>
      </c>
      <c r="Q163">
        <f t="shared" si="24"/>
        <v>9.3688038513977829E-5</v>
      </c>
      <c r="R163">
        <f t="shared" si="26"/>
        <v>5.9488196357570221E-4</v>
      </c>
      <c r="S163">
        <f t="shared" si="28"/>
        <v>3.7772650191079133E-3</v>
      </c>
      <c r="T163">
        <f t="shared" si="30"/>
        <v>2.3984137859578321E-2</v>
      </c>
      <c r="U163">
        <f t="shared" si="39"/>
        <v>0.15228978267537979</v>
      </c>
      <c r="V163">
        <f t="shared" si="42"/>
        <v>0.96697984489162514</v>
      </c>
    </row>
    <row r="164" spans="1:24" x14ac:dyDescent="0.2">
      <c r="A164">
        <v>150</v>
      </c>
      <c r="B164">
        <f t="shared" si="32"/>
        <v>14</v>
      </c>
      <c r="C164">
        <f t="shared" si="33"/>
        <v>9</v>
      </c>
      <c r="D164">
        <f t="shared" si="34"/>
        <v>120</v>
      </c>
      <c r="E164">
        <f t="shared" si="35"/>
        <v>-48</v>
      </c>
      <c r="F164" t="e">
        <f t="shared" si="36"/>
        <v>#N/A</v>
      </c>
      <c r="G164" t="e">
        <f t="shared" si="37"/>
        <v>#N/A</v>
      </c>
      <c r="H164">
        <f t="shared" si="38"/>
        <v>4.5474735088646573E-12</v>
      </c>
      <c r="I164">
        <f t="shared" si="41"/>
        <v>2.8874656927077046E-11</v>
      </c>
      <c r="J164">
        <f t="shared" si="44"/>
        <v>1.833426431250521E-10</v>
      </c>
      <c r="K164">
        <f t="shared" si="25"/>
        <v>1.164153218269349E-9</v>
      </c>
      <c r="L164">
        <f t="shared" si="27"/>
        <v>7.3919121733317287E-9</v>
      </c>
      <c r="M164">
        <f t="shared" si="29"/>
        <v>4.6935716640013204E-8</v>
      </c>
      <c r="N164">
        <f t="shared" si="31"/>
        <v>2.980232238769536E-7</v>
      </c>
      <c r="O164">
        <f t="shared" si="40"/>
        <v>1.8923295163729204E-6</v>
      </c>
      <c r="P164">
        <f t="shared" si="43"/>
        <v>1.2015543459843389E-5</v>
      </c>
      <c r="Q164">
        <f t="shared" si="24"/>
        <v>7.6293945312500027E-5</v>
      </c>
      <c r="R164">
        <f t="shared" si="26"/>
        <v>4.8443635619146714E-4</v>
      </c>
      <c r="S164">
        <f t="shared" si="28"/>
        <v>3.0759791257199071E-3</v>
      </c>
      <c r="T164">
        <f t="shared" si="30"/>
        <v>1.9531250000000003E-2</v>
      </c>
      <c r="U164">
        <f t="shared" si="39"/>
        <v>0.12401570718501562</v>
      </c>
      <c r="V164">
        <f t="shared" si="42"/>
        <v>0.78745065618429588</v>
      </c>
    </row>
    <row r="165" spans="1:24" s="1" customFormat="1" x14ac:dyDescent="0.2">
      <c r="A165" s="1">
        <v>151</v>
      </c>
      <c r="B165" s="1">
        <f t="shared" si="32"/>
        <v>15</v>
      </c>
      <c r="C165" s="1">
        <f t="shared" si="33"/>
        <v>0</v>
      </c>
      <c r="D165" s="1">
        <f t="shared" si="34"/>
        <v>120</v>
      </c>
      <c r="E165" s="1">
        <f t="shared" si="35"/>
        <v>-48</v>
      </c>
      <c r="F165" s="1" t="e">
        <f t="shared" si="36"/>
        <v>#N/A</v>
      </c>
      <c r="G165" s="1" t="e">
        <f t="shared" si="37"/>
        <v>#N/A</v>
      </c>
      <c r="H165" s="1">
        <f t="shared" si="38"/>
        <v>4.5474735088646573E-12</v>
      </c>
      <c r="I165" s="1">
        <f t="shared" si="41"/>
        <v>2.8874656927077046E-11</v>
      </c>
      <c r="J165" s="1">
        <f t="shared" si="44"/>
        <v>1.833426431250521E-10</v>
      </c>
      <c r="K165" s="1">
        <f t="shared" si="25"/>
        <v>1.164153218269349E-9</v>
      </c>
      <c r="L165" s="1">
        <f t="shared" si="27"/>
        <v>7.3919121733317287E-9</v>
      </c>
      <c r="M165" s="1">
        <f t="shared" si="29"/>
        <v>4.6935716640013204E-8</v>
      </c>
      <c r="N165" s="1">
        <f t="shared" si="31"/>
        <v>2.980232238769536E-7</v>
      </c>
      <c r="O165" s="1">
        <f t="shared" si="40"/>
        <v>1.8923295163729204E-6</v>
      </c>
      <c r="P165" s="1">
        <f t="shared" si="43"/>
        <v>1.2015543459843389E-5</v>
      </c>
      <c r="Q165" s="1">
        <f t="shared" si="24"/>
        <v>7.6293945312500027E-5</v>
      </c>
      <c r="R165" s="1">
        <f t="shared" si="26"/>
        <v>4.8443635619146714E-4</v>
      </c>
      <c r="S165" s="1">
        <f t="shared" si="28"/>
        <v>3.0759791257199071E-3</v>
      </c>
      <c r="T165" s="1">
        <f t="shared" si="30"/>
        <v>1.9531250000000003E-2</v>
      </c>
      <c r="U165" s="1">
        <f t="shared" si="39"/>
        <v>0.12401570718501562</v>
      </c>
      <c r="V165" s="1">
        <f t="shared" si="42"/>
        <v>0.78745065618429588</v>
      </c>
      <c r="W165" s="1">
        <f t="shared" ref="W165:W228" si="45">$C$8*EXP(-$C$5*($D165-($W$14-1)*$C$3))</f>
        <v>5</v>
      </c>
    </row>
    <row r="166" spans="1:24" x14ac:dyDescent="0.2">
      <c r="A166">
        <v>152</v>
      </c>
      <c r="B166">
        <f t="shared" si="32"/>
        <v>15</v>
      </c>
      <c r="C166">
        <f t="shared" si="33"/>
        <v>1</v>
      </c>
      <c r="D166">
        <f t="shared" si="34"/>
        <v>120.88888888888889</v>
      </c>
      <c r="E166">
        <f t="shared" si="35"/>
        <v>-48.888888888888886</v>
      </c>
      <c r="F166" t="e">
        <f t="shared" si="36"/>
        <v>#N/A</v>
      </c>
      <c r="G166" t="e">
        <f t="shared" si="37"/>
        <v>#N/A</v>
      </c>
      <c r="H166">
        <f t="shared" si="38"/>
        <v>3.7031909376947863E-12</v>
      </c>
      <c r="I166">
        <f t="shared" si="41"/>
        <v>2.3513796760543174E-11</v>
      </c>
      <c r="J166">
        <f t="shared" si="44"/>
        <v>1.4930330285381091E-10</v>
      </c>
      <c r="K166">
        <f t="shared" si="25"/>
        <v>9.480168800498624E-10</v>
      </c>
      <c r="L166">
        <f t="shared" si="27"/>
        <v>6.0195319706990566E-9</v>
      </c>
      <c r="M166">
        <f t="shared" si="29"/>
        <v>3.8221645530575488E-8</v>
      </c>
      <c r="N166">
        <f t="shared" si="31"/>
        <v>2.4269232129276499E-7</v>
      </c>
      <c r="O166">
        <f t="shared" si="40"/>
        <v>1.541000184498957E-6</v>
      </c>
      <c r="P166">
        <f t="shared" si="43"/>
        <v>9.7847412558273317E-6</v>
      </c>
      <c r="Q166">
        <f t="shared" si="24"/>
        <v>6.2129234250947755E-5</v>
      </c>
      <c r="R166">
        <f t="shared" si="26"/>
        <v>3.9449604723173251E-4</v>
      </c>
      <c r="S166">
        <f t="shared" si="28"/>
        <v>2.5048937614917961E-3</v>
      </c>
      <c r="T166">
        <f t="shared" si="30"/>
        <v>1.5905083968242625E-2</v>
      </c>
      <c r="U166">
        <f t="shared" si="39"/>
        <v>0.10099098809132356</v>
      </c>
      <c r="V166">
        <f t="shared" si="42"/>
        <v>0.64125280294189968</v>
      </c>
      <c r="W166">
        <f t="shared" si="45"/>
        <v>4.0717014958701112</v>
      </c>
    </row>
    <row r="167" spans="1:24" x14ac:dyDescent="0.2">
      <c r="A167">
        <v>153</v>
      </c>
      <c r="B167">
        <f t="shared" si="32"/>
        <v>15</v>
      </c>
      <c r="C167">
        <f t="shared" si="33"/>
        <v>2</v>
      </c>
      <c r="D167">
        <f t="shared" si="34"/>
        <v>121.77777777777777</v>
      </c>
      <c r="E167">
        <f t="shared" si="35"/>
        <v>-49.777777777777771</v>
      </c>
      <c r="F167" t="e">
        <f t="shared" si="36"/>
        <v>#N/A</v>
      </c>
      <c r="G167" t="e">
        <f t="shared" si="37"/>
        <v>#N/A</v>
      </c>
      <c r="H167">
        <f t="shared" si="38"/>
        <v>3.0156576161008997E-12</v>
      </c>
      <c r="I167">
        <f t="shared" si="41"/>
        <v>1.9148232288697883E-11</v>
      </c>
      <c r="J167">
        <f t="shared" si="44"/>
        <v>1.2158369631364204E-10</v>
      </c>
      <c r="K167">
        <f t="shared" si="25"/>
        <v>7.7200834972182805E-10</v>
      </c>
      <c r="L167">
        <f t="shared" si="27"/>
        <v>4.9019474659066613E-9</v>
      </c>
      <c r="M167">
        <f t="shared" si="29"/>
        <v>3.112542625629227E-8</v>
      </c>
      <c r="N167">
        <f t="shared" si="31"/>
        <v>1.9763413752878814E-7</v>
      </c>
      <c r="O167">
        <f t="shared" si="40"/>
        <v>1.254898551272104E-6</v>
      </c>
      <c r="P167">
        <f t="shared" si="43"/>
        <v>7.9681091216108263E-6</v>
      </c>
      <c r="Q167">
        <f t="shared" si="24"/>
        <v>5.0594339207369709E-5</v>
      </c>
      <c r="R167">
        <f t="shared" si="26"/>
        <v>3.2125402912565879E-4</v>
      </c>
      <c r="S167">
        <f t="shared" si="28"/>
        <v>2.0398359351323711E-3</v>
      </c>
      <c r="T167">
        <f t="shared" si="30"/>
        <v>1.2952150837086654E-2</v>
      </c>
      <c r="U167">
        <f t="shared" si="39"/>
        <v>8.2241031456168567E-2</v>
      </c>
      <c r="V167">
        <f t="shared" si="42"/>
        <v>0.522197999393887</v>
      </c>
      <c r="W167">
        <f t="shared" si="45"/>
        <v>3.3157506142941804</v>
      </c>
    </row>
    <row r="168" spans="1:24" x14ac:dyDescent="0.2">
      <c r="A168">
        <v>154</v>
      </c>
      <c r="B168">
        <f t="shared" si="32"/>
        <v>15</v>
      </c>
      <c r="C168">
        <f t="shared" si="33"/>
        <v>3</v>
      </c>
      <c r="D168">
        <f t="shared" si="34"/>
        <v>122.66666666666667</v>
      </c>
      <c r="E168">
        <f t="shared" si="35"/>
        <v>-50.666666666666671</v>
      </c>
      <c r="F168" t="e">
        <f t="shared" si="36"/>
        <v>#N/A</v>
      </c>
      <c r="G168" t="e">
        <f t="shared" si="37"/>
        <v>#N/A</v>
      </c>
      <c r="H168">
        <f t="shared" si="38"/>
        <v>2.4557715253020169E-12</v>
      </c>
      <c r="I168">
        <f t="shared" si="41"/>
        <v>1.5593177210631849E-11</v>
      </c>
      <c r="J168">
        <f t="shared" si="44"/>
        <v>9.9010503630734357E-11</v>
      </c>
      <c r="K168">
        <f t="shared" si="25"/>
        <v>6.2867751047731446E-10</v>
      </c>
      <c r="L168">
        <f t="shared" si="27"/>
        <v>3.9918533659217567E-9</v>
      </c>
      <c r="M168">
        <f t="shared" si="29"/>
        <v>2.5346688929468012E-8</v>
      </c>
      <c r="N168">
        <f t="shared" si="31"/>
        <v>1.6094144268219261E-7</v>
      </c>
      <c r="O168">
        <f t="shared" si="40"/>
        <v>1.0219144616759687E-6</v>
      </c>
      <c r="P168">
        <f t="shared" si="43"/>
        <v>6.4887523659437933E-6</v>
      </c>
      <c r="Q168">
        <f t="shared" si="24"/>
        <v>4.1201009326641341E-5</v>
      </c>
      <c r="R168">
        <f t="shared" si="26"/>
        <v>2.6161010218904814E-4</v>
      </c>
      <c r="S168">
        <f t="shared" si="28"/>
        <v>1.6611206056816122E-3</v>
      </c>
      <c r="T168">
        <f t="shared" si="30"/>
        <v>1.0547458387620171E-2</v>
      </c>
      <c r="U168">
        <f t="shared" si="39"/>
        <v>6.6972186160396255E-2</v>
      </c>
      <c r="V168">
        <f t="shared" si="42"/>
        <v>0.42524687505449243</v>
      </c>
      <c r="W168">
        <f t="shared" si="45"/>
        <v>2.7001493472307625</v>
      </c>
    </row>
    <row r="169" spans="1:24" x14ac:dyDescent="0.2">
      <c r="A169">
        <v>155</v>
      </c>
      <c r="B169">
        <f t="shared" si="32"/>
        <v>15</v>
      </c>
      <c r="C169">
        <f t="shared" si="33"/>
        <v>4</v>
      </c>
      <c r="D169">
        <f t="shared" si="34"/>
        <v>123.55555555555556</v>
      </c>
      <c r="E169">
        <f t="shared" si="35"/>
        <v>-51.555555555555557</v>
      </c>
      <c r="F169" t="e">
        <f t="shared" si="36"/>
        <v>#N/A</v>
      </c>
      <c r="G169" t="e">
        <f t="shared" si="37"/>
        <v>#N/A</v>
      </c>
      <c r="H169">
        <f t="shared" si="38"/>
        <v>1.999833718617489E-12</v>
      </c>
      <c r="I169">
        <f t="shared" si="41"/>
        <v>1.2698152594779486E-11</v>
      </c>
      <c r="J169">
        <f t="shared" si="44"/>
        <v>8.0628243148022831E-11</v>
      </c>
      <c r="K169">
        <f t="shared" si="25"/>
        <v>5.1195743196607575E-10</v>
      </c>
      <c r="L169">
        <f t="shared" si="27"/>
        <v>3.2507270642635508E-9</v>
      </c>
      <c r="M169">
        <f t="shared" si="29"/>
        <v>2.0640830245893858E-8</v>
      </c>
      <c r="N169">
        <f t="shared" si="31"/>
        <v>1.3106110258331547E-7</v>
      </c>
      <c r="O169">
        <f t="shared" si="40"/>
        <v>8.3218612845146806E-7</v>
      </c>
      <c r="P169">
        <f t="shared" si="43"/>
        <v>5.2840525429488225E-6</v>
      </c>
      <c r="Q169">
        <f t="shared" ref="Q169:Q232" si="46">$C$8*EXP(-$C$5*($D169-($Q$14-1)*$C$3))</f>
        <v>3.3551642261328788E-5</v>
      </c>
      <c r="R169">
        <f t="shared" si="26"/>
        <v>2.1303964888357599E-4</v>
      </c>
      <c r="S169">
        <f t="shared" si="28"/>
        <v>1.3527174509948968E-3</v>
      </c>
      <c r="T169">
        <f t="shared" si="30"/>
        <v>8.5892204189001592E-3</v>
      </c>
      <c r="U169">
        <f t="shared" si="39"/>
        <v>5.4538150114195397E-2</v>
      </c>
      <c r="V169">
        <f t="shared" si="42"/>
        <v>0.34629566745469342</v>
      </c>
      <c r="W169">
        <f t="shared" si="45"/>
        <v>2.1988404272384403</v>
      </c>
    </row>
    <row r="170" spans="1:24" x14ac:dyDescent="0.2">
      <c r="A170">
        <v>156</v>
      </c>
      <c r="B170">
        <f t="shared" si="32"/>
        <v>15</v>
      </c>
      <c r="C170">
        <f t="shared" si="33"/>
        <v>5</v>
      </c>
      <c r="D170">
        <f t="shared" si="34"/>
        <v>124.44444444444444</v>
      </c>
      <c r="E170">
        <f t="shared" si="35"/>
        <v>-52.444444444444443</v>
      </c>
      <c r="F170" t="e">
        <f t="shared" si="36"/>
        <v>#N/A</v>
      </c>
      <c r="G170" t="e">
        <f t="shared" si="37"/>
        <v>#N/A</v>
      </c>
      <c r="H170">
        <f t="shared" si="38"/>
        <v>1.6285451887172635E-12</v>
      </c>
      <c r="I170">
        <f t="shared" si="41"/>
        <v>1.0340617382990114E-11</v>
      </c>
      <c r="J170">
        <f t="shared" si="44"/>
        <v>6.5658827647036725E-11</v>
      </c>
      <c r="K170">
        <f t="shared" si="25"/>
        <v>4.1690756831161822E-10</v>
      </c>
      <c r="L170">
        <f t="shared" si="27"/>
        <v>2.6471980500454713E-9</v>
      </c>
      <c r="M170">
        <f t="shared" si="29"/>
        <v>1.6808659877641412E-8</v>
      </c>
      <c r="N170">
        <f t="shared" si="31"/>
        <v>1.0672833748777436E-7</v>
      </c>
      <c r="O170">
        <f t="shared" si="40"/>
        <v>6.776827008116398E-7</v>
      </c>
      <c r="P170">
        <f t="shared" si="43"/>
        <v>4.3030169286761971E-6</v>
      </c>
      <c r="Q170">
        <f t="shared" si="46"/>
        <v>2.7322454396870249E-5</v>
      </c>
      <c r="R170">
        <f t="shared" si="26"/>
        <v>1.7348677140777992E-4</v>
      </c>
      <c r="S170">
        <f t="shared" si="28"/>
        <v>1.1015723337411052E-3</v>
      </c>
      <c r="T170">
        <f t="shared" si="30"/>
        <v>6.9945483255987768E-3</v>
      </c>
      <c r="U170">
        <f t="shared" si="39"/>
        <v>4.4412613480391612E-2</v>
      </c>
      <c r="V170">
        <f t="shared" si="42"/>
        <v>0.28200251743772276</v>
      </c>
      <c r="W170">
        <f t="shared" si="45"/>
        <v>1.7906043713532864</v>
      </c>
    </row>
    <row r="171" spans="1:24" x14ac:dyDescent="0.2">
      <c r="A171">
        <v>157</v>
      </c>
      <c r="B171">
        <f t="shared" si="32"/>
        <v>15</v>
      </c>
      <c r="C171">
        <f t="shared" si="33"/>
        <v>6</v>
      </c>
      <c r="D171">
        <f t="shared" si="34"/>
        <v>125.33333333333333</v>
      </c>
      <c r="E171">
        <f t="shared" si="35"/>
        <v>-53.333333333333329</v>
      </c>
      <c r="F171" t="e">
        <f t="shared" si="36"/>
        <v>#N/A</v>
      </c>
      <c r="G171" t="e">
        <f t="shared" si="37"/>
        <v>#N/A</v>
      </c>
      <c r="H171">
        <f t="shared" si="38"/>
        <v>1.3261899761984306E-12</v>
      </c>
      <c r="I171">
        <f t="shared" si="41"/>
        <v>8.420781453308264E-12</v>
      </c>
      <c r="J171">
        <f t="shared" si="44"/>
        <v>5.3468629349503442E-11</v>
      </c>
      <c r="K171">
        <f t="shared" si="25"/>
        <v>3.395046339067985E-10</v>
      </c>
      <c r="L171">
        <f t="shared" si="27"/>
        <v>2.1557200520469173E-9</v>
      </c>
      <c r="M171">
        <f t="shared" si="29"/>
        <v>1.3687969113472889E-8</v>
      </c>
      <c r="N171">
        <f t="shared" si="31"/>
        <v>8.6913186280140178E-8</v>
      </c>
      <c r="O171">
        <f t="shared" si="40"/>
        <v>5.5186433332401113E-7</v>
      </c>
      <c r="P171">
        <f t="shared" si="43"/>
        <v>3.5041200930490559E-6</v>
      </c>
      <c r="Q171">
        <f t="shared" si="46"/>
        <v>2.2249775687715899E-5</v>
      </c>
      <c r="R171">
        <f t="shared" si="26"/>
        <v>1.4127726933094671E-4</v>
      </c>
      <c r="S171">
        <f t="shared" si="28"/>
        <v>8.9705474382055744E-4</v>
      </c>
      <c r="T171">
        <f t="shared" si="30"/>
        <v>5.6959425760552641E-3</v>
      </c>
      <c r="U171">
        <f t="shared" si="39"/>
        <v>3.6166980948722352E-2</v>
      </c>
      <c r="V171">
        <f t="shared" si="42"/>
        <v>0.22964601441806265</v>
      </c>
      <c r="W171">
        <f t="shared" si="45"/>
        <v>1.4581612994701474</v>
      </c>
    </row>
    <row r="172" spans="1:24" x14ac:dyDescent="0.2">
      <c r="A172">
        <v>158</v>
      </c>
      <c r="B172">
        <f t="shared" si="32"/>
        <v>15</v>
      </c>
      <c r="C172">
        <f t="shared" si="33"/>
        <v>7</v>
      </c>
      <c r="D172">
        <f t="shared" si="34"/>
        <v>126.22222222222223</v>
      </c>
      <c r="E172">
        <f t="shared" si="35"/>
        <v>-54.222222222222229</v>
      </c>
      <c r="F172" t="e">
        <f t="shared" si="36"/>
        <v>#N/A</v>
      </c>
      <c r="G172" t="e">
        <f t="shared" si="37"/>
        <v>#N/A</v>
      </c>
      <c r="H172">
        <f t="shared" si="38"/>
        <v>1.0799699419790157E-12</v>
      </c>
      <c r="I172">
        <f t="shared" si="41"/>
        <v>6.8573816879660845E-12</v>
      </c>
      <c r="J172">
        <f t="shared" si="44"/>
        <v>4.3541659620899384E-11</v>
      </c>
      <c r="K172">
        <f t="shared" si="25"/>
        <v>2.7647230514662822E-10</v>
      </c>
      <c r="L172">
        <f t="shared" si="27"/>
        <v>1.7554897121193191E-9</v>
      </c>
      <c r="M172">
        <f t="shared" si="29"/>
        <v>1.1146664862950251E-8</v>
      </c>
      <c r="N172">
        <f t="shared" si="31"/>
        <v>7.0776910117536625E-8</v>
      </c>
      <c r="O172">
        <f t="shared" si="40"/>
        <v>4.4940536630254595E-7</v>
      </c>
      <c r="P172">
        <f t="shared" si="43"/>
        <v>2.8535462049152608E-6</v>
      </c>
      <c r="Q172">
        <f t="shared" si="46"/>
        <v>1.8118888990089386E-5</v>
      </c>
      <c r="R172">
        <f t="shared" si="26"/>
        <v>1.1504777377345164E-4</v>
      </c>
      <c r="S172">
        <f t="shared" si="28"/>
        <v>7.30507828458306E-4</v>
      </c>
      <c r="T172">
        <f t="shared" si="30"/>
        <v>4.638435581462882E-3</v>
      </c>
      <c r="U172">
        <f t="shared" si="39"/>
        <v>2.9452230086003617E-2</v>
      </c>
      <c r="V172">
        <f t="shared" si="42"/>
        <v>0.18701000408532631</v>
      </c>
      <c r="W172">
        <f t="shared" si="45"/>
        <v>1.1874395088544971</v>
      </c>
    </row>
    <row r="173" spans="1:24" x14ac:dyDescent="0.2">
      <c r="A173">
        <v>159</v>
      </c>
      <c r="B173">
        <f t="shared" si="32"/>
        <v>15</v>
      </c>
      <c r="C173">
        <f t="shared" si="33"/>
        <v>8</v>
      </c>
      <c r="D173">
        <f t="shared" si="34"/>
        <v>127.11111111111111</v>
      </c>
      <c r="E173">
        <f t="shared" si="35"/>
        <v>-55.111111111111114</v>
      </c>
      <c r="F173" t="e">
        <f t="shared" si="36"/>
        <v>#N/A</v>
      </c>
      <c r="G173" t="e">
        <f t="shared" si="37"/>
        <v>#N/A</v>
      </c>
      <c r="H173">
        <f t="shared" si="38"/>
        <v>8.7946304565014303E-13</v>
      </c>
      <c r="I173">
        <f t="shared" si="41"/>
        <v>5.5842422553287829E-12</v>
      </c>
      <c r="J173">
        <f t="shared" si="44"/>
        <v>3.5457728122216646E-11</v>
      </c>
      <c r="K173">
        <f t="shared" ref="K173:K236" si="47">$C$8*EXP(-$C$5*($D173-($K$14-1)*$C$3))</f>
        <v>2.2514253968643677E-10</v>
      </c>
      <c r="L173">
        <f t="shared" si="27"/>
        <v>1.4295660173641643E-9</v>
      </c>
      <c r="M173">
        <f t="shared" si="29"/>
        <v>9.0771783992874681E-9</v>
      </c>
      <c r="N173">
        <f t="shared" si="31"/>
        <v>5.7636490159727655E-8</v>
      </c>
      <c r="O173">
        <f t="shared" si="40"/>
        <v>3.6596890044522632E-7</v>
      </c>
      <c r="P173">
        <f t="shared" si="43"/>
        <v>2.3237576702175893E-6</v>
      </c>
      <c r="Q173">
        <f t="shared" si="46"/>
        <v>1.475494148089029E-5</v>
      </c>
      <c r="R173">
        <f t="shared" si="26"/>
        <v>9.3688038513977829E-5</v>
      </c>
      <c r="S173">
        <f t="shared" si="28"/>
        <v>5.9488196357570221E-4</v>
      </c>
      <c r="T173">
        <f t="shared" si="30"/>
        <v>3.7772650191079133E-3</v>
      </c>
      <c r="U173">
        <f t="shared" si="39"/>
        <v>2.3984137859578321E-2</v>
      </c>
      <c r="V173">
        <f t="shared" si="42"/>
        <v>0.15228978267537979</v>
      </c>
      <c r="W173">
        <f t="shared" si="45"/>
        <v>0.96697984489162514</v>
      </c>
    </row>
    <row r="174" spans="1:24" x14ac:dyDescent="0.2">
      <c r="A174">
        <v>160</v>
      </c>
      <c r="B174">
        <f t="shared" si="32"/>
        <v>15</v>
      </c>
      <c r="C174">
        <f t="shared" si="33"/>
        <v>9</v>
      </c>
      <c r="D174">
        <f t="shared" si="34"/>
        <v>128</v>
      </c>
      <c r="E174">
        <f t="shared" si="35"/>
        <v>-56</v>
      </c>
      <c r="F174" t="e">
        <f t="shared" si="36"/>
        <v>#N/A</v>
      </c>
      <c r="G174" t="e">
        <f t="shared" si="37"/>
        <v>#N/A</v>
      </c>
      <c r="H174">
        <f t="shared" si="38"/>
        <v>7.1618219970723425E-13</v>
      </c>
      <c r="I174">
        <f t="shared" si="41"/>
        <v>4.5474735088646573E-12</v>
      </c>
      <c r="J174">
        <f t="shared" si="44"/>
        <v>2.8874656927077046E-11</v>
      </c>
      <c r="K174">
        <f t="shared" si="47"/>
        <v>1.833426431250521E-10</v>
      </c>
      <c r="L174">
        <f t="shared" si="27"/>
        <v>1.164153218269349E-9</v>
      </c>
      <c r="M174">
        <f t="shared" si="29"/>
        <v>7.3919121733317287E-9</v>
      </c>
      <c r="N174">
        <f t="shared" si="31"/>
        <v>4.6935716640013204E-8</v>
      </c>
      <c r="O174">
        <f t="shared" si="40"/>
        <v>2.980232238769536E-7</v>
      </c>
      <c r="P174">
        <f t="shared" si="43"/>
        <v>1.8923295163729204E-6</v>
      </c>
      <c r="Q174">
        <f t="shared" si="46"/>
        <v>1.2015543459843389E-5</v>
      </c>
      <c r="R174">
        <f t="shared" si="26"/>
        <v>7.6293945312500027E-5</v>
      </c>
      <c r="S174">
        <f t="shared" si="28"/>
        <v>4.8443635619146714E-4</v>
      </c>
      <c r="T174">
        <f t="shared" si="30"/>
        <v>3.0759791257199071E-3</v>
      </c>
      <c r="U174">
        <f t="shared" si="39"/>
        <v>1.9531250000000003E-2</v>
      </c>
      <c r="V174">
        <f t="shared" si="42"/>
        <v>0.12401570718501562</v>
      </c>
      <c r="W174">
        <f t="shared" si="45"/>
        <v>0.78745065618429588</v>
      </c>
    </row>
    <row r="175" spans="1:24" s="1" customFormat="1" x14ac:dyDescent="0.2">
      <c r="A175" s="1">
        <v>161</v>
      </c>
      <c r="B175" s="1">
        <f t="shared" si="32"/>
        <v>16</v>
      </c>
      <c r="C175" s="1">
        <f t="shared" si="33"/>
        <v>0</v>
      </c>
      <c r="D175" s="1">
        <f t="shared" si="34"/>
        <v>128</v>
      </c>
      <c r="E175" s="1">
        <f t="shared" si="35"/>
        <v>-56</v>
      </c>
      <c r="F175" s="1" t="e">
        <f t="shared" si="36"/>
        <v>#N/A</v>
      </c>
      <c r="G175" s="1" t="e">
        <f t="shared" si="37"/>
        <v>#N/A</v>
      </c>
      <c r="H175" s="1">
        <f t="shared" si="38"/>
        <v>7.1618219970723425E-13</v>
      </c>
      <c r="I175" s="1">
        <f t="shared" si="41"/>
        <v>4.5474735088646573E-12</v>
      </c>
      <c r="J175" s="1">
        <f t="shared" si="44"/>
        <v>2.8874656927077046E-11</v>
      </c>
      <c r="K175" s="1">
        <f t="shared" si="47"/>
        <v>1.833426431250521E-10</v>
      </c>
      <c r="L175" s="1">
        <f t="shared" si="27"/>
        <v>1.164153218269349E-9</v>
      </c>
      <c r="M175" s="1">
        <f t="shared" si="29"/>
        <v>7.3919121733317287E-9</v>
      </c>
      <c r="N175" s="1">
        <f t="shared" si="31"/>
        <v>4.6935716640013204E-8</v>
      </c>
      <c r="O175" s="1">
        <f t="shared" si="40"/>
        <v>2.980232238769536E-7</v>
      </c>
      <c r="P175" s="1">
        <f t="shared" si="43"/>
        <v>1.8923295163729204E-6</v>
      </c>
      <c r="Q175" s="1">
        <f t="shared" si="46"/>
        <v>1.2015543459843389E-5</v>
      </c>
      <c r="R175" s="1">
        <f t="shared" si="26"/>
        <v>7.6293945312500027E-5</v>
      </c>
      <c r="S175" s="1">
        <f t="shared" si="28"/>
        <v>4.8443635619146714E-4</v>
      </c>
      <c r="T175" s="1">
        <f t="shared" si="30"/>
        <v>3.0759791257199071E-3</v>
      </c>
      <c r="U175" s="1">
        <f t="shared" si="39"/>
        <v>1.9531250000000003E-2</v>
      </c>
      <c r="V175" s="1">
        <f t="shared" si="42"/>
        <v>0.12401570718501562</v>
      </c>
      <c r="W175" s="1">
        <f t="shared" si="45"/>
        <v>0.78745065618429588</v>
      </c>
      <c r="X175" s="1">
        <f t="shared" ref="X175:X238" si="48">$C$8*EXP(-$C$5*($D175-($X$14-1)*$C$3))</f>
        <v>5</v>
      </c>
    </row>
    <row r="176" spans="1:24" x14ac:dyDescent="0.2">
      <c r="A176">
        <v>162</v>
      </c>
      <c r="B176">
        <f t="shared" si="32"/>
        <v>16</v>
      </c>
      <c r="C176">
        <f t="shared" si="33"/>
        <v>1</v>
      </c>
      <c r="D176">
        <f t="shared" si="34"/>
        <v>128.88888888888889</v>
      </c>
      <c r="E176">
        <f t="shared" si="35"/>
        <v>-56.888888888888886</v>
      </c>
      <c r="F176" t="e">
        <f t="shared" si="36"/>
        <v>#N/A</v>
      </c>
      <c r="G176" t="e">
        <f t="shared" si="37"/>
        <v>#N/A</v>
      </c>
      <c r="H176">
        <f t="shared" si="38"/>
        <v>5.8321602677269838E-13</v>
      </c>
      <c r="I176">
        <f t="shared" si="41"/>
        <v>3.7031909376947863E-12</v>
      </c>
      <c r="J176">
        <f t="shared" si="44"/>
        <v>2.3513796760543174E-11</v>
      </c>
      <c r="K176">
        <f t="shared" si="47"/>
        <v>1.4930330285381091E-10</v>
      </c>
      <c r="L176">
        <f t="shared" si="27"/>
        <v>9.480168800498624E-10</v>
      </c>
      <c r="M176">
        <f t="shared" si="29"/>
        <v>6.0195319706990566E-9</v>
      </c>
      <c r="N176">
        <f t="shared" si="31"/>
        <v>3.8221645530575488E-8</v>
      </c>
      <c r="O176">
        <f t="shared" si="40"/>
        <v>2.4269232129276499E-7</v>
      </c>
      <c r="P176">
        <f t="shared" si="43"/>
        <v>1.541000184498957E-6</v>
      </c>
      <c r="Q176">
        <f t="shared" si="46"/>
        <v>9.7847412558273317E-6</v>
      </c>
      <c r="R176">
        <f t="shared" si="26"/>
        <v>6.2129234250947755E-5</v>
      </c>
      <c r="S176">
        <f t="shared" si="28"/>
        <v>3.9449604723173251E-4</v>
      </c>
      <c r="T176">
        <f t="shared" si="30"/>
        <v>2.5048937614917961E-3</v>
      </c>
      <c r="U176">
        <f t="shared" si="39"/>
        <v>1.5905083968242625E-2</v>
      </c>
      <c r="V176">
        <f t="shared" si="42"/>
        <v>0.10099098809132356</v>
      </c>
      <c r="W176">
        <f t="shared" si="45"/>
        <v>0.64125280294189968</v>
      </c>
      <c r="X176">
        <f t="shared" si="48"/>
        <v>4.0717014958701112</v>
      </c>
    </row>
    <row r="177" spans="1:25" x14ac:dyDescent="0.2">
      <c r="A177">
        <v>163</v>
      </c>
      <c r="B177">
        <f t="shared" si="32"/>
        <v>16</v>
      </c>
      <c r="C177">
        <f t="shared" si="33"/>
        <v>2</v>
      </c>
      <c r="D177">
        <f t="shared" si="34"/>
        <v>129.77777777777777</v>
      </c>
      <c r="E177">
        <f t="shared" si="35"/>
        <v>-57.777777777777771</v>
      </c>
      <c r="F177" t="e">
        <f t="shared" si="36"/>
        <v>#N/A</v>
      </c>
      <c r="G177" t="e">
        <f t="shared" si="37"/>
        <v>#N/A</v>
      </c>
      <c r="H177">
        <f t="shared" si="38"/>
        <v>4.7493631372516383E-13</v>
      </c>
      <c r="I177">
        <f t="shared" si="41"/>
        <v>3.0156576161008997E-12</v>
      </c>
      <c r="J177">
        <f t="shared" si="44"/>
        <v>1.9148232288697883E-11</v>
      </c>
      <c r="K177">
        <f t="shared" si="47"/>
        <v>1.2158369631364204E-10</v>
      </c>
      <c r="L177">
        <f t="shared" si="27"/>
        <v>7.7200834972182805E-10</v>
      </c>
      <c r="M177">
        <f t="shared" si="29"/>
        <v>4.9019474659066613E-9</v>
      </c>
      <c r="N177">
        <f t="shared" si="31"/>
        <v>3.112542625629227E-8</v>
      </c>
      <c r="O177">
        <f t="shared" si="40"/>
        <v>1.9763413752878814E-7</v>
      </c>
      <c r="P177">
        <f t="shared" si="43"/>
        <v>1.254898551272104E-6</v>
      </c>
      <c r="Q177">
        <f t="shared" si="46"/>
        <v>7.9681091216108263E-6</v>
      </c>
      <c r="R177">
        <f t="shared" si="26"/>
        <v>5.0594339207369709E-5</v>
      </c>
      <c r="S177">
        <f t="shared" si="28"/>
        <v>3.2125402912565879E-4</v>
      </c>
      <c r="T177">
        <f t="shared" si="30"/>
        <v>2.0398359351323711E-3</v>
      </c>
      <c r="U177">
        <f t="shared" si="39"/>
        <v>1.2952150837086654E-2</v>
      </c>
      <c r="V177">
        <f t="shared" si="42"/>
        <v>8.2241031456168567E-2</v>
      </c>
      <c r="W177">
        <f t="shared" si="45"/>
        <v>0.522197999393887</v>
      </c>
      <c r="X177">
        <f t="shared" si="48"/>
        <v>3.3157506142941804</v>
      </c>
    </row>
    <row r="178" spans="1:25" x14ac:dyDescent="0.2">
      <c r="A178">
        <v>164</v>
      </c>
      <c r="B178">
        <f t="shared" si="32"/>
        <v>16</v>
      </c>
      <c r="C178">
        <f t="shared" si="33"/>
        <v>3</v>
      </c>
      <c r="D178">
        <f t="shared" si="34"/>
        <v>130.66666666666666</v>
      </c>
      <c r="E178">
        <f t="shared" si="35"/>
        <v>-58.666666666666657</v>
      </c>
      <c r="F178" t="e">
        <f t="shared" si="36"/>
        <v>#N/A</v>
      </c>
      <c r="G178" t="e">
        <f t="shared" si="37"/>
        <v>#N/A</v>
      </c>
      <c r="H178">
        <f t="shared" si="38"/>
        <v>3.8675977980755719E-13</v>
      </c>
      <c r="I178">
        <f t="shared" si="41"/>
        <v>2.4557715253020253E-12</v>
      </c>
      <c r="J178">
        <f t="shared" si="44"/>
        <v>1.5593177210631904E-11</v>
      </c>
      <c r="K178">
        <f t="shared" si="47"/>
        <v>9.9010503630734719E-11</v>
      </c>
      <c r="L178">
        <f t="shared" si="27"/>
        <v>6.2867751047731673E-10</v>
      </c>
      <c r="M178">
        <f t="shared" si="29"/>
        <v>3.9918533659217708E-9</v>
      </c>
      <c r="N178">
        <f t="shared" si="31"/>
        <v>2.5346688929468012E-8</v>
      </c>
      <c r="O178">
        <f t="shared" si="40"/>
        <v>1.6094144268219319E-7</v>
      </c>
      <c r="P178">
        <f t="shared" si="43"/>
        <v>1.0219144616759723E-6</v>
      </c>
      <c r="Q178">
        <f t="shared" si="46"/>
        <v>6.4887523659438153E-6</v>
      </c>
      <c r="R178">
        <f t="shared" si="26"/>
        <v>4.1201009326641409E-5</v>
      </c>
      <c r="S178">
        <f t="shared" si="28"/>
        <v>2.6161010218904906E-4</v>
      </c>
      <c r="T178">
        <f t="shared" si="30"/>
        <v>1.661120605681618E-3</v>
      </c>
      <c r="U178">
        <f t="shared" si="39"/>
        <v>1.0547458387620209E-2</v>
      </c>
      <c r="V178">
        <f t="shared" si="42"/>
        <v>6.6972186160396491E-2</v>
      </c>
      <c r="W178">
        <f t="shared" si="45"/>
        <v>0.42524687505449377</v>
      </c>
      <c r="X178">
        <f t="shared" si="48"/>
        <v>2.7001493472307714</v>
      </c>
    </row>
    <row r="179" spans="1:25" x14ac:dyDescent="0.2">
      <c r="A179">
        <v>165</v>
      </c>
      <c r="B179">
        <f t="shared" si="32"/>
        <v>16</v>
      </c>
      <c r="C179">
        <f t="shared" si="33"/>
        <v>4</v>
      </c>
      <c r="D179">
        <f t="shared" si="34"/>
        <v>131.55555555555554</v>
      </c>
      <c r="E179">
        <f t="shared" si="35"/>
        <v>-59.555555555555543</v>
      </c>
      <c r="F179" t="e">
        <f t="shared" si="36"/>
        <v>#N/A</v>
      </c>
      <c r="G179" t="e">
        <f t="shared" si="37"/>
        <v>#N/A</v>
      </c>
      <c r="H179">
        <f t="shared" si="38"/>
        <v>3.1495407479696509E-13</v>
      </c>
      <c r="I179">
        <f t="shared" si="41"/>
        <v>1.9998337186174959E-12</v>
      </c>
      <c r="J179">
        <f t="shared" si="44"/>
        <v>1.2698152594779533E-11</v>
      </c>
      <c r="K179">
        <f t="shared" si="47"/>
        <v>8.0628243148023102E-11</v>
      </c>
      <c r="L179">
        <f t="shared" si="27"/>
        <v>5.1195743196607761E-10</v>
      </c>
      <c r="M179">
        <f t="shared" si="29"/>
        <v>3.2507270642635624E-9</v>
      </c>
      <c r="N179">
        <f t="shared" si="31"/>
        <v>2.0640830245893934E-8</v>
      </c>
      <c r="O179">
        <f t="shared" si="40"/>
        <v>1.3106110258331595E-7</v>
      </c>
      <c r="P179">
        <f t="shared" si="43"/>
        <v>8.3218612845147102E-7</v>
      </c>
      <c r="Q179">
        <f t="shared" si="46"/>
        <v>5.2840525429488319E-6</v>
      </c>
      <c r="R179">
        <f t="shared" ref="R179:R242" si="49">$C$8*EXP(-$C$5*($D179-($R$14-1)*$C$3))</f>
        <v>3.3551642261328909E-5</v>
      </c>
      <c r="S179">
        <f t="shared" si="28"/>
        <v>2.1303964888357674E-4</v>
      </c>
      <c r="T179">
        <f t="shared" si="30"/>
        <v>1.3527174509949018E-3</v>
      </c>
      <c r="U179">
        <f t="shared" si="39"/>
        <v>8.5892204189001904E-3</v>
      </c>
      <c r="V179">
        <f t="shared" si="42"/>
        <v>5.4538150114195591E-2</v>
      </c>
      <c r="W179">
        <f t="shared" si="45"/>
        <v>0.34629566745469464</v>
      </c>
      <c r="X179">
        <f t="shared" si="48"/>
        <v>2.1988404272384474</v>
      </c>
    </row>
    <row r="180" spans="1:25" x14ac:dyDescent="0.2">
      <c r="A180">
        <v>166</v>
      </c>
      <c r="B180">
        <f t="shared" si="32"/>
        <v>16</v>
      </c>
      <c r="C180">
        <f t="shared" si="33"/>
        <v>5</v>
      </c>
      <c r="D180">
        <f t="shared" si="34"/>
        <v>132.44444444444446</v>
      </c>
      <c r="E180">
        <f t="shared" si="35"/>
        <v>-60.444444444444457</v>
      </c>
      <c r="F180" t="e">
        <f t="shared" si="36"/>
        <v>#N/A</v>
      </c>
      <c r="G180" t="e">
        <f t="shared" si="37"/>
        <v>#N/A</v>
      </c>
      <c r="H180">
        <f t="shared" si="38"/>
        <v>2.564797954962361E-13</v>
      </c>
      <c r="I180">
        <f t="shared" si="41"/>
        <v>1.6285451887172577E-12</v>
      </c>
      <c r="J180">
        <f t="shared" si="44"/>
        <v>1.0340617382990077E-11</v>
      </c>
      <c r="K180">
        <f t="shared" si="47"/>
        <v>6.565882764703648E-11</v>
      </c>
      <c r="L180">
        <f t="shared" si="27"/>
        <v>4.1690756831161822E-10</v>
      </c>
      <c r="M180">
        <f t="shared" si="29"/>
        <v>2.6471980500454613E-9</v>
      </c>
      <c r="N180">
        <f t="shared" si="31"/>
        <v>1.6808659877641352E-8</v>
      </c>
      <c r="O180">
        <f t="shared" si="40"/>
        <v>1.0672833748777397E-7</v>
      </c>
      <c r="P180">
        <f t="shared" si="43"/>
        <v>6.7768270081163863E-7</v>
      </c>
      <c r="Q180">
        <f t="shared" si="46"/>
        <v>4.3030169286761819E-6</v>
      </c>
      <c r="R180">
        <f t="shared" si="49"/>
        <v>2.7322454396870154E-5</v>
      </c>
      <c r="S180">
        <f t="shared" si="28"/>
        <v>1.7348677140777927E-4</v>
      </c>
      <c r="T180">
        <f t="shared" si="30"/>
        <v>1.1015723337411013E-3</v>
      </c>
      <c r="U180">
        <f t="shared" si="39"/>
        <v>6.9945483255987517E-3</v>
      </c>
      <c r="V180">
        <f t="shared" si="42"/>
        <v>4.4412613480391487E-2</v>
      </c>
      <c r="W180">
        <f t="shared" si="45"/>
        <v>0.28200251743772187</v>
      </c>
      <c r="X180">
        <f t="shared" si="48"/>
        <v>1.7906043713532807</v>
      </c>
    </row>
    <row r="181" spans="1:25" x14ac:dyDescent="0.2">
      <c r="A181">
        <v>167</v>
      </c>
      <c r="B181">
        <f t="shared" si="32"/>
        <v>16</v>
      </c>
      <c r="C181">
        <f t="shared" si="33"/>
        <v>6</v>
      </c>
      <c r="D181">
        <f t="shared" si="34"/>
        <v>133.33333333333334</v>
      </c>
      <c r="E181">
        <f t="shared" si="35"/>
        <v>-61.333333333333343</v>
      </c>
      <c r="F181" t="e">
        <f t="shared" si="36"/>
        <v>#N/A</v>
      </c>
      <c r="G181" t="e">
        <f t="shared" si="37"/>
        <v>#N/A</v>
      </c>
      <c r="H181">
        <f t="shared" si="38"/>
        <v>2.0886183339649694E-13</v>
      </c>
      <c r="I181">
        <f t="shared" si="41"/>
        <v>1.3261899761984262E-12</v>
      </c>
      <c r="J181">
        <f t="shared" si="44"/>
        <v>8.4207814533082334E-12</v>
      </c>
      <c r="K181">
        <f t="shared" si="47"/>
        <v>5.3468629349503248E-11</v>
      </c>
      <c r="L181">
        <f t="shared" si="27"/>
        <v>3.3950463390679726E-10</v>
      </c>
      <c r="M181">
        <f t="shared" si="29"/>
        <v>2.1557200520469094E-9</v>
      </c>
      <c r="N181">
        <f t="shared" si="31"/>
        <v>1.3687969113472841E-8</v>
      </c>
      <c r="O181">
        <f t="shared" si="40"/>
        <v>8.691318628013986E-8</v>
      </c>
      <c r="P181">
        <f t="shared" si="43"/>
        <v>5.5186433332400923E-7</v>
      </c>
      <c r="Q181">
        <f t="shared" si="46"/>
        <v>3.504120093049044E-6</v>
      </c>
      <c r="R181">
        <f t="shared" si="49"/>
        <v>2.2249775687715821E-5</v>
      </c>
      <c r="S181">
        <f t="shared" si="28"/>
        <v>1.412772693309462E-4</v>
      </c>
      <c r="T181">
        <f t="shared" si="30"/>
        <v>8.970547438205543E-4</v>
      </c>
      <c r="U181">
        <f t="shared" si="39"/>
        <v>5.6959425760552494E-3</v>
      </c>
      <c r="V181">
        <f t="shared" si="42"/>
        <v>3.616698094872222E-2</v>
      </c>
      <c r="W181">
        <f t="shared" si="45"/>
        <v>0.22964601441806182</v>
      </c>
      <c r="X181">
        <f t="shared" si="48"/>
        <v>1.4581612994701425</v>
      </c>
    </row>
    <row r="182" spans="1:25" x14ac:dyDescent="0.2">
      <c r="A182">
        <v>168</v>
      </c>
      <c r="B182">
        <f t="shared" si="32"/>
        <v>16</v>
      </c>
      <c r="C182">
        <f t="shared" si="33"/>
        <v>7</v>
      </c>
      <c r="D182">
        <f t="shared" si="34"/>
        <v>134.22222222222223</v>
      </c>
      <c r="E182">
        <f t="shared" si="35"/>
        <v>-62.222222222222229</v>
      </c>
      <c r="F182" t="e">
        <f t="shared" si="36"/>
        <v>#N/A</v>
      </c>
      <c r="G182" t="e">
        <f t="shared" si="37"/>
        <v>#N/A</v>
      </c>
      <c r="H182">
        <f t="shared" si="38"/>
        <v>1.7008460789413809E-13</v>
      </c>
      <c r="I182">
        <f t="shared" si="41"/>
        <v>1.0799699419790157E-12</v>
      </c>
      <c r="J182">
        <f t="shared" si="44"/>
        <v>6.8573816879660845E-12</v>
      </c>
      <c r="K182">
        <f t="shared" si="47"/>
        <v>4.3541659620899384E-11</v>
      </c>
      <c r="L182">
        <f t="shared" si="27"/>
        <v>2.7647230514662822E-10</v>
      </c>
      <c r="M182">
        <f t="shared" si="29"/>
        <v>1.7554897121193191E-9</v>
      </c>
      <c r="N182">
        <f t="shared" si="31"/>
        <v>1.1146664862950251E-8</v>
      </c>
      <c r="O182">
        <f t="shared" si="40"/>
        <v>7.0776910117536625E-8</v>
      </c>
      <c r="P182">
        <f t="shared" si="43"/>
        <v>4.4940536630254595E-7</v>
      </c>
      <c r="Q182">
        <f t="shared" si="46"/>
        <v>2.8535462049152608E-6</v>
      </c>
      <c r="R182">
        <f t="shared" si="49"/>
        <v>1.8118888990089386E-5</v>
      </c>
      <c r="S182">
        <f t="shared" si="28"/>
        <v>1.1504777377345164E-4</v>
      </c>
      <c r="T182">
        <f t="shared" si="30"/>
        <v>7.30507828458306E-4</v>
      </c>
      <c r="U182">
        <f t="shared" si="39"/>
        <v>4.638435581462882E-3</v>
      </c>
      <c r="V182">
        <f t="shared" si="42"/>
        <v>2.9452230086003617E-2</v>
      </c>
      <c r="W182">
        <f t="shared" si="45"/>
        <v>0.18701000408532631</v>
      </c>
      <c r="X182">
        <f t="shared" si="48"/>
        <v>1.1874395088544971</v>
      </c>
    </row>
    <row r="183" spans="1:25" x14ac:dyDescent="0.2">
      <c r="A183">
        <v>169</v>
      </c>
      <c r="B183">
        <f t="shared" si="32"/>
        <v>16</v>
      </c>
      <c r="C183">
        <f t="shared" si="33"/>
        <v>8</v>
      </c>
      <c r="D183">
        <f t="shared" si="34"/>
        <v>135.11111111111111</v>
      </c>
      <c r="E183">
        <f t="shared" si="35"/>
        <v>-63.111111111111114</v>
      </c>
      <c r="F183" t="e">
        <f t="shared" si="36"/>
        <v>#N/A</v>
      </c>
      <c r="G183" t="e">
        <f t="shared" si="37"/>
        <v>#N/A</v>
      </c>
      <c r="H183">
        <f t="shared" si="38"/>
        <v>1.3850675047740867E-13</v>
      </c>
      <c r="I183">
        <f t="shared" si="41"/>
        <v>8.7946304565014303E-13</v>
      </c>
      <c r="J183">
        <f t="shared" si="44"/>
        <v>5.5842422553287829E-12</v>
      </c>
      <c r="K183">
        <f t="shared" si="47"/>
        <v>3.5457728122216646E-11</v>
      </c>
      <c r="L183">
        <f t="shared" ref="L183:L246" si="50">$C$8*EXP(-$C$5*($D183-($L$14-1)*$C$3))</f>
        <v>2.2514253968643677E-10</v>
      </c>
      <c r="M183">
        <f t="shared" si="29"/>
        <v>1.4295660173641643E-9</v>
      </c>
      <c r="N183">
        <f t="shared" si="31"/>
        <v>9.0771783992874681E-9</v>
      </c>
      <c r="O183">
        <f t="shared" si="40"/>
        <v>5.7636490159727655E-8</v>
      </c>
      <c r="P183">
        <f t="shared" si="43"/>
        <v>3.6596890044522632E-7</v>
      </c>
      <c r="Q183">
        <f t="shared" si="46"/>
        <v>2.3237576702175893E-6</v>
      </c>
      <c r="R183">
        <f t="shared" si="49"/>
        <v>1.475494148089029E-5</v>
      </c>
      <c r="S183">
        <f t="shared" si="28"/>
        <v>9.3688038513977829E-5</v>
      </c>
      <c r="T183">
        <f t="shared" si="30"/>
        <v>5.9488196357570221E-4</v>
      </c>
      <c r="U183">
        <f t="shared" si="39"/>
        <v>3.7772650191079133E-3</v>
      </c>
      <c r="V183">
        <f t="shared" si="42"/>
        <v>2.3984137859578321E-2</v>
      </c>
      <c r="W183">
        <f t="shared" si="45"/>
        <v>0.15228978267537979</v>
      </c>
      <c r="X183">
        <f t="shared" si="48"/>
        <v>0.96697984489162514</v>
      </c>
    </row>
    <row r="184" spans="1:25" x14ac:dyDescent="0.2">
      <c r="A184">
        <v>170</v>
      </c>
      <c r="B184">
        <f t="shared" si="32"/>
        <v>16</v>
      </c>
      <c r="C184">
        <f t="shared" si="33"/>
        <v>9</v>
      </c>
      <c r="D184">
        <f t="shared" si="34"/>
        <v>136</v>
      </c>
      <c r="E184">
        <f t="shared" si="35"/>
        <v>-64</v>
      </c>
      <c r="F184" t="e">
        <f t="shared" si="36"/>
        <v>#N/A</v>
      </c>
      <c r="G184" t="e">
        <f t="shared" si="37"/>
        <v>#N/A</v>
      </c>
      <c r="H184">
        <f t="shared" si="38"/>
        <v>1.1279162862139462E-13</v>
      </c>
      <c r="I184">
        <f t="shared" si="41"/>
        <v>7.1618219970723425E-13</v>
      </c>
      <c r="J184">
        <f t="shared" si="44"/>
        <v>4.5474735088646573E-12</v>
      </c>
      <c r="K184">
        <f t="shared" si="47"/>
        <v>2.8874656927077046E-11</v>
      </c>
      <c r="L184">
        <f t="shared" si="50"/>
        <v>1.833426431250521E-10</v>
      </c>
      <c r="M184">
        <f t="shared" si="29"/>
        <v>1.164153218269349E-9</v>
      </c>
      <c r="N184">
        <f t="shared" si="31"/>
        <v>7.3919121733317287E-9</v>
      </c>
      <c r="O184">
        <f t="shared" si="40"/>
        <v>4.6935716640013204E-8</v>
      </c>
      <c r="P184">
        <f t="shared" si="43"/>
        <v>2.980232238769536E-7</v>
      </c>
      <c r="Q184">
        <f t="shared" si="46"/>
        <v>1.8923295163729204E-6</v>
      </c>
      <c r="R184">
        <f t="shared" si="49"/>
        <v>1.2015543459843389E-5</v>
      </c>
      <c r="S184">
        <f t="shared" si="28"/>
        <v>7.6293945312500027E-5</v>
      </c>
      <c r="T184">
        <f t="shared" si="30"/>
        <v>4.8443635619146714E-4</v>
      </c>
      <c r="U184">
        <f t="shared" si="39"/>
        <v>3.0759791257199071E-3</v>
      </c>
      <c r="V184">
        <f t="shared" si="42"/>
        <v>1.9531250000000003E-2</v>
      </c>
      <c r="W184">
        <f t="shared" si="45"/>
        <v>0.12401570718501562</v>
      </c>
      <c r="X184">
        <f t="shared" si="48"/>
        <v>0.78745065618429588</v>
      </c>
    </row>
    <row r="185" spans="1:25" s="1" customFormat="1" x14ac:dyDescent="0.2">
      <c r="A185" s="1">
        <v>171</v>
      </c>
      <c r="B185" s="1">
        <f t="shared" si="32"/>
        <v>17</v>
      </c>
      <c r="C185" s="1">
        <f t="shared" si="33"/>
        <v>0</v>
      </c>
      <c r="D185" s="1">
        <f t="shared" si="34"/>
        <v>136</v>
      </c>
      <c r="E185" s="1">
        <f t="shared" si="35"/>
        <v>-64</v>
      </c>
      <c r="F185" s="1" t="e">
        <f t="shared" si="36"/>
        <v>#N/A</v>
      </c>
      <c r="G185" s="1" t="e">
        <f t="shared" si="37"/>
        <v>#N/A</v>
      </c>
      <c r="H185" s="1">
        <f t="shared" si="38"/>
        <v>1.1279162862139462E-13</v>
      </c>
      <c r="I185" s="1">
        <f t="shared" si="41"/>
        <v>7.1618219970723425E-13</v>
      </c>
      <c r="J185" s="1">
        <f t="shared" si="44"/>
        <v>4.5474735088646573E-12</v>
      </c>
      <c r="K185" s="1">
        <f t="shared" si="47"/>
        <v>2.8874656927077046E-11</v>
      </c>
      <c r="L185" s="1">
        <f t="shared" si="50"/>
        <v>1.833426431250521E-10</v>
      </c>
      <c r="M185" s="1">
        <f t="shared" si="29"/>
        <v>1.164153218269349E-9</v>
      </c>
      <c r="N185" s="1">
        <f t="shared" si="31"/>
        <v>7.3919121733317287E-9</v>
      </c>
      <c r="O185" s="1">
        <f t="shared" si="40"/>
        <v>4.6935716640013204E-8</v>
      </c>
      <c r="P185" s="1">
        <f t="shared" si="43"/>
        <v>2.980232238769536E-7</v>
      </c>
      <c r="Q185" s="1">
        <f t="shared" si="46"/>
        <v>1.8923295163729204E-6</v>
      </c>
      <c r="R185" s="1">
        <f t="shared" si="49"/>
        <v>1.2015543459843389E-5</v>
      </c>
      <c r="S185" s="1">
        <f t="shared" si="28"/>
        <v>7.6293945312500027E-5</v>
      </c>
      <c r="T185" s="1">
        <f t="shared" si="30"/>
        <v>4.8443635619146714E-4</v>
      </c>
      <c r="U185" s="1">
        <f t="shared" si="39"/>
        <v>3.0759791257199071E-3</v>
      </c>
      <c r="V185" s="1">
        <f t="shared" si="42"/>
        <v>1.9531250000000003E-2</v>
      </c>
      <c r="W185" s="1">
        <f t="shared" si="45"/>
        <v>0.12401570718501562</v>
      </c>
      <c r="X185" s="1">
        <f t="shared" si="48"/>
        <v>0.78745065618429588</v>
      </c>
      <c r="Y185" s="1">
        <f t="shared" ref="Y185:Y248" si="51">$C$8*EXP(-$C$5*($D185-($Y$14-1)*$C$3))</f>
        <v>5</v>
      </c>
    </row>
    <row r="186" spans="1:25" x14ac:dyDescent="0.2">
      <c r="A186">
        <v>172</v>
      </c>
      <c r="B186">
        <f t="shared" si="32"/>
        <v>17</v>
      </c>
      <c r="C186">
        <f t="shared" si="33"/>
        <v>1</v>
      </c>
      <c r="D186">
        <f t="shared" si="34"/>
        <v>136.88888888888889</v>
      </c>
      <c r="E186">
        <f t="shared" si="35"/>
        <v>-64.888888888888886</v>
      </c>
      <c r="F186" t="e">
        <f t="shared" si="36"/>
        <v>#N/A</v>
      </c>
      <c r="G186" t="e">
        <f t="shared" si="37"/>
        <v>#N/A</v>
      </c>
      <c r="H186">
        <f t="shared" si="38"/>
        <v>9.1850768595871709E-14</v>
      </c>
      <c r="I186">
        <f t="shared" si="41"/>
        <v>5.8321602677269838E-13</v>
      </c>
      <c r="J186">
        <f t="shared" si="44"/>
        <v>3.7031909376947863E-12</v>
      </c>
      <c r="K186">
        <f t="shared" si="47"/>
        <v>2.3513796760543174E-11</v>
      </c>
      <c r="L186">
        <f t="shared" si="50"/>
        <v>1.4930330285381091E-10</v>
      </c>
      <c r="M186">
        <f t="shared" si="29"/>
        <v>9.480168800498624E-10</v>
      </c>
      <c r="N186">
        <f t="shared" si="31"/>
        <v>6.0195319706990566E-9</v>
      </c>
      <c r="O186">
        <f t="shared" si="40"/>
        <v>3.8221645530575488E-8</v>
      </c>
      <c r="P186">
        <f t="shared" si="43"/>
        <v>2.4269232129276499E-7</v>
      </c>
      <c r="Q186">
        <f t="shared" si="46"/>
        <v>1.541000184498957E-6</v>
      </c>
      <c r="R186">
        <f t="shared" si="49"/>
        <v>9.7847412558273317E-6</v>
      </c>
      <c r="S186">
        <f t="shared" si="28"/>
        <v>6.2129234250947755E-5</v>
      </c>
      <c r="T186">
        <f t="shared" si="30"/>
        <v>3.9449604723173251E-4</v>
      </c>
      <c r="U186">
        <f t="shared" si="39"/>
        <v>2.5048937614917961E-3</v>
      </c>
      <c r="V186">
        <f t="shared" si="42"/>
        <v>1.5905083968242625E-2</v>
      </c>
      <c r="W186">
        <f t="shared" si="45"/>
        <v>0.10099098809132356</v>
      </c>
      <c r="X186">
        <f t="shared" si="48"/>
        <v>0.64125280294189968</v>
      </c>
      <c r="Y186">
        <f t="shared" si="51"/>
        <v>4.0717014958701112</v>
      </c>
    </row>
    <row r="187" spans="1:25" x14ac:dyDescent="0.2">
      <c r="A187">
        <v>173</v>
      </c>
      <c r="B187">
        <f t="shared" si="32"/>
        <v>17</v>
      </c>
      <c r="C187">
        <f t="shared" si="33"/>
        <v>2</v>
      </c>
      <c r="D187">
        <f t="shared" si="34"/>
        <v>137.77777777777777</v>
      </c>
      <c r="E187">
        <f t="shared" si="35"/>
        <v>-65.777777777777771</v>
      </c>
      <c r="F187" t="e">
        <f t="shared" si="36"/>
        <v>#N/A</v>
      </c>
      <c r="G187" t="e">
        <f t="shared" si="37"/>
        <v>#N/A</v>
      </c>
      <c r="H187">
        <f t="shared" si="38"/>
        <v>7.4797782377726319E-14</v>
      </c>
      <c r="I187">
        <f t="shared" si="41"/>
        <v>4.7493631372516383E-13</v>
      </c>
      <c r="J187">
        <f t="shared" si="44"/>
        <v>3.0156576161008997E-12</v>
      </c>
      <c r="K187">
        <f t="shared" si="47"/>
        <v>1.9148232288697883E-11</v>
      </c>
      <c r="L187">
        <f t="shared" si="50"/>
        <v>1.2158369631364204E-10</v>
      </c>
      <c r="M187">
        <f t="shared" si="29"/>
        <v>7.7200834972182805E-10</v>
      </c>
      <c r="N187">
        <f t="shared" si="31"/>
        <v>4.9019474659066613E-9</v>
      </c>
      <c r="O187">
        <f t="shared" si="40"/>
        <v>3.112542625629227E-8</v>
      </c>
      <c r="P187">
        <f t="shared" si="43"/>
        <v>1.9763413752878814E-7</v>
      </c>
      <c r="Q187">
        <f t="shared" si="46"/>
        <v>1.254898551272104E-6</v>
      </c>
      <c r="R187">
        <f t="shared" si="49"/>
        <v>7.9681091216108263E-6</v>
      </c>
      <c r="S187">
        <f t="shared" si="28"/>
        <v>5.0594339207369709E-5</v>
      </c>
      <c r="T187">
        <f t="shared" si="30"/>
        <v>3.2125402912565879E-4</v>
      </c>
      <c r="U187">
        <f t="shared" si="39"/>
        <v>2.0398359351323711E-3</v>
      </c>
      <c r="V187">
        <f t="shared" si="42"/>
        <v>1.2952150837086654E-2</v>
      </c>
      <c r="W187">
        <f t="shared" si="45"/>
        <v>8.2241031456168567E-2</v>
      </c>
      <c r="X187">
        <f t="shared" si="48"/>
        <v>0.522197999393887</v>
      </c>
      <c r="Y187">
        <f t="shared" si="51"/>
        <v>3.3157506142941804</v>
      </c>
    </row>
    <row r="188" spans="1:25" x14ac:dyDescent="0.2">
      <c r="A188">
        <v>174</v>
      </c>
      <c r="B188">
        <f t="shared" si="32"/>
        <v>17</v>
      </c>
      <c r="C188">
        <f t="shared" si="33"/>
        <v>3</v>
      </c>
      <c r="D188">
        <f t="shared" si="34"/>
        <v>138.66666666666666</v>
      </c>
      <c r="E188">
        <f t="shared" si="35"/>
        <v>-66.666666666666657</v>
      </c>
      <c r="F188" t="e">
        <f t="shared" si="36"/>
        <v>#N/A</v>
      </c>
      <c r="G188" t="e">
        <f t="shared" si="37"/>
        <v>#N/A</v>
      </c>
      <c r="H188">
        <f t="shared" si="38"/>
        <v>6.0910848479031053E-14</v>
      </c>
      <c r="I188">
        <f t="shared" si="41"/>
        <v>3.8675977980755719E-13</v>
      </c>
      <c r="J188">
        <f t="shared" si="44"/>
        <v>2.4557715253020253E-12</v>
      </c>
      <c r="K188">
        <f t="shared" si="47"/>
        <v>1.5593177210631904E-11</v>
      </c>
      <c r="L188">
        <f t="shared" si="50"/>
        <v>9.9010503630734719E-11</v>
      </c>
      <c r="M188">
        <f t="shared" si="29"/>
        <v>6.2867751047731673E-10</v>
      </c>
      <c r="N188">
        <f t="shared" si="31"/>
        <v>3.9918533659217708E-9</v>
      </c>
      <c r="O188">
        <f t="shared" si="40"/>
        <v>2.5346688929468012E-8</v>
      </c>
      <c r="P188">
        <f t="shared" si="43"/>
        <v>1.6094144268219319E-7</v>
      </c>
      <c r="Q188">
        <f t="shared" si="46"/>
        <v>1.0219144616759723E-6</v>
      </c>
      <c r="R188">
        <f t="shared" si="49"/>
        <v>6.4887523659438153E-6</v>
      </c>
      <c r="S188">
        <f t="shared" si="28"/>
        <v>4.1201009326641409E-5</v>
      </c>
      <c r="T188">
        <f t="shared" si="30"/>
        <v>2.6161010218904906E-4</v>
      </c>
      <c r="U188">
        <f t="shared" si="39"/>
        <v>1.661120605681618E-3</v>
      </c>
      <c r="V188">
        <f t="shared" si="42"/>
        <v>1.0547458387620209E-2</v>
      </c>
      <c r="W188">
        <f t="shared" si="45"/>
        <v>6.6972186160396491E-2</v>
      </c>
      <c r="X188">
        <f t="shared" si="48"/>
        <v>0.42524687505449377</v>
      </c>
      <c r="Y188">
        <f t="shared" si="51"/>
        <v>2.7001493472307714</v>
      </c>
    </row>
    <row r="189" spans="1:25" x14ac:dyDescent="0.2">
      <c r="A189">
        <v>175</v>
      </c>
      <c r="B189">
        <f t="shared" si="32"/>
        <v>17</v>
      </c>
      <c r="C189">
        <f t="shared" si="33"/>
        <v>4</v>
      </c>
      <c r="D189">
        <f t="shared" si="34"/>
        <v>139.55555555555554</v>
      </c>
      <c r="E189">
        <f t="shared" si="35"/>
        <v>-67.555555555555543</v>
      </c>
      <c r="F189" t="e">
        <f t="shared" si="36"/>
        <v>#N/A</v>
      </c>
      <c r="G189" t="e">
        <f t="shared" si="37"/>
        <v>#N/A</v>
      </c>
      <c r="H189">
        <f t="shared" si="38"/>
        <v>4.9602158573357511E-14</v>
      </c>
      <c r="I189">
        <f t="shared" si="41"/>
        <v>3.1495407479696509E-13</v>
      </c>
      <c r="J189">
        <f t="shared" si="44"/>
        <v>1.9998337186174959E-12</v>
      </c>
      <c r="K189">
        <f t="shared" si="47"/>
        <v>1.2698152594779533E-11</v>
      </c>
      <c r="L189">
        <f t="shared" si="50"/>
        <v>8.0628243148023102E-11</v>
      </c>
      <c r="M189">
        <f t="shared" si="29"/>
        <v>5.1195743196607761E-10</v>
      </c>
      <c r="N189">
        <f t="shared" si="31"/>
        <v>3.2507270642635624E-9</v>
      </c>
      <c r="O189">
        <f t="shared" si="40"/>
        <v>2.0640830245893934E-8</v>
      </c>
      <c r="P189">
        <f t="shared" si="43"/>
        <v>1.3106110258331595E-7</v>
      </c>
      <c r="Q189">
        <f t="shared" si="46"/>
        <v>8.3218612845147102E-7</v>
      </c>
      <c r="R189">
        <f t="shared" si="49"/>
        <v>5.2840525429488319E-6</v>
      </c>
      <c r="S189">
        <f t="shared" ref="S189:S252" si="52">$C$8*EXP(-$C$5*($D189-($S$14-1)*$C$3))</f>
        <v>3.3551642261328909E-5</v>
      </c>
      <c r="T189">
        <f t="shared" si="30"/>
        <v>2.1303964888357674E-4</v>
      </c>
      <c r="U189">
        <f t="shared" si="39"/>
        <v>1.3527174509949018E-3</v>
      </c>
      <c r="V189">
        <f t="shared" si="42"/>
        <v>8.5892204189001904E-3</v>
      </c>
      <c r="W189">
        <f t="shared" si="45"/>
        <v>5.4538150114195591E-2</v>
      </c>
      <c r="X189">
        <f t="shared" si="48"/>
        <v>0.34629566745469464</v>
      </c>
      <c r="Y189">
        <f t="shared" si="51"/>
        <v>2.1988404272384474</v>
      </c>
    </row>
    <row r="190" spans="1:25" x14ac:dyDescent="0.2">
      <c r="A190">
        <v>176</v>
      </c>
      <c r="B190">
        <f t="shared" si="32"/>
        <v>17</v>
      </c>
      <c r="C190">
        <f t="shared" si="33"/>
        <v>5</v>
      </c>
      <c r="D190">
        <f t="shared" si="34"/>
        <v>140.44444444444446</v>
      </c>
      <c r="E190">
        <f t="shared" si="35"/>
        <v>-68.444444444444457</v>
      </c>
      <c r="F190" t="e">
        <f t="shared" si="36"/>
        <v>#N/A</v>
      </c>
      <c r="G190" t="e">
        <f t="shared" si="37"/>
        <v>#N/A</v>
      </c>
      <c r="H190">
        <f t="shared" si="38"/>
        <v>4.0393036652305102E-14</v>
      </c>
      <c r="I190">
        <f t="shared" si="41"/>
        <v>2.564797954962361E-13</v>
      </c>
      <c r="J190">
        <f t="shared" si="44"/>
        <v>1.6285451887172577E-12</v>
      </c>
      <c r="K190">
        <f t="shared" si="47"/>
        <v>1.0340617382990077E-11</v>
      </c>
      <c r="L190">
        <f t="shared" si="50"/>
        <v>6.565882764703648E-11</v>
      </c>
      <c r="M190">
        <f t="shared" si="29"/>
        <v>4.1690756831161822E-10</v>
      </c>
      <c r="N190">
        <f t="shared" si="31"/>
        <v>2.6471980500454613E-9</v>
      </c>
      <c r="O190">
        <f t="shared" si="40"/>
        <v>1.6808659877641352E-8</v>
      </c>
      <c r="P190">
        <f t="shared" si="43"/>
        <v>1.0672833748777397E-7</v>
      </c>
      <c r="Q190">
        <f t="shared" si="46"/>
        <v>6.7768270081163863E-7</v>
      </c>
      <c r="R190">
        <f t="shared" si="49"/>
        <v>4.3030169286761819E-6</v>
      </c>
      <c r="S190">
        <f t="shared" si="52"/>
        <v>2.7322454396870154E-5</v>
      </c>
      <c r="T190">
        <f t="shared" si="30"/>
        <v>1.7348677140777927E-4</v>
      </c>
      <c r="U190">
        <f t="shared" si="39"/>
        <v>1.1015723337411013E-3</v>
      </c>
      <c r="V190">
        <f t="shared" si="42"/>
        <v>6.9945483255987517E-3</v>
      </c>
      <c r="W190">
        <f t="shared" si="45"/>
        <v>4.4412613480391487E-2</v>
      </c>
      <c r="X190">
        <f t="shared" si="48"/>
        <v>0.28200251743772187</v>
      </c>
      <c r="Y190">
        <f t="shared" si="51"/>
        <v>1.7906043713532807</v>
      </c>
    </row>
    <row r="191" spans="1:25" x14ac:dyDescent="0.2">
      <c r="A191">
        <v>177</v>
      </c>
      <c r="B191">
        <f t="shared" si="32"/>
        <v>17</v>
      </c>
      <c r="C191">
        <f t="shared" si="33"/>
        <v>6</v>
      </c>
      <c r="D191">
        <f t="shared" si="34"/>
        <v>141.33333333333334</v>
      </c>
      <c r="E191">
        <f t="shared" si="35"/>
        <v>-69.333333333333343</v>
      </c>
      <c r="F191" t="e">
        <f t="shared" si="36"/>
        <v>#N/A</v>
      </c>
      <c r="G191" t="e">
        <f t="shared" si="37"/>
        <v>#N/A</v>
      </c>
      <c r="H191">
        <f t="shared" si="38"/>
        <v>3.2893677551985261E-14</v>
      </c>
      <c r="I191">
        <f t="shared" si="41"/>
        <v>2.0886183339649694E-13</v>
      </c>
      <c r="J191">
        <f t="shared" si="44"/>
        <v>1.3261899761984262E-12</v>
      </c>
      <c r="K191">
        <f t="shared" si="47"/>
        <v>8.4207814533082334E-12</v>
      </c>
      <c r="L191">
        <f t="shared" si="50"/>
        <v>5.3468629349503248E-11</v>
      </c>
      <c r="M191">
        <f t="shared" si="29"/>
        <v>3.3950463390679726E-10</v>
      </c>
      <c r="N191">
        <f t="shared" si="31"/>
        <v>2.1557200520469094E-9</v>
      </c>
      <c r="O191">
        <f t="shared" si="40"/>
        <v>1.3687969113472841E-8</v>
      </c>
      <c r="P191">
        <f t="shared" si="43"/>
        <v>8.691318628013986E-8</v>
      </c>
      <c r="Q191">
        <f t="shared" si="46"/>
        <v>5.5186433332400923E-7</v>
      </c>
      <c r="R191">
        <f t="shared" si="49"/>
        <v>3.504120093049044E-6</v>
      </c>
      <c r="S191">
        <f t="shared" si="52"/>
        <v>2.2249775687715821E-5</v>
      </c>
      <c r="T191">
        <f t="shared" si="30"/>
        <v>1.412772693309462E-4</v>
      </c>
      <c r="U191">
        <f t="shared" si="39"/>
        <v>8.970547438205543E-4</v>
      </c>
      <c r="V191">
        <f t="shared" si="42"/>
        <v>5.6959425760552494E-3</v>
      </c>
      <c r="W191">
        <f t="shared" si="45"/>
        <v>3.616698094872222E-2</v>
      </c>
      <c r="X191">
        <f t="shared" si="48"/>
        <v>0.22964601441806182</v>
      </c>
      <c r="Y191">
        <f t="shared" si="51"/>
        <v>1.4581612994701425</v>
      </c>
    </row>
    <row r="192" spans="1:25" x14ac:dyDescent="0.2">
      <c r="A192">
        <v>178</v>
      </c>
      <c r="B192">
        <f t="shared" si="32"/>
        <v>17</v>
      </c>
      <c r="C192">
        <f t="shared" si="33"/>
        <v>7</v>
      </c>
      <c r="D192">
        <f t="shared" si="34"/>
        <v>142.22222222222223</v>
      </c>
      <c r="E192">
        <f t="shared" si="35"/>
        <v>-70.222222222222229</v>
      </c>
      <c r="F192" t="e">
        <f t="shared" si="36"/>
        <v>#N/A</v>
      </c>
      <c r="G192" t="e">
        <f t="shared" si="37"/>
        <v>#N/A</v>
      </c>
      <c r="H192">
        <f t="shared" si="38"/>
        <v>2.6786647218617593E-14</v>
      </c>
      <c r="I192">
        <f t="shared" si="41"/>
        <v>1.7008460789413809E-13</v>
      </c>
      <c r="J192">
        <f t="shared" si="44"/>
        <v>1.0799699419790157E-12</v>
      </c>
      <c r="K192">
        <f t="shared" si="47"/>
        <v>6.8573816879660845E-12</v>
      </c>
      <c r="L192">
        <f t="shared" si="50"/>
        <v>4.3541659620899384E-11</v>
      </c>
      <c r="M192">
        <f t="shared" si="29"/>
        <v>2.7647230514662822E-10</v>
      </c>
      <c r="N192">
        <f t="shared" si="31"/>
        <v>1.7554897121193191E-9</v>
      </c>
      <c r="O192">
        <f t="shared" si="40"/>
        <v>1.1146664862950251E-8</v>
      </c>
      <c r="P192">
        <f t="shared" si="43"/>
        <v>7.0776910117536625E-8</v>
      </c>
      <c r="Q192">
        <f t="shared" si="46"/>
        <v>4.4940536630254595E-7</v>
      </c>
      <c r="R192">
        <f t="shared" si="49"/>
        <v>2.8535462049152608E-6</v>
      </c>
      <c r="S192">
        <f t="shared" si="52"/>
        <v>1.8118888990089386E-5</v>
      </c>
      <c r="T192">
        <f t="shared" si="30"/>
        <v>1.1504777377345164E-4</v>
      </c>
      <c r="U192">
        <f t="shared" si="39"/>
        <v>7.30507828458306E-4</v>
      </c>
      <c r="V192">
        <f t="shared" si="42"/>
        <v>4.638435581462882E-3</v>
      </c>
      <c r="W192">
        <f t="shared" si="45"/>
        <v>2.9452230086003617E-2</v>
      </c>
      <c r="X192">
        <f t="shared" si="48"/>
        <v>0.18701000408532631</v>
      </c>
      <c r="Y192">
        <f t="shared" si="51"/>
        <v>1.1874395088544971</v>
      </c>
    </row>
    <row r="193" spans="1:27" x14ac:dyDescent="0.2">
      <c r="A193">
        <v>179</v>
      </c>
      <c r="B193">
        <f t="shared" si="32"/>
        <v>17</v>
      </c>
      <c r="C193">
        <f t="shared" si="33"/>
        <v>8</v>
      </c>
      <c r="D193">
        <f t="shared" si="34"/>
        <v>143.11111111111111</v>
      </c>
      <c r="E193">
        <f t="shared" si="35"/>
        <v>-71.111111111111114</v>
      </c>
      <c r="F193" t="e">
        <f t="shared" si="36"/>
        <v>#N/A</v>
      </c>
      <c r="G193" t="e">
        <f t="shared" si="37"/>
        <v>#N/A</v>
      </c>
      <c r="H193">
        <f t="shared" si="38"/>
        <v>2.1813446309877967E-14</v>
      </c>
      <c r="I193">
        <f t="shared" si="41"/>
        <v>1.3850675047740867E-13</v>
      </c>
      <c r="J193">
        <f t="shared" si="44"/>
        <v>8.7946304565014303E-13</v>
      </c>
      <c r="K193">
        <f t="shared" si="47"/>
        <v>5.5842422553287829E-12</v>
      </c>
      <c r="L193">
        <f t="shared" si="50"/>
        <v>3.5457728122216646E-11</v>
      </c>
      <c r="M193">
        <f t="shared" ref="M193:M256" si="53">$C$8*EXP(-$C$5*($D193-($M$14-1)*$C$3))</f>
        <v>2.2514253968643677E-10</v>
      </c>
      <c r="N193">
        <f t="shared" si="31"/>
        <v>1.4295660173641643E-9</v>
      </c>
      <c r="O193">
        <f t="shared" si="40"/>
        <v>9.0771783992874681E-9</v>
      </c>
      <c r="P193">
        <f t="shared" si="43"/>
        <v>5.7636490159727655E-8</v>
      </c>
      <c r="Q193">
        <f t="shared" si="46"/>
        <v>3.6596890044522632E-7</v>
      </c>
      <c r="R193">
        <f t="shared" si="49"/>
        <v>2.3237576702175893E-6</v>
      </c>
      <c r="S193">
        <f t="shared" si="52"/>
        <v>1.475494148089029E-5</v>
      </c>
      <c r="T193">
        <f t="shared" si="30"/>
        <v>9.3688038513977829E-5</v>
      </c>
      <c r="U193">
        <f t="shared" si="39"/>
        <v>5.9488196357570221E-4</v>
      </c>
      <c r="V193">
        <f t="shared" si="42"/>
        <v>3.7772650191079133E-3</v>
      </c>
      <c r="W193">
        <f t="shared" si="45"/>
        <v>2.3984137859578321E-2</v>
      </c>
      <c r="X193">
        <f t="shared" si="48"/>
        <v>0.15228978267537979</v>
      </c>
      <c r="Y193">
        <f t="shared" si="51"/>
        <v>0.96697984489162514</v>
      </c>
    </row>
    <row r="194" spans="1:27" x14ac:dyDescent="0.2">
      <c r="A194">
        <v>180</v>
      </c>
      <c r="B194">
        <f t="shared" si="32"/>
        <v>17</v>
      </c>
      <c r="C194">
        <f t="shared" si="33"/>
        <v>9</v>
      </c>
      <c r="D194">
        <f t="shared" si="34"/>
        <v>144</v>
      </c>
      <c r="E194">
        <f t="shared" si="35"/>
        <v>-72</v>
      </c>
      <c r="F194" t="e">
        <f t="shared" si="36"/>
        <v>#N/A</v>
      </c>
      <c r="G194" t="e">
        <f t="shared" si="37"/>
        <v>#N/A</v>
      </c>
      <c r="H194">
        <f t="shared" si="38"/>
        <v>1.7763568394002555E-14</v>
      </c>
      <c r="I194">
        <f t="shared" si="41"/>
        <v>1.1279162862139462E-13</v>
      </c>
      <c r="J194">
        <f t="shared" si="44"/>
        <v>7.1618219970723425E-13</v>
      </c>
      <c r="K194">
        <f t="shared" si="47"/>
        <v>4.5474735088646573E-12</v>
      </c>
      <c r="L194">
        <f t="shared" si="50"/>
        <v>2.8874656927077046E-11</v>
      </c>
      <c r="M194">
        <f t="shared" si="53"/>
        <v>1.833426431250521E-10</v>
      </c>
      <c r="N194">
        <f t="shared" si="31"/>
        <v>1.164153218269349E-9</v>
      </c>
      <c r="O194">
        <f t="shared" si="40"/>
        <v>7.3919121733317287E-9</v>
      </c>
      <c r="P194">
        <f t="shared" si="43"/>
        <v>4.6935716640013204E-8</v>
      </c>
      <c r="Q194">
        <f t="shared" si="46"/>
        <v>2.980232238769536E-7</v>
      </c>
      <c r="R194">
        <f t="shared" si="49"/>
        <v>1.8923295163729204E-6</v>
      </c>
      <c r="S194">
        <f t="shared" si="52"/>
        <v>1.2015543459843389E-5</v>
      </c>
      <c r="T194">
        <f t="shared" si="30"/>
        <v>7.6293945312500027E-5</v>
      </c>
      <c r="U194">
        <f t="shared" si="39"/>
        <v>4.8443635619146714E-4</v>
      </c>
      <c r="V194">
        <f t="shared" si="42"/>
        <v>3.0759791257199071E-3</v>
      </c>
      <c r="W194">
        <f t="shared" si="45"/>
        <v>1.9531250000000003E-2</v>
      </c>
      <c r="X194">
        <f t="shared" si="48"/>
        <v>0.12401570718501562</v>
      </c>
      <c r="Y194">
        <f t="shared" si="51"/>
        <v>0.78745065618429588</v>
      </c>
    </row>
    <row r="195" spans="1:27" s="1" customFormat="1" x14ac:dyDescent="0.2">
      <c r="A195" s="1">
        <v>181</v>
      </c>
      <c r="B195" s="1">
        <f t="shared" si="32"/>
        <v>18</v>
      </c>
      <c r="C195" s="1">
        <f t="shared" si="33"/>
        <v>0</v>
      </c>
      <c r="D195" s="1">
        <f t="shared" si="34"/>
        <v>144</v>
      </c>
      <c r="E195" s="1">
        <f t="shared" si="35"/>
        <v>-72</v>
      </c>
      <c r="F195" s="1" t="e">
        <f t="shared" si="36"/>
        <v>#N/A</v>
      </c>
      <c r="G195" s="1" t="e">
        <f t="shared" si="37"/>
        <v>#N/A</v>
      </c>
      <c r="H195" s="1">
        <f t="shared" si="38"/>
        <v>1.7763568394002555E-14</v>
      </c>
      <c r="I195" s="1">
        <f t="shared" si="41"/>
        <v>1.1279162862139462E-13</v>
      </c>
      <c r="J195" s="1">
        <f t="shared" si="44"/>
        <v>7.1618219970723425E-13</v>
      </c>
      <c r="K195" s="1">
        <f t="shared" si="47"/>
        <v>4.5474735088646573E-12</v>
      </c>
      <c r="L195" s="1">
        <f t="shared" si="50"/>
        <v>2.8874656927077046E-11</v>
      </c>
      <c r="M195" s="1">
        <f t="shared" si="53"/>
        <v>1.833426431250521E-10</v>
      </c>
      <c r="N195" s="1">
        <f t="shared" si="31"/>
        <v>1.164153218269349E-9</v>
      </c>
      <c r="O195" s="1">
        <f t="shared" si="40"/>
        <v>7.3919121733317287E-9</v>
      </c>
      <c r="P195" s="1">
        <f t="shared" si="43"/>
        <v>4.6935716640013204E-8</v>
      </c>
      <c r="Q195" s="1">
        <f t="shared" si="46"/>
        <v>2.980232238769536E-7</v>
      </c>
      <c r="R195" s="1">
        <f t="shared" si="49"/>
        <v>1.8923295163729204E-6</v>
      </c>
      <c r="S195" s="1">
        <f t="shared" si="52"/>
        <v>1.2015543459843389E-5</v>
      </c>
      <c r="T195" s="1">
        <f t="shared" si="30"/>
        <v>7.6293945312500027E-5</v>
      </c>
      <c r="U195" s="1">
        <f t="shared" si="39"/>
        <v>4.8443635619146714E-4</v>
      </c>
      <c r="V195" s="1">
        <f t="shared" si="42"/>
        <v>3.0759791257199071E-3</v>
      </c>
      <c r="W195" s="1">
        <f t="shared" si="45"/>
        <v>1.9531250000000003E-2</v>
      </c>
      <c r="X195" s="1">
        <f t="shared" si="48"/>
        <v>0.12401570718501562</v>
      </c>
      <c r="Y195" s="1">
        <f t="shared" si="51"/>
        <v>0.78745065618429588</v>
      </c>
      <c r="Z195" s="1">
        <f t="shared" ref="Z195:Z258" si="54">$C$8*EXP(-$C$5*($D195-($Z$14-1)*$C$3))</f>
        <v>5</v>
      </c>
    </row>
    <row r="196" spans="1:27" x14ac:dyDescent="0.2">
      <c r="A196">
        <v>182</v>
      </c>
      <c r="B196">
        <f t="shared" si="32"/>
        <v>18</v>
      </c>
      <c r="C196">
        <f t="shared" si="33"/>
        <v>1</v>
      </c>
      <c r="D196">
        <f t="shared" si="34"/>
        <v>144.88888888888889</v>
      </c>
      <c r="E196">
        <f t="shared" si="35"/>
        <v>-72.888888888888886</v>
      </c>
      <c r="F196" t="e">
        <f t="shared" si="36"/>
        <v>#N/A</v>
      </c>
      <c r="G196" t="e">
        <f t="shared" si="37"/>
        <v>#N/A</v>
      </c>
      <c r="H196">
        <f t="shared" si="38"/>
        <v>1.4465589600370196E-14</v>
      </c>
      <c r="I196">
        <f t="shared" si="41"/>
        <v>9.1850768595871709E-14</v>
      </c>
      <c r="J196">
        <f t="shared" si="44"/>
        <v>5.8321602677269838E-13</v>
      </c>
      <c r="K196">
        <f t="shared" si="47"/>
        <v>3.7031909376947863E-12</v>
      </c>
      <c r="L196">
        <f t="shared" si="50"/>
        <v>2.3513796760543174E-11</v>
      </c>
      <c r="M196">
        <f t="shared" si="53"/>
        <v>1.4930330285381091E-10</v>
      </c>
      <c r="N196">
        <f t="shared" si="31"/>
        <v>9.480168800498624E-10</v>
      </c>
      <c r="O196">
        <f t="shared" si="40"/>
        <v>6.0195319706990566E-9</v>
      </c>
      <c r="P196">
        <f t="shared" si="43"/>
        <v>3.8221645530575488E-8</v>
      </c>
      <c r="Q196">
        <f t="shared" si="46"/>
        <v>2.4269232129276499E-7</v>
      </c>
      <c r="R196">
        <f t="shared" si="49"/>
        <v>1.541000184498957E-6</v>
      </c>
      <c r="S196">
        <f t="shared" si="52"/>
        <v>9.7847412558273317E-6</v>
      </c>
      <c r="T196">
        <f t="shared" si="30"/>
        <v>6.2129234250947755E-5</v>
      </c>
      <c r="U196">
        <f t="shared" si="39"/>
        <v>3.9449604723173251E-4</v>
      </c>
      <c r="V196">
        <f t="shared" si="42"/>
        <v>2.5048937614917961E-3</v>
      </c>
      <c r="W196">
        <f t="shared" si="45"/>
        <v>1.5905083968242625E-2</v>
      </c>
      <c r="X196">
        <f t="shared" si="48"/>
        <v>0.10099098809132356</v>
      </c>
      <c r="Y196">
        <f t="shared" si="51"/>
        <v>0.64125280294189968</v>
      </c>
      <c r="Z196">
        <f t="shared" si="54"/>
        <v>4.0717014958701112</v>
      </c>
    </row>
    <row r="197" spans="1:27" x14ac:dyDescent="0.2">
      <c r="A197">
        <v>183</v>
      </c>
      <c r="B197">
        <f t="shared" si="32"/>
        <v>18</v>
      </c>
      <c r="C197">
        <f t="shared" si="33"/>
        <v>2</v>
      </c>
      <c r="D197">
        <f t="shared" si="34"/>
        <v>145.77777777777777</v>
      </c>
      <c r="E197">
        <f t="shared" si="35"/>
        <v>-73.777777777777771</v>
      </c>
      <c r="F197" t="e">
        <f t="shared" si="36"/>
        <v>#N/A</v>
      </c>
      <c r="G197" t="e">
        <f t="shared" si="37"/>
        <v>#N/A</v>
      </c>
      <c r="H197">
        <f t="shared" si="38"/>
        <v>1.177991256289413E-14</v>
      </c>
      <c r="I197">
        <f t="shared" si="41"/>
        <v>7.4797782377726319E-14</v>
      </c>
      <c r="J197">
        <f t="shared" si="44"/>
        <v>4.7493631372516383E-13</v>
      </c>
      <c r="K197">
        <f t="shared" si="47"/>
        <v>3.0156576161008997E-12</v>
      </c>
      <c r="L197">
        <f t="shared" si="50"/>
        <v>1.9148232288697883E-11</v>
      </c>
      <c r="M197">
        <f t="shared" si="53"/>
        <v>1.2158369631364204E-10</v>
      </c>
      <c r="N197">
        <f t="shared" si="31"/>
        <v>7.7200834972182805E-10</v>
      </c>
      <c r="O197">
        <f t="shared" si="40"/>
        <v>4.9019474659066613E-9</v>
      </c>
      <c r="P197">
        <f t="shared" si="43"/>
        <v>3.112542625629227E-8</v>
      </c>
      <c r="Q197">
        <f t="shared" si="46"/>
        <v>1.9763413752878814E-7</v>
      </c>
      <c r="R197">
        <f t="shared" si="49"/>
        <v>1.254898551272104E-6</v>
      </c>
      <c r="S197">
        <f t="shared" si="52"/>
        <v>7.9681091216108263E-6</v>
      </c>
      <c r="T197">
        <f t="shared" si="30"/>
        <v>5.0594339207369709E-5</v>
      </c>
      <c r="U197">
        <f t="shared" si="39"/>
        <v>3.2125402912565879E-4</v>
      </c>
      <c r="V197">
        <f t="shared" si="42"/>
        <v>2.0398359351323711E-3</v>
      </c>
      <c r="W197">
        <f t="shared" si="45"/>
        <v>1.2952150837086654E-2</v>
      </c>
      <c r="X197">
        <f t="shared" si="48"/>
        <v>8.2241031456168567E-2</v>
      </c>
      <c r="Y197">
        <f t="shared" si="51"/>
        <v>0.522197999393887</v>
      </c>
      <c r="Z197">
        <f t="shared" si="54"/>
        <v>3.3157506142941804</v>
      </c>
    </row>
    <row r="198" spans="1:27" x14ac:dyDescent="0.2">
      <c r="A198">
        <v>184</v>
      </c>
      <c r="B198">
        <f t="shared" si="32"/>
        <v>18</v>
      </c>
      <c r="C198">
        <f t="shared" si="33"/>
        <v>3</v>
      </c>
      <c r="D198">
        <f t="shared" si="34"/>
        <v>146.66666666666666</v>
      </c>
      <c r="E198">
        <f t="shared" si="35"/>
        <v>-74.666666666666657</v>
      </c>
      <c r="F198" t="e">
        <f t="shared" si="36"/>
        <v>#N/A</v>
      </c>
      <c r="G198" t="e">
        <f t="shared" si="37"/>
        <v>#N/A</v>
      </c>
      <c r="H198">
        <f t="shared" si="38"/>
        <v>9.5928575207109955E-15</v>
      </c>
      <c r="I198">
        <f t="shared" si="41"/>
        <v>6.0910848479031053E-14</v>
      </c>
      <c r="J198">
        <f t="shared" si="44"/>
        <v>3.8675977980755719E-13</v>
      </c>
      <c r="K198">
        <f t="shared" si="47"/>
        <v>2.4557715253020253E-12</v>
      </c>
      <c r="L198">
        <f t="shared" si="50"/>
        <v>1.5593177210631904E-11</v>
      </c>
      <c r="M198">
        <f t="shared" si="53"/>
        <v>9.9010503630734719E-11</v>
      </c>
      <c r="N198">
        <f t="shared" si="31"/>
        <v>6.2867751047731673E-10</v>
      </c>
      <c r="O198">
        <f t="shared" si="40"/>
        <v>3.9918533659217708E-9</v>
      </c>
      <c r="P198">
        <f t="shared" si="43"/>
        <v>2.5346688929468012E-8</v>
      </c>
      <c r="Q198">
        <f t="shared" si="46"/>
        <v>1.6094144268219319E-7</v>
      </c>
      <c r="R198">
        <f t="shared" si="49"/>
        <v>1.0219144616759723E-6</v>
      </c>
      <c r="S198">
        <f t="shared" si="52"/>
        <v>6.4887523659438153E-6</v>
      </c>
      <c r="T198">
        <f t="shared" si="30"/>
        <v>4.1201009326641409E-5</v>
      </c>
      <c r="U198">
        <f t="shared" si="39"/>
        <v>2.6161010218904906E-4</v>
      </c>
      <c r="V198">
        <f t="shared" si="42"/>
        <v>1.661120605681618E-3</v>
      </c>
      <c r="W198">
        <f t="shared" si="45"/>
        <v>1.0547458387620209E-2</v>
      </c>
      <c r="X198">
        <f t="shared" si="48"/>
        <v>6.6972186160396491E-2</v>
      </c>
      <c r="Y198">
        <f t="shared" si="51"/>
        <v>0.42524687505449377</v>
      </c>
      <c r="Z198">
        <f t="shared" si="54"/>
        <v>2.7001493472307714</v>
      </c>
    </row>
    <row r="199" spans="1:27" x14ac:dyDescent="0.2">
      <c r="A199">
        <v>185</v>
      </c>
      <c r="B199">
        <f t="shared" si="32"/>
        <v>18</v>
      </c>
      <c r="C199">
        <f t="shared" si="33"/>
        <v>4</v>
      </c>
      <c r="D199">
        <f t="shared" si="34"/>
        <v>147.55555555555554</v>
      </c>
      <c r="E199">
        <f t="shared" si="35"/>
        <v>-75.555555555555543</v>
      </c>
      <c r="F199" t="e">
        <f t="shared" si="36"/>
        <v>#N/A</v>
      </c>
      <c r="G199" t="e">
        <f t="shared" si="37"/>
        <v>#N/A</v>
      </c>
      <c r="H199">
        <f t="shared" si="38"/>
        <v>7.8118504633495886E-15</v>
      </c>
      <c r="I199">
        <f t="shared" si="41"/>
        <v>4.9602158573357511E-14</v>
      </c>
      <c r="J199">
        <f t="shared" si="44"/>
        <v>3.1495407479696509E-13</v>
      </c>
      <c r="K199">
        <f t="shared" si="47"/>
        <v>1.9998337186174959E-12</v>
      </c>
      <c r="L199">
        <f t="shared" si="50"/>
        <v>1.2698152594779533E-11</v>
      </c>
      <c r="M199">
        <f t="shared" si="53"/>
        <v>8.0628243148023102E-11</v>
      </c>
      <c r="N199">
        <f t="shared" si="31"/>
        <v>5.1195743196607761E-10</v>
      </c>
      <c r="O199">
        <f t="shared" si="40"/>
        <v>3.2507270642635624E-9</v>
      </c>
      <c r="P199">
        <f t="shared" si="43"/>
        <v>2.0640830245893934E-8</v>
      </c>
      <c r="Q199">
        <f t="shared" si="46"/>
        <v>1.3106110258331595E-7</v>
      </c>
      <c r="R199">
        <f t="shared" si="49"/>
        <v>8.3218612845147102E-7</v>
      </c>
      <c r="S199">
        <f t="shared" si="52"/>
        <v>5.2840525429488319E-6</v>
      </c>
      <c r="T199">
        <f t="shared" ref="T199:T262" si="55">$C$8*EXP(-$C$5*($D199-($T$14-1)*$C$3))</f>
        <v>3.3551642261328909E-5</v>
      </c>
      <c r="U199">
        <f t="shared" si="39"/>
        <v>2.1303964888357674E-4</v>
      </c>
      <c r="V199">
        <f t="shared" si="42"/>
        <v>1.3527174509949018E-3</v>
      </c>
      <c r="W199">
        <f t="shared" si="45"/>
        <v>8.5892204189001904E-3</v>
      </c>
      <c r="X199">
        <f t="shared" si="48"/>
        <v>5.4538150114195591E-2</v>
      </c>
      <c r="Y199">
        <f t="shared" si="51"/>
        <v>0.34629566745469464</v>
      </c>
      <c r="Z199">
        <f t="shared" si="54"/>
        <v>2.1988404272384474</v>
      </c>
    </row>
    <row r="200" spans="1:27" x14ac:dyDescent="0.2">
      <c r="A200">
        <v>186</v>
      </c>
      <c r="B200">
        <f t="shared" si="32"/>
        <v>18</v>
      </c>
      <c r="C200">
        <f t="shared" si="33"/>
        <v>5</v>
      </c>
      <c r="D200">
        <f t="shared" si="34"/>
        <v>148.44444444444446</v>
      </c>
      <c r="E200">
        <f t="shared" si="35"/>
        <v>-76.444444444444457</v>
      </c>
      <c r="F200" t="e">
        <f t="shared" si="36"/>
        <v>#N/A</v>
      </c>
      <c r="G200" t="e">
        <f t="shared" si="37"/>
        <v>#N/A</v>
      </c>
      <c r="H200">
        <f t="shared" si="38"/>
        <v>6.3615046434268059E-15</v>
      </c>
      <c r="I200">
        <f t="shared" si="41"/>
        <v>4.0393036652305102E-14</v>
      </c>
      <c r="J200">
        <f t="shared" si="44"/>
        <v>2.564797954962361E-13</v>
      </c>
      <c r="K200">
        <f t="shared" si="47"/>
        <v>1.6285451887172577E-12</v>
      </c>
      <c r="L200">
        <f t="shared" si="50"/>
        <v>1.0340617382990077E-11</v>
      </c>
      <c r="M200">
        <f t="shared" si="53"/>
        <v>6.565882764703648E-11</v>
      </c>
      <c r="N200">
        <f t="shared" si="31"/>
        <v>4.1690756831161822E-10</v>
      </c>
      <c r="O200">
        <f t="shared" si="40"/>
        <v>2.6471980500454613E-9</v>
      </c>
      <c r="P200">
        <f t="shared" si="43"/>
        <v>1.6808659877641352E-8</v>
      </c>
      <c r="Q200">
        <f t="shared" si="46"/>
        <v>1.0672833748777397E-7</v>
      </c>
      <c r="R200">
        <f t="shared" si="49"/>
        <v>6.7768270081163863E-7</v>
      </c>
      <c r="S200">
        <f t="shared" si="52"/>
        <v>4.3030169286761819E-6</v>
      </c>
      <c r="T200">
        <f t="shared" si="55"/>
        <v>2.7322454396870154E-5</v>
      </c>
      <c r="U200">
        <f t="shared" si="39"/>
        <v>1.7348677140777927E-4</v>
      </c>
      <c r="V200">
        <f t="shared" si="42"/>
        <v>1.1015723337411013E-3</v>
      </c>
      <c r="W200">
        <f t="shared" si="45"/>
        <v>6.9945483255987517E-3</v>
      </c>
      <c r="X200">
        <f t="shared" si="48"/>
        <v>4.4412613480391487E-2</v>
      </c>
      <c r="Y200">
        <f t="shared" si="51"/>
        <v>0.28200251743772187</v>
      </c>
      <c r="Z200">
        <f t="shared" si="54"/>
        <v>1.7906043713532807</v>
      </c>
    </row>
    <row r="201" spans="1:27" x14ac:dyDescent="0.2">
      <c r="A201">
        <v>187</v>
      </c>
      <c r="B201">
        <f t="shared" si="32"/>
        <v>18</v>
      </c>
      <c r="C201">
        <f t="shared" si="33"/>
        <v>6</v>
      </c>
      <c r="D201">
        <f t="shared" si="34"/>
        <v>149.33333333333334</v>
      </c>
      <c r="E201">
        <f t="shared" si="35"/>
        <v>-77.333333333333343</v>
      </c>
      <c r="F201" t="e">
        <f t="shared" si="36"/>
        <v>#N/A</v>
      </c>
      <c r="G201" t="e">
        <f t="shared" si="37"/>
        <v>#N/A</v>
      </c>
      <c r="H201">
        <f t="shared" si="38"/>
        <v>5.1804295945250984E-15</v>
      </c>
      <c r="I201">
        <f t="shared" si="41"/>
        <v>3.2893677551985261E-14</v>
      </c>
      <c r="J201">
        <f t="shared" si="44"/>
        <v>2.0886183339649694E-13</v>
      </c>
      <c r="K201">
        <f t="shared" si="47"/>
        <v>1.3261899761984262E-12</v>
      </c>
      <c r="L201">
        <f t="shared" si="50"/>
        <v>8.4207814533082334E-12</v>
      </c>
      <c r="M201">
        <f t="shared" si="53"/>
        <v>5.3468629349503248E-11</v>
      </c>
      <c r="N201">
        <f t="shared" si="31"/>
        <v>3.3950463390679726E-10</v>
      </c>
      <c r="O201">
        <f t="shared" si="40"/>
        <v>2.1557200520469094E-9</v>
      </c>
      <c r="P201">
        <f t="shared" si="43"/>
        <v>1.3687969113472841E-8</v>
      </c>
      <c r="Q201">
        <f t="shared" si="46"/>
        <v>8.691318628013986E-8</v>
      </c>
      <c r="R201">
        <f t="shared" si="49"/>
        <v>5.5186433332400923E-7</v>
      </c>
      <c r="S201">
        <f t="shared" si="52"/>
        <v>3.504120093049044E-6</v>
      </c>
      <c r="T201">
        <f t="shared" si="55"/>
        <v>2.2249775687715821E-5</v>
      </c>
      <c r="U201">
        <f t="shared" si="39"/>
        <v>1.412772693309462E-4</v>
      </c>
      <c r="V201">
        <f t="shared" si="42"/>
        <v>8.970547438205543E-4</v>
      </c>
      <c r="W201">
        <f t="shared" si="45"/>
        <v>5.6959425760552494E-3</v>
      </c>
      <c r="X201">
        <f t="shared" si="48"/>
        <v>3.616698094872222E-2</v>
      </c>
      <c r="Y201">
        <f t="shared" si="51"/>
        <v>0.22964601441806182</v>
      </c>
      <c r="Z201">
        <f t="shared" si="54"/>
        <v>1.4581612994701425</v>
      </c>
    </row>
    <row r="202" spans="1:27" x14ac:dyDescent="0.2">
      <c r="A202">
        <v>188</v>
      </c>
      <c r="B202">
        <f t="shared" si="32"/>
        <v>18</v>
      </c>
      <c r="C202">
        <f t="shared" si="33"/>
        <v>7</v>
      </c>
      <c r="D202">
        <f t="shared" si="34"/>
        <v>150.22222222222223</v>
      </c>
      <c r="E202">
        <f t="shared" si="35"/>
        <v>-78.222222222222229</v>
      </c>
      <c r="F202" t="e">
        <f t="shared" si="36"/>
        <v>#N/A</v>
      </c>
      <c r="G202" t="e">
        <f t="shared" si="37"/>
        <v>#N/A</v>
      </c>
      <c r="H202">
        <f t="shared" si="38"/>
        <v>4.2186325858555425E-15</v>
      </c>
      <c r="I202">
        <f t="shared" si="41"/>
        <v>2.6786647218617593E-14</v>
      </c>
      <c r="J202">
        <f t="shared" si="44"/>
        <v>1.7008460789413809E-13</v>
      </c>
      <c r="K202">
        <f t="shared" si="47"/>
        <v>1.0799699419790157E-12</v>
      </c>
      <c r="L202">
        <f t="shared" si="50"/>
        <v>6.8573816879660845E-12</v>
      </c>
      <c r="M202">
        <f t="shared" si="53"/>
        <v>4.3541659620899384E-11</v>
      </c>
      <c r="N202">
        <f t="shared" si="31"/>
        <v>2.7647230514662822E-10</v>
      </c>
      <c r="O202">
        <f t="shared" si="40"/>
        <v>1.7554897121193191E-9</v>
      </c>
      <c r="P202">
        <f t="shared" si="43"/>
        <v>1.1146664862950251E-8</v>
      </c>
      <c r="Q202">
        <f t="shared" si="46"/>
        <v>7.0776910117536625E-8</v>
      </c>
      <c r="R202">
        <f t="shared" si="49"/>
        <v>4.4940536630254595E-7</v>
      </c>
      <c r="S202">
        <f t="shared" si="52"/>
        <v>2.8535462049152608E-6</v>
      </c>
      <c r="T202">
        <f t="shared" si="55"/>
        <v>1.8118888990089386E-5</v>
      </c>
      <c r="U202">
        <f t="shared" si="39"/>
        <v>1.1504777377345164E-4</v>
      </c>
      <c r="V202">
        <f t="shared" si="42"/>
        <v>7.30507828458306E-4</v>
      </c>
      <c r="W202">
        <f t="shared" si="45"/>
        <v>4.638435581462882E-3</v>
      </c>
      <c r="X202">
        <f t="shared" si="48"/>
        <v>2.9452230086003617E-2</v>
      </c>
      <c r="Y202">
        <f t="shared" si="51"/>
        <v>0.18701000408532631</v>
      </c>
      <c r="Z202">
        <f t="shared" si="54"/>
        <v>1.1874395088544971</v>
      </c>
    </row>
    <row r="203" spans="1:27" x14ac:dyDescent="0.2">
      <c r="A203">
        <v>189</v>
      </c>
      <c r="B203">
        <f t="shared" si="32"/>
        <v>18</v>
      </c>
      <c r="C203">
        <f t="shared" si="33"/>
        <v>8</v>
      </c>
      <c r="D203">
        <f t="shared" si="34"/>
        <v>151.11111111111111</v>
      </c>
      <c r="E203">
        <f t="shared" si="35"/>
        <v>-79.111111111111114</v>
      </c>
      <c r="F203" t="e">
        <f t="shared" si="36"/>
        <v>#N/A</v>
      </c>
      <c r="G203" t="e">
        <f t="shared" si="37"/>
        <v>#N/A</v>
      </c>
      <c r="H203">
        <f t="shared" si="38"/>
        <v>3.4354025220708688E-15</v>
      </c>
      <c r="I203">
        <f t="shared" si="41"/>
        <v>2.1813446309877967E-14</v>
      </c>
      <c r="J203">
        <f t="shared" si="44"/>
        <v>1.3850675047740867E-13</v>
      </c>
      <c r="K203">
        <f t="shared" si="47"/>
        <v>8.7946304565014303E-13</v>
      </c>
      <c r="L203">
        <f t="shared" si="50"/>
        <v>5.5842422553287829E-12</v>
      </c>
      <c r="M203">
        <f t="shared" si="53"/>
        <v>3.5457728122216646E-11</v>
      </c>
      <c r="N203">
        <f t="shared" ref="N203:N266" si="56">$C$8*EXP(-$C$5*($D203-($N$14-1)*$C$3))</f>
        <v>2.2514253968643677E-10</v>
      </c>
      <c r="O203">
        <f t="shared" si="40"/>
        <v>1.4295660173641643E-9</v>
      </c>
      <c r="P203">
        <f t="shared" si="43"/>
        <v>9.0771783992874681E-9</v>
      </c>
      <c r="Q203">
        <f t="shared" si="46"/>
        <v>5.7636490159727655E-8</v>
      </c>
      <c r="R203">
        <f t="shared" si="49"/>
        <v>3.6596890044522632E-7</v>
      </c>
      <c r="S203">
        <f t="shared" si="52"/>
        <v>2.3237576702175893E-6</v>
      </c>
      <c r="T203">
        <f t="shared" si="55"/>
        <v>1.475494148089029E-5</v>
      </c>
      <c r="U203">
        <f t="shared" si="39"/>
        <v>9.3688038513977829E-5</v>
      </c>
      <c r="V203">
        <f t="shared" si="42"/>
        <v>5.9488196357570221E-4</v>
      </c>
      <c r="W203">
        <f t="shared" si="45"/>
        <v>3.7772650191079133E-3</v>
      </c>
      <c r="X203">
        <f t="shared" si="48"/>
        <v>2.3984137859578321E-2</v>
      </c>
      <c r="Y203">
        <f t="shared" si="51"/>
        <v>0.15228978267537979</v>
      </c>
      <c r="Z203">
        <f t="shared" si="54"/>
        <v>0.96697984489162514</v>
      </c>
    </row>
    <row r="204" spans="1:27" x14ac:dyDescent="0.2">
      <c r="A204">
        <v>190</v>
      </c>
      <c r="B204">
        <f t="shared" si="32"/>
        <v>18</v>
      </c>
      <c r="C204">
        <f t="shared" si="33"/>
        <v>9</v>
      </c>
      <c r="D204">
        <f t="shared" si="34"/>
        <v>152</v>
      </c>
      <c r="E204">
        <f t="shared" si="35"/>
        <v>-80</v>
      </c>
      <c r="F204" t="e">
        <f t="shared" si="36"/>
        <v>#N/A</v>
      </c>
      <c r="G204" t="e">
        <f t="shared" si="37"/>
        <v>#N/A</v>
      </c>
      <c r="H204">
        <f t="shared" si="38"/>
        <v>2.7975867176063917E-15</v>
      </c>
      <c r="I204">
        <f t="shared" si="41"/>
        <v>1.7763568394002555E-14</v>
      </c>
      <c r="J204">
        <f t="shared" si="44"/>
        <v>1.1279162862139462E-13</v>
      </c>
      <c r="K204">
        <f t="shared" si="47"/>
        <v>7.1618219970723425E-13</v>
      </c>
      <c r="L204">
        <f t="shared" si="50"/>
        <v>4.5474735088646573E-12</v>
      </c>
      <c r="M204">
        <f t="shared" si="53"/>
        <v>2.8874656927077046E-11</v>
      </c>
      <c r="N204">
        <f t="shared" si="56"/>
        <v>1.833426431250521E-10</v>
      </c>
      <c r="O204">
        <f t="shared" si="40"/>
        <v>1.164153218269349E-9</v>
      </c>
      <c r="P204">
        <f t="shared" si="43"/>
        <v>7.3919121733317287E-9</v>
      </c>
      <c r="Q204">
        <f t="shared" si="46"/>
        <v>4.6935716640013204E-8</v>
      </c>
      <c r="R204">
        <f t="shared" si="49"/>
        <v>2.980232238769536E-7</v>
      </c>
      <c r="S204">
        <f t="shared" si="52"/>
        <v>1.8923295163729204E-6</v>
      </c>
      <c r="T204">
        <f t="shared" si="55"/>
        <v>1.2015543459843389E-5</v>
      </c>
      <c r="U204">
        <f t="shared" si="39"/>
        <v>7.6293945312500027E-5</v>
      </c>
      <c r="V204">
        <f t="shared" si="42"/>
        <v>4.8443635619146714E-4</v>
      </c>
      <c r="W204">
        <f t="shared" si="45"/>
        <v>3.0759791257199071E-3</v>
      </c>
      <c r="X204">
        <f t="shared" si="48"/>
        <v>1.9531250000000003E-2</v>
      </c>
      <c r="Y204">
        <f t="shared" si="51"/>
        <v>0.12401570718501562</v>
      </c>
      <c r="Z204">
        <f t="shared" si="54"/>
        <v>0.78745065618429588</v>
      </c>
    </row>
    <row r="205" spans="1:27" s="1" customFormat="1" x14ac:dyDescent="0.2">
      <c r="A205" s="1">
        <v>191</v>
      </c>
      <c r="B205" s="1">
        <f t="shared" si="32"/>
        <v>19</v>
      </c>
      <c r="C205" s="1">
        <f t="shared" si="33"/>
        <v>0</v>
      </c>
      <c r="D205" s="1">
        <f t="shared" si="34"/>
        <v>152</v>
      </c>
      <c r="E205" s="1">
        <f t="shared" si="35"/>
        <v>-80</v>
      </c>
      <c r="F205" s="1" t="e">
        <f t="shared" si="36"/>
        <v>#N/A</v>
      </c>
      <c r="G205" s="1" t="e">
        <f t="shared" si="37"/>
        <v>#N/A</v>
      </c>
      <c r="H205" s="1">
        <f t="shared" si="38"/>
        <v>2.7975867176063917E-15</v>
      </c>
      <c r="I205" s="1">
        <f t="shared" si="41"/>
        <v>1.7763568394002555E-14</v>
      </c>
      <c r="J205" s="1">
        <f t="shared" si="44"/>
        <v>1.1279162862139462E-13</v>
      </c>
      <c r="K205" s="1">
        <f t="shared" si="47"/>
        <v>7.1618219970723425E-13</v>
      </c>
      <c r="L205" s="1">
        <f t="shared" si="50"/>
        <v>4.5474735088646573E-12</v>
      </c>
      <c r="M205" s="1">
        <f t="shared" si="53"/>
        <v>2.8874656927077046E-11</v>
      </c>
      <c r="N205" s="1">
        <f t="shared" si="56"/>
        <v>1.833426431250521E-10</v>
      </c>
      <c r="O205" s="1">
        <f t="shared" si="40"/>
        <v>1.164153218269349E-9</v>
      </c>
      <c r="P205" s="1">
        <f t="shared" si="43"/>
        <v>7.3919121733317287E-9</v>
      </c>
      <c r="Q205" s="1">
        <f t="shared" si="46"/>
        <v>4.6935716640013204E-8</v>
      </c>
      <c r="R205" s="1">
        <f t="shared" si="49"/>
        <v>2.980232238769536E-7</v>
      </c>
      <c r="S205" s="1">
        <f t="shared" si="52"/>
        <v>1.8923295163729204E-6</v>
      </c>
      <c r="T205" s="1">
        <f t="shared" si="55"/>
        <v>1.2015543459843389E-5</v>
      </c>
      <c r="U205" s="1">
        <f t="shared" si="39"/>
        <v>7.6293945312500027E-5</v>
      </c>
      <c r="V205" s="1">
        <f t="shared" si="42"/>
        <v>4.8443635619146714E-4</v>
      </c>
      <c r="W205" s="1">
        <f t="shared" si="45"/>
        <v>3.0759791257199071E-3</v>
      </c>
      <c r="X205" s="1">
        <f t="shared" si="48"/>
        <v>1.9531250000000003E-2</v>
      </c>
      <c r="Y205" s="1">
        <f t="shared" si="51"/>
        <v>0.12401570718501562</v>
      </c>
      <c r="Z205" s="1">
        <f t="shared" si="54"/>
        <v>0.78745065618429588</v>
      </c>
      <c r="AA205" s="1">
        <f t="shared" ref="AA205:AA268" si="57">$C$8*EXP(-$C$5*($D205-($AA$14-1)*$C$3))</f>
        <v>5</v>
      </c>
    </row>
    <row r="206" spans="1:27" x14ac:dyDescent="0.2">
      <c r="A206">
        <v>192</v>
      </c>
      <c r="B206">
        <f t="shared" si="32"/>
        <v>19</v>
      </c>
      <c r="C206">
        <f t="shared" si="33"/>
        <v>1</v>
      </c>
      <c r="D206">
        <f t="shared" si="34"/>
        <v>152.88888888888889</v>
      </c>
      <c r="E206">
        <f t="shared" si="35"/>
        <v>-80.888888888888886</v>
      </c>
      <c r="F206" t="e">
        <f t="shared" si="36"/>
        <v>#N/A</v>
      </c>
      <c r="G206" t="e">
        <f t="shared" si="37"/>
        <v>#N/A</v>
      </c>
      <c r="H206">
        <f t="shared" si="38"/>
        <v>2.2781876045808519E-15</v>
      </c>
      <c r="I206">
        <f t="shared" si="41"/>
        <v>1.4465589600370196E-14</v>
      </c>
      <c r="J206">
        <f t="shared" si="44"/>
        <v>9.1850768595871709E-14</v>
      </c>
      <c r="K206">
        <f t="shared" si="47"/>
        <v>5.8321602677269838E-13</v>
      </c>
      <c r="L206">
        <f t="shared" si="50"/>
        <v>3.7031909376947863E-12</v>
      </c>
      <c r="M206">
        <f t="shared" si="53"/>
        <v>2.3513796760543174E-11</v>
      </c>
      <c r="N206">
        <f t="shared" si="56"/>
        <v>1.4930330285381091E-10</v>
      </c>
      <c r="O206">
        <f t="shared" si="40"/>
        <v>9.480168800498624E-10</v>
      </c>
      <c r="P206">
        <f t="shared" si="43"/>
        <v>6.0195319706990566E-9</v>
      </c>
      <c r="Q206">
        <f t="shared" si="46"/>
        <v>3.8221645530575488E-8</v>
      </c>
      <c r="R206">
        <f t="shared" si="49"/>
        <v>2.4269232129276499E-7</v>
      </c>
      <c r="S206">
        <f t="shared" si="52"/>
        <v>1.541000184498957E-6</v>
      </c>
      <c r="T206">
        <f t="shared" si="55"/>
        <v>9.7847412558273317E-6</v>
      </c>
      <c r="U206">
        <f t="shared" si="39"/>
        <v>6.2129234250947755E-5</v>
      </c>
      <c r="V206">
        <f t="shared" si="42"/>
        <v>3.9449604723173251E-4</v>
      </c>
      <c r="W206">
        <f t="shared" si="45"/>
        <v>2.5048937614917961E-3</v>
      </c>
      <c r="X206">
        <f t="shared" si="48"/>
        <v>1.5905083968242625E-2</v>
      </c>
      <c r="Y206">
        <f t="shared" si="51"/>
        <v>0.10099098809132356</v>
      </c>
      <c r="Z206">
        <f t="shared" si="54"/>
        <v>0.64125280294189968</v>
      </c>
      <c r="AA206">
        <f t="shared" si="57"/>
        <v>4.0717014958701112</v>
      </c>
    </row>
    <row r="207" spans="1:27" x14ac:dyDescent="0.2">
      <c r="A207">
        <v>193</v>
      </c>
      <c r="B207">
        <f t="shared" ref="B207:B270" si="58">FLOOR(A207-1,10)/10</f>
        <v>19</v>
      </c>
      <c r="C207">
        <f t="shared" ref="C207:C270" si="59">MOD(A207-1,10)</f>
        <v>2</v>
      </c>
      <c r="D207">
        <f t="shared" ref="D207:D270" si="60">(B207+C207/9)*$C$3</f>
        <v>153.77777777777777</v>
      </c>
      <c r="E207">
        <f t="shared" ref="E207:E270" si="61">$C$10-D207</f>
        <v>-81.777777777777771</v>
      </c>
      <c r="F207" t="e">
        <f t="shared" ref="F207:F270" si="62">IF(E207&lt;0,NA(),D207)</f>
        <v>#N/A</v>
      </c>
      <c r="G207" t="e">
        <f t="shared" ref="G207:G270" si="63">IF(E207&lt;0,NA(),SUM(H207:AZ207))</f>
        <v>#N/A</v>
      </c>
      <c r="H207">
        <f t="shared" ref="H207:H270" si="64">$C$7*EXP(-$C$5*D207)</f>
        <v>1.8552199754889267E-15</v>
      </c>
      <c r="I207">
        <f t="shared" si="41"/>
        <v>1.177991256289413E-14</v>
      </c>
      <c r="J207">
        <f t="shared" si="44"/>
        <v>7.4797782377726319E-14</v>
      </c>
      <c r="K207">
        <f t="shared" si="47"/>
        <v>4.7493631372516383E-13</v>
      </c>
      <c r="L207">
        <f t="shared" si="50"/>
        <v>3.0156576161008997E-12</v>
      </c>
      <c r="M207">
        <f t="shared" si="53"/>
        <v>1.9148232288697883E-11</v>
      </c>
      <c r="N207">
        <f t="shared" si="56"/>
        <v>1.2158369631364204E-10</v>
      </c>
      <c r="O207">
        <f t="shared" si="40"/>
        <v>7.7200834972182805E-10</v>
      </c>
      <c r="P207">
        <f t="shared" si="43"/>
        <v>4.9019474659066613E-9</v>
      </c>
      <c r="Q207">
        <f t="shared" si="46"/>
        <v>3.112542625629227E-8</v>
      </c>
      <c r="R207">
        <f t="shared" si="49"/>
        <v>1.9763413752878814E-7</v>
      </c>
      <c r="S207">
        <f t="shared" si="52"/>
        <v>1.254898551272104E-6</v>
      </c>
      <c r="T207">
        <f t="shared" si="55"/>
        <v>7.9681091216108263E-6</v>
      </c>
      <c r="U207">
        <f t="shared" si="39"/>
        <v>5.0594339207369709E-5</v>
      </c>
      <c r="V207">
        <f t="shared" si="42"/>
        <v>3.2125402912565879E-4</v>
      </c>
      <c r="W207">
        <f t="shared" si="45"/>
        <v>2.0398359351323711E-3</v>
      </c>
      <c r="X207">
        <f t="shared" si="48"/>
        <v>1.2952150837086654E-2</v>
      </c>
      <c r="Y207">
        <f t="shared" si="51"/>
        <v>8.2241031456168567E-2</v>
      </c>
      <c r="Z207">
        <f t="shared" si="54"/>
        <v>0.522197999393887</v>
      </c>
      <c r="AA207">
        <f t="shared" si="57"/>
        <v>3.3157506142941804</v>
      </c>
    </row>
    <row r="208" spans="1:27" x14ac:dyDescent="0.2">
      <c r="A208">
        <v>194</v>
      </c>
      <c r="B208">
        <f t="shared" si="58"/>
        <v>19</v>
      </c>
      <c r="C208">
        <f t="shared" si="59"/>
        <v>3</v>
      </c>
      <c r="D208">
        <f t="shared" si="60"/>
        <v>154.66666666666666</v>
      </c>
      <c r="E208">
        <f t="shared" si="61"/>
        <v>-82.666666666666657</v>
      </c>
      <c r="F208" t="e">
        <f t="shared" si="62"/>
        <v>#N/A</v>
      </c>
      <c r="G208" t="e">
        <f t="shared" si="63"/>
        <v>#N/A</v>
      </c>
      <c r="H208">
        <f t="shared" si="64"/>
        <v>1.5107803898732691E-15</v>
      </c>
      <c r="I208">
        <f t="shared" si="41"/>
        <v>9.5928575207109955E-15</v>
      </c>
      <c r="J208">
        <f t="shared" si="44"/>
        <v>6.0910848479031053E-14</v>
      </c>
      <c r="K208">
        <f t="shared" si="47"/>
        <v>3.8675977980755719E-13</v>
      </c>
      <c r="L208">
        <f t="shared" si="50"/>
        <v>2.4557715253020253E-12</v>
      </c>
      <c r="M208">
        <f t="shared" si="53"/>
        <v>1.5593177210631904E-11</v>
      </c>
      <c r="N208">
        <f t="shared" si="56"/>
        <v>9.9010503630734719E-11</v>
      </c>
      <c r="O208">
        <f t="shared" si="40"/>
        <v>6.2867751047731673E-10</v>
      </c>
      <c r="P208">
        <f t="shared" si="43"/>
        <v>3.9918533659217708E-9</v>
      </c>
      <c r="Q208">
        <f t="shared" si="46"/>
        <v>2.5346688929468012E-8</v>
      </c>
      <c r="R208">
        <f t="shared" si="49"/>
        <v>1.6094144268219319E-7</v>
      </c>
      <c r="S208">
        <f t="shared" si="52"/>
        <v>1.0219144616759723E-6</v>
      </c>
      <c r="T208">
        <f t="shared" si="55"/>
        <v>6.4887523659438153E-6</v>
      </c>
      <c r="U208">
        <f t="shared" si="39"/>
        <v>4.1201009326641409E-5</v>
      </c>
      <c r="V208">
        <f t="shared" si="42"/>
        <v>2.6161010218904906E-4</v>
      </c>
      <c r="W208">
        <f t="shared" si="45"/>
        <v>1.661120605681618E-3</v>
      </c>
      <c r="X208">
        <f t="shared" si="48"/>
        <v>1.0547458387620209E-2</v>
      </c>
      <c r="Y208">
        <f t="shared" si="51"/>
        <v>6.6972186160396491E-2</v>
      </c>
      <c r="Z208">
        <f t="shared" si="54"/>
        <v>0.42524687505449377</v>
      </c>
      <c r="AA208">
        <f t="shared" si="57"/>
        <v>2.7001493472307714</v>
      </c>
    </row>
    <row r="209" spans="1:28" x14ac:dyDescent="0.2">
      <c r="A209">
        <v>195</v>
      </c>
      <c r="B209">
        <f t="shared" si="58"/>
        <v>19</v>
      </c>
      <c r="C209">
        <f t="shared" si="59"/>
        <v>4</v>
      </c>
      <c r="D209">
        <f t="shared" si="60"/>
        <v>155.55555555555554</v>
      </c>
      <c r="E209">
        <f t="shared" si="61"/>
        <v>-83.555555555555543</v>
      </c>
      <c r="F209" t="e">
        <f t="shared" si="62"/>
        <v>#N/A</v>
      </c>
      <c r="G209" t="e">
        <f t="shared" si="63"/>
        <v>#N/A</v>
      </c>
      <c r="H209">
        <f t="shared" si="64"/>
        <v>1.2302893546756482E-15</v>
      </c>
      <c r="I209">
        <f t="shared" si="41"/>
        <v>7.8118504633495886E-15</v>
      </c>
      <c r="J209">
        <f t="shared" si="44"/>
        <v>4.9602158573357511E-14</v>
      </c>
      <c r="K209">
        <f t="shared" si="47"/>
        <v>3.1495407479696509E-13</v>
      </c>
      <c r="L209">
        <f t="shared" si="50"/>
        <v>1.9998337186174959E-12</v>
      </c>
      <c r="M209">
        <f t="shared" si="53"/>
        <v>1.2698152594779533E-11</v>
      </c>
      <c r="N209">
        <f t="shared" si="56"/>
        <v>8.0628243148023102E-11</v>
      </c>
      <c r="O209">
        <f t="shared" si="40"/>
        <v>5.1195743196607761E-10</v>
      </c>
      <c r="P209">
        <f t="shared" si="43"/>
        <v>3.2507270642635624E-9</v>
      </c>
      <c r="Q209">
        <f t="shared" si="46"/>
        <v>2.0640830245893934E-8</v>
      </c>
      <c r="R209">
        <f t="shared" si="49"/>
        <v>1.3106110258331595E-7</v>
      </c>
      <c r="S209">
        <f t="shared" si="52"/>
        <v>8.3218612845147102E-7</v>
      </c>
      <c r="T209">
        <f t="shared" si="55"/>
        <v>5.2840525429488319E-6</v>
      </c>
      <c r="U209">
        <f t="shared" ref="U209:U272" si="65">$C$8*EXP(-$C$5*($D209-($U$14-1)*$C$3))</f>
        <v>3.3551642261328909E-5</v>
      </c>
      <c r="V209">
        <f t="shared" si="42"/>
        <v>2.1303964888357674E-4</v>
      </c>
      <c r="W209">
        <f t="shared" si="45"/>
        <v>1.3527174509949018E-3</v>
      </c>
      <c r="X209">
        <f t="shared" si="48"/>
        <v>8.5892204189001904E-3</v>
      </c>
      <c r="Y209">
        <f t="shared" si="51"/>
        <v>5.4538150114195591E-2</v>
      </c>
      <c r="Z209">
        <f t="shared" si="54"/>
        <v>0.34629566745469464</v>
      </c>
      <c r="AA209">
        <f t="shared" si="57"/>
        <v>2.1988404272384474</v>
      </c>
    </row>
    <row r="210" spans="1:28" x14ac:dyDescent="0.2">
      <c r="A210">
        <v>196</v>
      </c>
      <c r="B210">
        <f t="shared" si="58"/>
        <v>19</v>
      </c>
      <c r="C210">
        <f t="shared" si="59"/>
        <v>5</v>
      </c>
      <c r="D210">
        <f t="shared" si="60"/>
        <v>156.44444444444446</v>
      </c>
      <c r="E210">
        <f t="shared" si="61"/>
        <v>-84.444444444444457</v>
      </c>
      <c r="F210" t="e">
        <f t="shared" si="62"/>
        <v>#N/A</v>
      </c>
      <c r="G210" t="e">
        <f t="shared" si="63"/>
        <v>#N/A</v>
      </c>
      <c r="H210">
        <f t="shared" si="64"/>
        <v>1.0018742011571715E-15</v>
      </c>
      <c r="I210">
        <f t="shared" si="41"/>
        <v>6.3615046434268059E-15</v>
      </c>
      <c r="J210">
        <f t="shared" si="44"/>
        <v>4.0393036652305102E-14</v>
      </c>
      <c r="K210">
        <f t="shared" si="47"/>
        <v>2.564797954962361E-13</v>
      </c>
      <c r="L210">
        <f t="shared" si="50"/>
        <v>1.6285451887172577E-12</v>
      </c>
      <c r="M210">
        <f t="shared" si="53"/>
        <v>1.0340617382990077E-11</v>
      </c>
      <c r="N210">
        <f t="shared" si="56"/>
        <v>6.565882764703648E-11</v>
      </c>
      <c r="O210">
        <f t="shared" si="40"/>
        <v>4.1690756831161822E-10</v>
      </c>
      <c r="P210">
        <f t="shared" si="43"/>
        <v>2.6471980500454613E-9</v>
      </c>
      <c r="Q210">
        <f t="shared" si="46"/>
        <v>1.6808659877641352E-8</v>
      </c>
      <c r="R210">
        <f t="shared" si="49"/>
        <v>1.0672833748777397E-7</v>
      </c>
      <c r="S210">
        <f t="shared" si="52"/>
        <v>6.7768270081163863E-7</v>
      </c>
      <c r="T210">
        <f t="shared" si="55"/>
        <v>4.3030169286761819E-6</v>
      </c>
      <c r="U210">
        <f t="shared" si="65"/>
        <v>2.7322454396870154E-5</v>
      </c>
      <c r="V210">
        <f t="shared" si="42"/>
        <v>1.7348677140777927E-4</v>
      </c>
      <c r="W210">
        <f t="shared" si="45"/>
        <v>1.1015723337411013E-3</v>
      </c>
      <c r="X210">
        <f t="shared" si="48"/>
        <v>6.9945483255987517E-3</v>
      </c>
      <c r="Y210">
        <f t="shared" si="51"/>
        <v>4.4412613480391487E-2</v>
      </c>
      <c r="Z210">
        <f t="shared" si="54"/>
        <v>0.28200251743772187</v>
      </c>
      <c r="AA210">
        <f t="shared" si="57"/>
        <v>1.7906043713532807</v>
      </c>
    </row>
    <row r="211" spans="1:28" x14ac:dyDescent="0.2">
      <c r="A211">
        <v>197</v>
      </c>
      <c r="B211">
        <f t="shared" si="58"/>
        <v>19</v>
      </c>
      <c r="C211">
        <f t="shared" si="59"/>
        <v>6</v>
      </c>
      <c r="D211">
        <f t="shared" si="60"/>
        <v>157.33333333333334</v>
      </c>
      <c r="E211">
        <f t="shared" si="61"/>
        <v>-85.333333333333343</v>
      </c>
      <c r="F211" t="e">
        <f t="shared" si="62"/>
        <v>#N/A</v>
      </c>
      <c r="G211" t="e">
        <f t="shared" si="63"/>
        <v>#N/A</v>
      </c>
      <c r="H211">
        <f t="shared" si="64"/>
        <v>8.1586653670506843E-16</v>
      </c>
      <c r="I211">
        <f t="shared" si="41"/>
        <v>5.1804295945250984E-15</v>
      </c>
      <c r="J211">
        <f t="shared" si="44"/>
        <v>3.2893677551985261E-14</v>
      </c>
      <c r="K211">
        <f t="shared" si="47"/>
        <v>2.0886183339649694E-13</v>
      </c>
      <c r="L211">
        <f t="shared" si="50"/>
        <v>1.3261899761984262E-12</v>
      </c>
      <c r="M211">
        <f t="shared" si="53"/>
        <v>8.4207814533082334E-12</v>
      </c>
      <c r="N211">
        <f t="shared" si="56"/>
        <v>5.3468629349503248E-11</v>
      </c>
      <c r="O211">
        <f t="shared" si="40"/>
        <v>3.3950463390679726E-10</v>
      </c>
      <c r="P211">
        <f t="shared" si="43"/>
        <v>2.1557200520469094E-9</v>
      </c>
      <c r="Q211">
        <f t="shared" si="46"/>
        <v>1.3687969113472841E-8</v>
      </c>
      <c r="R211">
        <f t="shared" si="49"/>
        <v>8.691318628013986E-8</v>
      </c>
      <c r="S211">
        <f t="shared" si="52"/>
        <v>5.5186433332400923E-7</v>
      </c>
      <c r="T211">
        <f t="shared" si="55"/>
        <v>3.504120093049044E-6</v>
      </c>
      <c r="U211">
        <f t="shared" si="65"/>
        <v>2.2249775687715821E-5</v>
      </c>
      <c r="V211">
        <f t="shared" si="42"/>
        <v>1.412772693309462E-4</v>
      </c>
      <c r="W211">
        <f t="shared" si="45"/>
        <v>8.970547438205543E-4</v>
      </c>
      <c r="X211">
        <f t="shared" si="48"/>
        <v>5.6959425760552494E-3</v>
      </c>
      <c r="Y211">
        <f t="shared" si="51"/>
        <v>3.616698094872222E-2</v>
      </c>
      <c r="Z211">
        <f t="shared" si="54"/>
        <v>0.22964601441806182</v>
      </c>
      <c r="AA211">
        <f t="shared" si="57"/>
        <v>1.4581612994701425</v>
      </c>
    </row>
    <row r="212" spans="1:28" x14ac:dyDescent="0.2">
      <c r="A212">
        <v>198</v>
      </c>
      <c r="B212">
        <f t="shared" si="58"/>
        <v>19</v>
      </c>
      <c r="C212">
        <f t="shared" si="59"/>
        <v>7</v>
      </c>
      <c r="D212">
        <f t="shared" si="60"/>
        <v>158.22222222222223</v>
      </c>
      <c r="E212">
        <f t="shared" si="61"/>
        <v>-86.222222222222229</v>
      </c>
      <c r="F212" t="e">
        <f t="shared" si="62"/>
        <v>#N/A</v>
      </c>
      <c r="G212" t="e">
        <f t="shared" si="63"/>
        <v>#N/A</v>
      </c>
      <c r="H212">
        <f t="shared" si="64"/>
        <v>6.6439299958647644E-16</v>
      </c>
      <c r="I212">
        <f t="shared" si="41"/>
        <v>4.2186325858555425E-15</v>
      </c>
      <c r="J212">
        <f t="shared" si="44"/>
        <v>2.6786647218617593E-14</v>
      </c>
      <c r="K212">
        <f t="shared" si="47"/>
        <v>1.7008460789413809E-13</v>
      </c>
      <c r="L212">
        <f t="shared" si="50"/>
        <v>1.0799699419790157E-12</v>
      </c>
      <c r="M212">
        <f t="shared" si="53"/>
        <v>6.8573816879660845E-12</v>
      </c>
      <c r="N212">
        <f t="shared" si="56"/>
        <v>4.3541659620899384E-11</v>
      </c>
      <c r="O212">
        <f t="shared" si="40"/>
        <v>2.7647230514662822E-10</v>
      </c>
      <c r="P212">
        <f t="shared" si="43"/>
        <v>1.7554897121193191E-9</v>
      </c>
      <c r="Q212">
        <f t="shared" si="46"/>
        <v>1.1146664862950251E-8</v>
      </c>
      <c r="R212">
        <f t="shared" si="49"/>
        <v>7.0776910117536625E-8</v>
      </c>
      <c r="S212">
        <f t="shared" si="52"/>
        <v>4.4940536630254595E-7</v>
      </c>
      <c r="T212">
        <f t="shared" si="55"/>
        <v>2.8535462049152608E-6</v>
      </c>
      <c r="U212">
        <f t="shared" si="65"/>
        <v>1.8118888990089386E-5</v>
      </c>
      <c r="V212">
        <f t="shared" si="42"/>
        <v>1.1504777377345164E-4</v>
      </c>
      <c r="W212">
        <f t="shared" si="45"/>
        <v>7.30507828458306E-4</v>
      </c>
      <c r="X212">
        <f t="shared" si="48"/>
        <v>4.638435581462882E-3</v>
      </c>
      <c r="Y212">
        <f t="shared" si="51"/>
        <v>2.9452230086003617E-2</v>
      </c>
      <c r="Z212">
        <f t="shared" si="54"/>
        <v>0.18701000408532631</v>
      </c>
      <c r="AA212">
        <f t="shared" si="57"/>
        <v>1.1874395088544971</v>
      </c>
    </row>
    <row r="213" spans="1:28" x14ac:dyDescent="0.2">
      <c r="A213">
        <v>199</v>
      </c>
      <c r="B213">
        <f t="shared" si="58"/>
        <v>19</v>
      </c>
      <c r="C213">
        <f t="shared" si="59"/>
        <v>8</v>
      </c>
      <c r="D213">
        <f t="shared" si="60"/>
        <v>159.11111111111111</v>
      </c>
      <c r="E213">
        <f t="shared" si="61"/>
        <v>-87.111111111111114</v>
      </c>
      <c r="F213" t="e">
        <f t="shared" si="62"/>
        <v>#N/A</v>
      </c>
      <c r="G213" t="e">
        <f t="shared" si="63"/>
        <v>#N/A</v>
      </c>
      <c r="H213">
        <f t="shared" si="64"/>
        <v>5.4104199405237921E-16</v>
      </c>
      <c r="I213">
        <f t="shared" si="41"/>
        <v>3.4354025220708688E-15</v>
      </c>
      <c r="J213">
        <f t="shared" si="44"/>
        <v>2.1813446309877967E-14</v>
      </c>
      <c r="K213">
        <f t="shared" si="47"/>
        <v>1.3850675047740867E-13</v>
      </c>
      <c r="L213">
        <f t="shared" si="50"/>
        <v>8.7946304565014303E-13</v>
      </c>
      <c r="M213">
        <f t="shared" si="53"/>
        <v>5.5842422553287829E-12</v>
      </c>
      <c r="N213">
        <f t="shared" si="56"/>
        <v>3.5457728122216646E-11</v>
      </c>
      <c r="O213">
        <f t="shared" ref="O213:O276" si="66">$C$8*EXP(-$C$5*($D213-($O$14-1)*$C$3))</f>
        <v>2.2514253968643677E-10</v>
      </c>
      <c r="P213">
        <f t="shared" si="43"/>
        <v>1.4295660173641643E-9</v>
      </c>
      <c r="Q213">
        <f t="shared" si="46"/>
        <v>9.0771783992874681E-9</v>
      </c>
      <c r="R213">
        <f t="shared" si="49"/>
        <v>5.7636490159727655E-8</v>
      </c>
      <c r="S213">
        <f t="shared" si="52"/>
        <v>3.6596890044522632E-7</v>
      </c>
      <c r="T213">
        <f t="shared" si="55"/>
        <v>2.3237576702175893E-6</v>
      </c>
      <c r="U213">
        <f t="shared" si="65"/>
        <v>1.475494148089029E-5</v>
      </c>
      <c r="V213">
        <f t="shared" si="42"/>
        <v>9.3688038513977829E-5</v>
      </c>
      <c r="W213">
        <f t="shared" si="45"/>
        <v>5.9488196357570221E-4</v>
      </c>
      <c r="X213">
        <f t="shared" si="48"/>
        <v>3.7772650191079133E-3</v>
      </c>
      <c r="Y213">
        <f t="shared" si="51"/>
        <v>2.3984137859578321E-2</v>
      </c>
      <c r="Z213">
        <f t="shared" si="54"/>
        <v>0.15228978267537979</v>
      </c>
      <c r="AA213">
        <f t="shared" si="57"/>
        <v>0.96697984489162514</v>
      </c>
    </row>
    <row r="214" spans="1:28" x14ac:dyDescent="0.2">
      <c r="A214">
        <v>200</v>
      </c>
      <c r="B214">
        <f t="shared" si="58"/>
        <v>19</v>
      </c>
      <c r="C214">
        <f t="shared" si="59"/>
        <v>9</v>
      </c>
      <c r="D214">
        <f t="shared" si="60"/>
        <v>160</v>
      </c>
      <c r="E214">
        <f t="shared" si="61"/>
        <v>-88</v>
      </c>
      <c r="F214" t="e">
        <f t="shared" si="62"/>
        <v>#N/A</v>
      </c>
      <c r="G214" t="e">
        <f t="shared" si="63"/>
        <v>#N/A</v>
      </c>
      <c r="H214">
        <f t="shared" si="64"/>
        <v>4.4059229930232245E-16</v>
      </c>
      <c r="I214">
        <f t="shared" si="41"/>
        <v>2.7975867176063917E-15</v>
      </c>
      <c r="J214">
        <f t="shared" si="44"/>
        <v>1.7763568394002555E-14</v>
      </c>
      <c r="K214">
        <f t="shared" si="47"/>
        <v>1.1279162862139462E-13</v>
      </c>
      <c r="L214">
        <f t="shared" si="50"/>
        <v>7.1618219970723425E-13</v>
      </c>
      <c r="M214">
        <f t="shared" si="53"/>
        <v>4.5474735088646573E-12</v>
      </c>
      <c r="N214">
        <f t="shared" si="56"/>
        <v>2.8874656927077046E-11</v>
      </c>
      <c r="O214">
        <f t="shared" si="66"/>
        <v>1.833426431250521E-10</v>
      </c>
      <c r="P214">
        <f t="shared" si="43"/>
        <v>1.164153218269349E-9</v>
      </c>
      <c r="Q214">
        <f t="shared" si="46"/>
        <v>7.3919121733317287E-9</v>
      </c>
      <c r="R214">
        <f t="shared" si="49"/>
        <v>4.6935716640013204E-8</v>
      </c>
      <c r="S214">
        <f t="shared" si="52"/>
        <v>2.980232238769536E-7</v>
      </c>
      <c r="T214">
        <f t="shared" si="55"/>
        <v>1.8923295163729204E-6</v>
      </c>
      <c r="U214">
        <f t="shared" si="65"/>
        <v>1.2015543459843389E-5</v>
      </c>
      <c r="V214">
        <f t="shared" si="42"/>
        <v>7.6293945312500027E-5</v>
      </c>
      <c r="W214">
        <f t="shared" si="45"/>
        <v>4.8443635619146714E-4</v>
      </c>
      <c r="X214">
        <f t="shared" si="48"/>
        <v>3.0759791257199071E-3</v>
      </c>
      <c r="Y214">
        <f t="shared" si="51"/>
        <v>1.9531250000000003E-2</v>
      </c>
      <c r="Z214">
        <f t="shared" si="54"/>
        <v>0.12401570718501562</v>
      </c>
      <c r="AA214">
        <f t="shared" si="57"/>
        <v>0.78745065618429588</v>
      </c>
    </row>
    <row r="215" spans="1:28" s="1" customFormat="1" x14ac:dyDescent="0.2">
      <c r="A215" s="1">
        <v>201</v>
      </c>
      <c r="B215" s="1">
        <f t="shared" si="58"/>
        <v>20</v>
      </c>
      <c r="C215" s="1">
        <f t="shared" si="59"/>
        <v>0</v>
      </c>
      <c r="D215" s="1">
        <f t="shared" si="60"/>
        <v>160</v>
      </c>
      <c r="E215" s="1">
        <f t="shared" si="61"/>
        <v>-88</v>
      </c>
      <c r="F215" s="1" t="e">
        <f t="shared" si="62"/>
        <v>#N/A</v>
      </c>
      <c r="G215" s="1" t="e">
        <f t="shared" si="63"/>
        <v>#N/A</v>
      </c>
      <c r="H215" s="1">
        <f t="shared" si="64"/>
        <v>4.4059229930232245E-16</v>
      </c>
      <c r="I215" s="1">
        <f t="shared" si="41"/>
        <v>2.7975867176063917E-15</v>
      </c>
      <c r="J215" s="1">
        <f t="shared" si="44"/>
        <v>1.7763568394002555E-14</v>
      </c>
      <c r="K215" s="1">
        <f t="shared" si="47"/>
        <v>1.1279162862139462E-13</v>
      </c>
      <c r="L215" s="1">
        <f t="shared" si="50"/>
        <v>7.1618219970723425E-13</v>
      </c>
      <c r="M215" s="1">
        <f t="shared" si="53"/>
        <v>4.5474735088646573E-12</v>
      </c>
      <c r="N215" s="1">
        <f t="shared" si="56"/>
        <v>2.8874656927077046E-11</v>
      </c>
      <c r="O215" s="1">
        <f t="shared" si="66"/>
        <v>1.833426431250521E-10</v>
      </c>
      <c r="P215" s="1">
        <f t="shared" si="43"/>
        <v>1.164153218269349E-9</v>
      </c>
      <c r="Q215" s="1">
        <f t="shared" si="46"/>
        <v>7.3919121733317287E-9</v>
      </c>
      <c r="R215" s="1">
        <f t="shared" si="49"/>
        <v>4.6935716640013204E-8</v>
      </c>
      <c r="S215" s="1">
        <f t="shared" si="52"/>
        <v>2.980232238769536E-7</v>
      </c>
      <c r="T215" s="1">
        <f t="shared" si="55"/>
        <v>1.8923295163729204E-6</v>
      </c>
      <c r="U215" s="1">
        <f t="shared" si="65"/>
        <v>1.2015543459843389E-5</v>
      </c>
      <c r="V215" s="1">
        <f t="shared" si="42"/>
        <v>7.6293945312500027E-5</v>
      </c>
      <c r="W215" s="1">
        <f t="shared" si="45"/>
        <v>4.8443635619146714E-4</v>
      </c>
      <c r="X215" s="1">
        <f t="shared" si="48"/>
        <v>3.0759791257199071E-3</v>
      </c>
      <c r="Y215" s="1">
        <f t="shared" si="51"/>
        <v>1.9531250000000003E-2</v>
      </c>
      <c r="Z215" s="1">
        <f t="shared" si="54"/>
        <v>0.12401570718501562</v>
      </c>
      <c r="AA215" s="1">
        <f t="shared" si="57"/>
        <v>0.78745065618429588</v>
      </c>
      <c r="AB215" s="1">
        <f t="shared" ref="AB215:AB278" si="67">$C$8*EXP(-$C$5*($D215-($AB$14-1)*$C$3))</f>
        <v>5</v>
      </c>
    </row>
    <row r="216" spans="1:28" x14ac:dyDescent="0.2">
      <c r="A216">
        <v>202</v>
      </c>
      <c r="B216">
        <f t="shared" si="58"/>
        <v>20</v>
      </c>
      <c r="C216">
        <f t="shared" si="59"/>
        <v>1</v>
      </c>
      <c r="D216">
        <f t="shared" si="60"/>
        <v>160.88888888888889</v>
      </c>
      <c r="E216">
        <f t="shared" si="61"/>
        <v>-88.888888888888886</v>
      </c>
      <c r="F216" t="e">
        <f t="shared" si="62"/>
        <v>#N/A</v>
      </c>
      <c r="G216" t="e">
        <f t="shared" si="63"/>
        <v>#N/A</v>
      </c>
      <c r="H216">
        <f t="shared" si="64"/>
        <v>3.5879206482762485E-16</v>
      </c>
      <c r="I216">
        <f t="shared" si="41"/>
        <v>2.2781876045808519E-15</v>
      </c>
      <c r="J216">
        <f t="shared" si="44"/>
        <v>1.4465589600370196E-14</v>
      </c>
      <c r="K216">
        <f t="shared" si="47"/>
        <v>9.1850768595871709E-14</v>
      </c>
      <c r="L216">
        <f t="shared" si="50"/>
        <v>5.8321602677269838E-13</v>
      </c>
      <c r="M216">
        <f t="shared" si="53"/>
        <v>3.7031909376947863E-12</v>
      </c>
      <c r="N216">
        <f t="shared" si="56"/>
        <v>2.3513796760543174E-11</v>
      </c>
      <c r="O216">
        <f t="shared" si="66"/>
        <v>1.4930330285381091E-10</v>
      </c>
      <c r="P216">
        <f t="shared" si="43"/>
        <v>9.480168800498624E-10</v>
      </c>
      <c r="Q216">
        <f t="shared" si="46"/>
        <v>6.0195319706990566E-9</v>
      </c>
      <c r="R216">
        <f t="shared" si="49"/>
        <v>3.8221645530575488E-8</v>
      </c>
      <c r="S216">
        <f t="shared" si="52"/>
        <v>2.4269232129276499E-7</v>
      </c>
      <c r="T216">
        <f t="shared" si="55"/>
        <v>1.541000184498957E-6</v>
      </c>
      <c r="U216">
        <f t="shared" si="65"/>
        <v>9.7847412558273317E-6</v>
      </c>
      <c r="V216">
        <f t="shared" si="42"/>
        <v>6.2129234250947755E-5</v>
      </c>
      <c r="W216">
        <f t="shared" si="45"/>
        <v>3.9449604723173251E-4</v>
      </c>
      <c r="X216">
        <f t="shared" si="48"/>
        <v>2.5048937614917961E-3</v>
      </c>
      <c r="Y216">
        <f t="shared" si="51"/>
        <v>1.5905083968242625E-2</v>
      </c>
      <c r="Z216">
        <f t="shared" si="54"/>
        <v>0.10099098809132356</v>
      </c>
      <c r="AA216">
        <f t="shared" si="57"/>
        <v>0.64125280294189968</v>
      </c>
      <c r="AB216">
        <f t="shared" si="67"/>
        <v>4.0717014958701112</v>
      </c>
    </row>
    <row r="217" spans="1:28" x14ac:dyDescent="0.2">
      <c r="A217">
        <v>203</v>
      </c>
      <c r="B217">
        <f t="shared" si="58"/>
        <v>20</v>
      </c>
      <c r="C217">
        <f t="shared" si="59"/>
        <v>2</v>
      </c>
      <c r="D217">
        <f t="shared" si="60"/>
        <v>161.77777777777777</v>
      </c>
      <c r="E217">
        <f t="shared" si="61"/>
        <v>-89.777777777777771</v>
      </c>
      <c r="F217" t="e">
        <f t="shared" si="62"/>
        <v>#N/A</v>
      </c>
      <c r="G217" t="e">
        <f t="shared" si="63"/>
        <v>#N/A</v>
      </c>
      <c r="H217">
        <f t="shared" si="64"/>
        <v>2.9217883741299215E-16</v>
      </c>
      <c r="I217">
        <f t="shared" ref="I217:I280" si="68">$C$8*EXP(-$C$5*($D217-($I$14-1)*$C$3))</f>
        <v>1.8552199754889267E-15</v>
      </c>
      <c r="J217">
        <f t="shared" si="44"/>
        <v>1.177991256289413E-14</v>
      </c>
      <c r="K217">
        <f t="shared" si="47"/>
        <v>7.4797782377726319E-14</v>
      </c>
      <c r="L217">
        <f t="shared" si="50"/>
        <v>4.7493631372516383E-13</v>
      </c>
      <c r="M217">
        <f t="shared" si="53"/>
        <v>3.0156576161008997E-12</v>
      </c>
      <c r="N217">
        <f t="shared" si="56"/>
        <v>1.9148232288697883E-11</v>
      </c>
      <c r="O217">
        <f t="shared" si="66"/>
        <v>1.2158369631364204E-10</v>
      </c>
      <c r="P217">
        <f t="shared" si="43"/>
        <v>7.7200834972182805E-10</v>
      </c>
      <c r="Q217">
        <f t="shared" si="46"/>
        <v>4.9019474659066613E-9</v>
      </c>
      <c r="R217">
        <f t="shared" si="49"/>
        <v>3.112542625629227E-8</v>
      </c>
      <c r="S217">
        <f t="shared" si="52"/>
        <v>1.9763413752878814E-7</v>
      </c>
      <c r="T217">
        <f t="shared" si="55"/>
        <v>1.254898551272104E-6</v>
      </c>
      <c r="U217">
        <f t="shared" si="65"/>
        <v>7.9681091216108263E-6</v>
      </c>
      <c r="V217">
        <f t="shared" si="42"/>
        <v>5.0594339207369709E-5</v>
      </c>
      <c r="W217">
        <f t="shared" si="45"/>
        <v>3.2125402912565879E-4</v>
      </c>
      <c r="X217">
        <f t="shared" si="48"/>
        <v>2.0398359351323711E-3</v>
      </c>
      <c r="Y217">
        <f t="shared" si="51"/>
        <v>1.2952150837086654E-2</v>
      </c>
      <c r="Z217">
        <f t="shared" si="54"/>
        <v>8.2241031456168567E-2</v>
      </c>
      <c r="AA217">
        <f t="shared" si="57"/>
        <v>0.522197999393887</v>
      </c>
      <c r="AB217">
        <f t="shared" si="67"/>
        <v>3.3157506142941804</v>
      </c>
    </row>
    <row r="218" spans="1:28" x14ac:dyDescent="0.2">
      <c r="A218">
        <v>204</v>
      </c>
      <c r="B218">
        <f t="shared" si="58"/>
        <v>20</v>
      </c>
      <c r="C218">
        <f t="shared" si="59"/>
        <v>3</v>
      </c>
      <c r="D218">
        <f t="shared" si="60"/>
        <v>162.66666666666666</v>
      </c>
      <c r="E218">
        <f t="shared" si="61"/>
        <v>-90.666666666666657</v>
      </c>
      <c r="F218" t="e">
        <f t="shared" si="62"/>
        <v>#N/A</v>
      </c>
      <c r="G218" t="e">
        <f t="shared" si="63"/>
        <v>#N/A</v>
      </c>
      <c r="H218">
        <f t="shared" si="64"/>
        <v>2.379330018712149E-16</v>
      </c>
      <c r="I218">
        <f t="shared" si="68"/>
        <v>1.5107803898732691E-15</v>
      </c>
      <c r="J218">
        <f t="shared" si="44"/>
        <v>9.5928575207109955E-15</v>
      </c>
      <c r="K218">
        <f t="shared" si="47"/>
        <v>6.0910848479031053E-14</v>
      </c>
      <c r="L218">
        <f t="shared" si="50"/>
        <v>3.8675977980755719E-13</v>
      </c>
      <c r="M218">
        <f t="shared" si="53"/>
        <v>2.4557715253020253E-12</v>
      </c>
      <c r="N218">
        <f t="shared" si="56"/>
        <v>1.5593177210631904E-11</v>
      </c>
      <c r="O218">
        <f t="shared" si="66"/>
        <v>9.9010503630734719E-11</v>
      </c>
      <c r="P218">
        <f t="shared" si="43"/>
        <v>6.2867751047731673E-10</v>
      </c>
      <c r="Q218">
        <f t="shared" si="46"/>
        <v>3.9918533659217708E-9</v>
      </c>
      <c r="R218">
        <f t="shared" si="49"/>
        <v>2.5346688929468012E-8</v>
      </c>
      <c r="S218">
        <f t="shared" si="52"/>
        <v>1.6094144268219319E-7</v>
      </c>
      <c r="T218">
        <f t="shared" si="55"/>
        <v>1.0219144616759723E-6</v>
      </c>
      <c r="U218">
        <f t="shared" si="65"/>
        <v>6.4887523659438153E-6</v>
      </c>
      <c r="V218">
        <f t="shared" si="42"/>
        <v>4.1201009326641409E-5</v>
      </c>
      <c r="W218">
        <f t="shared" si="45"/>
        <v>2.6161010218904906E-4</v>
      </c>
      <c r="X218">
        <f t="shared" si="48"/>
        <v>1.661120605681618E-3</v>
      </c>
      <c r="Y218">
        <f t="shared" si="51"/>
        <v>1.0547458387620209E-2</v>
      </c>
      <c r="Z218">
        <f t="shared" si="54"/>
        <v>6.6972186160396491E-2</v>
      </c>
      <c r="AA218">
        <f t="shared" si="57"/>
        <v>0.42524687505449377</v>
      </c>
      <c r="AB218">
        <f t="shared" si="67"/>
        <v>2.7001493472307714</v>
      </c>
    </row>
    <row r="219" spans="1:28" x14ac:dyDescent="0.2">
      <c r="A219">
        <v>205</v>
      </c>
      <c r="B219">
        <f t="shared" si="58"/>
        <v>20</v>
      </c>
      <c r="C219">
        <f t="shared" si="59"/>
        <v>4</v>
      </c>
      <c r="D219">
        <f t="shared" si="60"/>
        <v>163.55555555555554</v>
      </c>
      <c r="E219">
        <f t="shared" si="61"/>
        <v>-91.555555555555543</v>
      </c>
      <c r="F219" t="e">
        <f t="shared" si="62"/>
        <v>#N/A</v>
      </c>
      <c r="G219" t="e">
        <f t="shared" si="63"/>
        <v>#N/A</v>
      </c>
      <c r="H219">
        <f t="shared" si="64"/>
        <v>1.9375843192717763E-16</v>
      </c>
      <c r="I219">
        <f t="shared" si="68"/>
        <v>1.2302893546756482E-15</v>
      </c>
      <c r="J219">
        <f t="shared" si="44"/>
        <v>7.8118504633495886E-15</v>
      </c>
      <c r="K219">
        <f t="shared" si="47"/>
        <v>4.9602158573357511E-14</v>
      </c>
      <c r="L219">
        <f t="shared" si="50"/>
        <v>3.1495407479696509E-13</v>
      </c>
      <c r="M219">
        <f t="shared" si="53"/>
        <v>1.9998337186174959E-12</v>
      </c>
      <c r="N219">
        <f t="shared" si="56"/>
        <v>1.2698152594779533E-11</v>
      </c>
      <c r="O219">
        <f t="shared" si="66"/>
        <v>8.0628243148023102E-11</v>
      </c>
      <c r="P219">
        <f t="shared" si="43"/>
        <v>5.1195743196607761E-10</v>
      </c>
      <c r="Q219">
        <f t="shared" si="46"/>
        <v>3.2507270642635624E-9</v>
      </c>
      <c r="R219">
        <f t="shared" si="49"/>
        <v>2.0640830245893934E-8</v>
      </c>
      <c r="S219">
        <f t="shared" si="52"/>
        <v>1.3106110258331595E-7</v>
      </c>
      <c r="T219">
        <f t="shared" si="55"/>
        <v>8.3218612845147102E-7</v>
      </c>
      <c r="U219">
        <f t="shared" si="65"/>
        <v>5.2840525429488319E-6</v>
      </c>
      <c r="V219">
        <f t="shared" ref="V219:V282" si="69">$C$8*EXP(-$C$5*($D219-($V$14-1)*$C$3))</f>
        <v>3.3551642261328909E-5</v>
      </c>
      <c r="W219">
        <f t="shared" si="45"/>
        <v>2.1303964888357674E-4</v>
      </c>
      <c r="X219">
        <f t="shared" si="48"/>
        <v>1.3527174509949018E-3</v>
      </c>
      <c r="Y219">
        <f t="shared" si="51"/>
        <v>8.5892204189001904E-3</v>
      </c>
      <c r="Z219">
        <f t="shared" si="54"/>
        <v>5.4538150114195591E-2</v>
      </c>
      <c r="AA219">
        <f t="shared" si="57"/>
        <v>0.34629566745469464</v>
      </c>
      <c r="AB219">
        <f t="shared" si="67"/>
        <v>2.1988404272384474</v>
      </c>
    </row>
    <row r="220" spans="1:28" x14ac:dyDescent="0.2">
      <c r="A220">
        <v>206</v>
      </c>
      <c r="B220">
        <f t="shared" si="58"/>
        <v>20</v>
      </c>
      <c r="C220">
        <f t="shared" si="59"/>
        <v>5</v>
      </c>
      <c r="D220">
        <f t="shared" si="60"/>
        <v>164.44444444444446</v>
      </c>
      <c r="E220">
        <f t="shared" si="61"/>
        <v>-92.444444444444457</v>
      </c>
      <c r="F220" t="e">
        <f t="shared" si="62"/>
        <v>#N/A</v>
      </c>
      <c r="G220" t="e">
        <f t="shared" si="63"/>
        <v>#N/A</v>
      </c>
      <c r="H220">
        <f t="shared" si="64"/>
        <v>1.577852994230667E-16</v>
      </c>
      <c r="I220">
        <f t="shared" si="68"/>
        <v>1.0018742011571715E-15</v>
      </c>
      <c r="J220">
        <f t="shared" si="44"/>
        <v>6.3615046434268059E-15</v>
      </c>
      <c r="K220">
        <f t="shared" si="47"/>
        <v>4.0393036652305102E-14</v>
      </c>
      <c r="L220">
        <f t="shared" si="50"/>
        <v>2.564797954962361E-13</v>
      </c>
      <c r="M220">
        <f t="shared" si="53"/>
        <v>1.6285451887172577E-12</v>
      </c>
      <c r="N220">
        <f t="shared" si="56"/>
        <v>1.0340617382990077E-11</v>
      </c>
      <c r="O220">
        <f t="shared" si="66"/>
        <v>6.565882764703648E-11</v>
      </c>
      <c r="P220">
        <f t="shared" si="43"/>
        <v>4.1690756831161822E-10</v>
      </c>
      <c r="Q220">
        <f t="shared" si="46"/>
        <v>2.6471980500454613E-9</v>
      </c>
      <c r="R220">
        <f t="shared" si="49"/>
        <v>1.6808659877641352E-8</v>
      </c>
      <c r="S220">
        <f t="shared" si="52"/>
        <v>1.0672833748777397E-7</v>
      </c>
      <c r="T220">
        <f t="shared" si="55"/>
        <v>6.7768270081163863E-7</v>
      </c>
      <c r="U220">
        <f t="shared" si="65"/>
        <v>4.3030169286761819E-6</v>
      </c>
      <c r="V220">
        <f t="shared" si="69"/>
        <v>2.7322454396870154E-5</v>
      </c>
      <c r="W220">
        <f t="shared" si="45"/>
        <v>1.7348677140777927E-4</v>
      </c>
      <c r="X220">
        <f t="shared" si="48"/>
        <v>1.1015723337411013E-3</v>
      </c>
      <c r="Y220">
        <f t="shared" si="51"/>
        <v>6.9945483255987517E-3</v>
      </c>
      <c r="Z220">
        <f t="shared" si="54"/>
        <v>4.4412613480391487E-2</v>
      </c>
      <c r="AA220">
        <f t="shared" si="57"/>
        <v>0.28200251743772187</v>
      </c>
      <c r="AB220">
        <f t="shared" si="67"/>
        <v>1.7906043713532807</v>
      </c>
    </row>
    <row r="221" spans="1:28" x14ac:dyDescent="0.2">
      <c r="A221">
        <v>207</v>
      </c>
      <c r="B221">
        <f t="shared" si="58"/>
        <v>20</v>
      </c>
      <c r="C221">
        <f t="shared" si="59"/>
        <v>6</v>
      </c>
      <c r="D221">
        <f t="shared" si="60"/>
        <v>165.33333333333334</v>
      </c>
      <c r="E221">
        <f t="shared" si="61"/>
        <v>-93.333333333333343</v>
      </c>
      <c r="F221" t="e">
        <f t="shared" si="62"/>
        <v>#N/A</v>
      </c>
      <c r="G221" t="e">
        <f t="shared" si="63"/>
        <v>#N/A</v>
      </c>
      <c r="H221">
        <f t="shared" si="64"/>
        <v>1.2849092793744327E-16</v>
      </c>
      <c r="I221">
        <f t="shared" si="68"/>
        <v>8.1586653670506843E-16</v>
      </c>
      <c r="J221">
        <f t="shared" si="44"/>
        <v>5.1804295945250984E-15</v>
      </c>
      <c r="K221">
        <f t="shared" si="47"/>
        <v>3.2893677551985261E-14</v>
      </c>
      <c r="L221">
        <f t="shared" si="50"/>
        <v>2.0886183339649694E-13</v>
      </c>
      <c r="M221">
        <f t="shared" si="53"/>
        <v>1.3261899761984262E-12</v>
      </c>
      <c r="N221">
        <f t="shared" si="56"/>
        <v>8.4207814533082334E-12</v>
      </c>
      <c r="O221">
        <f t="shared" si="66"/>
        <v>5.3468629349503248E-11</v>
      </c>
      <c r="P221">
        <f t="shared" si="43"/>
        <v>3.3950463390679726E-10</v>
      </c>
      <c r="Q221">
        <f t="shared" si="46"/>
        <v>2.1557200520469094E-9</v>
      </c>
      <c r="R221">
        <f t="shared" si="49"/>
        <v>1.3687969113472841E-8</v>
      </c>
      <c r="S221">
        <f t="shared" si="52"/>
        <v>8.691318628013986E-8</v>
      </c>
      <c r="T221">
        <f t="shared" si="55"/>
        <v>5.5186433332400923E-7</v>
      </c>
      <c r="U221">
        <f t="shared" si="65"/>
        <v>3.504120093049044E-6</v>
      </c>
      <c r="V221">
        <f t="shared" si="69"/>
        <v>2.2249775687715821E-5</v>
      </c>
      <c r="W221">
        <f t="shared" si="45"/>
        <v>1.412772693309462E-4</v>
      </c>
      <c r="X221">
        <f t="shared" si="48"/>
        <v>8.970547438205543E-4</v>
      </c>
      <c r="Y221">
        <f t="shared" si="51"/>
        <v>5.6959425760552494E-3</v>
      </c>
      <c r="Z221">
        <f t="shared" si="54"/>
        <v>3.616698094872222E-2</v>
      </c>
      <c r="AA221">
        <f t="shared" si="57"/>
        <v>0.22964601441806182</v>
      </c>
      <c r="AB221">
        <f t="shared" si="67"/>
        <v>1.4581612994701425</v>
      </c>
    </row>
    <row r="222" spans="1:28" x14ac:dyDescent="0.2">
      <c r="A222">
        <v>208</v>
      </c>
      <c r="B222">
        <f t="shared" si="58"/>
        <v>20</v>
      </c>
      <c r="C222">
        <f t="shared" si="59"/>
        <v>7</v>
      </c>
      <c r="D222">
        <f t="shared" si="60"/>
        <v>166.22222222222223</v>
      </c>
      <c r="E222">
        <f t="shared" si="61"/>
        <v>-94.222222222222229</v>
      </c>
      <c r="F222" t="e">
        <f t="shared" si="62"/>
        <v>#N/A</v>
      </c>
      <c r="G222" t="e">
        <f t="shared" si="63"/>
        <v>#N/A</v>
      </c>
      <c r="H222">
        <f t="shared" si="64"/>
        <v>1.046353406977249E-16</v>
      </c>
      <c r="I222">
        <f t="shared" si="68"/>
        <v>6.6439299958647644E-16</v>
      </c>
      <c r="J222">
        <f t="shared" si="44"/>
        <v>4.2186325858555425E-15</v>
      </c>
      <c r="K222">
        <f t="shared" si="47"/>
        <v>2.6786647218617593E-14</v>
      </c>
      <c r="L222">
        <f t="shared" si="50"/>
        <v>1.7008460789413809E-13</v>
      </c>
      <c r="M222">
        <f t="shared" si="53"/>
        <v>1.0799699419790157E-12</v>
      </c>
      <c r="N222">
        <f t="shared" si="56"/>
        <v>6.8573816879660845E-12</v>
      </c>
      <c r="O222">
        <f t="shared" si="66"/>
        <v>4.3541659620899384E-11</v>
      </c>
      <c r="P222">
        <f t="shared" si="43"/>
        <v>2.7647230514662822E-10</v>
      </c>
      <c r="Q222">
        <f t="shared" si="46"/>
        <v>1.7554897121193191E-9</v>
      </c>
      <c r="R222">
        <f t="shared" si="49"/>
        <v>1.1146664862950251E-8</v>
      </c>
      <c r="S222">
        <f t="shared" si="52"/>
        <v>7.0776910117536625E-8</v>
      </c>
      <c r="T222">
        <f t="shared" si="55"/>
        <v>4.4940536630254595E-7</v>
      </c>
      <c r="U222">
        <f t="shared" si="65"/>
        <v>2.8535462049152608E-6</v>
      </c>
      <c r="V222">
        <f t="shared" si="69"/>
        <v>1.8118888990089386E-5</v>
      </c>
      <c r="W222">
        <f t="shared" si="45"/>
        <v>1.1504777377345164E-4</v>
      </c>
      <c r="X222">
        <f t="shared" si="48"/>
        <v>7.30507828458306E-4</v>
      </c>
      <c r="Y222">
        <f t="shared" si="51"/>
        <v>4.638435581462882E-3</v>
      </c>
      <c r="Z222">
        <f t="shared" si="54"/>
        <v>2.9452230086003617E-2</v>
      </c>
      <c r="AA222">
        <f t="shared" si="57"/>
        <v>0.18701000408532631</v>
      </c>
      <c r="AB222">
        <f t="shared" si="67"/>
        <v>1.1874395088544971</v>
      </c>
    </row>
    <row r="223" spans="1:28" x14ac:dyDescent="0.2">
      <c r="A223">
        <v>209</v>
      </c>
      <c r="B223">
        <f t="shared" si="58"/>
        <v>20</v>
      </c>
      <c r="C223">
        <f t="shared" si="59"/>
        <v>8</v>
      </c>
      <c r="D223">
        <f t="shared" si="60"/>
        <v>167.11111111111111</v>
      </c>
      <c r="E223">
        <f t="shared" si="61"/>
        <v>-95.111111111111114</v>
      </c>
      <c r="F223" t="e">
        <f t="shared" si="62"/>
        <v>#N/A</v>
      </c>
      <c r="G223" t="e">
        <f t="shared" si="63"/>
        <v>#N/A</v>
      </c>
      <c r="H223">
        <f t="shared" si="64"/>
        <v>8.5208774647961349E-17</v>
      </c>
      <c r="I223">
        <f t="shared" si="68"/>
        <v>5.4104199405237921E-16</v>
      </c>
      <c r="J223">
        <f t="shared" si="44"/>
        <v>3.4354025220708688E-15</v>
      </c>
      <c r="K223">
        <f t="shared" si="47"/>
        <v>2.1813446309877967E-14</v>
      </c>
      <c r="L223">
        <f t="shared" si="50"/>
        <v>1.3850675047740867E-13</v>
      </c>
      <c r="M223">
        <f t="shared" si="53"/>
        <v>8.7946304565014303E-13</v>
      </c>
      <c r="N223">
        <f t="shared" si="56"/>
        <v>5.5842422553287829E-12</v>
      </c>
      <c r="O223">
        <f t="shared" si="66"/>
        <v>3.5457728122216646E-11</v>
      </c>
      <c r="P223">
        <f t="shared" ref="P223:P286" si="70">$C$8*EXP(-$C$5*($D223-($P$14-1)*$C$3))</f>
        <v>2.2514253968643677E-10</v>
      </c>
      <c r="Q223">
        <f t="shared" si="46"/>
        <v>1.4295660173641643E-9</v>
      </c>
      <c r="R223">
        <f t="shared" si="49"/>
        <v>9.0771783992874681E-9</v>
      </c>
      <c r="S223">
        <f t="shared" si="52"/>
        <v>5.7636490159727655E-8</v>
      </c>
      <c r="T223">
        <f t="shared" si="55"/>
        <v>3.6596890044522632E-7</v>
      </c>
      <c r="U223">
        <f t="shared" si="65"/>
        <v>2.3237576702175893E-6</v>
      </c>
      <c r="V223">
        <f t="shared" si="69"/>
        <v>1.475494148089029E-5</v>
      </c>
      <c r="W223">
        <f t="shared" si="45"/>
        <v>9.3688038513977829E-5</v>
      </c>
      <c r="X223">
        <f t="shared" si="48"/>
        <v>5.9488196357570221E-4</v>
      </c>
      <c r="Y223">
        <f t="shared" si="51"/>
        <v>3.7772650191079133E-3</v>
      </c>
      <c r="Z223">
        <f t="shared" si="54"/>
        <v>2.3984137859578321E-2</v>
      </c>
      <c r="AA223">
        <f t="shared" si="57"/>
        <v>0.15228978267537979</v>
      </c>
      <c r="AB223">
        <f t="shared" si="67"/>
        <v>0.96697984489162514</v>
      </c>
    </row>
    <row r="224" spans="1:28" x14ac:dyDescent="0.2">
      <c r="A224">
        <v>210</v>
      </c>
      <c r="B224">
        <f t="shared" si="58"/>
        <v>20</v>
      </c>
      <c r="C224">
        <f t="shared" si="59"/>
        <v>9</v>
      </c>
      <c r="D224">
        <f t="shared" si="60"/>
        <v>168</v>
      </c>
      <c r="E224">
        <f t="shared" si="61"/>
        <v>-96</v>
      </c>
      <c r="F224" t="e">
        <f t="shared" si="62"/>
        <v>#N/A</v>
      </c>
      <c r="G224" t="e">
        <f t="shared" si="63"/>
        <v>#N/A</v>
      </c>
      <c r="H224">
        <f t="shared" si="64"/>
        <v>6.9388939039072432E-17</v>
      </c>
      <c r="I224">
        <f t="shared" si="68"/>
        <v>4.4059229930232245E-16</v>
      </c>
      <c r="J224">
        <f t="shared" si="44"/>
        <v>2.7975867176063917E-15</v>
      </c>
      <c r="K224">
        <f t="shared" si="47"/>
        <v>1.7763568394002555E-14</v>
      </c>
      <c r="L224">
        <f t="shared" si="50"/>
        <v>1.1279162862139462E-13</v>
      </c>
      <c r="M224">
        <f t="shared" si="53"/>
        <v>7.1618219970723425E-13</v>
      </c>
      <c r="N224">
        <f t="shared" si="56"/>
        <v>4.5474735088646573E-12</v>
      </c>
      <c r="O224">
        <f t="shared" si="66"/>
        <v>2.8874656927077046E-11</v>
      </c>
      <c r="P224">
        <f t="shared" si="70"/>
        <v>1.833426431250521E-10</v>
      </c>
      <c r="Q224">
        <f t="shared" si="46"/>
        <v>1.164153218269349E-9</v>
      </c>
      <c r="R224">
        <f t="shared" si="49"/>
        <v>7.3919121733317287E-9</v>
      </c>
      <c r="S224">
        <f t="shared" si="52"/>
        <v>4.6935716640013204E-8</v>
      </c>
      <c r="T224">
        <f t="shared" si="55"/>
        <v>2.980232238769536E-7</v>
      </c>
      <c r="U224">
        <f t="shared" si="65"/>
        <v>1.8923295163729204E-6</v>
      </c>
      <c r="V224">
        <f t="shared" si="69"/>
        <v>1.2015543459843389E-5</v>
      </c>
      <c r="W224">
        <f t="shared" si="45"/>
        <v>7.6293945312500027E-5</v>
      </c>
      <c r="X224">
        <f t="shared" si="48"/>
        <v>4.8443635619146714E-4</v>
      </c>
      <c r="Y224">
        <f t="shared" si="51"/>
        <v>3.0759791257199071E-3</v>
      </c>
      <c r="Z224">
        <f t="shared" si="54"/>
        <v>1.9531250000000003E-2</v>
      </c>
      <c r="AA224">
        <f t="shared" si="57"/>
        <v>0.12401570718501562</v>
      </c>
      <c r="AB224">
        <f t="shared" si="67"/>
        <v>0.78745065618429588</v>
      </c>
    </row>
    <row r="225" spans="1:30" s="1" customFormat="1" x14ac:dyDescent="0.2">
      <c r="A225" s="1">
        <v>211</v>
      </c>
      <c r="B225" s="1">
        <f t="shared" si="58"/>
        <v>21</v>
      </c>
      <c r="C225" s="1">
        <f t="shared" si="59"/>
        <v>0</v>
      </c>
      <c r="D225" s="1">
        <f t="shared" si="60"/>
        <v>168</v>
      </c>
      <c r="E225" s="1">
        <f t="shared" si="61"/>
        <v>-96</v>
      </c>
      <c r="F225" s="1" t="e">
        <f t="shared" si="62"/>
        <v>#N/A</v>
      </c>
      <c r="G225" s="1" t="e">
        <f t="shared" si="63"/>
        <v>#N/A</v>
      </c>
      <c r="H225" s="1">
        <f t="shared" si="64"/>
        <v>6.9388939039072432E-17</v>
      </c>
      <c r="I225" s="1">
        <f t="shared" si="68"/>
        <v>4.4059229930232245E-16</v>
      </c>
      <c r="J225" s="1">
        <f t="shared" si="44"/>
        <v>2.7975867176063917E-15</v>
      </c>
      <c r="K225" s="1">
        <f t="shared" si="47"/>
        <v>1.7763568394002555E-14</v>
      </c>
      <c r="L225" s="1">
        <f t="shared" si="50"/>
        <v>1.1279162862139462E-13</v>
      </c>
      <c r="M225" s="1">
        <f t="shared" si="53"/>
        <v>7.1618219970723425E-13</v>
      </c>
      <c r="N225" s="1">
        <f t="shared" si="56"/>
        <v>4.5474735088646573E-12</v>
      </c>
      <c r="O225" s="1">
        <f t="shared" si="66"/>
        <v>2.8874656927077046E-11</v>
      </c>
      <c r="P225" s="1">
        <f t="shared" si="70"/>
        <v>1.833426431250521E-10</v>
      </c>
      <c r="Q225" s="1">
        <f t="shared" si="46"/>
        <v>1.164153218269349E-9</v>
      </c>
      <c r="R225" s="1">
        <f t="shared" si="49"/>
        <v>7.3919121733317287E-9</v>
      </c>
      <c r="S225" s="1">
        <f t="shared" si="52"/>
        <v>4.6935716640013204E-8</v>
      </c>
      <c r="T225" s="1">
        <f t="shared" si="55"/>
        <v>2.980232238769536E-7</v>
      </c>
      <c r="U225" s="1">
        <f t="shared" si="65"/>
        <v>1.8923295163729204E-6</v>
      </c>
      <c r="V225" s="1">
        <f t="shared" si="69"/>
        <v>1.2015543459843389E-5</v>
      </c>
      <c r="W225" s="1">
        <f t="shared" si="45"/>
        <v>7.6293945312500027E-5</v>
      </c>
      <c r="X225" s="1">
        <f t="shared" si="48"/>
        <v>4.8443635619146714E-4</v>
      </c>
      <c r="Y225" s="1">
        <f t="shared" si="51"/>
        <v>3.0759791257199071E-3</v>
      </c>
      <c r="Z225" s="1">
        <f t="shared" si="54"/>
        <v>1.9531250000000003E-2</v>
      </c>
      <c r="AA225" s="1">
        <f t="shared" si="57"/>
        <v>0.12401570718501562</v>
      </c>
      <c r="AB225" s="1">
        <f t="shared" si="67"/>
        <v>0.78745065618429588</v>
      </c>
      <c r="AC225" s="1">
        <f t="shared" ref="AC225:AC288" si="71">$C$8*EXP(-$C$5*($D225-($AC$14-1)*$C$3))</f>
        <v>5</v>
      </c>
    </row>
    <row r="226" spans="1:30" x14ac:dyDescent="0.2">
      <c r="A226">
        <v>212</v>
      </c>
      <c r="B226">
        <f t="shared" si="58"/>
        <v>21</v>
      </c>
      <c r="C226">
        <f t="shared" si="59"/>
        <v>1</v>
      </c>
      <c r="D226">
        <f t="shared" si="60"/>
        <v>168.88888888888889</v>
      </c>
      <c r="E226">
        <f t="shared" si="61"/>
        <v>-96.888888888888886</v>
      </c>
      <c r="F226" t="e">
        <f t="shared" si="62"/>
        <v>#N/A</v>
      </c>
      <c r="G226" t="e">
        <f t="shared" si="63"/>
        <v>#N/A</v>
      </c>
      <c r="H226">
        <f t="shared" si="64"/>
        <v>5.6506209376446435E-17</v>
      </c>
      <c r="I226">
        <f t="shared" si="68"/>
        <v>3.5879206482762485E-16</v>
      </c>
      <c r="J226">
        <f t="shared" si="44"/>
        <v>2.2781876045808519E-15</v>
      </c>
      <c r="K226">
        <f t="shared" si="47"/>
        <v>1.4465589600370196E-14</v>
      </c>
      <c r="L226">
        <f t="shared" si="50"/>
        <v>9.1850768595871709E-14</v>
      </c>
      <c r="M226">
        <f t="shared" si="53"/>
        <v>5.8321602677269838E-13</v>
      </c>
      <c r="N226">
        <f t="shared" si="56"/>
        <v>3.7031909376947863E-12</v>
      </c>
      <c r="O226">
        <f t="shared" si="66"/>
        <v>2.3513796760543174E-11</v>
      </c>
      <c r="P226">
        <f t="shared" si="70"/>
        <v>1.4930330285381091E-10</v>
      </c>
      <c r="Q226">
        <f t="shared" si="46"/>
        <v>9.480168800498624E-10</v>
      </c>
      <c r="R226">
        <f t="shared" si="49"/>
        <v>6.0195319706990566E-9</v>
      </c>
      <c r="S226">
        <f t="shared" si="52"/>
        <v>3.8221645530575488E-8</v>
      </c>
      <c r="T226">
        <f t="shared" si="55"/>
        <v>2.4269232129276499E-7</v>
      </c>
      <c r="U226">
        <f t="shared" si="65"/>
        <v>1.541000184498957E-6</v>
      </c>
      <c r="V226">
        <f t="shared" si="69"/>
        <v>9.7847412558273317E-6</v>
      </c>
      <c r="W226">
        <f t="shared" si="45"/>
        <v>6.2129234250947755E-5</v>
      </c>
      <c r="X226">
        <f t="shared" si="48"/>
        <v>3.9449604723173251E-4</v>
      </c>
      <c r="Y226">
        <f t="shared" si="51"/>
        <v>2.5048937614917961E-3</v>
      </c>
      <c r="Z226">
        <f t="shared" si="54"/>
        <v>1.5905083968242625E-2</v>
      </c>
      <c r="AA226">
        <f t="shared" si="57"/>
        <v>0.10099098809132356</v>
      </c>
      <c r="AB226">
        <f t="shared" si="67"/>
        <v>0.64125280294189968</v>
      </c>
      <c r="AC226">
        <f t="shared" si="71"/>
        <v>4.0717014958701112</v>
      </c>
    </row>
    <row r="227" spans="1:30" x14ac:dyDescent="0.2">
      <c r="A227">
        <v>213</v>
      </c>
      <c r="B227">
        <f t="shared" si="58"/>
        <v>21</v>
      </c>
      <c r="C227">
        <f t="shared" si="59"/>
        <v>2</v>
      </c>
      <c r="D227">
        <f t="shared" si="60"/>
        <v>169.77777777777777</v>
      </c>
      <c r="E227">
        <f t="shared" si="61"/>
        <v>-97.777777777777771</v>
      </c>
      <c r="F227" t="e">
        <f t="shared" si="62"/>
        <v>#N/A</v>
      </c>
      <c r="G227" t="e">
        <f t="shared" si="63"/>
        <v>#N/A</v>
      </c>
      <c r="H227">
        <f t="shared" si="64"/>
        <v>4.6015283448805171E-17</v>
      </c>
      <c r="I227">
        <f t="shared" si="68"/>
        <v>2.9217883741299215E-16</v>
      </c>
      <c r="J227">
        <f t="shared" ref="J227:J290" si="72">$C$8*EXP(-$C$5*($D227-($J$14-1)*$C$3))</f>
        <v>1.8552199754889267E-15</v>
      </c>
      <c r="K227">
        <f t="shared" si="47"/>
        <v>1.177991256289413E-14</v>
      </c>
      <c r="L227">
        <f t="shared" si="50"/>
        <v>7.4797782377726319E-14</v>
      </c>
      <c r="M227">
        <f t="shared" si="53"/>
        <v>4.7493631372516383E-13</v>
      </c>
      <c r="N227">
        <f t="shared" si="56"/>
        <v>3.0156576161008997E-12</v>
      </c>
      <c r="O227">
        <f t="shared" si="66"/>
        <v>1.9148232288697883E-11</v>
      </c>
      <c r="P227">
        <f t="shared" si="70"/>
        <v>1.2158369631364204E-10</v>
      </c>
      <c r="Q227">
        <f t="shared" si="46"/>
        <v>7.7200834972182805E-10</v>
      </c>
      <c r="R227">
        <f t="shared" si="49"/>
        <v>4.9019474659066613E-9</v>
      </c>
      <c r="S227">
        <f t="shared" si="52"/>
        <v>3.112542625629227E-8</v>
      </c>
      <c r="T227">
        <f t="shared" si="55"/>
        <v>1.9763413752878814E-7</v>
      </c>
      <c r="U227">
        <f t="shared" si="65"/>
        <v>1.254898551272104E-6</v>
      </c>
      <c r="V227">
        <f t="shared" si="69"/>
        <v>7.9681091216108263E-6</v>
      </c>
      <c r="W227">
        <f t="shared" si="45"/>
        <v>5.0594339207369709E-5</v>
      </c>
      <c r="X227">
        <f t="shared" si="48"/>
        <v>3.2125402912565879E-4</v>
      </c>
      <c r="Y227">
        <f t="shared" si="51"/>
        <v>2.0398359351323711E-3</v>
      </c>
      <c r="Z227">
        <f t="shared" si="54"/>
        <v>1.2952150837086654E-2</v>
      </c>
      <c r="AA227">
        <f t="shared" si="57"/>
        <v>8.2241031456168567E-2</v>
      </c>
      <c r="AB227">
        <f t="shared" si="67"/>
        <v>0.522197999393887</v>
      </c>
      <c r="AC227">
        <f t="shared" si="71"/>
        <v>3.3157506142941804</v>
      </c>
    </row>
    <row r="228" spans="1:30" x14ac:dyDescent="0.2">
      <c r="A228">
        <v>214</v>
      </c>
      <c r="B228">
        <f t="shared" si="58"/>
        <v>21</v>
      </c>
      <c r="C228">
        <f t="shared" si="59"/>
        <v>3</v>
      </c>
      <c r="D228">
        <f t="shared" si="60"/>
        <v>170.66666666666666</v>
      </c>
      <c r="E228">
        <f t="shared" si="61"/>
        <v>-98.666666666666657</v>
      </c>
      <c r="F228" t="e">
        <f t="shared" si="62"/>
        <v>#N/A</v>
      </c>
      <c r="G228" t="e">
        <f t="shared" si="63"/>
        <v>#N/A</v>
      </c>
      <c r="H228">
        <f t="shared" si="64"/>
        <v>3.7472099690277567E-17</v>
      </c>
      <c r="I228">
        <f t="shared" si="68"/>
        <v>2.379330018712149E-16</v>
      </c>
      <c r="J228">
        <f t="shared" si="72"/>
        <v>1.5107803898732691E-15</v>
      </c>
      <c r="K228">
        <f t="shared" si="47"/>
        <v>9.5928575207109955E-15</v>
      </c>
      <c r="L228">
        <f t="shared" si="50"/>
        <v>6.0910848479031053E-14</v>
      </c>
      <c r="M228">
        <f t="shared" si="53"/>
        <v>3.8675977980755719E-13</v>
      </c>
      <c r="N228">
        <f t="shared" si="56"/>
        <v>2.4557715253020253E-12</v>
      </c>
      <c r="O228">
        <f t="shared" si="66"/>
        <v>1.5593177210631904E-11</v>
      </c>
      <c r="P228">
        <f t="shared" si="70"/>
        <v>9.9010503630734719E-11</v>
      </c>
      <c r="Q228">
        <f t="shared" si="46"/>
        <v>6.2867751047731673E-10</v>
      </c>
      <c r="R228">
        <f t="shared" si="49"/>
        <v>3.9918533659217708E-9</v>
      </c>
      <c r="S228">
        <f t="shared" si="52"/>
        <v>2.5346688929468012E-8</v>
      </c>
      <c r="T228">
        <f t="shared" si="55"/>
        <v>1.6094144268219319E-7</v>
      </c>
      <c r="U228">
        <f t="shared" si="65"/>
        <v>1.0219144616759723E-6</v>
      </c>
      <c r="V228">
        <f t="shared" si="69"/>
        <v>6.4887523659438153E-6</v>
      </c>
      <c r="W228">
        <f t="shared" si="45"/>
        <v>4.1201009326641409E-5</v>
      </c>
      <c r="X228">
        <f t="shared" si="48"/>
        <v>2.6161010218904906E-4</v>
      </c>
      <c r="Y228">
        <f t="shared" si="51"/>
        <v>1.661120605681618E-3</v>
      </c>
      <c r="Z228">
        <f t="shared" si="54"/>
        <v>1.0547458387620209E-2</v>
      </c>
      <c r="AA228">
        <f t="shared" si="57"/>
        <v>6.6972186160396491E-2</v>
      </c>
      <c r="AB228">
        <f t="shared" si="67"/>
        <v>0.42524687505449377</v>
      </c>
      <c r="AC228">
        <f t="shared" si="71"/>
        <v>2.7001493472307714</v>
      </c>
    </row>
    <row r="229" spans="1:30" x14ac:dyDescent="0.2">
      <c r="A229">
        <v>215</v>
      </c>
      <c r="B229">
        <f t="shared" si="58"/>
        <v>21</v>
      </c>
      <c r="C229">
        <f t="shared" si="59"/>
        <v>4</v>
      </c>
      <c r="D229">
        <f t="shared" si="60"/>
        <v>171.55555555555554</v>
      </c>
      <c r="E229">
        <f t="shared" si="61"/>
        <v>-99.555555555555543</v>
      </c>
      <c r="F229" t="e">
        <f t="shared" si="62"/>
        <v>#N/A</v>
      </c>
      <c r="G229" t="e">
        <f t="shared" si="63"/>
        <v>#N/A</v>
      </c>
      <c r="H229">
        <f t="shared" si="64"/>
        <v>3.0515040872459312E-17</v>
      </c>
      <c r="I229">
        <f t="shared" si="68"/>
        <v>1.9375843192717763E-16</v>
      </c>
      <c r="J229">
        <f t="shared" si="72"/>
        <v>1.2302893546756482E-15</v>
      </c>
      <c r="K229">
        <f t="shared" si="47"/>
        <v>7.8118504633495886E-15</v>
      </c>
      <c r="L229">
        <f t="shared" si="50"/>
        <v>4.9602158573357511E-14</v>
      </c>
      <c r="M229">
        <f t="shared" si="53"/>
        <v>3.1495407479696509E-13</v>
      </c>
      <c r="N229">
        <f t="shared" si="56"/>
        <v>1.9998337186174959E-12</v>
      </c>
      <c r="O229">
        <f t="shared" si="66"/>
        <v>1.2698152594779533E-11</v>
      </c>
      <c r="P229">
        <f t="shared" si="70"/>
        <v>8.0628243148023102E-11</v>
      </c>
      <c r="Q229">
        <f t="shared" si="46"/>
        <v>5.1195743196607761E-10</v>
      </c>
      <c r="R229">
        <f t="shared" si="49"/>
        <v>3.2507270642635624E-9</v>
      </c>
      <c r="S229">
        <f t="shared" si="52"/>
        <v>2.0640830245893934E-8</v>
      </c>
      <c r="T229">
        <f t="shared" si="55"/>
        <v>1.3106110258331595E-7</v>
      </c>
      <c r="U229">
        <f t="shared" si="65"/>
        <v>8.3218612845147102E-7</v>
      </c>
      <c r="V229">
        <f t="shared" si="69"/>
        <v>5.2840525429488319E-6</v>
      </c>
      <c r="W229">
        <f t="shared" ref="W229:W292" si="73">$C$8*EXP(-$C$5*($D229-($W$14-1)*$C$3))</f>
        <v>3.3551642261328909E-5</v>
      </c>
      <c r="X229">
        <f t="shared" si="48"/>
        <v>2.1303964888357674E-4</v>
      </c>
      <c r="Y229">
        <f t="shared" si="51"/>
        <v>1.3527174509949018E-3</v>
      </c>
      <c r="Z229">
        <f t="shared" si="54"/>
        <v>8.5892204189001904E-3</v>
      </c>
      <c r="AA229">
        <f t="shared" si="57"/>
        <v>5.4538150114195591E-2</v>
      </c>
      <c r="AB229">
        <f t="shared" si="67"/>
        <v>0.34629566745469464</v>
      </c>
      <c r="AC229">
        <f t="shared" si="71"/>
        <v>2.1988404272384474</v>
      </c>
    </row>
    <row r="230" spans="1:30" x14ac:dyDescent="0.2">
      <c r="A230">
        <v>216</v>
      </c>
      <c r="B230">
        <f t="shared" si="58"/>
        <v>21</v>
      </c>
      <c r="C230">
        <f t="shared" si="59"/>
        <v>5</v>
      </c>
      <c r="D230">
        <f t="shared" si="60"/>
        <v>172.44444444444446</v>
      </c>
      <c r="E230">
        <f t="shared" si="61"/>
        <v>-100.44444444444446</v>
      </c>
      <c r="F230" t="e">
        <f t="shared" si="62"/>
        <v>#N/A</v>
      </c>
      <c r="G230" t="e">
        <f t="shared" si="63"/>
        <v>#N/A</v>
      </c>
      <c r="H230">
        <f t="shared" si="64"/>
        <v>2.4849627513385945E-17</v>
      </c>
      <c r="I230">
        <f t="shared" si="68"/>
        <v>1.577852994230667E-16</v>
      </c>
      <c r="J230">
        <f t="shared" si="72"/>
        <v>1.0018742011571715E-15</v>
      </c>
      <c r="K230">
        <f t="shared" si="47"/>
        <v>6.3615046434268059E-15</v>
      </c>
      <c r="L230">
        <f t="shared" si="50"/>
        <v>4.0393036652305102E-14</v>
      </c>
      <c r="M230">
        <f t="shared" si="53"/>
        <v>2.564797954962361E-13</v>
      </c>
      <c r="N230">
        <f t="shared" si="56"/>
        <v>1.6285451887172577E-12</v>
      </c>
      <c r="O230">
        <f t="shared" si="66"/>
        <v>1.0340617382990077E-11</v>
      </c>
      <c r="P230">
        <f t="shared" si="70"/>
        <v>6.565882764703648E-11</v>
      </c>
      <c r="Q230">
        <f t="shared" si="46"/>
        <v>4.1690756831161822E-10</v>
      </c>
      <c r="R230">
        <f t="shared" si="49"/>
        <v>2.6471980500454613E-9</v>
      </c>
      <c r="S230">
        <f t="shared" si="52"/>
        <v>1.6808659877641352E-8</v>
      </c>
      <c r="T230">
        <f t="shared" si="55"/>
        <v>1.0672833748777397E-7</v>
      </c>
      <c r="U230">
        <f t="shared" si="65"/>
        <v>6.7768270081163863E-7</v>
      </c>
      <c r="V230">
        <f t="shared" si="69"/>
        <v>4.3030169286761819E-6</v>
      </c>
      <c r="W230">
        <f t="shared" si="73"/>
        <v>2.7322454396870154E-5</v>
      </c>
      <c r="X230">
        <f t="shared" si="48"/>
        <v>1.7348677140777927E-4</v>
      </c>
      <c r="Y230">
        <f t="shared" si="51"/>
        <v>1.1015723337411013E-3</v>
      </c>
      <c r="Z230">
        <f t="shared" si="54"/>
        <v>6.9945483255987517E-3</v>
      </c>
      <c r="AA230">
        <f t="shared" si="57"/>
        <v>4.4412613480391487E-2</v>
      </c>
      <c r="AB230">
        <f t="shared" si="67"/>
        <v>0.28200251743772187</v>
      </c>
      <c r="AC230">
        <f t="shared" si="71"/>
        <v>1.7906043713532807</v>
      </c>
    </row>
    <row r="231" spans="1:30" x14ac:dyDescent="0.2">
      <c r="A231">
        <v>217</v>
      </c>
      <c r="B231">
        <f t="shared" si="58"/>
        <v>21</v>
      </c>
      <c r="C231">
        <f t="shared" si="59"/>
        <v>6</v>
      </c>
      <c r="D231">
        <f t="shared" si="60"/>
        <v>173.33333333333334</v>
      </c>
      <c r="E231">
        <f t="shared" si="61"/>
        <v>-101.33333333333334</v>
      </c>
      <c r="F231" t="e">
        <f t="shared" si="62"/>
        <v>#N/A</v>
      </c>
      <c r="G231" t="e">
        <f t="shared" si="63"/>
        <v>#N/A</v>
      </c>
      <c r="H231">
        <f t="shared" si="64"/>
        <v>2.023605310361365E-17</v>
      </c>
      <c r="I231">
        <f t="shared" si="68"/>
        <v>1.2849092793744327E-16</v>
      </c>
      <c r="J231">
        <f t="shared" si="72"/>
        <v>8.1586653670506843E-16</v>
      </c>
      <c r="K231">
        <f t="shared" si="47"/>
        <v>5.1804295945250984E-15</v>
      </c>
      <c r="L231">
        <f t="shared" si="50"/>
        <v>3.2893677551985261E-14</v>
      </c>
      <c r="M231">
        <f t="shared" si="53"/>
        <v>2.0886183339649694E-13</v>
      </c>
      <c r="N231">
        <f t="shared" si="56"/>
        <v>1.3261899761984262E-12</v>
      </c>
      <c r="O231">
        <f t="shared" si="66"/>
        <v>8.4207814533082334E-12</v>
      </c>
      <c r="P231">
        <f t="shared" si="70"/>
        <v>5.3468629349503248E-11</v>
      </c>
      <c r="Q231">
        <f t="shared" si="46"/>
        <v>3.3950463390679726E-10</v>
      </c>
      <c r="R231">
        <f t="shared" si="49"/>
        <v>2.1557200520469094E-9</v>
      </c>
      <c r="S231">
        <f t="shared" si="52"/>
        <v>1.3687969113472841E-8</v>
      </c>
      <c r="T231">
        <f t="shared" si="55"/>
        <v>8.691318628013986E-8</v>
      </c>
      <c r="U231">
        <f t="shared" si="65"/>
        <v>5.5186433332400923E-7</v>
      </c>
      <c r="V231">
        <f t="shared" si="69"/>
        <v>3.504120093049044E-6</v>
      </c>
      <c r="W231">
        <f t="shared" si="73"/>
        <v>2.2249775687715821E-5</v>
      </c>
      <c r="X231">
        <f t="shared" si="48"/>
        <v>1.412772693309462E-4</v>
      </c>
      <c r="Y231">
        <f t="shared" si="51"/>
        <v>8.970547438205543E-4</v>
      </c>
      <c r="Z231">
        <f t="shared" si="54"/>
        <v>5.6959425760552494E-3</v>
      </c>
      <c r="AA231">
        <f t="shared" si="57"/>
        <v>3.616698094872222E-2</v>
      </c>
      <c r="AB231">
        <f t="shared" si="67"/>
        <v>0.22964601441806182</v>
      </c>
      <c r="AC231">
        <f t="shared" si="71"/>
        <v>1.4581612994701425</v>
      </c>
    </row>
    <row r="232" spans="1:30" x14ac:dyDescent="0.2">
      <c r="A232">
        <v>218</v>
      </c>
      <c r="B232">
        <f t="shared" si="58"/>
        <v>21</v>
      </c>
      <c r="C232">
        <f t="shared" si="59"/>
        <v>7</v>
      </c>
      <c r="D232">
        <f t="shared" si="60"/>
        <v>174.22222222222223</v>
      </c>
      <c r="E232">
        <f t="shared" si="61"/>
        <v>-102.22222222222223</v>
      </c>
      <c r="F232" t="e">
        <f t="shared" si="62"/>
        <v>#N/A</v>
      </c>
      <c r="G232" t="e">
        <f t="shared" si="63"/>
        <v>#N/A</v>
      </c>
      <c r="H232">
        <f t="shared" si="64"/>
        <v>1.6479033538498201E-17</v>
      </c>
      <c r="I232">
        <f t="shared" si="68"/>
        <v>1.046353406977249E-16</v>
      </c>
      <c r="J232">
        <f t="shared" si="72"/>
        <v>6.6439299958647644E-16</v>
      </c>
      <c r="K232">
        <f t="shared" si="47"/>
        <v>4.2186325858555425E-15</v>
      </c>
      <c r="L232">
        <f t="shared" si="50"/>
        <v>2.6786647218617593E-14</v>
      </c>
      <c r="M232">
        <f t="shared" si="53"/>
        <v>1.7008460789413809E-13</v>
      </c>
      <c r="N232">
        <f t="shared" si="56"/>
        <v>1.0799699419790157E-12</v>
      </c>
      <c r="O232">
        <f t="shared" si="66"/>
        <v>6.8573816879660845E-12</v>
      </c>
      <c r="P232">
        <f t="shared" si="70"/>
        <v>4.3541659620899384E-11</v>
      </c>
      <c r="Q232">
        <f t="shared" si="46"/>
        <v>2.7647230514662822E-10</v>
      </c>
      <c r="R232">
        <f t="shared" si="49"/>
        <v>1.7554897121193191E-9</v>
      </c>
      <c r="S232">
        <f t="shared" si="52"/>
        <v>1.1146664862950251E-8</v>
      </c>
      <c r="T232">
        <f t="shared" si="55"/>
        <v>7.0776910117536625E-8</v>
      </c>
      <c r="U232">
        <f t="shared" si="65"/>
        <v>4.4940536630254595E-7</v>
      </c>
      <c r="V232">
        <f t="shared" si="69"/>
        <v>2.8535462049152608E-6</v>
      </c>
      <c r="W232">
        <f t="shared" si="73"/>
        <v>1.8118888990089386E-5</v>
      </c>
      <c r="X232">
        <f t="shared" si="48"/>
        <v>1.1504777377345164E-4</v>
      </c>
      <c r="Y232">
        <f t="shared" si="51"/>
        <v>7.30507828458306E-4</v>
      </c>
      <c r="Z232">
        <f t="shared" si="54"/>
        <v>4.638435581462882E-3</v>
      </c>
      <c r="AA232">
        <f t="shared" si="57"/>
        <v>2.9452230086003617E-2</v>
      </c>
      <c r="AB232">
        <f t="shared" si="67"/>
        <v>0.18701000408532631</v>
      </c>
      <c r="AC232">
        <f t="shared" si="71"/>
        <v>1.1874395088544971</v>
      </c>
    </row>
    <row r="233" spans="1:30" x14ac:dyDescent="0.2">
      <c r="A233">
        <v>219</v>
      </c>
      <c r="B233">
        <f t="shared" si="58"/>
        <v>21</v>
      </c>
      <c r="C233">
        <f t="shared" si="59"/>
        <v>8</v>
      </c>
      <c r="D233">
        <f t="shared" si="60"/>
        <v>175.11111111111111</v>
      </c>
      <c r="E233">
        <f t="shared" si="61"/>
        <v>-103.11111111111111</v>
      </c>
      <c r="F233" t="e">
        <f t="shared" si="62"/>
        <v>#N/A</v>
      </c>
      <c r="G233" t="e">
        <f t="shared" si="63"/>
        <v>#N/A</v>
      </c>
      <c r="H233">
        <f t="shared" si="64"/>
        <v>1.3419541101839322E-17</v>
      </c>
      <c r="I233">
        <f t="shared" si="68"/>
        <v>8.5208774647961349E-17</v>
      </c>
      <c r="J233">
        <f t="shared" si="72"/>
        <v>5.4104199405237921E-16</v>
      </c>
      <c r="K233">
        <f t="shared" si="47"/>
        <v>3.4354025220708688E-15</v>
      </c>
      <c r="L233">
        <f t="shared" si="50"/>
        <v>2.1813446309877967E-14</v>
      </c>
      <c r="M233">
        <f t="shared" si="53"/>
        <v>1.3850675047740867E-13</v>
      </c>
      <c r="N233">
        <f t="shared" si="56"/>
        <v>8.7946304565014303E-13</v>
      </c>
      <c r="O233">
        <f t="shared" si="66"/>
        <v>5.5842422553287829E-12</v>
      </c>
      <c r="P233">
        <f t="shared" si="70"/>
        <v>3.5457728122216646E-11</v>
      </c>
      <c r="Q233">
        <f t="shared" ref="Q233:Q296" si="74">$C$8*EXP(-$C$5*($D233-($Q$14-1)*$C$3))</f>
        <v>2.2514253968643677E-10</v>
      </c>
      <c r="R233">
        <f t="shared" si="49"/>
        <v>1.4295660173641643E-9</v>
      </c>
      <c r="S233">
        <f t="shared" si="52"/>
        <v>9.0771783992874681E-9</v>
      </c>
      <c r="T233">
        <f t="shared" si="55"/>
        <v>5.7636490159727655E-8</v>
      </c>
      <c r="U233">
        <f t="shared" si="65"/>
        <v>3.6596890044522632E-7</v>
      </c>
      <c r="V233">
        <f t="shared" si="69"/>
        <v>2.3237576702175893E-6</v>
      </c>
      <c r="W233">
        <f t="shared" si="73"/>
        <v>1.475494148089029E-5</v>
      </c>
      <c r="X233">
        <f t="shared" si="48"/>
        <v>9.3688038513977829E-5</v>
      </c>
      <c r="Y233">
        <f t="shared" si="51"/>
        <v>5.9488196357570221E-4</v>
      </c>
      <c r="Z233">
        <f t="shared" si="54"/>
        <v>3.7772650191079133E-3</v>
      </c>
      <c r="AA233">
        <f t="shared" si="57"/>
        <v>2.3984137859578321E-2</v>
      </c>
      <c r="AB233">
        <f t="shared" si="67"/>
        <v>0.15228978267537979</v>
      </c>
      <c r="AC233">
        <f t="shared" si="71"/>
        <v>0.96697984489162514</v>
      </c>
    </row>
    <row r="234" spans="1:30" x14ac:dyDescent="0.2">
      <c r="A234">
        <v>220</v>
      </c>
      <c r="B234">
        <f t="shared" si="58"/>
        <v>21</v>
      </c>
      <c r="C234">
        <f t="shared" si="59"/>
        <v>9</v>
      </c>
      <c r="D234">
        <f t="shared" si="60"/>
        <v>176</v>
      </c>
      <c r="E234">
        <f t="shared" si="61"/>
        <v>-104</v>
      </c>
      <c r="F234" t="e">
        <f t="shared" si="62"/>
        <v>#N/A</v>
      </c>
      <c r="G234" t="e">
        <f t="shared" si="63"/>
        <v>#N/A</v>
      </c>
      <c r="H234">
        <f t="shared" si="64"/>
        <v>1.092807311564996E-17</v>
      </c>
      <c r="I234">
        <f t="shared" si="68"/>
        <v>6.9388939039072432E-17</v>
      </c>
      <c r="J234">
        <f t="shared" si="72"/>
        <v>4.4059229930232245E-16</v>
      </c>
      <c r="K234">
        <f t="shared" si="47"/>
        <v>2.7975867176063917E-15</v>
      </c>
      <c r="L234">
        <f t="shared" si="50"/>
        <v>1.7763568394002555E-14</v>
      </c>
      <c r="M234">
        <f t="shared" si="53"/>
        <v>1.1279162862139462E-13</v>
      </c>
      <c r="N234">
        <f t="shared" si="56"/>
        <v>7.1618219970723425E-13</v>
      </c>
      <c r="O234">
        <f t="shared" si="66"/>
        <v>4.5474735088646573E-12</v>
      </c>
      <c r="P234">
        <f t="shared" si="70"/>
        <v>2.8874656927077046E-11</v>
      </c>
      <c r="Q234">
        <f t="shared" si="74"/>
        <v>1.833426431250521E-10</v>
      </c>
      <c r="R234">
        <f t="shared" si="49"/>
        <v>1.164153218269349E-9</v>
      </c>
      <c r="S234">
        <f t="shared" si="52"/>
        <v>7.3919121733317287E-9</v>
      </c>
      <c r="T234">
        <f t="shared" si="55"/>
        <v>4.6935716640013204E-8</v>
      </c>
      <c r="U234">
        <f t="shared" si="65"/>
        <v>2.980232238769536E-7</v>
      </c>
      <c r="V234">
        <f t="shared" si="69"/>
        <v>1.8923295163729204E-6</v>
      </c>
      <c r="W234">
        <f t="shared" si="73"/>
        <v>1.2015543459843389E-5</v>
      </c>
      <c r="X234">
        <f t="shared" si="48"/>
        <v>7.6293945312500027E-5</v>
      </c>
      <c r="Y234">
        <f t="shared" si="51"/>
        <v>4.8443635619146714E-4</v>
      </c>
      <c r="Z234">
        <f t="shared" si="54"/>
        <v>3.0759791257199071E-3</v>
      </c>
      <c r="AA234">
        <f t="shared" si="57"/>
        <v>1.9531250000000003E-2</v>
      </c>
      <c r="AB234">
        <f t="shared" si="67"/>
        <v>0.12401570718501562</v>
      </c>
      <c r="AC234">
        <f t="shared" si="71"/>
        <v>0.78745065618429588</v>
      </c>
    </row>
    <row r="235" spans="1:30" s="1" customFormat="1" x14ac:dyDescent="0.2">
      <c r="A235" s="1">
        <v>221</v>
      </c>
      <c r="B235" s="1">
        <f t="shared" si="58"/>
        <v>22</v>
      </c>
      <c r="C235" s="1">
        <f t="shared" si="59"/>
        <v>0</v>
      </c>
      <c r="D235" s="1">
        <f t="shared" si="60"/>
        <v>176</v>
      </c>
      <c r="E235" s="1">
        <f t="shared" si="61"/>
        <v>-104</v>
      </c>
      <c r="F235" s="1" t="e">
        <f t="shared" si="62"/>
        <v>#N/A</v>
      </c>
      <c r="G235" s="1" t="e">
        <f t="shared" si="63"/>
        <v>#N/A</v>
      </c>
      <c r="H235" s="1">
        <f t="shared" si="64"/>
        <v>1.092807311564996E-17</v>
      </c>
      <c r="I235" s="1">
        <f t="shared" si="68"/>
        <v>6.9388939039072432E-17</v>
      </c>
      <c r="J235" s="1">
        <f t="shared" si="72"/>
        <v>4.4059229930232245E-16</v>
      </c>
      <c r="K235" s="1">
        <f t="shared" si="47"/>
        <v>2.7975867176063917E-15</v>
      </c>
      <c r="L235" s="1">
        <f t="shared" si="50"/>
        <v>1.7763568394002555E-14</v>
      </c>
      <c r="M235" s="1">
        <f t="shared" si="53"/>
        <v>1.1279162862139462E-13</v>
      </c>
      <c r="N235" s="1">
        <f t="shared" si="56"/>
        <v>7.1618219970723425E-13</v>
      </c>
      <c r="O235" s="1">
        <f t="shared" si="66"/>
        <v>4.5474735088646573E-12</v>
      </c>
      <c r="P235" s="1">
        <f t="shared" si="70"/>
        <v>2.8874656927077046E-11</v>
      </c>
      <c r="Q235" s="1">
        <f t="shared" si="74"/>
        <v>1.833426431250521E-10</v>
      </c>
      <c r="R235" s="1">
        <f t="shared" si="49"/>
        <v>1.164153218269349E-9</v>
      </c>
      <c r="S235" s="1">
        <f t="shared" si="52"/>
        <v>7.3919121733317287E-9</v>
      </c>
      <c r="T235" s="1">
        <f t="shared" si="55"/>
        <v>4.6935716640013204E-8</v>
      </c>
      <c r="U235" s="1">
        <f t="shared" si="65"/>
        <v>2.980232238769536E-7</v>
      </c>
      <c r="V235" s="1">
        <f t="shared" si="69"/>
        <v>1.8923295163729204E-6</v>
      </c>
      <c r="W235" s="1">
        <f t="shared" si="73"/>
        <v>1.2015543459843389E-5</v>
      </c>
      <c r="X235" s="1">
        <f t="shared" si="48"/>
        <v>7.6293945312500027E-5</v>
      </c>
      <c r="Y235" s="1">
        <f t="shared" si="51"/>
        <v>4.8443635619146714E-4</v>
      </c>
      <c r="Z235" s="1">
        <f t="shared" si="54"/>
        <v>3.0759791257199071E-3</v>
      </c>
      <c r="AA235" s="1">
        <f t="shared" si="57"/>
        <v>1.9531250000000003E-2</v>
      </c>
      <c r="AB235" s="1">
        <f t="shared" si="67"/>
        <v>0.12401570718501562</v>
      </c>
      <c r="AC235" s="1">
        <f t="shared" si="71"/>
        <v>0.78745065618429588</v>
      </c>
      <c r="AD235" s="1">
        <f t="shared" ref="AD235:AD298" si="75">$C$8*EXP(-$C$5*($D235-($AD$14-1)*$C$3))</f>
        <v>5</v>
      </c>
    </row>
    <row r="236" spans="1:30" x14ac:dyDescent="0.2">
      <c r="A236">
        <v>222</v>
      </c>
      <c r="B236">
        <f t="shared" si="58"/>
        <v>22</v>
      </c>
      <c r="C236">
        <f t="shared" si="59"/>
        <v>1</v>
      </c>
      <c r="D236">
        <f t="shared" si="60"/>
        <v>176.88888888888889</v>
      </c>
      <c r="E236">
        <f t="shared" si="61"/>
        <v>-104.88888888888889</v>
      </c>
      <c r="F236" t="e">
        <f t="shared" si="62"/>
        <v>#N/A</v>
      </c>
      <c r="G236" t="e">
        <f t="shared" si="63"/>
        <v>#N/A</v>
      </c>
      <c r="H236">
        <f t="shared" si="64"/>
        <v>8.8991703303939464E-18</v>
      </c>
      <c r="I236">
        <f t="shared" si="68"/>
        <v>5.6506209376446435E-17</v>
      </c>
      <c r="J236">
        <f t="shared" si="72"/>
        <v>3.5879206482762485E-16</v>
      </c>
      <c r="K236">
        <f t="shared" si="47"/>
        <v>2.2781876045808519E-15</v>
      </c>
      <c r="L236">
        <f t="shared" si="50"/>
        <v>1.4465589600370196E-14</v>
      </c>
      <c r="M236">
        <f t="shared" si="53"/>
        <v>9.1850768595871709E-14</v>
      </c>
      <c r="N236">
        <f t="shared" si="56"/>
        <v>5.8321602677269838E-13</v>
      </c>
      <c r="O236">
        <f t="shared" si="66"/>
        <v>3.7031909376947863E-12</v>
      </c>
      <c r="P236">
        <f t="shared" si="70"/>
        <v>2.3513796760543174E-11</v>
      </c>
      <c r="Q236">
        <f t="shared" si="74"/>
        <v>1.4930330285381091E-10</v>
      </c>
      <c r="R236">
        <f t="shared" si="49"/>
        <v>9.480168800498624E-10</v>
      </c>
      <c r="S236">
        <f t="shared" si="52"/>
        <v>6.0195319706990566E-9</v>
      </c>
      <c r="T236">
        <f t="shared" si="55"/>
        <v>3.8221645530575488E-8</v>
      </c>
      <c r="U236">
        <f t="shared" si="65"/>
        <v>2.4269232129276499E-7</v>
      </c>
      <c r="V236">
        <f t="shared" si="69"/>
        <v>1.541000184498957E-6</v>
      </c>
      <c r="W236">
        <f t="shared" si="73"/>
        <v>9.7847412558273317E-6</v>
      </c>
      <c r="X236">
        <f t="shared" si="48"/>
        <v>6.2129234250947755E-5</v>
      </c>
      <c r="Y236">
        <f t="shared" si="51"/>
        <v>3.9449604723173251E-4</v>
      </c>
      <c r="Z236">
        <f t="shared" si="54"/>
        <v>2.5048937614917961E-3</v>
      </c>
      <c r="AA236">
        <f t="shared" si="57"/>
        <v>1.5905083968242625E-2</v>
      </c>
      <c r="AB236">
        <f t="shared" si="67"/>
        <v>0.10099098809132356</v>
      </c>
      <c r="AC236">
        <f t="shared" si="71"/>
        <v>0.64125280294189968</v>
      </c>
      <c r="AD236">
        <f t="shared" si="75"/>
        <v>4.0717014958701112</v>
      </c>
    </row>
    <row r="237" spans="1:30" x14ac:dyDescent="0.2">
      <c r="A237">
        <v>223</v>
      </c>
      <c r="B237">
        <f t="shared" si="58"/>
        <v>22</v>
      </c>
      <c r="C237">
        <f t="shared" si="59"/>
        <v>2</v>
      </c>
      <c r="D237">
        <f t="shared" si="60"/>
        <v>177.77777777777777</v>
      </c>
      <c r="E237">
        <f t="shared" si="61"/>
        <v>-105.77777777777777</v>
      </c>
      <c r="F237" t="e">
        <f t="shared" si="62"/>
        <v>#N/A</v>
      </c>
      <c r="G237" t="e">
        <f t="shared" si="63"/>
        <v>#N/A</v>
      </c>
      <c r="H237">
        <f t="shared" si="64"/>
        <v>7.2469530292536139E-18</v>
      </c>
      <c r="I237">
        <f t="shared" si="68"/>
        <v>4.6015283448805171E-17</v>
      </c>
      <c r="J237">
        <f t="shared" si="72"/>
        <v>2.9217883741299215E-16</v>
      </c>
      <c r="K237">
        <f t="shared" ref="K237:K300" si="76">$C$8*EXP(-$C$5*($D237-($K$14-1)*$C$3))</f>
        <v>1.8552199754889267E-15</v>
      </c>
      <c r="L237">
        <f t="shared" si="50"/>
        <v>1.177991256289413E-14</v>
      </c>
      <c r="M237">
        <f t="shared" si="53"/>
        <v>7.4797782377726319E-14</v>
      </c>
      <c r="N237">
        <f t="shared" si="56"/>
        <v>4.7493631372516383E-13</v>
      </c>
      <c r="O237">
        <f t="shared" si="66"/>
        <v>3.0156576161008997E-12</v>
      </c>
      <c r="P237">
        <f t="shared" si="70"/>
        <v>1.9148232288697883E-11</v>
      </c>
      <c r="Q237">
        <f t="shared" si="74"/>
        <v>1.2158369631364204E-10</v>
      </c>
      <c r="R237">
        <f t="shared" si="49"/>
        <v>7.7200834972182805E-10</v>
      </c>
      <c r="S237">
        <f t="shared" si="52"/>
        <v>4.9019474659066613E-9</v>
      </c>
      <c r="T237">
        <f t="shared" si="55"/>
        <v>3.112542625629227E-8</v>
      </c>
      <c r="U237">
        <f t="shared" si="65"/>
        <v>1.9763413752878814E-7</v>
      </c>
      <c r="V237">
        <f t="shared" si="69"/>
        <v>1.254898551272104E-6</v>
      </c>
      <c r="W237">
        <f t="shared" si="73"/>
        <v>7.9681091216108263E-6</v>
      </c>
      <c r="X237">
        <f t="shared" si="48"/>
        <v>5.0594339207369709E-5</v>
      </c>
      <c r="Y237">
        <f t="shared" si="51"/>
        <v>3.2125402912565879E-4</v>
      </c>
      <c r="Z237">
        <f t="shared" si="54"/>
        <v>2.0398359351323711E-3</v>
      </c>
      <c r="AA237">
        <f t="shared" si="57"/>
        <v>1.2952150837086654E-2</v>
      </c>
      <c r="AB237">
        <f t="shared" si="67"/>
        <v>8.2241031456168567E-2</v>
      </c>
      <c r="AC237">
        <f t="shared" si="71"/>
        <v>0.522197999393887</v>
      </c>
      <c r="AD237">
        <f t="shared" si="75"/>
        <v>3.3157506142941804</v>
      </c>
    </row>
    <row r="238" spans="1:30" x14ac:dyDescent="0.2">
      <c r="A238">
        <v>224</v>
      </c>
      <c r="B238">
        <f t="shared" si="58"/>
        <v>22</v>
      </c>
      <c r="C238">
        <f t="shared" si="59"/>
        <v>3</v>
      </c>
      <c r="D238">
        <f t="shared" si="60"/>
        <v>178.66666666666666</v>
      </c>
      <c r="E238">
        <f t="shared" si="61"/>
        <v>-106.66666666666666</v>
      </c>
      <c r="F238" t="e">
        <f t="shared" si="62"/>
        <v>#N/A</v>
      </c>
      <c r="G238" t="e">
        <f t="shared" si="63"/>
        <v>#N/A</v>
      </c>
      <c r="H238">
        <f t="shared" si="64"/>
        <v>5.9014858979424543E-18</v>
      </c>
      <c r="I238">
        <f t="shared" si="68"/>
        <v>3.7472099690277567E-17</v>
      </c>
      <c r="J238">
        <f t="shared" si="72"/>
        <v>2.379330018712149E-16</v>
      </c>
      <c r="K238">
        <f t="shared" si="76"/>
        <v>1.5107803898732691E-15</v>
      </c>
      <c r="L238">
        <f t="shared" si="50"/>
        <v>9.5928575207109955E-15</v>
      </c>
      <c r="M238">
        <f t="shared" si="53"/>
        <v>6.0910848479031053E-14</v>
      </c>
      <c r="N238">
        <f t="shared" si="56"/>
        <v>3.8675977980755719E-13</v>
      </c>
      <c r="O238">
        <f t="shared" si="66"/>
        <v>2.4557715253020253E-12</v>
      </c>
      <c r="P238">
        <f t="shared" si="70"/>
        <v>1.5593177210631904E-11</v>
      </c>
      <c r="Q238">
        <f t="shared" si="74"/>
        <v>9.9010503630734719E-11</v>
      </c>
      <c r="R238">
        <f t="shared" si="49"/>
        <v>6.2867751047731673E-10</v>
      </c>
      <c r="S238">
        <f t="shared" si="52"/>
        <v>3.9918533659217708E-9</v>
      </c>
      <c r="T238">
        <f t="shared" si="55"/>
        <v>2.5346688929468012E-8</v>
      </c>
      <c r="U238">
        <f t="shared" si="65"/>
        <v>1.6094144268219319E-7</v>
      </c>
      <c r="V238">
        <f t="shared" si="69"/>
        <v>1.0219144616759723E-6</v>
      </c>
      <c r="W238">
        <f t="shared" si="73"/>
        <v>6.4887523659438153E-6</v>
      </c>
      <c r="X238">
        <f t="shared" si="48"/>
        <v>4.1201009326641409E-5</v>
      </c>
      <c r="Y238">
        <f t="shared" si="51"/>
        <v>2.6161010218904906E-4</v>
      </c>
      <c r="Z238">
        <f t="shared" si="54"/>
        <v>1.661120605681618E-3</v>
      </c>
      <c r="AA238">
        <f t="shared" si="57"/>
        <v>1.0547458387620209E-2</v>
      </c>
      <c r="AB238">
        <f t="shared" si="67"/>
        <v>6.6972186160396491E-2</v>
      </c>
      <c r="AC238">
        <f t="shared" si="71"/>
        <v>0.42524687505449377</v>
      </c>
      <c r="AD238">
        <f t="shared" si="75"/>
        <v>2.7001493472307714</v>
      </c>
    </row>
    <row r="239" spans="1:30" x14ac:dyDescent="0.2">
      <c r="A239">
        <v>225</v>
      </c>
      <c r="B239">
        <f t="shared" si="58"/>
        <v>22</v>
      </c>
      <c r="C239">
        <f t="shared" si="59"/>
        <v>4</v>
      </c>
      <c r="D239">
        <f t="shared" si="60"/>
        <v>179.55555555555554</v>
      </c>
      <c r="E239">
        <f t="shared" si="61"/>
        <v>-107.55555555555554</v>
      </c>
      <c r="F239" t="e">
        <f t="shared" si="62"/>
        <v>#N/A</v>
      </c>
      <c r="G239" t="e">
        <f t="shared" si="63"/>
        <v>#N/A</v>
      </c>
      <c r="H239">
        <f t="shared" si="64"/>
        <v>4.8058177917017479E-18</v>
      </c>
      <c r="I239">
        <f t="shared" si="68"/>
        <v>3.0515040872459312E-17</v>
      </c>
      <c r="J239">
        <f t="shared" si="72"/>
        <v>1.9375843192717763E-16</v>
      </c>
      <c r="K239">
        <f t="shared" si="76"/>
        <v>1.2302893546756482E-15</v>
      </c>
      <c r="L239">
        <f t="shared" si="50"/>
        <v>7.8118504633495886E-15</v>
      </c>
      <c r="M239">
        <f t="shared" si="53"/>
        <v>4.9602158573357511E-14</v>
      </c>
      <c r="N239">
        <f t="shared" si="56"/>
        <v>3.1495407479696509E-13</v>
      </c>
      <c r="O239">
        <f t="shared" si="66"/>
        <v>1.9998337186174959E-12</v>
      </c>
      <c r="P239">
        <f t="shared" si="70"/>
        <v>1.2698152594779533E-11</v>
      </c>
      <c r="Q239">
        <f t="shared" si="74"/>
        <v>8.0628243148023102E-11</v>
      </c>
      <c r="R239">
        <f t="shared" si="49"/>
        <v>5.1195743196607761E-10</v>
      </c>
      <c r="S239">
        <f t="shared" si="52"/>
        <v>3.2507270642635624E-9</v>
      </c>
      <c r="T239">
        <f t="shared" si="55"/>
        <v>2.0640830245893934E-8</v>
      </c>
      <c r="U239">
        <f t="shared" si="65"/>
        <v>1.3106110258331595E-7</v>
      </c>
      <c r="V239">
        <f t="shared" si="69"/>
        <v>8.3218612845147102E-7</v>
      </c>
      <c r="W239">
        <f t="shared" si="73"/>
        <v>5.2840525429488319E-6</v>
      </c>
      <c r="X239">
        <f t="shared" ref="X239:X302" si="77">$C$8*EXP(-$C$5*($D239-($X$14-1)*$C$3))</f>
        <v>3.3551642261328909E-5</v>
      </c>
      <c r="Y239">
        <f t="shared" si="51"/>
        <v>2.1303964888357674E-4</v>
      </c>
      <c r="Z239">
        <f t="shared" si="54"/>
        <v>1.3527174509949018E-3</v>
      </c>
      <c r="AA239">
        <f t="shared" si="57"/>
        <v>8.5892204189001904E-3</v>
      </c>
      <c r="AB239">
        <f t="shared" si="67"/>
        <v>5.4538150114195591E-2</v>
      </c>
      <c r="AC239">
        <f t="shared" si="71"/>
        <v>0.34629566745469464</v>
      </c>
      <c r="AD239">
        <f t="shared" si="75"/>
        <v>2.1988404272384474</v>
      </c>
    </row>
    <row r="240" spans="1:30" x14ac:dyDescent="0.2">
      <c r="A240">
        <v>226</v>
      </c>
      <c r="B240">
        <f t="shared" si="58"/>
        <v>22</v>
      </c>
      <c r="C240">
        <f t="shared" si="59"/>
        <v>5</v>
      </c>
      <c r="D240">
        <f t="shared" si="60"/>
        <v>180.44444444444446</v>
      </c>
      <c r="E240">
        <f t="shared" si="61"/>
        <v>-108.44444444444446</v>
      </c>
      <c r="F240" t="e">
        <f t="shared" si="62"/>
        <v>#N/A</v>
      </c>
      <c r="G240" t="e">
        <f t="shared" si="63"/>
        <v>#N/A</v>
      </c>
      <c r="H240">
        <f t="shared" si="64"/>
        <v>3.9135710982701987E-18</v>
      </c>
      <c r="I240">
        <f t="shared" si="68"/>
        <v>2.4849627513385945E-17</v>
      </c>
      <c r="J240">
        <f t="shared" si="72"/>
        <v>1.577852994230667E-16</v>
      </c>
      <c r="K240">
        <f t="shared" si="76"/>
        <v>1.0018742011571715E-15</v>
      </c>
      <c r="L240">
        <f t="shared" si="50"/>
        <v>6.3615046434268059E-15</v>
      </c>
      <c r="M240">
        <f t="shared" si="53"/>
        <v>4.0393036652305102E-14</v>
      </c>
      <c r="N240">
        <f t="shared" si="56"/>
        <v>2.564797954962361E-13</v>
      </c>
      <c r="O240">
        <f t="shared" si="66"/>
        <v>1.6285451887172577E-12</v>
      </c>
      <c r="P240">
        <f t="shared" si="70"/>
        <v>1.0340617382990077E-11</v>
      </c>
      <c r="Q240">
        <f t="shared" si="74"/>
        <v>6.565882764703648E-11</v>
      </c>
      <c r="R240">
        <f t="shared" si="49"/>
        <v>4.1690756831161822E-10</v>
      </c>
      <c r="S240">
        <f t="shared" si="52"/>
        <v>2.6471980500454613E-9</v>
      </c>
      <c r="T240">
        <f t="shared" si="55"/>
        <v>1.6808659877641352E-8</v>
      </c>
      <c r="U240">
        <f t="shared" si="65"/>
        <v>1.0672833748777397E-7</v>
      </c>
      <c r="V240">
        <f t="shared" si="69"/>
        <v>6.7768270081163863E-7</v>
      </c>
      <c r="W240">
        <f t="shared" si="73"/>
        <v>4.3030169286761819E-6</v>
      </c>
      <c r="X240">
        <f t="shared" si="77"/>
        <v>2.7322454396870154E-5</v>
      </c>
      <c r="Y240">
        <f t="shared" si="51"/>
        <v>1.7348677140777927E-4</v>
      </c>
      <c r="Z240">
        <f t="shared" si="54"/>
        <v>1.1015723337411013E-3</v>
      </c>
      <c r="AA240">
        <f t="shared" si="57"/>
        <v>6.9945483255987517E-3</v>
      </c>
      <c r="AB240">
        <f t="shared" si="67"/>
        <v>4.4412613480391487E-2</v>
      </c>
      <c r="AC240">
        <f t="shared" si="71"/>
        <v>0.28200251743772187</v>
      </c>
      <c r="AD240">
        <f t="shared" si="75"/>
        <v>1.7906043713532807</v>
      </c>
    </row>
    <row r="241" spans="1:32" x14ac:dyDescent="0.2">
      <c r="A241">
        <v>227</v>
      </c>
      <c r="B241">
        <f t="shared" si="58"/>
        <v>22</v>
      </c>
      <c r="C241">
        <f t="shared" si="59"/>
        <v>6</v>
      </c>
      <c r="D241">
        <f t="shared" si="60"/>
        <v>181.33333333333334</v>
      </c>
      <c r="E241">
        <f t="shared" si="61"/>
        <v>-109.33333333333334</v>
      </c>
      <c r="F241" t="e">
        <f t="shared" si="62"/>
        <v>#N/A</v>
      </c>
      <c r="G241" t="e">
        <f t="shared" si="63"/>
        <v>#N/A</v>
      </c>
      <c r="H241">
        <f t="shared" si="64"/>
        <v>3.1869786590041716E-18</v>
      </c>
      <c r="I241">
        <f t="shared" si="68"/>
        <v>2.023605310361365E-17</v>
      </c>
      <c r="J241">
        <f t="shared" si="72"/>
        <v>1.2849092793744327E-16</v>
      </c>
      <c r="K241">
        <f t="shared" si="76"/>
        <v>8.1586653670506843E-16</v>
      </c>
      <c r="L241">
        <f t="shared" si="50"/>
        <v>5.1804295945250984E-15</v>
      </c>
      <c r="M241">
        <f t="shared" si="53"/>
        <v>3.2893677551985261E-14</v>
      </c>
      <c r="N241">
        <f t="shared" si="56"/>
        <v>2.0886183339649694E-13</v>
      </c>
      <c r="O241">
        <f t="shared" si="66"/>
        <v>1.3261899761984262E-12</v>
      </c>
      <c r="P241">
        <f t="shared" si="70"/>
        <v>8.4207814533082334E-12</v>
      </c>
      <c r="Q241">
        <f t="shared" si="74"/>
        <v>5.3468629349503248E-11</v>
      </c>
      <c r="R241">
        <f t="shared" si="49"/>
        <v>3.3950463390679726E-10</v>
      </c>
      <c r="S241">
        <f t="shared" si="52"/>
        <v>2.1557200520469094E-9</v>
      </c>
      <c r="T241">
        <f t="shared" si="55"/>
        <v>1.3687969113472841E-8</v>
      </c>
      <c r="U241">
        <f t="shared" si="65"/>
        <v>8.691318628013986E-8</v>
      </c>
      <c r="V241">
        <f t="shared" si="69"/>
        <v>5.5186433332400923E-7</v>
      </c>
      <c r="W241">
        <f t="shared" si="73"/>
        <v>3.504120093049044E-6</v>
      </c>
      <c r="X241">
        <f t="shared" si="77"/>
        <v>2.2249775687715821E-5</v>
      </c>
      <c r="Y241">
        <f t="shared" si="51"/>
        <v>1.412772693309462E-4</v>
      </c>
      <c r="Z241">
        <f t="shared" si="54"/>
        <v>8.970547438205543E-4</v>
      </c>
      <c r="AA241">
        <f t="shared" si="57"/>
        <v>5.6959425760552494E-3</v>
      </c>
      <c r="AB241">
        <f t="shared" si="67"/>
        <v>3.616698094872222E-2</v>
      </c>
      <c r="AC241">
        <f t="shared" si="71"/>
        <v>0.22964601441806182</v>
      </c>
      <c r="AD241">
        <f t="shared" si="75"/>
        <v>1.4581612994701425</v>
      </c>
    </row>
    <row r="242" spans="1:32" x14ac:dyDescent="0.2">
      <c r="A242">
        <v>228</v>
      </c>
      <c r="B242">
        <f t="shared" si="58"/>
        <v>22</v>
      </c>
      <c r="C242">
        <f t="shared" si="59"/>
        <v>7</v>
      </c>
      <c r="D242">
        <f t="shared" si="60"/>
        <v>182.22222222222223</v>
      </c>
      <c r="E242">
        <f t="shared" si="61"/>
        <v>-110.22222222222223</v>
      </c>
      <c r="F242" t="e">
        <f t="shared" si="62"/>
        <v>#N/A</v>
      </c>
      <c r="G242" t="e">
        <f t="shared" si="63"/>
        <v>#N/A</v>
      </c>
      <c r="H242">
        <f t="shared" si="64"/>
        <v>2.5952851546346717E-18</v>
      </c>
      <c r="I242">
        <f t="shared" si="68"/>
        <v>1.6479033538498201E-17</v>
      </c>
      <c r="J242">
        <f t="shared" si="72"/>
        <v>1.046353406977249E-16</v>
      </c>
      <c r="K242">
        <f t="shared" si="76"/>
        <v>6.6439299958647644E-16</v>
      </c>
      <c r="L242">
        <f t="shared" si="50"/>
        <v>4.2186325858555425E-15</v>
      </c>
      <c r="M242">
        <f t="shared" si="53"/>
        <v>2.6786647218617593E-14</v>
      </c>
      <c r="N242">
        <f t="shared" si="56"/>
        <v>1.7008460789413809E-13</v>
      </c>
      <c r="O242">
        <f t="shared" si="66"/>
        <v>1.0799699419790157E-12</v>
      </c>
      <c r="P242">
        <f t="shared" si="70"/>
        <v>6.8573816879660845E-12</v>
      </c>
      <c r="Q242">
        <f t="shared" si="74"/>
        <v>4.3541659620899384E-11</v>
      </c>
      <c r="R242">
        <f t="shared" si="49"/>
        <v>2.7647230514662822E-10</v>
      </c>
      <c r="S242">
        <f t="shared" si="52"/>
        <v>1.7554897121193191E-9</v>
      </c>
      <c r="T242">
        <f t="shared" si="55"/>
        <v>1.1146664862950251E-8</v>
      </c>
      <c r="U242">
        <f t="shared" si="65"/>
        <v>7.0776910117536625E-8</v>
      </c>
      <c r="V242">
        <f t="shared" si="69"/>
        <v>4.4940536630254595E-7</v>
      </c>
      <c r="W242">
        <f t="shared" si="73"/>
        <v>2.8535462049152608E-6</v>
      </c>
      <c r="X242">
        <f t="shared" si="77"/>
        <v>1.8118888990089386E-5</v>
      </c>
      <c r="Y242">
        <f t="shared" si="51"/>
        <v>1.1504777377345164E-4</v>
      </c>
      <c r="Z242">
        <f t="shared" si="54"/>
        <v>7.30507828458306E-4</v>
      </c>
      <c r="AA242">
        <f t="shared" si="57"/>
        <v>4.638435581462882E-3</v>
      </c>
      <c r="AB242">
        <f t="shared" si="67"/>
        <v>2.9452230086003617E-2</v>
      </c>
      <c r="AC242">
        <f t="shared" si="71"/>
        <v>0.18701000408532631</v>
      </c>
      <c r="AD242">
        <f t="shared" si="75"/>
        <v>1.1874395088544971</v>
      </c>
    </row>
    <row r="243" spans="1:32" x14ac:dyDescent="0.2">
      <c r="A243">
        <v>229</v>
      </c>
      <c r="B243">
        <f t="shared" si="58"/>
        <v>22</v>
      </c>
      <c r="C243">
        <f t="shared" si="59"/>
        <v>8</v>
      </c>
      <c r="D243">
        <f t="shared" si="60"/>
        <v>183.11111111111111</v>
      </c>
      <c r="E243">
        <f t="shared" si="61"/>
        <v>-111.11111111111111</v>
      </c>
      <c r="F243" t="e">
        <f t="shared" si="62"/>
        <v>#N/A</v>
      </c>
      <c r="G243" t="e">
        <f t="shared" si="63"/>
        <v>#N/A</v>
      </c>
      <c r="H243">
        <f t="shared" si="64"/>
        <v>2.1134452892671047E-18</v>
      </c>
      <c r="I243">
        <f t="shared" si="68"/>
        <v>1.3419541101839322E-17</v>
      </c>
      <c r="J243">
        <f t="shared" si="72"/>
        <v>8.5208774647961349E-17</v>
      </c>
      <c r="K243">
        <f t="shared" si="76"/>
        <v>5.4104199405237921E-16</v>
      </c>
      <c r="L243">
        <f t="shared" si="50"/>
        <v>3.4354025220708688E-15</v>
      </c>
      <c r="M243">
        <f t="shared" si="53"/>
        <v>2.1813446309877967E-14</v>
      </c>
      <c r="N243">
        <f t="shared" si="56"/>
        <v>1.3850675047740867E-13</v>
      </c>
      <c r="O243">
        <f t="shared" si="66"/>
        <v>8.7946304565014303E-13</v>
      </c>
      <c r="P243">
        <f t="shared" si="70"/>
        <v>5.5842422553287829E-12</v>
      </c>
      <c r="Q243">
        <f t="shared" si="74"/>
        <v>3.5457728122216646E-11</v>
      </c>
      <c r="R243">
        <f t="shared" ref="R243:R306" si="78">$C$8*EXP(-$C$5*($D243-($R$14-1)*$C$3))</f>
        <v>2.2514253968643677E-10</v>
      </c>
      <c r="S243">
        <f t="shared" si="52"/>
        <v>1.4295660173641643E-9</v>
      </c>
      <c r="T243">
        <f t="shared" si="55"/>
        <v>9.0771783992874681E-9</v>
      </c>
      <c r="U243">
        <f t="shared" si="65"/>
        <v>5.7636490159727655E-8</v>
      </c>
      <c r="V243">
        <f t="shared" si="69"/>
        <v>3.6596890044522632E-7</v>
      </c>
      <c r="W243">
        <f t="shared" si="73"/>
        <v>2.3237576702175893E-6</v>
      </c>
      <c r="X243">
        <f t="shared" si="77"/>
        <v>1.475494148089029E-5</v>
      </c>
      <c r="Y243">
        <f t="shared" si="51"/>
        <v>9.3688038513977829E-5</v>
      </c>
      <c r="Z243">
        <f t="shared" si="54"/>
        <v>5.9488196357570221E-4</v>
      </c>
      <c r="AA243">
        <f t="shared" si="57"/>
        <v>3.7772650191079133E-3</v>
      </c>
      <c r="AB243">
        <f t="shared" si="67"/>
        <v>2.3984137859578321E-2</v>
      </c>
      <c r="AC243">
        <f t="shared" si="71"/>
        <v>0.15228978267537979</v>
      </c>
      <c r="AD243">
        <f t="shared" si="75"/>
        <v>0.96697984489162514</v>
      </c>
    </row>
    <row r="244" spans="1:32" x14ac:dyDescent="0.2">
      <c r="A244">
        <v>230</v>
      </c>
      <c r="B244">
        <f t="shared" si="58"/>
        <v>22</v>
      </c>
      <c r="C244">
        <f t="shared" si="59"/>
        <v>9</v>
      </c>
      <c r="D244">
        <f t="shared" si="60"/>
        <v>184</v>
      </c>
      <c r="E244">
        <f t="shared" si="61"/>
        <v>-112</v>
      </c>
      <c r="F244" t="e">
        <f t="shared" si="62"/>
        <v>#N/A</v>
      </c>
      <c r="G244" t="e">
        <f t="shared" si="63"/>
        <v>#N/A</v>
      </c>
      <c r="H244">
        <f t="shared" si="64"/>
        <v>1.7210636691497082E-18</v>
      </c>
      <c r="I244">
        <f t="shared" si="68"/>
        <v>1.092807311564996E-17</v>
      </c>
      <c r="J244">
        <f t="shared" si="72"/>
        <v>6.9388939039072432E-17</v>
      </c>
      <c r="K244">
        <f t="shared" si="76"/>
        <v>4.4059229930232245E-16</v>
      </c>
      <c r="L244">
        <f t="shared" si="50"/>
        <v>2.7975867176063917E-15</v>
      </c>
      <c r="M244">
        <f t="shared" si="53"/>
        <v>1.7763568394002555E-14</v>
      </c>
      <c r="N244">
        <f t="shared" si="56"/>
        <v>1.1279162862139462E-13</v>
      </c>
      <c r="O244">
        <f t="shared" si="66"/>
        <v>7.1618219970723425E-13</v>
      </c>
      <c r="P244">
        <f t="shared" si="70"/>
        <v>4.5474735088646573E-12</v>
      </c>
      <c r="Q244">
        <f t="shared" si="74"/>
        <v>2.8874656927077046E-11</v>
      </c>
      <c r="R244">
        <f t="shared" si="78"/>
        <v>1.833426431250521E-10</v>
      </c>
      <c r="S244">
        <f t="shared" si="52"/>
        <v>1.164153218269349E-9</v>
      </c>
      <c r="T244">
        <f t="shared" si="55"/>
        <v>7.3919121733317287E-9</v>
      </c>
      <c r="U244">
        <f t="shared" si="65"/>
        <v>4.6935716640013204E-8</v>
      </c>
      <c r="V244">
        <f t="shared" si="69"/>
        <v>2.980232238769536E-7</v>
      </c>
      <c r="W244">
        <f t="shared" si="73"/>
        <v>1.8923295163729204E-6</v>
      </c>
      <c r="X244">
        <f t="shared" si="77"/>
        <v>1.2015543459843389E-5</v>
      </c>
      <c r="Y244">
        <f t="shared" si="51"/>
        <v>7.6293945312500027E-5</v>
      </c>
      <c r="Z244">
        <f t="shared" si="54"/>
        <v>4.8443635619146714E-4</v>
      </c>
      <c r="AA244">
        <f t="shared" si="57"/>
        <v>3.0759791257199071E-3</v>
      </c>
      <c r="AB244">
        <f t="shared" si="67"/>
        <v>1.9531250000000003E-2</v>
      </c>
      <c r="AC244">
        <f t="shared" si="71"/>
        <v>0.12401570718501562</v>
      </c>
      <c r="AD244">
        <f t="shared" si="75"/>
        <v>0.78745065618429588</v>
      </c>
    </row>
    <row r="245" spans="1:32" s="1" customFormat="1" x14ac:dyDescent="0.2">
      <c r="A245" s="1">
        <v>231</v>
      </c>
      <c r="B245" s="1">
        <f t="shared" si="58"/>
        <v>23</v>
      </c>
      <c r="C245" s="1">
        <f t="shared" si="59"/>
        <v>0</v>
      </c>
      <c r="D245" s="1">
        <f t="shared" si="60"/>
        <v>184</v>
      </c>
      <c r="E245" s="1">
        <f t="shared" si="61"/>
        <v>-112</v>
      </c>
      <c r="F245" s="1" t="e">
        <f t="shared" si="62"/>
        <v>#N/A</v>
      </c>
      <c r="G245" s="1" t="e">
        <f t="shared" si="63"/>
        <v>#N/A</v>
      </c>
      <c r="H245" s="1">
        <f t="shared" si="64"/>
        <v>1.7210636691497082E-18</v>
      </c>
      <c r="I245" s="1">
        <f t="shared" si="68"/>
        <v>1.092807311564996E-17</v>
      </c>
      <c r="J245" s="1">
        <f t="shared" si="72"/>
        <v>6.9388939039072432E-17</v>
      </c>
      <c r="K245" s="1">
        <f t="shared" si="76"/>
        <v>4.4059229930232245E-16</v>
      </c>
      <c r="L245" s="1">
        <f t="shared" si="50"/>
        <v>2.7975867176063917E-15</v>
      </c>
      <c r="M245" s="1">
        <f t="shared" si="53"/>
        <v>1.7763568394002555E-14</v>
      </c>
      <c r="N245" s="1">
        <f t="shared" si="56"/>
        <v>1.1279162862139462E-13</v>
      </c>
      <c r="O245" s="1">
        <f t="shared" si="66"/>
        <v>7.1618219970723425E-13</v>
      </c>
      <c r="P245" s="1">
        <f t="shared" si="70"/>
        <v>4.5474735088646573E-12</v>
      </c>
      <c r="Q245" s="1">
        <f t="shared" si="74"/>
        <v>2.8874656927077046E-11</v>
      </c>
      <c r="R245" s="1">
        <f t="shared" si="78"/>
        <v>1.833426431250521E-10</v>
      </c>
      <c r="S245" s="1">
        <f t="shared" si="52"/>
        <v>1.164153218269349E-9</v>
      </c>
      <c r="T245" s="1">
        <f t="shared" si="55"/>
        <v>7.3919121733317287E-9</v>
      </c>
      <c r="U245" s="1">
        <f t="shared" si="65"/>
        <v>4.6935716640013204E-8</v>
      </c>
      <c r="V245" s="1">
        <f t="shared" si="69"/>
        <v>2.980232238769536E-7</v>
      </c>
      <c r="W245" s="1">
        <f t="shared" si="73"/>
        <v>1.8923295163729204E-6</v>
      </c>
      <c r="X245" s="1">
        <f t="shared" si="77"/>
        <v>1.2015543459843389E-5</v>
      </c>
      <c r="Y245" s="1">
        <f t="shared" si="51"/>
        <v>7.6293945312500027E-5</v>
      </c>
      <c r="Z245" s="1">
        <f t="shared" si="54"/>
        <v>4.8443635619146714E-4</v>
      </c>
      <c r="AA245" s="1">
        <f t="shared" si="57"/>
        <v>3.0759791257199071E-3</v>
      </c>
      <c r="AB245" s="1">
        <f t="shared" si="67"/>
        <v>1.9531250000000003E-2</v>
      </c>
      <c r="AC245" s="1">
        <f t="shared" si="71"/>
        <v>0.12401570718501562</v>
      </c>
      <c r="AD245" s="1">
        <f t="shared" si="75"/>
        <v>0.78745065618429588</v>
      </c>
      <c r="AE245" s="1">
        <f t="shared" ref="AE245:AE308" si="79">$C$8*EXP(-$C$5*($D245-($AE$14-1)*$C$3))</f>
        <v>5</v>
      </c>
    </row>
    <row r="246" spans="1:32" x14ac:dyDescent="0.2">
      <c r="A246">
        <v>232</v>
      </c>
      <c r="B246">
        <f t="shared" si="58"/>
        <v>23</v>
      </c>
      <c r="C246">
        <f t="shared" si="59"/>
        <v>1</v>
      </c>
      <c r="D246">
        <f t="shared" si="60"/>
        <v>184.88888888888889</v>
      </c>
      <c r="E246">
        <f t="shared" si="61"/>
        <v>-112.88888888888889</v>
      </c>
      <c r="F246" t="e">
        <f t="shared" si="62"/>
        <v>#N/A</v>
      </c>
      <c r="G246" t="e">
        <f t="shared" si="63"/>
        <v>#N/A</v>
      </c>
      <c r="H246">
        <f t="shared" si="64"/>
        <v>1.4015315032329086E-18</v>
      </c>
      <c r="I246">
        <f t="shared" si="68"/>
        <v>8.8991703303939464E-18</v>
      </c>
      <c r="J246">
        <f t="shared" si="72"/>
        <v>5.6506209376446435E-17</v>
      </c>
      <c r="K246">
        <f t="shared" si="76"/>
        <v>3.5879206482762485E-16</v>
      </c>
      <c r="L246">
        <f t="shared" si="50"/>
        <v>2.2781876045808519E-15</v>
      </c>
      <c r="M246">
        <f t="shared" si="53"/>
        <v>1.4465589600370196E-14</v>
      </c>
      <c r="N246">
        <f t="shared" si="56"/>
        <v>9.1850768595871709E-14</v>
      </c>
      <c r="O246">
        <f t="shared" si="66"/>
        <v>5.8321602677269838E-13</v>
      </c>
      <c r="P246">
        <f t="shared" si="70"/>
        <v>3.7031909376947863E-12</v>
      </c>
      <c r="Q246">
        <f t="shared" si="74"/>
        <v>2.3513796760543174E-11</v>
      </c>
      <c r="R246">
        <f t="shared" si="78"/>
        <v>1.4930330285381091E-10</v>
      </c>
      <c r="S246">
        <f t="shared" si="52"/>
        <v>9.480168800498624E-10</v>
      </c>
      <c r="T246">
        <f t="shared" si="55"/>
        <v>6.0195319706990566E-9</v>
      </c>
      <c r="U246">
        <f t="shared" si="65"/>
        <v>3.8221645530575488E-8</v>
      </c>
      <c r="V246">
        <f t="shared" si="69"/>
        <v>2.4269232129276499E-7</v>
      </c>
      <c r="W246">
        <f t="shared" si="73"/>
        <v>1.541000184498957E-6</v>
      </c>
      <c r="X246">
        <f t="shared" si="77"/>
        <v>9.7847412558273317E-6</v>
      </c>
      <c r="Y246">
        <f t="shared" si="51"/>
        <v>6.2129234250947755E-5</v>
      </c>
      <c r="Z246">
        <f t="shared" si="54"/>
        <v>3.9449604723173251E-4</v>
      </c>
      <c r="AA246">
        <f t="shared" si="57"/>
        <v>2.5048937614917961E-3</v>
      </c>
      <c r="AB246">
        <f t="shared" si="67"/>
        <v>1.5905083968242625E-2</v>
      </c>
      <c r="AC246">
        <f t="shared" si="71"/>
        <v>0.10099098809132356</v>
      </c>
      <c r="AD246">
        <f t="shared" si="75"/>
        <v>0.64125280294189968</v>
      </c>
      <c r="AE246">
        <f t="shared" si="79"/>
        <v>4.0717014958701112</v>
      </c>
    </row>
    <row r="247" spans="1:32" x14ac:dyDescent="0.2">
      <c r="A247">
        <v>233</v>
      </c>
      <c r="B247">
        <f t="shared" si="58"/>
        <v>23</v>
      </c>
      <c r="C247">
        <f t="shared" si="59"/>
        <v>2</v>
      </c>
      <c r="D247">
        <f t="shared" si="60"/>
        <v>185.77777777777777</v>
      </c>
      <c r="E247">
        <f t="shared" si="61"/>
        <v>-113.77777777777777</v>
      </c>
      <c r="F247" t="e">
        <f t="shared" si="62"/>
        <v>#N/A</v>
      </c>
      <c r="G247" t="e">
        <f t="shared" si="63"/>
        <v>#N/A</v>
      </c>
      <c r="H247">
        <f t="shared" si="64"/>
        <v>1.1413235836445079E-18</v>
      </c>
      <c r="I247">
        <f t="shared" si="68"/>
        <v>7.2469530292536139E-18</v>
      </c>
      <c r="J247">
        <f t="shared" si="72"/>
        <v>4.6015283448805171E-17</v>
      </c>
      <c r="K247">
        <f t="shared" si="76"/>
        <v>2.9217883741299215E-16</v>
      </c>
      <c r="L247">
        <f t="shared" ref="L247:L310" si="80">$C$8*EXP(-$C$5*($D247-($L$14-1)*$C$3))</f>
        <v>1.8552199754889267E-15</v>
      </c>
      <c r="M247">
        <f t="shared" si="53"/>
        <v>1.177991256289413E-14</v>
      </c>
      <c r="N247">
        <f t="shared" si="56"/>
        <v>7.4797782377726319E-14</v>
      </c>
      <c r="O247">
        <f t="shared" si="66"/>
        <v>4.7493631372516383E-13</v>
      </c>
      <c r="P247">
        <f t="shared" si="70"/>
        <v>3.0156576161008997E-12</v>
      </c>
      <c r="Q247">
        <f t="shared" si="74"/>
        <v>1.9148232288697883E-11</v>
      </c>
      <c r="R247">
        <f t="shared" si="78"/>
        <v>1.2158369631364204E-10</v>
      </c>
      <c r="S247">
        <f t="shared" si="52"/>
        <v>7.7200834972182805E-10</v>
      </c>
      <c r="T247">
        <f t="shared" si="55"/>
        <v>4.9019474659066613E-9</v>
      </c>
      <c r="U247">
        <f t="shared" si="65"/>
        <v>3.112542625629227E-8</v>
      </c>
      <c r="V247">
        <f t="shared" si="69"/>
        <v>1.9763413752878814E-7</v>
      </c>
      <c r="W247">
        <f t="shared" si="73"/>
        <v>1.254898551272104E-6</v>
      </c>
      <c r="X247">
        <f t="shared" si="77"/>
        <v>7.9681091216108263E-6</v>
      </c>
      <c r="Y247">
        <f t="shared" si="51"/>
        <v>5.0594339207369709E-5</v>
      </c>
      <c r="Z247">
        <f t="shared" si="54"/>
        <v>3.2125402912565879E-4</v>
      </c>
      <c r="AA247">
        <f t="shared" si="57"/>
        <v>2.0398359351323711E-3</v>
      </c>
      <c r="AB247">
        <f t="shared" si="67"/>
        <v>1.2952150837086654E-2</v>
      </c>
      <c r="AC247">
        <f t="shared" si="71"/>
        <v>8.2241031456168567E-2</v>
      </c>
      <c r="AD247">
        <f t="shared" si="75"/>
        <v>0.522197999393887</v>
      </c>
      <c r="AE247">
        <f t="shared" si="79"/>
        <v>3.3157506142941804</v>
      </c>
    </row>
    <row r="248" spans="1:32" x14ac:dyDescent="0.2">
      <c r="A248">
        <v>234</v>
      </c>
      <c r="B248">
        <f t="shared" si="58"/>
        <v>23</v>
      </c>
      <c r="C248">
        <f t="shared" si="59"/>
        <v>3</v>
      </c>
      <c r="D248">
        <f t="shared" si="60"/>
        <v>186.66666666666666</v>
      </c>
      <c r="E248">
        <f t="shared" si="61"/>
        <v>-114.66666666666666</v>
      </c>
      <c r="F248" t="e">
        <f t="shared" si="62"/>
        <v>#N/A</v>
      </c>
      <c r="G248" t="e">
        <f t="shared" si="63"/>
        <v>#N/A</v>
      </c>
      <c r="H248">
        <f t="shared" si="64"/>
        <v>9.2942578855943244E-19</v>
      </c>
      <c r="I248">
        <f t="shared" si="68"/>
        <v>5.9014858979424543E-18</v>
      </c>
      <c r="J248">
        <f t="shared" si="72"/>
        <v>3.7472099690277567E-17</v>
      </c>
      <c r="K248">
        <f t="shared" si="76"/>
        <v>2.379330018712149E-16</v>
      </c>
      <c r="L248">
        <f t="shared" si="80"/>
        <v>1.5107803898732691E-15</v>
      </c>
      <c r="M248">
        <f t="shared" si="53"/>
        <v>9.5928575207109955E-15</v>
      </c>
      <c r="N248">
        <f t="shared" si="56"/>
        <v>6.0910848479031053E-14</v>
      </c>
      <c r="O248">
        <f t="shared" si="66"/>
        <v>3.8675977980755719E-13</v>
      </c>
      <c r="P248">
        <f t="shared" si="70"/>
        <v>2.4557715253020253E-12</v>
      </c>
      <c r="Q248">
        <f t="shared" si="74"/>
        <v>1.5593177210631904E-11</v>
      </c>
      <c r="R248">
        <f t="shared" si="78"/>
        <v>9.9010503630734719E-11</v>
      </c>
      <c r="S248">
        <f t="shared" si="52"/>
        <v>6.2867751047731673E-10</v>
      </c>
      <c r="T248">
        <f t="shared" si="55"/>
        <v>3.9918533659217708E-9</v>
      </c>
      <c r="U248">
        <f t="shared" si="65"/>
        <v>2.5346688929468012E-8</v>
      </c>
      <c r="V248">
        <f t="shared" si="69"/>
        <v>1.6094144268219319E-7</v>
      </c>
      <c r="W248">
        <f t="shared" si="73"/>
        <v>1.0219144616759723E-6</v>
      </c>
      <c r="X248">
        <f t="shared" si="77"/>
        <v>6.4887523659438153E-6</v>
      </c>
      <c r="Y248">
        <f t="shared" si="51"/>
        <v>4.1201009326641409E-5</v>
      </c>
      <c r="Z248">
        <f t="shared" si="54"/>
        <v>2.6161010218904906E-4</v>
      </c>
      <c r="AA248">
        <f t="shared" si="57"/>
        <v>1.661120605681618E-3</v>
      </c>
      <c r="AB248">
        <f t="shared" si="67"/>
        <v>1.0547458387620209E-2</v>
      </c>
      <c r="AC248">
        <f t="shared" si="71"/>
        <v>6.6972186160396491E-2</v>
      </c>
      <c r="AD248">
        <f t="shared" si="75"/>
        <v>0.42524687505449377</v>
      </c>
      <c r="AE248">
        <f t="shared" si="79"/>
        <v>2.7001493472307714</v>
      </c>
    </row>
    <row r="249" spans="1:32" x14ac:dyDescent="0.2">
      <c r="A249">
        <v>235</v>
      </c>
      <c r="B249">
        <f t="shared" si="58"/>
        <v>23</v>
      </c>
      <c r="C249">
        <f t="shared" si="59"/>
        <v>4</v>
      </c>
      <c r="D249">
        <f t="shared" si="60"/>
        <v>187.55555555555554</v>
      </c>
      <c r="E249">
        <f t="shared" si="61"/>
        <v>-115.55555555555554</v>
      </c>
      <c r="F249" t="e">
        <f t="shared" si="62"/>
        <v>#N/A</v>
      </c>
      <c r="G249" t="e">
        <f t="shared" si="63"/>
        <v>#N/A</v>
      </c>
      <c r="H249">
        <f t="shared" si="64"/>
        <v>7.5686887471554243E-19</v>
      </c>
      <c r="I249">
        <f t="shared" si="68"/>
        <v>4.8058177917017479E-18</v>
      </c>
      <c r="J249">
        <f t="shared" si="72"/>
        <v>3.0515040872459312E-17</v>
      </c>
      <c r="K249">
        <f t="shared" si="76"/>
        <v>1.9375843192717763E-16</v>
      </c>
      <c r="L249">
        <f t="shared" si="80"/>
        <v>1.2302893546756482E-15</v>
      </c>
      <c r="M249">
        <f t="shared" si="53"/>
        <v>7.8118504633495886E-15</v>
      </c>
      <c r="N249">
        <f t="shared" si="56"/>
        <v>4.9602158573357511E-14</v>
      </c>
      <c r="O249">
        <f t="shared" si="66"/>
        <v>3.1495407479696509E-13</v>
      </c>
      <c r="P249">
        <f t="shared" si="70"/>
        <v>1.9998337186174959E-12</v>
      </c>
      <c r="Q249">
        <f t="shared" si="74"/>
        <v>1.2698152594779533E-11</v>
      </c>
      <c r="R249">
        <f t="shared" si="78"/>
        <v>8.0628243148023102E-11</v>
      </c>
      <c r="S249">
        <f t="shared" si="52"/>
        <v>5.1195743196607761E-10</v>
      </c>
      <c r="T249">
        <f t="shared" si="55"/>
        <v>3.2507270642635624E-9</v>
      </c>
      <c r="U249">
        <f t="shared" si="65"/>
        <v>2.0640830245893934E-8</v>
      </c>
      <c r="V249">
        <f t="shared" si="69"/>
        <v>1.3106110258331595E-7</v>
      </c>
      <c r="W249">
        <f t="shared" si="73"/>
        <v>8.3218612845147102E-7</v>
      </c>
      <c r="X249">
        <f t="shared" si="77"/>
        <v>5.2840525429488319E-6</v>
      </c>
      <c r="Y249">
        <f t="shared" ref="Y249:Y312" si="81">$C$8*EXP(-$C$5*($D249-($Y$14-1)*$C$3))</f>
        <v>3.3551642261328909E-5</v>
      </c>
      <c r="Z249">
        <f t="shared" si="54"/>
        <v>2.1303964888357674E-4</v>
      </c>
      <c r="AA249">
        <f t="shared" si="57"/>
        <v>1.3527174509949018E-3</v>
      </c>
      <c r="AB249">
        <f t="shared" si="67"/>
        <v>8.5892204189001904E-3</v>
      </c>
      <c r="AC249">
        <f t="shared" si="71"/>
        <v>5.4538150114195591E-2</v>
      </c>
      <c r="AD249">
        <f t="shared" si="75"/>
        <v>0.34629566745469464</v>
      </c>
      <c r="AE249">
        <f t="shared" si="79"/>
        <v>2.1988404272384474</v>
      </c>
    </row>
    <row r="250" spans="1:32" x14ac:dyDescent="0.2">
      <c r="A250">
        <v>236</v>
      </c>
      <c r="B250">
        <f t="shared" si="58"/>
        <v>23</v>
      </c>
      <c r="C250">
        <f t="shared" si="59"/>
        <v>5</v>
      </c>
      <c r="D250">
        <f t="shared" si="60"/>
        <v>188.44444444444446</v>
      </c>
      <c r="E250">
        <f t="shared" si="61"/>
        <v>-116.44444444444446</v>
      </c>
      <c r="F250" t="e">
        <f t="shared" si="62"/>
        <v>#N/A</v>
      </c>
      <c r="G250" t="e">
        <f t="shared" si="63"/>
        <v>#N/A</v>
      </c>
      <c r="H250">
        <f t="shared" si="64"/>
        <v>6.1634882587135383E-19</v>
      </c>
      <c r="I250">
        <f t="shared" si="68"/>
        <v>3.9135710982701987E-18</v>
      </c>
      <c r="J250">
        <f t="shared" si="72"/>
        <v>2.4849627513385945E-17</v>
      </c>
      <c r="K250">
        <f t="shared" si="76"/>
        <v>1.577852994230667E-16</v>
      </c>
      <c r="L250">
        <f t="shared" si="80"/>
        <v>1.0018742011571715E-15</v>
      </c>
      <c r="M250">
        <f t="shared" si="53"/>
        <v>6.3615046434268059E-15</v>
      </c>
      <c r="N250">
        <f t="shared" si="56"/>
        <v>4.0393036652305102E-14</v>
      </c>
      <c r="O250">
        <f t="shared" si="66"/>
        <v>2.564797954962361E-13</v>
      </c>
      <c r="P250">
        <f t="shared" si="70"/>
        <v>1.6285451887172577E-12</v>
      </c>
      <c r="Q250">
        <f t="shared" si="74"/>
        <v>1.0340617382990077E-11</v>
      </c>
      <c r="R250">
        <f t="shared" si="78"/>
        <v>6.565882764703648E-11</v>
      </c>
      <c r="S250">
        <f t="shared" si="52"/>
        <v>4.1690756831161822E-10</v>
      </c>
      <c r="T250">
        <f t="shared" si="55"/>
        <v>2.6471980500454613E-9</v>
      </c>
      <c r="U250">
        <f t="shared" si="65"/>
        <v>1.6808659877641352E-8</v>
      </c>
      <c r="V250">
        <f t="shared" si="69"/>
        <v>1.0672833748777397E-7</v>
      </c>
      <c r="W250">
        <f t="shared" si="73"/>
        <v>6.7768270081163863E-7</v>
      </c>
      <c r="X250">
        <f t="shared" si="77"/>
        <v>4.3030169286761819E-6</v>
      </c>
      <c r="Y250">
        <f t="shared" si="81"/>
        <v>2.7322454396870154E-5</v>
      </c>
      <c r="Z250">
        <f t="shared" si="54"/>
        <v>1.7348677140777927E-4</v>
      </c>
      <c r="AA250">
        <f t="shared" si="57"/>
        <v>1.1015723337411013E-3</v>
      </c>
      <c r="AB250">
        <f t="shared" si="67"/>
        <v>6.9945483255987517E-3</v>
      </c>
      <c r="AC250">
        <f t="shared" si="71"/>
        <v>4.4412613480391487E-2</v>
      </c>
      <c r="AD250">
        <f t="shared" si="75"/>
        <v>0.28200251743772187</v>
      </c>
      <c r="AE250">
        <f t="shared" si="79"/>
        <v>1.7906043713532807</v>
      </c>
    </row>
    <row r="251" spans="1:32" x14ac:dyDescent="0.2">
      <c r="A251">
        <v>237</v>
      </c>
      <c r="B251">
        <f t="shared" si="58"/>
        <v>23</v>
      </c>
      <c r="C251">
        <f t="shared" si="59"/>
        <v>6</v>
      </c>
      <c r="D251">
        <f t="shared" si="60"/>
        <v>189.33333333333334</v>
      </c>
      <c r="E251">
        <f t="shared" si="61"/>
        <v>-117.33333333333334</v>
      </c>
      <c r="F251" t="e">
        <f t="shared" si="62"/>
        <v>#N/A</v>
      </c>
      <c r="G251" t="e">
        <f t="shared" si="63"/>
        <v>#N/A</v>
      </c>
      <c r="H251">
        <f t="shared" si="64"/>
        <v>5.0191768725563737E-19</v>
      </c>
      <c r="I251">
        <f t="shared" si="68"/>
        <v>3.1869786590041716E-18</v>
      </c>
      <c r="J251">
        <f t="shared" si="72"/>
        <v>2.023605310361365E-17</v>
      </c>
      <c r="K251">
        <f t="shared" si="76"/>
        <v>1.2849092793744327E-16</v>
      </c>
      <c r="L251">
        <f t="shared" si="80"/>
        <v>8.1586653670506843E-16</v>
      </c>
      <c r="M251">
        <f t="shared" si="53"/>
        <v>5.1804295945250984E-15</v>
      </c>
      <c r="N251">
        <f t="shared" si="56"/>
        <v>3.2893677551985261E-14</v>
      </c>
      <c r="O251">
        <f t="shared" si="66"/>
        <v>2.0886183339649694E-13</v>
      </c>
      <c r="P251">
        <f t="shared" si="70"/>
        <v>1.3261899761984262E-12</v>
      </c>
      <c r="Q251">
        <f t="shared" si="74"/>
        <v>8.4207814533082334E-12</v>
      </c>
      <c r="R251">
        <f t="shared" si="78"/>
        <v>5.3468629349503248E-11</v>
      </c>
      <c r="S251">
        <f t="shared" si="52"/>
        <v>3.3950463390679726E-10</v>
      </c>
      <c r="T251">
        <f t="shared" si="55"/>
        <v>2.1557200520469094E-9</v>
      </c>
      <c r="U251">
        <f t="shared" si="65"/>
        <v>1.3687969113472841E-8</v>
      </c>
      <c r="V251">
        <f t="shared" si="69"/>
        <v>8.691318628013986E-8</v>
      </c>
      <c r="W251">
        <f t="shared" si="73"/>
        <v>5.5186433332400923E-7</v>
      </c>
      <c r="X251">
        <f t="shared" si="77"/>
        <v>3.504120093049044E-6</v>
      </c>
      <c r="Y251">
        <f t="shared" si="81"/>
        <v>2.2249775687715821E-5</v>
      </c>
      <c r="Z251">
        <f t="shared" si="54"/>
        <v>1.412772693309462E-4</v>
      </c>
      <c r="AA251">
        <f t="shared" si="57"/>
        <v>8.970547438205543E-4</v>
      </c>
      <c r="AB251">
        <f t="shared" si="67"/>
        <v>5.6959425760552494E-3</v>
      </c>
      <c r="AC251">
        <f t="shared" si="71"/>
        <v>3.616698094872222E-2</v>
      </c>
      <c r="AD251">
        <f t="shared" si="75"/>
        <v>0.22964601441806182</v>
      </c>
      <c r="AE251">
        <f t="shared" si="79"/>
        <v>1.4581612994701425</v>
      </c>
    </row>
    <row r="252" spans="1:32" x14ac:dyDescent="0.2">
      <c r="A252">
        <v>238</v>
      </c>
      <c r="B252">
        <f t="shared" si="58"/>
        <v>23</v>
      </c>
      <c r="C252">
        <f t="shared" si="59"/>
        <v>7</v>
      </c>
      <c r="D252">
        <f t="shared" si="60"/>
        <v>190.22222222222223</v>
      </c>
      <c r="E252">
        <f t="shared" si="61"/>
        <v>-118.22222222222223</v>
      </c>
      <c r="F252" t="e">
        <f t="shared" si="62"/>
        <v>#N/A</v>
      </c>
      <c r="G252" t="e">
        <f t="shared" si="63"/>
        <v>#N/A</v>
      </c>
      <c r="H252">
        <f t="shared" si="64"/>
        <v>4.0873179960048765E-19</v>
      </c>
      <c r="I252">
        <f t="shared" si="68"/>
        <v>2.5952851546346717E-18</v>
      </c>
      <c r="J252">
        <f t="shared" si="72"/>
        <v>1.6479033538498201E-17</v>
      </c>
      <c r="K252">
        <f t="shared" si="76"/>
        <v>1.046353406977249E-16</v>
      </c>
      <c r="L252">
        <f t="shared" si="80"/>
        <v>6.6439299958647644E-16</v>
      </c>
      <c r="M252">
        <f t="shared" si="53"/>
        <v>4.2186325858555425E-15</v>
      </c>
      <c r="N252">
        <f t="shared" si="56"/>
        <v>2.6786647218617593E-14</v>
      </c>
      <c r="O252">
        <f t="shared" si="66"/>
        <v>1.7008460789413809E-13</v>
      </c>
      <c r="P252">
        <f t="shared" si="70"/>
        <v>1.0799699419790157E-12</v>
      </c>
      <c r="Q252">
        <f t="shared" si="74"/>
        <v>6.8573816879660845E-12</v>
      </c>
      <c r="R252">
        <f t="shared" si="78"/>
        <v>4.3541659620899384E-11</v>
      </c>
      <c r="S252">
        <f t="shared" si="52"/>
        <v>2.7647230514662822E-10</v>
      </c>
      <c r="T252">
        <f t="shared" si="55"/>
        <v>1.7554897121193191E-9</v>
      </c>
      <c r="U252">
        <f t="shared" si="65"/>
        <v>1.1146664862950251E-8</v>
      </c>
      <c r="V252">
        <f t="shared" si="69"/>
        <v>7.0776910117536625E-8</v>
      </c>
      <c r="W252">
        <f t="shared" si="73"/>
        <v>4.4940536630254595E-7</v>
      </c>
      <c r="X252">
        <f t="shared" si="77"/>
        <v>2.8535462049152608E-6</v>
      </c>
      <c r="Y252">
        <f t="shared" si="81"/>
        <v>1.8118888990089386E-5</v>
      </c>
      <c r="Z252">
        <f t="shared" si="54"/>
        <v>1.1504777377345164E-4</v>
      </c>
      <c r="AA252">
        <f t="shared" si="57"/>
        <v>7.30507828458306E-4</v>
      </c>
      <c r="AB252">
        <f t="shared" si="67"/>
        <v>4.638435581462882E-3</v>
      </c>
      <c r="AC252">
        <f t="shared" si="71"/>
        <v>2.9452230086003617E-2</v>
      </c>
      <c r="AD252">
        <f t="shared" si="75"/>
        <v>0.18701000408532631</v>
      </c>
      <c r="AE252">
        <f t="shared" si="79"/>
        <v>1.1874395088544971</v>
      </c>
    </row>
    <row r="253" spans="1:32" x14ac:dyDescent="0.2">
      <c r="A253">
        <v>239</v>
      </c>
      <c r="B253">
        <f t="shared" si="58"/>
        <v>23</v>
      </c>
      <c r="C253">
        <f t="shared" si="59"/>
        <v>8</v>
      </c>
      <c r="D253">
        <f t="shared" si="60"/>
        <v>191.11111111111111</v>
      </c>
      <c r="E253">
        <f t="shared" si="61"/>
        <v>-119.11111111111111</v>
      </c>
      <c r="F253" t="e">
        <f t="shared" si="62"/>
        <v>#N/A</v>
      </c>
      <c r="G253" t="e">
        <f t="shared" si="63"/>
        <v>#N/A</v>
      </c>
      <c r="H253">
        <f t="shared" si="64"/>
        <v>3.3284677596859878E-19</v>
      </c>
      <c r="I253">
        <f t="shared" si="68"/>
        <v>2.1134452892671047E-18</v>
      </c>
      <c r="J253">
        <f t="shared" si="72"/>
        <v>1.3419541101839322E-17</v>
      </c>
      <c r="K253">
        <f t="shared" si="76"/>
        <v>8.5208774647961349E-17</v>
      </c>
      <c r="L253">
        <f t="shared" si="80"/>
        <v>5.4104199405237921E-16</v>
      </c>
      <c r="M253">
        <f t="shared" si="53"/>
        <v>3.4354025220708688E-15</v>
      </c>
      <c r="N253">
        <f t="shared" si="56"/>
        <v>2.1813446309877967E-14</v>
      </c>
      <c r="O253">
        <f t="shared" si="66"/>
        <v>1.3850675047740867E-13</v>
      </c>
      <c r="P253">
        <f t="shared" si="70"/>
        <v>8.7946304565014303E-13</v>
      </c>
      <c r="Q253">
        <f t="shared" si="74"/>
        <v>5.5842422553287829E-12</v>
      </c>
      <c r="R253">
        <f t="shared" si="78"/>
        <v>3.5457728122216646E-11</v>
      </c>
      <c r="S253">
        <f t="shared" ref="S253:S316" si="82">$C$8*EXP(-$C$5*($D253-($S$14-1)*$C$3))</f>
        <v>2.2514253968643677E-10</v>
      </c>
      <c r="T253">
        <f t="shared" si="55"/>
        <v>1.4295660173641643E-9</v>
      </c>
      <c r="U253">
        <f t="shared" si="65"/>
        <v>9.0771783992874681E-9</v>
      </c>
      <c r="V253">
        <f t="shared" si="69"/>
        <v>5.7636490159727655E-8</v>
      </c>
      <c r="W253">
        <f t="shared" si="73"/>
        <v>3.6596890044522632E-7</v>
      </c>
      <c r="X253">
        <f t="shared" si="77"/>
        <v>2.3237576702175893E-6</v>
      </c>
      <c r="Y253">
        <f t="shared" si="81"/>
        <v>1.475494148089029E-5</v>
      </c>
      <c r="Z253">
        <f t="shared" si="54"/>
        <v>9.3688038513977829E-5</v>
      </c>
      <c r="AA253">
        <f t="shared" si="57"/>
        <v>5.9488196357570221E-4</v>
      </c>
      <c r="AB253">
        <f t="shared" si="67"/>
        <v>3.7772650191079133E-3</v>
      </c>
      <c r="AC253">
        <f t="shared" si="71"/>
        <v>2.3984137859578321E-2</v>
      </c>
      <c r="AD253">
        <f t="shared" si="75"/>
        <v>0.15228978267537979</v>
      </c>
      <c r="AE253">
        <f t="shared" si="79"/>
        <v>0.96697984489162514</v>
      </c>
    </row>
    <row r="254" spans="1:32" x14ac:dyDescent="0.2">
      <c r="A254">
        <v>240</v>
      </c>
      <c r="B254">
        <f t="shared" si="58"/>
        <v>23</v>
      </c>
      <c r="C254">
        <f t="shared" si="59"/>
        <v>9</v>
      </c>
      <c r="D254">
        <f t="shared" si="60"/>
        <v>192</v>
      </c>
      <c r="E254">
        <f t="shared" si="61"/>
        <v>-120</v>
      </c>
      <c r="F254" t="e">
        <f t="shared" si="62"/>
        <v>#N/A</v>
      </c>
      <c r="G254" t="e">
        <f t="shared" si="63"/>
        <v>#N/A</v>
      </c>
      <c r="H254">
        <f t="shared" si="64"/>
        <v>2.7105054312137654E-19</v>
      </c>
      <c r="I254">
        <f t="shared" si="68"/>
        <v>1.7210636691497082E-18</v>
      </c>
      <c r="J254">
        <f t="shared" si="72"/>
        <v>1.092807311564996E-17</v>
      </c>
      <c r="K254">
        <f t="shared" si="76"/>
        <v>6.9388939039072432E-17</v>
      </c>
      <c r="L254">
        <f t="shared" si="80"/>
        <v>4.4059229930232245E-16</v>
      </c>
      <c r="M254">
        <f t="shared" si="53"/>
        <v>2.7975867176063917E-15</v>
      </c>
      <c r="N254">
        <f t="shared" si="56"/>
        <v>1.7763568394002555E-14</v>
      </c>
      <c r="O254">
        <f t="shared" si="66"/>
        <v>1.1279162862139462E-13</v>
      </c>
      <c r="P254">
        <f t="shared" si="70"/>
        <v>7.1618219970723425E-13</v>
      </c>
      <c r="Q254">
        <f t="shared" si="74"/>
        <v>4.5474735088646573E-12</v>
      </c>
      <c r="R254">
        <f t="shared" si="78"/>
        <v>2.8874656927077046E-11</v>
      </c>
      <c r="S254">
        <f t="shared" si="82"/>
        <v>1.833426431250521E-10</v>
      </c>
      <c r="T254">
        <f t="shared" si="55"/>
        <v>1.164153218269349E-9</v>
      </c>
      <c r="U254">
        <f t="shared" si="65"/>
        <v>7.3919121733317287E-9</v>
      </c>
      <c r="V254">
        <f t="shared" si="69"/>
        <v>4.6935716640013204E-8</v>
      </c>
      <c r="W254">
        <f t="shared" si="73"/>
        <v>2.980232238769536E-7</v>
      </c>
      <c r="X254">
        <f t="shared" si="77"/>
        <v>1.8923295163729204E-6</v>
      </c>
      <c r="Y254">
        <f t="shared" si="81"/>
        <v>1.2015543459843389E-5</v>
      </c>
      <c r="Z254">
        <f t="shared" si="54"/>
        <v>7.6293945312500027E-5</v>
      </c>
      <c r="AA254">
        <f t="shared" si="57"/>
        <v>4.8443635619146714E-4</v>
      </c>
      <c r="AB254">
        <f t="shared" si="67"/>
        <v>3.0759791257199071E-3</v>
      </c>
      <c r="AC254">
        <f t="shared" si="71"/>
        <v>1.9531250000000003E-2</v>
      </c>
      <c r="AD254">
        <f t="shared" si="75"/>
        <v>0.12401570718501562</v>
      </c>
      <c r="AE254">
        <f t="shared" si="79"/>
        <v>0.78745065618429588</v>
      </c>
    </row>
    <row r="255" spans="1:32" s="1" customFormat="1" x14ac:dyDescent="0.2">
      <c r="A255" s="1">
        <v>241</v>
      </c>
      <c r="B255" s="1">
        <f t="shared" si="58"/>
        <v>24</v>
      </c>
      <c r="C255" s="1">
        <f t="shared" si="59"/>
        <v>0</v>
      </c>
      <c r="D255" s="1">
        <f t="shared" si="60"/>
        <v>192</v>
      </c>
      <c r="E255" s="1">
        <f t="shared" si="61"/>
        <v>-120</v>
      </c>
      <c r="F255" s="1" t="e">
        <f t="shared" si="62"/>
        <v>#N/A</v>
      </c>
      <c r="G255" s="1" t="e">
        <f t="shared" si="63"/>
        <v>#N/A</v>
      </c>
      <c r="H255" s="1">
        <f t="shared" si="64"/>
        <v>2.7105054312137654E-19</v>
      </c>
      <c r="I255" s="1">
        <f t="shared" si="68"/>
        <v>1.7210636691497082E-18</v>
      </c>
      <c r="J255" s="1">
        <f t="shared" si="72"/>
        <v>1.092807311564996E-17</v>
      </c>
      <c r="K255" s="1">
        <f t="shared" si="76"/>
        <v>6.9388939039072432E-17</v>
      </c>
      <c r="L255" s="1">
        <f t="shared" si="80"/>
        <v>4.4059229930232245E-16</v>
      </c>
      <c r="M255" s="1">
        <f t="shared" si="53"/>
        <v>2.7975867176063917E-15</v>
      </c>
      <c r="N255" s="1">
        <f t="shared" si="56"/>
        <v>1.7763568394002555E-14</v>
      </c>
      <c r="O255" s="1">
        <f t="shared" si="66"/>
        <v>1.1279162862139462E-13</v>
      </c>
      <c r="P255" s="1">
        <f t="shared" si="70"/>
        <v>7.1618219970723425E-13</v>
      </c>
      <c r="Q255" s="1">
        <f t="shared" si="74"/>
        <v>4.5474735088646573E-12</v>
      </c>
      <c r="R255" s="1">
        <f t="shared" si="78"/>
        <v>2.8874656927077046E-11</v>
      </c>
      <c r="S255" s="1">
        <f t="shared" si="82"/>
        <v>1.833426431250521E-10</v>
      </c>
      <c r="T255" s="1">
        <f t="shared" si="55"/>
        <v>1.164153218269349E-9</v>
      </c>
      <c r="U255" s="1">
        <f t="shared" si="65"/>
        <v>7.3919121733317287E-9</v>
      </c>
      <c r="V255" s="1">
        <f t="shared" si="69"/>
        <v>4.6935716640013204E-8</v>
      </c>
      <c r="W255" s="1">
        <f t="shared" si="73"/>
        <v>2.980232238769536E-7</v>
      </c>
      <c r="X255" s="1">
        <f t="shared" si="77"/>
        <v>1.8923295163729204E-6</v>
      </c>
      <c r="Y255" s="1">
        <f t="shared" si="81"/>
        <v>1.2015543459843389E-5</v>
      </c>
      <c r="Z255" s="1">
        <f t="shared" si="54"/>
        <v>7.6293945312500027E-5</v>
      </c>
      <c r="AA255" s="1">
        <f t="shared" si="57"/>
        <v>4.8443635619146714E-4</v>
      </c>
      <c r="AB255" s="1">
        <f t="shared" si="67"/>
        <v>3.0759791257199071E-3</v>
      </c>
      <c r="AC255" s="1">
        <f t="shared" si="71"/>
        <v>1.9531250000000003E-2</v>
      </c>
      <c r="AD255" s="1">
        <f t="shared" si="75"/>
        <v>0.12401570718501562</v>
      </c>
      <c r="AE255" s="1">
        <f t="shared" si="79"/>
        <v>0.78745065618429588</v>
      </c>
      <c r="AF255" s="1">
        <f t="shared" ref="AF255:AF318" si="83">$C$8*EXP(-$C$5*($D255-($AF$14-1)*$C$3))</f>
        <v>5</v>
      </c>
    </row>
    <row r="256" spans="1:32" x14ac:dyDescent="0.2">
      <c r="A256">
        <v>242</v>
      </c>
      <c r="B256">
        <f t="shared" si="58"/>
        <v>24</v>
      </c>
      <c r="C256">
        <f t="shared" si="59"/>
        <v>1</v>
      </c>
      <c r="D256">
        <f t="shared" si="60"/>
        <v>192.88888888888889</v>
      </c>
      <c r="E256">
        <f t="shared" si="61"/>
        <v>-120.88888888888889</v>
      </c>
      <c r="F256" t="e">
        <f t="shared" si="62"/>
        <v>#N/A</v>
      </c>
      <c r="G256" t="e">
        <f t="shared" si="63"/>
        <v>#N/A</v>
      </c>
      <c r="H256">
        <f t="shared" si="64"/>
        <v>2.2072738037674374E-19</v>
      </c>
      <c r="I256">
        <f t="shared" si="68"/>
        <v>1.4015315032329086E-18</v>
      </c>
      <c r="J256">
        <f t="shared" si="72"/>
        <v>8.8991703303939464E-18</v>
      </c>
      <c r="K256">
        <f t="shared" si="76"/>
        <v>5.6506209376446435E-17</v>
      </c>
      <c r="L256">
        <f t="shared" si="80"/>
        <v>3.5879206482762485E-16</v>
      </c>
      <c r="M256">
        <f t="shared" si="53"/>
        <v>2.2781876045808519E-15</v>
      </c>
      <c r="N256">
        <f t="shared" si="56"/>
        <v>1.4465589600370196E-14</v>
      </c>
      <c r="O256">
        <f t="shared" si="66"/>
        <v>9.1850768595871709E-14</v>
      </c>
      <c r="P256">
        <f t="shared" si="70"/>
        <v>5.8321602677269838E-13</v>
      </c>
      <c r="Q256">
        <f t="shared" si="74"/>
        <v>3.7031909376947863E-12</v>
      </c>
      <c r="R256">
        <f t="shared" si="78"/>
        <v>2.3513796760543174E-11</v>
      </c>
      <c r="S256">
        <f t="shared" si="82"/>
        <v>1.4930330285381091E-10</v>
      </c>
      <c r="T256">
        <f t="shared" si="55"/>
        <v>9.480168800498624E-10</v>
      </c>
      <c r="U256">
        <f t="shared" si="65"/>
        <v>6.0195319706990566E-9</v>
      </c>
      <c r="V256">
        <f t="shared" si="69"/>
        <v>3.8221645530575488E-8</v>
      </c>
      <c r="W256">
        <f t="shared" si="73"/>
        <v>2.4269232129276499E-7</v>
      </c>
      <c r="X256">
        <f t="shared" si="77"/>
        <v>1.541000184498957E-6</v>
      </c>
      <c r="Y256">
        <f t="shared" si="81"/>
        <v>9.7847412558273317E-6</v>
      </c>
      <c r="Z256">
        <f t="shared" si="54"/>
        <v>6.2129234250947755E-5</v>
      </c>
      <c r="AA256">
        <f t="shared" si="57"/>
        <v>3.9449604723173251E-4</v>
      </c>
      <c r="AB256">
        <f t="shared" si="67"/>
        <v>2.5048937614917961E-3</v>
      </c>
      <c r="AC256">
        <f t="shared" si="71"/>
        <v>1.5905083968242625E-2</v>
      </c>
      <c r="AD256">
        <f t="shared" si="75"/>
        <v>0.10099098809132356</v>
      </c>
      <c r="AE256">
        <f t="shared" si="79"/>
        <v>0.64125280294189968</v>
      </c>
      <c r="AF256">
        <f t="shared" si="83"/>
        <v>4.0717014958701112</v>
      </c>
    </row>
    <row r="257" spans="1:33" x14ac:dyDescent="0.2">
      <c r="A257">
        <v>243</v>
      </c>
      <c r="B257">
        <f t="shared" si="58"/>
        <v>24</v>
      </c>
      <c r="C257">
        <f t="shared" si="59"/>
        <v>2</v>
      </c>
      <c r="D257">
        <f t="shared" si="60"/>
        <v>193.77777777777777</v>
      </c>
      <c r="E257">
        <f t="shared" si="61"/>
        <v>-121.77777777777777</v>
      </c>
      <c r="F257" t="e">
        <f t="shared" si="62"/>
        <v>#N/A</v>
      </c>
      <c r="G257" t="e">
        <f t="shared" si="63"/>
        <v>#N/A</v>
      </c>
      <c r="H257">
        <f t="shared" si="64"/>
        <v>1.7974720097189505E-19</v>
      </c>
      <c r="I257">
        <f t="shared" si="68"/>
        <v>1.1413235836445079E-18</v>
      </c>
      <c r="J257">
        <f t="shared" si="72"/>
        <v>7.2469530292536139E-18</v>
      </c>
      <c r="K257">
        <f t="shared" si="76"/>
        <v>4.6015283448805171E-17</v>
      </c>
      <c r="L257">
        <f t="shared" si="80"/>
        <v>2.9217883741299215E-16</v>
      </c>
      <c r="M257">
        <f t="shared" ref="M257:M320" si="84">$C$8*EXP(-$C$5*($D257-($M$14-1)*$C$3))</f>
        <v>1.8552199754889267E-15</v>
      </c>
      <c r="N257">
        <f t="shared" si="56"/>
        <v>1.177991256289413E-14</v>
      </c>
      <c r="O257">
        <f t="shared" si="66"/>
        <v>7.4797782377726319E-14</v>
      </c>
      <c r="P257">
        <f t="shared" si="70"/>
        <v>4.7493631372516383E-13</v>
      </c>
      <c r="Q257">
        <f t="shared" si="74"/>
        <v>3.0156576161008997E-12</v>
      </c>
      <c r="R257">
        <f t="shared" si="78"/>
        <v>1.9148232288697883E-11</v>
      </c>
      <c r="S257">
        <f t="shared" si="82"/>
        <v>1.2158369631364204E-10</v>
      </c>
      <c r="T257">
        <f t="shared" si="55"/>
        <v>7.7200834972182805E-10</v>
      </c>
      <c r="U257">
        <f t="shared" si="65"/>
        <v>4.9019474659066613E-9</v>
      </c>
      <c r="V257">
        <f t="shared" si="69"/>
        <v>3.112542625629227E-8</v>
      </c>
      <c r="W257">
        <f t="shared" si="73"/>
        <v>1.9763413752878814E-7</v>
      </c>
      <c r="X257">
        <f t="shared" si="77"/>
        <v>1.254898551272104E-6</v>
      </c>
      <c r="Y257">
        <f t="shared" si="81"/>
        <v>7.9681091216108263E-6</v>
      </c>
      <c r="Z257">
        <f t="shared" si="54"/>
        <v>5.0594339207369709E-5</v>
      </c>
      <c r="AA257">
        <f t="shared" si="57"/>
        <v>3.2125402912565879E-4</v>
      </c>
      <c r="AB257">
        <f t="shared" si="67"/>
        <v>2.0398359351323711E-3</v>
      </c>
      <c r="AC257">
        <f t="shared" si="71"/>
        <v>1.2952150837086654E-2</v>
      </c>
      <c r="AD257">
        <f t="shared" si="75"/>
        <v>8.2241031456168567E-2</v>
      </c>
      <c r="AE257">
        <f t="shared" si="79"/>
        <v>0.522197999393887</v>
      </c>
      <c r="AF257">
        <f t="shared" si="83"/>
        <v>3.3157506142941804</v>
      </c>
    </row>
    <row r="258" spans="1:33" x14ac:dyDescent="0.2">
      <c r="A258">
        <v>244</v>
      </c>
      <c r="B258">
        <f t="shared" si="58"/>
        <v>24</v>
      </c>
      <c r="C258">
        <f t="shared" si="59"/>
        <v>3</v>
      </c>
      <c r="D258">
        <f t="shared" si="60"/>
        <v>194.66666666666666</v>
      </c>
      <c r="E258">
        <f t="shared" si="61"/>
        <v>-122.66666666666666</v>
      </c>
      <c r="F258" t="e">
        <f t="shared" si="62"/>
        <v>#N/A</v>
      </c>
      <c r="G258" t="e">
        <f t="shared" si="63"/>
        <v>#N/A</v>
      </c>
      <c r="H258">
        <f t="shared" si="64"/>
        <v>1.4637538941514665E-19</v>
      </c>
      <c r="I258">
        <f t="shared" si="68"/>
        <v>9.2942578855943244E-19</v>
      </c>
      <c r="J258">
        <f t="shared" si="72"/>
        <v>5.9014858979424543E-18</v>
      </c>
      <c r="K258">
        <f t="shared" si="76"/>
        <v>3.7472099690277567E-17</v>
      </c>
      <c r="L258">
        <f t="shared" si="80"/>
        <v>2.379330018712149E-16</v>
      </c>
      <c r="M258">
        <f t="shared" si="84"/>
        <v>1.5107803898732691E-15</v>
      </c>
      <c r="N258">
        <f t="shared" si="56"/>
        <v>9.5928575207109955E-15</v>
      </c>
      <c r="O258">
        <f t="shared" si="66"/>
        <v>6.0910848479031053E-14</v>
      </c>
      <c r="P258">
        <f t="shared" si="70"/>
        <v>3.8675977980755719E-13</v>
      </c>
      <c r="Q258">
        <f t="shared" si="74"/>
        <v>2.4557715253020253E-12</v>
      </c>
      <c r="R258">
        <f t="shared" si="78"/>
        <v>1.5593177210631904E-11</v>
      </c>
      <c r="S258">
        <f t="shared" si="82"/>
        <v>9.9010503630734719E-11</v>
      </c>
      <c r="T258">
        <f t="shared" si="55"/>
        <v>6.2867751047731673E-10</v>
      </c>
      <c r="U258">
        <f t="shared" si="65"/>
        <v>3.9918533659217708E-9</v>
      </c>
      <c r="V258">
        <f t="shared" si="69"/>
        <v>2.5346688929468012E-8</v>
      </c>
      <c r="W258">
        <f t="shared" si="73"/>
        <v>1.6094144268219319E-7</v>
      </c>
      <c r="X258">
        <f t="shared" si="77"/>
        <v>1.0219144616759723E-6</v>
      </c>
      <c r="Y258">
        <f t="shared" si="81"/>
        <v>6.4887523659438153E-6</v>
      </c>
      <c r="Z258">
        <f t="shared" si="54"/>
        <v>4.1201009326641409E-5</v>
      </c>
      <c r="AA258">
        <f t="shared" si="57"/>
        <v>2.6161010218904906E-4</v>
      </c>
      <c r="AB258">
        <f t="shared" si="67"/>
        <v>1.661120605681618E-3</v>
      </c>
      <c r="AC258">
        <f t="shared" si="71"/>
        <v>1.0547458387620209E-2</v>
      </c>
      <c r="AD258">
        <f t="shared" si="75"/>
        <v>6.6972186160396491E-2</v>
      </c>
      <c r="AE258">
        <f t="shared" si="79"/>
        <v>0.42524687505449377</v>
      </c>
      <c r="AF258">
        <f t="shared" si="83"/>
        <v>2.7001493472307714</v>
      </c>
    </row>
    <row r="259" spans="1:33" x14ac:dyDescent="0.2">
      <c r="A259">
        <v>245</v>
      </c>
      <c r="B259">
        <f t="shared" si="58"/>
        <v>24</v>
      </c>
      <c r="C259">
        <f t="shared" si="59"/>
        <v>4</v>
      </c>
      <c r="D259">
        <f t="shared" si="60"/>
        <v>195.55555555555554</v>
      </c>
      <c r="E259">
        <f t="shared" si="61"/>
        <v>-123.55555555555554</v>
      </c>
      <c r="F259" t="e">
        <f t="shared" si="62"/>
        <v>#N/A</v>
      </c>
      <c r="G259" t="e">
        <f t="shared" si="63"/>
        <v>#N/A</v>
      </c>
      <c r="H259">
        <f t="shared" si="64"/>
        <v>1.1919937840804409E-19</v>
      </c>
      <c r="I259">
        <f t="shared" si="68"/>
        <v>7.5686887471554243E-19</v>
      </c>
      <c r="J259">
        <f t="shared" si="72"/>
        <v>4.8058177917017479E-18</v>
      </c>
      <c r="K259">
        <f t="shared" si="76"/>
        <v>3.0515040872459312E-17</v>
      </c>
      <c r="L259">
        <f t="shared" si="80"/>
        <v>1.9375843192717763E-16</v>
      </c>
      <c r="M259">
        <f t="shared" si="84"/>
        <v>1.2302893546756482E-15</v>
      </c>
      <c r="N259">
        <f t="shared" si="56"/>
        <v>7.8118504633495886E-15</v>
      </c>
      <c r="O259">
        <f t="shared" si="66"/>
        <v>4.9602158573357511E-14</v>
      </c>
      <c r="P259">
        <f t="shared" si="70"/>
        <v>3.1495407479696509E-13</v>
      </c>
      <c r="Q259">
        <f t="shared" si="74"/>
        <v>1.9998337186174959E-12</v>
      </c>
      <c r="R259">
        <f t="shared" si="78"/>
        <v>1.2698152594779533E-11</v>
      </c>
      <c r="S259">
        <f t="shared" si="82"/>
        <v>8.0628243148023102E-11</v>
      </c>
      <c r="T259">
        <f t="shared" si="55"/>
        <v>5.1195743196607761E-10</v>
      </c>
      <c r="U259">
        <f t="shared" si="65"/>
        <v>3.2507270642635624E-9</v>
      </c>
      <c r="V259">
        <f t="shared" si="69"/>
        <v>2.0640830245893934E-8</v>
      </c>
      <c r="W259">
        <f t="shared" si="73"/>
        <v>1.3106110258331595E-7</v>
      </c>
      <c r="X259">
        <f t="shared" si="77"/>
        <v>8.3218612845147102E-7</v>
      </c>
      <c r="Y259">
        <f t="shared" si="81"/>
        <v>5.2840525429488319E-6</v>
      </c>
      <c r="Z259">
        <f t="shared" ref="Z259:Z322" si="85">$C$8*EXP(-$C$5*($D259-($Z$14-1)*$C$3))</f>
        <v>3.3551642261328909E-5</v>
      </c>
      <c r="AA259">
        <f t="shared" si="57"/>
        <v>2.1303964888357674E-4</v>
      </c>
      <c r="AB259">
        <f t="shared" si="67"/>
        <v>1.3527174509949018E-3</v>
      </c>
      <c r="AC259">
        <f t="shared" si="71"/>
        <v>8.5892204189001904E-3</v>
      </c>
      <c r="AD259">
        <f t="shared" si="75"/>
        <v>5.4538150114195591E-2</v>
      </c>
      <c r="AE259">
        <f t="shared" si="79"/>
        <v>0.34629566745469464</v>
      </c>
      <c r="AF259">
        <f t="shared" si="83"/>
        <v>2.1988404272384474</v>
      </c>
    </row>
    <row r="260" spans="1:33" x14ac:dyDescent="0.2">
      <c r="A260">
        <v>246</v>
      </c>
      <c r="B260">
        <f t="shared" si="58"/>
        <v>24</v>
      </c>
      <c r="C260">
        <f t="shared" si="59"/>
        <v>5</v>
      </c>
      <c r="D260">
        <f t="shared" si="60"/>
        <v>196.44444444444446</v>
      </c>
      <c r="E260">
        <f t="shared" si="61"/>
        <v>-124.44444444444446</v>
      </c>
      <c r="F260" t="e">
        <f t="shared" si="62"/>
        <v>#N/A</v>
      </c>
      <c r="G260" t="e">
        <f t="shared" si="63"/>
        <v>#N/A</v>
      </c>
      <c r="H260">
        <f t="shared" si="64"/>
        <v>9.7068857474163777E-20</v>
      </c>
      <c r="I260">
        <f t="shared" si="68"/>
        <v>6.1634882587135383E-19</v>
      </c>
      <c r="J260">
        <f t="shared" si="72"/>
        <v>3.9135710982701987E-18</v>
      </c>
      <c r="K260">
        <f t="shared" si="76"/>
        <v>2.4849627513385945E-17</v>
      </c>
      <c r="L260">
        <f t="shared" si="80"/>
        <v>1.577852994230667E-16</v>
      </c>
      <c r="M260">
        <f t="shared" si="84"/>
        <v>1.0018742011571715E-15</v>
      </c>
      <c r="N260">
        <f t="shared" si="56"/>
        <v>6.3615046434268059E-15</v>
      </c>
      <c r="O260">
        <f t="shared" si="66"/>
        <v>4.0393036652305102E-14</v>
      </c>
      <c r="P260">
        <f t="shared" si="70"/>
        <v>2.564797954962361E-13</v>
      </c>
      <c r="Q260">
        <f t="shared" si="74"/>
        <v>1.6285451887172577E-12</v>
      </c>
      <c r="R260">
        <f t="shared" si="78"/>
        <v>1.0340617382990077E-11</v>
      </c>
      <c r="S260">
        <f t="shared" si="82"/>
        <v>6.565882764703648E-11</v>
      </c>
      <c r="T260">
        <f t="shared" si="55"/>
        <v>4.1690756831161822E-10</v>
      </c>
      <c r="U260">
        <f t="shared" si="65"/>
        <v>2.6471980500454613E-9</v>
      </c>
      <c r="V260">
        <f t="shared" si="69"/>
        <v>1.6808659877641352E-8</v>
      </c>
      <c r="W260">
        <f t="shared" si="73"/>
        <v>1.0672833748777397E-7</v>
      </c>
      <c r="X260">
        <f t="shared" si="77"/>
        <v>6.7768270081163863E-7</v>
      </c>
      <c r="Y260">
        <f t="shared" si="81"/>
        <v>4.3030169286761819E-6</v>
      </c>
      <c r="Z260">
        <f t="shared" si="85"/>
        <v>2.7322454396870154E-5</v>
      </c>
      <c r="AA260">
        <f t="shared" si="57"/>
        <v>1.7348677140777927E-4</v>
      </c>
      <c r="AB260">
        <f t="shared" si="67"/>
        <v>1.1015723337411013E-3</v>
      </c>
      <c r="AC260">
        <f t="shared" si="71"/>
        <v>6.9945483255987517E-3</v>
      </c>
      <c r="AD260">
        <f t="shared" si="75"/>
        <v>4.4412613480391487E-2</v>
      </c>
      <c r="AE260">
        <f t="shared" si="79"/>
        <v>0.28200251743772187</v>
      </c>
      <c r="AF260">
        <f t="shared" si="83"/>
        <v>1.7906043713532807</v>
      </c>
    </row>
    <row r="261" spans="1:33" x14ac:dyDescent="0.2">
      <c r="A261">
        <v>247</v>
      </c>
      <c r="B261">
        <f t="shared" si="58"/>
        <v>24</v>
      </c>
      <c r="C261">
        <f t="shared" si="59"/>
        <v>6</v>
      </c>
      <c r="D261">
        <f t="shared" si="60"/>
        <v>197.33333333333334</v>
      </c>
      <c r="E261">
        <f t="shared" si="61"/>
        <v>-125.33333333333334</v>
      </c>
      <c r="F261" t="e">
        <f t="shared" si="62"/>
        <v>#N/A</v>
      </c>
      <c r="G261" t="e">
        <f t="shared" si="63"/>
        <v>#N/A</v>
      </c>
      <c r="H261">
        <f t="shared" si="64"/>
        <v>7.9047082435990772E-20</v>
      </c>
      <c r="I261">
        <f t="shared" si="68"/>
        <v>5.0191768725563737E-19</v>
      </c>
      <c r="J261">
        <f t="shared" si="72"/>
        <v>3.1869786590041716E-18</v>
      </c>
      <c r="K261">
        <f t="shared" si="76"/>
        <v>2.023605310361365E-17</v>
      </c>
      <c r="L261">
        <f t="shared" si="80"/>
        <v>1.2849092793744327E-16</v>
      </c>
      <c r="M261">
        <f t="shared" si="84"/>
        <v>8.1586653670506843E-16</v>
      </c>
      <c r="N261">
        <f t="shared" si="56"/>
        <v>5.1804295945250984E-15</v>
      </c>
      <c r="O261">
        <f t="shared" si="66"/>
        <v>3.2893677551985261E-14</v>
      </c>
      <c r="P261">
        <f t="shared" si="70"/>
        <v>2.0886183339649694E-13</v>
      </c>
      <c r="Q261">
        <f t="shared" si="74"/>
        <v>1.3261899761984262E-12</v>
      </c>
      <c r="R261">
        <f t="shared" si="78"/>
        <v>8.4207814533082334E-12</v>
      </c>
      <c r="S261">
        <f t="shared" si="82"/>
        <v>5.3468629349503248E-11</v>
      </c>
      <c r="T261">
        <f t="shared" si="55"/>
        <v>3.3950463390679726E-10</v>
      </c>
      <c r="U261">
        <f t="shared" si="65"/>
        <v>2.1557200520469094E-9</v>
      </c>
      <c r="V261">
        <f t="shared" si="69"/>
        <v>1.3687969113472841E-8</v>
      </c>
      <c r="W261">
        <f t="shared" si="73"/>
        <v>8.691318628013986E-8</v>
      </c>
      <c r="X261">
        <f t="shared" si="77"/>
        <v>5.5186433332400923E-7</v>
      </c>
      <c r="Y261">
        <f t="shared" si="81"/>
        <v>3.504120093049044E-6</v>
      </c>
      <c r="Z261">
        <f t="shared" si="85"/>
        <v>2.2249775687715821E-5</v>
      </c>
      <c r="AA261">
        <f t="shared" si="57"/>
        <v>1.412772693309462E-4</v>
      </c>
      <c r="AB261">
        <f t="shared" si="67"/>
        <v>8.970547438205543E-4</v>
      </c>
      <c r="AC261">
        <f t="shared" si="71"/>
        <v>5.6959425760552494E-3</v>
      </c>
      <c r="AD261">
        <f t="shared" si="75"/>
        <v>3.616698094872222E-2</v>
      </c>
      <c r="AE261">
        <f t="shared" si="79"/>
        <v>0.22964601441806182</v>
      </c>
      <c r="AF261">
        <f t="shared" si="83"/>
        <v>1.4581612994701425</v>
      </c>
    </row>
    <row r="262" spans="1:33" x14ac:dyDescent="0.2">
      <c r="A262">
        <v>248</v>
      </c>
      <c r="B262">
        <f t="shared" si="58"/>
        <v>24</v>
      </c>
      <c r="C262">
        <f t="shared" si="59"/>
        <v>7</v>
      </c>
      <c r="D262">
        <f t="shared" si="60"/>
        <v>198.22222222222223</v>
      </c>
      <c r="E262">
        <f t="shared" si="61"/>
        <v>-126.22222222222223</v>
      </c>
      <c r="F262" t="e">
        <f t="shared" si="62"/>
        <v>#N/A</v>
      </c>
      <c r="G262" t="e">
        <f t="shared" si="63"/>
        <v>#N/A</v>
      </c>
      <c r="H262">
        <f t="shared" si="64"/>
        <v>6.4371224759758548E-20</v>
      </c>
      <c r="I262">
        <f t="shared" si="68"/>
        <v>4.0873179960048765E-19</v>
      </c>
      <c r="J262">
        <f t="shared" si="72"/>
        <v>2.5952851546346717E-18</v>
      </c>
      <c r="K262">
        <f t="shared" si="76"/>
        <v>1.6479033538498201E-17</v>
      </c>
      <c r="L262">
        <f t="shared" si="80"/>
        <v>1.046353406977249E-16</v>
      </c>
      <c r="M262">
        <f t="shared" si="84"/>
        <v>6.6439299958647644E-16</v>
      </c>
      <c r="N262">
        <f t="shared" si="56"/>
        <v>4.2186325858555425E-15</v>
      </c>
      <c r="O262">
        <f t="shared" si="66"/>
        <v>2.6786647218617593E-14</v>
      </c>
      <c r="P262">
        <f t="shared" si="70"/>
        <v>1.7008460789413809E-13</v>
      </c>
      <c r="Q262">
        <f t="shared" si="74"/>
        <v>1.0799699419790157E-12</v>
      </c>
      <c r="R262">
        <f t="shared" si="78"/>
        <v>6.8573816879660845E-12</v>
      </c>
      <c r="S262">
        <f t="shared" si="82"/>
        <v>4.3541659620899384E-11</v>
      </c>
      <c r="T262">
        <f t="shared" si="55"/>
        <v>2.7647230514662822E-10</v>
      </c>
      <c r="U262">
        <f t="shared" si="65"/>
        <v>1.7554897121193191E-9</v>
      </c>
      <c r="V262">
        <f t="shared" si="69"/>
        <v>1.1146664862950251E-8</v>
      </c>
      <c r="W262">
        <f t="shared" si="73"/>
        <v>7.0776910117536625E-8</v>
      </c>
      <c r="X262">
        <f t="shared" si="77"/>
        <v>4.4940536630254595E-7</v>
      </c>
      <c r="Y262">
        <f t="shared" si="81"/>
        <v>2.8535462049152608E-6</v>
      </c>
      <c r="Z262">
        <f t="shared" si="85"/>
        <v>1.8118888990089386E-5</v>
      </c>
      <c r="AA262">
        <f t="shared" si="57"/>
        <v>1.1504777377345164E-4</v>
      </c>
      <c r="AB262">
        <f t="shared" si="67"/>
        <v>7.30507828458306E-4</v>
      </c>
      <c r="AC262">
        <f t="shared" si="71"/>
        <v>4.638435581462882E-3</v>
      </c>
      <c r="AD262">
        <f t="shared" si="75"/>
        <v>2.9452230086003617E-2</v>
      </c>
      <c r="AE262">
        <f t="shared" si="79"/>
        <v>0.18701000408532631</v>
      </c>
      <c r="AF262">
        <f t="shared" si="83"/>
        <v>1.1874395088544971</v>
      </c>
    </row>
    <row r="263" spans="1:33" x14ac:dyDescent="0.2">
      <c r="A263">
        <v>249</v>
      </c>
      <c r="B263">
        <f t="shared" si="58"/>
        <v>24</v>
      </c>
      <c r="C263">
        <f t="shared" si="59"/>
        <v>8</v>
      </c>
      <c r="D263">
        <f t="shared" si="60"/>
        <v>199.11111111111111</v>
      </c>
      <c r="E263">
        <f t="shared" si="61"/>
        <v>-127.11111111111111</v>
      </c>
      <c r="F263" t="e">
        <f t="shared" si="62"/>
        <v>#N/A</v>
      </c>
      <c r="G263" t="e">
        <f t="shared" si="63"/>
        <v>#N/A</v>
      </c>
      <c r="H263">
        <f t="shared" si="64"/>
        <v>5.2420082429059816E-20</v>
      </c>
      <c r="I263">
        <f t="shared" si="68"/>
        <v>3.3284677596859878E-19</v>
      </c>
      <c r="J263">
        <f t="shared" si="72"/>
        <v>2.1134452892671047E-18</v>
      </c>
      <c r="K263">
        <f t="shared" si="76"/>
        <v>1.3419541101839322E-17</v>
      </c>
      <c r="L263">
        <f t="shared" si="80"/>
        <v>8.5208774647961349E-17</v>
      </c>
      <c r="M263">
        <f t="shared" si="84"/>
        <v>5.4104199405237921E-16</v>
      </c>
      <c r="N263">
        <f t="shared" si="56"/>
        <v>3.4354025220708688E-15</v>
      </c>
      <c r="O263">
        <f t="shared" si="66"/>
        <v>2.1813446309877967E-14</v>
      </c>
      <c r="P263">
        <f t="shared" si="70"/>
        <v>1.3850675047740867E-13</v>
      </c>
      <c r="Q263">
        <f t="shared" si="74"/>
        <v>8.7946304565014303E-13</v>
      </c>
      <c r="R263">
        <f t="shared" si="78"/>
        <v>5.5842422553287829E-12</v>
      </c>
      <c r="S263">
        <f t="shared" si="82"/>
        <v>3.5457728122216646E-11</v>
      </c>
      <c r="T263">
        <f t="shared" ref="T263:T326" si="86">$C$8*EXP(-$C$5*($D263-($T$14-1)*$C$3))</f>
        <v>2.2514253968643677E-10</v>
      </c>
      <c r="U263">
        <f t="shared" si="65"/>
        <v>1.4295660173641643E-9</v>
      </c>
      <c r="V263">
        <f t="shared" si="69"/>
        <v>9.0771783992874681E-9</v>
      </c>
      <c r="W263">
        <f t="shared" si="73"/>
        <v>5.7636490159727655E-8</v>
      </c>
      <c r="X263">
        <f t="shared" si="77"/>
        <v>3.6596890044522632E-7</v>
      </c>
      <c r="Y263">
        <f t="shared" si="81"/>
        <v>2.3237576702175893E-6</v>
      </c>
      <c r="Z263">
        <f t="shared" si="85"/>
        <v>1.475494148089029E-5</v>
      </c>
      <c r="AA263">
        <f t="shared" si="57"/>
        <v>9.3688038513977829E-5</v>
      </c>
      <c r="AB263">
        <f t="shared" si="67"/>
        <v>5.9488196357570221E-4</v>
      </c>
      <c r="AC263">
        <f t="shared" si="71"/>
        <v>3.7772650191079133E-3</v>
      </c>
      <c r="AD263">
        <f t="shared" si="75"/>
        <v>2.3984137859578321E-2</v>
      </c>
      <c r="AE263">
        <f t="shared" si="79"/>
        <v>0.15228978267537979</v>
      </c>
      <c r="AF263">
        <f t="shared" si="83"/>
        <v>0.96697984489162514</v>
      </c>
    </row>
    <row r="264" spans="1:33" x14ac:dyDescent="0.2">
      <c r="A264">
        <v>250</v>
      </c>
      <c r="B264">
        <f t="shared" si="58"/>
        <v>24</v>
      </c>
      <c r="C264">
        <f t="shared" si="59"/>
        <v>9</v>
      </c>
      <c r="D264">
        <f t="shared" si="60"/>
        <v>200</v>
      </c>
      <c r="E264">
        <f t="shared" si="61"/>
        <v>-128</v>
      </c>
      <c r="F264" t="e">
        <f t="shared" si="62"/>
        <v>#N/A</v>
      </c>
      <c r="G264" t="e">
        <f t="shared" si="63"/>
        <v>#N/A</v>
      </c>
      <c r="H264">
        <f t="shared" si="64"/>
        <v>4.2687785608007625E-20</v>
      </c>
      <c r="I264">
        <f t="shared" si="68"/>
        <v>2.7105054312137654E-19</v>
      </c>
      <c r="J264">
        <f t="shared" si="72"/>
        <v>1.7210636691497082E-18</v>
      </c>
      <c r="K264">
        <f t="shared" si="76"/>
        <v>1.092807311564996E-17</v>
      </c>
      <c r="L264">
        <f t="shared" si="80"/>
        <v>6.9388939039072432E-17</v>
      </c>
      <c r="M264">
        <f t="shared" si="84"/>
        <v>4.4059229930232245E-16</v>
      </c>
      <c r="N264">
        <f t="shared" si="56"/>
        <v>2.7975867176063917E-15</v>
      </c>
      <c r="O264">
        <f t="shared" si="66"/>
        <v>1.7763568394002555E-14</v>
      </c>
      <c r="P264">
        <f t="shared" si="70"/>
        <v>1.1279162862139462E-13</v>
      </c>
      <c r="Q264">
        <f t="shared" si="74"/>
        <v>7.1618219970723425E-13</v>
      </c>
      <c r="R264">
        <f t="shared" si="78"/>
        <v>4.5474735088646573E-12</v>
      </c>
      <c r="S264">
        <f t="shared" si="82"/>
        <v>2.8874656927077046E-11</v>
      </c>
      <c r="T264">
        <f t="shared" si="86"/>
        <v>1.833426431250521E-10</v>
      </c>
      <c r="U264">
        <f t="shared" si="65"/>
        <v>1.164153218269349E-9</v>
      </c>
      <c r="V264">
        <f t="shared" si="69"/>
        <v>7.3919121733317287E-9</v>
      </c>
      <c r="W264">
        <f t="shared" si="73"/>
        <v>4.6935716640013204E-8</v>
      </c>
      <c r="X264">
        <f t="shared" si="77"/>
        <v>2.980232238769536E-7</v>
      </c>
      <c r="Y264">
        <f t="shared" si="81"/>
        <v>1.8923295163729204E-6</v>
      </c>
      <c r="Z264">
        <f t="shared" si="85"/>
        <v>1.2015543459843389E-5</v>
      </c>
      <c r="AA264">
        <f t="shared" si="57"/>
        <v>7.6293945312500027E-5</v>
      </c>
      <c r="AB264">
        <f t="shared" si="67"/>
        <v>4.8443635619146714E-4</v>
      </c>
      <c r="AC264">
        <f t="shared" si="71"/>
        <v>3.0759791257199071E-3</v>
      </c>
      <c r="AD264">
        <f t="shared" si="75"/>
        <v>1.9531250000000003E-2</v>
      </c>
      <c r="AE264">
        <f t="shared" si="79"/>
        <v>0.12401570718501562</v>
      </c>
      <c r="AF264">
        <f t="shared" si="83"/>
        <v>0.78745065618429588</v>
      </c>
    </row>
    <row r="265" spans="1:33" s="1" customFormat="1" x14ac:dyDescent="0.2">
      <c r="A265" s="1">
        <v>251</v>
      </c>
      <c r="B265" s="1">
        <f t="shared" si="58"/>
        <v>25</v>
      </c>
      <c r="C265" s="1">
        <f t="shared" si="59"/>
        <v>0</v>
      </c>
      <c r="D265" s="1">
        <f t="shared" si="60"/>
        <v>200</v>
      </c>
      <c r="E265" s="1">
        <f t="shared" si="61"/>
        <v>-128</v>
      </c>
      <c r="F265" s="1" t="e">
        <f t="shared" si="62"/>
        <v>#N/A</v>
      </c>
      <c r="G265" s="1" t="e">
        <f t="shared" si="63"/>
        <v>#N/A</v>
      </c>
      <c r="H265" s="1">
        <f t="shared" si="64"/>
        <v>4.2687785608007625E-20</v>
      </c>
      <c r="I265" s="1">
        <f t="shared" si="68"/>
        <v>2.7105054312137654E-19</v>
      </c>
      <c r="J265" s="1">
        <f t="shared" si="72"/>
        <v>1.7210636691497082E-18</v>
      </c>
      <c r="K265" s="1">
        <f t="shared" si="76"/>
        <v>1.092807311564996E-17</v>
      </c>
      <c r="L265" s="1">
        <f t="shared" si="80"/>
        <v>6.9388939039072432E-17</v>
      </c>
      <c r="M265" s="1">
        <f t="shared" si="84"/>
        <v>4.4059229930232245E-16</v>
      </c>
      <c r="N265" s="1">
        <f t="shared" si="56"/>
        <v>2.7975867176063917E-15</v>
      </c>
      <c r="O265" s="1">
        <f t="shared" si="66"/>
        <v>1.7763568394002555E-14</v>
      </c>
      <c r="P265" s="1">
        <f t="shared" si="70"/>
        <v>1.1279162862139462E-13</v>
      </c>
      <c r="Q265" s="1">
        <f t="shared" si="74"/>
        <v>7.1618219970723425E-13</v>
      </c>
      <c r="R265" s="1">
        <f t="shared" si="78"/>
        <v>4.5474735088646573E-12</v>
      </c>
      <c r="S265" s="1">
        <f t="shared" si="82"/>
        <v>2.8874656927077046E-11</v>
      </c>
      <c r="T265" s="1">
        <f t="shared" si="86"/>
        <v>1.833426431250521E-10</v>
      </c>
      <c r="U265" s="1">
        <f t="shared" si="65"/>
        <v>1.164153218269349E-9</v>
      </c>
      <c r="V265" s="1">
        <f t="shared" si="69"/>
        <v>7.3919121733317287E-9</v>
      </c>
      <c r="W265" s="1">
        <f t="shared" si="73"/>
        <v>4.6935716640013204E-8</v>
      </c>
      <c r="X265" s="1">
        <f t="shared" si="77"/>
        <v>2.980232238769536E-7</v>
      </c>
      <c r="Y265" s="1">
        <f t="shared" si="81"/>
        <v>1.8923295163729204E-6</v>
      </c>
      <c r="Z265" s="1">
        <f t="shared" si="85"/>
        <v>1.2015543459843389E-5</v>
      </c>
      <c r="AA265" s="1">
        <f t="shared" si="57"/>
        <v>7.6293945312500027E-5</v>
      </c>
      <c r="AB265" s="1">
        <f t="shared" si="67"/>
        <v>4.8443635619146714E-4</v>
      </c>
      <c r="AC265" s="1">
        <f t="shared" si="71"/>
        <v>3.0759791257199071E-3</v>
      </c>
      <c r="AD265" s="1">
        <f t="shared" si="75"/>
        <v>1.9531250000000003E-2</v>
      </c>
      <c r="AE265" s="1">
        <f t="shared" si="79"/>
        <v>0.12401570718501562</v>
      </c>
      <c r="AF265" s="1">
        <f t="shared" si="83"/>
        <v>0.78745065618429588</v>
      </c>
      <c r="AG265" s="1">
        <f t="shared" ref="AG265:AG296" si="87">$C$8*EXP(-$C$5*($D265-($AG$14-1)*$C$3))</f>
        <v>5</v>
      </c>
    </row>
    <row r="266" spans="1:33" x14ac:dyDescent="0.2">
      <c r="A266">
        <v>252</v>
      </c>
      <c r="B266">
        <f t="shared" si="58"/>
        <v>25</v>
      </c>
      <c r="C266">
        <f t="shared" si="59"/>
        <v>1</v>
      </c>
      <c r="D266">
        <f t="shared" si="60"/>
        <v>200.88888888888889</v>
      </c>
      <c r="E266">
        <f t="shared" si="61"/>
        <v>-128.88888888888889</v>
      </c>
      <c r="F266" t="e">
        <f t="shared" si="62"/>
        <v>#N/A</v>
      </c>
      <c r="G266" t="e">
        <f t="shared" si="63"/>
        <v>#N/A</v>
      </c>
      <c r="H266">
        <f t="shared" si="64"/>
        <v>3.4762384103101329E-20</v>
      </c>
      <c r="I266">
        <f t="shared" si="68"/>
        <v>2.2072738037674374E-19</v>
      </c>
      <c r="J266">
        <f t="shared" si="72"/>
        <v>1.4015315032329086E-18</v>
      </c>
      <c r="K266">
        <f t="shared" si="76"/>
        <v>8.8991703303939464E-18</v>
      </c>
      <c r="L266">
        <f t="shared" si="80"/>
        <v>5.6506209376446435E-17</v>
      </c>
      <c r="M266">
        <f t="shared" si="84"/>
        <v>3.5879206482762485E-16</v>
      </c>
      <c r="N266">
        <f t="shared" si="56"/>
        <v>2.2781876045808519E-15</v>
      </c>
      <c r="O266">
        <f t="shared" si="66"/>
        <v>1.4465589600370196E-14</v>
      </c>
      <c r="P266">
        <f t="shared" si="70"/>
        <v>9.1850768595871709E-14</v>
      </c>
      <c r="Q266">
        <f t="shared" si="74"/>
        <v>5.8321602677269838E-13</v>
      </c>
      <c r="R266">
        <f t="shared" si="78"/>
        <v>3.7031909376947863E-12</v>
      </c>
      <c r="S266">
        <f t="shared" si="82"/>
        <v>2.3513796760543174E-11</v>
      </c>
      <c r="T266">
        <f t="shared" si="86"/>
        <v>1.4930330285381091E-10</v>
      </c>
      <c r="U266">
        <f t="shared" si="65"/>
        <v>9.480168800498624E-10</v>
      </c>
      <c r="V266">
        <f t="shared" si="69"/>
        <v>6.0195319706990566E-9</v>
      </c>
      <c r="W266">
        <f t="shared" si="73"/>
        <v>3.8221645530575488E-8</v>
      </c>
      <c r="X266">
        <f t="shared" si="77"/>
        <v>2.4269232129276499E-7</v>
      </c>
      <c r="Y266">
        <f t="shared" si="81"/>
        <v>1.541000184498957E-6</v>
      </c>
      <c r="Z266">
        <f t="shared" si="85"/>
        <v>9.7847412558273317E-6</v>
      </c>
      <c r="AA266">
        <f t="shared" si="57"/>
        <v>6.2129234250947755E-5</v>
      </c>
      <c r="AB266">
        <f t="shared" si="67"/>
        <v>3.9449604723173251E-4</v>
      </c>
      <c r="AC266">
        <f t="shared" si="71"/>
        <v>2.5048937614917961E-3</v>
      </c>
      <c r="AD266">
        <f t="shared" si="75"/>
        <v>1.5905083968242625E-2</v>
      </c>
      <c r="AE266">
        <f t="shared" si="79"/>
        <v>0.10099098809132356</v>
      </c>
      <c r="AF266">
        <f t="shared" si="83"/>
        <v>0.64125280294189968</v>
      </c>
      <c r="AG266">
        <f t="shared" si="87"/>
        <v>4.0717014958701112</v>
      </c>
    </row>
    <row r="267" spans="1:33" x14ac:dyDescent="0.2">
      <c r="A267">
        <v>253</v>
      </c>
      <c r="B267">
        <f t="shared" si="58"/>
        <v>25</v>
      </c>
      <c r="C267">
        <f t="shared" si="59"/>
        <v>2</v>
      </c>
      <c r="D267">
        <f t="shared" si="60"/>
        <v>201.77777777777777</v>
      </c>
      <c r="E267">
        <f t="shared" si="61"/>
        <v>-129.77777777777777</v>
      </c>
      <c r="F267" t="e">
        <f t="shared" si="62"/>
        <v>#N/A</v>
      </c>
      <c r="G267" t="e">
        <f t="shared" si="63"/>
        <v>#N/A</v>
      </c>
      <c r="H267">
        <f t="shared" si="64"/>
        <v>2.8308410270521911E-20</v>
      </c>
      <c r="I267">
        <f t="shared" si="68"/>
        <v>1.7974720097189505E-19</v>
      </c>
      <c r="J267">
        <f t="shared" si="72"/>
        <v>1.1413235836445079E-18</v>
      </c>
      <c r="K267">
        <f t="shared" si="76"/>
        <v>7.2469530292536139E-18</v>
      </c>
      <c r="L267">
        <f t="shared" si="80"/>
        <v>4.6015283448805171E-17</v>
      </c>
      <c r="M267">
        <f t="shared" si="84"/>
        <v>2.9217883741299215E-16</v>
      </c>
      <c r="N267">
        <f t="shared" ref="N267:N330" si="88">$C$8*EXP(-$C$5*($D267-($N$14-1)*$C$3))</f>
        <v>1.8552199754889267E-15</v>
      </c>
      <c r="O267">
        <f t="shared" si="66"/>
        <v>1.177991256289413E-14</v>
      </c>
      <c r="P267">
        <f t="shared" si="70"/>
        <v>7.4797782377726319E-14</v>
      </c>
      <c r="Q267">
        <f t="shared" si="74"/>
        <v>4.7493631372516383E-13</v>
      </c>
      <c r="R267">
        <f t="shared" si="78"/>
        <v>3.0156576161008997E-12</v>
      </c>
      <c r="S267">
        <f t="shared" si="82"/>
        <v>1.9148232288697883E-11</v>
      </c>
      <c r="T267">
        <f t="shared" si="86"/>
        <v>1.2158369631364204E-10</v>
      </c>
      <c r="U267">
        <f t="shared" si="65"/>
        <v>7.7200834972182805E-10</v>
      </c>
      <c r="V267">
        <f t="shared" si="69"/>
        <v>4.9019474659066613E-9</v>
      </c>
      <c r="W267">
        <f t="shared" si="73"/>
        <v>3.112542625629227E-8</v>
      </c>
      <c r="X267">
        <f t="shared" si="77"/>
        <v>1.9763413752878814E-7</v>
      </c>
      <c r="Y267">
        <f t="shared" si="81"/>
        <v>1.254898551272104E-6</v>
      </c>
      <c r="Z267">
        <f t="shared" si="85"/>
        <v>7.9681091216108263E-6</v>
      </c>
      <c r="AA267">
        <f t="shared" si="57"/>
        <v>5.0594339207369709E-5</v>
      </c>
      <c r="AB267">
        <f t="shared" si="67"/>
        <v>3.2125402912565879E-4</v>
      </c>
      <c r="AC267">
        <f t="shared" si="71"/>
        <v>2.0398359351323711E-3</v>
      </c>
      <c r="AD267">
        <f t="shared" si="75"/>
        <v>1.2952150837086654E-2</v>
      </c>
      <c r="AE267">
        <f t="shared" si="79"/>
        <v>8.2241031456168567E-2</v>
      </c>
      <c r="AF267">
        <f t="shared" si="83"/>
        <v>0.522197999393887</v>
      </c>
      <c r="AG267">
        <f t="shared" si="87"/>
        <v>3.3157506142941804</v>
      </c>
    </row>
    <row r="268" spans="1:33" x14ac:dyDescent="0.2">
      <c r="A268">
        <v>254</v>
      </c>
      <c r="B268">
        <f t="shared" si="58"/>
        <v>25</v>
      </c>
      <c r="C268">
        <f t="shared" si="59"/>
        <v>3</v>
      </c>
      <c r="D268">
        <f t="shared" si="60"/>
        <v>202.66666666666666</v>
      </c>
      <c r="E268">
        <f t="shared" si="61"/>
        <v>-130.66666666666666</v>
      </c>
      <c r="F268" t="e">
        <f t="shared" si="62"/>
        <v>#N/A</v>
      </c>
      <c r="G268" t="e">
        <f t="shared" si="63"/>
        <v>#N/A</v>
      </c>
      <c r="H268">
        <f t="shared" si="64"/>
        <v>2.3052679288837857E-20</v>
      </c>
      <c r="I268">
        <f t="shared" si="68"/>
        <v>1.4637538941514665E-19</v>
      </c>
      <c r="J268">
        <f t="shared" si="72"/>
        <v>9.2942578855943244E-19</v>
      </c>
      <c r="K268">
        <f t="shared" si="76"/>
        <v>5.9014858979424543E-18</v>
      </c>
      <c r="L268">
        <f t="shared" si="80"/>
        <v>3.7472099690277567E-17</v>
      </c>
      <c r="M268">
        <f t="shared" si="84"/>
        <v>2.379330018712149E-16</v>
      </c>
      <c r="N268">
        <f t="shared" si="88"/>
        <v>1.5107803898732691E-15</v>
      </c>
      <c r="O268">
        <f t="shared" si="66"/>
        <v>9.5928575207109955E-15</v>
      </c>
      <c r="P268">
        <f t="shared" si="70"/>
        <v>6.0910848479031053E-14</v>
      </c>
      <c r="Q268">
        <f t="shared" si="74"/>
        <v>3.8675977980755719E-13</v>
      </c>
      <c r="R268">
        <f t="shared" si="78"/>
        <v>2.4557715253020253E-12</v>
      </c>
      <c r="S268">
        <f t="shared" si="82"/>
        <v>1.5593177210631904E-11</v>
      </c>
      <c r="T268">
        <f t="shared" si="86"/>
        <v>9.9010503630734719E-11</v>
      </c>
      <c r="U268">
        <f t="shared" si="65"/>
        <v>6.2867751047731673E-10</v>
      </c>
      <c r="V268">
        <f t="shared" si="69"/>
        <v>3.9918533659217708E-9</v>
      </c>
      <c r="W268">
        <f t="shared" si="73"/>
        <v>2.5346688929468012E-8</v>
      </c>
      <c r="X268">
        <f t="shared" si="77"/>
        <v>1.6094144268219319E-7</v>
      </c>
      <c r="Y268">
        <f t="shared" si="81"/>
        <v>1.0219144616759723E-6</v>
      </c>
      <c r="Z268">
        <f t="shared" si="85"/>
        <v>6.4887523659438153E-6</v>
      </c>
      <c r="AA268">
        <f t="shared" si="57"/>
        <v>4.1201009326641409E-5</v>
      </c>
      <c r="AB268">
        <f t="shared" si="67"/>
        <v>2.6161010218904906E-4</v>
      </c>
      <c r="AC268">
        <f t="shared" si="71"/>
        <v>1.661120605681618E-3</v>
      </c>
      <c r="AD268">
        <f t="shared" si="75"/>
        <v>1.0547458387620209E-2</v>
      </c>
      <c r="AE268">
        <f t="shared" si="79"/>
        <v>6.6972186160396491E-2</v>
      </c>
      <c r="AF268">
        <f t="shared" si="83"/>
        <v>0.42524687505449377</v>
      </c>
      <c r="AG268">
        <f t="shared" si="87"/>
        <v>2.7001493472307714</v>
      </c>
    </row>
    <row r="269" spans="1:33" x14ac:dyDescent="0.2">
      <c r="A269">
        <v>255</v>
      </c>
      <c r="B269">
        <f t="shared" si="58"/>
        <v>25</v>
      </c>
      <c r="C269">
        <f t="shared" si="59"/>
        <v>4</v>
      </c>
      <c r="D269">
        <f t="shared" si="60"/>
        <v>203.55555555555554</v>
      </c>
      <c r="E269">
        <f t="shared" si="61"/>
        <v>-131.55555555555554</v>
      </c>
      <c r="F269" t="e">
        <f t="shared" si="62"/>
        <v>#N/A</v>
      </c>
      <c r="G269" t="e">
        <f t="shared" si="63"/>
        <v>#N/A</v>
      </c>
      <c r="H269">
        <f t="shared" si="64"/>
        <v>1.8772725748834941E-20</v>
      </c>
      <c r="I269">
        <f t="shared" si="68"/>
        <v>1.1919937840804409E-19</v>
      </c>
      <c r="J269">
        <f t="shared" si="72"/>
        <v>7.5686887471554243E-19</v>
      </c>
      <c r="K269">
        <f t="shared" si="76"/>
        <v>4.8058177917017479E-18</v>
      </c>
      <c r="L269">
        <f t="shared" si="80"/>
        <v>3.0515040872459312E-17</v>
      </c>
      <c r="M269">
        <f t="shared" si="84"/>
        <v>1.9375843192717763E-16</v>
      </c>
      <c r="N269">
        <f t="shared" si="88"/>
        <v>1.2302893546756482E-15</v>
      </c>
      <c r="O269">
        <f t="shared" si="66"/>
        <v>7.8118504633495886E-15</v>
      </c>
      <c r="P269">
        <f t="shared" si="70"/>
        <v>4.9602158573357511E-14</v>
      </c>
      <c r="Q269">
        <f t="shared" si="74"/>
        <v>3.1495407479696509E-13</v>
      </c>
      <c r="R269">
        <f t="shared" si="78"/>
        <v>1.9998337186174959E-12</v>
      </c>
      <c r="S269">
        <f t="shared" si="82"/>
        <v>1.2698152594779533E-11</v>
      </c>
      <c r="T269">
        <f t="shared" si="86"/>
        <v>8.0628243148023102E-11</v>
      </c>
      <c r="U269">
        <f t="shared" si="65"/>
        <v>5.1195743196607761E-10</v>
      </c>
      <c r="V269">
        <f t="shared" si="69"/>
        <v>3.2507270642635624E-9</v>
      </c>
      <c r="W269">
        <f t="shared" si="73"/>
        <v>2.0640830245893934E-8</v>
      </c>
      <c r="X269">
        <f t="shared" si="77"/>
        <v>1.3106110258331595E-7</v>
      </c>
      <c r="Y269">
        <f t="shared" si="81"/>
        <v>8.3218612845147102E-7</v>
      </c>
      <c r="Z269">
        <f t="shared" si="85"/>
        <v>5.2840525429488319E-6</v>
      </c>
      <c r="AA269">
        <f t="shared" ref="AA269:AA332" si="89">$C$8*EXP(-$C$5*($D269-($AA$14-1)*$C$3))</f>
        <v>3.3551642261328909E-5</v>
      </c>
      <c r="AB269">
        <f t="shared" si="67"/>
        <v>2.1303964888357674E-4</v>
      </c>
      <c r="AC269">
        <f t="shared" si="71"/>
        <v>1.3527174509949018E-3</v>
      </c>
      <c r="AD269">
        <f t="shared" si="75"/>
        <v>8.5892204189001904E-3</v>
      </c>
      <c r="AE269">
        <f t="shared" si="79"/>
        <v>5.4538150114195591E-2</v>
      </c>
      <c r="AF269">
        <f t="shared" si="83"/>
        <v>0.34629566745469464</v>
      </c>
      <c r="AG269">
        <f t="shared" si="87"/>
        <v>2.1988404272384474</v>
      </c>
    </row>
    <row r="270" spans="1:33" x14ac:dyDescent="0.2">
      <c r="A270">
        <v>256</v>
      </c>
      <c r="B270">
        <f t="shared" si="58"/>
        <v>25</v>
      </c>
      <c r="C270">
        <f t="shared" si="59"/>
        <v>5</v>
      </c>
      <c r="D270">
        <f t="shared" si="60"/>
        <v>204.44444444444446</v>
      </c>
      <c r="E270">
        <f t="shared" si="61"/>
        <v>-132.44444444444446</v>
      </c>
      <c r="F270" t="e">
        <f t="shared" si="62"/>
        <v>#N/A</v>
      </c>
      <c r="G270" t="e">
        <f t="shared" si="63"/>
        <v>#N/A</v>
      </c>
      <c r="H270">
        <f t="shared" si="64"/>
        <v>1.528738710261806E-20</v>
      </c>
      <c r="I270">
        <f t="shared" si="68"/>
        <v>9.7068857474163777E-20</v>
      </c>
      <c r="J270">
        <f t="shared" si="72"/>
        <v>6.1634882587135383E-19</v>
      </c>
      <c r="K270">
        <f t="shared" si="76"/>
        <v>3.9135710982701987E-18</v>
      </c>
      <c r="L270">
        <f t="shared" si="80"/>
        <v>2.4849627513385945E-17</v>
      </c>
      <c r="M270">
        <f t="shared" si="84"/>
        <v>1.577852994230667E-16</v>
      </c>
      <c r="N270">
        <f t="shared" si="88"/>
        <v>1.0018742011571715E-15</v>
      </c>
      <c r="O270">
        <f t="shared" si="66"/>
        <v>6.3615046434268059E-15</v>
      </c>
      <c r="P270">
        <f t="shared" si="70"/>
        <v>4.0393036652305102E-14</v>
      </c>
      <c r="Q270">
        <f t="shared" si="74"/>
        <v>2.564797954962361E-13</v>
      </c>
      <c r="R270">
        <f t="shared" si="78"/>
        <v>1.6285451887172577E-12</v>
      </c>
      <c r="S270">
        <f t="shared" si="82"/>
        <v>1.0340617382990077E-11</v>
      </c>
      <c r="T270">
        <f t="shared" si="86"/>
        <v>6.565882764703648E-11</v>
      </c>
      <c r="U270">
        <f t="shared" si="65"/>
        <v>4.1690756831161822E-10</v>
      </c>
      <c r="V270">
        <f t="shared" si="69"/>
        <v>2.6471980500454613E-9</v>
      </c>
      <c r="W270">
        <f t="shared" si="73"/>
        <v>1.6808659877641352E-8</v>
      </c>
      <c r="X270">
        <f t="shared" si="77"/>
        <v>1.0672833748777397E-7</v>
      </c>
      <c r="Y270">
        <f t="shared" si="81"/>
        <v>6.7768270081163863E-7</v>
      </c>
      <c r="Z270">
        <f t="shared" si="85"/>
        <v>4.3030169286761819E-6</v>
      </c>
      <c r="AA270">
        <f t="shared" si="89"/>
        <v>2.7322454396870154E-5</v>
      </c>
      <c r="AB270">
        <f t="shared" si="67"/>
        <v>1.7348677140777927E-4</v>
      </c>
      <c r="AC270">
        <f t="shared" si="71"/>
        <v>1.1015723337411013E-3</v>
      </c>
      <c r="AD270">
        <f t="shared" si="75"/>
        <v>6.9945483255987517E-3</v>
      </c>
      <c r="AE270">
        <f t="shared" si="79"/>
        <v>4.4412613480391487E-2</v>
      </c>
      <c r="AF270">
        <f t="shared" si="83"/>
        <v>0.28200251743772187</v>
      </c>
      <c r="AG270">
        <f t="shared" si="87"/>
        <v>1.7906043713532807</v>
      </c>
    </row>
    <row r="271" spans="1:33" x14ac:dyDescent="0.2">
      <c r="A271">
        <v>257</v>
      </c>
      <c r="B271">
        <f t="shared" ref="B271:B334" si="90">FLOOR(A271-1,10)/10</f>
        <v>25</v>
      </c>
      <c r="C271">
        <f t="shared" ref="C271:C334" si="91">MOD(A271-1,10)</f>
        <v>6</v>
      </c>
      <c r="D271">
        <f t="shared" ref="D271:D334" si="92">(B271+C271/9)*$C$3</f>
        <v>205.33333333333334</v>
      </c>
      <c r="E271">
        <f t="shared" ref="E271:E334" si="93">$C$10-D271</f>
        <v>-133.33333333333334</v>
      </c>
      <c r="F271" t="e">
        <f t="shared" ref="F271:F334" si="94">IF(E271&lt;0,NA(),D271)</f>
        <v>#N/A</v>
      </c>
      <c r="G271" t="e">
        <f t="shared" ref="G271:G334" si="95">IF(E271&lt;0,NA(),SUM(H271:AZ271))</f>
        <v>#N/A</v>
      </c>
      <c r="H271">
        <f t="shared" ref="H271:H334" si="96">$C$7*EXP(-$C$5*D271)</f>
        <v>1.2449135386735035E-20</v>
      </c>
      <c r="I271">
        <f t="shared" si="68"/>
        <v>7.9047082435990772E-20</v>
      </c>
      <c r="J271">
        <f t="shared" si="72"/>
        <v>5.0191768725563737E-19</v>
      </c>
      <c r="K271">
        <f t="shared" si="76"/>
        <v>3.1869786590041716E-18</v>
      </c>
      <c r="L271">
        <f t="shared" si="80"/>
        <v>2.023605310361365E-17</v>
      </c>
      <c r="M271">
        <f t="shared" si="84"/>
        <v>1.2849092793744327E-16</v>
      </c>
      <c r="N271">
        <f t="shared" si="88"/>
        <v>8.1586653670506843E-16</v>
      </c>
      <c r="O271">
        <f t="shared" si="66"/>
        <v>5.1804295945250984E-15</v>
      </c>
      <c r="P271">
        <f t="shared" si="70"/>
        <v>3.2893677551985261E-14</v>
      </c>
      <c r="Q271">
        <f t="shared" si="74"/>
        <v>2.0886183339649694E-13</v>
      </c>
      <c r="R271">
        <f t="shared" si="78"/>
        <v>1.3261899761984262E-12</v>
      </c>
      <c r="S271">
        <f t="shared" si="82"/>
        <v>8.4207814533082334E-12</v>
      </c>
      <c r="T271">
        <f t="shared" si="86"/>
        <v>5.3468629349503248E-11</v>
      </c>
      <c r="U271">
        <f t="shared" si="65"/>
        <v>3.3950463390679726E-10</v>
      </c>
      <c r="V271">
        <f t="shared" si="69"/>
        <v>2.1557200520469094E-9</v>
      </c>
      <c r="W271">
        <f t="shared" si="73"/>
        <v>1.3687969113472841E-8</v>
      </c>
      <c r="X271">
        <f t="shared" si="77"/>
        <v>8.691318628013986E-8</v>
      </c>
      <c r="Y271">
        <f t="shared" si="81"/>
        <v>5.5186433332400923E-7</v>
      </c>
      <c r="Z271">
        <f t="shared" si="85"/>
        <v>3.504120093049044E-6</v>
      </c>
      <c r="AA271">
        <f t="shared" si="89"/>
        <v>2.2249775687715821E-5</v>
      </c>
      <c r="AB271">
        <f t="shared" si="67"/>
        <v>1.412772693309462E-4</v>
      </c>
      <c r="AC271">
        <f t="shared" si="71"/>
        <v>8.970547438205543E-4</v>
      </c>
      <c r="AD271">
        <f t="shared" si="75"/>
        <v>5.6959425760552494E-3</v>
      </c>
      <c r="AE271">
        <f t="shared" si="79"/>
        <v>3.616698094872222E-2</v>
      </c>
      <c r="AF271">
        <f t="shared" si="83"/>
        <v>0.22964601441806182</v>
      </c>
      <c r="AG271">
        <f t="shared" si="87"/>
        <v>1.4581612994701425</v>
      </c>
    </row>
    <row r="272" spans="1:33" x14ac:dyDescent="0.2">
      <c r="A272">
        <v>258</v>
      </c>
      <c r="B272">
        <f t="shared" si="90"/>
        <v>25</v>
      </c>
      <c r="C272">
        <f t="shared" si="91"/>
        <v>7</v>
      </c>
      <c r="D272">
        <f t="shared" si="92"/>
        <v>206.22222222222223</v>
      </c>
      <c r="E272">
        <f t="shared" si="93"/>
        <v>-134.22222222222223</v>
      </c>
      <c r="F272" t="e">
        <f t="shared" si="94"/>
        <v>#N/A</v>
      </c>
      <c r="G272" t="e">
        <f t="shared" si="95"/>
        <v>#N/A</v>
      </c>
      <c r="H272">
        <f t="shared" si="96"/>
        <v>1.0137832635291752E-20</v>
      </c>
      <c r="I272">
        <f t="shared" si="68"/>
        <v>6.4371224759758548E-20</v>
      </c>
      <c r="J272">
        <f t="shared" si="72"/>
        <v>4.0873179960048765E-19</v>
      </c>
      <c r="K272">
        <f t="shared" si="76"/>
        <v>2.5952851546346717E-18</v>
      </c>
      <c r="L272">
        <f t="shared" si="80"/>
        <v>1.6479033538498201E-17</v>
      </c>
      <c r="M272">
        <f t="shared" si="84"/>
        <v>1.046353406977249E-16</v>
      </c>
      <c r="N272">
        <f t="shared" si="88"/>
        <v>6.6439299958647644E-16</v>
      </c>
      <c r="O272">
        <f t="shared" si="66"/>
        <v>4.2186325858555425E-15</v>
      </c>
      <c r="P272">
        <f t="shared" si="70"/>
        <v>2.6786647218617593E-14</v>
      </c>
      <c r="Q272">
        <f t="shared" si="74"/>
        <v>1.7008460789413809E-13</v>
      </c>
      <c r="R272">
        <f t="shared" si="78"/>
        <v>1.0799699419790157E-12</v>
      </c>
      <c r="S272">
        <f t="shared" si="82"/>
        <v>6.8573816879660845E-12</v>
      </c>
      <c r="T272">
        <f t="shared" si="86"/>
        <v>4.3541659620899384E-11</v>
      </c>
      <c r="U272">
        <f t="shared" si="65"/>
        <v>2.7647230514662822E-10</v>
      </c>
      <c r="V272">
        <f t="shared" si="69"/>
        <v>1.7554897121193191E-9</v>
      </c>
      <c r="W272">
        <f t="shared" si="73"/>
        <v>1.1146664862950251E-8</v>
      </c>
      <c r="X272">
        <f t="shared" si="77"/>
        <v>7.0776910117536625E-8</v>
      </c>
      <c r="Y272">
        <f t="shared" si="81"/>
        <v>4.4940536630254595E-7</v>
      </c>
      <c r="Z272">
        <f t="shared" si="85"/>
        <v>2.8535462049152608E-6</v>
      </c>
      <c r="AA272">
        <f t="shared" si="89"/>
        <v>1.8118888990089386E-5</v>
      </c>
      <c r="AB272">
        <f t="shared" si="67"/>
        <v>1.1504777377345164E-4</v>
      </c>
      <c r="AC272">
        <f t="shared" si="71"/>
        <v>7.30507828458306E-4</v>
      </c>
      <c r="AD272">
        <f t="shared" si="75"/>
        <v>4.638435581462882E-3</v>
      </c>
      <c r="AE272">
        <f t="shared" si="79"/>
        <v>2.9452230086003617E-2</v>
      </c>
      <c r="AF272">
        <f t="shared" si="83"/>
        <v>0.18701000408532631</v>
      </c>
      <c r="AG272">
        <f t="shared" si="87"/>
        <v>1.1874395088544971</v>
      </c>
    </row>
    <row r="273" spans="1:35" x14ac:dyDescent="0.2">
      <c r="A273">
        <v>259</v>
      </c>
      <c r="B273">
        <f t="shared" si="90"/>
        <v>25</v>
      </c>
      <c r="C273">
        <f t="shared" si="91"/>
        <v>8</v>
      </c>
      <c r="D273">
        <f t="shared" si="92"/>
        <v>207.11111111111111</v>
      </c>
      <c r="E273">
        <f t="shared" si="93"/>
        <v>-135.11111111111111</v>
      </c>
      <c r="F273" t="e">
        <f t="shared" si="94"/>
        <v>#N/A</v>
      </c>
      <c r="G273" t="e">
        <f t="shared" si="95"/>
        <v>#N/A</v>
      </c>
      <c r="H273">
        <f t="shared" si="96"/>
        <v>8.2556456611996219E-21</v>
      </c>
      <c r="I273">
        <f t="shared" si="68"/>
        <v>5.2420082429059816E-20</v>
      </c>
      <c r="J273">
        <f t="shared" si="72"/>
        <v>3.3284677596859878E-19</v>
      </c>
      <c r="K273">
        <f t="shared" si="76"/>
        <v>2.1134452892671047E-18</v>
      </c>
      <c r="L273">
        <f t="shared" si="80"/>
        <v>1.3419541101839322E-17</v>
      </c>
      <c r="M273">
        <f t="shared" si="84"/>
        <v>8.5208774647961349E-17</v>
      </c>
      <c r="N273">
        <f t="shared" si="88"/>
        <v>5.4104199405237921E-16</v>
      </c>
      <c r="O273">
        <f t="shared" si="66"/>
        <v>3.4354025220708688E-15</v>
      </c>
      <c r="P273">
        <f t="shared" si="70"/>
        <v>2.1813446309877967E-14</v>
      </c>
      <c r="Q273">
        <f t="shared" si="74"/>
        <v>1.3850675047740867E-13</v>
      </c>
      <c r="R273">
        <f t="shared" si="78"/>
        <v>8.7946304565014303E-13</v>
      </c>
      <c r="S273">
        <f t="shared" si="82"/>
        <v>5.5842422553287829E-12</v>
      </c>
      <c r="T273">
        <f t="shared" si="86"/>
        <v>3.5457728122216646E-11</v>
      </c>
      <c r="U273">
        <f t="shared" ref="U273:U336" si="97">$C$8*EXP(-$C$5*($D273-($U$14-1)*$C$3))</f>
        <v>2.2514253968643677E-10</v>
      </c>
      <c r="V273">
        <f t="shared" si="69"/>
        <v>1.4295660173641643E-9</v>
      </c>
      <c r="W273">
        <f t="shared" si="73"/>
        <v>9.0771783992874681E-9</v>
      </c>
      <c r="X273">
        <f t="shared" si="77"/>
        <v>5.7636490159727655E-8</v>
      </c>
      <c r="Y273">
        <f t="shared" si="81"/>
        <v>3.6596890044522632E-7</v>
      </c>
      <c r="Z273">
        <f t="shared" si="85"/>
        <v>2.3237576702175893E-6</v>
      </c>
      <c r="AA273">
        <f t="shared" si="89"/>
        <v>1.475494148089029E-5</v>
      </c>
      <c r="AB273">
        <f t="shared" si="67"/>
        <v>9.3688038513977829E-5</v>
      </c>
      <c r="AC273">
        <f t="shared" si="71"/>
        <v>5.9488196357570221E-4</v>
      </c>
      <c r="AD273">
        <f t="shared" si="75"/>
        <v>3.7772650191079133E-3</v>
      </c>
      <c r="AE273">
        <f t="shared" si="79"/>
        <v>2.3984137859578321E-2</v>
      </c>
      <c r="AF273">
        <f t="shared" si="83"/>
        <v>0.15228978267537979</v>
      </c>
      <c r="AG273">
        <f t="shared" si="87"/>
        <v>0.96697984489162514</v>
      </c>
    </row>
    <row r="274" spans="1:35" x14ac:dyDescent="0.2">
      <c r="A274">
        <v>260</v>
      </c>
      <c r="B274">
        <f t="shared" si="90"/>
        <v>25</v>
      </c>
      <c r="C274">
        <f t="shared" si="91"/>
        <v>9</v>
      </c>
      <c r="D274">
        <f t="shared" si="92"/>
        <v>208</v>
      </c>
      <c r="E274">
        <f t="shared" si="93"/>
        <v>-136</v>
      </c>
      <c r="F274" t="e">
        <f t="shared" si="94"/>
        <v>#N/A</v>
      </c>
      <c r="G274" t="e">
        <f t="shared" si="95"/>
        <v>#N/A</v>
      </c>
      <c r="H274">
        <f t="shared" si="96"/>
        <v>6.7229049576160433E-21</v>
      </c>
      <c r="I274">
        <f t="shared" si="68"/>
        <v>4.2687785608007625E-20</v>
      </c>
      <c r="J274">
        <f t="shared" si="72"/>
        <v>2.7105054312137654E-19</v>
      </c>
      <c r="K274">
        <f t="shared" si="76"/>
        <v>1.7210636691497082E-18</v>
      </c>
      <c r="L274">
        <f t="shared" si="80"/>
        <v>1.092807311564996E-17</v>
      </c>
      <c r="M274">
        <f t="shared" si="84"/>
        <v>6.9388939039072432E-17</v>
      </c>
      <c r="N274">
        <f t="shared" si="88"/>
        <v>4.4059229930232245E-16</v>
      </c>
      <c r="O274">
        <f t="shared" si="66"/>
        <v>2.7975867176063917E-15</v>
      </c>
      <c r="P274">
        <f t="shared" si="70"/>
        <v>1.7763568394002555E-14</v>
      </c>
      <c r="Q274">
        <f t="shared" si="74"/>
        <v>1.1279162862139462E-13</v>
      </c>
      <c r="R274">
        <f t="shared" si="78"/>
        <v>7.1618219970723425E-13</v>
      </c>
      <c r="S274">
        <f t="shared" si="82"/>
        <v>4.5474735088646573E-12</v>
      </c>
      <c r="T274">
        <f t="shared" si="86"/>
        <v>2.8874656927077046E-11</v>
      </c>
      <c r="U274">
        <f t="shared" si="97"/>
        <v>1.833426431250521E-10</v>
      </c>
      <c r="V274">
        <f t="shared" si="69"/>
        <v>1.164153218269349E-9</v>
      </c>
      <c r="W274">
        <f t="shared" si="73"/>
        <v>7.3919121733317287E-9</v>
      </c>
      <c r="X274">
        <f t="shared" si="77"/>
        <v>4.6935716640013204E-8</v>
      </c>
      <c r="Y274">
        <f t="shared" si="81"/>
        <v>2.980232238769536E-7</v>
      </c>
      <c r="Z274">
        <f t="shared" si="85"/>
        <v>1.8923295163729204E-6</v>
      </c>
      <c r="AA274">
        <f t="shared" si="89"/>
        <v>1.2015543459843389E-5</v>
      </c>
      <c r="AB274">
        <f t="shared" si="67"/>
        <v>7.6293945312500027E-5</v>
      </c>
      <c r="AC274">
        <f t="shared" si="71"/>
        <v>4.8443635619146714E-4</v>
      </c>
      <c r="AD274">
        <f t="shared" si="75"/>
        <v>3.0759791257199071E-3</v>
      </c>
      <c r="AE274">
        <f t="shared" si="79"/>
        <v>1.9531250000000003E-2</v>
      </c>
      <c r="AF274">
        <f t="shared" si="83"/>
        <v>0.12401570718501562</v>
      </c>
      <c r="AG274">
        <f t="shared" si="87"/>
        <v>0.78745065618429588</v>
      </c>
    </row>
    <row r="275" spans="1:35" s="1" customFormat="1" x14ac:dyDescent="0.2">
      <c r="A275" s="1">
        <v>261</v>
      </c>
      <c r="B275" s="1">
        <f t="shared" si="90"/>
        <v>26</v>
      </c>
      <c r="C275" s="1">
        <f t="shared" si="91"/>
        <v>0</v>
      </c>
      <c r="D275" s="1">
        <f t="shared" si="92"/>
        <v>208</v>
      </c>
      <c r="E275" s="1">
        <f t="shared" si="93"/>
        <v>-136</v>
      </c>
      <c r="F275" s="1" t="e">
        <f t="shared" si="94"/>
        <v>#N/A</v>
      </c>
      <c r="G275" s="1" t="e">
        <f t="shared" si="95"/>
        <v>#N/A</v>
      </c>
      <c r="H275" s="1">
        <f t="shared" si="96"/>
        <v>6.7229049576160433E-21</v>
      </c>
      <c r="I275" s="1">
        <f t="shared" si="68"/>
        <v>4.2687785608007625E-20</v>
      </c>
      <c r="J275" s="1">
        <f t="shared" si="72"/>
        <v>2.7105054312137654E-19</v>
      </c>
      <c r="K275" s="1">
        <f t="shared" si="76"/>
        <v>1.7210636691497082E-18</v>
      </c>
      <c r="L275" s="1">
        <f t="shared" si="80"/>
        <v>1.092807311564996E-17</v>
      </c>
      <c r="M275" s="1">
        <f t="shared" si="84"/>
        <v>6.9388939039072432E-17</v>
      </c>
      <c r="N275" s="1">
        <f t="shared" si="88"/>
        <v>4.4059229930232245E-16</v>
      </c>
      <c r="O275" s="1">
        <f t="shared" si="66"/>
        <v>2.7975867176063917E-15</v>
      </c>
      <c r="P275" s="1">
        <f t="shared" si="70"/>
        <v>1.7763568394002555E-14</v>
      </c>
      <c r="Q275" s="1">
        <f t="shared" si="74"/>
        <v>1.1279162862139462E-13</v>
      </c>
      <c r="R275" s="1">
        <f t="shared" si="78"/>
        <v>7.1618219970723425E-13</v>
      </c>
      <c r="S275" s="1">
        <f t="shared" si="82"/>
        <v>4.5474735088646573E-12</v>
      </c>
      <c r="T275" s="1">
        <f t="shared" si="86"/>
        <v>2.8874656927077046E-11</v>
      </c>
      <c r="U275" s="1">
        <f t="shared" si="97"/>
        <v>1.833426431250521E-10</v>
      </c>
      <c r="V275" s="1">
        <f t="shared" si="69"/>
        <v>1.164153218269349E-9</v>
      </c>
      <c r="W275" s="1">
        <f t="shared" si="73"/>
        <v>7.3919121733317287E-9</v>
      </c>
      <c r="X275" s="1">
        <f t="shared" si="77"/>
        <v>4.6935716640013204E-8</v>
      </c>
      <c r="Y275" s="1">
        <f t="shared" si="81"/>
        <v>2.980232238769536E-7</v>
      </c>
      <c r="Z275" s="1">
        <f t="shared" si="85"/>
        <v>1.8923295163729204E-6</v>
      </c>
      <c r="AA275" s="1">
        <f t="shared" si="89"/>
        <v>1.2015543459843389E-5</v>
      </c>
      <c r="AB275" s="1">
        <f t="shared" si="67"/>
        <v>7.6293945312500027E-5</v>
      </c>
      <c r="AC275" s="1">
        <f t="shared" si="71"/>
        <v>4.8443635619146714E-4</v>
      </c>
      <c r="AD275" s="1">
        <f t="shared" si="75"/>
        <v>3.0759791257199071E-3</v>
      </c>
      <c r="AE275" s="1">
        <f t="shared" si="79"/>
        <v>1.9531250000000003E-2</v>
      </c>
      <c r="AF275" s="1">
        <f t="shared" si="83"/>
        <v>0.12401570718501562</v>
      </c>
      <c r="AG275" s="1">
        <f t="shared" si="87"/>
        <v>0.78745065618429588</v>
      </c>
      <c r="AH275" s="1">
        <f t="shared" ref="AH275:AH306" si="98">$C$8*EXP(-$C$5*($D275-($AH$14-1)*$C$3))</f>
        <v>5</v>
      </c>
    </row>
    <row r="276" spans="1:35" x14ac:dyDescent="0.2">
      <c r="A276">
        <v>262</v>
      </c>
      <c r="B276">
        <f t="shared" si="90"/>
        <v>26</v>
      </c>
      <c r="C276">
        <f t="shared" si="91"/>
        <v>1</v>
      </c>
      <c r="D276">
        <f t="shared" si="92"/>
        <v>208.88888888888889</v>
      </c>
      <c r="E276">
        <f t="shared" si="93"/>
        <v>-136.88888888888889</v>
      </c>
      <c r="F276" t="e">
        <f t="shared" si="94"/>
        <v>#N/A</v>
      </c>
      <c r="G276" t="e">
        <f t="shared" si="95"/>
        <v>#N/A</v>
      </c>
      <c r="H276">
        <f t="shared" si="96"/>
        <v>5.4747324345035455E-21</v>
      </c>
      <c r="I276">
        <f t="shared" si="68"/>
        <v>3.4762384103101329E-20</v>
      </c>
      <c r="J276">
        <f t="shared" si="72"/>
        <v>2.2072738037674374E-19</v>
      </c>
      <c r="K276">
        <f t="shared" si="76"/>
        <v>1.4015315032329086E-18</v>
      </c>
      <c r="L276">
        <f t="shared" si="80"/>
        <v>8.8991703303939464E-18</v>
      </c>
      <c r="M276">
        <f t="shared" si="84"/>
        <v>5.6506209376446435E-17</v>
      </c>
      <c r="N276">
        <f t="shared" si="88"/>
        <v>3.5879206482762485E-16</v>
      </c>
      <c r="O276">
        <f t="shared" si="66"/>
        <v>2.2781876045808519E-15</v>
      </c>
      <c r="P276">
        <f t="shared" si="70"/>
        <v>1.4465589600370196E-14</v>
      </c>
      <c r="Q276">
        <f t="shared" si="74"/>
        <v>9.1850768595871709E-14</v>
      </c>
      <c r="R276">
        <f t="shared" si="78"/>
        <v>5.8321602677269838E-13</v>
      </c>
      <c r="S276">
        <f t="shared" si="82"/>
        <v>3.7031909376947863E-12</v>
      </c>
      <c r="T276">
        <f t="shared" si="86"/>
        <v>2.3513796760543174E-11</v>
      </c>
      <c r="U276">
        <f t="shared" si="97"/>
        <v>1.4930330285381091E-10</v>
      </c>
      <c r="V276">
        <f t="shared" si="69"/>
        <v>9.480168800498624E-10</v>
      </c>
      <c r="W276">
        <f t="shared" si="73"/>
        <v>6.0195319706990566E-9</v>
      </c>
      <c r="X276">
        <f t="shared" si="77"/>
        <v>3.8221645530575488E-8</v>
      </c>
      <c r="Y276">
        <f t="shared" si="81"/>
        <v>2.4269232129276499E-7</v>
      </c>
      <c r="Z276">
        <f t="shared" si="85"/>
        <v>1.541000184498957E-6</v>
      </c>
      <c r="AA276">
        <f t="shared" si="89"/>
        <v>9.7847412558273317E-6</v>
      </c>
      <c r="AB276">
        <f t="shared" si="67"/>
        <v>6.2129234250947755E-5</v>
      </c>
      <c r="AC276">
        <f t="shared" si="71"/>
        <v>3.9449604723173251E-4</v>
      </c>
      <c r="AD276">
        <f t="shared" si="75"/>
        <v>2.5048937614917961E-3</v>
      </c>
      <c r="AE276">
        <f t="shared" si="79"/>
        <v>1.5905083968242625E-2</v>
      </c>
      <c r="AF276">
        <f t="shared" si="83"/>
        <v>0.10099098809132356</v>
      </c>
      <c r="AG276">
        <f t="shared" si="87"/>
        <v>0.64125280294189968</v>
      </c>
      <c r="AH276">
        <f t="shared" si="98"/>
        <v>4.0717014958701112</v>
      </c>
    </row>
    <row r="277" spans="1:35" x14ac:dyDescent="0.2">
      <c r="A277">
        <v>263</v>
      </c>
      <c r="B277">
        <f t="shared" si="90"/>
        <v>26</v>
      </c>
      <c r="C277">
        <f t="shared" si="91"/>
        <v>2</v>
      </c>
      <c r="D277">
        <f t="shared" si="92"/>
        <v>209.77777777777777</v>
      </c>
      <c r="E277">
        <f t="shared" si="93"/>
        <v>-137.77777777777777</v>
      </c>
      <c r="F277" t="e">
        <f t="shared" si="94"/>
        <v>#N/A</v>
      </c>
      <c r="G277" t="e">
        <f t="shared" si="95"/>
        <v>#N/A</v>
      </c>
      <c r="H277">
        <f t="shared" si="96"/>
        <v>4.458295248611356E-21</v>
      </c>
      <c r="I277">
        <f t="shared" si="68"/>
        <v>2.8308410270521911E-20</v>
      </c>
      <c r="J277">
        <f t="shared" si="72"/>
        <v>1.7974720097189505E-19</v>
      </c>
      <c r="K277">
        <f t="shared" si="76"/>
        <v>1.1413235836445079E-18</v>
      </c>
      <c r="L277">
        <f t="shared" si="80"/>
        <v>7.2469530292536139E-18</v>
      </c>
      <c r="M277">
        <f t="shared" si="84"/>
        <v>4.6015283448805171E-17</v>
      </c>
      <c r="N277">
        <f t="shared" si="88"/>
        <v>2.9217883741299215E-16</v>
      </c>
      <c r="O277">
        <f t="shared" ref="O277:O340" si="99">$C$8*EXP(-$C$5*($D277-($O$14-1)*$C$3))</f>
        <v>1.8552199754889267E-15</v>
      </c>
      <c r="P277">
        <f t="shared" si="70"/>
        <v>1.177991256289413E-14</v>
      </c>
      <c r="Q277">
        <f t="shared" si="74"/>
        <v>7.4797782377726319E-14</v>
      </c>
      <c r="R277">
        <f t="shared" si="78"/>
        <v>4.7493631372516383E-13</v>
      </c>
      <c r="S277">
        <f t="shared" si="82"/>
        <v>3.0156576161008997E-12</v>
      </c>
      <c r="T277">
        <f t="shared" si="86"/>
        <v>1.9148232288697883E-11</v>
      </c>
      <c r="U277">
        <f t="shared" si="97"/>
        <v>1.2158369631364204E-10</v>
      </c>
      <c r="V277">
        <f t="shared" si="69"/>
        <v>7.7200834972182805E-10</v>
      </c>
      <c r="W277">
        <f t="shared" si="73"/>
        <v>4.9019474659066613E-9</v>
      </c>
      <c r="X277">
        <f t="shared" si="77"/>
        <v>3.112542625629227E-8</v>
      </c>
      <c r="Y277">
        <f t="shared" si="81"/>
        <v>1.9763413752878814E-7</v>
      </c>
      <c r="Z277">
        <f t="shared" si="85"/>
        <v>1.254898551272104E-6</v>
      </c>
      <c r="AA277">
        <f t="shared" si="89"/>
        <v>7.9681091216108263E-6</v>
      </c>
      <c r="AB277">
        <f t="shared" si="67"/>
        <v>5.0594339207369709E-5</v>
      </c>
      <c r="AC277">
        <f t="shared" si="71"/>
        <v>3.2125402912565879E-4</v>
      </c>
      <c r="AD277">
        <f t="shared" si="75"/>
        <v>2.0398359351323711E-3</v>
      </c>
      <c r="AE277">
        <f t="shared" si="79"/>
        <v>1.2952150837086654E-2</v>
      </c>
      <c r="AF277">
        <f t="shared" si="83"/>
        <v>8.2241031456168567E-2</v>
      </c>
      <c r="AG277">
        <f t="shared" si="87"/>
        <v>0.522197999393887</v>
      </c>
      <c r="AH277">
        <f t="shared" si="98"/>
        <v>3.3157506142941804</v>
      </c>
    </row>
    <row r="278" spans="1:35" x14ac:dyDescent="0.2">
      <c r="A278">
        <v>264</v>
      </c>
      <c r="B278">
        <f t="shared" si="90"/>
        <v>26</v>
      </c>
      <c r="C278">
        <f t="shared" si="91"/>
        <v>3</v>
      </c>
      <c r="D278">
        <f t="shared" si="92"/>
        <v>210.66666666666666</v>
      </c>
      <c r="E278">
        <f t="shared" si="93"/>
        <v>-138.66666666666666</v>
      </c>
      <c r="F278" t="e">
        <f t="shared" si="94"/>
        <v>#N/A</v>
      </c>
      <c r="G278" t="e">
        <f t="shared" si="95"/>
        <v>#N/A</v>
      </c>
      <c r="H278">
        <f t="shared" si="96"/>
        <v>3.6305694865602807E-21</v>
      </c>
      <c r="I278">
        <f t="shared" si="68"/>
        <v>2.3052679288837857E-20</v>
      </c>
      <c r="J278">
        <f t="shared" si="72"/>
        <v>1.4637538941514665E-19</v>
      </c>
      <c r="K278">
        <f t="shared" si="76"/>
        <v>9.2942578855943244E-19</v>
      </c>
      <c r="L278">
        <f t="shared" si="80"/>
        <v>5.9014858979424543E-18</v>
      </c>
      <c r="M278">
        <f t="shared" si="84"/>
        <v>3.7472099690277567E-17</v>
      </c>
      <c r="N278">
        <f t="shared" si="88"/>
        <v>2.379330018712149E-16</v>
      </c>
      <c r="O278">
        <f t="shared" si="99"/>
        <v>1.5107803898732691E-15</v>
      </c>
      <c r="P278">
        <f t="shared" si="70"/>
        <v>9.5928575207109955E-15</v>
      </c>
      <c r="Q278">
        <f t="shared" si="74"/>
        <v>6.0910848479031053E-14</v>
      </c>
      <c r="R278">
        <f t="shared" si="78"/>
        <v>3.8675977980755719E-13</v>
      </c>
      <c r="S278">
        <f t="shared" si="82"/>
        <v>2.4557715253020253E-12</v>
      </c>
      <c r="T278">
        <f t="shared" si="86"/>
        <v>1.5593177210631904E-11</v>
      </c>
      <c r="U278">
        <f t="shared" si="97"/>
        <v>9.9010503630734719E-11</v>
      </c>
      <c r="V278">
        <f t="shared" si="69"/>
        <v>6.2867751047731673E-10</v>
      </c>
      <c r="W278">
        <f t="shared" si="73"/>
        <v>3.9918533659217708E-9</v>
      </c>
      <c r="X278">
        <f t="shared" si="77"/>
        <v>2.5346688929468012E-8</v>
      </c>
      <c r="Y278">
        <f t="shared" si="81"/>
        <v>1.6094144268219319E-7</v>
      </c>
      <c r="Z278">
        <f t="shared" si="85"/>
        <v>1.0219144616759723E-6</v>
      </c>
      <c r="AA278">
        <f t="shared" si="89"/>
        <v>6.4887523659438153E-6</v>
      </c>
      <c r="AB278">
        <f t="shared" si="67"/>
        <v>4.1201009326641409E-5</v>
      </c>
      <c r="AC278">
        <f t="shared" si="71"/>
        <v>2.6161010218904906E-4</v>
      </c>
      <c r="AD278">
        <f t="shared" si="75"/>
        <v>1.661120605681618E-3</v>
      </c>
      <c r="AE278">
        <f t="shared" si="79"/>
        <v>1.0547458387620209E-2</v>
      </c>
      <c r="AF278">
        <f t="shared" si="83"/>
        <v>6.6972186160396491E-2</v>
      </c>
      <c r="AG278">
        <f t="shared" si="87"/>
        <v>0.42524687505449377</v>
      </c>
      <c r="AH278">
        <f t="shared" si="98"/>
        <v>2.7001493472307714</v>
      </c>
    </row>
    <row r="279" spans="1:35" x14ac:dyDescent="0.2">
      <c r="A279">
        <v>265</v>
      </c>
      <c r="B279">
        <f t="shared" si="90"/>
        <v>26</v>
      </c>
      <c r="C279">
        <f t="shared" si="91"/>
        <v>4</v>
      </c>
      <c r="D279">
        <f t="shared" si="92"/>
        <v>211.55555555555554</v>
      </c>
      <c r="E279">
        <f t="shared" si="93"/>
        <v>-139.55555555555554</v>
      </c>
      <c r="F279" t="e">
        <f t="shared" si="94"/>
        <v>#N/A</v>
      </c>
      <c r="G279" t="e">
        <f t="shared" si="95"/>
        <v>#N/A</v>
      </c>
      <c r="H279">
        <f t="shared" si="96"/>
        <v>2.9565190418575861E-21</v>
      </c>
      <c r="I279">
        <f t="shared" si="68"/>
        <v>1.8772725748834941E-20</v>
      </c>
      <c r="J279">
        <f t="shared" si="72"/>
        <v>1.1919937840804409E-19</v>
      </c>
      <c r="K279">
        <f t="shared" si="76"/>
        <v>7.5686887471554243E-19</v>
      </c>
      <c r="L279">
        <f t="shared" si="80"/>
        <v>4.8058177917017479E-18</v>
      </c>
      <c r="M279">
        <f t="shared" si="84"/>
        <v>3.0515040872459312E-17</v>
      </c>
      <c r="N279">
        <f t="shared" si="88"/>
        <v>1.9375843192717763E-16</v>
      </c>
      <c r="O279">
        <f t="shared" si="99"/>
        <v>1.2302893546756482E-15</v>
      </c>
      <c r="P279">
        <f t="shared" si="70"/>
        <v>7.8118504633495886E-15</v>
      </c>
      <c r="Q279">
        <f t="shared" si="74"/>
        <v>4.9602158573357511E-14</v>
      </c>
      <c r="R279">
        <f t="shared" si="78"/>
        <v>3.1495407479696509E-13</v>
      </c>
      <c r="S279">
        <f t="shared" si="82"/>
        <v>1.9998337186174959E-12</v>
      </c>
      <c r="T279">
        <f t="shared" si="86"/>
        <v>1.2698152594779533E-11</v>
      </c>
      <c r="U279">
        <f t="shared" si="97"/>
        <v>8.0628243148023102E-11</v>
      </c>
      <c r="V279">
        <f t="shared" si="69"/>
        <v>5.1195743196607761E-10</v>
      </c>
      <c r="W279">
        <f t="shared" si="73"/>
        <v>3.2507270642635624E-9</v>
      </c>
      <c r="X279">
        <f t="shared" si="77"/>
        <v>2.0640830245893934E-8</v>
      </c>
      <c r="Y279">
        <f t="shared" si="81"/>
        <v>1.3106110258331595E-7</v>
      </c>
      <c r="Z279">
        <f t="shared" si="85"/>
        <v>8.3218612845147102E-7</v>
      </c>
      <c r="AA279">
        <f t="shared" si="89"/>
        <v>5.2840525429488319E-6</v>
      </c>
      <c r="AB279">
        <f t="shared" ref="AB279:AB342" si="100">$C$8*EXP(-$C$5*($D279-($AB$14-1)*$C$3))</f>
        <v>3.3551642261328909E-5</v>
      </c>
      <c r="AC279">
        <f t="shared" si="71"/>
        <v>2.1303964888357674E-4</v>
      </c>
      <c r="AD279">
        <f t="shared" si="75"/>
        <v>1.3527174509949018E-3</v>
      </c>
      <c r="AE279">
        <f t="shared" si="79"/>
        <v>8.5892204189001904E-3</v>
      </c>
      <c r="AF279">
        <f t="shared" si="83"/>
        <v>5.4538150114195591E-2</v>
      </c>
      <c r="AG279">
        <f t="shared" si="87"/>
        <v>0.34629566745469464</v>
      </c>
      <c r="AH279">
        <f t="shared" si="98"/>
        <v>2.1988404272384474</v>
      </c>
    </row>
    <row r="280" spans="1:35" x14ac:dyDescent="0.2">
      <c r="A280">
        <v>266</v>
      </c>
      <c r="B280">
        <f t="shared" si="90"/>
        <v>26</v>
      </c>
      <c r="C280">
        <f t="shared" si="91"/>
        <v>5</v>
      </c>
      <c r="D280">
        <f t="shared" si="92"/>
        <v>212.44444444444446</v>
      </c>
      <c r="E280">
        <f t="shared" si="93"/>
        <v>-140.44444444444446</v>
      </c>
      <c r="F280" t="e">
        <f t="shared" si="94"/>
        <v>#N/A</v>
      </c>
      <c r="G280" t="e">
        <f t="shared" si="95"/>
        <v>#N/A</v>
      </c>
      <c r="H280">
        <f t="shared" si="96"/>
        <v>2.4076126010599744E-21</v>
      </c>
      <c r="I280">
        <f t="shared" si="68"/>
        <v>1.528738710261806E-20</v>
      </c>
      <c r="J280">
        <f t="shared" si="72"/>
        <v>9.7068857474163777E-20</v>
      </c>
      <c r="K280">
        <f t="shared" si="76"/>
        <v>6.1634882587135383E-19</v>
      </c>
      <c r="L280">
        <f t="shared" si="80"/>
        <v>3.9135710982701987E-18</v>
      </c>
      <c r="M280">
        <f t="shared" si="84"/>
        <v>2.4849627513385945E-17</v>
      </c>
      <c r="N280">
        <f t="shared" si="88"/>
        <v>1.577852994230667E-16</v>
      </c>
      <c r="O280">
        <f t="shared" si="99"/>
        <v>1.0018742011571715E-15</v>
      </c>
      <c r="P280">
        <f t="shared" si="70"/>
        <v>6.3615046434268059E-15</v>
      </c>
      <c r="Q280">
        <f t="shared" si="74"/>
        <v>4.0393036652305102E-14</v>
      </c>
      <c r="R280">
        <f t="shared" si="78"/>
        <v>2.564797954962361E-13</v>
      </c>
      <c r="S280">
        <f t="shared" si="82"/>
        <v>1.6285451887172577E-12</v>
      </c>
      <c r="T280">
        <f t="shared" si="86"/>
        <v>1.0340617382990077E-11</v>
      </c>
      <c r="U280">
        <f t="shared" si="97"/>
        <v>6.565882764703648E-11</v>
      </c>
      <c r="V280">
        <f t="shared" si="69"/>
        <v>4.1690756831161822E-10</v>
      </c>
      <c r="W280">
        <f t="shared" si="73"/>
        <v>2.6471980500454613E-9</v>
      </c>
      <c r="X280">
        <f t="shared" si="77"/>
        <v>1.6808659877641352E-8</v>
      </c>
      <c r="Y280">
        <f t="shared" si="81"/>
        <v>1.0672833748777397E-7</v>
      </c>
      <c r="Z280">
        <f t="shared" si="85"/>
        <v>6.7768270081163863E-7</v>
      </c>
      <c r="AA280">
        <f t="shared" si="89"/>
        <v>4.3030169286761819E-6</v>
      </c>
      <c r="AB280">
        <f t="shared" si="100"/>
        <v>2.7322454396870154E-5</v>
      </c>
      <c r="AC280">
        <f t="shared" si="71"/>
        <v>1.7348677140777927E-4</v>
      </c>
      <c r="AD280">
        <f t="shared" si="75"/>
        <v>1.1015723337411013E-3</v>
      </c>
      <c r="AE280">
        <f t="shared" si="79"/>
        <v>6.9945483255987517E-3</v>
      </c>
      <c r="AF280">
        <f t="shared" si="83"/>
        <v>4.4412613480391487E-2</v>
      </c>
      <c r="AG280">
        <f t="shared" si="87"/>
        <v>0.28200251743772187</v>
      </c>
      <c r="AH280">
        <f t="shared" si="98"/>
        <v>1.7906043713532807</v>
      </c>
    </row>
    <row r="281" spans="1:35" x14ac:dyDescent="0.2">
      <c r="A281">
        <v>267</v>
      </c>
      <c r="B281">
        <f t="shared" si="90"/>
        <v>26</v>
      </c>
      <c r="C281">
        <f t="shared" si="91"/>
        <v>6</v>
      </c>
      <c r="D281">
        <f t="shared" si="92"/>
        <v>213.33333333333334</v>
      </c>
      <c r="E281">
        <f t="shared" si="93"/>
        <v>-141.33333333333334</v>
      </c>
      <c r="F281" t="e">
        <f t="shared" si="94"/>
        <v>#N/A</v>
      </c>
      <c r="G281" t="e">
        <f t="shared" si="95"/>
        <v>#N/A</v>
      </c>
      <c r="H281">
        <f t="shared" si="96"/>
        <v>1.9606159658423323E-21</v>
      </c>
      <c r="I281">
        <f t="shared" ref="I281:I344" si="101">$C$8*EXP(-$C$5*($D281-($I$14-1)*$C$3))</f>
        <v>1.2449135386735035E-20</v>
      </c>
      <c r="J281">
        <f t="shared" si="72"/>
        <v>7.9047082435990772E-20</v>
      </c>
      <c r="K281">
        <f t="shared" si="76"/>
        <v>5.0191768725563737E-19</v>
      </c>
      <c r="L281">
        <f t="shared" si="80"/>
        <v>3.1869786590041716E-18</v>
      </c>
      <c r="M281">
        <f t="shared" si="84"/>
        <v>2.023605310361365E-17</v>
      </c>
      <c r="N281">
        <f t="shared" si="88"/>
        <v>1.2849092793744327E-16</v>
      </c>
      <c r="O281">
        <f t="shared" si="99"/>
        <v>8.1586653670506843E-16</v>
      </c>
      <c r="P281">
        <f t="shared" si="70"/>
        <v>5.1804295945250984E-15</v>
      </c>
      <c r="Q281">
        <f t="shared" si="74"/>
        <v>3.2893677551985261E-14</v>
      </c>
      <c r="R281">
        <f t="shared" si="78"/>
        <v>2.0886183339649694E-13</v>
      </c>
      <c r="S281">
        <f t="shared" si="82"/>
        <v>1.3261899761984262E-12</v>
      </c>
      <c r="T281">
        <f t="shared" si="86"/>
        <v>8.4207814533082334E-12</v>
      </c>
      <c r="U281">
        <f t="shared" si="97"/>
        <v>5.3468629349503248E-11</v>
      </c>
      <c r="V281">
        <f t="shared" si="69"/>
        <v>3.3950463390679726E-10</v>
      </c>
      <c r="W281">
        <f t="shared" si="73"/>
        <v>2.1557200520469094E-9</v>
      </c>
      <c r="X281">
        <f t="shared" si="77"/>
        <v>1.3687969113472841E-8</v>
      </c>
      <c r="Y281">
        <f t="shared" si="81"/>
        <v>8.691318628013986E-8</v>
      </c>
      <c r="Z281">
        <f t="shared" si="85"/>
        <v>5.5186433332400923E-7</v>
      </c>
      <c r="AA281">
        <f t="shared" si="89"/>
        <v>3.504120093049044E-6</v>
      </c>
      <c r="AB281">
        <f t="shared" si="100"/>
        <v>2.2249775687715821E-5</v>
      </c>
      <c r="AC281">
        <f t="shared" si="71"/>
        <v>1.412772693309462E-4</v>
      </c>
      <c r="AD281">
        <f t="shared" si="75"/>
        <v>8.970547438205543E-4</v>
      </c>
      <c r="AE281">
        <f t="shared" si="79"/>
        <v>5.6959425760552494E-3</v>
      </c>
      <c r="AF281">
        <f t="shared" si="83"/>
        <v>3.616698094872222E-2</v>
      </c>
      <c r="AG281">
        <f t="shared" si="87"/>
        <v>0.22964601441806182</v>
      </c>
      <c r="AH281">
        <f t="shared" si="98"/>
        <v>1.4581612994701425</v>
      </c>
    </row>
    <row r="282" spans="1:35" x14ac:dyDescent="0.2">
      <c r="A282">
        <v>268</v>
      </c>
      <c r="B282">
        <f t="shared" si="90"/>
        <v>26</v>
      </c>
      <c r="C282">
        <f t="shared" si="91"/>
        <v>7</v>
      </c>
      <c r="D282">
        <f t="shared" si="92"/>
        <v>214.22222222222223</v>
      </c>
      <c r="E282">
        <f t="shared" si="93"/>
        <v>-142.22222222222223</v>
      </c>
      <c r="F282" t="e">
        <f t="shared" si="94"/>
        <v>#N/A</v>
      </c>
      <c r="G282" t="e">
        <f t="shared" si="95"/>
        <v>#N/A</v>
      </c>
      <c r="H282">
        <f t="shared" si="96"/>
        <v>1.5966085921894038E-21</v>
      </c>
      <c r="I282">
        <f t="shared" si="101"/>
        <v>1.0137832635291752E-20</v>
      </c>
      <c r="J282">
        <f t="shared" si="72"/>
        <v>6.4371224759758548E-20</v>
      </c>
      <c r="K282">
        <f t="shared" si="76"/>
        <v>4.0873179960048765E-19</v>
      </c>
      <c r="L282">
        <f t="shared" si="80"/>
        <v>2.5952851546346717E-18</v>
      </c>
      <c r="M282">
        <f t="shared" si="84"/>
        <v>1.6479033538498201E-17</v>
      </c>
      <c r="N282">
        <f t="shared" si="88"/>
        <v>1.046353406977249E-16</v>
      </c>
      <c r="O282">
        <f t="shared" si="99"/>
        <v>6.6439299958647644E-16</v>
      </c>
      <c r="P282">
        <f t="shared" si="70"/>
        <v>4.2186325858555425E-15</v>
      </c>
      <c r="Q282">
        <f t="shared" si="74"/>
        <v>2.6786647218617593E-14</v>
      </c>
      <c r="R282">
        <f t="shared" si="78"/>
        <v>1.7008460789413809E-13</v>
      </c>
      <c r="S282">
        <f t="shared" si="82"/>
        <v>1.0799699419790157E-12</v>
      </c>
      <c r="T282">
        <f t="shared" si="86"/>
        <v>6.8573816879660845E-12</v>
      </c>
      <c r="U282">
        <f t="shared" si="97"/>
        <v>4.3541659620899384E-11</v>
      </c>
      <c r="V282">
        <f t="shared" si="69"/>
        <v>2.7647230514662822E-10</v>
      </c>
      <c r="W282">
        <f t="shared" si="73"/>
        <v>1.7554897121193191E-9</v>
      </c>
      <c r="X282">
        <f t="shared" si="77"/>
        <v>1.1146664862950251E-8</v>
      </c>
      <c r="Y282">
        <f t="shared" si="81"/>
        <v>7.0776910117536625E-8</v>
      </c>
      <c r="Z282">
        <f t="shared" si="85"/>
        <v>4.4940536630254595E-7</v>
      </c>
      <c r="AA282">
        <f t="shared" si="89"/>
        <v>2.8535462049152608E-6</v>
      </c>
      <c r="AB282">
        <f t="shared" si="100"/>
        <v>1.8118888990089386E-5</v>
      </c>
      <c r="AC282">
        <f t="shared" si="71"/>
        <v>1.1504777377345164E-4</v>
      </c>
      <c r="AD282">
        <f t="shared" si="75"/>
        <v>7.30507828458306E-4</v>
      </c>
      <c r="AE282">
        <f t="shared" si="79"/>
        <v>4.638435581462882E-3</v>
      </c>
      <c r="AF282">
        <f t="shared" si="83"/>
        <v>2.9452230086003617E-2</v>
      </c>
      <c r="AG282">
        <f t="shared" si="87"/>
        <v>0.18701000408532631</v>
      </c>
      <c r="AH282">
        <f t="shared" si="98"/>
        <v>1.1874395088544971</v>
      </c>
    </row>
    <row r="283" spans="1:35" x14ac:dyDescent="0.2">
      <c r="A283">
        <v>269</v>
      </c>
      <c r="B283">
        <f t="shared" si="90"/>
        <v>26</v>
      </c>
      <c r="C283">
        <f t="shared" si="91"/>
        <v>8</v>
      </c>
      <c r="D283">
        <f t="shared" si="92"/>
        <v>215.11111111111111</v>
      </c>
      <c r="E283">
        <f t="shared" si="93"/>
        <v>-143.11111111111111</v>
      </c>
      <c r="F283" t="e">
        <f t="shared" si="94"/>
        <v>#N/A</v>
      </c>
      <c r="G283" t="e">
        <f t="shared" si="95"/>
        <v>#N/A</v>
      </c>
      <c r="H283">
        <f t="shared" si="96"/>
        <v>1.300182718627338E-21</v>
      </c>
      <c r="I283">
        <f t="shared" si="101"/>
        <v>8.2556456611996219E-21</v>
      </c>
      <c r="J283">
        <f t="shared" si="72"/>
        <v>5.2420082429059816E-20</v>
      </c>
      <c r="K283">
        <f t="shared" si="76"/>
        <v>3.3284677596859878E-19</v>
      </c>
      <c r="L283">
        <f t="shared" si="80"/>
        <v>2.1134452892671047E-18</v>
      </c>
      <c r="M283">
        <f t="shared" si="84"/>
        <v>1.3419541101839322E-17</v>
      </c>
      <c r="N283">
        <f t="shared" si="88"/>
        <v>8.5208774647961349E-17</v>
      </c>
      <c r="O283">
        <f t="shared" si="99"/>
        <v>5.4104199405237921E-16</v>
      </c>
      <c r="P283">
        <f t="shared" si="70"/>
        <v>3.4354025220708688E-15</v>
      </c>
      <c r="Q283">
        <f t="shared" si="74"/>
        <v>2.1813446309877967E-14</v>
      </c>
      <c r="R283">
        <f t="shared" si="78"/>
        <v>1.3850675047740867E-13</v>
      </c>
      <c r="S283">
        <f t="shared" si="82"/>
        <v>8.7946304565014303E-13</v>
      </c>
      <c r="T283">
        <f t="shared" si="86"/>
        <v>5.5842422553287829E-12</v>
      </c>
      <c r="U283">
        <f t="shared" si="97"/>
        <v>3.5457728122216646E-11</v>
      </c>
      <c r="V283">
        <f t="shared" ref="V283:V346" si="102">$C$8*EXP(-$C$5*($D283-($V$14-1)*$C$3))</f>
        <v>2.2514253968643677E-10</v>
      </c>
      <c r="W283">
        <f t="shared" si="73"/>
        <v>1.4295660173641643E-9</v>
      </c>
      <c r="X283">
        <f t="shared" si="77"/>
        <v>9.0771783992874681E-9</v>
      </c>
      <c r="Y283">
        <f t="shared" si="81"/>
        <v>5.7636490159727655E-8</v>
      </c>
      <c r="Z283">
        <f t="shared" si="85"/>
        <v>3.6596890044522632E-7</v>
      </c>
      <c r="AA283">
        <f t="shared" si="89"/>
        <v>2.3237576702175893E-6</v>
      </c>
      <c r="AB283">
        <f t="shared" si="100"/>
        <v>1.475494148089029E-5</v>
      </c>
      <c r="AC283">
        <f t="shared" si="71"/>
        <v>9.3688038513977829E-5</v>
      </c>
      <c r="AD283">
        <f t="shared" si="75"/>
        <v>5.9488196357570221E-4</v>
      </c>
      <c r="AE283">
        <f t="shared" si="79"/>
        <v>3.7772650191079133E-3</v>
      </c>
      <c r="AF283">
        <f t="shared" si="83"/>
        <v>2.3984137859578321E-2</v>
      </c>
      <c r="AG283">
        <f t="shared" si="87"/>
        <v>0.15228978267537979</v>
      </c>
      <c r="AH283">
        <f t="shared" si="98"/>
        <v>0.96697984489162514</v>
      </c>
    </row>
    <row r="284" spans="1:35" x14ac:dyDescent="0.2">
      <c r="A284">
        <v>270</v>
      </c>
      <c r="B284">
        <f t="shared" si="90"/>
        <v>26</v>
      </c>
      <c r="C284">
        <f t="shared" si="91"/>
        <v>9</v>
      </c>
      <c r="D284">
        <f t="shared" si="92"/>
        <v>216</v>
      </c>
      <c r="E284">
        <f t="shared" si="93"/>
        <v>-144</v>
      </c>
      <c r="F284" t="e">
        <f t="shared" si="94"/>
        <v>#N/A</v>
      </c>
      <c r="G284" t="e">
        <f t="shared" si="95"/>
        <v>#N/A</v>
      </c>
      <c r="H284">
        <f t="shared" si="96"/>
        <v>1.0587911840678764E-21</v>
      </c>
      <c r="I284">
        <f t="shared" si="101"/>
        <v>6.7229049576160433E-21</v>
      </c>
      <c r="J284">
        <f t="shared" si="72"/>
        <v>4.2687785608007625E-20</v>
      </c>
      <c r="K284">
        <f t="shared" si="76"/>
        <v>2.7105054312137654E-19</v>
      </c>
      <c r="L284">
        <f t="shared" si="80"/>
        <v>1.7210636691497082E-18</v>
      </c>
      <c r="M284">
        <f t="shared" si="84"/>
        <v>1.092807311564996E-17</v>
      </c>
      <c r="N284">
        <f t="shared" si="88"/>
        <v>6.9388939039072432E-17</v>
      </c>
      <c r="O284">
        <f t="shared" si="99"/>
        <v>4.4059229930232245E-16</v>
      </c>
      <c r="P284">
        <f t="shared" si="70"/>
        <v>2.7975867176063917E-15</v>
      </c>
      <c r="Q284">
        <f t="shared" si="74"/>
        <v>1.7763568394002555E-14</v>
      </c>
      <c r="R284">
        <f t="shared" si="78"/>
        <v>1.1279162862139462E-13</v>
      </c>
      <c r="S284">
        <f t="shared" si="82"/>
        <v>7.1618219970723425E-13</v>
      </c>
      <c r="T284">
        <f t="shared" si="86"/>
        <v>4.5474735088646573E-12</v>
      </c>
      <c r="U284">
        <f t="shared" si="97"/>
        <v>2.8874656927077046E-11</v>
      </c>
      <c r="V284">
        <f t="shared" si="102"/>
        <v>1.833426431250521E-10</v>
      </c>
      <c r="W284">
        <f t="shared" si="73"/>
        <v>1.164153218269349E-9</v>
      </c>
      <c r="X284">
        <f t="shared" si="77"/>
        <v>7.3919121733317287E-9</v>
      </c>
      <c r="Y284">
        <f t="shared" si="81"/>
        <v>4.6935716640013204E-8</v>
      </c>
      <c r="Z284">
        <f t="shared" si="85"/>
        <v>2.980232238769536E-7</v>
      </c>
      <c r="AA284">
        <f t="shared" si="89"/>
        <v>1.8923295163729204E-6</v>
      </c>
      <c r="AB284">
        <f t="shared" si="100"/>
        <v>1.2015543459843389E-5</v>
      </c>
      <c r="AC284">
        <f t="shared" si="71"/>
        <v>7.6293945312500027E-5</v>
      </c>
      <c r="AD284">
        <f t="shared" si="75"/>
        <v>4.8443635619146714E-4</v>
      </c>
      <c r="AE284">
        <f t="shared" si="79"/>
        <v>3.0759791257199071E-3</v>
      </c>
      <c r="AF284">
        <f t="shared" si="83"/>
        <v>1.9531250000000003E-2</v>
      </c>
      <c r="AG284">
        <f t="shared" si="87"/>
        <v>0.12401570718501562</v>
      </c>
      <c r="AH284">
        <f t="shared" si="98"/>
        <v>0.78745065618429588</v>
      </c>
    </row>
    <row r="285" spans="1:35" s="1" customFormat="1" x14ac:dyDescent="0.2">
      <c r="A285" s="1">
        <v>271</v>
      </c>
      <c r="B285" s="1">
        <f t="shared" si="90"/>
        <v>27</v>
      </c>
      <c r="C285" s="1">
        <f t="shared" si="91"/>
        <v>0</v>
      </c>
      <c r="D285" s="1">
        <f t="shared" si="92"/>
        <v>216</v>
      </c>
      <c r="E285" s="1">
        <f t="shared" si="93"/>
        <v>-144</v>
      </c>
      <c r="F285" s="1" t="e">
        <f t="shared" si="94"/>
        <v>#N/A</v>
      </c>
      <c r="G285" s="1" t="e">
        <f t="shared" si="95"/>
        <v>#N/A</v>
      </c>
      <c r="H285" s="1">
        <f t="shared" si="96"/>
        <v>1.0587911840678764E-21</v>
      </c>
      <c r="I285" s="1">
        <f t="shared" si="101"/>
        <v>6.7229049576160433E-21</v>
      </c>
      <c r="J285" s="1">
        <f t="shared" si="72"/>
        <v>4.2687785608007625E-20</v>
      </c>
      <c r="K285" s="1">
        <f t="shared" si="76"/>
        <v>2.7105054312137654E-19</v>
      </c>
      <c r="L285" s="1">
        <f t="shared" si="80"/>
        <v>1.7210636691497082E-18</v>
      </c>
      <c r="M285" s="1">
        <f t="shared" si="84"/>
        <v>1.092807311564996E-17</v>
      </c>
      <c r="N285" s="1">
        <f t="shared" si="88"/>
        <v>6.9388939039072432E-17</v>
      </c>
      <c r="O285" s="1">
        <f t="shared" si="99"/>
        <v>4.4059229930232245E-16</v>
      </c>
      <c r="P285" s="1">
        <f t="shared" si="70"/>
        <v>2.7975867176063917E-15</v>
      </c>
      <c r="Q285" s="1">
        <f t="shared" si="74"/>
        <v>1.7763568394002555E-14</v>
      </c>
      <c r="R285" s="1">
        <f t="shared" si="78"/>
        <v>1.1279162862139462E-13</v>
      </c>
      <c r="S285" s="1">
        <f t="shared" si="82"/>
        <v>7.1618219970723425E-13</v>
      </c>
      <c r="T285" s="1">
        <f t="shared" si="86"/>
        <v>4.5474735088646573E-12</v>
      </c>
      <c r="U285" s="1">
        <f t="shared" si="97"/>
        <v>2.8874656927077046E-11</v>
      </c>
      <c r="V285" s="1">
        <f t="shared" si="102"/>
        <v>1.833426431250521E-10</v>
      </c>
      <c r="W285" s="1">
        <f t="shared" si="73"/>
        <v>1.164153218269349E-9</v>
      </c>
      <c r="X285" s="1">
        <f t="shared" si="77"/>
        <v>7.3919121733317287E-9</v>
      </c>
      <c r="Y285" s="1">
        <f t="shared" si="81"/>
        <v>4.6935716640013204E-8</v>
      </c>
      <c r="Z285" s="1">
        <f t="shared" si="85"/>
        <v>2.980232238769536E-7</v>
      </c>
      <c r="AA285" s="1">
        <f t="shared" si="89"/>
        <v>1.8923295163729204E-6</v>
      </c>
      <c r="AB285" s="1">
        <f t="shared" si="100"/>
        <v>1.2015543459843389E-5</v>
      </c>
      <c r="AC285" s="1">
        <f t="shared" si="71"/>
        <v>7.6293945312500027E-5</v>
      </c>
      <c r="AD285" s="1">
        <f t="shared" si="75"/>
        <v>4.8443635619146714E-4</v>
      </c>
      <c r="AE285" s="1">
        <f t="shared" si="79"/>
        <v>3.0759791257199071E-3</v>
      </c>
      <c r="AF285" s="1">
        <f t="shared" si="83"/>
        <v>1.9531250000000003E-2</v>
      </c>
      <c r="AG285" s="1">
        <f t="shared" si="87"/>
        <v>0.12401570718501562</v>
      </c>
      <c r="AH285" s="1">
        <f t="shared" si="98"/>
        <v>0.78745065618429588</v>
      </c>
      <c r="AI285" s="1">
        <f t="shared" ref="AI285:AI316" si="103">$C$8*EXP(-$C$5*($D285-($AI$14-1)*$C$3))</f>
        <v>5</v>
      </c>
    </row>
    <row r="286" spans="1:35" x14ac:dyDescent="0.2">
      <c r="A286">
        <v>272</v>
      </c>
      <c r="B286">
        <f t="shared" si="90"/>
        <v>27</v>
      </c>
      <c r="C286">
        <f t="shared" si="91"/>
        <v>1</v>
      </c>
      <c r="D286">
        <f t="shared" si="92"/>
        <v>216.88888888888889</v>
      </c>
      <c r="E286">
        <f t="shared" si="93"/>
        <v>-144.88888888888889</v>
      </c>
      <c r="F286" t="e">
        <f t="shared" si="94"/>
        <v>#N/A</v>
      </c>
      <c r="G286" t="e">
        <f t="shared" si="95"/>
        <v>#N/A</v>
      </c>
      <c r="H286">
        <f t="shared" si="96"/>
        <v>8.6221632959665469E-22</v>
      </c>
      <c r="I286">
        <f t="shared" si="101"/>
        <v>5.4747324345035455E-21</v>
      </c>
      <c r="J286">
        <f t="shared" si="72"/>
        <v>3.4762384103101329E-20</v>
      </c>
      <c r="K286">
        <f t="shared" si="76"/>
        <v>2.2072738037674374E-19</v>
      </c>
      <c r="L286">
        <f t="shared" si="80"/>
        <v>1.4015315032329086E-18</v>
      </c>
      <c r="M286">
        <f t="shared" si="84"/>
        <v>8.8991703303939464E-18</v>
      </c>
      <c r="N286">
        <f t="shared" si="88"/>
        <v>5.6506209376446435E-17</v>
      </c>
      <c r="O286">
        <f t="shared" si="99"/>
        <v>3.5879206482762485E-16</v>
      </c>
      <c r="P286">
        <f t="shared" si="70"/>
        <v>2.2781876045808519E-15</v>
      </c>
      <c r="Q286">
        <f t="shared" si="74"/>
        <v>1.4465589600370196E-14</v>
      </c>
      <c r="R286">
        <f t="shared" si="78"/>
        <v>9.1850768595871709E-14</v>
      </c>
      <c r="S286">
        <f t="shared" si="82"/>
        <v>5.8321602677269838E-13</v>
      </c>
      <c r="T286">
        <f t="shared" si="86"/>
        <v>3.7031909376947863E-12</v>
      </c>
      <c r="U286">
        <f t="shared" si="97"/>
        <v>2.3513796760543174E-11</v>
      </c>
      <c r="V286">
        <f t="shared" si="102"/>
        <v>1.4930330285381091E-10</v>
      </c>
      <c r="W286">
        <f t="shared" si="73"/>
        <v>9.480168800498624E-10</v>
      </c>
      <c r="X286">
        <f t="shared" si="77"/>
        <v>6.0195319706990566E-9</v>
      </c>
      <c r="Y286">
        <f t="shared" si="81"/>
        <v>3.8221645530575488E-8</v>
      </c>
      <c r="Z286">
        <f t="shared" si="85"/>
        <v>2.4269232129276499E-7</v>
      </c>
      <c r="AA286">
        <f t="shared" si="89"/>
        <v>1.541000184498957E-6</v>
      </c>
      <c r="AB286">
        <f t="shared" si="100"/>
        <v>9.7847412558273317E-6</v>
      </c>
      <c r="AC286">
        <f t="shared" si="71"/>
        <v>6.2129234250947755E-5</v>
      </c>
      <c r="AD286">
        <f t="shared" si="75"/>
        <v>3.9449604723173251E-4</v>
      </c>
      <c r="AE286">
        <f t="shared" si="79"/>
        <v>2.5048937614917961E-3</v>
      </c>
      <c r="AF286">
        <f t="shared" si="83"/>
        <v>1.5905083968242625E-2</v>
      </c>
      <c r="AG286">
        <f t="shared" si="87"/>
        <v>0.10099098809132356</v>
      </c>
      <c r="AH286">
        <f t="shared" si="98"/>
        <v>0.64125280294189968</v>
      </c>
      <c r="AI286">
        <f t="shared" si="103"/>
        <v>4.0717014958701112</v>
      </c>
    </row>
    <row r="287" spans="1:35" x14ac:dyDescent="0.2">
      <c r="A287">
        <v>273</v>
      </c>
      <c r="B287">
        <f t="shared" si="90"/>
        <v>27</v>
      </c>
      <c r="C287">
        <f t="shared" si="91"/>
        <v>2</v>
      </c>
      <c r="D287">
        <f t="shared" si="92"/>
        <v>217.77777777777777</v>
      </c>
      <c r="E287">
        <f t="shared" si="93"/>
        <v>-145.77777777777777</v>
      </c>
      <c r="F287" t="e">
        <f t="shared" si="94"/>
        <v>#N/A</v>
      </c>
      <c r="G287" t="e">
        <f t="shared" si="95"/>
        <v>#N/A</v>
      </c>
      <c r="H287">
        <f t="shared" si="96"/>
        <v>7.0213750379646468E-22</v>
      </c>
      <c r="I287">
        <f t="shared" si="101"/>
        <v>4.458295248611356E-21</v>
      </c>
      <c r="J287">
        <f t="shared" si="72"/>
        <v>2.8308410270521911E-20</v>
      </c>
      <c r="K287">
        <f t="shared" si="76"/>
        <v>1.7974720097189505E-19</v>
      </c>
      <c r="L287">
        <f t="shared" si="80"/>
        <v>1.1413235836445079E-18</v>
      </c>
      <c r="M287">
        <f t="shared" si="84"/>
        <v>7.2469530292536139E-18</v>
      </c>
      <c r="N287">
        <f t="shared" si="88"/>
        <v>4.6015283448805171E-17</v>
      </c>
      <c r="O287">
        <f t="shared" si="99"/>
        <v>2.9217883741299215E-16</v>
      </c>
      <c r="P287">
        <f t="shared" ref="P287:P350" si="104">$C$8*EXP(-$C$5*($D287-($P$14-1)*$C$3))</f>
        <v>1.8552199754889267E-15</v>
      </c>
      <c r="Q287">
        <f t="shared" si="74"/>
        <v>1.177991256289413E-14</v>
      </c>
      <c r="R287">
        <f t="shared" si="78"/>
        <v>7.4797782377726319E-14</v>
      </c>
      <c r="S287">
        <f t="shared" si="82"/>
        <v>4.7493631372516383E-13</v>
      </c>
      <c r="T287">
        <f t="shared" si="86"/>
        <v>3.0156576161008997E-12</v>
      </c>
      <c r="U287">
        <f t="shared" si="97"/>
        <v>1.9148232288697883E-11</v>
      </c>
      <c r="V287">
        <f t="shared" si="102"/>
        <v>1.2158369631364204E-10</v>
      </c>
      <c r="W287">
        <f t="shared" si="73"/>
        <v>7.7200834972182805E-10</v>
      </c>
      <c r="X287">
        <f t="shared" si="77"/>
        <v>4.9019474659066613E-9</v>
      </c>
      <c r="Y287">
        <f t="shared" si="81"/>
        <v>3.112542625629227E-8</v>
      </c>
      <c r="Z287">
        <f t="shared" si="85"/>
        <v>1.9763413752878814E-7</v>
      </c>
      <c r="AA287">
        <f t="shared" si="89"/>
        <v>1.254898551272104E-6</v>
      </c>
      <c r="AB287">
        <f t="shared" si="100"/>
        <v>7.9681091216108263E-6</v>
      </c>
      <c r="AC287">
        <f t="shared" si="71"/>
        <v>5.0594339207369709E-5</v>
      </c>
      <c r="AD287">
        <f t="shared" si="75"/>
        <v>3.2125402912565879E-4</v>
      </c>
      <c r="AE287">
        <f t="shared" si="79"/>
        <v>2.0398359351323711E-3</v>
      </c>
      <c r="AF287">
        <f t="shared" si="83"/>
        <v>1.2952150837086654E-2</v>
      </c>
      <c r="AG287">
        <f t="shared" si="87"/>
        <v>8.2241031456168567E-2</v>
      </c>
      <c r="AH287">
        <f t="shared" si="98"/>
        <v>0.522197999393887</v>
      </c>
      <c r="AI287">
        <f t="shared" si="103"/>
        <v>3.3157506142941804</v>
      </c>
    </row>
    <row r="288" spans="1:35" x14ac:dyDescent="0.2">
      <c r="A288">
        <v>274</v>
      </c>
      <c r="B288">
        <f t="shared" si="90"/>
        <v>27</v>
      </c>
      <c r="C288">
        <f t="shared" si="91"/>
        <v>3</v>
      </c>
      <c r="D288">
        <f t="shared" si="92"/>
        <v>218.66666666666666</v>
      </c>
      <c r="E288">
        <f t="shared" si="93"/>
        <v>-146.66666666666666</v>
      </c>
      <c r="F288" t="e">
        <f t="shared" si="94"/>
        <v>#N/A</v>
      </c>
      <c r="G288" t="e">
        <f t="shared" si="95"/>
        <v>#N/A</v>
      </c>
      <c r="H288">
        <f t="shared" si="96"/>
        <v>5.7177886490291622E-22</v>
      </c>
      <c r="I288">
        <f t="shared" si="101"/>
        <v>3.6305694865602807E-21</v>
      </c>
      <c r="J288">
        <f t="shared" si="72"/>
        <v>2.3052679288837857E-20</v>
      </c>
      <c r="K288">
        <f t="shared" si="76"/>
        <v>1.4637538941514665E-19</v>
      </c>
      <c r="L288">
        <f t="shared" si="80"/>
        <v>9.2942578855943244E-19</v>
      </c>
      <c r="M288">
        <f t="shared" si="84"/>
        <v>5.9014858979424543E-18</v>
      </c>
      <c r="N288">
        <f t="shared" si="88"/>
        <v>3.7472099690277567E-17</v>
      </c>
      <c r="O288">
        <f t="shared" si="99"/>
        <v>2.379330018712149E-16</v>
      </c>
      <c r="P288">
        <f t="shared" si="104"/>
        <v>1.5107803898732691E-15</v>
      </c>
      <c r="Q288">
        <f t="shared" si="74"/>
        <v>9.5928575207109955E-15</v>
      </c>
      <c r="R288">
        <f t="shared" si="78"/>
        <v>6.0910848479031053E-14</v>
      </c>
      <c r="S288">
        <f t="shared" si="82"/>
        <v>3.8675977980755719E-13</v>
      </c>
      <c r="T288">
        <f t="shared" si="86"/>
        <v>2.4557715253020253E-12</v>
      </c>
      <c r="U288">
        <f t="shared" si="97"/>
        <v>1.5593177210631904E-11</v>
      </c>
      <c r="V288">
        <f t="shared" si="102"/>
        <v>9.9010503630734719E-11</v>
      </c>
      <c r="W288">
        <f t="shared" si="73"/>
        <v>6.2867751047731673E-10</v>
      </c>
      <c r="X288">
        <f t="shared" si="77"/>
        <v>3.9918533659217708E-9</v>
      </c>
      <c r="Y288">
        <f t="shared" si="81"/>
        <v>2.5346688929468012E-8</v>
      </c>
      <c r="Z288">
        <f t="shared" si="85"/>
        <v>1.6094144268219319E-7</v>
      </c>
      <c r="AA288">
        <f t="shared" si="89"/>
        <v>1.0219144616759723E-6</v>
      </c>
      <c r="AB288">
        <f t="shared" si="100"/>
        <v>6.4887523659438153E-6</v>
      </c>
      <c r="AC288">
        <f t="shared" si="71"/>
        <v>4.1201009326641409E-5</v>
      </c>
      <c r="AD288">
        <f t="shared" si="75"/>
        <v>2.6161010218904906E-4</v>
      </c>
      <c r="AE288">
        <f t="shared" si="79"/>
        <v>1.661120605681618E-3</v>
      </c>
      <c r="AF288">
        <f t="shared" si="83"/>
        <v>1.0547458387620209E-2</v>
      </c>
      <c r="AG288">
        <f t="shared" si="87"/>
        <v>6.6972186160396491E-2</v>
      </c>
      <c r="AH288">
        <f t="shared" si="98"/>
        <v>0.42524687505449377</v>
      </c>
      <c r="AI288">
        <f t="shared" si="103"/>
        <v>2.7001493472307714</v>
      </c>
    </row>
    <row r="289" spans="1:36" x14ac:dyDescent="0.2">
      <c r="A289">
        <v>275</v>
      </c>
      <c r="B289">
        <f t="shared" si="90"/>
        <v>27</v>
      </c>
      <c r="C289">
        <f t="shared" si="91"/>
        <v>4</v>
      </c>
      <c r="D289">
        <f t="shared" si="92"/>
        <v>219.55555555555554</v>
      </c>
      <c r="E289">
        <f t="shared" si="93"/>
        <v>-147.55555555555554</v>
      </c>
      <c r="F289" t="e">
        <f t="shared" si="94"/>
        <v>#N/A</v>
      </c>
      <c r="G289" t="e">
        <f t="shared" si="95"/>
        <v>#N/A</v>
      </c>
      <c r="H289">
        <f t="shared" si="96"/>
        <v>4.6562257190642195E-22</v>
      </c>
      <c r="I289">
        <f t="shared" si="101"/>
        <v>2.9565190418575861E-21</v>
      </c>
      <c r="J289">
        <f t="shared" si="72"/>
        <v>1.8772725748834941E-20</v>
      </c>
      <c r="K289">
        <f t="shared" si="76"/>
        <v>1.1919937840804409E-19</v>
      </c>
      <c r="L289">
        <f t="shared" si="80"/>
        <v>7.5686887471554243E-19</v>
      </c>
      <c r="M289">
        <f t="shared" si="84"/>
        <v>4.8058177917017479E-18</v>
      </c>
      <c r="N289">
        <f t="shared" si="88"/>
        <v>3.0515040872459312E-17</v>
      </c>
      <c r="O289">
        <f t="shared" si="99"/>
        <v>1.9375843192717763E-16</v>
      </c>
      <c r="P289">
        <f t="shared" si="104"/>
        <v>1.2302893546756482E-15</v>
      </c>
      <c r="Q289">
        <f t="shared" si="74"/>
        <v>7.8118504633495886E-15</v>
      </c>
      <c r="R289">
        <f t="shared" si="78"/>
        <v>4.9602158573357511E-14</v>
      </c>
      <c r="S289">
        <f t="shared" si="82"/>
        <v>3.1495407479696509E-13</v>
      </c>
      <c r="T289">
        <f t="shared" si="86"/>
        <v>1.9998337186174959E-12</v>
      </c>
      <c r="U289">
        <f t="shared" si="97"/>
        <v>1.2698152594779533E-11</v>
      </c>
      <c r="V289">
        <f t="shared" si="102"/>
        <v>8.0628243148023102E-11</v>
      </c>
      <c r="W289">
        <f t="shared" si="73"/>
        <v>5.1195743196607761E-10</v>
      </c>
      <c r="X289">
        <f t="shared" si="77"/>
        <v>3.2507270642635624E-9</v>
      </c>
      <c r="Y289">
        <f t="shared" si="81"/>
        <v>2.0640830245893934E-8</v>
      </c>
      <c r="Z289">
        <f t="shared" si="85"/>
        <v>1.3106110258331595E-7</v>
      </c>
      <c r="AA289">
        <f t="shared" si="89"/>
        <v>8.3218612845147102E-7</v>
      </c>
      <c r="AB289">
        <f t="shared" si="100"/>
        <v>5.2840525429488319E-6</v>
      </c>
      <c r="AC289">
        <f t="shared" ref="AC289:AC352" si="105">$C$8*EXP(-$C$5*($D289-($AC$14-1)*$C$3))</f>
        <v>3.3551642261328909E-5</v>
      </c>
      <c r="AD289">
        <f t="shared" si="75"/>
        <v>2.1303964888357674E-4</v>
      </c>
      <c r="AE289">
        <f t="shared" si="79"/>
        <v>1.3527174509949018E-3</v>
      </c>
      <c r="AF289">
        <f t="shared" si="83"/>
        <v>8.5892204189001904E-3</v>
      </c>
      <c r="AG289">
        <f t="shared" si="87"/>
        <v>5.4538150114195591E-2</v>
      </c>
      <c r="AH289">
        <f t="shared" si="98"/>
        <v>0.34629566745469464</v>
      </c>
      <c r="AI289">
        <f t="shared" si="103"/>
        <v>2.1988404272384474</v>
      </c>
    </row>
    <row r="290" spans="1:36" x14ac:dyDescent="0.2">
      <c r="A290">
        <v>276</v>
      </c>
      <c r="B290">
        <f t="shared" si="90"/>
        <v>27</v>
      </c>
      <c r="C290">
        <f t="shared" si="91"/>
        <v>5</v>
      </c>
      <c r="D290">
        <f t="shared" si="92"/>
        <v>220.44444444444446</v>
      </c>
      <c r="E290">
        <f t="shared" si="93"/>
        <v>-148.44444444444446</v>
      </c>
      <c r="F290" t="e">
        <f t="shared" si="94"/>
        <v>#N/A</v>
      </c>
      <c r="G290" t="e">
        <f t="shared" si="95"/>
        <v>#N/A</v>
      </c>
      <c r="H290">
        <f t="shared" si="96"/>
        <v>3.7917522450845192E-22</v>
      </c>
      <c r="I290">
        <f t="shared" si="101"/>
        <v>2.4076126010599744E-21</v>
      </c>
      <c r="J290">
        <f t="shared" si="72"/>
        <v>1.528738710261806E-20</v>
      </c>
      <c r="K290">
        <f t="shared" si="76"/>
        <v>9.7068857474163777E-20</v>
      </c>
      <c r="L290">
        <f t="shared" si="80"/>
        <v>6.1634882587135383E-19</v>
      </c>
      <c r="M290">
        <f t="shared" si="84"/>
        <v>3.9135710982701987E-18</v>
      </c>
      <c r="N290">
        <f t="shared" si="88"/>
        <v>2.4849627513385945E-17</v>
      </c>
      <c r="O290">
        <f t="shared" si="99"/>
        <v>1.577852994230667E-16</v>
      </c>
      <c r="P290">
        <f t="shared" si="104"/>
        <v>1.0018742011571715E-15</v>
      </c>
      <c r="Q290">
        <f t="shared" si="74"/>
        <v>6.3615046434268059E-15</v>
      </c>
      <c r="R290">
        <f t="shared" si="78"/>
        <v>4.0393036652305102E-14</v>
      </c>
      <c r="S290">
        <f t="shared" si="82"/>
        <v>2.564797954962361E-13</v>
      </c>
      <c r="T290">
        <f t="shared" si="86"/>
        <v>1.6285451887172577E-12</v>
      </c>
      <c r="U290">
        <f t="shared" si="97"/>
        <v>1.0340617382990077E-11</v>
      </c>
      <c r="V290">
        <f t="shared" si="102"/>
        <v>6.565882764703648E-11</v>
      </c>
      <c r="W290">
        <f t="shared" si="73"/>
        <v>4.1690756831161822E-10</v>
      </c>
      <c r="X290">
        <f t="shared" si="77"/>
        <v>2.6471980500454613E-9</v>
      </c>
      <c r="Y290">
        <f t="shared" si="81"/>
        <v>1.6808659877641352E-8</v>
      </c>
      <c r="Z290">
        <f t="shared" si="85"/>
        <v>1.0672833748777397E-7</v>
      </c>
      <c r="AA290">
        <f t="shared" si="89"/>
        <v>6.7768270081163863E-7</v>
      </c>
      <c r="AB290">
        <f t="shared" si="100"/>
        <v>4.3030169286761819E-6</v>
      </c>
      <c r="AC290">
        <f t="shared" si="105"/>
        <v>2.7322454396870154E-5</v>
      </c>
      <c r="AD290">
        <f t="shared" si="75"/>
        <v>1.7348677140777927E-4</v>
      </c>
      <c r="AE290">
        <f t="shared" si="79"/>
        <v>1.1015723337411013E-3</v>
      </c>
      <c r="AF290">
        <f t="shared" si="83"/>
        <v>6.9945483255987517E-3</v>
      </c>
      <c r="AG290">
        <f t="shared" si="87"/>
        <v>4.4412613480391487E-2</v>
      </c>
      <c r="AH290">
        <f t="shared" si="98"/>
        <v>0.28200251743772187</v>
      </c>
      <c r="AI290">
        <f t="shared" si="103"/>
        <v>1.7906043713532807</v>
      </c>
    </row>
    <row r="291" spans="1:36" x14ac:dyDescent="0.2">
      <c r="A291">
        <v>277</v>
      </c>
      <c r="B291">
        <f t="shared" si="90"/>
        <v>27</v>
      </c>
      <c r="C291">
        <f t="shared" si="91"/>
        <v>6</v>
      </c>
      <c r="D291">
        <f t="shared" si="92"/>
        <v>221.33333333333334</v>
      </c>
      <c r="E291">
        <f t="shared" si="93"/>
        <v>-149.33333333333334</v>
      </c>
      <c r="F291" t="e">
        <f t="shared" si="94"/>
        <v>#N/A</v>
      </c>
      <c r="G291" t="e">
        <f t="shared" si="95"/>
        <v>#N/A</v>
      </c>
      <c r="H291">
        <f t="shared" si="96"/>
        <v>3.0877766576559088E-22</v>
      </c>
      <c r="I291">
        <f t="shared" si="101"/>
        <v>1.9606159658423323E-21</v>
      </c>
      <c r="J291">
        <f t="shared" ref="J291:J354" si="106">$C$8*EXP(-$C$5*($D291-($J$14-1)*$C$3))</f>
        <v>1.2449135386735035E-20</v>
      </c>
      <c r="K291">
        <f t="shared" si="76"/>
        <v>7.9047082435990772E-20</v>
      </c>
      <c r="L291">
        <f t="shared" si="80"/>
        <v>5.0191768725563737E-19</v>
      </c>
      <c r="M291">
        <f t="shared" si="84"/>
        <v>3.1869786590041716E-18</v>
      </c>
      <c r="N291">
        <f t="shared" si="88"/>
        <v>2.023605310361365E-17</v>
      </c>
      <c r="O291">
        <f t="shared" si="99"/>
        <v>1.2849092793744327E-16</v>
      </c>
      <c r="P291">
        <f t="shared" si="104"/>
        <v>8.1586653670506843E-16</v>
      </c>
      <c r="Q291">
        <f t="shared" si="74"/>
        <v>5.1804295945250984E-15</v>
      </c>
      <c r="R291">
        <f t="shared" si="78"/>
        <v>3.2893677551985261E-14</v>
      </c>
      <c r="S291">
        <f t="shared" si="82"/>
        <v>2.0886183339649694E-13</v>
      </c>
      <c r="T291">
        <f t="shared" si="86"/>
        <v>1.3261899761984262E-12</v>
      </c>
      <c r="U291">
        <f t="shared" si="97"/>
        <v>8.4207814533082334E-12</v>
      </c>
      <c r="V291">
        <f t="shared" si="102"/>
        <v>5.3468629349503248E-11</v>
      </c>
      <c r="W291">
        <f t="shared" si="73"/>
        <v>3.3950463390679726E-10</v>
      </c>
      <c r="X291">
        <f t="shared" si="77"/>
        <v>2.1557200520469094E-9</v>
      </c>
      <c r="Y291">
        <f t="shared" si="81"/>
        <v>1.3687969113472841E-8</v>
      </c>
      <c r="Z291">
        <f t="shared" si="85"/>
        <v>8.691318628013986E-8</v>
      </c>
      <c r="AA291">
        <f t="shared" si="89"/>
        <v>5.5186433332400923E-7</v>
      </c>
      <c r="AB291">
        <f t="shared" si="100"/>
        <v>3.504120093049044E-6</v>
      </c>
      <c r="AC291">
        <f t="shared" si="105"/>
        <v>2.2249775687715821E-5</v>
      </c>
      <c r="AD291">
        <f t="shared" si="75"/>
        <v>1.412772693309462E-4</v>
      </c>
      <c r="AE291">
        <f t="shared" si="79"/>
        <v>8.970547438205543E-4</v>
      </c>
      <c r="AF291">
        <f t="shared" si="83"/>
        <v>5.6959425760552494E-3</v>
      </c>
      <c r="AG291">
        <f t="shared" si="87"/>
        <v>3.616698094872222E-2</v>
      </c>
      <c r="AH291">
        <f t="shared" si="98"/>
        <v>0.22964601441806182</v>
      </c>
      <c r="AI291">
        <f t="shared" si="103"/>
        <v>1.4581612994701425</v>
      </c>
    </row>
    <row r="292" spans="1:36" x14ac:dyDescent="0.2">
      <c r="A292">
        <v>278</v>
      </c>
      <c r="B292">
        <f t="shared" si="90"/>
        <v>27</v>
      </c>
      <c r="C292">
        <f t="shared" si="91"/>
        <v>7</v>
      </c>
      <c r="D292">
        <f t="shared" si="92"/>
        <v>222.22222222222223</v>
      </c>
      <c r="E292">
        <f t="shared" si="93"/>
        <v>-150.22222222222223</v>
      </c>
      <c r="F292" t="e">
        <f t="shared" si="94"/>
        <v>#N/A</v>
      </c>
      <c r="G292" t="e">
        <f t="shared" si="95"/>
        <v>#N/A</v>
      </c>
      <c r="H292">
        <f t="shared" si="96"/>
        <v>2.5145009671780664E-22</v>
      </c>
      <c r="I292">
        <f t="shared" si="101"/>
        <v>1.5966085921894038E-21</v>
      </c>
      <c r="J292">
        <f t="shared" si="106"/>
        <v>1.0137832635291752E-20</v>
      </c>
      <c r="K292">
        <f t="shared" si="76"/>
        <v>6.4371224759758548E-20</v>
      </c>
      <c r="L292">
        <f t="shared" si="80"/>
        <v>4.0873179960048765E-19</v>
      </c>
      <c r="M292">
        <f t="shared" si="84"/>
        <v>2.5952851546346717E-18</v>
      </c>
      <c r="N292">
        <f t="shared" si="88"/>
        <v>1.6479033538498201E-17</v>
      </c>
      <c r="O292">
        <f t="shared" si="99"/>
        <v>1.046353406977249E-16</v>
      </c>
      <c r="P292">
        <f t="shared" si="104"/>
        <v>6.6439299958647644E-16</v>
      </c>
      <c r="Q292">
        <f t="shared" si="74"/>
        <v>4.2186325858555425E-15</v>
      </c>
      <c r="R292">
        <f t="shared" si="78"/>
        <v>2.6786647218617593E-14</v>
      </c>
      <c r="S292">
        <f t="shared" si="82"/>
        <v>1.7008460789413809E-13</v>
      </c>
      <c r="T292">
        <f t="shared" si="86"/>
        <v>1.0799699419790157E-12</v>
      </c>
      <c r="U292">
        <f t="shared" si="97"/>
        <v>6.8573816879660845E-12</v>
      </c>
      <c r="V292">
        <f t="shared" si="102"/>
        <v>4.3541659620899384E-11</v>
      </c>
      <c r="W292">
        <f t="shared" si="73"/>
        <v>2.7647230514662822E-10</v>
      </c>
      <c r="X292">
        <f t="shared" si="77"/>
        <v>1.7554897121193191E-9</v>
      </c>
      <c r="Y292">
        <f t="shared" si="81"/>
        <v>1.1146664862950251E-8</v>
      </c>
      <c r="Z292">
        <f t="shared" si="85"/>
        <v>7.0776910117536625E-8</v>
      </c>
      <c r="AA292">
        <f t="shared" si="89"/>
        <v>4.4940536630254595E-7</v>
      </c>
      <c r="AB292">
        <f t="shared" si="100"/>
        <v>2.8535462049152608E-6</v>
      </c>
      <c r="AC292">
        <f t="shared" si="105"/>
        <v>1.8118888990089386E-5</v>
      </c>
      <c r="AD292">
        <f t="shared" si="75"/>
        <v>1.1504777377345164E-4</v>
      </c>
      <c r="AE292">
        <f t="shared" si="79"/>
        <v>7.30507828458306E-4</v>
      </c>
      <c r="AF292">
        <f t="shared" si="83"/>
        <v>4.638435581462882E-3</v>
      </c>
      <c r="AG292">
        <f t="shared" si="87"/>
        <v>2.9452230086003617E-2</v>
      </c>
      <c r="AH292">
        <f t="shared" si="98"/>
        <v>0.18701000408532631</v>
      </c>
      <c r="AI292">
        <f t="shared" si="103"/>
        <v>1.1874395088544971</v>
      </c>
    </row>
    <row r="293" spans="1:36" x14ac:dyDescent="0.2">
      <c r="A293">
        <v>279</v>
      </c>
      <c r="B293">
        <f t="shared" si="90"/>
        <v>27</v>
      </c>
      <c r="C293">
        <f t="shared" si="91"/>
        <v>8</v>
      </c>
      <c r="D293">
        <f t="shared" si="92"/>
        <v>223.11111111111111</v>
      </c>
      <c r="E293">
        <f t="shared" si="93"/>
        <v>-151.11111111111111</v>
      </c>
      <c r="F293" t="e">
        <f t="shared" si="94"/>
        <v>#N/A</v>
      </c>
      <c r="G293" t="e">
        <f t="shared" si="95"/>
        <v>#N/A</v>
      </c>
      <c r="H293">
        <f t="shared" si="96"/>
        <v>2.0476594698851622E-22</v>
      </c>
      <c r="I293">
        <f t="shared" si="101"/>
        <v>1.300182718627338E-21</v>
      </c>
      <c r="J293">
        <f t="shared" si="106"/>
        <v>8.2556456611996219E-21</v>
      </c>
      <c r="K293">
        <f t="shared" si="76"/>
        <v>5.2420082429059816E-20</v>
      </c>
      <c r="L293">
        <f t="shared" si="80"/>
        <v>3.3284677596859878E-19</v>
      </c>
      <c r="M293">
        <f t="shared" si="84"/>
        <v>2.1134452892671047E-18</v>
      </c>
      <c r="N293">
        <f t="shared" si="88"/>
        <v>1.3419541101839322E-17</v>
      </c>
      <c r="O293">
        <f t="shared" si="99"/>
        <v>8.5208774647961349E-17</v>
      </c>
      <c r="P293">
        <f t="shared" si="104"/>
        <v>5.4104199405237921E-16</v>
      </c>
      <c r="Q293">
        <f t="shared" si="74"/>
        <v>3.4354025220708688E-15</v>
      </c>
      <c r="R293">
        <f t="shared" si="78"/>
        <v>2.1813446309877967E-14</v>
      </c>
      <c r="S293">
        <f t="shared" si="82"/>
        <v>1.3850675047740867E-13</v>
      </c>
      <c r="T293">
        <f t="shared" si="86"/>
        <v>8.7946304565014303E-13</v>
      </c>
      <c r="U293">
        <f t="shared" si="97"/>
        <v>5.5842422553287829E-12</v>
      </c>
      <c r="V293">
        <f t="shared" si="102"/>
        <v>3.5457728122216646E-11</v>
      </c>
      <c r="W293">
        <f t="shared" ref="W293:W356" si="107">$C$8*EXP(-$C$5*($D293-($W$14-1)*$C$3))</f>
        <v>2.2514253968643677E-10</v>
      </c>
      <c r="X293">
        <f t="shared" si="77"/>
        <v>1.4295660173641643E-9</v>
      </c>
      <c r="Y293">
        <f t="shared" si="81"/>
        <v>9.0771783992874681E-9</v>
      </c>
      <c r="Z293">
        <f t="shared" si="85"/>
        <v>5.7636490159727655E-8</v>
      </c>
      <c r="AA293">
        <f t="shared" si="89"/>
        <v>3.6596890044522632E-7</v>
      </c>
      <c r="AB293">
        <f t="shared" si="100"/>
        <v>2.3237576702175893E-6</v>
      </c>
      <c r="AC293">
        <f t="shared" si="105"/>
        <v>1.475494148089029E-5</v>
      </c>
      <c r="AD293">
        <f t="shared" si="75"/>
        <v>9.3688038513977829E-5</v>
      </c>
      <c r="AE293">
        <f t="shared" si="79"/>
        <v>5.9488196357570221E-4</v>
      </c>
      <c r="AF293">
        <f t="shared" si="83"/>
        <v>3.7772650191079133E-3</v>
      </c>
      <c r="AG293">
        <f t="shared" si="87"/>
        <v>2.3984137859578321E-2</v>
      </c>
      <c r="AH293">
        <f t="shared" si="98"/>
        <v>0.15228978267537979</v>
      </c>
      <c r="AI293">
        <f t="shared" si="103"/>
        <v>0.96697984489162514</v>
      </c>
    </row>
    <row r="294" spans="1:36" x14ac:dyDescent="0.2">
      <c r="A294">
        <v>280</v>
      </c>
      <c r="B294">
        <f t="shared" si="90"/>
        <v>27</v>
      </c>
      <c r="C294">
        <f t="shared" si="91"/>
        <v>9</v>
      </c>
      <c r="D294">
        <f t="shared" si="92"/>
        <v>224</v>
      </c>
      <c r="E294">
        <f t="shared" si="93"/>
        <v>-152</v>
      </c>
      <c r="F294" t="e">
        <f t="shared" si="94"/>
        <v>#N/A</v>
      </c>
      <c r="G294" t="e">
        <f t="shared" si="95"/>
        <v>#N/A</v>
      </c>
      <c r="H294">
        <f t="shared" si="96"/>
        <v>1.6674916253127967E-22</v>
      </c>
      <c r="I294">
        <f t="shared" si="101"/>
        <v>1.0587911840678764E-21</v>
      </c>
      <c r="J294">
        <f t="shared" si="106"/>
        <v>6.7229049576160433E-21</v>
      </c>
      <c r="K294">
        <f t="shared" si="76"/>
        <v>4.2687785608007625E-20</v>
      </c>
      <c r="L294">
        <f t="shared" si="80"/>
        <v>2.7105054312137654E-19</v>
      </c>
      <c r="M294">
        <f t="shared" si="84"/>
        <v>1.7210636691497082E-18</v>
      </c>
      <c r="N294">
        <f t="shared" si="88"/>
        <v>1.092807311564996E-17</v>
      </c>
      <c r="O294">
        <f t="shared" si="99"/>
        <v>6.9388939039072432E-17</v>
      </c>
      <c r="P294">
        <f t="shared" si="104"/>
        <v>4.4059229930232245E-16</v>
      </c>
      <c r="Q294">
        <f t="shared" si="74"/>
        <v>2.7975867176063917E-15</v>
      </c>
      <c r="R294">
        <f t="shared" si="78"/>
        <v>1.7763568394002555E-14</v>
      </c>
      <c r="S294">
        <f t="shared" si="82"/>
        <v>1.1279162862139462E-13</v>
      </c>
      <c r="T294">
        <f t="shared" si="86"/>
        <v>7.1618219970723425E-13</v>
      </c>
      <c r="U294">
        <f t="shared" si="97"/>
        <v>4.5474735088646573E-12</v>
      </c>
      <c r="V294">
        <f t="shared" si="102"/>
        <v>2.8874656927077046E-11</v>
      </c>
      <c r="W294">
        <f t="shared" si="107"/>
        <v>1.833426431250521E-10</v>
      </c>
      <c r="X294">
        <f t="shared" si="77"/>
        <v>1.164153218269349E-9</v>
      </c>
      <c r="Y294">
        <f t="shared" si="81"/>
        <v>7.3919121733317287E-9</v>
      </c>
      <c r="Z294">
        <f t="shared" si="85"/>
        <v>4.6935716640013204E-8</v>
      </c>
      <c r="AA294">
        <f t="shared" si="89"/>
        <v>2.980232238769536E-7</v>
      </c>
      <c r="AB294">
        <f t="shared" si="100"/>
        <v>1.8923295163729204E-6</v>
      </c>
      <c r="AC294">
        <f t="shared" si="105"/>
        <v>1.2015543459843389E-5</v>
      </c>
      <c r="AD294">
        <f t="shared" si="75"/>
        <v>7.6293945312500027E-5</v>
      </c>
      <c r="AE294">
        <f t="shared" si="79"/>
        <v>4.8443635619146714E-4</v>
      </c>
      <c r="AF294">
        <f t="shared" si="83"/>
        <v>3.0759791257199071E-3</v>
      </c>
      <c r="AG294">
        <f t="shared" si="87"/>
        <v>1.9531250000000003E-2</v>
      </c>
      <c r="AH294">
        <f t="shared" si="98"/>
        <v>0.12401570718501562</v>
      </c>
      <c r="AI294">
        <f t="shared" si="103"/>
        <v>0.78745065618429588</v>
      </c>
    </row>
    <row r="295" spans="1:36" s="1" customFormat="1" x14ac:dyDescent="0.2">
      <c r="A295" s="1">
        <v>281</v>
      </c>
      <c r="B295" s="1">
        <f t="shared" si="90"/>
        <v>28</v>
      </c>
      <c r="C295" s="1">
        <f t="shared" si="91"/>
        <v>0</v>
      </c>
      <c r="D295" s="1">
        <f t="shared" si="92"/>
        <v>224</v>
      </c>
      <c r="E295" s="1">
        <f t="shared" si="93"/>
        <v>-152</v>
      </c>
      <c r="F295" s="1" t="e">
        <f t="shared" si="94"/>
        <v>#N/A</v>
      </c>
      <c r="G295" s="1" t="e">
        <f t="shared" si="95"/>
        <v>#N/A</v>
      </c>
      <c r="H295" s="1">
        <f t="shared" si="96"/>
        <v>1.6674916253127967E-22</v>
      </c>
      <c r="I295" s="1">
        <f t="shared" si="101"/>
        <v>1.0587911840678764E-21</v>
      </c>
      <c r="J295" s="1">
        <f t="shared" si="106"/>
        <v>6.7229049576160433E-21</v>
      </c>
      <c r="K295" s="1">
        <f t="shared" si="76"/>
        <v>4.2687785608007625E-20</v>
      </c>
      <c r="L295" s="1">
        <f t="shared" si="80"/>
        <v>2.7105054312137654E-19</v>
      </c>
      <c r="M295" s="1">
        <f t="shared" si="84"/>
        <v>1.7210636691497082E-18</v>
      </c>
      <c r="N295" s="1">
        <f t="shared" si="88"/>
        <v>1.092807311564996E-17</v>
      </c>
      <c r="O295" s="1">
        <f t="shared" si="99"/>
        <v>6.9388939039072432E-17</v>
      </c>
      <c r="P295" s="1">
        <f t="shared" si="104"/>
        <v>4.4059229930232245E-16</v>
      </c>
      <c r="Q295" s="1">
        <f t="shared" si="74"/>
        <v>2.7975867176063917E-15</v>
      </c>
      <c r="R295" s="1">
        <f t="shared" si="78"/>
        <v>1.7763568394002555E-14</v>
      </c>
      <c r="S295" s="1">
        <f t="shared" si="82"/>
        <v>1.1279162862139462E-13</v>
      </c>
      <c r="T295" s="1">
        <f t="shared" si="86"/>
        <v>7.1618219970723425E-13</v>
      </c>
      <c r="U295" s="1">
        <f t="shared" si="97"/>
        <v>4.5474735088646573E-12</v>
      </c>
      <c r="V295" s="1">
        <f t="shared" si="102"/>
        <v>2.8874656927077046E-11</v>
      </c>
      <c r="W295" s="1">
        <f t="shared" si="107"/>
        <v>1.833426431250521E-10</v>
      </c>
      <c r="X295" s="1">
        <f t="shared" si="77"/>
        <v>1.164153218269349E-9</v>
      </c>
      <c r="Y295" s="1">
        <f t="shared" si="81"/>
        <v>7.3919121733317287E-9</v>
      </c>
      <c r="Z295" s="1">
        <f t="shared" si="85"/>
        <v>4.6935716640013204E-8</v>
      </c>
      <c r="AA295" s="1">
        <f t="shared" si="89"/>
        <v>2.980232238769536E-7</v>
      </c>
      <c r="AB295" s="1">
        <f t="shared" si="100"/>
        <v>1.8923295163729204E-6</v>
      </c>
      <c r="AC295" s="1">
        <f t="shared" si="105"/>
        <v>1.2015543459843389E-5</v>
      </c>
      <c r="AD295" s="1">
        <f t="shared" si="75"/>
        <v>7.6293945312500027E-5</v>
      </c>
      <c r="AE295" s="1">
        <f t="shared" si="79"/>
        <v>4.8443635619146714E-4</v>
      </c>
      <c r="AF295" s="1">
        <f t="shared" si="83"/>
        <v>3.0759791257199071E-3</v>
      </c>
      <c r="AG295" s="1">
        <f t="shared" si="87"/>
        <v>1.9531250000000003E-2</v>
      </c>
      <c r="AH295" s="1">
        <f t="shared" si="98"/>
        <v>0.12401570718501562</v>
      </c>
      <c r="AI295" s="1">
        <f t="shared" si="103"/>
        <v>0.78745065618429588</v>
      </c>
      <c r="AJ295" s="1">
        <f t="shared" ref="AJ295:AJ326" si="108">$C$8*EXP(-$C$5*($D295-($AJ$14-1)*$C$3))</f>
        <v>5</v>
      </c>
    </row>
    <row r="296" spans="1:36" x14ac:dyDescent="0.2">
      <c r="A296">
        <v>282</v>
      </c>
      <c r="B296">
        <f t="shared" si="90"/>
        <v>28</v>
      </c>
      <c r="C296">
        <f t="shared" si="91"/>
        <v>1</v>
      </c>
      <c r="D296">
        <f t="shared" si="92"/>
        <v>224.88888888888889</v>
      </c>
      <c r="E296">
        <f t="shared" si="93"/>
        <v>-152.88888888888889</v>
      </c>
      <c r="F296" t="e">
        <f t="shared" si="94"/>
        <v>#N/A</v>
      </c>
      <c r="G296" t="e">
        <f t="shared" si="95"/>
        <v>#N/A</v>
      </c>
      <c r="H296">
        <f t="shared" si="96"/>
        <v>1.3579056290274041E-22</v>
      </c>
      <c r="I296">
        <f t="shared" si="101"/>
        <v>8.6221632959665469E-22</v>
      </c>
      <c r="J296">
        <f t="shared" si="106"/>
        <v>5.4747324345035455E-21</v>
      </c>
      <c r="K296">
        <f t="shared" si="76"/>
        <v>3.4762384103101329E-20</v>
      </c>
      <c r="L296">
        <f t="shared" si="80"/>
        <v>2.2072738037674374E-19</v>
      </c>
      <c r="M296">
        <f t="shared" si="84"/>
        <v>1.4015315032329086E-18</v>
      </c>
      <c r="N296">
        <f t="shared" si="88"/>
        <v>8.8991703303939464E-18</v>
      </c>
      <c r="O296">
        <f t="shared" si="99"/>
        <v>5.6506209376446435E-17</v>
      </c>
      <c r="P296">
        <f t="shared" si="104"/>
        <v>3.5879206482762485E-16</v>
      </c>
      <c r="Q296">
        <f t="shared" si="74"/>
        <v>2.2781876045808519E-15</v>
      </c>
      <c r="R296">
        <f t="shared" si="78"/>
        <v>1.4465589600370196E-14</v>
      </c>
      <c r="S296">
        <f t="shared" si="82"/>
        <v>9.1850768595871709E-14</v>
      </c>
      <c r="T296">
        <f t="shared" si="86"/>
        <v>5.8321602677269838E-13</v>
      </c>
      <c r="U296">
        <f t="shared" si="97"/>
        <v>3.7031909376947863E-12</v>
      </c>
      <c r="V296">
        <f t="shared" si="102"/>
        <v>2.3513796760543174E-11</v>
      </c>
      <c r="W296">
        <f t="shared" si="107"/>
        <v>1.4930330285381091E-10</v>
      </c>
      <c r="X296">
        <f t="shared" si="77"/>
        <v>9.480168800498624E-10</v>
      </c>
      <c r="Y296">
        <f t="shared" si="81"/>
        <v>6.0195319706990566E-9</v>
      </c>
      <c r="Z296">
        <f t="shared" si="85"/>
        <v>3.8221645530575488E-8</v>
      </c>
      <c r="AA296">
        <f t="shared" si="89"/>
        <v>2.4269232129276499E-7</v>
      </c>
      <c r="AB296">
        <f t="shared" si="100"/>
        <v>1.541000184498957E-6</v>
      </c>
      <c r="AC296">
        <f t="shared" si="105"/>
        <v>9.7847412558273317E-6</v>
      </c>
      <c r="AD296">
        <f t="shared" si="75"/>
        <v>6.2129234250947755E-5</v>
      </c>
      <c r="AE296">
        <f t="shared" si="79"/>
        <v>3.9449604723173251E-4</v>
      </c>
      <c r="AF296">
        <f t="shared" si="83"/>
        <v>2.5048937614917961E-3</v>
      </c>
      <c r="AG296">
        <f t="shared" si="87"/>
        <v>1.5905083968242625E-2</v>
      </c>
      <c r="AH296">
        <f t="shared" si="98"/>
        <v>0.10099098809132356</v>
      </c>
      <c r="AI296">
        <f t="shared" si="103"/>
        <v>0.64125280294189968</v>
      </c>
      <c r="AJ296">
        <f t="shared" si="108"/>
        <v>4.0717014958701112</v>
      </c>
    </row>
    <row r="297" spans="1:36" x14ac:dyDescent="0.2">
      <c r="A297">
        <v>283</v>
      </c>
      <c r="B297">
        <f t="shared" si="90"/>
        <v>28</v>
      </c>
      <c r="C297">
        <f t="shared" si="91"/>
        <v>2</v>
      </c>
      <c r="D297">
        <f t="shared" si="92"/>
        <v>225.77777777777777</v>
      </c>
      <c r="E297">
        <f t="shared" si="93"/>
        <v>-153.77777777777777</v>
      </c>
      <c r="F297" t="e">
        <f t="shared" si="94"/>
        <v>#N/A</v>
      </c>
      <c r="G297" t="e">
        <f t="shared" si="95"/>
        <v>#N/A</v>
      </c>
      <c r="H297">
        <f t="shared" si="96"/>
        <v>1.1057972761922614E-22</v>
      </c>
      <c r="I297">
        <f t="shared" si="101"/>
        <v>7.0213750379646468E-22</v>
      </c>
      <c r="J297">
        <f t="shared" si="106"/>
        <v>4.458295248611356E-21</v>
      </c>
      <c r="K297">
        <f t="shared" si="76"/>
        <v>2.8308410270521911E-20</v>
      </c>
      <c r="L297">
        <f t="shared" si="80"/>
        <v>1.7974720097189505E-19</v>
      </c>
      <c r="M297">
        <f t="shared" si="84"/>
        <v>1.1413235836445079E-18</v>
      </c>
      <c r="N297">
        <f t="shared" si="88"/>
        <v>7.2469530292536139E-18</v>
      </c>
      <c r="O297">
        <f t="shared" si="99"/>
        <v>4.6015283448805171E-17</v>
      </c>
      <c r="P297">
        <f t="shared" si="104"/>
        <v>2.9217883741299215E-16</v>
      </c>
      <c r="Q297">
        <f t="shared" ref="Q297:Q360" si="109">$C$8*EXP(-$C$5*($D297-($Q$14-1)*$C$3))</f>
        <v>1.8552199754889267E-15</v>
      </c>
      <c r="R297">
        <f t="shared" si="78"/>
        <v>1.177991256289413E-14</v>
      </c>
      <c r="S297">
        <f t="shared" si="82"/>
        <v>7.4797782377726319E-14</v>
      </c>
      <c r="T297">
        <f t="shared" si="86"/>
        <v>4.7493631372516383E-13</v>
      </c>
      <c r="U297">
        <f t="shared" si="97"/>
        <v>3.0156576161008997E-12</v>
      </c>
      <c r="V297">
        <f t="shared" si="102"/>
        <v>1.9148232288697883E-11</v>
      </c>
      <c r="W297">
        <f t="shared" si="107"/>
        <v>1.2158369631364204E-10</v>
      </c>
      <c r="X297">
        <f t="shared" si="77"/>
        <v>7.7200834972182805E-10</v>
      </c>
      <c r="Y297">
        <f t="shared" si="81"/>
        <v>4.9019474659066613E-9</v>
      </c>
      <c r="Z297">
        <f t="shared" si="85"/>
        <v>3.112542625629227E-8</v>
      </c>
      <c r="AA297">
        <f t="shared" si="89"/>
        <v>1.9763413752878814E-7</v>
      </c>
      <c r="AB297">
        <f t="shared" si="100"/>
        <v>1.254898551272104E-6</v>
      </c>
      <c r="AC297">
        <f t="shared" si="105"/>
        <v>7.9681091216108263E-6</v>
      </c>
      <c r="AD297">
        <f t="shared" si="75"/>
        <v>5.0594339207369709E-5</v>
      </c>
      <c r="AE297">
        <f t="shared" si="79"/>
        <v>3.2125402912565879E-4</v>
      </c>
      <c r="AF297">
        <f t="shared" si="83"/>
        <v>2.0398359351323711E-3</v>
      </c>
      <c r="AG297">
        <f t="shared" ref="AG297:AG328" si="110">$C$8*EXP(-$C$5*($D297-($AG$14-1)*$C$3))</f>
        <v>1.2952150837086654E-2</v>
      </c>
      <c r="AH297">
        <f t="shared" si="98"/>
        <v>8.2241031456168567E-2</v>
      </c>
      <c r="AI297">
        <f t="shared" si="103"/>
        <v>0.522197999393887</v>
      </c>
      <c r="AJ297">
        <f t="shared" si="108"/>
        <v>3.3157506142941804</v>
      </c>
    </row>
    <row r="298" spans="1:36" x14ac:dyDescent="0.2">
      <c r="A298">
        <v>284</v>
      </c>
      <c r="B298">
        <f t="shared" si="90"/>
        <v>28</v>
      </c>
      <c r="C298">
        <f t="shared" si="91"/>
        <v>3</v>
      </c>
      <c r="D298">
        <f t="shared" si="92"/>
        <v>226.66666666666666</v>
      </c>
      <c r="E298">
        <f t="shared" si="93"/>
        <v>-154.66666666666666</v>
      </c>
      <c r="F298" t="e">
        <f t="shared" si="94"/>
        <v>#N/A</v>
      </c>
      <c r="G298" t="e">
        <f t="shared" si="95"/>
        <v>#N/A</v>
      </c>
      <c r="H298">
        <f t="shared" si="96"/>
        <v>9.0049528472022819E-23</v>
      </c>
      <c r="I298">
        <f t="shared" si="101"/>
        <v>5.7177886490291622E-22</v>
      </c>
      <c r="J298">
        <f t="shared" si="106"/>
        <v>3.6305694865602807E-21</v>
      </c>
      <c r="K298">
        <f t="shared" si="76"/>
        <v>2.3052679288837857E-20</v>
      </c>
      <c r="L298">
        <f t="shared" si="80"/>
        <v>1.4637538941514665E-19</v>
      </c>
      <c r="M298">
        <f t="shared" si="84"/>
        <v>9.2942578855943244E-19</v>
      </c>
      <c r="N298">
        <f t="shared" si="88"/>
        <v>5.9014858979424543E-18</v>
      </c>
      <c r="O298">
        <f t="shared" si="99"/>
        <v>3.7472099690277567E-17</v>
      </c>
      <c r="P298">
        <f t="shared" si="104"/>
        <v>2.379330018712149E-16</v>
      </c>
      <c r="Q298">
        <f t="shared" si="109"/>
        <v>1.5107803898732691E-15</v>
      </c>
      <c r="R298">
        <f t="shared" si="78"/>
        <v>9.5928575207109955E-15</v>
      </c>
      <c r="S298">
        <f t="shared" si="82"/>
        <v>6.0910848479031053E-14</v>
      </c>
      <c r="T298">
        <f t="shared" si="86"/>
        <v>3.8675977980755719E-13</v>
      </c>
      <c r="U298">
        <f t="shared" si="97"/>
        <v>2.4557715253020253E-12</v>
      </c>
      <c r="V298">
        <f t="shared" si="102"/>
        <v>1.5593177210631904E-11</v>
      </c>
      <c r="W298">
        <f t="shared" si="107"/>
        <v>9.9010503630734719E-11</v>
      </c>
      <c r="X298">
        <f t="shared" si="77"/>
        <v>6.2867751047731673E-10</v>
      </c>
      <c r="Y298">
        <f t="shared" si="81"/>
        <v>3.9918533659217708E-9</v>
      </c>
      <c r="Z298">
        <f t="shared" si="85"/>
        <v>2.5346688929468012E-8</v>
      </c>
      <c r="AA298">
        <f t="shared" si="89"/>
        <v>1.6094144268219319E-7</v>
      </c>
      <c r="AB298">
        <f t="shared" si="100"/>
        <v>1.0219144616759723E-6</v>
      </c>
      <c r="AC298">
        <f t="shared" si="105"/>
        <v>6.4887523659438153E-6</v>
      </c>
      <c r="AD298">
        <f t="shared" si="75"/>
        <v>4.1201009326641409E-5</v>
      </c>
      <c r="AE298">
        <f t="shared" si="79"/>
        <v>2.6161010218904906E-4</v>
      </c>
      <c r="AF298">
        <f t="shared" si="83"/>
        <v>1.661120605681618E-3</v>
      </c>
      <c r="AG298">
        <f t="shared" si="110"/>
        <v>1.0547458387620209E-2</v>
      </c>
      <c r="AH298">
        <f t="shared" si="98"/>
        <v>6.6972186160396491E-2</v>
      </c>
      <c r="AI298">
        <f t="shared" si="103"/>
        <v>0.42524687505449377</v>
      </c>
      <c r="AJ298">
        <f t="shared" si="108"/>
        <v>2.7001493472307714</v>
      </c>
    </row>
    <row r="299" spans="1:36" x14ac:dyDescent="0.2">
      <c r="A299">
        <v>285</v>
      </c>
      <c r="B299">
        <f t="shared" si="90"/>
        <v>28</v>
      </c>
      <c r="C299">
        <f t="shared" si="91"/>
        <v>4</v>
      </c>
      <c r="D299">
        <f t="shared" si="92"/>
        <v>227.55555555555554</v>
      </c>
      <c r="E299">
        <f t="shared" si="93"/>
        <v>-155.55555555555554</v>
      </c>
      <c r="F299" t="e">
        <f t="shared" si="94"/>
        <v>#N/A</v>
      </c>
      <c r="G299" t="e">
        <f t="shared" si="95"/>
        <v>#N/A</v>
      </c>
      <c r="H299">
        <f t="shared" si="96"/>
        <v>7.3330959956386439E-23</v>
      </c>
      <c r="I299">
        <f t="shared" si="101"/>
        <v>4.6562257190642195E-22</v>
      </c>
      <c r="J299">
        <f t="shared" si="106"/>
        <v>2.9565190418575861E-21</v>
      </c>
      <c r="K299">
        <f t="shared" si="76"/>
        <v>1.8772725748834941E-20</v>
      </c>
      <c r="L299">
        <f t="shared" si="80"/>
        <v>1.1919937840804409E-19</v>
      </c>
      <c r="M299">
        <f t="shared" si="84"/>
        <v>7.5686887471554243E-19</v>
      </c>
      <c r="N299">
        <f t="shared" si="88"/>
        <v>4.8058177917017479E-18</v>
      </c>
      <c r="O299">
        <f t="shared" si="99"/>
        <v>3.0515040872459312E-17</v>
      </c>
      <c r="P299">
        <f t="shared" si="104"/>
        <v>1.9375843192717763E-16</v>
      </c>
      <c r="Q299">
        <f t="shared" si="109"/>
        <v>1.2302893546756482E-15</v>
      </c>
      <c r="R299">
        <f t="shared" si="78"/>
        <v>7.8118504633495886E-15</v>
      </c>
      <c r="S299">
        <f t="shared" si="82"/>
        <v>4.9602158573357511E-14</v>
      </c>
      <c r="T299">
        <f t="shared" si="86"/>
        <v>3.1495407479696509E-13</v>
      </c>
      <c r="U299">
        <f t="shared" si="97"/>
        <v>1.9998337186174959E-12</v>
      </c>
      <c r="V299">
        <f t="shared" si="102"/>
        <v>1.2698152594779533E-11</v>
      </c>
      <c r="W299">
        <f t="shared" si="107"/>
        <v>8.0628243148023102E-11</v>
      </c>
      <c r="X299">
        <f t="shared" si="77"/>
        <v>5.1195743196607761E-10</v>
      </c>
      <c r="Y299">
        <f t="shared" si="81"/>
        <v>3.2507270642635624E-9</v>
      </c>
      <c r="Z299">
        <f t="shared" si="85"/>
        <v>2.0640830245893934E-8</v>
      </c>
      <c r="AA299">
        <f t="shared" si="89"/>
        <v>1.3106110258331595E-7</v>
      </c>
      <c r="AB299">
        <f t="shared" si="100"/>
        <v>8.3218612845147102E-7</v>
      </c>
      <c r="AC299">
        <f t="shared" si="105"/>
        <v>5.2840525429488319E-6</v>
      </c>
      <c r="AD299">
        <f t="shared" ref="AD299:AD362" si="111">$C$8*EXP(-$C$5*($D299-($AD$14-1)*$C$3))</f>
        <v>3.3551642261328909E-5</v>
      </c>
      <c r="AE299">
        <f t="shared" si="79"/>
        <v>2.1303964888357674E-4</v>
      </c>
      <c r="AF299">
        <f t="shared" si="83"/>
        <v>1.3527174509949018E-3</v>
      </c>
      <c r="AG299">
        <f t="shared" si="110"/>
        <v>8.5892204189001904E-3</v>
      </c>
      <c r="AH299">
        <f t="shared" si="98"/>
        <v>5.4538150114195591E-2</v>
      </c>
      <c r="AI299">
        <f t="shared" si="103"/>
        <v>0.34629566745469464</v>
      </c>
      <c r="AJ299">
        <f t="shared" si="108"/>
        <v>2.1988404272384474</v>
      </c>
    </row>
    <row r="300" spans="1:36" x14ac:dyDescent="0.2">
      <c r="A300">
        <v>286</v>
      </c>
      <c r="B300">
        <f t="shared" si="90"/>
        <v>28</v>
      </c>
      <c r="C300">
        <f t="shared" si="91"/>
        <v>5</v>
      </c>
      <c r="D300">
        <f t="shared" si="92"/>
        <v>228.44444444444446</v>
      </c>
      <c r="E300">
        <f t="shared" si="93"/>
        <v>-156.44444444444446</v>
      </c>
      <c r="F300" t="e">
        <f t="shared" si="94"/>
        <v>#N/A</v>
      </c>
      <c r="G300" t="e">
        <f t="shared" si="95"/>
        <v>#N/A</v>
      </c>
      <c r="H300">
        <f t="shared" si="96"/>
        <v>5.9716355869601762E-23</v>
      </c>
      <c r="I300">
        <f t="shared" si="101"/>
        <v>3.7917522450845192E-22</v>
      </c>
      <c r="J300">
        <f t="shared" si="106"/>
        <v>2.4076126010599744E-21</v>
      </c>
      <c r="K300">
        <f t="shared" si="76"/>
        <v>1.528738710261806E-20</v>
      </c>
      <c r="L300">
        <f t="shared" si="80"/>
        <v>9.7068857474163777E-20</v>
      </c>
      <c r="M300">
        <f t="shared" si="84"/>
        <v>6.1634882587135383E-19</v>
      </c>
      <c r="N300">
        <f t="shared" si="88"/>
        <v>3.9135710982701987E-18</v>
      </c>
      <c r="O300">
        <f t="shared" si="99"/>
        <v>2.4849627513385945E-17</v>
      </c>
      <c r="P300">
        <f t="shared" si="104"/>
        <v>1.577852994230667E-16</v>
      </c>
      <c r="Q300">
        <f t="shared" si="109"/>
        <v>1.0018742011571715E-15</v>
      </c>
      <c r="R300">
        <f t="shared" si="78"/>
        <v>6.3615046434268059E-15</v>
      </c>
      <c r="S300">
        <f t="shared" si="82"/>
        <v>4.0393036652305102E-14</v>
      </c>
      <c r="T300">
        <f t="shared" si="86"/>
        <v>2.564797954962361E-13</v>
      </c>
      <c r="U300">
        <f t="shared" si="97"/>
        <v>1.6285451887172577E-12</v>
      </c>
      <c r="V300">
        <f t="shared" si="102"/>
        <v>1.0340617382990077E-11</v>
      </c>
      <c r="W300">
        <f t="shared" si="107"/>
        <v>6.565882764703648E-11</v>
      </c>
      <c r="X300">
        <f t="shared" si="77"/>
        <v>4.1690756831161822E-10</v>
      </c>
      <c r="Y300">
        <f t="shared" si="81"/>
        <v>2.6471980500454613E-9</v>
      </c>
      <c r="Z300">
        <f t="shared" si="85"/>
        <v>1.6808659877641352E-8</v>
      </c>
      <c r="AA300">
        <f t="shared" si="89"/>
        <v>1.0672833748777397E-7</v>
      </c>
      <c r="AB300">
        <f t="shared" si="100"/>
        <v>6.7768270081163863E-7</v>
      </c>
      <c r="AC300">
        <f t="shared" si="105"/>
        <v>4.3030169286761819E-6</v>
      </c>
      <c r="AD300">
        <f t="shared" si="111"/>
        <v>2.7322454396870154E-5</v>
      </c>
      <c r="AE300">
        <f t="shared" si="79"/>
        <v>1.7348677140777927E-4</v>
      </c>
      <c r="AF300">
        <f t="shared" si="83"/>
        <v>1.1015723337411013E-3</v>
      </c>
      <c r="AG300">
        <f t="shared" si="110"/>
        <v>6.9945483255987517E-3</v>
      </c>
      <c r="AH300">
        <f t="shared" si="98"/>
        <v>4.4412613480391487E-2</v>
      </c>
      <c r="AI300">
        <f t="shared" si="103"/>
        <v>0.28200251743772187</v>
      </c>
      <c r="AJ300">
        <f t="shared" si="108"/>
        <v>1.7906043713532807</v>
      </c>
    </row>
    <row r="301" spans="1:36" x14ac:dyDescent="0.2">
      <c r="A301">
        <v>287</v>
      </c>
      <c r="B301">
        <f t="shared" si="90"/>
        <v>28</v>
      </c>
      <c r="C301">
        <f t="shared" si="91"/>
        <v>6</v>
      </c>
      <c r="D301">
        <f t="shared" si="92"/>
        <v>229.33333333333334</v>
      </c>
      <c r="E301">
        <f t="shared" si="93"/>
        <v>-157.33333333333334</v>
      </c>
      <c r="F301" t="e">
        <f t="shared" si="94"/>
        <v>#N/A</v>
      </c>
      <c r="G301" t="e">
        <f t="shared" si="95"/>
        <v>#N/A</v>
      </c>
      <c r="H301">
        <f t="shared" si="96"/>
        <v>4.8629435104433695E-23</v>
      </c>
      <c r="I301">
        <f t="shared" si="101"/>
        <v>3.0877766576559088E-22</v>
      </c>
      <c r="J301">
        <f t="shared" si="106"/>
        <v>1.9606159658423323E-21</v>
      </c>
      <c r="K301">
        <f t="shared" ref="K301:K364" si="112">$C$8*EXP(-$C$5*($D301-($K$14-1)*$C$3))</f>
        <v>1.2449135386735035E-20</v>
      </c>
      <c r="L301">
        <f t="shared" si="80"/>
        <v>7.9047082435990772E-20</v>
      </c>
      <c r="M301">
        <f t="shared" si="84"/>
        <v>5.0191768725563737E-19</v>
      </c>
      <c r="N301">
        <f t="shared" si="88"/>
        <v>3.1869786590041716E-18</v>
      </c>
      <c r="O301">
        <f t="shared" si="99"/>
        <v>2.023605310361365E-17</v>
      </c>
      <c r="P301">
        <f t="shared" si="104"/>
        <v>1.2849092793744327E-16</v>
      </c>
      <c r="Q301">
        <f t="shared" si="109"/>
        <v>8.1586653670506843E-16</v>
      </c>
      <c r="R301">
        <f t="shared" si="78"/>
        <v>5.1804295945250984E-15</v>
      </c>
      <c r="S301">
        <f t="shared" si="82"/>
        <v>3.2893677551985261E-14</v>
      </c>
      <c r="T301">
        <f t="shared" si="86"/>
        <v>2.0886183339649694E-13</v>
      </c>
      <c r="U301">
        <f t="shared" si="97"/>
        <v>1.3261899761984262E-12</v>
      </c>
      <c r="V301">
        <f t="shared" si="102"/>
        <v>8.4207814533082334E-12</v>
      </c>
      <c r="W301">
        <f t="shared" si="107"/>
        <v>5.3468629349503248E-11</v>
      </c>
      <c r="X301">
        <f t="shared" si="77"/>
        <v>3.3950463390679726E-10</v>
      </c>
      <c r="Y301">
        <f t="shared" si="81"/>
        <v>2.1557200520469094E-9</v>
      </c>
      <c r="Z301">
        <f t="shared" si="85"/>
        <v>1.3687969113472841E-8</v>
      </c>
      <c r="AA301">
        <f t="shared" si="89"/>
        <v>8.691318628013986E-8</v>
      </c>
      <c r="AB301">
        <f t="shared" si="100"/>
        <v>5.5186433332400923E-7</v>
      </c>
      <c r="AC301">
        <f t="shared" si="105"/>
        <v>3.504120093049044E-6</v>
      </c>
      <c r="AD301">
        <f t="shared" si="111"/>
        <v>2.2249775687715821E-5</v>
      </c>
      <c r="AE301">
        <f t="shared" si="79"/>
        <v>1.412772693309462E-4</v>
      </c>
      <c r="AF301">
        <f t="shared" si="83"/>
        <v>8.970547438205543E-4</v>
      </c>
      <c r="AG301">
        <f t="shared" si="110"/>
        <v>5.6959425760552494E-3</v>
      </c>
      <c r="AH301">
        <f t="shared" si="98"/>
        <v>3.616698094872222E-2</v>
      </c>
      <c r="AI301">
        <f t="shared" si="103"/>
        <v>0.22964601441806182</v>
      </c>
      <c r="AJ301">
        <f t="shared" si="108"/>
        <v>1.4581612994701425</v>
      </c>
    </row>
    <row r="302" spans="1:36" x14ac:dyDescent="0.2">
      <c r="A302">
        <v>288</v>
      </c>
      <c r="B302">
        <f t="shared" si="90"/>
        <v>28</v>
      </c>
      <c r="C302">
        <f t="shared" si="91"/>
        <v>7</v>
      </c>
      <c r="D302">
        <f t="shared" si="92"/>
        <v>230.22222222222223</v>
      </c>
      <c r="E302">
        <f t="shared" si="93"/>
        <v>-158.22222222222223</v>
      </c>
      <c r="F302" t="e">
        <f t="shared" si="94"/>
        <v>#N/A</v>
      </c>
      <c r="G302" t="e">
        <f t="shared" si="95"/>
        <v>#N/A</v>
      </c>
      <c r="H302">
        <f t="shared" si="96"/>
        <v>3.9600908731608378E-23</v>
      </c>
      <c r="I302">
        <f t="shared" si="101"/>
        <v>2.5145009671780664E-22</v>
      </c>
      <c r="J302">
        <f t="shared" si="106"/>
        <v>1.5966085921894038E-21</v>
      </c>
      <c r="K302">
        <f t="shared" si="112"/>
        <v>1.0137832635291752E-20</v>
      </c>
      <c r="L302">
        <f t="shared" si="80"/>
        <v>6.4371224759758548E-20</v>
      </c>
      <c r="M302">
        <f t="shared" si="84"/>
        <v>4.0873179960048765E-19</v>
      </c>
      <c r="N302">
        <f t="shared" si="88"/>
        <v>2.5952851546346717E-18</v>
      </c>
      <c r="O302">
        <f t="shared" si="99"/>
        <v>1.6479033538498201E-17</v>
      </c>
      <c r="P302">
        <f t="shared" si="104"/>
        <v>1.046353406977249E-16</v>
      </c>
      <c r="Q302">
        <f t="shared" si="109"/>
        <v>6.6439299958647644E-16</v>
      </c>
      <c r="R302">
        <f t="shared" si="78"/>
        <v>4.2186325858555425E-15</v>
      </c>
      <c r="S302">
        <f t="shared" si="82"/>
        <v>2.6786647218617593E-14</v>
      </c>
      <c r="T302">
        <f t="shared" si="86"/>
        <v>1.7008460789413809E-13</v>
      </c>
      <c r="U302">
        <f t="shared" si="97"/>
        <v>1.0799699419790157E-12</v>
      </c>
      <c r="V302">
        <f t="shared" si="102"/>
        <v>6.8573816879660845E-12</v>
      </c>
      <c r="W302">
        <f t="shared" si="107"/>
        <v>4.3541659620899384E-11</v>
      </c>
      <c r="X302">
        <f t="shared" si="77"/>
        <v>2.7647230514662822E-10</v>
      </c>
      <c r="Y302">
        <f t="shared" si="81"/>
        <v>1.7554897121193191E-9</v>
      </c>
      <c r="Z302">
        <f t="shared" si="85"/>
        <v>1.1146664862950251E-8</v>
      </c>
      <c r="AA302">
        <f t="shared" si="89"/>
        <v>7.0776910117536625E-8</v>
      </c>
      <c r="AB302">
        <f t="shared" si="100"/>
        <v>4.4940536630254595E-7</v>
      </c>
      <c r="AC302">
        <f t="shared" si="105"/>
        <v>2.8535462049152608E-6</v>
      </c>
      <c r="AD302">
        <f t="shared" si="111"/>
        <v>1.8118888990089386E-5</v>
      </c>
      <c r="AE302">
        <f t="shared" si="79"/>
        <v>1.1504777377345164E-4</v>
      </c>
      <c r="AF302">
        <f t="shared" si="83"/>
        <v>7.30507828458306E-4</v>
      </c>
      <c r="AG302">
        <f t="shared" si="110"/>
        <v>4.638435581462882E-3</v>
      </c>
      <c r="AH302">
        <f t="shared" si="98"/>
        <v>2.9452230086003617E-2</v>
      </c>
      <c r="AI302">
        <f t="shared" si="103"/>
        <v>0.18701000408532631</v>
      </c>
      <c r="AJ302">
        <f t="shared" si="108"/>
        <v>1.1874395088544971</v>
      </c>
    </row>
    <row r="303" spans="1:36" x14ac:dyDescent="0.2">
      <c r="A303">
        <v>289</v>
      </c>
      <c r="B303">
        <f t="shared" si="90"/>
        <v>28</v>
      </c>
      <c r="C303">
        <f t="shared" si="91"/>
        <v>8</v>
      </c>
      <c r="D303">
        <f t="shared" si="92"/>
        <v>231.11111111111111</v>
      </c>
      <c r="E303">
        <f t="shared" si="93"/>
        <v>-159.11111111111111</v>
      </c>
      <c r="F303" t="e">
        <f t="shared" si="94"/>
        <v>#N/A</v>
      </c>
      <c r="G303" t="e">
        <f t="shared" si="95"/>
        <v>#N/A</v>
      </c>
      <c r="H303">
        <f t="shared" si="96"/>
        <v>3.2248615864060999E-23</v>
      </c>
      <c r="I303">
        <f t="shared" si="101"/>
        <v>2.0476594698851622E-22</v>
      </c>
      <c r="J303">
        <f t="shared" si="106"/>
        <v>1.300182718627338E-21</v>
      </c>
      <c r="K303">
        <f t="shared" si="112"/>
        <v>8.2556456611996219E-21</v>
      </c>
      <c r="L303">
        <f t="shared" si="80"/>
        <v>5.2420082429059816E-20</v>
      </c>
      <c r="M303">
        <f t="shared" si="84"/>
        <v>3.3284677596859878E-19</v>
      </c>
      <c r="N303">
        <f t="shared" si="88"/>
        <v>2.1134452892671047E-18</v>
      </c>
      <c r="O303">
        <f t="shared" si="99"/>
        <v>1.3419541101839322E-17</v>
      </c>
      <c r="P303">
        <f t="shared" si="104"/>
        <v>8.5208774647961349E-17</v>
      </c>
      <c r="Q303">
        <f t="shared" si="109"/>
        <v>5.4104199405237921E-16</v>
      </c>
      <c r="R303">
        <f t="shared" si="78"/>
        <v>3.4354025220708688E-15</v>
      </c>
      <c r="S303">
        <f t="shared" si="82"/>
        <v>2.1813446309877967E-14</v>
      </c>
      <c r="T303">
        <f t="shared" si="86"/>
        <v>1.3850675047740867E-13</v>
      </c>
      <c r="U303">
        <f t="shared" si="97"/>
        <v>8.7946304565014303E-13</v>
      </c>
      <c r="V303">
        <f t="shared" si="102"/>
        <v>5.5842422553287829E-12</v>
      </c>
      <c r="W303">
        <f t="shared" si="107"/>
        <v>3.5457728122216646E-11</v>
      </c>
      <c r="X303">
        <f t="shared" ref="X303:X366" si="113">$C$8*EXP(-$C$5*($D303-($X$14-1)*$C$3))</f>
        <v>2.2514253968643677E-10</v>
      </c>
      <c r="Y303">
        <f t="shared" si="81"/>
        <v>1.4295660173641643E-9</v>
      </c>
      <c r="Z303">
        <f t="shared" si="85"/>
        <v>9.0771783992874681E-9</v>
      </c>
      <c r="AA303">
        <f t="shared" si="89"/>
        <v>5.7636490159727655E-8</v>
      </c>
      <c r="AB303">
        <f t="shared" si="100"/>
        <v>3.6596890044522632E-7</v>
      </c>
      <c r="AC303">
        <f t="shared" si="105"/>
        <v>2.3237576702175893E-6</v>
      </c>
      <c r="AD303">
        <f t="shared" si="111"/>
        <v>1.475494148089029E-5</v>
      </c>
      <c r="AE303">
        <f t="shared" si="79"/>
        <v>9.3688038513977829E-5</v>
      </c>
      <c r="AF303">
        <f t="shared" si="83"/>
        <v>5.9488196357570221E-4</v>
      </c>
      <c r="AG303">
        <f t="shared" si="110"/>
        <v>3.7772650191079133E-3</v>
      </c>
      <c r="AH303">
        <f t="shared" si="98"/>
        <v>2.3984137859578321E-2</v>
      </c>
      <c r="AI303">
        <f t="shared" si="103"/>
        <v>0.15228978267537979</v>
      </c>
      <c r="AJ303">
        <f t="shared" si="108"/>
        <v>0.96697984489162514</v>
      </c>
    </row>
    <row r="304" spans="1:36" x14ac:dyDescent="0.2">
      <c r="A304">
        <v>290</v>
      </c>
      <c r="B304">
        <f t="shared" si="90"/>
        <v>28</v>
      </c>
      <c r="C304">
        <f t="shared" si="91"/>
        <v>9</v>
      </c>
      <c r="D304">
        <f t="shared" si="92"/>
        <v>232</v>
      </c>
      <c r="E304">
        <f t="shared" si="93"/>
        <v>-160</v>
      </c>
      <c r="F304" t="e">
        <f t="shared" si="94"/>
        <v>#N/A</v>
      </c>
      <c r="G304" t="e">
        <f t="shared" si="95"/>
        <v>#N/A</v>
      </c>
      <c r="H304">
        <f t="shared" si="96"/>
        <v>2.6261347490687648E-23</v>
      </c>
      <c r="I304">
        <f t="shared" si="101"/>
        <v>1.6674916253127967E-22</v>
      </c>
      <c r="J304">
        <f t="shared" si="106"/>
        <v>1.0587911840678764E-21</v>
      </c>
      <c r="K304">
        <f t="shared" si="112"/>
        <v>6.7229049576160433E-21</v>
      </c>
      <c r="L304">
        <f t="shared" si="80"/>
        <v>4.2687785608007625E-20</v>
      </c>
      <c r="M304">
        <f t="shared" si="84"/>
        <v>2.7105054312137654E-19</v>
      </c>
      <c r="N304">
        <f t="shared" si="88"/>
        <v>1.7210636691497082E-18</v>
      </c>
      <c r="O304">
        <f t="shared" si="99"/>
        <v>1.092807311564996E-17</v>
      </c>
      <c r="P304">
        <f t="shared" si="104"/>
        <v>6.9388939039072432E-17</v>
      </c>
      <c r="Q304">
        <f t="shared" si="109"/>
        <v>4.4059229930232245E-16</v>
      </c>
      <c r="R304">
        <f t="shared" si="78"/>
        <v>2.7975867176063917E-15</v>
      </c>
      <c r="S304">
        <f t="shared" si="82"/>
        <v>1.7763568394002555E-14</v>
      </c>
      <c r="T304">
        <f t="shared" si="86"/>
        <v>1.1279162862139462E-13</v>
      </c>
      <c r="U304">
        <f t="shared" si="97"/>
        <v>7.1618219970723425E-13</v>
      </c>
      <c r="V304">
        <f t="shared" si="102"/>
        <v>4.5474735088646573E-12</v>
      </c>
      <c r="W304">
        <f t="shared" si="107"/>
        <v>2.8874656927077046E-11</v>
      </c>
      <c r="X304">
        <f t="shared" si="113"/>
        <v>1.833426431250521E-10</v>
      </c>
      <c r="Y304">
        <f t="shared" si="81"/>
        <v>1.164153218269349E-9</v>
      </c>
      <c r="Z304">
        <f t="shared" si="85"/>
        <v>7.3919121733317287E-9</v>
      </c>
      <c r="AA304">
        <f t="shared" si="89"/>
        <v>4.6935716640013204E-8</v>
      </c>
      <c r="AB304">
        <f t="shared" si="100"/>
        <v>2.980232238769536E-7</v>
      </c>
      <c r="AC304">
        <f t="shared" si="105"/>
        <v>1.8923295163729204E-6</v>
      </c>
      <c r="AD304">
        <f t="shared" si="111"/>
        <v>1.2015543459843389E-5</v>
      </c>
      <c r="AE304">
        <f t="shared" si="79"/>
        <v>7.6293945312500027E-5</v>
      </c>
      <c r="AF304">
        <f t="shared" si="83"/>
        <v>4.8443635619146714E-4</v>
      </c>
      <c r="AG304">
        <f t="shared" si="110"/>
        <v>3.0759791257199071E-3</v>
      </c>
      <c r="AH304">
        <f t="shared" si="98"/>
        <v>1.9531250000000003E-2</v>
      </c>
      <c r="AI304">
        <f t="shared" si="103"/>
        <v>0.12401570718501562</v>
      </c>
      <c r="AJ304">
        <f t="shared" si="108"/>
        <v>0.78745065618429588</v>
      </c>
    </row>
    <row r="305" spans="1:38" s="1" customFormat="1" x14ac:dyDescent="0.2">
      <c r="A305" s="1">
        <v>291</v>
      </c>
      <c r="B305" s="1">
        <f t="shared" si="90"/>
        <v>29</v>
      </c>
      <c r="C305" s="1">
        <f t="shared" si="91"/>
        <v>0</v>
      </c>
      <c r="D305" s="1">
        <f t="shared" si="92"/>
        <v>232</v>
      </c>
      <c r="E305" s="1">
        <f t="shared" si="93"/>
        <v>-160</v>
      </c>
      <c r="F305" s="1" t="e">
        <f t="shared" si="94"/>
        <v>#N/A</v>
      </c>
      <c r="G305" s="1" t="e">
        <f t="shared" si="95"/>
        <v>#N/A</v>
      </c>
      <c r="H305" s="1">
        <f t="shared" si="96"/>
        <v>2.6261347490687648E-23</v>
      </c>
      <c r="I305" s="1">
        <f t="shared" si="101"/>
        <v>1.6674916253127967E-22</v>
      </c>
      <c r="J305" s="1">
        <f t="shared" si="106"/>
        <v>1.0587911840678764E-21</v>
      </c>
      <c r="K305" s="1">
        <f t="shared" si="112"/>
        <v>6.7229049576160433E-21</v>
      </c>
      <c r="L305" s="1">
        <f t="shared" si="80"/>
        <v>4.2687785608007625E-20</v>
      </c>
      <c r="M305" s="1">
        <f t="shared" si="84"/>
        <v>2.7105054312137654E-19</v>
      </c>
      <c r="N305" s="1">
        <f t="shared" si="88"/>
        <v>1.7210636691497082E-18</v>
      </c>
      <c r="O305" s="1">
        <f t="shared" si="99"/>
        <v>1.092807311564996E-17</v>
      </c>
      <c r="P305" s="1">
        <f t="shared" si="104"/>
        <v>6.9388939039072432E-17</v>
      </c>
      <c r="Q305" s="1">
        <f t="shared" si="109"/>
        <v>4.4059229930232245E-16</v>
      </c>
      <c r="R305" s="1">
        <f t="shared" si="78"/>
        <v>2.7975867176063917E-15</v>
      </c>
      <c r="S305" s="1">
        <f t="shared" si="82"/>
        <v>1.7763568394002555E-14</v>
      </c>
      <c r="T305" s="1">
        <f t="shared" si="86"/>
        <v>1.1279162862139462E-13</v>
      </c>
      <c r="U305" s="1">
        <f t="shared" si="97"/>
        <v>7.1618219970723425E-13</v>
      </c>
      <c r="V305" s="1">
        <f t="shared" si="102"/>
        <v>4.5474735088646573E-12</v>
      </c>
      <c r="W305" s="1">
        <f t="shared" si="107"/>
        <v>2.8874656927077046E-11</v>
      </c>
      <c r="X305" s="1">
        <f t="shared" si="113"/>
        <v>1.833426431250521E-10</v>
      </c>
      <c r="Y305" s="1">
        <f t="shared" si="81"/>
        <v>1.164153218269349E-9</v>
      </c>
      <c r="Z305" s="1">
        <f t="shared" si="85"/>
        <v>7.3919121733317287E-9</v>
      </c>
      <c r="AA305" s="1">
        <f t="shared" si="89"/>
        <v>4.6935716640013204E-8</v>
      </c>
      <c r="AB305" s="1">
        <f t="shared" si="100"/>
        <v>2.980232238769536E-7</v>
      </c>
      <c r="AC305" s="1">
        <f t="shared" si="105"/>
        <v>1.8923295163729204E-6</v>
      </c>
      <c r="AD305" s="1">
        <f t="shared" si="111"/>
        <v>1.2015543459843389E-5</v>
      </c>
      <c r="AE305" s="1">
        <f t="shared" si="79"/>
        <v>7.6293945312500027E-5</v>
      </c>
      <c r="AF305" s="1">
        <f t="shared" si="83"/>
        <v>4.8443635619146714E-4</v>
      </c>
      <c r="AG305" s="1">
        <f t="shared" si="110"/>
        <v>3.0759791257199071E-3</v>
      </c>
      <c r="AH305" s="1">
        <f t="shared" si="98"/>
        <v>1.9531250000000003E-2</v>
      </c>
      <c r="AI305" s="1">
        <f t="shared" si="103"/>
        <v>0.12401570718501562</v>
      </c>
      <c r="AJ305" s="1">
        <f t="shared" si="108"/>
        <v>0.78745065618429588</v>
      </c>
      <c r="AK305" s="1">
        <f t="shared" ref="AK305:AK336" si="114">$C$8*EXP(-$C$5*($D305-($AK$14-1)*$C$3))</f>
        <v>5</v>
      </c>
    </row>
    <row r="306" spans="1:38" x14ac:dyDescent="0.2">
      <c r="A306">
        <v>292</v>
      </c>
      <c r="B306">
        <f t="shared" si="90"/>
        <v>29</v>
      </c>
      <c r="C306">
        <f t="shared" si="91"/>
        <v>1</v>
      </c>
      <c r="D306">
        <f t="shared" si="92"/>
        <v>232.88888888888889</v>
      </c>
      <c r="E306">
        <f t="shared" si="93"/>
        <v>-160.88888888888889</v>
      </c>
      <c r="F306" t="e">
        <f t="shared" si="94"/>
        <v>#N/A</v>
      </c>
      <c r="G306" t="e">
        <f t="shared" si="95"/>
        <v>#N/A</v>
      </c>
      <c r="H306">
        <f t="shared" si="96"/>
        <v>2.138567357227946E-23</v>
      </c>
      <c r="I306">
        <f t="shared" si="101"/>
        <v>1.3579056290274041E-22</v>
      </c>
      <c r="J306">
        <f t="shared" si="106"/>
        <v>8.6221632959665469E-22</v>
      </c>
      <c r="K306">
        <f t="shared" si="112"/>
        <v>5.4747324345035455E-21</v>
      </c>
      <c r="L306">
        <f t="shared" si="80"/>
        <v>3.4762384103101329E-20</v>
      </c>
      <c r="M306">
        <f t="shared" si="84"/>
        <v>2.2072738037674374E-19</v>
      </c>
      <c r="N306">
        <f t="shared" si="88"/>
        <v>1.4015315032329086E-18</v>
      </c>
      <c r="O306">
        <f t="shared" si="99"/>
        <v>8.8991703303939464E-18</v>
      </c>
      <c r="P306">
        <f t="shared" si="104"/>
        <v>5.6506209376446435E-17</v>
      </c>
      <c r="Q306">
        <f t="shared" si="109"/>
        <v>3.5879206482762485E-16</v>
      </c>
      <c r="R306">
        <f t="shared" si="78"/>
        <v>2.2781876045808519E-15</v>
      </c>
      <c r="S306">
        <f t="shared" si="82"/>
        <v>1.4465589600370196E-14</v>
      </c>
      <c r="T306">
        <f t="shared" si="86"/>
        <v>9.1850768595871709E-14</v>
      </c>
      <c r="U306">
        <f t="shared" si="97"/>
        <v>5.8321602677269838E-13</v>
      </c>
      <c r="V306">
        <f t="shared" si="102"/>
        <v>3.7031909376947863E-12</v>
      </c>
      <c r="W306">
        <f t="shared" si="107"/>
        <v>2.3513796760543174E-11</v>
      </c>
      <c r="X306">
        <f t="shared" si="113"/>
        <v>1.4930330285381091E-10</v>
      </c>
      <c r="Y306">
        <f t="shared" si="81"/>
        <v>9.480168800498624E-10</v>
      </c>
      <c r="Z306">
        <f t="shared" si="85"/>
        <v>6.0195319706990566E-9</v>
      </c>
      <c r="AA306">
        <f t="shared" si="89"/>
        <v>3.8221645530575488E-8</v>
      </c>
      <c r="AB306">
        <f t="shared" si="100"/>
        <v>2.4269232129276499E-7</v>
      </c>
      <c r="AC306">
        <f t="shared" si="105"/>
        <v>1.541000184498957E-6</v>
      </c>
      <c r="AD306">
        <f t="shared" si="111"/>
        <v>9.7847412558273317E-6</v>
      </c>
      <c r="AE306">
        <f t="shared" si="79"/>
        <v>6.2129234250947755E-5</v>
      </c>
      <c r="AF306">
        <f t="shared" si="83"/>
        <v>3.9449604723173251E-4</v>
      </c>
      <c r="AG306">
        <f t="shared" si="110"/>
        <v>2.5048937614917961E-3</v>
      </c>
      <c r="AH306">
        <f t="shared" si="98"/>
        <v>1.5905083968242625E-2</v>
      </c>
      <c r="AI306">
        <f t="shared" si="103"/>
        <v>0.10099098809132356</v>
      </c>
      <c r="AJ306">
        <f t="shared" si="108"/>
        <v>0.64125280294189968</v>
      </c>
      <c r="AK306">
        <f t="shared" si="114"/>
        <v>4.0717014958701112</v>
      </c>
    </row>
    <row r="307" spans="1:38" x14ac:dyDescent="0.2">
      <c r="A307">
        <v>293</v>
      </c>
      <c r="B307">
        <f t="shared" si="90"/>
        <v>29</v>
      </c>
      <c r="C307">
        <f t="shared" si="91"/>
        <v>2</v>
      </c>
      <c r="D307">
        <f t="shared" si="92"/>
        <v>233.77777777777777</v>
      </c>
      <c r="E307">
        <f t="shared" si="93"/>
        <v>-161.77777777777777</v>
      </c>
      <c r="F307" t="e">
        <f t="shared" si="94"/>
        <v>#N/A</v>
      </c>
      <c r="G307" t="e">
        <f t="shared" si="95"/>
        <v>#N/A</v>
      </c>
      <c r="H307">
        <f t="shared" si="96"/>
        <v>1.7415215814888098E-23</v>
      </c>
      <c r="I307">
        <f t="shared" si="101"/>
        <v>1.1057972761922614E-22</v>
      </c>
      <c r="J307">
        <f t="shared" si="106"/>
        <v>7.0213750379646468E-22</v>
      </c>
      <c r="K307">
        <f t="shared" si="112"/>
        <v>4.458295248611356E-21</v>
      </c>
      <c r="L307">
        <f t="shared" si="80"/>
        <v>2.8308410270521911E-20</v>
      </c>
      <c r="M307">
        <f t="shared" si="84"/>
        <v>1.7974720097189505E-19</v>
      </c>
      <c r="N307">
        <f t="shared" si="88"/>
        <v>1.1413235836445079E-18</v>
      </c>
      <c r="O307">
        <f t="shared" si="99"/>
        <v>7.2469530292536139E-18</v>
      </c>
      <c r="P307">
        <f t="shared" si="104"/>
        <v>4.6015283448805171E-17</v>
      </c>
      <c r="Q307">
        <f t="shared" si="109"/>
        <v>2.9217883741299215E-16</v>
      </c>
      <c r="R307">
        <f t="shared" ref="R307:R370" si="115">$C$8*EXP(-$C$5*($D307-($R$14-1)*$C$3))</f>
        <v>1.8552199754889267E-15</v>
      </c>
      <c r="S307">
        <f t="shared" si="82"/>
        <v>1.177991256289413E-14</v>
      </c>
      <c r="T307">
        <f t="shared" si="86"/>
        <v>7.4797782377726319E-14</v>
      </c>
      <c r="U307">
        <f t="shared" si="97"/>
        <v>4.7493631372516383E-13</v>
      </c>
      <c r="V307">
        <f t="shared" si="102"/>
        <v>3.0156576161008997E-12</v>
      </c>
      <c r="W307">
        <f t="shared" si="107"/>
        <v>1.9148232288697883E-11</v>
      </c>
      <c r="X307">
        <f t="shared" si="113"/>
        <v>1.2158369631364204E-10</v>
      </c>
      <c r="Y307">
        <f t="shared" si="81"/>
        <v>7.7200834972182805E-10</v>
      </c>
      <c r="Z307">
        <f t="shared" si="85"/>
        <v>4.9019474659066613E-9</v>
      </c>
      <c r="AA307">
        <f t="shared" si="89"/>
        <v>3.112542625629227E-8</v>
      </c>
      <c r="AB307">
        <f t="shared" si="100"/>
        <v>1.9763413752878814E-7</v>
      </c>
      <c r="AC307">
        <f t="shared" si="105"/>
        <v>1.254898551272104E-6</v>
      </c>
      <c r="AD307">
        <f t="shared" si="111"/>
        <v>7.9681091216108263E-6</v>
      </c>
      <c r="AE307">
        <f t="shared" si="79"/>
        <v>5.0594339207369709E-5</v>
      </c>
      <c r="AF307">
        <f t="shared" si="83"/>
        <v>3.2125402912565879E-4</v>
      </c>
      <c r="AG307">
        <f t="shared" si="110"/>
        <v>2.0398359351323711E-3</v>
      </c>
      <c r="AH307">
        <f t="shared" ref="AH307:AH338" si="116">$C$8*EXP(-$C$5*($D307-($AH$14-1)*$C$3))</f>
        <v>1.2952150837086654E-2</v>
      </c>
      <c r="AI307">
        <f t="shared" si="103"/>
        <v>8.2241031456168567E-2</v>
      </c>
      <c r="AJ307">
        <f t="shared" si="108"/>
        <v>0.522197999393887</v>
      </c>
      <c r="AK307">
        <f t="shared" si="114"/>
        <v>3.3157506142941804</v>
      </c>
    </row>
    <row r="308" spans="1:38" x14ac:dyDescent="0.2">
      <c r="A308">
        <v>294</v>
      </c>
      <c r="B308">
        <f t="shared" si="90"/>
        <v>29</v>
      </c>
      <c r="C308">
        <f t="shared" si="91"/>
        <v>3</v>
      </c>
      <c r="D308">
        <f t="shared" si="92"/>
        <v>234.66666666666666</v>
      </c>
      <c r="E308">
        <f t="shared" si="93"/>
        <v>-162.66666666666666</v>
      </c>
      <c r="F308" t="e">
        <f t="shared" si="94"/>
        <v>#N/A</v>
      </c>
      <c r="G308" t="e">
        <f t="shared" si="95"/>
        <v>#N/A</v>
      </c>
      <c r="H308">
        <f t="shared" si="96"/>
        <v>1.4181912056876088E-23</v>
      </c>
      <c r="I308">
        <f t="shared" si="101"/>
        <v>9.0049528472022819E-23</v>
      </c>
      <c r="J308">
        <f t="shared" si="106"/>
        <v>5.7177886490291622E-22</v>
      </c>
      <c r="K308">
        <f t="shared" si="112"/>
        <v>3.6305694865602807E-21</v>
      </c>
      <c r="L308">
        <f t="shared" si="80"/>
        <v>2.3052679288837857E-20</v>
      </c>
      <c r="M308">
        <f t="shared" si="84"/>
        <v>1.4637538941514665E-19</v>
      </c>
      <c r="N308">
        <f t="shared" si="88"/>
        <v>9.2942578855943244E-19</v>
      </c>
      <c r="O308">
        <f t="shared" si="99"/>
        <v>5.9014858979424543E-18</v>
      </c>
      <c r="P308">
        <f t="shared" si="104"/>
        <v>3.7472099690277567E-17</v>
      </c>
      <c r="Q308">
        <f t="shared" si="109"/>
        <v>2.379330018712149E-16</v>
      </c>
      <c r="R308">
        <f t="shared" si="115"/>
        <v>1.5107803898732691E-15</v>
      </c>
      <c r="S308">
        <f t="shared" si="82"/>
        <v>9.5928575207109955E-15</v>
      </c>
      <c r="T308">
        <f t="shared" si="86"/>
        <v>6.0910848479031053E-14</v>
      </c>
      <c r="U308">
        <f t="shared" si="97"/>
        <v>3.8675977980755719E-13</v>
      </c>
      <c r="V308">
        <f t="shared" si="102"/>
        <v>2.4557715253020253E-12</v>
      </c>
      <c r="W308">
        <f t="shared" si="107"/>
        <v>1.5593177210631904E-11</v>
      </c>
      <c r="X308">
        <f t="shared" si="113"/>
        <v>9.9010503630734719E-11</v>
      </c>
      <c r="Y308">
        <f t="shared" si="81"/>
        <v>6.2867751047731673E-10</v>
      </c>
      <c r="Z308">
        <f t="shared" si="85"/>
        <v>3.9918533659217708E-9</v>
      </c>
      <c r="AA308">
        <f t="shared" si="89"/>
        <v>2.5346688929468012E-8</v>
      </c>
      <c r="AB308">
        <f t="shared" si="100"/>
        <v>1.6094144268219319E-7</v>
      </c>
      <c r="AC308">
        <f t="shared" si="105"/>
        <v>1.0219144616759723E-6</v>
      </c>
      <c r="AD308">
        <f t="shared" si="111"/>
        <v>6.4887523659438153E-6</v>
      </c>
      <c r="AE308">
        <f t="shared" si="79"/>
        <v>4.1201009326641409E-5</v>
      </c>
      <c r="AF308">
        <f t="shared" si="83"/>
        <v>2.6161010218904906E-4</v>
      </c>
      <c r="AG308">
        <f t="shared" si="110"/>
        <v>1.661120605681618E-3</v>
      </c>
      <c r="AH308">
        <f t="shared" si="116"/>
        <v>1.0547458387620209E-2</v>
      </c>
      <c r="AI308">
        <f t="shared" si="103"/>
        <v>6.6972186160396491E-2</v>
      </c>
      <c r="AJ308">
        <f t="shared" si="108"/>
        <v>0.42524687505449377</v>
      </c>
      <c r="AK308">
        <f t="shared" si="114"/>
        <v>2.7001493472307714</v>
      </c>
    </row>
    <row r="309" spans="1:38" x14ac:dyDescent="0.2">
      <c r="A309">
        <v>295</v>
      </c>
      <c r="B309">
        <f t="shared" si="90"/>
        <v>29</v>
      </c>
      <c r="C309">
        <f t="shared" si="91"/>
        <v>4</v>
      </c>
      <c r="D309">
        <f t="shared" si="92"/>
        <v>235.55555555555554</v>
      </c>
      <c r="E309">
        <f t="shared" si="93"/>
        <v>-163.55555555555554</v>
      </c>
      <c r="F309" t="e">
        <f t="shared" si="94"/>
        <v>#N/A</v>
      </c>
      <c r="G309" t="e">
        <f t="shared" si="95"/>
        <v>#N/A</v>
      </c>
      <c r="H309">
        <f t="shared" si="96"/>
        <v>1.1548902507256186E-23</v>
      </c>
      <c r="I309">
        <f t="shared" si="101"/>
        <v>7.3330959956386439E-23</v>
      </c>
      <c r="J309">
        <f t="shared" si="106"/>
        <v>4.6562257190642195E-22</v>
      </c>
      <c r="K309">
        <f t="shared" si="112"/>
        <v>2.9565190418575861E-21</v>
      </c>
      <c r="L309">
        <f t="shared" si="80"/>
        <v>1.8772725748834941E-20</v>
      </c>
      <c r="M309">
        <f t="shared" si="84"/>
        <v>1.1919937840804409E-19</v>
      </c>
      <c r="N309">
        <f t="shared" si="88"/>
        <v>7.5686887471554243E-19</v>
      </c>
      <c r="O309">
        <f t="shared" si="99"/>
        <v>4.8058177917017479E-18</v>
      </c>
      <c r="P309">
        <f t="shared" si="104"/>
        <v>3.0515040872459312E-17</v>
      </c>
      <c r="Q309">
        <f t="shared" si="109"/>
        <v>1.9375843192717763E-16</v>
      </c>
      <c r="R309">
        <f t="shared" si="115"/>
        <v>1.2302893546756482E-15</v>
      </c>
      <c r="S309">
        <f t="shared" si="82"/>
        <v>7.8118504633495886E-15</v>
      </c>
      <c r="T309">
        <f t="shared" si="86"/>
        <v>4.9602158573357511E-14</v>
      </c>
      <c r="U309">
        <f t="shared" si="97"/>
        <v>3.1495407479696509E-13</v>
      </c>
      <c r="V309">
        <f t="shared" si="102"/>
        <v>1.9998337186174959E-12</v>
      </c>
      <c r="W309">
        <f t="shared" si="107"/>
        <v>1.2698152594779533E-11</v>
      </c>
      <c r="X309">
        <f t="shared" si="113"/>
        <v>8.0628243148023102E-11</v>
      </c>
      <c r="Y309">
        <f t="shared" si="81"/>
        <v>5.1195743196607761E-10</v>
      </c>
      <c r="Z309">
        <f t="shared" si="85"/>
        <v>3.2507270642635624E-9</v>
      </c>
      <c r="AA309">
        <f t="shared" si="89"/>
        <v>2.0640830245893934E-8</v>
      </c>
      <c r="AB309">
        <f t="shared" si="100"/>
        <v>1.3106110258331595E-7</v>
      </c>
      <c r="AC309">
        <f t="shared" si="105"/>
        <v>8.3218612845147102E-7</v>
      </c>
      <c r="AD309">
        <f t="shared" si="111"/>
        <v>5.2840525429488319E-6</v>
      </c>
      <c r="AE309">
        <f t="shared" ref="AE309:AE372" si="117">$C$8*EXP(-$C$5*($D309-($AE$14-1)*$C$3))</f>
        <v>3.3551642261328909E-5</v>
      </c>
      <c r="AF309">
        <f t="shared" si="83"/>
        <v>2.1303964888357674E-4</v>
      </c>
      <c r="AG309">
        <f t="shared" si="110"/>
        <v>1.3527174509949018E-3</v>
      </c>
      <c r="AH309">
        <f t="shared" si="116"/>
        <v>8.5892204189001904E-3</v>
      </c>
      <c r="AI309">
        <f t="shared" si="103"/>
        <v>5.4538150114195591E-2</v>
      </c>
      <c r="AJ309">
        <f t="shared" si="108"/>
        <v>0.34629566745469464</v>
      </c>
      <c r="AK309">
        <f t="shared" si="114"/>
        <v>2.1988404272384474</v>
      </c>
    </row>
    <row r="310" spans="1:38" x14ac:dyDescent="0.2">
      <c r="A310">
        <v>296</v>
      </c>
      <c r="B310">
        <f t="shared" si="90"/>
        <v>29</v>
      </c>
      <c r="C310">
        <f t="shared" si="91"/>
        <v>5</v>
      </c>
      <c r="D310">
        <f t="shared" si="92"/>
        <v>236.44444444444446</v>
      </c>
      <c r="E310">
        <f t="shared" si="93"/>
        <v>-164.44444444444446</v>
      </c>
      <c r="F310" t="e">
        <f t="shared" si="94"/>
        <v>#N/A</v>
      </c>
      <c r="G310" t="e">
        <f t="shared" si="95"/>
        <v>#N/A</v>
      </c>
      <c r="H310">
        <f t="shared" si="96"/>
        <v>9.4047367228905177E-24</v>
      </c>
      <c r="I310">
        <f t="shared" si="101"/>
        <v>5.9716355869601762E-23</v>
      </c>
      <c r="J310">
        <f t="shared" si="106"/>
        <v>3.7917522450845192E-22</v>
      </c>
      <c r="K310">
        <f t="shared" si="112"/>
        <v>2.4076126010599744E-21</v>
      </c>
      <c r="L310">
        <f t="shared" si="80"/>
        <v>1.528738710261806E-20</v>
      </c>
      <c r="M310">
        <f t="shared" si="84"/>
        <v>9.7068857474163777E-20</v>
      </c>
      <c r="N310">
        <f t="shared" si="88"/>
        <v>6.1634882587135383E-19</v>
      </c>
      <c r="O310">
        <f t="shared" si="99"/>
        <v>3.9135710982701987E-18</v>
      </c>
      <c r="P310">
        <f t="shared" si="104"/>
        <v>2.4849627513385945E-17</v>
      </c>
      <c r="Q310">
        <f t="shared" si="109"/>
        <v>1.577852994230667E-16</v>
      </c>
      <c r="R310">
        <f t="shared" si="115"/>
        <v>1.0018742011571715E-15</v>
      </c>
      <c r="S310">
        <f t="shared" si="82"/>
        <v>6.3615046434268059E-15</v>
      </c>
      <c r="T310">
        <f t="shared" si="86"/>
        <v>4.0393036652305102E-14</v>
      </c>
      <c r="U310">
        <f t="shared" si="97"/>
        <v>2.564797954962361E-13</v>
      </c>
      <c r="V310">
        <f t="shared" si="102"/>
        <v>1.6285451887172577E-12</v>
      </c>
      <c r="W310">
        <f t="shared" si="107"/>
        <v>1.0340617382990077E-11</v>
      </c>
      <c r="X310">
        <f t="shared" si="113"/>
        <v>6.565882764703648E-11</v>
      </c>
      <c r="Y310">
        <f t="shared" si="81"/>
        <v>4.1690756831161822E-10</v>
      </c>
      <c r="Z310">
        <f t="shared" si="85"/>
        <v>2.6471980500454613E-9</v>
      </c>
      <c r="AA310">
        <f t="shared" si="89"/>
        <v>1.6808659877641352E-8</v>
      </c>
      <c r="AB310">
        <f t="shared" si="100"/>
        <v>1.0672833748777397E-7</v>
      </c>
      <c r="AC310">
        <f t="shared" si="105"/>
        <v>6.7768270081163863E-7</v>
      </c>
      <c r="AD310">
        <f t="shared" si="111"/>
        <v>4.3030169286761819E-6</v>
      </c>
      <c r="AE310">
        <f t="shared" si="117"/>
        <v>2.7322454396870154E-5</v>
      </c>
      <c r="AF310">
        <f t="shared" si="83"/>
        <v>1.7348677140777927E-4</v>
      </c>
      <c r="AG310">
        <f t="shared" si="110"/>
        <v>1.1015723337411013E-3</v>
      </c>
      <c r="AH310">
        <f t="shared" si="116"/>
        <v>6.9945483255987517E-3</v>
      </c>
      <c r="AI310">
        <f t="shared" si="103"/>
        <v>4.4412613480391487E-2</v>
      </c>
      <c r="AJ310">
        <f t="shared" si="108"/>
        <v>0.28200251743772187</v>
      </c>
      <c r="AK310">
        <f t="shared" si="114"/>
        <v>1.7906043713532807</v>
      </c>
    </row>
    <row r="311" spans="1:38" x14ac:dyDescent="0.2">
      <c r="A311">
        <v>297</v>
      </c>
      <c r="B311">
        <f t="shared" si="90"/>
        <v>29</v>
      </c>
      <c r="C311">
        <f t="shared" si="91"/>
        <v>6</v>
      </c>
      <c r="D311">
        <f t="shared" si="92"/>
        <v>237.33333333333334</v>
      </c>
      <c r="E311">
        <f t="shared" si="93"/>
        <v>-165.33333333333334</v>
      </c>
      <c r="F311" t="e">
        <f t="shared" si="94"/>
        <v>#N/A</v>
      </c>
      <c r="G311" t="e">
        <f t="shared" si="95"/>
        <v>#N/A</v>
      </c>
      <c r="H311">
        <f t="shared" si="96"/>
        <v>7.6586561165716048E-24</v>
      </c>
      <c r="I311">
        <f t="shared" si="101"/>
        <v>4.8629435104433695E-23</v>
      </c>
      <c r="J311">
        <f t="shared" si="106"/>
        <v>3.0877766576559088E-22</v>
      </c>
      <c r="K311">
        <f t="shared" si="112"/>
        <v>1.9606159658423323E-21</v>
      </c>
      <c r="L311">
        <f t="shared" ref="L311:L374" si="118">$C$8*EXP(-$C$5*($D311-($L$14-1)*$C$3))</f>
        <v>1.2449135386735035E-20</v>
      </c>
      <c r="M311">
        <f t="shared" si="84"/>
        <v>7.9047082435990772E-20</v>
      </c>
      <c r="N311">
        <f t="shared" si="88"/>
        <v>5.0191768725563737E-19</v>
      </c>
      <c r="O311">
        <f t="shared" si="99"/>
        <v>3.1869786590041716E-18</v>
      </c>
      <c r="P311">
        <f t="shared" si="104"/>
        <v>2.023605310361365E-17</v>
      </c>
      <c r="Q311">
        <f t="shared" si="109"/>
        <v>1.2849092793744327E-16</v>
      </c>
      <c r="R311">
        <f t="shared" si="115"/>
        <v>8.1586653670506843E-16</v>
      </c>
      <c r="S311">
        <f t="shared" si="82"/>
        <v>5.1804295945250984E-15</v>
      </c>
      <c r="T311">
        <f t="shared" si="86"/>
        <v>3.2893677551985261E-14</v>
      </c>
      <c r="U311">
        <f t="shared" si="97"/>
        <v>2.0886183339649694E-13</v>
      </c>
      <c r="V311">
        <f t="shared" si="102"/>
        <v>1.3261899761984262E-12</v>
      </c>
      <c r="W311">
        <f t="shared" si="107"/>
        <v>8.4207814533082334E-12</v>
      </c>
      <c r="X311">
        <f t="shared" si="113"/>
        <v>5.3468629349503248E-11</v>
      </c>
      <c r="Y311">
        <f t="shared" si="81"/>
        <v>3.3950463390679726E-10</v>
      </c>
      <c r="Z311">
        <f t="shared" si="85"/>
        <v>2.1557200520469094E-9</v>
      </c>
      <c r="AA311">
        <f t="shared" si="89"/>
        <v>1.3687969113472841E-8</v>
      </c>
      <c r="AB311">
        <f t="shared" si="100"/>
        <v>8.691318628013986E-8</v>
      </c>
      <c r="AC311">
        <f t="shared" si="105"/>
        <v>5.5186433332400923E-7</v>
      </c>
      <c r="AD311">
        <f t="shared" si="111"/>
        <v>3.504120093049044E-6</v>
      </c>
      <c r="AE311">
        <f t="shared" si="117"/>
        <v>2.2249775687715821E-5</v>
      </c>
      <c r="AF311">
        <f t="shared" si="83"/>
        <v>1.412772693309462E-4</v>
      </c>
      <c r="AG311">
        <f t="shared" si="110"/>
        <v>8.970547438205543E-4</v>
      </c>
      <c r="AH311">
        <f t="shared" si="116"/>
        <v>5.6959425760552494E-3</v>
      </c>
      <c r="AI311">
        <f t="shared" si="103"/>
        <v>3.616698094872222E-2</v>
      </c>
      <c r="AJ311">
        <f t="shared" si="108"/>
        <v>0.22964601441806182</v>
      </c>
      <c r="AK311">
        <f t="shared" si="114"/>
        <v>1.4581612994701425</v>
      </c>
    </row>
    <row r="312" spans="1:38" x14ac:dyDescent="0.2">
      <c r="A312">
        <v>298</v>
      </c>
      <c r="B312">
        <f t="shared" si="90"/>
        <v>29</v>
      </c>
      <c r="C312">
        <f t="shared" si="91"/>
        <v>7</v>
      </c>
      <c r="D312">
        <f t="shared" si="92"/>
        <v>238.22222222222223</v>
      </c>
      <c r="E312">
        <f t="shared" si="93"/>
        <v>-166.22222222222223</v>
      </c>
      <c r="F312" t="e">
        <f t="shared" si="94"/>
        <v>#N/A</v>
      </c>
      <c r="G312" t="e">
        <f t="shared" si="95"/>
        <v>#N/A</v>
      </c>
      <c r="H312">
        <f t="shared" si="96"/>
        <v>6.2367523132398974E-24</v>
      </c>
      <c r="I312">
        <f t="shared" si="101"/>
        <v>3.9600908731608378E-23</v>
      </c>
      <c r="J312">
        <f t="shared" si="106"/>
        <v>2.5145009671780664E-22</v>
      </c>
      <c r="K312">
        <f t="shared" si="112"/>
        <v>1.5966085921894038E-21</v>
      </c>
      <c r="L312">
        <f t="shared" si="118"/>
        <v>1.0137832635291752E-20</v>
      </c>
      <c r="M312">
        <f t="shared" si="84"/>
        <v>6.4371224759758548E-20</v>
      </c>
      <c r="N312">
        <f t="shared" si="88"/>
        <v>4.0873179960048765E-19</v>
      </c>
      <c r="O312">
        <f t="shared" si="99"/>
        <v>2.5952851546346717E-18</v>
      </c>
      <c r="P312">
        <f t="shared" si="104"/>
        <v>1.6479033538498201E-17</v>
      </c>
      <c r="Q312">
        <f t="shared" si="109"/>
        <v>1.046353406977249E-16</v>
      </c>
      <c r="R312">
        <f t="shared" si="115"/>
        <v>6.6439299958647644E-16</v>
      </c>
      <c r="S312">
        <f t="shared" si="82"/>
        <v>4.2186325858555425E-15</v>
      </c>
      <c r="T312">
        <f t="shared" si="86"/>
        <v>2.6786647218617593E-14</v>
      </c>
      <c r="U312">
        <f t="shared" si="97"/>
        <v>1.7008460789413809E-13</v>
      </c>
      <c r="V312">
        <f t="shared" si="102"/>
        <v>1.0799699419790157E-12</v>
      </c>
      <c r="W312">
        <f t="shared" si="107"/>
        <v>6.8573816879660845E-12</v>
      </c>
      <c r="X312">
        <f t="shared" si="113"/>
        <v>4.3541659620899384E-11</v>
      </c>
      <c r="Y312">
        <f t="shared" si="81"/>
        <v>2.7647230514662822E-10</v>
      </c>
      <c r="Z312">
        <f t="shared" si="85"/>
        <v>1.7554897121193191E-9</v>
      </c>
      <c r="AA312">
        <f t="shared" si="89"/>
        <v>1.1146664862950251E-8</v>
      </c>
      <c r="AB312">
        <f t="shared" si="100"/>
        <v>7.0776910117536625E-8</v>
      </c>
      <c r="AC312">
        <f t="shared" si="105"/>
        <v>4.4940536630254595E-7</v>
      </c>
      <c r="AD312">
        <f t="shared" si="111"/>
        <v>2.8535462049152608E-6</v>
      </c>
      <c r="AE312">
        <f t="shared" si="117"/>
        <v>1.8118888990089386E-5</v>
      </c>
      <c r="AF312">
        <f t="shared" si="83"/>
        <v>1.1504777377345164E-4</v>
      </c>
      <c r="AG312">
        <f t="shared" si="110"/>
        <v>7.30507828458306E-4</v>
      </c>
      <c r="AH312">
        <f t="shared" si="116"/>
        <v>4.638435581462882E-3</v>
      </c>
      <c r="AI312">
        <f t="shared" si="103"/>
        <v>2.9452230086003617E-2</v>
      </c>
      <c r="AJ312">
        <f t="shared" si="108"/>
        <v>0.18701000408532631</v>
      </c>
      <c r="AK312">
        <f t="shared" si="114"/>
        <v>1.1874395088544971</v>
      </c>
    </row>
    <row r="313" spans="1:38" x14ac:dyDescent="0.2">
      <c r="A313">
        <v>299</v>
      </c>
      <c r="B313">
        <f t="shared" si="90"/>
        <v>29</v>
      </c>
      <c r="C313">
        <f t="shared" si="91"/>
        <v>8</v>
      </c>
      <c r="D313">
        <f t="shared" si="92"/>
        <v>239.11111111111111</v>
      </c>
      <c r="E313">
        <f t="shared" si="93"/>
        <v>-167.11111111111111</v>
      </c>
      <c r="F313" t="e">
        <f t="shared" si="94"/>
        <v>#N/A</v>
      </c>
      <c r="G313" t="e">
        <f t="shared" si="95"/>
        <v>#N/A</v>
      </c>
      <c r="H313">
        <f t="shared" si="96"/>
        <v>5.0788387446380355E-24</v>
      </c>
      <c r="I313">
        <f t="shared" si="101"/>
        <v>3.2248615864060999E-23</v>
      </c>
      <c r="J313">
        <f t="shared" si="106"/>
        <v>2.0476594698851622E-22</v>
      </c>
      <c r="K313">
        <f t="shared" si="112"/>
        <v>1.300182718627338E-21</v>
      </c>
      <c r="L313">
        <f t="shared" si="118"/>
        <v>8.2556456611996219E-21</v>
      </c>
      <c r="M313">
        <f t="shared" si="84"/>
        <v>5.2420082429059816E-20</v>
      </c>
      <c r="N313">
        <f t="shared" si="88"/>
        <v>3.3284677596859878E-19</v>
      </c>
      <c r="O313">
        <f t="shared" si="99"/>
        <v>2.1134452892671047E-18</v>
      </c>
      <c r="P313">
        <f t="shared" si="104"/>
        <v>1.3419541101839322E-17</v>
      </c>
      <c r="Q313">
        <f t="shared" si="109"/>
        <v>8.5208774647961349E-17</v>
      </c>
      <c r="R313">
        <f t="shared" si="115"/>
        <v>5.4104199405237921E-16</v>
      </c>
      <c r="S313">
        <f t="shared" si="82"/>
        <v>3.4354025220708688E-15</v>
      </c>
      <c r="T313">
        <f t="shared" si="86"/>
        <v>2.1813446309877967E-14</v>
      </c>
      <c r="U313">
        <f t="shared" si="97"/>
        <v>1.3850675047740867E-13</v>
      </c>
      <c r="V313">
        <f t="shared" si="102"/>
        <v>8.7946304565014303E-13</v>
      </c>
      <c r="W313">
        <f t="shared" si="107"/>
        <v>5.5842422553287829E-12</v>
      </c>
      <c r="X313">
        <f t="shared" si="113"/>
        <v>3.5457728122216646E-11</v>
      </c>
      <c r="Y313">
        <f t="shared" ref="Y313:Y376" si="119">$C$8*EXP(-$C$5*($D313-($Y$14-1)*$C$3))</f>
        <v>2.2514253968643677E-10</v>
      </c>
      <c r="Z313">
        <f t="shared" si="85"/>
        <v>1.4295660173641643E-9</v>
      </c>
      <c r="AA313">
        <f t="shared" si="89"/>
        <v>9.0771783992874681E-9</v>
      </c>
      <c r="AB313">
        <f t="shared" si="100"/>
        <v>5.7636490159727655E-8</v>
      </c>
      <c r="AC313">
        <f t="shared" si="105"/>
        <v>3.6596890044522632E-7</v>
      </c>
      <c r="AD313">
        <f t="shared" si="111"/>
        <v>2.3237576702175893E-6</v>
      </c>
      <c r="AE313">
        <f t="shared" si="117"/>
        <v>1.475494148089029E-5</v>
      </c>
      <c r="AF313">
        <f t="shared" si="83"/>
        <v>9.3688038513977829E-5</v>
      </c>
      <c r="AG313">
        <f t="shared" si="110"/>
        <v>5.9488196357570221E-4</v>
      </c>
      <c r="AH313">
        <f t="shared" si="116"/>
        <v>3.7772650191079133E-3</v>
      </c>
      <c r="AI313">
        <f t="shared" si="103"/>
        <v>2.3984137859578321E-2</v>
      </c>
      <c r="AJ313">
        <f t="shared" si="108"/>
        <v>0.15228978267537979</v>
      </c>
      <c r="AK313">
        <f t="shared" si="114"/>
        <v>0.96697984489162514</v>
      </c>
    </row>
    <row r="314" spans="1:38" x14ac:dyDescent="0.2">
      <c r="A314">
        <v>300</v>
      </c>
      <c r="B314">
        <f t="shared" si="90"/>
        <v>29</v>
      </c>
      <c r="C314">
        <f t="shared" si="91"/>
        <v>9</v>
      </c>
      <c r="D314">
        <f t="shared" si="92"/>
        <v>240</v>
      </c>
      <c r="E314">
        <f t="shared" si="93"/>
        <v>-168</v>
      </c>
      <c r="F314" t="e">
        <f t="shared" si="94"/>
        <v>#N/A</v>
      </c>
      <c r="G314" t="e">
        <f t="shared" si="95"/>
        <v>#N/A</v>
      </c>
      <c r="H314">
        <f t="shared" si="96"/>
        <v>4.1359030627651678E-24</v>
      </c>
      <c r="I314">
        <f t="shared" si="101"/>
        <v>2.6261347490687648E-23</v>
      </c>
      <c r="J314">
        <f t="shared" si="106"/>
        <v>1.6674916253127967E-22</v>
      </c>
      <c r="K314">
        <f t="shared" si="112"/>
        <v>1.0587911840678764E-21</v>
      </c>
      <c r="L314">
        <f t="shared" si="118"/>
        <v>6.7229049576160433E-21</v>
      </c>
      <c r="M314">
        <f t="shared" si="84"/>
        <v>4.2687785608007625E-20</v>
      </c>
      <c r="N314">
        <f t="shared" si="88"/>
        <v>2.7105054312137654E-19</v>
      </c>
      <c r="O314">
        <f t="shared" si="99"/>
        <v>1.7210636691497082E-18</v>
      </c>
      <c r="P314">
        <f t="shared" si="104"/>
        <v>1.092807311564996E-17</v>
      </c>
      <c r="Q314">
        <f t="shared" si="109"/>
        <v>6.9388939039072432E-17</v>
      </c>
      <c r="R314">
        <f t="shared" si="115"/>
        <v>4.4059229930232245E-16</v>
      </c>
      <c r="S314">
        <f t="shared" si="82"/>
        <v>2.7975867176063917E-15</v>
      </c>
      <c r="T314">
        <f t="shared" si="86"/>
        <v>1.7763568394002555E-14</v>
      </c>
      <c r="U314">
        <f t="shared" si="97"/>
        <v>1.1279162862139462E-13</v>
      </c>
      <c r="V314">
        <f t="shared" si="102"/>
        <v>7.1618219970723425E-13</v>
      </c>
      <c r="W314">
        <f t="shared" si="107"/>
        <v>4.5474735088646573E-12</v>
      </c>
      <c r="X314">
        <f t="shared" si="113"/>
        <v>2.8874656927077046E-11</v>
      </c>
      <c r="Y314">
        <f t="shared" si="119"/>
        <v>1.833426431250521E-10</v>
      </c>
      <c r="Z314">
        <f t="shared" si="85"/>
        <v>1.164153218269349E-9</v>
      </c>
      <c r="AA314">
        <f t="shared" si="89"/>
        <v>7.3919121733317287E-9</v>
      </c>
      <c r="AB314">
        <f t="shared" si="100"/>
        <v>4.6935716640013204E-8</v>
      </c>
      <c r="AC314">
        <f t="shared" si="105"/>
        <v>2.980232238769536E-7</v>
      </c>
      <c r="AD314">
        <f t="shared" si="111"/>
        <v>1.8923295163729204E-6</v>
      </c>
      <c r="AE314">
        <f t="shared" si="117"/>
        <v>1.2015543459843389E-5</v>
      </c>
      <c r="AF314">
        <f t="shared" si="83"/>
        <v>7.6293945312500027E-5</v>
      </c>
      <c r="AG314">
        <f t="shared" si="110"/>
        <v>4.8443635619146714E-4</v>
      </c>
      <c r="AH314">
        <f t="shared" si="116"/>
        <v>3.0759791257199071E-3</v>
      </c>
      <c r="AI314">
        <f t="shared" si="103"/>
        <v>1.9531250000000003E-2</v>
      </c>
      <c r="AJ314">
        <f t="shared" si="108"/>
        <v>0.12401570718501562</v>
      </c>
      <c r="AK314">
        <f t="shared" si="114"/>
        <v>0.78745065618429588</v>
      </c>
    </row>
    <row r="315" spans="1:38" s="1" customFormat="1" x14ac:dyDescent="0.2">
      <c r="A315" s="1">
        <v>301</v>
      </c>
      <c r="B315" s="1">
        <f t="shared" si="90"/>
        <v>30</v>
      </c>
      <c r="C315" s="1">
        <f t="shared" si="91"/>
        <v>0</v>
      </c>
      <c r="D315" s="1">
        <f t="shared" si="92"/>
        <v>240</v>
      </c>
      <c r="E315" s="1">
        <f t="shared" si="93"/>
        <v>-168</v>
      </c>
      <c r="F315" s="1" t="e">
        <f t="shared" si="94"/>
        <v>#N/A</v>
      </c>
      <c r="G315" s="1" t="e">
        <f t="shared" si="95"/>
        <v>#N/A</v>
      </c>
      <c r="H315" s="1">
        <f t="shared" si="96"/>
        <v>4.1359030627651678E-24</v>
      </c>
      <c r="I315" s="1">
        <f t="shared" si="101"/>
        <v>2.6261347490687648E-23</v>
      </c>
      <c r="J315" s="1">
        <f t="shared" si="106"/>
        <v>1.6674916253127967E-22</v>
      </c>
      <c r="K315" s="1">
        <f t="shared" si="112"/>
        <v>1.0587911840678764E-21</v>
      </c>
      <c r="L315" s="1">
        <f t="shared" si="118"/>
        <v>6.7229049576160433E-21</v>
      </c>
      <c r="M315" s="1">
        <f t="shared" si="84"/>
        <v>4.2687785608007625E-20</v>
      </c>
      <c r="N315" s="1">
        <f t="shared" si="88"/>
        <v>2.7105054312137654E-19</v>
      </c>
      <c r="O315" s="1">
        <f t="shared" si="99"/>
        <v>1.7210636691497082E-18</v>
      </c>
      <c r="P315" s="1">
        <f t="shared" si="104"/>
        <v>1.092807311564996E-17</v>
      </c>
      <c r="Q315" s="1">
        <f t="shared" si="109"/>
        <v>6.9388939039072432E-17</v>
      </c>
      <c r="R315" s="1">
        <f t="shared" si="115"/>
        <v>4.4059229930232245E-16</v>
      </c>
      <c r="S315" s="1">
        <f t="shared" si="82"/>
        <v>2.7975867176063917E-15</v>
      </c>
      <c r="T315" s="1">
        <f t="shared" si="86"/>
        <v>1.7763568394002555E-14</v>
      </c>
      <c r="U315" s="1">
        <f t="shared" si="97"/>
        <v>1.1279162862139462E-13</v>
      </c>
      <c r="V315" s="1">
        <f t="shared" si="102"/>
        <v>7.1618219970723425E-13</v>
      </c>
      <c r="W315" s="1">
        <f t="shared" si="107"/>
        <v>4.5474735088646573E-12</v>
      </c>
      <c r="X315" s="1">
        <f t="shared" si="113"/>
        <v>2.8874656927077046E-11</v>
      </c>
      <c r="Y315" s="1">
        <f t="shared" si="119"/>
        <v>1.833426431250521E-10</v>
      </c>
      <c r="Z315" s="1">
        <f t="shared" si="85"/>
        <v>1.164153218269349E-9</v>
      </c>
      <c r="AA315" s="1">
        <f t="shared" si="89"/>
        <v>7.3919121733317287E-9</v>
      </c>
      <c r="AB315" s="1">
        <f t="shared" si="100"/>
        <v>4.6935716640013204E-8</v>
      </c>
      <c r="AC315" s="1">
        <f t="shared" si="105"/>
        <v>2.980232238769536E-7</v>
      </c>
      <c r="AD315" s="1">
        <f t="shared" si="111"/>
        <v>1.8923295163729204E-6</v>
      </c>
      <c r="AE315" s="1">
        <f t="shared" si="117"/>
        <v>1.2015543459843389E-5</v>
      </c>
      <c r="AF315" s="1">
        <f t="shared" si="83"/>
        <v>7.6293945312500027E-5</v>
      </c>
      <c r="AG315" s="1">
        <f t="shared" si="110"/>
        <v>4.8443635619146714E-4</v>
      </c>
      <c r="AH315" s="1">
        <f t="shared" si="116"/>
        <v>3.0759791257199071E-3</v>
      </c>
      <c r="AI315" s="1">
        <f t="shared" si="103"/>
        <v>1.9531250000000003E-2</v>
      </c>
      <c r="AJ315" s="1">
        <f t="shared" si="108"/>
        <v>0.12401570718501562</v>
      </c>
      <c r="AK315" s="1">
        <f t="shared" si="114"/>
        <v>0.78745065618429588</v>
      </c>
      <c r="AL315" s="1">
        <f t="shared" ref="AL315:AL346" si="120">$C$8*EXP(-$C$5*($D315-($AL$14-1)*$C$3))</f>
        <v>5</v>
      </c>
    </row>
    <row r="316" spans="1:38" x14ac:dyDescent="0.2">
      <c r="A316">
        <v>302</v>
      </c>
      <c r="B316">
        <f t="shared" si="90"/>
        <v>30</v>
      </c>
      <c r="C316">
        <f t="shared" si="91"/>
        <v>1</v>
      </c>
      <c r="D316">
        <f t="shared" si="92"/>
        <v>240.88888888888889</v>
      </c>
      <c r="E316">
        <f t="shared" si="93"/>
        <v>-168.88888888888889</v>
      </c>
      <c r="F316" t="e">
        <f t="shared" si="94"/>
        <v>#N/A</v>
      </c>
      <c r="G316" t="e">
        <f t="shared" si="95"/>
        <v>#N/A</v>
      </c>
      <c r="H316">
        <f t="shared" si="96"/>
        <v>3.3680325374869302E-24</v>
      </c>
      <c r="I316">
        <f t="shared" si="101"/>
        <v>2.138567357227946E-23</v>
      </c>
      <c r="J316">
        <f t="shared" si="106"/>
        <v>1.3579056290274041E-22</v>
      </c>
      <c r="K316">
        <f t="shared" si="112"/>
        <v>8.6221632959665469E-22</v>
      </c>
      <c r="L316">
        <f t="shared" si="118"/>
        <v>5.4747324345035455E-21</v>
      </c>
      <c r="M316">
        <f t="shared" si="84"/>
        <v>3.4762384103101329E-20</v>
      </c>
      <c r="N316">
        <f t="shared" si="88"/>
        <v>2.2072738037674374E-19</v>
      </c>
      <c r="O316">
        <f t="shared" si="99"/>
        <v>1.4015315032329086E-18</v>
      </c>
      <c r="P316">
        <f t="shared" si="104"/>
        <v>8.8991703303939464E-18</v>
      </c>
      <c r="Q316">
        <f t="shared" si="109"/>
        <v>5.6506209376446435E-17</v>
      </c>
      <c r="R316">
        <f t="shared" si="115"/>
        <v>3.5879206482762485E-16</v>
      </c>
      <c r="S316">
        <f t="shared" si="82"/>
        <v>2.2781876045808519E-15</v>
      </c>
      <c r="T316">
        <f t="shared" si="86"/>
        <v>1.4465589600370196E-14</v>
      </c>
      <c r="U316">
        <f t="shared" si="97"/>
        <v>9.1850768595871709E-14</v>
      </c>
      <c r="V316">
        <f t="shared" si="102"/>
        <v>5.8321602677269838E-13</v>
      </c>
      <c r="W316">
        <f t="shared" si="107"/>
        <v>3.7031909376947863E-12</v>
      </c>
      <c r="X316">
        <f t="shared" si="113"/>
        <v>2.3513796760543174E-11</v>
      </c>
      <c r="Y316">
        <f t="shared" si="119"/>
        <v>1.4930330285381091E-10</v>
      </c>
      <c r="Z316">
        <f t="shared" si="85"/>
        <v>9.480168800498624E-10</v>
      </c>
      <c r="AA316">
        <f t="shared" si="89"/>
        <v>6.0195319706990566E-9</v>
      </c>
      <c r="AB316">
        <f t="shared" si="100"/>
        <v>3.8221645530575488E-8</v>
      </c>
      <c r="AC316">
        <f t="shared" si="105"/>
        <v>2.4269232129276499E-7</v>
      </c>
      <c r="AD316">
        <f t="shared" si="111"/>
        <v>1.541000184498957E-6</v>
      </c>
      <c r="AE316">
        <f t="shared" si="117"/>
        <v>9.7847412558273317E-6</v>
      </c>
      <c r="AF316">
        <f t="shared" si="83"/>
        <v>6.2129234250947755E-5</v>
      </c>
      <c r="AG316">
        <f t="shared" si="110"/>
        <v>3.9449604723173251E-4</v>
      </c>
      <c r="AH316">
        <f t="shared" si="116"/>
        <v>2.5048937614917961E-3</v>
      </c>
      <c r="AI316">
        <f t="shared" si="103"/>
        <v>1.5905083968242625E-2</v>
      </c>
      <c r="AJ316">
        <f t="shared" si="108"/>
        <v>0.10099098809132356</v>
      </c>
      <c r="AK316">
        <f t="shared" si="114"/>
        <v>0.64125280294189968</v>
      </c>
      <c r="AL316">
        <f t="shared" si="120"/>
        <v>4.0717014958701112</v>
      </c>
    </row>
    <row r="317" spans="1:38" x14ac:dyDescent="0.2">
      <c r="A317">
        <v>303</v>
      </c>
      <c r="B317">
        <f t="shared" si="90"/>
        <v>30</v>
      </c>
      <c r="C317">
        <f t="shared" si="91"/>
        <v>2</v>
      </c>
      <c r="D317">
        <f t="shared" si="92"/>
        <v>241.77777777777777</v>
      </c>
      <c r="E317">
        <f t="shared" si="93"/>
        <v>-169.77777777777777</v>
      </c>
      <c r="F317" t="e">
        <f t="shared" si="94"/>
        <v>#N/A</v>
      </c>
      <c r="G317" t="e">
        <f t="shared" si="95"/>
        <v>#N/A</v>
      </c>
      <c r="H317">
        <f t="shared" si="96"/>
        <v>2.7427246242049574E-24</v>
      </c>
      <c r="I317">
        <f t="shared" si="101"/>
        <v>1.7415215814888098E-23</v>
      </c>
      <c r="J317">
        <f t="shared" si="106"/>
        <v>1.1057972761922614E-22</v>
      </c>
      <c r="K317">
        <f t="shared" si="112"/>
        <v>7.0213750379646468E-22</v>
      </c>
      <c r="L317">
        <f t="shared" si="118"/>
        <v>4.458295248611356E-21</v>
      </c>
      <c r="M317">
        <f t="shared" si="84"/>
        <v>2.8308410270521911E-20</v>
      </c>
      <c r="N317">
        <f t="shared" si="88"/>
        <v>1.7974720097189505E-19</v>
      </c>
      <c r="O317">
        <f t="shared" si="99"/>
        <v>1.1413235836445079E-18</v>
      </c>
      <c r="P317">
        <f t="shared" si="104"/>
        <v>7.2469530292536139E-18</v>
      </c>
      <c r="Q317">
        <f t="shared" si="109"/>
        <v>4.6015283448805171E-17</v>
      </c>
      <c r="R317">
        <f t="shared" si="115"/>
        <v>2.9217883741299215E-16</v>
      </c>
      <c r="S317">
        <f t="shared" ref="S317:S380" si="121">$C$8*EXP(-$C$5*($D317-($S$14-1)*$C$3))</f>
        <v>1.8552199754889267E-15</v>
      </c>
      <c r="T317">
        <f t="shared" si="86"/>
        <v>1.177991256289413E-14</v>
      </c>
      <c r="U317">
        <f t="shared" si="97"/>
        <v>7.4797782377726319E-14</v>
      </c>
      <c r="V317">
        <f t="shared" si="102"/>
        <v>4.7493631372516383E-13</v>
      </c>
      <c r="W317">
        <f t="shared" si="107"/>
        <v>3.0156576161008997E-12</v>
      </c>
      <c r="X317">
        <f t="shared" si="113"/>
        <v>1.9148232288697883E-11</v>
      </c>
      <c r="Y317">
        <f t="shared" si="119"/>
        <v>1.2158369631364204E-10</v>
      </c>
      <c r="Z317">
        <f t="shared" si="85"/>
        <v>7.7200834972182805E-10</v>
      </c>
      <c r="AA317">
        <f t="shared" si="89"/>
        <v>4.9019474659066613E-9</v>
      </c>
      <c r="AB317">
        <f t="shared" si="100"/>
        <v>3.112542625629227E-8</v>
      </c>
      <c r="AC317">
        <f t="shared" si="105"/>
        <v>1.9763413752878814E-7</v>
      </c>
      <c r="AD317">
        <f t="shared" si="111"/>
        <v>1.254898551272104E-6</v>
      </c>
      <c r="AE317">
        <f t="shared" si="117"/>
        <v>7.9681091216108263E-6</v>
      </c>
      <c r="AF317">
        <f t="shared" si="83"/>
        <v>5.0594339207369709E-5</v>
      </c>
      <c r="AG317">
        <f t="shared" si="110"/>
        <v>3.2125402912565879E-4</v>
      </c>
      <c r="AH317">
        <f t="shared" si="116"/>
        <v>2.0398359351323711E-3</v>
      </c>
      <c r="AI317">
        <f t="shared" ref="AI317:AI348" si="122">$C$8*EXP(-$C$5*($D317-($AI$14-1)*$C$3))</f>
        <v>1.2952150837086654E-2</v>
      </c>
      <c r="AJ317">
        <f t="shared" si="108"/>
        <v>8.2241031456168567E-2</v>
      </c>
      <c r="AK317">
        <f t="shared" si="114"/>
        <v>0.522197999393887</v>
      </c>
      <c r="AL317">
        <f t="shared" si="120"/>
        <v>3.3157506142941804</v>
      </c>
    </row>
    <row r="318" spans="1:38" x14ac:dyDescent="0.2">
      <c r="A318">
        <v>304</v>
      </c>
      <c r="B318">
        <f t="shared" si="90"/>
        <v>30</v>
      </c>
      <c r="C318">
        <f t="shared" si="91"/>
        <v>3</v>
      </c>
      <c r="D318">
        <f t="shared" si="92"/>
        <v>242.66666666666666</v>
      </c>
      <c r="E318">
        <f t="shared" si="93"/>
        <v>-170.66666666666666</v>
      </c>
      <c r="F318" t="e">
        <f t="shared" si="94"/>
        <v>#N/A</v>
      </c>
      <c r="G318" t="e">
        <f t="shared" si="95"/>
        <v>#N/A</v>
      </c>
      <c r="H318">
        <f t="shared" si="96"/>
        <v>2.2335111910270146E-24</v>
      </c>
      <c r="I318">
        <f t="shared" si="101"/>
        <v>1.4181912056876088E-23</v>
      </c>
      <c r="J318">
        <f t="shared" si="106"/>
        <v>9.0049528472022819E-23</v>
      </c>
      <c r="K318">
        <f t="shared" si="112"/>
        <v>5.7177886490291622E-22</v>
      </c>
      <c r="L318">
        <f t="shared" si="118"/>
        <v>3.6305694865602807E-21</v>
      </c>
      <c r="M318">
        <f t="shared" si="84"/>
        <v>2.3052679288837857E-20</v>
      </c>
      <c r="N318">
        <f t="shared" si="88"/>
        <v>1.4637538941514665E-19</v>
      </c>
      <c r="O318">
        <f t="shared" si="99"/>
        <v>9.2942578855943244E-19</v>
      </c>
      <c r="P318">
        <f t="shared" si="104"/>
        <v>5.9014858979424543E-18</v>
      </c>
      <c r="Q318">
        <f t="shared" si="109"/>
        <v>3.7472099690277567E-17</v>
      </c>
      <c r="R318">
        <f t="shared" si="115"/>
        <v>2.379330018712149E-16</v>
      </c>
      <c r="S318">
        <f t="shared" si="121"/>
        <v>1.5107803898732691E-15</v>
      </c>
      <c r="T318">
        <f t="shared" si="86"/>
        <v>9.5928575207109955E-15</v>
      </c>
      <c r="U318">
        <f t="shared" si="97"/>
        <v>6.0910848479031053E-14</v>
      </c>
      <c r="V318">
        <f t="shared" si="102"/>
        <v>3.8675977980755719E-13</v>
      </c>
      <c r="W318">
        <f t="shared" si="107"/>
        <v>2.4557715253020253E-12</v>
      </c>
      <c r="X318">
        <f t="shared" si="113"/>
        <v>1.5593177210631904E-11</v>
      </c>
      <c r="Y318">
        <f t="shared" si="119"/>
        <v>9.9010503630734719E-11</v>
      </c>
      <c r="Z318">
        <f t="shared" si="85"/>
        <v>6.2867751047731673E-10</v>
      </c>
      <c r="AA318">
        <f t="shared" si="89"/>
        <v>3.9918533659217708E-9</v>
      </c>
      <c r="AB318">
        <f t="shared" si="100"/>
        <v>2.5346688929468012E-8</v>
      </c>
      <c r="AC318">
        <f t="shared" si="105"/>
        <v>1.6094144268219319E-7</v>
      </c>
      <c r="AD318">
        <f t="shared" si="111"/>
        <v>1.0219144616759723E-6</v>
      </c>
      <c r="AE318">
        <f t="shared" si="117"/>
        <v>6.4887523659438153E-6</v>
      </c>
      <c r="AF318">
        <f t="shared" si="83"/>
        <v>4.1201009326641409E-5</v>
      </c>
      <c r="AG318">
        <f t="shared" si="110"/>
        <v>2.6161010218904906E-4</v>
      </c>
      <c r="AH318">
        <f t="shared" si="116"/>
        <v>1.661120605681618E-3</v>
      </c>
      <c r="AI318">
        <f t="shared" si="122"/>
        <v>1.0547458387620209E-2</v>
      </c>
      <c r="AJ318">
        <f t="shared" si="108"/>
        <v>6.6972186160396491E-2</v>
      </c>
      <c r="AK318">
        <f t="shared" si="114"/>
        <v>0.42524687505449377</v>
      </c>
      <c r="AL318">
        <f t="shared" si="120"/>
        <v>2.7001493472307714</v>
      </c>
    </row>
    <row r="319" spans="1:38" x14ac:dyDescent="0.2">
      <c r="A319">
        <v>305</v>
      </c>
      <c r="B319">
        <f t="shared" si="90"/>
        <v>30</v>
      </c>
      <c r="C319">
        <f t="shared" si="91"/>
        <v>4</v>
      </c>
      <c r="D319">
        <f t="shared" si="92"/>
        <v>243.55555555555554</v>
      </c>
      <c r="E319">
        <f t="shared" si="93"/>
        <v>-171.55555555555554</v>
      </c>
      <c r="F319" t="e">
        <f t="shared" si="94"/>
        <v>#N/A</v>
      </c>
      <c r="G319" t="e">
        <f t="shared" si="95"/>
        <v>#N/A</v>
      </c>
      <c r="H319">
        <f t="shared" si="96"/>
        <v>1.8188381715094725E-24</v>
      </c>
      <c r="I319">
        <f t="shared" si="101"/>
        <v>1.1548902507256186E-23</v>
      </c>
      <c r="J319">
        <f t="shared" si="106"/>
        <v>7.3330959956386439E-23</v>
      </c>
      <c r="K319">
        <f t="shared" si="112"/>
        <v>4.6562257190642195E-22</v>
      </c>
      <c r="L319">
        <f t="shared" si="118"/>
        <v>2.9565190418575861E-21</v>
      </c>
      <c r="M319">
        <f t="shared" si="84"/>
        <v>1.8772725748834941E-20</v>
      </c>
      <c r="N319">
        <f t="shared" si="88"/>
        <v>1.1919937840804409E-19</v>
      </c>
      <c r="O319">
        <f t="shared" si="99"/>
        <v>7.5686887471554243E-19</v>
      </c>
      <c r="P319">
        <f t="shared" si="104"/>
        <v>4.8058177917017479E-18</v>
      </c>
      <c r="Q319">
        <f t="shared" si="109"/>
        <v>3.0515040872459312E-17</v>
      </c>
      <c r="R319">
        <f t="shared" si="115"/>
        <v>1.9375843192717763E-16</v>
      </c>
      <c r="S319">
        <f t="shared" si="121"/>
        <v>1.2302893546756482E-15</v>
      </c>
      <c r="T319">
        <f t="shared" si="86"/>
        <v>7.8118504633495886E-15</v>
      </c>
      <c r="U319">
        <f t="shared" si="97"/>
        <v>4.9602158573357511E-14</v>
      </c>
      <c r="V319">
        <f t="shared" si="102"/>
        <v>3.1495407479696509E-13</v>
      </c>
      <c r="W319">
        <f t="shared" si="107"/>
        <v>1.9998337186174959E-12</v>
      </c>
      <c r="X319">
        <f t="shared" si="113"/>
        <v>1.2698152594779533E-11</v>
      </c>
      <c r="Y319">
        <f t="shared" si="119"/>
        <v>8.0628243148023102E-11</v>
      </c>
      <c r="Z319">
        <f t="shared" si="85"/>
        <v>5.1195743196607761E-10</v>
      </c>
      <c r="AA319">
        <f t="shared" si="89"/>
        <v>3.2507270642635624E-9</v>
      </c>
      <c r="AB319">
        <f t="shared" si="100"/>
        <v>2.0640830245893934E-8</v>
      </c>
      <c r="AC319">
        <f t="shared" si="105"/>
        <v>1.3106110258331595E-7</v>
      </c>
      <c r="AD319">
        <f t="shared" si="111"/>
        <v>8.3218612845147102E-7</v>
      </c>
      <c r="AE319">
        <f t="shared" si="117"/>
        <v>5.2840525429488319E-6</v>
      </c>
      <c r="AF319">
        <f t="shared" ref="AF319:AF382" si="123">$C$8*EXP(-$C$5*($D319-($AF$14-1)*$C$3))</f>
        <v>3.3551642261328909E-5</v>
      </c>
      <c r="AG319">
        <f t="shared" si="110"/>
        <v>2.1303964888357674E-4</v>
      </c>
      <c r="AH319">
        <f t="shared" si="116"/>
        <v>1.3527174509949018E-3</v>
      </c>
      <c r="AI319">
        <f t="shared" si="122"/>
        <v>8.5892204189001904E-3</v>
      </c>
      <c r="AJ319">
        <f t="shared" si="108"/>
        <v>5.4538150114195591E-2</v>
      </c>
      <c r="AK319">
        <f t="shared" si="114"/>
        <v>0.34629566745469464</v>
      </c>
      <c r="AL319">
        <f t="shared" si="120"/>
        <v>2.1988404272384474</v>
      </c>
    </row>
    <row r="320" spans="1:38" x14ac:dyDescent="0.2">
      <c r="A320">
        <v>306</v>
      </c>
      <c r="B320">
        <f t="shared" si="90"/>
        <v>30</v>
      </c>
      <c r="C320">
        <f t="shared" si="91"/>
        <v>5</v>
      </c>
      <c r="D320">
        <f t="shared" si="92"/>
        <v>244.44444444444446</v>
      </c>
      <c r="E320">
        <f t="shared" si="93"/>
        <v>-172.44444444444446</v>
      </c>
      <c r="F320" t="e">
        <f t="shared" si="94"/>
        <v>#N/A</v>
      </c>
      <c r="G320" t="e">
        <f t="shared" si="95"/>
        <v>#N/A</v>
      </c>
      <c r="H320">
        <f t="shared" si="96"/>
        <v>1.4811532207361394E-24</v>
      </c>
      <c r="I320">
        <f t="shared" si="101"/>
        <v>9.4047367228905177E-24</v>
      </c>
      <c r="J320">
        <f t="shared" si="106"/>
        <v>5.9716355869601762E-23</v>
      </c>
      <c r="K320">
        <f t="shared" si="112"/>
        <v>3.7917522450845192E-22</v>
      </c>
      <c r="L320">
        <f t="shared" si="118"/>
        <v>2.4076126010599744E-21</v>
      </c>
      <c r="M320">
        <f t="shared" si="84"/>
        <v>1.528738710261806E-20</v>
      </c>
      <c r="N320">
        <f t="shared" si="88"/>
        <v>9.7068857474163777E-20</v>
      </c>
      <c r="O320">
        <f t="shared" si="99"/>
        <v>6.1634882587135383E-19</v>
      </c>
      <c r="P320">
        <f t="shared" si="104"/>
        <v>3.9135710982701987E-18</v>
      </c>
      <c r="Q320">
        <f t="shared" si="109"/>
        <v>2.4849627513385945E-17</v>
      </c>
      <c r="R320">
        <f t="shared" si="115"/>
        <v>1.577852994230667E-16</v>
      </c>
      <c r="S320">
        <f t="shared" si="121"/>
        <v>1.0018742011571715E-15</v>
      </c>
      <c r="T320">
        <f t="shared" si="86"/>
        <v>6.3615046434268059E-15</v>
      </c>
      <c r="U320">
        <f t="shared" si="97"/>
        <v>4.0393036652305102E-14</v>
      </c>
      <c r="V320">
        <f t="shared" si="102"/>
        <v>2.564797954962361E-13</v>
      </c>
      <c r="W320">
        <f t="shared" si="107"/>
        <v>1.6285451887172577E-12</v>
      </c>
      <c r="X320">
        <f t="shared" si="113"/>
        <v>1.0340617382990077E-11</v>
      </c>
      <c r="Y320">
        <f t="shared" si="119"/>
        <v>6.565882764703648E-11</v>
      </c>
      <c r="Z320">
        <f t="shared" si="85"/>
        <v>4.1690756831161822E-10</v>
      </c>
      <c r="AA320">
        <f t="shared" si="89"/>
        <v>2.6471980500454613E-9</v>
      </c>
      <c r="AB320">
        <f t="shared" si="100"/>
        <v>1.6808659877641352E-8</v>
      </c>
      <c r="AC320">
        <f t="shared" si="105"/>
        <v>1.0672833748777397E-7</v>
      </c>
      <c r="AD320">
        <f t="shared" si="111"/>
        <v>6.7768270081163863E-7</v>
      </c>
      <c r="AE320">
        <f t="shared" si="117"/>
        <v>4.3030169286761819E-6</v>
      </c>
      <c r="AF320">
        <f t="shared" si="123"/>
        <v>2.7322454396870154E-5</v>
      </c>
      <c r="AG320">
        <f t="shared" si="110"/>
        <v>1.7348677140777927E-4</v>
      </c>
      <c r="AH320">
        <f t="shared" si="116"/>
        <v>1.1015723337411013E-3</v>
      </c>
      <c r="AI320">
        <f t="shared" si="122"/>
        <v>6.9945483255987517E-3</v>
      </c>
      <c r="AJ320">
        <f t="shared" si="108"/>
        <v>4.4412613480391487E-2</v>
      </c>
      <c r="AK320">
        <f t="shared" si="114"/>
        <v>0.28200251743772187</v>
      </c>
      <c r="AL320">
        <f t="shared" si="120"/>
        <v>1.7906043713532807</v>
      </c>
    </row>
    <row r="321" spans="1:40" x14ac:dyDescent="0.2">
      <c r="A321">
        <v>307</v>
      </c>
      <c r="B321">
        <f t="shared" si="90"/>
        <v>30</v>
      </c>
      <c r="C321">
        <f t="shared" si="91"/>
        <v>6</v>
      </c>
      <c r="D321">
        <f t="shared" si="92"/>
        <v>245.33333333333334</v>
      </c>
      <c r="E321">
        <f t="shared" si="93"/>
        <v>-173.33333333333334</v>
      </c>
      <c r="F321" t="e">
        <f t="shared" si="94"/>
        <v>#N/A</v>
      </c>
      <c r="G321" t="e">
        <f t="shared" si="95"/>
        <v>#N/A</v>
      </c>
      <c r="H321">
        <f t="shared" si="96"/>
        <v>1.2061627568968387E-24</v>
      </c>
      <c r="I321">
        <f t="shared" si="101"/>
        <v>7.6586561165716048E-24</v>
      </c>
      <c r="J321">
        <f t="shared" si="106"/>
        <v>4.8629435104433695E-23</v>
      </c>
      <c r="K321">
        <f t="shared" si="112"/>
        <v>3.0877766576559088E-22</v>
      </c>
      <c r="L321">
        <f t="shared" si="118"/>
        <v>1.9606159658423323E-21</v>
      </c>
      <c r="M321">
        <f t="shared" ref="M321:M384" si="124">$C$8*EXP(-$C$5*($D321-($M$14-1)*$C$3))</f>
        <v>1.2449135386735035E-20</v>
      </c>
      <c r="N321">
        <f t="shared" si="88"/>
        <v>7.9047082435990772E-20</v>
      </c>
      <c r="O321">
        <f t="shared" si="99"/>
        <v>5.0191768725563737E-19</v>
      </c>
      <c r="P321">
        <f t="shared" si="104"/>
        <v>3.1869786590041716E-18</v>
      </c>
      <c r="Q321">
        <f t="shared" si="109"/>
        <v>2.023605310361365E-17</v>
      </c>
      <c r="R321">
        <f t="shared" si="115"/>
        <v>1.2849092793744327E-16</v>
      </c>
      <c r="S321">
        <f t="shared" si="121"/>
        <v>8.1586653670506843E-16</v>
      </c>
      <c r="T321">
        <f t="shared" si="86"/>
        <v>5.1804295945250984E-15</v>
      </c>
      <c r="U321">
        <f t="shared" si="97"/>
        <v>3.2893677551985261E-14</v>
      </c>
      <c r="V321">
        <f t="shared" si="102"/>
        <v>2.0886183339649694E-13</v>
      </c>
      <c r="W321">
        <f t="shared" si="107"/>
        <v>1.3261899761984262E-12</v>
      </c>
      <c r="X321">
        <f t="shared" si="113"/>
        <v>8.4207814533082334E-12</v>
      </c>
      <c r="Y321">
        <f t="shared" si="119"/>
        <v>5.3468629349503248E-11</v>
      </c>
      <c r="Z321">
        <f t="shared" si="85"/>
        <v>3.3950463390679726E-10</v>
      </c>
      <c r="AA321">
        <f t="shared" si="89"/>
        <v>2.1557200520469094E-9</v>
      </c>
      <c r="AB321">
        <f t="shared" si="100"/>
        <v>1.3687969113472841E-8</v>
      </c>
      <c r="AC321">
        <f t="shared" si="105"/>
        <v>8.691318628013986E-8</v>
      </c>
      <c r="AD321">
        <f t="shared" si="111"/>
        <v>5.5186433332400923E-7</v>
      </c>
      <c r="AE321">
        <f t="shared" si="117"/>
        <v>3.504120093049044E-6</v>
      </c>
      <c r="AF321">
        <f t="shared" si="123"/>
        <v>2.2249775687715821E-5</v>
      </c>
      <c r="AG321">
        <f t="shared" si="110"/>
        <v>1.412772693309462E-4</v>
      </c>
      <c r="AH321">
        <f t="shared" si="116"/>
        <v>8.970547438205543E-4</v>
      </c>
      <c r="AI321">
        <f t="shared" si="122"/>
        <v>5.6959425760552494E-3</v>
      </c>
      <c r="AJ321">
        <f t="shared" si="108"/>
        <v>3.616698094872222E-2</v>
      </c>
      <c r="AK321">
        <f t="shared" si="114"/>
        <v>0.22964601441806182</v>
      </c>
      <c r="AL321">
        <f t="shared" si="120"/>
        <v>1.4581612994701425</v>
      </c>
    </row>
    <row r="322" spans="1:40" x14ac:dyDescent="0.2">
      <c r="A322">
        <v>308</v>
      </c>
      <c r="B322">
        <f t="shared" si="90"/>
        <v>30</v>
      </c>
      <c r="C322">
        <f t="shared" si="91"/>
        <v>7</v>
      </c>
      <c r="D322">
        <f t="shared" si="92"/>
        <v>246.22222222222223</v>
      </c>
      <c r="E322">
        <f t="shared" si="93"/>
        <v>-174.22222222222223</v>
      </c>
      <c r="F322" t="e">
        <f t="shared" si="94"/>
        <v>#N/A</v>
      </c>
      <c r="G322" t="e">
        <f t="shared" si="95"/>
        <v>#N/A</v>
      </c>
      <c r="H322">
        <f t="shared" si="96"/>
        <v>9.8222694030393164E-25</v>
      </c>
      <c r="I322">
        <f t="shared" si="101"/>
        <v>6.2367523132398974E-24</v>
      </c>
      <c r="J322">
        <f t="shared" si="106"/>
        <v>3.9600908731608378E-23</v>
      </c>
      <c r="K322">
        <f t="shared" si="112"/>
        <v>2.5145009671780664E-22</v>
      </c>
      <c r="L322">
        <f t="shared" si="118"/>
        <v>1.5966085921894038E-21</v>
      </c>
      <c r="M322">
        <f t="shared" si="124"/>
        <v>1.0137832635291752E-20</v>
      </c>
      <c r="N322">
        <f t="shared" si="88"/>
        <v>6.4371224759758548E-20</v>
      </c>
      <c r="O322">
        <f t="shared" si="99"/>
        <v>4.0873179960048765E-19</v>
      </c>
      <c r="P322">
        <f t="shared" si="104"/>
        <v>2.5952851546346717E-18</v>
      </c>
      <c r="Q322">
        <f t="shared" si="109"/>
        <v>1.6479033538498201E-17</v>
      </c>
      <c r="R322">
        <f t="shared" si="115"/>
        <v>1.046353406977249E-16</v>
      </c>
      <c r="S322">
        <f t="shared" si="121"/>
        <v>6.6439299958647644E-16</v>
      </c>
      <c r="T322">
        <f t="shared" si="86"/>
        <v>4.2186325858555425E-15</v>
      </c>
      <c r="U322">
        <f t="shared" si="97"/>
        <v>2.6786647218617593E-14</v>
      </c>
      <c r="V322">
        <f t="shared" si="102"/>
        <v>1.7008460789413809E-13</v>
      </c>
      <c r="W322">
        <f t="shared" si="107"/>
        <v>1.0799699419790157E-12</v>
      </c>
      <c r="X322">
        <f t="shared" si="113"/>
        <v>6.8573816879660845E-12</v>
      </c>
      <c r="Y322">
        <f t="shared" si="119"/>
        <v>4.3541659620899384E-11</v>
      </c>
      <c r="Z322">
        <f t="shared" si="85"/>
        <v>2.7647230514662822E-10</v>
      </c>
      <c r="AA322">
        <f t="shared" si="89"/>
        <v>1.7554897121193191E-9</v>
      </c>
      <c r="AB322">
        <f t="shared" si="100"/>
        <v>1.1146664862950251E-8</v>
      </c>
      <c r="AC322">
        <f t="shared" si="105"/>
        <v>7.0776910117536625E-8</v>
      </c>
      <c r="AD322">
        <f t="shared" si="111"/>
        <v>4.4940536630254595E-7</v>
      </c>
      <c r="AE322">
        <f t="shared" si="117"/>
        <v>2.8535462049152608E-6</v>
      </c>
      <c r="AF322">
        <f t="shared" si="123"/>
        <v>1.8118888990089386E-5</v>
      </c>
      <c r="AG322">
        <f t="shared" si="110"/>
        <v>1.1504777377345164E-4</v>
      </c>
      <c r="AH322">
        <f t="shared" si="116"/>
        <v>7.30507828458306E-4</v>
      </c>
      <c r="AI322">
        <f t="shared" si="122"/>
        <v>4.638435581462882E-3</v>
      </c>
      <c r="AJ322">
        <f t="shared" si="108"/>
        <v>2.9452230086003617E-2</v>
      </c>
      <c r="AK322">
        <f t="shared" si="114"/>
        <v>0.18701000408532631</v>
      </c>
      <c r="AL322">
        <f t="shared" si="120"/>
        <v>1.1874395088544971</v>
      </c>
    </row>
    <row r="323" spans="1:40" x14ac:dyDescent="0.2">
      <c r="A323">
        <v>309</v>
      </c>
      <c r="B323">
        <f t="shared" si="90"/>
        <v>30</v>
      </c>
      <c r="C323">
        <f t="shared" si="91"/>
        <v>8</v>
      </c>
      <c r="D323">
        <f t="shared" si="92"/>
        <v>247.11111111111111</v>
      </c>
      <c r="E323">
        <f t="shared" si="93"/>
        <v>-175.11111111111111</v>
      </c>
      <c r="F323" t="e">
        <f t="shared" si="94"/>
        <v>#N/A</v>
      </c>
      <c r="G323" t="e">
        <f t="shared" si="95"/>
        <v>#N/A</v>
      </c>
      <c r="H323">
        <f t="shared" si="96"/>
        <v>7.9986698042389095E-25</v>
      </c>
      <c r="I323">
        <f t="shared" si="101"/>
        <v>5.0788387446380355E-24</v>
      </c>
      <c r="J323">
        <f t="shared" si="106"/>
        <v>3.2248615864060999E-23</v>
      </c>
      <c r="K323">
        <f t="shared" si="112"/>
        <v>2.0476594698851622E-22</v>
      </c>
      <c r="L323">
        <f t="shared" si="118"/>
        <v>1.300182718627338E-21</v>
      </c>
      <c r="M323">
        <f t="shared" si="124"/>
        <v>8.2556456611996219E-21</v>
      </c>
      <c r="N323">
        <f t="shared" si="88"/>
        <v>5.2420082429059816E-20</v>
      </c>
      <c r="O323">
        <f t="shared" si="99"/>
        <v>3.3284677596859878E-19</v>
      </c>
      <c r="P323">
        <f t="shared" si="104"/>
        <v>2.1134452892671047E-18</v>
      </c>
      <c r="Q323">
        <f t="shared" si="109"/>
        <v>1.3419541101839322E-17</v>
      </c>
      <c r="R323">
        <f t="shared" si="115"/>
        <v>8.5208774647961349E-17</v>
      </c>
      <c r="S323">
        <f t="shared" si="121"/>
        <v>5.4104199405237921E-16</v>
      </c>
      <c r="T323">
        <f t="shared" si="86"/>
        <v>3.4354025220708688E-15</v>
      </c>
      <c r="U323">
        <f t="shared" si="97"/>
        <v>2.1813446309877967E-14</v>
      </c>
      <c r="V323">
        <f t="shared" si="102"/>
        <v>1.3850675047740867E-13</v>
      </c>
      <c r="W323">
        <f t="shared" si="107"/>
        <v>8.7946304565014303E-13</v>
      </c>
      <c r="X323">
        <f t="shared" si="113"/>
        <v>5.5842422553287829E-12</v>
      </c>
      <c r="Y323">
        <f t="shared" si="119"/>
        <v>3.5457728122216646E-11</v>
      </c>
      <c r="Z323">
        <f t="shared" ref="Z323:Z386" si="125">$C$8*EXP(-$C$5*($D323-($Z$14-1)*$C$3))</f>
        <v>2.2514253968643677E-10</v>
      </c>
      <c r="AA323">
        <f t="shared" si="89"/>
        <v>1.4295660173641643E-9</v>
      </c>
      <c r="AB323">
        <f t="shared" si="100"/>
        <v>9.0771783992874681E-9</v>
      </c>
      <c r="AC323">
        <f t="shared" si="105"/>
        <v>5.7636490159727655E-8</v>
      </c>
      <c r="AD323">
        <f t="shared" si="111"/>
        <v>3.6596890044522632E-7</v>
      </c>
      <c r="AE323">
        <f t="shared" si="117"/>
        <v>2.3237576702175893E-6</v>
      </c>
      <c r="AF323">
        <f t="shared" si="123"/>
        <v>1.475494148089029E-5</v>
      </c>
      <c r="AG323">
        <f t="shared" si="110"/>
        <v>9.3688038513977829E-5</v>
      </c>
      <c r="AH323">
        <f t="shared" si="116"/>
        <v>5.9488196357570221E-4</v>
      </c>
      <c r="AI323">
        <f t="shared" si="122"/>
        <v>3.7772650191079133E-3</v>
      </c>
      <c r="AJ323">
        <f t="shared" si="108"/>
        <v>2.3984137859578321E-2</v>
      </c>
      <c r="AK323">
        <f t="shared" si="114"/>
        <v>0.15228978267537979</v>
      </c>
      <c r="AL323">
        <f t="shared" si="120"/>
        <v>0.96697984489162514</v>
      </c>
    </row>
    <row r="324" spans="1:40" x14ac:dyDescent="0.2">
      <c r="A324">
        <v>310</v>
      </c>
      <c r="B324">
        <f t="shared" si="90"/>
        <v>30</v>
      </c>
      <c r="C324">
        <f t="shared" si="91"/>
        <v>9</v>
      </c>
      <c r="D324">
        <f t="shared" si="92"/>
        <v>248</v>
      </c>
      <c r="E324">
        <f t="shared" si="93"/>
        <v>-176</v>
      </c>
      <c r="F324" t="e">
        <f t="shared" si="94"/>
        <v>#N/A</v>
      </c>
      <c r="G324" t="e">
        <f t="shared" si="95"/>
        <v>#N/A</v>
      </c>
      <c r="H324">
        <f t="shared" si="96"/>
        <v>6.5136391613781074E-25</v>
      </c>
      <c r="I324">
        <f t="shared" si="101"/>
        <v>4.1359030627651678E-24</v>
      </c>
      <c r="J324">
        <f t="shared" si="106"/>
        <v>2.6261347490687648E-23</v>
      </c>
      <c r="K324">
        <f t="shared" si="112"/>
        <v>1.6674916253127967E-22</v>
      </c>
      <c r="L324">
        <f t="shared" si="118"/>
        <v>1.0587911840678764E-21</v>
      </c>
      <c r="M324">
        <f t="shared" si="124"/>
        <v>6.7229049576160433E-21</v>
      </c>
      <c r="N324">
        <f t="shared" si="88"/>
        <v>4.2687785608007625E-20</v>
      </c>
      <c r="O324">
        <f t="shared" si="99"/>
        <v>2.7105054312137654E-19</v>
      </c>
      <c r="P324">
        <f t="shared" si="104"/>
        <v>1.7210636691497082E-18</v>
      </c>
      <c r="Q324">
        <f t="shared" si="109"/>
        <v>1.092807311564996E-17</v>
      </c>
      <c r="R324">
        <f t="shared" si="115"/>
        <v>6.9388939039072432E-17</v>
      </c>
      <c r="S324">
        <f t="shared" si="121"/>
        <v>4.4059229930232245E-16</v>
      </c>
      <c r="T324">
        <f t="shared" si="86"/>
        <v>2.7975867176063917E-15</v>
      </c>
      <c r="U324">
        <f t="shared" si="97"/>
        <v>1.7763568394002555E-14</v>
      </c>
      <c r="V324">
        <f t="shared" si="102"/>
        <v>1.1279162862139462E-13</v>
      </c>
      <c r="W324">
        <f t="shared" si="107"/>
        <v>7.1618219970723425E-13</v>
      </c>
      <c r="X324">
        <f t="shared" si="113"/>
        <v>4.5474735088646573E-12</v>
      </c>
      <c r="Y324">
        <f t="shared" si="119"/>
        <v>2.8874656927077046E-11</v>
      </c>
      <c r="Z324">
        <f t="shared" si="125"/>
        <v>1.833426431250521E-10</v>
      </c>
      <c r="AA324">
        <f t="shared" si="89"/>
        <v>1.164153218269349E-9</v>
      </c>
      <c r="AB324">
        <f t="shared" si="100"/>
        <v>7.3919121733317287E-9</v>
      </c>
      <c r="AC324">
        <f t="shared" si="105"/>
        <v>4.6935716640013204E-8</v>
      </c>
      <c r="AD324">
        <f t="shared" si="111"/>
        <v>2.980232238769536E-7</v>
      </c>
      <c r="AE324">
        <f t="shared" si="117"/>
        <v>1.8923295163729204E-6</v>
      </c>
      <c r="AF324">
        <f t="shared" si="123"/>
        <v>1.2015543459843389E-5</v>
      </c>
      <c r="AG324">
        <f t="shared" si="110"/>
        <v>7.6293945312500027E-5</v>
      </c>
      <c r="AH324">
        <f t="shared" si="116"/>
        <v>4.8443635619146714E-4</v>
      </c>
      <c r="AI324">
        <f t="shared" si="122"/>
        <v>3.0759791257199071E-3</v>
      </c>
      <c r="AJ324">
        <f t="shared" si="108"/>
        <v>1.9531250000000003E-2</v>
      </c>
      <c r="AK324">
        <f t="shared" si="114"/>
        <v>0.12401570718501562</v>
      </c>
      <c r="AL324">
        <f t="shared" si="120"/>
        <v>0.78745065618429588</v>
      </c>
    </row>
    <row r="325" spans="1:40" s="1" customFormat="1" x14ac:dyDescent="0.2">
      <c r="A325" s="1">
        <v>311</v>
      </c>
      <c r="B325" s="1">
        <f t="shared" si="90"/>
        <v>31</v>
      </c>
      <c r="C325" s="1">
        <f t="shared" si="91"/>
        <v>0</v>
      </c>
      <c r="D325" s="1">
        <f t="shared" si="92"/>
        <v>248</v>
      </c>
      <c r="E325" s="1">
        <f t="shared" si="93"/>
        <v>-176</v>
      </c>
      <c r="F325" s="1" t="e">
        <f t="shared" si="94"/>
        <v>#N/A</v>
      </c>
      <c r="G325" s="1" t="e">
        <f t="shared" si="95"/>
        <v>#N/A</v>
      </c>
      <c r="H325" s="1">
        <f t="shared" si="96"/>
        <v>6.5136391613781074E-25</v>
      </c>
      <c r="I325" s="1">
        <f t="shared" si="101"/>
        <v>4.1359030627651678E-24</v>
      </c>
      <c r="J325" s="1">
        <f t="shared" si="106"/>
        <v>2.6261347490687648E-23</v>
      </c>
      <c r="K325" s="1">
        <f t="shared" si="112"/>
        <v>1.6674916253127967E-22</v>
      </c>
      <c r="L325" s="1">
        <f t="shared" si="118"/>
        <v>1.0587911840678764E-21</v>
      </c>
      <c r="M325" s="1">
        <f t="shared" si="124"/>
        <v>6.7229049576160433E-21</v>
      </c>
      <c r="N325" s="1">
        <f t="shared" si="88"/>
        <v>4.2687785608007625E-20</v>
      </c>
      <c r="O325" s="1">
        <f t="shared" si="99"/>
        <v>2.7105054312137654E-19</v>
      </c>
      <c r="P325" s="1">
        <f t="shared" si="104"/>
        <v>1.7210636691497082E-18</v>
      </c>
      <c r="Q325" s="1">
        <f t="shared" si="109"/>
        <v>1.092807311564996E-17</v>
      </c>
      <c r="R325" s="1">
        <f t="shared" si="115"/>
        <v>6.9388939039072432E-17</v>
      </c>
      <c r="S325" s="1">
        <f t="shared" si="121"/>
        <v>4.4059229930232245E-16</v>
      </c>
      <c r="T325" s="1">
        <f t="shared" si="86"/>
        <v>2.7975867176063917E-15</v>
      </c>
      <c r="U325" s="1">
        <f t="shared" si="97"/>
        <v>1.7763568394002555E-14</v>
      </c>
      <c r="V325" s="1">
        <f t="shared" si="102"/>
        <v>1.1279162862139462E-13</v>
      </c>
      <c r="W325" s="1">
        <f t="shared" si="107"/>
        <v>7.1618219970723425E-13</v>
      </c>
      <c r="X325" s="1">
        <f t="shared" si="113"/>
        <v>4.5474735088646573E-12</v>
      </c>
      <c r="Y325" s="1">
        <f t="shared" si="119"/>
        <v>2.8874656927077046E-11</v>
      </c>
      <c r="Z325" s="1">
        <f t="shared" si="125"/>
        <v>1.833426431250521E-10</v>
      </c>
      <c r="AA325" s="1">
        <f t="shared" si="89"/>
        <v>1.164153218269349E-9</v>
      </c>
      <c r="AB325" s="1">
        <f t="shared" si="100"/>
        <v>7.3919121733317287E-9</v>
      </c>
      <c r="AC325" s="1">
        <f t="shared" si="105"/>
        <v>4.6935716640013204E-8</v>
      </c>
      <c r="AD325" s="1">
        <f t="shared" si="111"/>
        <v>2.980232238769536E-7</v>
      </c>
      <c r="AE325" s="1">
        <f t="shared" si="117"/>
        <v>1.8923295163729204E-6</v>
      </c>
      <c r="AF325" s="1">
        <f t="shared" si="123"/>
        <v>1.2015543459843389E-5</v>
      </c>
      <c r="AG325" s="1">
        <f t="shared" si="110"/>
        <v>7.6293945312500027E-5</v>
      </c>
      <c r="AH325" s="1">
        <f t="shared" si="116"/>
        <v>4.8443635619146714E-4</v>
      </c>
      <c r="AI325" s="1">
        <f t="shared" si="122"/>
        <v>3.0759791257199071E-3</v>
      </c>
      <c r="AJ325" s="1">
        <f t="shared" si="108"/>
        <v>1.9531250000000003E-2</v>
      </c>
      <c r="AK325" s="1">
        <f t="shared" si="114"/>
        <v>0.12401570718501562</v>
      </c>
      <c r="AL325" s="1">
        <f t="shared" si="120"/>
        <v>0.78745065618429588</v>
      </c>
      <c r="AM325" s="1">
        <f t="shared" ref="AM325:AM356" si="126">$C$8*EXP(-$C$5*($D325-($AM$14-1)*$C$3))</f>
        <v>5</v>
      </c>
    </row>
    <row r="326" spans="1:40" x14ac:dyDescent="0.2">
      <c r="A326">
        <v>312</v>
      </c>
      <c r="B326">
        <f t="shared" si="90"/>
        <v>31</v>
      </c>
      <c r="C326">
        <f t="shared" si="91"/>
        <v>1</v>
      </c>
      <c r="D326">
        <f t="shared" si="92"/>
        <v>248.88888888888889</v>
      </c>
      <c r="E326">
        <f t="shared" si="93"/>
        <v>-176.88888888888889</v>
      </c>
      <c r="F326" t="e">
        <f t="shared" si="94"/>
        <v>#N/A</v>
      </c>
      <c r="G326" t="e">
        <f t="shared" si="95"/>
        <v>#N/A</v>
      </c>
      <c r="H326">
        <f t="shared" si="96"/>
        <v>5.3043188633882937E-25</v>
      </c>
      <c r="I326">
        <f t="shared" si="101"/>
        <v>3.3680325374869302E-24</v>
      </c>
      <c r="J326">
        <f t="shared" si="106"/>
        <v>2.138567357227946E-23</v>
      </c>
      <c r="K326">
        <f t="shared" si="112"/>
        <v>1.3579056290274041E-22</v>
      </c>
      <c r="L326">
        <f t="shared" si="118"/>
        <v>8.6221632959665469E-22</v>
      </c>
      <c r="M326">
        <f t="shared" si="124"/>
        <v>5.4747324345035455E-21</v>
      </c>
      <c r="N326">
        <f t="shared" si="88"/>
        <v>3.4762384103101329E-20</v>
      </c>
      <c r="O326">
        <f t="shared" si="99"/>
        <v>2.2072738037674374E-19</v>
      </c>
      <c r="P326">
        <f t="shared" si="104"/>
        <v>1.4015315032329086E-18</v>
      </c>
      <c r="Q326">
        <f t="shared" si="109"/>
        <v>8.8991703303939464E-18</v>
      </c>
      <c r="R326">
        <f t="shared" si="115"/>
        <v>5.6506209376446435E-17</v>
      </c>
      <c r="S326">
        <f t="shared" si="121"/>
        <v>3.5879206482762485E-16</v>
      </c>
      <c r="T326">
        <f t="shared" si="86"/>
        <v>2.2781876045808519E-15</v>
      </c>
      <c r="U326">
        <f t="shared" si="97"/>
        <v>1.4465589600370196E-14</v>
      </c>
      <c r="V326">
        <f t="shared" si="102"/>
        <v>9.1850768595871709E-14</v>
      </c>
      <c r="W326">
        <f t="shared" si="107"/>
        <v>5.8321602677269838E-13</v>
      </c>
      <c r="X326">
        <f t="shared" si="113"/>
        <v>3.7031909376947863E-12</v>
      </c>
      <c r="Y326">
        <f t="shared" si="119"/>
        <v>2.3513796760543174E-11</v>
      </c>
      <c r="Z326">
        <f t="shared" si="125"/>
        <v>1.4930330285381091E-10</v>
      </c>
      <c r="AA326">
        <f t="shared" si="89"/>
        <v>9.480168800498624E-10</v>
      </c>
      <c r="AB326">
        <f t="shared" si="100"/>
        <v>6.0195319706990566E-9</v>
      </c>
      <c r="AC326">
        <f t="shared" si="105"/>
        <v>3.8221645530575488E-8</v>
      </c>
      <c r="AD326">
        <f t="shared" si="111"/>
        <v>2.4269232129276499E-7</v>
      </c>
      <c r="AE326">
        <f t="shared" si="117"/>
        <v>1.541000184498957E-6</v>
      </c>
      <c r="AF326">
        <f t="shared" si="123"/>
        <v>9.7847412558273317E-6</v>
      </c>
      <c r="AG326">
        <f t="shared" si="110"/>
        <v>6.2129234250947755E-5</v>
      </c>
      <c r="AH326">
        <f t="shared" si="116"/>
        <v>3.9449604723173251E-4</v>
      </c>
      <c r="AI326">
        <f t="shared" si="122"/>
        <v>2.5048937614917961E-3</v>
      </c>
      <c r="AJ326">
        <f t="shared" si="108"/>
        <v>1.5905083968242625E-2</v>
      </c>
      <c r="AK326">
        <f t="shared" si="114"/>
        <v>0.10099098809132356</v>
      </c>
      <c r="AL326">
        <f t="shared" si="120"/>
        <v>0.64125280294189968</v>
      </c>
      <c r="AM326">
        <f t="shared" si="126"/>
        <v>4.0717014958701112</v>
      </c>
    </row>
    <row r="327" spans="1:40" x14ac:dyDescent="0.2">
      <c r="A327">
        <v>313</v>
      </c>
      <c r="B327">
        <f t="shared" si="90"/>
        <v>31</v>
      </c>
      <c r="C327">
        <f t="shared" si="91"/>
        <v>2</v>
      </c>
      <c r="D327">
        <f t="shared" si="92"/>
        <v>249.77777777777777</v>
      </c>
      <c r="E327">
        <f t="shared" si="93"/>
        <v>-177.77777777777777</v>
      </c>
      <c r="F327" t="e">
        <f t="shared" si="94"/>
        <v>#N/A</v>
      </c>
      <c r="G327" t="e">
        <f t="shared" si="95"/>
        <v>#N/A</v>
      </c>
      <c r="H327">
        <f t="shared" si="96"/>
        <v>4.3195206101260176E-25</v>
      </c>
      <c r="I327">
        <f t="shared" si="101"/>
        <v>2.7427246242049574E-24</v>
      </c>
      <c r="J327">
        <f t="shared" si="106"/>
        <v>1.7415215814888098E-23</v>
      </c>
      <c r="K327">
        <f t="shared" si="112"/>
        <v>1.1057972761922614E-22</v>
      </c>
      <c r="L327">
        <f t="shared" si="118"/>
        <v>7.0213750379646468E-22</v>
      </c>
      <c r="M327">
        <f t="shared" si="124"/>
        <v>4.458295248611356E-21</v>
      </c>
      <c r="N327">
        <f t="shared" si="88"/>
        <v>2.8308410270521911E-20</v>
      </c>
      <c r="O327">
        <f t="shared" si="99"/>
        <v>1.7974720097189505E-19</v>
      </c>
      <c r="P327">
        <f t="shared" si="104"/>
        <v>1.1413235836445079E-18</v>
      </c>
      <c r="Q327">
        <f t="shared" si="109"/>
        <v>7.2469530292536139E-18</v>
      </c>
      <c r="R327">
        <f t="shared" si="115"/>
        <v>4.6015283448805171E-17</v>
      </c>
      <c r="S327">
        <f t="shared" si="121"/>
        <v>2.9217883741299215E-16</v>
      </c>
      <c r="T327">
        <f t="shared" ref="T327:T390" si="127">$C$8*EXP(-$C$5*($D327-($T$14-1)*$C$3))</f>
        <v>1.8552199754889267E-15</v>
      </c>
      <c r="U327">
        <f t="shared" si="97"/>
        <v>1.177991256289413E-14</v>
      </c>
      <c r="V327">
        <f t="shared" si="102"/>
        <v>7.4797782377726319E-14</v>
      </c>
      <c r="W327">
        <f t="shared" si="107"/>
        <v>4.7493631372516383E-13</v>
      </c>
      <c r="X327">
        <f t="shared" si="113"/>
        <v>3.0156576161008997E-12</v>
      </c>
      <c r="Y327">
        <f t="shared" si="119"/>
        <v>1.9148232288697883E-11</v>
      </c>
      <c r="Z327">
        <f t="shared" si="125"/>
        <v>1.2158369631364204E-10</v>
      </c>
      <c r="AA327">
        <f t="shared" si="89"/>
        <v>7.7200834972182805E-10</v>
      </c>
      <c r="AB327">
        <f t="shared" si="100"/>
        <v>4.9019474659066613E-9</v>
      </c>
      <c r="AC327">
        <f t="shared" si="105"/>
        <v>3.112542625629227E-8</v>
      </c>
      <c r="AD327">
        <f t="shared" si="111"/>
        <v>1.9763413752878814E-7</v>
      </c>
      <c r="AE327">
        <f t="shared" si="117"/>
        <v>1.254898551272104E-6</v>
      </c>
      <c r="AF327">
        <f t="shared" si="123"/>
        <v>7.9681091216108263E-6</v>
      </c>
      <c r="AG327">
        <f t="shared" si="110"/>
        <v>5.0594339207369709E-5</v>
      </c>
      <c r="AH327">
        <f t="shared" si="116"/>
        <v>3.2125402912565879E-4</v>
      </c>
      <c r="AI327">
        <f t="shared" si="122"/>
        <v>2.0398359351323711E-3</v>
      </c>
      <c r="AJ327">
        <f t="shared" ref="AJ327:AJ358" si="128">$C$8*EXP(-$C$5*($D327-($AJ$14-1)*$C$3))</f>
        <v>1.2952150837086654E-2</v>
      </c>
      <c r="AK327">
        <f t="shared" si="114"/>
        <v>8.2241031456168567E-2</v>
      </c>
      <c r="AL327">
        <f t="shared" si="120"/>
        <v>0.522197999393887</v>
      </c>
      <c r="AM327">
        <f t="shared" si="126"/>
        <v>3.3157506142941804</v>
      </c>
    </row>
    <row r="328" spans="1:40" x14ac:dyDescent="0.2">
      <c r="A328">
        <v>314</v>
      </c>
      <c r="B328">
        <f t="shared" si="90"/>
        <v>31</v>
      </c>
      <c r="C328">
        <f t="shared" si="91"/>
        <v>3</v>
      </c>
      <c r="D328">
        <f t="shared" si="92"/>
        <v>250.66666666666666</v>
      </c>
      <c r="E328">
        <f t="shared" si="93"/>
        <v>-178.66666666666666</v>
      </c>
      <c r="F328" t="e">
        <f t="shared" si="94"/>
        <v>#N/A</v>
      </c>
      <c r="G328" t="e">
        <f t="shared" si="95"/>
        <v>#N/A</v>
      </c>
      <c r="H328">
        <f t="shared" si="96"/>
        <v>3.5175597059383886E-25</v>
      </c>
      <c r="I328">
        <f t="shared" si="101"/>
        <v>2.2335111910270146E-24</v>
      </c>
      <c r="J328">
        <f t="shared" si="106"/>
        <v>1.4181912056876088E-23</v>
      </c>
      <c r="K328">
        <f t="shared" si="112"/>
        <v>9.0049528472022819E-23</v>
      </c>
      <c r="L328">
        <f t="shared" si="118"/>
        <v>5.7177886490291622E-22</v>
      </c>
      <c r="M328">
        <f t="shared" si="124"/>
        <v>3.6305694865602807E-21</v>
      </c>
      <c r="N328">
        <f t="shared" si="88"/>
        <v>2.3052679288837857E-20</v>
      </c>
      <c r="O328">
        <f t="shared" si="99"/>
        <v>1.4637538941514665E-19</v>
      </c>
      <c r="P328">
        <f t="shared" si="104"/>
        <v>9.2942578855943244E-19</v>
      </c>
      <c r="Q328">
        <f t="shared" si="109"/>
        <v>5.9014858979424543E-18</v>
      </c>
      <c r="R328">
        <f t="shared" si="115"/>
        <v>3.7472099690277567E-17</v>
      </c>
      <c r="S328">
        <f t="shared" si="121"/>
        <v>2.379330018712149E-16</v>
      </c>
      <c r="T328">
        <f t="shared" si="127"/>
        <v>1.5107803898732691E-15</v>
      </c>
      <c r="U328">
        <f t="shared" si="97"/>
        <v>9.5928575207109955E-15</v>
      </c>
      <c r="V328">
        <f t="shared" si="102"/>
        <v>6.0910848479031053E-14</v>
      </c>
      <c r="W328">
        <f t="shared" si="107"/>
        <v>3.8675977980755719E-13</v>
      </c>
      <c r="X328">
        <f t="shared" si="113"/>
        <v>2.4557715253020253E-12</v>
      </c>
      <c r="Y328">
        <f t="shared" si="119"/>
        <v>1.5593177210631904E-11</v>
      </c>
      <c r="Z328">
        <f t="shared" si="125"/>
        <v>9.9010503630734719E-11</v>
      </c>
      <c r="AA328">
        <f t="shared" si="89"/>
        <v>6.2867751047731673E-10</v>
      </c>
      <c r="AB328">
        <f t="shared" si="100"/>
        <v>3.9918533659217708E-9</v>
      </c>
      <c r="AC328">
        <f t="shared" si="105"/>
        <v>2.5346688929468012E-8</v>
      </c>
      <c r="AD328">
        <f t="shared" si="111"/>
        <v>1.6094144268219319E-7</v>
      </c>
      <c r="AE328">
        <f t="shared" si="117"/>
        <v>1.0219144616759723E-6</v>
      </c>
      <c r="AF328">
        <f t="shared" si="123"/>
        <v>6.4887523659438153E-6</v>
      </c>
      <c r="AG328">
        <f t="shared" si="110"/>
        <v>4.1201009326641409E-5</v>
      </c>
      <c r="AH328">
        <f t="shared" si="116"/>
        <v>2.6161010218904906E-4</v>
      </c>
      <c r="AI328">
        <f t="shared" si="122"/>
        <v>1.661120605681618E-3</v>
      </c>
      <c r="AJ328">
        <f t="shared" si="128"/>
        <v>1.0547458387620209E-2</v>
      </c>
      <c r="AK328">
        <f t="shared" si="114"/>
        <v>6.6972186160396491E-2</v>
      </c>
      <c r="AL328">
        <f t="shared" si="120"/>
        <v>0.42524687505449377</v>
      </c>
      <c r="AM328">
        <f t="shared" si="126"/>
        <v>2.7001493472307714</v>
      </c>
    </row>
    <row r="329" spans="1:40" x14ac:dyDescent="0.2">
      <c r="A329">
        <v>315</v>
      </c>
      <c r="B329">
        <f t="shared" si="90"/>
        <v>31</v>
      </c>
      <c r="C329">
        <f t="shared" si="91"/>
        <v>4</v>
      </c>
      <c r="D329">
        <f t="shared" si="92"/>
        <v>251.55555555555554</v>
      </c>
      <c r="E329">
        <f t="shared" si="93"/>
        <v>-179.55555555555554</v>
      </c>
      <c r="F329" t="e">
        <f t="shared" si="94"/>
        <v>#N/A</v>
      </c>
      <c r="G329" t="e">
        <f t="shared" si="95"/>
        <v>#N/A</v>
      </c>
      <c r="H329">
        <f t="shared" si="96"/>
        <v>2.864490623296343E-25</v>
      </c>
      <c r="I329">
        <f t="shared" si="101"/>
        <v>1.8188381715094725E-24</v>
      </c>
      <c r="J329">
        <f t="shared" si="106"/>
        <v>1.1548902507256186E-23</v>
      </c>
      <c r="K329">
        <f t="shared" si="112"/>
        <v>7.3330959956386439E-23</v>
      </c>
      <c r="L329">
        <f t="shared" si="118"/>
        <v>4.6562257190642195E-22</v>
      </c>
      <c r="M329">
        <f t="shared" si="124"/>
        <v>2.9565190418575861E-21</v>
      </c>
      <c r="N329">
        <f t="shared" si="88"/>
        <v>1.8772725748834941E-20</v>
      </c>
      <c r="O329">
        <f t="shared" si="99"/>
        <v>1.1919937840804409E-19</v>
      </c>
      <c r="P329">
        <f t="shared" si="104"/>
        <v>7.5686887471554243E-19</v>
      </c>
      <c r="Q329">
        <f t="shared" si="109"/>
        <v>4.8058177917017479E-18</v>
      </c>
      <c r="R329">
        <f t="shared" si="115"/>
        <v>3.0515040872459312E-17</v>
      </c>
      <c r="S329">
        <f t="shared" si="121"/>
        <v>1.9375843192717763E-16</v>
      </c>
      <c r="T329">
        <f t="shared" si="127"/>
        <v>1.2302893546756482E-15</v>
      </c>
      <c r="U329">
        <f t="shared" si="97"/>
        <v>7.8118504633495886E-15</v>
      </c>
      <c r="V329">
        <f t="shared" si="102"/>
        <v>4.9602158573357511E-14</v>
      </c>
      <c r="W329">
        <f t="shared" si="107"/>
        <v>3.1495407479696509E-13</v>
      </c>
      <c r="X329">
        <f t="shared" si="113"/>
        <v>1.9998337186174959E-12</v>
      </c>
      <c r="Y329">
        <f t="shared" si="119"/>
        <v>1.2698152594779533E-11</v>
      </c>
      <c r="Z329">
        <f t="shared" si="125"/>
        <v>8.0628243148023102E-11</v>
      </c>
      <c r="AA329">
        <f t="shared" si="89"/>
        <v>5.1195743196607761E-10</v>
      </c>
      <c r="AB329">
        <f t="shared" si="100"/>
        <v>3.2507270642635624E-9</v>
      </c>
      <c r="AC329">
        <f t="shared" si="105"/>
        <v>2.0640830245893934E-8</v>
      </c>
      <c r="AD329">
        <f t="shared" si="111"/>
        <v>1.3106110258331595E-7</v>
      </c>
      <c r="AE329">
        <f t="shared" si="117"/>
        <v>8.3218612845147102E-7</v>
      </c>
      <c r="AF329">
        <f t="shared" si="123"/>
        <v>5.2840525429488319E-6</v>
      </c>
      <c r="AG329">
        <f t="shared" ref="AG329:AG360" si="129">$C$8*EXP(-$C$5*($D329-($AG$14-1)*$C$3))</f>
        <v>3.3551642261328909E-5</v>
      </c>
      <c r="AH329">
        <f t="shared" si="116"/>
        <v>2.1303964888357674E-4</v>
      </c>
      <c r="AI329">
        <f t="shared" si="122"/>
        <v>1.3527174509949018E-3</v>
      </c>
      <c r="AJ329">
        <f t="shared" si="128"/>
        <v>8.5892204189001904E-3</v>
      </c>
      <c r="AK329">
        <f t="shared" si="114"/>
        <v>5.4538150114195591E-2</v>
      </c>
      <c r="AL329">
        <f t="shared" si="120"/>
        <v>0.34629566745469464</v>
      </c>
      <c r="AM329">
        <f t="shared" si="126"/>
        <v>2.1988404272384474</v>
      </c>
    </row>
    <row r="330" spans="1:40" x14ac:dyDescent="0.2">
      <c r="A330">
        <v>316</v>
      </c>
      <c r="B330">
        <f t="shared" si="90"/>
        <v>31</v>
      </c>
      <c r="C330">
        <f t="shared" si="91"/>
        <v>5</v>
      </c>
      <c r="D330">
        <f t="shared" si="92"/>
        <v>252.44444444444446</v>
      </c>
      <c r="E330">
        <f t="shared" si="93"/>
        <v>-180.44444444444446</v>
      </c>
      <c r="F330" t="e">
        <f t="shared" si="94"/>
        <v>#N/A</v>
      </c>
      <c r="G330" t="e">
        <f t="shared" si="95"/>
        <v>#N/A</v>
      </c>
      <c r="H330">
        <f t="shared" si="96"/>
        <v>2.332670151156317E-25</v>
      </c>
      <c r="I330">
        <f t="shared" si="101"/>
        <v>1.4811532207361394E-24</v>
      </c>
      <c r="J330">
        <f t="shared" si="106"/>
        <v>9.4047367228905177E-24</v>
      </c>
      <c r="K330">
        <f t="shared" si="112"/>
        <v>5.9716355869601762E-23</v>
      </c>
      <c r="L330">
        <f t="shared" si="118"/>
        <v>3.7917522450845192E-22</v>
      </c>
      <c r="M330">
        <f t="shared" si="124"/>
        <v>2.4076126010599744E-21</v>
      </c>
      <c r="N330">
        <f t="shared" si="88"/>
        <v>1.528738710261806E-20</v>
      </c>
      <c r="O330">
        <f t="shared" si="99"/>
        <v>9.7068857474163777E-20</v>
      </c>
      <c r="P330">
        <f t="shared" si="104"/>
        <v>6.1634882587135383E-19</v>
      </c>
      <c r="Q330">
        <f t="shared" si="109"/>
        <v>3.9135710982701987E-18</v>
      </c>
      <c r="R330">
        <f t="shared" si="115"/>
        <v>2.4849627513385945E-17</v>
      </c>
      <c r="S330">
        <f t="shared" si="121"/>
        <v>1.577852994230667E-16</v>
      </c>
      <c r="T330">
        <f t="shared" si="127"/>
        <v>1.0018742011571715E-15</v>
      </c>
      <c r="U330">
        <f t="shared" si="97"/>
        <v>6.3615046434268059E-15</v>
      </c>
      <c r="V330">
        <f t="shared" si="102"/>
        <v>4.0393036652305102E-14</v>
      </c>
      <c r="W330">
        <f t="shared" si="107"/>
        <v>2.564797954962361E-13</v>
      </c>
      <c r="X330">
        <f t="shared" si="113"/>
        <v>1.6285451887172577E-12</v>
      </c>
      <c r="Y330">
        <f t="shared" si="119"/>
        <v>1.0340617382990077E-11</v>
      </c>
      <c r="Z330">
        <f t="shared" si="125"/>
        <v>6.565882764703648E-11</v>
      </c>
      <c r="AA330">
        <f t="shared" si="89"/>
        <v>4.1690756831161822E-10</v>
      </c>
      <c r="AB330">
        <f t="shared" si="100"/>
        <v>2.6471980500454613E-9</v>
      </c>
      <c r="AC330">
        <f t="shared" si="105"/>
        <v>1.6808659877641352E-8</v>
      </c>
      <c r="AD330">
        <f t="shared" si="111"/>
        <v>1.0672833748777397E-7</v>
      </c>
      <c r="AE330">
        <f t="shared" si="117"/>
        <v>6.7768270081163863E-7</v>
      </c>
      <c r="AF330">
        <f t="shared" si="123"/>
        <v>4.3030169286761819E-6</v>
      </c>
      <c r="AG330">
        <f t="shared" si="129"/>
        <v>2.7322454396870154E-5</v>
      </c>
      <c r="AH330">
        <f t="shared" si="116"/>
        <v>1.7348677140777927E-4</v>
      </c>
      <c r="AI330">
        <f t="shared" si="122"/>
        <v>1.1015723337411013E-3</v>
      </c>
      <c r="AJ330">
        <f t="shared" si="128"/>
        <v>6.9945483255987517E-3</v>
      </c>
      <c r="AK330">
        <f t="shared" si="114"/>
        <v>4.4412613480391487E-2</v>
      </c>
      <c r="AL330">
        <f t="shared" si="120"/>
        <v>0.28200251743772187</v>
      </c>
      <c r="AM330">
        <f t="shared" si="126"/>
        <v>1.7906043713532807</v>
      </c>
    </row>
    <row r="331" spans="1:40" x14ac:dyDescent="0.2">
      <c r="A331">
        <v>317</v>
      </c>
      <c r="B331">
        <f t="shared" si="90"/>
        <v>31</v>
      </c>
      <c r="C331">
        <f t="shared" si="91"/>
        <v>6</v>
      </c>
      <c r="D331">
        <f t="shared" si="92"/>
        <v>253.33333333333334</v>
      </c>
      <c r="E331">
        <f t="shared" si="93"/>
        <v>-181.33333333333334</v>
      </c>
      <c r="F331" t="e">
        <f t="shared" si="94"/>
        <v>#N/A</v>
      </c>
      <c r="G331" t="e">
        <f t="shared" si="95"/>
        <v>#N/A</v>
      </c>
      <c r="H331">
        <f t="shared" si="96"/>
        <v>1.8995873087669401E-25</v>
      </c>
      <c r="I331">
        <f t="shared" si="101"/>
        <v>1.2061627568968387E-24</v>
      </c>
      <c r="J331">
        <f t="shared" si="106"/>
        <v>7.6586561165716048E-24</v>
      </c>
      <c r="K331">
        <f t="shared" si="112"/>
        <v>4.8629435104433695E-23</v>
      </c>
      <c r="L331">
        <f t="shared" si="118"/>
        <v>3.0877766576559088E-22</v>
      </c>
      <c r="M331">
        <f t="shared" si="124"/>
        <v>1.9606159658423323E-21</v>
      </c>
      <c r="N331">
        <f t="shared" ref="N331:N394" si="130">$C$8*EXP(-$C$5*($D331-($N$14-1)*$C$3))</f>
        <v>1.2449135386735035E-20</v>
      </c>
      <c r="O331">
        <f t="shared" si="99"/>
        <v>7.9047082435990772E-20</v>
      </c>
      <c r="P331">
        <f t="shared" si="104"/>
        <v>5.0191768725563737E-19</v>
      </c>
      <c r="Q331">
        <f t="shared" si="109"/>
        <v>3.1869786590041716E-18</v>
      </c>
      <c r="R331">
        <f t="shared" si="115"/>
        <v>2.023605310361365E-17</v>
      </c>
      <c r="S331">
        <f t="shared" si="121"/>
        <v>1.2849092793744327E-16</v>
      </c>
      <c r="T331">
        <f t="shared" si="127"/>
        <v>8.1586653670506843E-16</v>
      </c>
      <c r="U331">
        <f t="shared" si="97"/>
        <v>5.1804295945250984E-15</v>
      </c>
      <c r="V331">
        <f t="shared" si="102"/>
        <v>3.2893677551985261E-14</v>
      </c>
      <c r="W331">
        <f t="shared" si="107"/>
        <v>2.0886183339649694E-13</v>
      </c>
      <c r="X331">
        <f t="shared" si="113"/>
        <v>1.3261899761984262E-12</v>
      </c>
      <c r="Y331">
        <f t="shared" si="119"/>
        <v>8.4207814533082334E-12</v>
      </c>
      <c r="Z331">
        <f t="shared" si="125"/>
        <v>5.3468629349503248E-11</v>
      </c>
      <c r="AA331">
        <f t="shared" si="89"/>
        <v>3.3950463390679726E-10</v>
      </c>
      <c r="AB331">
        <f t="shared" si="100"/>
        <v>2.1557200520469094E-9</v>
      </c>
      <c r="AC331">
        <f t="shared" si="105"/>
        <v>1.3687969113472841E-8</v>
      </c>
      <c r="AD331">
        <f t="shared" si="111"/>
        <v>8.691318628013986E-8</v>
      </c>
      <c r="AE331">
        <f t="shared" si="117"/>
        <v>5.5186433332400923E-7</v>
      </c>
      <c r="AF331">
        <f t="shared" si="123"/>
        <v>3.504120093049044E-6</v>
      </c>
      <c r="AG331">
        <f t="shared" si="129"/>
        <v>2.2249775687715821E-5</v>
      </c>
      <c r="AH331">
        <f t="shared" si="116"/>
        <v>1.412772693309462E-4</v>
      </c>
      <c r="AI331">
        <f t="shared" si="122"/>
        <v>8.970547438205543E-4</v>
      </c>
      <c r="AJ331">
        <f t="shared" si="128"/>
        <v>5.6959425760552494E-3</v>
      </c>
      <c r="AK331">
        <f t="shared" si="114"/>
        <v>3.616698094872222E-2</v>
      </c>
      <c r="AL331">
        <f t="shared" si="120"/>
        <v>0.22964601441806182</v>
      </c>
      <c r="AM331">
        <f t="shared" si="126"/>
        <v>1.4581612994701425</v>
      </c>
    </row>
    <row r="332" spans="1:40" x14ac:dyDescent="0.2">
      <c r="A332">
        <v>318</v>
      </c>
      <c r="B332">
        <f t="shared" si="90"/>
        <v>31</v>
      </c>
      <c r="C332">
        <f t="shared" si="91"/>
        <v>7</v>
      </c>
      <c r="D332">
        <f t="shared" si="92"/>
        <v>254.22222222222223</v>
      </c>
      <c r="E332">
        <f t="shared" si="93"/>
        <v>-182.22222222222223</v>
      </c>
      <c r="F332" t="e">
        <f t="shared" si="94"/>
        <v>#N/A</v>
      </c>
      <c r="G332" t="e">
        <f t="shared" si="95"/>
        <v>#N/A</v>
      </c>
      <c r="H332">
        <f t="shared" si="96"/>
        <v>1.5469104973284511E-25</v>
      </c>
      <c r="I332">
        <f t="shared" si="101"/>
        <v>9.8222694030393164E-25</v>
      </c>
      <c r="J332">
        <f t="shared" si="106"/>
        <v>6.2367523132398974E-24</v>
      </c>
      <c r="K332">
        <f t="shared" si="112"/>
        <v>3.9600908731608378E-23</v>
      </c>
      <c r="L332">
        <f t="shared" si="118"/>
        <v>2.5145009671780664E-22</v>
      </c>
      <c r="M332">
        <f t="shared" si="124"/>
        <v>1.5966085921894038E-21</v>
      </c>
      <c r="N332">
        <f t="shared" si="130"/>
        <v>1.0137832635291752E-20</v>
      </c>
      <c r="O332">
        <f t="shared" si="99"/>
        <v>6.4371224759758548E-20</v>
      </c>
      <c r="P332">
        <f t="shared" si="104"/>
        <v>4.0873179960048765E-19</v>
      </c>
      <c r="Q332">
        <f t="shared" si="109"/>
        <v>2.5952851546346717E-18</v>
      </c>
      <c r="R332">
        <f t="shared" si="115"/>
        <v>1.6479033538498201E-17</v>
      </c>
      <c r="S332">
        <f t="shared" si="121"/>
        <v>1.046353406977249E-16</v>
      </c>
      <c r="T332">
        <f t="shared" si="127"/>
        <v>6.6439299958647644E-16</v>
      </c>
      <c r="U332">
        <f t="shared" si="97"/>
        <v>4.2186325858555425E-15</v>
      </c>
      <c r="V332">
        <f t="shared" si="102"/>
        <v>2.6786647218617593E-14</v>
      </c>
      <c r="W332">
        <f t="shared" si="107"/>
        <v>1.7008460789413809E-13</v>
      </c>
      <c r="X332">
        <f t="shared" si="113"/>
        <v>1.0799699419790157E-12</v>
      </c>
      <c r="Y332">
        <f t="shared" si="119"/>
        <v>6.8573816879660845E-12</v>
      </c>
      <c r="Z332">
        <f t="shared" si="125"/>
        <v>4.3541659620899384E-11</v>
      </c>
      <c r="AA332">
        <f t="shared" si="89"/>
        <v>2.7647230514662822E-10</v>
      </c>
      <c r="AB332">
        <f t="shared" si="100"/>
        <v>1.7554897121193191E-9</v>
      </c>
      <c r="AC332">
        <f t="shared" si="105"/>
        <v>1.1146664862950251E-8</v>
      </c>
      <c r="AD332">
        <f t="shared" si="111"/>
        <v>7.0776910117536625E-8</v>
      </c>
      <c r="AE332">
        <f t="shared" si="117"/>
        <v>4.4940536630254595E-7</v>
      </c>
      <c r="AF332">
        <f t="shared" si="123"/>
        <v>2.8535462049152608E-6</v>
      </c>
      <c r="AG332">
        <f t="shared" si="129"/>
        <v>1.8118888990089386E-5</v>
      </c>
      <c r="AH332">
        <f t="shared" si="116"/>
        <v>1.1504777377345164E-4</v>
      </c>
      <c r="AI332">
        <f t="shared" si="122"/>
        <v>7.30507828458306E-4</v>
      </c>
      <c r="AJ332">
        <f t="shared" si="128"/>
        <v>4.638435581462882E-3</v>
      </c>
      <c r="AK332">
        <f t="shared" si="114"/>
        <v>2.9452230086003617E-2</v>
      </c>
      <c r="AL332">
        <f t="shared" si="120"/>
        <v>0.18701000408532631</v>
      </c>
      <c r="AM332">
        <f t="shared" si="126"/>
        <v>1.1874395088544971</v>
      </c>
    </row>
    <row r="333" spans="1:40" x14ac:dyDescent="0.2">
      <c r="A333">
        <v>319</v>
      </c>
      <c r="B333">
        <f t="shared" si="90"/>
        <v>31</v>
      </c>
      <c r="C333">
        <f t="shared" si="91"/>
        <v>8</v>
      </c>
      <c r="D333">
        <f t="shared" si="92"/>
        <v>255.11111111111111</v>
      </c>
      <c r="E333">
        <f t="shared" si="93"/>
        <v>-183.11111111111111</v>
      </c>
      <c r="F333" t="e">
        <f t="shared" si="94"/>
        <v>#N/A</v>
      </c>
      <c r="G333" t="e">
        <f t="shared" si="95"/>
        <v>#N/A</v>
      </c>
      <c r="H333">
        <f t="shared" si="96"/>
        <v>1.2597115571898821E-25</v>
      </c>
      <c r="I333">
        <f t="shared" si="101"/>
        <v>7.9986698042389095E-25</v>
      </c>
      <c r="J333">
        <f t="shared" si="106"/>
        <v>5.0788387446380355E-24</v>
      </c>
      <c r="K333">
        <f t="shared" si="112"/>
        <v>3.2248615864060999E-23</v>
      </c>
      <c r="L333">
        <f t="shared" si="118"/>
        <v>2.0476594698851622E-22</v>
      </c>
      <c r="M333">
        <f t="shared" si="124"/>
        <v>1.300182718627338E-21</v>
      </c>
      <c r="N333">
        <f t="shared" si="130"/>
        <v>8.2556456611996219E-21</v>
      </c>
      <c r="O333">
        <f t="shared" si="99"/>
        <v>5.2420082429059816E-20</v>
      </c>
      <c r="P333">
        <f t="shared" si="104"/>
        <v>3.3284677596859878E-19</v>
      </c>
      <c r="Q333">
        <f t="shared" si="109"/>
        <v>2.1134452892671047E-18</v>
      </c>
      <c r="R333">
        <f t="shared" si="115"/>
        <v>1.3419541101839322E-17</v>
      </c>
      <c r="S333">
        <f t="shared" si="121"/>
        <v>8.5208774647961349E-17</v>
      </c>
      <c r="T333">
        <f t="shared" si="127"/>
        <v>5.4104199405237921E-16</v>
      </c>
      <c r="U333">
        <f t="shared" si="97"/>
        <v>3.4354025220708688E-15</v>
      </c>
      <c r="V333">
        <f t="shared" si="102"/>
        <v>2.1813446309877967E-14</v>
      </c>
      <c r="W333">
        <f t="shared" si="107"/>
        <v>1.3850675047740867E-13</v>
      </c>
      <c r="X333">
        <f t="shared" si="113"/>
        <v>8.7946304565014303E-13</v>
      </c>
      <c r="Y333">
        <f t="shared" si="119"/>
        <v>5.5842422553287829E-12</v>
      </c>
      <c r="Z333">
        <f t="shared" si="125"/>
        <v>3.5457728122216646E-11</v>
      </c>
      <c r="AA333">
        <f t="shared" ref="AA333:AA396" si="131">$C$8*EXP(-$C$5*($D333-($AA$14-1)*$C$3))</f>
        <v>2.2514253968643677E-10</v>
      </c>
      <c r="AB333">
        <f t="shared" si="100"/>
        <v>1.4295660173641643E-9</v>
      </c>
      <c r="AC333">
        <f t="shared" si="105"/>
        <v>9.0771783992874681E-9</v>
      </c>
      <c r="AD333">
        <f t="shared" si="111"/>
        <v>5.7636490159727655E-8</v>
      </c>
      <c r="AE333">
        <f t="shared" si="117"/>
        <v>3.6596890044522632E-7</v>
      </c>
      <c r="AF333">
        <f t="shared" si="123"/>
        <v>2.3237576702175893E-6</v>
      </c>
      <c r="AG333">
        <f t="shared" si="129"/>
        <v>1.475494148089029E-5</v>
      </c>
      <c r="AH333">
        <f t="shared" si="116"/>
        <v>9.3688038513977829E-5</v>
      </c>
      <c r="AI333">
        <f t="shared" si="122"/>
        <v>5.9488196357570221E-4</v>
      </c>
      <c r="AJ333">
        <f t="shared" si="128"/>
        <v>3.7772650191079133E-3</v>
      </c>
      <c r="AK333">
        <f t="shared" si="114"/>
        <v>2.3984137859578321E-2</v>
      </c>
      <c r="AL333">
        <f t="shared" si="120"/>
        <v>0.15228978267537979</v>
      </c>
      <c r="AM333">
        <f t="shared" si="126"/>
        <v>0.96697984489162514</v>
      </c>
    </row>
    <row r="334" spans="1:40" x14ac:dyDescent="0.2">
      <c r="A334">
        <v>320</v>
      </c>
      <c r="B334">
        <f t="shared" si="90"/>
        <v>31</v>
      </c>
      <c r="C334">
        <f t="shared" si="91"/>
        <v>9</v>
      </c>
      <c r="D334">
        <f t="shared" si="92"/>
        <v>256</v>
      </c>
      <c r="E334">
        <f t="shared" si="93"/>
        <v>-184</v>
      </c>
      <c r="F334" t="e">
        <f t="shared" si="94"/>
        <v>#N/A</v>
      </c>
      <c r="G334" t="e">
        <f t="shared" si="95"/>
        <v>#N/A</v>
      </c>
      <c r="H334">
        <f t="shared" si="96"/>
        <v>1.0258338863549856E-25</v>
      </c>
      <c r="I334">
        <f t="shared" si="101"/>
        <v>6.5136391613781074E-25</v>
      </c>
      <c r="J334">
        <f t="shared" si="106"/>
        <v>4.1359030627651678E-24</v>
      </c>
      <c r="K334">
        <f t="shared" si="112"/>
        <v>2.6261347490687648E-23</v>
      </c>
      <c r="L334">
        <f t="shared" si="118"/>
        <v>1.6674916253127967E-22</v>
      </c>
      <c r="M334">
        <f t="shared" si="124"/>
        <v>1.0587911840678764E-21</v>
      </c>
      <c r="N334">
        <f t="shared" si="130"/>
        <v>6.7229049576160433E-21</v>
      </c>
      <c r="O334">
        <f t="shared" si="99"/>
        <v>4.2687785608007625E-20</v>
      </c>
      <c r="P334">
        <f t="shared" si="104"/>
        <v>2.7105054312137654E-19</v>
      </c>
      <c r="Q334">
        <f t="shared" si="109"/>
        <v>1.7210636691497082E-18</v>
      </c>
      <c r="R334">
        <f t="shared" si="115"/>
        <v>1.092807311564996E-17</v>
      </c>
      <c r="S334">
        <f t="shared" si="121"/>
        <v>6.9388939039072432E-17</v>
      </c>
      <c r="T334">
        <f t="shared" si="127"/>
        <v>4.4059229930232245E-16</v>
      </c>
      <c r="U334">
        <f t="shared" si="97"/>
        <v>2.7975867176063917E-15</v>
      </c>
      <c r="V334">
        <f t="shared" si="102"/>
        <v>1.7763568394002555E-14</v>
      </c>
      <c r="W334">
        <f t="shared" si="107"/>
        <v>1.1279162862139462E-13</v>
      </c>
      <c r="X334">
        <f t="shared" si="113"/>
        <v>7.1618219970723425E-13</v>
      </c>
      <c r="Y334">
        <f t="shared" si="119"/>
        <v>4.5474735088646573E-12</v>
      </c>
      <c r="Z334">
        <f t="shared" si="125"/>
        <v>2.8874656927077046E-11</v>
      </c>
      <c r="AA334">
        <f t="shared" si="131"/>
        <v>1.833426431250521E-10</v>
      </c>
      <c r="AB334">
        <f t="shared" si="100"/>
        <v>1.164153218269349E-9</v>
      </c>
      <c r="AC334">
        <f t="shared" si="105"/>
        <v>7.3919121733317287E-9</v>
      </c>
      <c r="AD334">
        <f t="shared" si="111"/>
        <v>4.6935716640013204E-8</v>
      </c>
      <c r="AE334">
        <f t="shared" si="117"/>
        <v>2.980232238769536E-7</v>
      </c>
      <c r="AF334">
        <f t="shared" si="123"/>
        <v>1.8923295163729204E-6</v>
      </c>
      <c r="AG334">
        <f t="shared" si="129"/>
        <v>1.2015543459843389E-5</v>
      </c>
      <c r="AH334">
        <f t="shared" si="116"/>
        <v>7.6293945312500027E-5</v>
      </c>
      <c r="AI334">
        <f t="shared" si="122"/>
        <v>4.8443635619146714E-4</v>
      </c>
      <c r="AJ334">
        <f t="shared" si="128"/>
        <v>3.0759791257199071E-3</v>
      </c>
      <c r="AK334">
        <f t="shared" si="114"/>
        <v>1.9531250000000003E-2</v>
      </c>
      <c r="AL334">
        <f t="shared" si="120"/>
        <v>0.12401570718501562</v>
      </c>
      <c r="AM334">
        <f t="shared" si="126"/>
        <v>0.78745065618429588</v>
      </c>
    </row>
    <row r="335" spans="1:40" s="1" customFormat="1" x14ac:dyDescent="0.2">
      <c r="A335" s="1">
        <v>321</v>
      </c>
      <c r="B335" s="1">
        <f t="shared" ref="B335:B398" si="132">FLOOR(A335-1,10)/10</f>
        <v>32</v>
      </c>
      <c r="C335" s="1">
        <f t="shared" ref="C335:C398" si="133">MOD(A335-1,10)</f>
        <v>0</v>
      </c>
      <c r="D335" s="1">
        <f t="shared" ref="D335:D398" si="134">(B335+C335/9)*$C$3</f>
        <v>256</v>
      </c>
      <c r="E335" s="1">
        <f t="shared" ref="E335:E398" si="135">$C$10-D335</f>
        <v>-184</v>
      </c>
      <c r="F335" s="1" t="e">
        <f t="shared" ref="F335:F398" si="136">IF(E335&lt;0,NA(),D335)</f>
        <v>#N/A</v>
      </c>
      <c r="G335" s="1" t="e">
        <f t="shared" ref="G335:G398" si="137">IF(E335&lt;0,NA(),SUM(H335:AZ335))</f>
        <v>#N/A</v>
      </c>
      <c r="H335" s="1">
        <f t="shared" ref="H335:H398" si="138">$C$7*EXP(-$C$5*D335)</f>
        <v>1.0258338863549856E-25</v>
      </c>
      <c r="I335" s="1">
        <f t="shared" si="101"/>
        <v>6.5136391613781074E-25</v>
      </c>
      <c r="J335" s="1">
        <f t="shared" si="106"/>
        <v>4.1359030627651678E-24</v>
      </c>
      <c r="K335" s="1">
        <f t="shared" si="112"/>
        <v>2.6261347490687648E-23</v>
      </c>
      <c r="L335" s="1">
        <f t="shared" si="118"/>
        <v>1.6674916253127967E-22</v>
      </c>
      <c r="M335" s="1">
        <f t="shared" si="124"/>
        <v>1.0587911840678764E-21</v>
      </c>
      <c r="N335" s="1">
        <f t="shared" si="130"/>
        <v>6.7229049576160433E-21</v>
      </c>
      <c r="O335" s="1">
        <f t="shared" si="99"/>
        <v>4.2687785608007625E-20</v>
      </c>
      <c r="P335" s="1">
        <f t="shared" si="104"/>
        <v>2.7105054312137654E-19</v>
      </c>
      <c r="Q335" s="1">
        <f t="shared" si="109"/>
        <v>1.7210636691497082E-18</v>
      </c>
      <c r="R335" s="1">
        <f t="shared" si="115"/>
        <v>1.092807311564996E-17</v>
      </c>
      <c r="S335" s="1">
        <f t="shared" si="121"/>
        <v>6.9388939039072432E-17</v>
      </c>
      <c r="T335" s="1">
        <f t="shared" si="127"/>
        <v>4.4059229930232245E-16</v>
      </c>
      <c r="U335" s="1">
        <f t="shared" si="97"/>
        <v>2.7975867176063917E-15</v>
      </c>
      <c r="V335" s="1">
        <f t="shared" si="102"/>
        <v>1.7763568394002555E-14</v>
      </c>
      <c r="W335" s="1">
        <f t="shared" si="107"/>
        <v>1.1279162862139462E-13</v>
      </c>
      <c r="X335" s="1">
        <f t="shared" si="113"/>
        <v>7.1618219970723425E-13</v>
      </c>
      <c r="Y335" s="1">
        <f t="shared" si="119"/>
        <v>4.5474735088646573E-12</v>
      </c>
      <c r="Z335" s="1">
        <f t="shared" si="125"/>
        <v>2.8874656927077046E-11</v>
      </c>
      <c r="AA335" s="1">
        <f t="shared" si="131"/>
        <v>1.833426431250521E-10</v>
      </c>
      <c r="AB335" s="1">
        <f t="shared" si="100"/>
        <v>1.164153218269349E-9</v>
      </c>
      <c r="AC335" s="1">
        <f t="shared" si="105"/>
        <v>7.3919121733317287E-9</v>
      </c>
      <c r="AD335" s="1">
        <f t="shared" si="111"/>
        <v>4.6935716640013204E-8</v>
      </c>
      <c r="AE335" s="1">
        <f t="shared" si="117"/>
        <v>2.980232238769536E-7</v>
      </c>
      <c r="AF335" s="1">
        <f t="shared" si="123"/>
        <v>1.8923295163729204E-6</v>
      </c>
      <c r="AG335" s="1">
        <f t="shared" si="129"/>
        <v>1.2015543459843389E-5</v>
      </c>
      <c r="AH335" s="1">
        <f t="shared" si="116"/>
        <v>7.6293945312500027E-5</v>
      </c>
      <c r="AI335" s="1">
        <f t="shared" si="122"/>
        <v>4.8443635619146714E-4</v>
      </c>
      <c r="AJ335" s="1">
        <f t="shared" si="128"/>
        <v>3.0759791257199071E-3</v>
      </c>
      <c r="AK335" s="1">
        <f t="shared" si="114"/>
        <v>1.9531250000000003E-2</v>
      </c>
      <c r="AL335" s="1">
        <f t="shared" si="120"/>
        <v>0.12401570718501562</v>
      </c>
      <c r="AM335" s="1">
        <f t="shared" si="126"/>
        <v>0.78745065618429588</v>
      </c>
      <c r="AN335" s="1">
        <f t="shared" ref="AN335:AN366" si="139">$C$8*EXP(-$C$5*($D335-($AN$14-1)*$C$3))</f>
        <v>5</v>
      </c>
    </row>
    <row r="336" spans="1:40" x14ac:dyDescent="0.2">
      <c r="A336">
        <v>322</v>
      </c>
      <c r="B336">
        <f t="shared" si="132"/>
        <v>32</v>
      </c>
      <c r="C336">
        <f t="shared" si="133"/>
        <v>1</v>
      </c>
      <c r="D336">
        <f t="shared" si="134"/>
        <v>256.88888888888891</v>
      </c>
      <c r="E336">
        <f t="shared" si="135"/>
        <v>-184.88888888888891</v>
      </c>
      <c r="F336" t="e">
        <f t="shared" si="136"/>
        <v>#N/A</v>
      </c>
      <c r="G336" t="e">
        <f t="shared" si="137"/>
        <v>#N/A</v>
      </c>
      <c r="H336">
        <f t="shared" si="138"/>
        <v>8.3537787391716583E-26</v>
      </c>
      <c r="I336">
        <f t="shared" si="101"/>
        <v>5.3043188633882561E-25</v>
      </c>
      <c r="J336">
        <f t="shared" si="106"/>
        <v>3.3680325374869059E-24</v>
      </c>
      <c r="K336">
        <f t="shared" si="112"/>
        <v>2.138567357227931E-23</v>
      </c>
      <c r="L336">
        <f t="shared" si="118"/>
        <v>1.3579056290273947E-22</v>
      </c>
      <c r="M336">
        <f t="shared" si="124"/>
        <v>8.6221632959664848E-22</v>
      </c>
      <c r="N336">
        <f t="shared" si="130"/>
        <v>5.4747324345035071E-21</v>
      </c>
      <c r="O336">
        <f t="shared" si="99"/>
        <v>3.4762384103101329E-20</v>
      </c>
      <c r="P336">
        <f t="shared" si="104"/>
        <v>2.2072738037674216E-19</v>
      </c>
      <c r="Q336">
        <f t="shared" si="109"/>
        <v>1.4015315032328988E-18</v>
      </c>
      <c r="R336">
        <f t="shared" si="115"/>
        <v>8.8991703303938817E-18</v>
      </c>
      <c r="S336">
        <f t="shared" si="121"/>
        <v>5.6506209376446029E-17</v>
      </c>
      <c r="T336">
        <f t="shared" si="127"/>
        <v>3.5879206482762234E-16</v>
      </c>
      <c r="U336">
        <f t="shared" si="97"/>
        <v>2.2781876045808353E-15</v>
      </c>
      <c r="V336">
        <f t="shared" si="102"/>
        <v>1.4465589600370196E-14</v>
      </c>
      <c r="W336">
        <f t="shared" si="107"/>
        <v>9.1850768595871381E-14</v>
      </c>
      <c r="X336">
        <f t="shared" si="113"/>
        <v>5.8321602677269434E-13</v>
      </c>
      <c r="Y336">
        <f t="shared" si="119"/>
        <v>3.7031909376947597E-12</v>
      </c>
      <c r="Z336">
        <f t="shared" si="125"/>
        <v>2.3513796760543006E-11</v>
      </c>
      <c r="AA336">
        <f t="shared" si="131"/>
        <v>1.4930330285380985E-10</v>
      </c>
      <c r="AB336">
        <f t="shared" si="100"/>
        <v>9.4801688004985579E-10</v>
      </c>
      <c r="AC336">
        <f t="shared" si="105"/>
        <v>6.0195319706990144E-9</v>
      </c>
      <c r="AD336">
        <f t="shared" si="111"/>
        <v>3.8221645530575349E-8</v>
      </c>
      <c r="AE336">
        <f t="shared" si="117"/>
        <v>2.4269232129276324E-7</v>
      </c>
      <c r="AF336">
        <f t="shared" si="123"/>
        <v>1.5410001844989458E-6</v>
      </c>
      <c r="AG336">
        <f t="shared" si="129"/>
        <v>9.7847412558272606E-6</v>
      </c>
      <c r="AH336">
        <f t="shared" si="116"/>
        <v>6.212923425094743E-5</v>
      </c>
      <c r="AI336">
        <f t="shared" si="122"/>
        <v>3.9449604723173039E-4</v>
      </c>
      <c r="AJ336">
        <f t="shared" si="128"/>
        <v>2.5048937614917804E-3</v>
      </c>
      <c r="AK336">
        <f t="shared" si="114"/>
        <v>1.5905083968242525E-2</v>
      </c>
      <c r="AL336">
        <f t="shared" si="120"/>
        <v>0.10099098809132288</v>
      </c>
      <c r="AM336">
        <f t="shared" si="126"/>
        <v>0.64125280294189535</v>
      </c>
      <c r="AN336">
        <f t="shared" si="139"/>
        <v>4.0717014958700846</v>
      </c>
    </row>
    <row r="337" spans="1:41" x14ac:dyDescent="0.2">
      <c r="A337">
        <v>323</v>
      </c>
      <c r="B337">
        <f t="shared" si="132"/>
        <v>32</v>
      </c>
      <c r="C337">
        <f t="shared" si="133"/>
        <v>2</v>
      </c>
      <c r="D337">
        <f t="shared" si="134"/>
        <v>257.77777777777777</v>
      </c>
      <c r="E337">
        <f t="shared" si="135"/>
        <v>-185.77777777777777</v>
      </c>
      <c r="F337" t="e">
        <f t="shared" si="136"/>
        <v>#N/A</v>
      </c>
      <c r="G337" t="e">
        <f t="shared" si="137"/>
        <v>#N/A</v>
      </c>
      <c r="H337">
        <f t="shared" si="138"/>
        <v>6.8028186776906586E-26</v>
      </c>
      <c r="I337">
        <f t="shared" si="101"/>
        <v>4.3195206101260176E-25</v>
      </c>
      <c r="J337">
        <f t="shared" si="106"/>
        <v>2.7427246242049574E-24</v>
      </c>
      <c r="K337">
        <f t="shared" si="112"/>
        <v>1.7415215814888098E-23</v>
      </c>
      <c r="L337">
        <f t="shared" si="118"/>
        <v>1.1057972761922614E-22</v>
      </c>
      <c r="M337">
        <f t="shared" si="124"/>
        <v>7.0213750379646468E-22</v>
      </c>
      <c r="N337">
        <f t="shared" si="130"/>
        <v>4.458295248611356E-21</v>
      </c>
      <c r="O337">
        <f t="shared" si="99"/>
        <v>2.8308410270521911E-20</v>
      </c>
      <c r="P337">
        <f t="shared" si="104"/>
        <v>1.7974720097189505E-19</v>
      </c>
      <c r="Q337">
        <f t="shared" si="109"/>
        <v>1.1413235836445079E-18</v>
      </c>
      <c r="R337">
        <f t="shared" si="115"/>
        <v>7.2469530292536139E-18</v>
      </c>
      <c r="S337">
        <f t="shared" si="121"/>
        <v>4.6015283448805171E-17</v>
      </c>
      <c r="T337">
        <f t="shared" si="127"/>
        <v>2.9217883741299215E-16</v>
      </c>
      <c r="U337">
        <f t="shared" ref="U337:U400" si="140">$C$8*EXP(-$C$5*($D337-($U$14-1)*$C$3))</f>
        <v>1.8552199754889267E-15</v>
      </c>
      <c r="V337">
        <f t="shared" si="102"/>
        <v>1.177991256289413E-14</v>
      </c>
      <c r="W337">
        <f t="shared" si="107"/>
        <v>7.4797782377726319E-14</v>
      </c>
      <c r="X337">
        <f t="shared" si="113"/>
        <v>4.7493631372516383E-13</v>
      </c>
      <c r="Y337">
        <f t="shared" si="119"/>
        <v>3.0156576161008997E-12</v>
      </c>
      <c r="Z337">
        <f t="shared" si="125"/>
        <v>1.9148232288697883E-11</v>
      </c>
      <c r="AA337">
        <f t="shared" si="131"/>
        <v>1.2158369631364204E-10</v>
      </c>
      <c r="AB337">
        <f t="shared" si="100"/>
        <v>7.7200834972182805E-10</v>
      </c>
      <c r="AC337">
        <f t="shared" si="105"/>
        <v>4.9019474659066613E-9</v>
      </c>
      <c r="AD337">
        <f t="shared" si="111"/>
        <v>3.112542625629227E-8</v>
      </c>
      <c r="AE337">
        <f t="shared" si="117"/>
        <v>1.9763413752878814E-7</v>
      </c>
      <c r="AF337">
        <f t="shared" si="123"/>
        <v>1.254898551272104E-6</v>
      </c>
      <c r="AG337">
        <f t="shared" si="129"/>
        <v>7.9681091216108263E-6</v>
      </c>
      <c r="AH337">
        <f t="shared" si="116"/>
        <v>5.0594339207369709E-5</v>
      </c>
      <c r="AI337">
        <f t="shared" si="122"/>
        <v>3.2125402912565879E-4</v>
      </c>
      <c r="AJ337">
        <f t="shared" si="128"/>
        <v>2.0398359351323711E-3</v>
      </c>
      <c r="AK337">
        <f t="shared" ref="AK337:AK368" si="141">$C$8*EXP(-$C$5*($D337-($AK$14-1)*$C$3))</f>
        <v>1.2952150837086654E-2</v>
      </c>
      <c r="AL337">
        <f t="shared" si="120"/>
        <v>8.2241031456168567E-2</v>
      </c>
      <c r="AM337">
        <f t="shared" si="126"/>
        <v>0.522197999393887</v>
      </c>
      <c r="AN337">
        <f t="shared" si="139"/>
        <v>3.3157506142941804</v>
      </c>
    </row>
    <row r="338" spans="1:41" x14ac:dyDescent="0.2">
      <c r="A338">
        <v>324</v>
      </c>
      <c r="B338">
        <f t="shared" si="132"/>
        <v>32</v>
      </c>
      <c r="C338">
        <f t="shared" si="133"/>
        <v>3</v>
      </c>
      <c r="D338">
        <f t="shared" si="134"/>
        <v>258.66666666666669</v>
      </c>
      <c r="E338">
        <f t="shared" si="135"/>
        <v>-186.66666666666669</v>
      </c>
      <c r="F338" t="e">
        <f t="shared" si="136"/>
        <v>#N/A</v>
      </c>
      <c r="G338" t="e">
        <f t="shared" si="137"/>
        <v>#N/A</v>
      </c>
      <c r="H338">
        <f t="shared" si="138"/>
        <v>5.5398093972172172E-26</v>
      </c>
      <c r="I338">
        <f t="shared" si="101"/>
        <v>3.5175597059383638E-25</v>
      </c>
      <c r="J338">
        <f t="shared" si="106"/>
        <v>2.2335111910269988E-24</v>
      </c>
      <c r="K338">
        <f t="shared" si="112"/>
        <v>1.4181912056875988E-23</v>
      </c>
      <c r="L338">
        <f t="shared" si="118"/>
        <v>9.0049528472022172E-23</v>
      </c>
      <c r="M338">
        <f t="shared" si="124"/>
        <v>5.7177886490291208E-22</v>
      </c>
      <c r="N338">
        <f t="shared" si="130"/>
        <v>3.6305694865602551E-21</v>
      </c>
      <c r="O338">
        <f t="shared" si="99"/>
        <v>2.3052679288837691E-20</v>
      </c>
      <c r="P338">
        <f t="shared" si="104"/>
        <v>1.4637538941514559E-19</v>
      </c>
      <c r="Q338">
        <f t="shared" si="109"/>
        <v>9.2942578855942589E-19</v>
      </c>
      <c r="R338">
        <f t="shared" si="115"/>
        <v>5.9014858979424112E-18</v>
      </c>
      <c r="S338">
        <f t="shared" si="121"/>
        <v>3.7472099690277302E-17</v>
      </c>
      <c r="T338">
        <f t="shared" si="127"/>
        <v>2.3793300187121323E-16</v>
      </c>
      <c r="U338">
        <f t="shared" si="140"/>
        <v>1.5107803898732584E-15</v>
      </c>
      <c r="V338">
        <f t="shared" si="102"/>
        <v>9.5928575207109955E-15</v>
      </c>
      <c r="W338">
        <f t="shared" si="107"/>
        <v>6.0910848479030624E-14</v>
      </c>
      <c r="X338">
        <f t="shared" si="113"/>
        <v>3.8675977980755447E-13</v>
      </c>
      <c r="Y338">
        <f t="shared" si="119"/>
        <v>2.4557715253020076E-12</v>
      </c>
      <c r="Z338">
        <f t="shared" si="125"/>
        <v>1.5593177210631794E-11</v>
      </c>
      <c r="AA338">
        <f t="shared" si="131"/>
        <v>9.9010503630734008E-11</v>
      </c>
      <c r="AB338">
        <f t="shared" si="100"/>
        <v>6.2867751047731229E-10</v>
      </c>
      <c r="AC338">
        <f t="shared" si="105"/>
        <v>3.9918533659217427E-9</v>
      </c>
      <c r="AD338">
        <f t="shared" si="111"/>
        <v>2.5346688929467923E-8</v>
      </c>
      <c r="AE338">
        <f t="shared" si="117"/>
        <v>1.6094144268219205E-7</v>
      </c>
      <c r="AF338">
        <f t="shared" si="123"/>
        <v>1.0219144616759649E-6</v>
      </c>
      <c r="AG338">
        <f t="shared" si="129"/>
        <v>6.4887523659437814E-6</v>
      </c>
      <c r="AH338">
        <f t="shared" si="116"/>
        <v>4.1201009326641185E-5</v>
      </c>
      <c r="AI338">
        <f t="shared" si="122"/>
        <v>2.6161010218904722E-4</v>
      </c>
      <c r="AJ338">
        <f t="shared" si="128"/>
        <v>1.6611206056816063E-3</v>
      </c>
      <c r="AK338">
        <f t="shared" si="141"/>
        <v>1.0547458387620133E-2</v>
      </c>
      <c r="AL338">
        <f t="shared" si="120"/>
        <v>6.6972186160396019E-2</v>
      </c>
      <c r="AM338">
        <f t="shared" si="126"/>
        <v>0.42524687505449088</v>
      </c>
      <c r="AN338">
        <f t="shared" si="139"/>
        <v>2.7001493472307536</v>
      </c>
    </row>
    <row r="339" spans="1:41" x14ac:dyDescent="0.2">
      <c r="A339">
        <v>325</v>
      </c>
      <c r="B339">
        <f t="shared" si="132"/>
        <v>32</v>
      </c>
      <c r="C339">
        <f t="shared" si="133"/>
        <v>4</v>
      </c>
      <c r="D339">
        <f t="shared" si="134"/>
        <v>259.55555555555554</v>
      </c>
      <c r="E339">
        <f t="shared" si="135"/>
        <v>-187.55555555555554</v>
      </c>
      <c r="F339" t="e">
        <f t="shared" si="136"/>
        <v>#N/A</v>
      </c>
      <c r="G339" t="e">
        <f t="shared" si="137"/>
        <v>#N/A</v>
      </c>
      <c r="H339">
        <f t="shared" si="138"/>
        <v>4.5112900418969446E-26</v>
      </c>
      <c r="I339">
        <f t="shared" si="101"/>
        <v>2.864490623296343E-25</v>
      </c>
      <c r="J339">
        <f t="shared" si="106"/>
        <v>1.8188381715094725E-24</v>
      </c>
      <c r="K339">
        <f t="shared" si="112"/>
        <v>1.1548902507256186E-23</v>
      </c>
      <c r="L339">
        <f t="shared" si="118"/>
        <v>7.3330959956386439E-23</v>
      </c>
      <c r="M339">
        <f t="shared" si="124"/>
        <v>4.6562257190642195E-22</v>
      </c>
      <c r="N339">
        <f t="shared" si="130"/>
        <v>2.9565190418575861E-21</v>
      </c>
      <c r="O339">
        <f t="shared" si="99"/>
        <v>1.8772725748834941E-20</v>
      </c>
      <c r="P339">
        <f t="shared" si="104"/>
        <v>1.1919937840804409E-19</v>
      </c>
      <c r="Q339">
        <f t="shared" si="109"/>
        <v>7.5686887471554243E-19</v>
      </c>
      <c r="R339">
        <f t="shared" si="115"/>
        <v>4.8058177917017479E-18</v>
      </c>
      <c r="S339">
        <f t="shared" si="121"/>
        <v>3.0515040872459312E-17</v>
      </c>
      <c r="T339">
        <f t="shared" si="127"/>
        <v>1.9375843192717763E-16</v>
      </c>
      <c r="U339">
        <f t="shared" si="140"/>
        <v>1.2302893546756482E-15</v>
      </c>
      <c r="V339">
        <f t="shared" si="102"/>
        <v>7.8118504633495886E-15</v>
      </c>
      <c r="W339">
        <f t="shared" si="107"/>
        <v>4.9602158573357511E-14</v>
      </c>
      <c r="X339">
        <f t="shared" si="113"/>
        <v>3.1495407479696509E-13</v>
      </c>
      <c r="Y339">
        <f t="shared" si="119"/>
        <v>1.9998337186174959E-12</v>
      </c>
      <c r="Z339">
        <f t="shared" si="125"/>
        <v>1.2698152594779533E-11</v>
      </c>
      <c r="AA339">
        <f t="shared" si="131"/>
        <v>8.0628243148023102E-11</v>
      </c>
      <c r="AB339">
        <f t="shared" si="100"/>
        <v>5.1195743196607761E-10</v>
      </c>
      <c r="AC339">
        <f t="shared" si="105"/>
        <v>3.2507270642635624E-9</v>
      </c>
      <c r="AD339">
        <f t="shared" si="111"/>
        <v>2.0640830245893934E-8</v>
      </c>
      <c r="AE339">
        <f t="shared" si="117"/>
        <v>1.3106110258331595E-7</v>
      </c>
      <c r="AF339">
        <f t="shared" si="123"/>
        <v>8.3218612845147102E-7</v>
      </c>
      <c r="AG339">
        <f t="shared" si="129"/>
        <v>5.2840525429488319E-6</v>
      </c>
      <c r="AH339">
        <f t="shared" ref="AH339:AH370" si="142">$C$8*EXP(-$C$5*($D339-($AH$14-1)*$C$3))</f>
        <v>3.3551642261328909E-5</v>
      </c>
      <c r="AI339">
        <f t="shared" si="122"/>
        <v>2.1303964888357674E-4</v>
      </c>
      <c r="AJ339">
        <f t="shared" si="128"/>
        <v>1.3527174509949018E-3</v>
      </c>
      <c r="AK339">
        <f t="shared" si="141"/>
        <v>8.5892204189001904E-3</v>
      </c>
      <c r="AL339">
        <f t="shared" si="120"/>
        <v>5.4538150114195591E-2</v>
      </c>
      <c r="AM339">
        <f t="shared" si="126"/>
        <v>0.34629566745469464</v>
      </c>
      <c r="AN339">
        <f t="shared" si="139"/>
        <v>2.1988404272384474</v>
      </c>
    </row>
    <row r="340" spans="1:41" x14ac:dyDescent="0.2">
      <c r="A340">
        <v>326</v>
      </c>
      <c r="B340">
        <f t="shared" si="132"/>
        <v>32</v>
      </c>
      <c r="C340">
        <f t="shared" si="133"/>
        <v>5</v>
      </c>
      <c r="D340">
        <f t="shared" si="134"/>
        <v>260.44444444444446</v>
      </c>
      <c r="E340">
        <f t="shared" si="135"/>
        <v>-188.44444444444446</v>
      </c>
      <c r="F340" t="e">
        <f t="shared" si="136"/>
        <v>#N/A</v>
      </c>
      <c r="G340" t="e">
        <f t="shared" si="137"/>
        <v>#N/A</v>
      </c>
      <c r="H340">
        <f t="shared" si="138"/>
        <v>3.673725282379132E-26</v>
      </c>
      <c r="I340">
        <f t="shared" si="101"/>
        <v>2.332670151156317E-25</v>
      </c>
      <c r="J340">
        <f t="shared" si="106"/>
        <v>1.4811532207361394E-24</v>
      </c>
      <c r="K340">
        <f t="shared" si="112"/>
        <v>9.4047367228905177E-24</v>
      </c>
      <c r="L340">
        <f t="shared" si="118"/>
        <v>5.9716355869601762E-23</v>
      </c>
      <c r="M340">
        <f t="shared" si="124"/>
        <v>3.7917522450845192E-22</v>
      </c>
      <c r="N340">
        <f t="shared" si="130"/>
        <v>2.4076126010599744E-21</v>
      </c>
      <c r="O340">
        <f t="shared" si="99"/>
        <v>1.528738710261806E-20</v>
      </c>
      <c r="P340">
        <f t="shared" si="104"/>
        <v>9.7068857474163777E-20</v>
      </c>
      <c r="Q340">
        <f t="shared" si="109"/>
        <v>6.1634882587135383E-19</v>
      </c>
      <c r="R340">
        <f t="shared" si="115"/>
        <v>3.9135710982701987E-18</v>
      </c>
      <c r="S340">
        <f t="shared" si="121"/>
        <v>2.4849627513385945E-17</v>
      </c>
      <c r="T340">
        <f t="shared" si="127"/>
        <v>1.577852994230667E-16</v>
      </c>
      <c r="U340">
        <f t="shared" si="140"/>
        <v>1.0018742011571715E-15</v>
      </c>
      <c r="V340">
        <f t="shared" si="102"/>
        <v>6.3615046434268059E-15</v>
      </c>
      <c r="W340">
        <f t="shared" si="107"/>
        <v>4.0393036652305102E-14</v>
      </c>
      <c r="X340">
        <f t="shared" si="113"/>
        <v>2.564797954962361E-13</v>
      </c>
      <c r="Y340">
        <f t="shared" si="119"/>
        <v>1.6285451887172577E-12</v>
      </c>
      <c r="Z340">
        <f t="shared" si="125"/>
        <v>1.0340617382990077E-11</v>
      </c>
      <c r="AA340">
        <f t="shared" si="131"/>
        <v>6.565882764703648E-11</v>
      </c>
      <c r="AB340">
        <f t="shared" si="100"/>
        <v>4.1690756831161822E-10</v>
      </c>
      <c r="AC340">
        <f t="shared" si="105"/>
        <v>2.6471980500454613E-9</v>
      </c>
      <c r="AD340">
        <f t="shared" si="111"/>
        <v>1.6808659877641352E-8</v>
      </c>
      <c r="AE340">
        <f t="shared" si="117"/>
        <v>1.0672833748777397E-7</v>
      </c>
      <c r="AF340">
        <f t="shared" si="123"/>
        <v>6.7768270081163863E-7</v>
      </c>
      <c r="AG340">
        <f t="shared" si="129"/>
        <v>4.3030169286761819E-6</v>
      </c>
      <c r="AH340">
        <f t="shared" si="142"/>
        <v>2.7322454396870154E-5</v>
      </c>
      <c r="AI340">
        <f t="shared" si="122"/>
        <v>1.7348677140777927E-4</v>
      </c>
      <c r="AJ340">
        <f t="shared" si="128"/>
        <v>1.1015723337411013E-3</v>
      </c>
      <c r="AK340">
        <f t="shared" si="141"/>
        <v>6.9945483255987517E-3</v>
      </c>
      <c r="AL340">
        <f t="shared" si="120"/>
        <v>4.4412613480391487E-2</v>
      </c>
      <c r="AM340">
        <f t="shared" si="126"/>
        <v>0.28200251743772187</v>
      </c>
      <c r="AN340">
        <f t="shared" si="139"/>
        <v>1.7906043713532807</v>
      </c>
    </row>
    <row r="341" spans="1:41" x14ac:dyDescent="0.2">
      <c r="A341">
        <v>327</v>
      </c>
      <c r="B341">
        <f t="shared" si="132"/>
        <v>32</v>
      </c>
      <c r="C341">
        <f t="shared" si="133"/>
        <v>6</v>
      </c>
      <c r="D341">
        <f t="shared" si="134"/>
        <v>261.33333333333331</v>
      </c>
      <c r="E341">
        <f t="shared" si="135"/>
        <v>-189.33333333333331</v>
      </c>
      <c r="F341" t="e">
        <f t="shared" si="136"/>
        <v>#N/A</v>
      </c>
      <c r="G341" t="e">
        <f t="shared" si="137"/>
        <v>#N/A</v>
      </c>
      <c r="H341">
        <f t="shared" si="138"/>
        <v>2.9916625455358027E-26</v>
      </c>
      <c r="I341">
        <f t="shared" si="101"/>
        <v>1.8995873087669536E-25</v>
      </c>
      <c r="J341">
        <f t="shared" si="106"/>
        <v>1.2061627568968473E-24</v>
      </c>
      <c r="K341">
        <f t="shared" si="112"/>
        <v>7.6586561165716592E-24</v>
      </c>
      <c r="L341">
        <f t="shared" si="118"/>
        <v>4.8629435104434047E-23</v>
      </c>
      <c r="M341">
        <f t="shared" si="124"/>
        <v>3.0877766576559314E-22</v>
      </c>
      <c r="N341">
        <f t="shared" si="130"/>
        <v>1.9606159658423463E-21</v>
      </c>
      <c r="O341">
        <f t="shared" ref="O341:O404" si="143">$C$8*EXP(-$C$5*($D341-($O$14-1)*$C$3))</f>
        <v>1.2449135386735124E-20</v>
      </c>
      <c r="P341">
        <f t="shared" si="104"/>
        <v>7.9047082435991326E-20</v>
      </c>
      <c r="Q341">
        <f t="shared" si="109"/>
        <v>5.0191768725564093E-19</v>
      </c>
      <c r="R341">
        <f t="shared" si="115"/>
        <v>3.1869786590041944E-18</v>
      </c>
      <c r="S341">
        <f t="shared" si="121"/>
        <v>2.0236053103613795E-17</v>
      </c>
      <c r="T341">
        <f t="shared" si="127"/>
        <v>1.2849092793744327E-16</v>
      </c>
      <c r="U341">
        <f t="shared" si="140"/>
        <v>8.1586653670507415E-16</v>
      </c>
      <c r="V341">
        <f t="shared" si="102"/>
        <v>5.1804295945251346E-15</v>
      </c>
      <c r="W341">
        <f t="shared" si="107"/>
        <v>3.2893677551985501E-14</v>
      </c>
      <c r="X341">
        <f t="shared" si="113"/>
        <v>2.0886183339649843E-13</v>
      </c>
      <c r="Y341">
        <f t="shared" si="119"/>
        <v>1.3261899761984355E-12</v>
      </c>
      <c r="Z341">
        <f t="shared" si="125"/>
        <v>8.4207814533082947E-12</v>
      </c>
      <c r="AA341">
        <f t="shared" si="131"/>
        <v>5.346862934950363E-11</v>
      </c>
      <c r="AB341">
        <f t="shared" si="100"/>
        <v>3.395046339067985E-10</v>
      </c>
      <c r="AC341">
        <f t="shared" si="105"/>
        <v>2.1557200520469247E-9</v>
      </c>
      <c r="AD341">
        <f t="shared" si="111"/>
        <v>1.3687969113472939E-8</v>
      </c>
      <c r="AE341">
        <f t="shared" si="117"/>
        <v>8.6913186280140482E-8</v>
      </c>
      <c r="AF341">
        <f t="shared" si="123"/>
        <v>5.5186433332401304E-7</v>
      </c>
      <c r="AG341">
        <f t="shared" si="129"/>
        <v>3.5041200930490686E-6</v>
      </c>
      <c r="AH341">
        <f t="shared" si="142"/>
        <v>2.2249775687715977E-5</v>
      </c>
      <c r="AI341">
        <f t="shared" si="122"/>
        <v>1.412772693309472E-4</v>
      </c>
      <c r="AJ341">
        <f t="shared" si="128"/>
        <v>8.9705474382056069E-4</v>
      </c>
      <c r="AK341">
        <f t="shared" si="141"/>
        <v>5.6959425760552849E-3</v>
      </c>
      <c r="AL341">
        <f t="shared" si="120"/>
        <v>3.6166980948722442E-2</v>
      </c>
      <c r="AM341">
        <f t="shared" si="126"/>
        <v>0.2296460144180634</v>
      </c>
      <c r="AN341">
        <f t="shared" si="139"/>
        <v>1.4581612994701523</v>
      </c>
    </row>
    <row r="342" spans="1:41" x14ac:dyDescent="0.2">
      <c r="A342">
        <v>328</v>
      </c>
      <c r="B342">
        <f t="shared" si="132"/>
        <v>32</v>
      </c>
      <c r="C342">
        <f t="shared" si="133"/>
        <v>7</v>
      </c>
      <c r="D342">
        <f t="shared" si="134"/>
        <v>262.22222222222223</v>
      </c>
      <c r="E342">
        <f t="shared" si="135"/>
        <v>-190.22222222222223</v>
      </c>
      <c r="F342" t="e">
        <f t="shared" si="136"/>
        <v>#N/A</v>
      </c>
      <c r="G342" t="e">
        <f t="shared" si="137"/>
        <v>#N/A</v>
      </c>
      <c r="H342">
        <f t="shared" si="138"/>
        <v>2.4362313723593338E-26</v>
      </c>
      <c r="I342">
        <f t="shared" si="101"/>
        <v>1.5469104973284511E-25</v>
      </c>
      <c r="J342">
        <f t="shared" si="106"/>
        <v>9.8222694030393164E-25</v>
      </c>
      <c r="K342">
        <f t="shared" si="112"/>
        <v>6.2367523132398974E-24</v>
      </c>
      <c r="L342">
        <f t="shared" si="118"/>
        <v>3.9600908731608378E-23</v>
      </c>
      <c r="M342">
        <f t="shared" si="124"/>
        <v>2.5145009671780664E-22</v>
      </c>
      <c r="N342">
        <f t="shared" si="130"/>
        <v>1.5966085921894038E-21</v>
      </c>
      <c r="O342">
        <f t="shared" si="143"/>
        <v>1.0137832635291752E-20</v>
      </c>
      <c r="P342">
        <f t="shared" si="104"/>
        <v>6.4371224759758548E-20</v>
      </c>
      <c r="Q342">
        <f t="shared" si="109"/>
        <v>4.0873179960048765E-19</v>
      </c>
      <c r="R342">
        <f t="shared" si="115"/>
        <v>2.5952851546346717E-18</v>
      </c>
      <c r="S342">
        <f t="shared" si="121"/>
        <v>1.6479033538498201E-17</v>
      </c>
      <c r="T342">
        <f t="shared" si="127"/>
        <v>1.046353406977249E-16</v>
      </c>
      <c r="U342">
        <f t="shared" si="140"/>
        <v>6.6439299958647644E-16</v>
      </c>
      <c r="V342">
        <f t="shared" si="102"/>
        <v>4.2186325858555425E-15</v>
      </c>
      <c r="W342">
        <f t="shared" si="107"/>
        <v>2.6786647218617593E-14</v>
      </c>
      <c r="X342">
        <f t="shared" si="113"/>
        <v>1.7008460789413809E-13</v>
      </c>
      <c r="Y342">
        <f t="shared" si="119"/>
        <v>1.0799699419790157E-12</v>
      </c>
      <c r="Z342">
        <f t="shared" si="125"/>
        <v>6.8573816879660845E-12</v>
      </c>
      <c r="AA342">
        <f t="shared" si="131"/>
        <v>4.3541659620899384E-11</v>
      </c>
      <c r="AB342">
        <f t="shared" si="100"/>
        <v>2.7647230514662822E-10</v>
      </c>
      <c r="AC342">
        <f t="shared" si="105"/>
        <v>1.7554897121193191E-9</v>
      </c>
      <c r="AD342">
        <f t="shared" si="111"/>
        <v>1.1146664862950251E-8</v>
      </c>
      <c r="AE342">
        <f t="shared" si="117"/>
        <v>7.0776910117536625E-8</v>
      </c>
      <c r="AF342">
        <f t="shared" si="123"/>
        <v>4.4940536630254595E-7</v>
      </c>
      <c r="AG342">
        <f t="shared" si="129"/>
        <v>2.8535462049152608E-6</v>
      </c>
      <c r="AH342">
        <f t="shared" si="142"/>
        <v>1.8118888990089386E-5</v>
      </c>
      <c r="AI342">
        <f t="shared" si="122"/>
        <v>1.1504777377345164E-4</v>
      </c>
      <c r="AJ342">
        <f t="shared" si="128"/>
        <v>7.30507828458306E-4</v>
      </c>
      <c r="AK342">
        <f t="shared" si="141"/>
        <v>4.638435581462882E-3</v>
      </c>
      <c r="AL342">
        <f t="shared" si="120"/>
        <v>2.9452230086003617E-2</v>
      </c>
      <c r="AM342">
        <f t="shared" si="126"/>
        <v>0.18701000408532631</v>
      </c>
      <c r="AN342">
        <f t="shared" si="139"/>
        <v>1.1874395088544971</v>
      </c>
    </row>
    <row r="343" spans="1:41" x14ac:dyDescent="0.2">
      <c r="A343">
        <v>329</v>
      </c>
      <c r="B343">
        <f t="shared" si="132"/>
        <v>32</v>
      </c>
      <c r="C343">
        <f t="shared" si="133"/>
        <v>8</v>
      </c>
      <c r="D343">
        <f t="shared" si="134"/>
        <v>263.11111111111109</v>
      </c>
      <c r="E343">
        <f t="shared" si="135"/>
        <v>-191.11111111111109</v>
      </c>
      <c r="F343" t="e">
        <f t="shared" si="136"/>
        <v>#N/A</v>
      </c>
      <c r="G343" t="e">
        <f t="shared" si="137"/>
        <v>#N/A</v>
      </c>
      <c r="H343">
        <f t="shared" si="138"/>
        <v>1.9839213846242456E-26</v>
      </c>
      <c r="I343">
        <f t="shared" si="101"/>
        <v>1.2597115571898908E-25</v>
      </c>
      <c r="J343">
        <f t="shared" si="106"/>
        <v>7.9986698042389655E-25</v>
      </c>
      <c r="K343">
        <f t="shared" si="112"/>
        <v>5.0788387446380723E-24</v>
      </c>
      <c r="L343">
        <f t="shared" si="118"/>
        <v>3.2248615864061229E-23</v>
      </c>
      <c r="M343">
        <f t="shared" si="124"/>
        <v>2.0476594698851766E-22</v>
      </c>
      <c r="N343">
        <f t="shared" si="130"/>
        <v>1.3001827186273473E-21</v>
      </c>
      <c r="O343">
        <f t="shared" si="143"/>
        <v>8.2556456611996806E-21</v>
      </c>
      <c r="P343">
        <f t="shared" si="104"/>
        <v>5.2420082429060189E-20</v>
      </c>
      <c r="Q343">
        <f t="shared" si="109"/>
        <v>3.3284677596860109E-19</v>
      </c>
      <c r="R343">
        <f t="shared" si="115"/>
        <v>2.1134452892671198E-18</v>
      </c>
      <c r="S343">
        <f t="shared" si="121"/>
        <v>1.3419541101839418E-17</v>
      </c>
      <c r="T343">
        <f t="shared" si="127"/>
        <v>8.5208774647961953E-17</v>
      </c>
      <c r="U343">
        <f t="shared" si="140"/>
        <v>5.4104199405238305E-16</v>
      </c>
      <c r="V343">
        <f t="shared" si="102"/>
        <v>3.4354025220708933E-15</v>
      </c>
      <c r="W343">
        <f t="shared" si="107"/>
        <v>2.1813446309878121E-14</v>
      </c>
      <c r="X343">
        <f t="shared" si="113"/>
        <v>1.3850675047740966E-13</v>
      </c>
      <c r="Y343">
        <f t="shared" si="119"/>
        <v>8.7946304565014929E-13</v>
      </c>
      <c r="Z343">
        <f t="shared" si="125"/>
        <v>5.5842422553288031E-12</v>
      </c>
      <c r="AA343">
        <f t="shared" si="131"/>
        <v>3.5457728122216898E-11</v>
      </c>
      <c r="AB343">
        <f t="shared" ref="AB343:AB406" si="144">$C$8*EXP(-$C$5*($D343-($AB$14-1)*$C$3))</f>
        <v>2.2514253968643837E-10</v>
      </c>
      <c r="AC343">
        <f t="shared" si="105"/>
        <v>1.4295660173641746E-9</v>
      </c>
      <c r="AD343">
        <f t="shared" si="111"/>
        <v>9.0771783992875326E-9</v>
      </c>
      <c r="AE343">
        <f t="shared" si="117"/>
        <v>5.7636490159728058E-8</v>
      </c>
      <c r="AF343">
        <f t="shared" si="123"/>
        <v>3.6596890044522897E-7</v>
      </c>
      <c r="AG343">
        <f t="shared" si="129"/>
        <v>2.3237576702176058E-6</v>
      </c>
      <c r="AH343">
        <f t="shared" si="142"/>
        <v>1.4754941480890393E-5</v>
      </c>
      <c r="AI343">
        <f t="shared" si="122"/>
        <v>9.3688038513978507E-5</v>
      </c>
      <c r="AJ343">
        <f t="shared" si="128"/>
        <v>5.9488196357570643E-4</v>
      </c>
      <c r="AK343">
        <f t="shared" si="141"/>
        <v>3.7772650191079367E-3</v>
      </c>
      <c r="AL343">
        <f t="shared" si="120"/>
        <v>2.3984137859578494E-2</v>
      </c>
      <c r="AM343">
        <f t="shared" si="126"/>
        <v>0.15228978267538082</v>
      </c>
      <c r="AN343">
        <f t="shared" si="139"/>
        <v>0.96697984489163169</v>
      </c>
    </row>
    <row r="344" spans="1:41" x14ac:dyDescent="0.2">
      <c r="A344">
        <v>330</v>
      </c>
      <c r="B344">
        <f t="shared" si="132"/>
        <v>32</v>
      </c>
      <c r="C344">
        <f t="shared" si="133"/>
        <v>9</v>
      </c>
      <c r="D344">
        <f t="shared" si="134"/>
        <v>264</v>
      </c>
      <c r="E344">
        <f t="shared" si="135"/>
        <v>-192</v>
      </c>
      <c r="F344" t="e">
        <f t="shared" si="136"/>
        <v>#N/A</v>
      </c>
      <c r="G344" t="e">
        <f t="shared" si="137"/>
        <v>#N/A</v>
      </c>
      <c r="H344">
        <f t="shared" si="138"/>
        <v>1.6155871338926425E-26</v>
      </c>
      <c r="I344">
        <f t="shared" si="101"/>
        <v>1.0258338863549856E-25</v>
      </c>
      <c r="J344">
        <f t="shared" si="106"/>
        <v>6.5136391613781074E-25</v>
      </c>
      <c r="K344">
        <f t="shared" si="112"/>
        <v>4.1359030627651678E-24</v>
      </c>
      <c r="L344">
        <f t="shared" si="118"/>
        <v>2.6261347490687648E-23</v>
      </c>
      <c r="M344">
        <f t="shared" si="124"/>
        <v>1.6674916253127967E-22</v>
      </c>
      <c r="N344">
        <f t="shared" si="130"/>
        <v>1.0587911840678764E-21</v>
      </c>
      <c r="O344">
        <f t="shared" si="143"/>
        <v>6.7229049576160433E-21</v>
      </c>
      <c r="P344">
        <f t="shared" si="104"/>
        <v>4.2687785608007625E-20</v>
      </c>
      <c r="Q344">
        <f t="shared" si="109"/>
        <v>2.7105054312137654E-19</v>
      </c>
      <c r="R344">
        <f t="shared" si="115"/>
        <v>1.7210636691497082E-18</v>
      </c>
      <c r="S344">
        <f t="shared" si="121"/>
        <v>1.092807311564996E-17</v>
      </c>
      <c r="T344">
        <f t="shared" si="127"/>
        <v>6.9388939039072432E-17</v>
      </c>
      <c r="U344">
        <f t="shared" si="140"/>
        <v>4.4059229930232245E-16</v>
      </c>
      <c r="V344">
        <f t="shared" si="102"/>
        <v>2.7975867176063917E-15</v>
      </c>
      <c r="W344">
        <f t="shared" si="107"/>
        <v>1.7763568394002555E-14</v>
      </c>
      <c r="X344">
        <f t="shared" si="113"/>
        <v>1.1279162862139462E-13</v>
      </c>
      <c r="Y344">
        <f t="shared" si="119"/>
        <v>7.1618219970723425E-13</v>
      </c>
      <c r="Z344">
        <f t="shared" si="125"/>
        <v>4.5474735088646573E-12</v>
      </c>
      <c r="AA344">
        <f t="shared" si="131"/>
        <v>2.8874656927077046E-11</v>
      </c>
      <c r="AB344">
        <f t="shared" si="144"/>
        <v>1.833426431250521E-10</v>
      </c>
      <c r="AC344">
        <f t="shared" si="105"/>
        <v>1.164153218269349E-9</v>
      </c>
      <c r="AD344">
        <f t="shared" si="111"/>
        <v>7.3919121733317287E-9</v>
      </c>
      <c r="AE344">
        <f t="shared" si="117"/>
        <v>4.6935716640013204E-8</v>
      </c>
      <c r="AF344">
        <f t="shared" si="123"/>
        <v>2.980232238769536E-7</v>
      </c>
      <c r="AG344">
        <f t="shared" si="129"/>
        <v>1.8923295163729204E-6</v>
      </c>
      <c r="AH344">
        <f t="shared" si="142"/>
        <v>1.2015543459843389E-5</v>
      </c>
      <c r="AI344">
        <f t="shared" si="122"/>
        <v>7.6293945312500027E-5</v>
      </c>
      <c r="AJ344">
        <f t="shared" si="128"/>
        <v>4.8443635619146714E-4</v>
      </c>
      <c r="AK344">
        <f t="shared" si="141"/>
        <v>3.0759791257199071E-3</v>
      </c>
      <c r="AL344">
        <f t="shared" si="120"/>
        <v>1.9531250000000003E-2</v>
      </c>
      <c r="AM344">
        <f t="shared" si="126"/>
        <v>0.12401570718501562</v>
      </c>
      <c r="AN344">
        <f t="shared" si="139"/>
        <v>0.78745065618429588</v>
      </c>
    </row>
    <row r="345" spans="1:41" s="1" customFormat="1" x14ac:dyDescent="0.2">
      <c r="A345" s="1">
        <v>331</v>
      </c>
      <c r="B345" s="1">
        <f t="shared" si="132"/>
        <v>33</v>
      </c>
      <c r="C345" s="1">
        <f t="shared" si="133"/>
        <v>0</v>
      </c>
      <c r="D345" s="1">
        <f t="shared" si="134"/>
        <v>264</v>
      </c>
      <c r="E345" s="1">
        <f t="shared" si="135"/>
        <v>-192</v>
      </c>
      <c r="F345" s="1" t="e">
        <f t="shared" si="136"/>
        <v>#N/A</v>
      </c>
      <c r="G345" s="1" t="e">
        <f t="shared" si="137"/>
        <v>#N/A</v>
      </c>
      <c r="H345" s="1">
        <f t="shared" si="138"/>
        <v>1.6155871338926425E-26</v>
      </c>
      <c r="I345" s="1">
        <f t="shared" ref="I345:I408" si="145">$C$8*EXP(-$C$5*($D345-($I$14-1)*$C$3))</f>
        <v>1.0258338863549856E-25</v>
      </c>
      <c r="J345" s="1">
        <f t="shared" si="106"/>
        <v>6.5136391613781074E-25</v>
      </c>
      <c r="K345" s="1">
        <f t="shared" si="112"/>
        <v>4.1359030627651678E-24</v>
      </c>
      <c r="L345" s="1">
        <f t="shared" si="118"/>
        <v>2.6261347490687648E-23</v>
      </c>
      <c r="M345" s="1">
        <f t="shared" si="124"/>
        <v>1.6674916253127967E-22</v>
      </c>
      <c r="N345" s="1">
        <f t="shared" si="130"/>
        <v>1.0587911840678764E-21</v>
      </c>
      <c r="O345" s="1">
        <f t="shared" si="143"/>
        <v>6.7229049576160433E-21</v>
      </c>
      <c r="P345" s="1">
        <f t="shared" si="104"/>
        <v>4.2687785608007625E-20</v>
      </c>
      <c r="Q345" s="1">
        <f t="shared" si="109"/>
        <v>2.7105054312137654E-19</v>
      </c>
      <c r="R345" s="1">
        <f t="shared" si="115"/>
        <v>1.7210636691497082E-18</v>
      </c>
      <c r="S345" s="1">
        <f t="shared" si="121"/>
        <v>1.092807311564996E-17</v>
      </c>
      <c r="T345" s="1">
        <f t="shared" si="127"/>
        <v>6.9388939039072432E-17</v>
      </c>
      <c r="U345" s="1">
        <f t="shared" si="140"/>
        <v>4.4059229930232245E-16</v>
      </c>
      <c r="V345" s="1">
        <f t="shared" si="102"/>
        <v>2.7975867176063917E-15</v>
      </c>
      <c r="W345" s="1">
        <f t="shared" si="107"/>
        <v>1.7763568394002555E-14</v>
      </c>
      <c r="X345" s="1">
        <f t="shared" si="113"/>
        <v>1.1279162862139462E-13</v>
      </c>
      <c r="Y345" s="1">
        <f t="shared" si="119"/>
        <v>7.1618219970723425E-13</v>
      </c>
      <c r="Z345" s="1">
        <f t="shared" si="125"/>
        <v>4.5474735088646573E-12</v>
      </c>
      <c r="AA345" s="1">
        <f t="shared" si="131"/>
        <v>2.8874656927077046E-11</v>
      </c>
      <c r="AB345" s="1">
        <f t="shared" si="144"/>
        <v>1.833426431250521E-10</v>
      </c>
      <c r="AC345" s="1">
        <f t="shared" si="105"/>
        <v>1.164153218269349E-9</v>
      </c>
      <c r="AD345" s="1">
        <f t="shared" si="111"/>
        <v>7.3919121733317287E-9</v>
      </c>
      <c r="AE345" s="1">
        <f t="shared" si="117"/>
        <v>4.6935716640013204E-8</v>
      </c>
      <c r="AF345" s="1">
        <f t="shared" si="123"/>
        <v>2.980232238769536E-7</v>
      </c>
      <c r="AG345" s="1">
        <f t="shared" si="129"/>
        <v>1.8923295163729204E-6</v>
      </c>
      <c r="AH345" s="1">
        <f t="shared" si="142"/>
        <v>1.2015543459843389E-5</v>
      </c>
      <c r="AI345" s="1">
        <f t="shared" si="122"/>
        <v>7.6293945312500027E-5</v>
      </c>
      <c r="AJ345" s="1">
        <f t="shared" si="128"/>
        <v>4.8443635619146714E-4</v>
      </c>
      <c r="AK345" s="1">
        <f t="shared" si="141"/>
        <v>3.0759791257199071E-3</v>
      </c>
      <c r="AL345" s="1">
        <f t="shared" si="120"/>
        <v>1.9531250000000003E-2</v>
      </c>
      <c r="AM345" s="1">
        <f t="shared" si="126"/>
        <v>0.12401570718501562</v>
      </c>
      <c r="AN345" s="1">
        <f t="shared" si="139"/>
        <v>0.78745065618429588</v>
      </c>
      <c r="AO345" s="1">
        <f t="shared" ref="AO345:AO376" si="146">$C$8*EXP(-$C$5*($D345-($AO$14-1)*$C$3))</f>
        <v>5</v>
      </c>
    </row>
    <row r="346" spans="1:41" x14ac:dyDescent="0.2">
      <c r="A346">
        <v>332</v>
      </c>
      <c r="B346">
        <f t="shared" si="132"/>
        <v>33</v>
      </c>
      <c r="C346">
        <f t="shared" si="133"/>
        <v>1</v>
      </c>
      <c r="D346">
        <f t="shared" si="134"/>
        <v>264.88888888888891</v>
      </c>
      <c r="E346">
        <f t="shared" si="135"/>
        <v>-192.88888888888891</v>
      </c>
      <c r="F346" t="e">
        <f t="shared" si="136"/>
        <v>#N/A</v>
      </c>
      <c r="G346" t="e">
        <f t="shared" si="137"/>
        <v>#N/A</v>
      </c>
      <c r="H346">
        <f t="shared" si="138"/>
        <v>1.3156377099558218E-26</v>
      </c>
      <c r="I346">
        <f t="shared" si="145"/>
        <v>8.3537787391716583E-26</v>
      </c>
      <c r="J346">
        <f t="shared" si="106"/>
        <v>5.3043188633882561E-25</v>
      </c>
      <c r="K346">
        <f t="shared" si="112"/>
        <v>3.3680325374869059E-24</v>
      </c>
      <c r="L346">
        <f t="shared" si="118"/>
        <v>2.138567357227931E-23</v>
      </c>
      <c r="M346">
        <f t="shared" si="124"/>
        <v>1.3579056290273947E-22</v>
      </c>
      <c r="N346">
        <f t="shared" si="130"/>
        <v>8.6221632959664848E-22</v>
      </c>
      <c r="O346">
        <f t="shared" si="143"/>
        <v>5.4747324345035071E-21</v>
      </c>
      <c r="P346">
        <f t="shared" si="104"/>
        <v>3.4762384103101329E-20</v>
      </c>
      <c r="Q346">
        <f t="shared" si="109"/>
        <v>2.2072738037674216E-19</v>
      </c>
      <c r="R346">
        <f t="shared" si="115"/>
        <v>1.4015315032328988E-18</v>
      </c>
      <c r="S346">
        <f t="shared" si="121"/>
        <v>8.8991703303938817E-18</v>
      </c>
      <c r="T346">
        <f t="shared" si="127"/>
        <v>5.6506209376446029E-17</v>
      </c>
      <c r="U346">
        <f t="shared" si="140"/>
        <v>3.5879206482762234E-16</v>
      </c>
      <c r="V346">
        <f t="shared" si="102"/>
        <v>2.2781876045808353E-15</v>
      </c>
      <c r="W346">
        <f t="shared" si="107"/>
        <v>1.4465589600370196E-14</v>
      </c>
      <c r="X346">
        <f t="shared" si="113"/>
        <v>9.1850768595871381E-14</v>
      </c>
      <c r="Y346">
        <f t="shared" si="119"/>
        <v>5.8321602677269434E-13</v>
      </c>
      <c r="Z346">
        <f t="shared" si="125"/>
        <v>3.7031909376947597E-12</v>
      </c>
      <c r="AA346">
        <f t="shared" si="131"/>
        <v>2.3513796760543006E-11</v>
      </c>
      <c r="AB346">
        <f t="shared" si="144"/>
        <v>1.4930330285380985E-10</v>
      </c>
      <c r="AC346">
        <f t="shared" si="105"/>
        <v>9.4801688004985579E-10</v>
      </c>
      <c r="AD346">
        <f t="shared" si="111"/>
        <v>6.0195319706990144E-9</v>
      </c>
      <c r="AE346">
        <f t="shared" si="117"/>
        <v>3.8221645530575349E-8</v>
      </c>
      <c r="AF346">
        <f t="shared" si="123"/>
        <v>2.4269232129276324E-7</v>
      </c>
      <c r="AG346">
        <f t="shared" si="129"/>
        <v>1.5410001844989458E-6</v>
      </c>
      <c r="AH346">
        <f t="shared" si="142"/>
        <v>9.7847412558272606E-6</v>
      </c>
      <c r="AI346">
        <f t="shared" si="122"/>
        <v>6.212923425094743E-5</v>
      </c>
      <c r="AJ346">
        <f t="shared" si="128"/>
        <v>3.9449604723173039E-4</v>
      </c>
      <c r="AK346">
        <f t="shared" si="141"/>
        <v>2.5048937614917804E-3</v>
      </c>
      <c r="AL346">
        <f t="shared" si="120"/>
        <v>1.5905083968242525E-2</v>
      </c>
      <c r="AM346">
        <f t="shared" si="126"/>
        <v>0.10099098809132288</v>
      </c>
      <c r="AN346">
        <f t="shared" si="139"/>
        <v>0.64125280294189535</v>
      </c>
      <c r="AO346">
        <f t="shared" si="146"/>
        <v>4.0717014958700846</v>
      </c>
    </row>
    <row r="347" spans="1:41" x14ac:dyDescent="0.2">
      <c r="A347">
        <v>333</v>
      </c>
      <c r="B347">
        <f t="shared" si="132"/>
        <v>33</v>
      </c>
      <c r="C347">
        <f t="shared" si="133"/>
        <v>2</v>
      </c>
      <c r="D347">
        <f t="shared" si="134"/>
        <v>265.77777777777777</v>
      </c>
      <c r="E347">
        <f t="shared" si="135"/>
        <v>-193.77777777777777</v>
      </c>
      <c r="F347" t="e">
        <f t="shared" si="136"/>
        <v>#N/A</v>
      </c>
      <c r="G347" t="e">
        <f t="shared" si="137"/>
        <v>#N/A</v>
      </c>
      <c r="H347">
        <f t="shared" si="138"/>
        <v>1.0713768063300608E-26</v>
      </c>
      <c r="I347">
        <f t="shared" si="145"/>
        <v>6.8028186776906586E-26</v>
      </c>
      <c r="J347">
        <f t="shared" si="106"/>
        <v>4.3195206101260176E-25</v>
      </c>
      <c r="K347">
        <f t="shared" si="112"/>
        <v>2.7427246242049574E-24</v>
      </c>
      <c r="L347">
        <f t="shared" si="118"/>
        <v>1.7415215814888098E-23</v>
      </c>
      <c r="M347">
        <f t="shared" si="124"/>
        <v>1.1057972761922614E-22</v>
      </c>
      <c r="N347">
        <f t="shared" si="130"/>
        <v>7.0213750379646468E-22</v>
      </c>
      <c r="O347">
        <f t="shared" si="143"/>
        <v>4.458295248611356E-21</v>
      </c>
      <c r="P347">
        <f t="shared" si="104"/>
        <v>2.8308410270521911E-20</v>
      </c>
      <c r="Q347">
        <f t="shared" si="109"/>
        <v>1.7974720097189505E-19</v>
      </c>
      <c r="R347">
        <f t="shared" si="115"/>
        <v>1.1413235836445079E-18</v>
      </c>
      <c r="S347">
        <f t="shared" si="121"/>
        <v>7.2469530292536139E-18</v>
      </c>
      <c r="T347">
        <f t="shared" si="127"/>
        <v>4.6015283448805171E-17</v>
      </c>
      <c r="U347">
        <f t="shared" si="140"/>
        <v>2.9217883741299215E-16</v>
      </c>
      <c r="V347">
        <f t="shared" ref="V347:V410" si="147">$C$8*EXP(-$C$5*($D347-($V$14-1)*$C$3))</f>
        <v>1.8552199754889267E-15</v>
      </c>
      <c r="W347">
        <f t="shared" si="107"/>
        <v>1.177991256289413E-14</v>
      </c>
      <c r="X347">
        <f t="shared" si="113"/>
        <v>7.4797782377726319E-14</v>
      </c>
      <c r="Y347">
        <f t="shared" si="119"/>
        <v>4.7493631372516383E-13</v>
      </c>
      <c r="Z347">
        <f t="shared" si="125"/>
        <v>3.0156576161008997E-12</v>
      </c>
      <c r="AA347">
        <f t="shared" si="131"/>
        <v>1.9148232288697883E-11</v>
      </c>
      <c r="AB347">
        <f t="shared" si="144"/>
        <v>1.2158369631364204E-10</v>
      </c>
      <c r="AC347">
        <f t="shared" si="105"/>
        <v>7.7200834972182805E-10</v>
      </c>
      <c r="AD347">
        <f t="shared" si="111"/>
        <v>4.9019474659066613E-9</v>
      </c>
      <c r="AE347">
        <f t="shared" si="117"/>
        <v>3.112542625629227E-8</v>
      </c>
      <c r="AF347">
        <f t="shared" si="123"/>
        <v>1.9763413752878814E-7</v>
      </c>
      <c r="AG347">
        <f t="shared" si="129"/>
        <v>1.254898551272104E-6</v>
      </c>
      <c r="AH347">
        <f t="shared" si="142"/>
        <v>7.9681091216108263E-6</v>
      </c>
      <c r="AI347">
        <f t="shared" si="122"/>
        <v>5.0594339207369709E-5</v>
      </c>
      <c r="AJ347">
        <f t="shared" si="128"/>
        <v>3.2125402912565879E-4</v>
      </c>
      <c r="AK347">
        <f t="shared" si="141"/>
        <v>2.0398359351323711E-3</v>
      </c>
      <c r="AL347">
        <f t="shared" ref="AL347:AL378" si="148">$C$8*EXP(-$C$5*($D347-($AL$14-1)*$C$3))</f>
        <v>1.2952150837086654E-2</v>
      </c>
      <c r="AM347">
        <f t="shared" si="126"/>
        <v>8.2241031456168567E-2</v>
      </c>
      <c r="AN347">
        <f t="shared" si="139"/>
        <v>0.522197999393887</v>
      </c>
      <c r="AO347">
        <f t="shared" si="146"/>
        <v>3.3157506142941804</v>
      </c>
    </row>
    <row r="348" spans="1:41" x14ac:dyDescent="0.2">
      <c r="A348">
        <v>334</v>
      </c>
      <c r="B348">
        <f t="shared" si="132"/>
        <v>33</v>
      </c>
      <c r="C348">
        <f t="shared" si="133"/>
        <v>3</v>
      </c>
      <c r="D348">
        <f t="shared" si="134"/>
        <v>266.66666666666669</v>
      </c>
      <c r="E348">
        <f t="shared" si="135"/>
        <v>-194.66666666666669</v>
      </c>
      <c r="F348" t="e">
        <f t="shared" si="136"/>
        <v>#N/A</v>
      </c>
      <c r="G348" t="e">
        <f t="shared" si="137"/>
        <v>#N/A</v>
      </c>
      <c r="H348">
        <f t="shared" si="138"/>
        <v>8.7246530899492085E-27</v>
      </c>
      <c r="I348">
        <f t="shared" si="145"/>
        <v>5.5398093972172172E-26</v>
      </c>
      <c r="J348">
        <f t="shared" si="106"/>
        <v>3.5175597059383638E-25</v>
      </c>
      <c r="K348">
        <f t="shared" si="112"/>
        <v>2.2335111910269988E-24</v>
      </c>
      <c r="L348">
        <f t="shared" si="118"/>
        <v>1.4181912056875988E-23</v>
      </c>
      <c r="M348">
        <f t="shared" si="124"/>
        <v>9.0049528472022172E-23</v>
      </c>
      <c r="N348">
        <f t="shared" si="130"/>
        <v>5.7177886490291208E-22</v>
      </c>
      <c r="O348">
        <f t="shared" si="143"/>
        <v>3.6305694865602551E-21</v>
      </c>
      <c r="P348">
        <f t="shared" si="104"/>
        <v>2.3052679288837691E-20</v>
      </c>
      <c r="Q348">
        <f t="shared" si="109"/>
        <v>1.4637538941514559E-19</v>
      </c>
      <c r="R348">
        <f t="shared" si="115"/>
        <v>9.2942578855942589E-19</v>
      </c>
      <c r="S348">
        <f t="shared" si="121"/>
        <v>5.9014858979424112E-18</v>
      </c>
      <c r="T348">
        <f t="shared" si="127"/>
        <v>3.7472099690277302E-17</v>
      </c>
      <c r="U348">
        <f t="shared" si="140"/>
        <v>2.3793300187121323E-16</v>
      </c>
      <c r="V348">
        <f t="shared" si="147"/>
        <v>1.5107803898732584E-15</v>
      </c>
      <c r="W348">
        <f t="shared" si="107"/>
        <v>9.5928575207109955E-15</v>
      </c>
      <c r="X348">
        <f t="shared" si="113"/>
        <v>6.0910848479030624E-14</v>
      </c>
      <c r="Y348">
        <f t="shared" si="119"/>
        <v>3.8675977980755447E-13</v>
      </c>
      <c r="Z348">
        <f t="shared" si="125"/>
        <v>2.4557715253020076E-12</v>
      </c>
      <c r="AA348">
        <f t="shared" si="131"/>
        <v>1.5593177210631794E-11</v>
      </c>
      <c r="AB348">
        <f t="shared" si="144"/>
        <v>9.9010503630734008E-11</v>
      </c>
      <c r="AC348">
        <f t="shared" si="105"/>
        <v>6.2867751047731229E-10</v>
      </c>
      <c r="AD348">
        <f t="shared" si="111"/>
        <v>3.9918533659217427E-9</v>
      </c>
      <c r="AE348">
        <f t="shared" si="117"/>
        <v>2.5346688929467923E-8</v>
      </c>
      <c r="AF348">
        <f t="shared" si="123"/>
        <v>1.6094144268219205E-7</v>
      </c>
      <c r="AG348">
        <f t="shared" si="129"/>
        <v>1.0219144616759649E-6</v>
      </c>
      <c r="AH348">
        <f t="shared" si="142"/>
        <v>6.4887523659437814E-6</v>
      </c>
      <c r="AI348">
        <f t="shared" si="122"/>
        <v>4.1201009326641185E-5</v>
      </c>
      <c r="AJ348">
        <f t="shared" si="128"/>
        <v>2.6161010218904722E-4</v>
      </c>
      <c r="AK348">
        <f t="shared" si="141"/>
        <v>1.6611206056816063E-3</v>
      </c>
      <c r="AL348">
        <f t="shared" si="148"/>
        <v>1.0547458387620133E-2</v>
      </c>
      <c r="AM348">
        <f t="shared" si="126"/>
        <v>6.6972186160396019E-2</v>
      </c>
      <c r="AN348">
        <f t="shared" si="139"/>
        <v>0.42524687505449088</v>
      </c>
      <c r="AO348">
        <f t="shared" si="146"/>
        <v>2.7001493472307536</v>
      </c>
    </row>
    <row r="349" spans="1:41" x14ac:dyDescent="0.2">
      <c r="A349">
        <v>335</v>
      </c>
      <c r="B349">
        <f t="shared" si="132"/>
        <v>33</v>
      </c>
      <c r="C349">
        <f t="shared" si="133"/>
        <v>4</v>
      </c>
      <c r="D349">
        <f t="shared" si="134"/>
        <v>267.55555555555554</v>
      </c>
      <c r="E349">
        <f t="shared" si="135"/>
        <v>-195.55555555555554</v>
      </c>
      <c r="F349" t="e">
        <f t="shared" si="136"/>
        <v>#N/A</v>
      </c>
      <c r="G349" t="e">
        <f t="shared" si="137"/>
        <v>#N/A</v>
      </c>
      <c r="H349">
        <f t="shared" si="138"/>
        <v>7.1048366074588712E-27</v>
      </c>
      <c r="I349">
        <f t="shared" si="145"/>
        <v>4.5112900418969446E-26</v>
      </c>
      <c r="J349">
        <f t="shared" si="106"/>
        <v>2.864490623296343E-25</v>
      </c>
      <c r="K349">
        <f t="shared" si="112"/>
        <v>1.8188381715094725E-24</v>
      </c>
      <c r="L349">
        <f t="shared" si="118"/>
        <v>1.1548902507256186E-23</v>
      </c>
      <c r="M349">
        <f t="shared" si="124"/>
        <v>7.3330959956386439E-23</v>
      </c>
      <c r="N349">
        <f t="shared" si="130"/>
        <v>4.6562257190642195E-22</v>
      </c>
      <c r="O349">
        <f t="shared" si="143"/>
        <v>2.9565190418575861E-21</v>
      </c>
      <c r="P349">
        <f t="shared" si="104"/>
        <v>1.8772725748834941E-20</v>
      </c>
      <c r="Q349">
        <f t="shared" si="109"/>
        <v>1.1919937840804409E-19</v>
      </c>
      <c r="R349">
        <f t="shared" si="115"/>
        <v>7.5686887471554243E-19</v>
      </c>
      <c r="S349">
        <f t="shared" si="121"/>
        <v>4.8058177917017479E-18</v>
      </c>
      <c r="T349">
        <f t="shared" si="127"/>
        <v>3.0515040872459312E-17</v>
      </c>
      <c r="U349">
        <f t="shared" si="140"/>
        <v>1.9375843192717763E-16</v>
      </c>
      <c r="V349">
        <f t="shared" si="147"/>
        <v>1.2302893546756482E-15</v>
      </c>
      <c r="W349">
        <f t="shared" si="107"/>
        <v>7.8118504633495886E-15</v>
      </c>
      <c r="X349">
        <f t="shared" si="113"/>
        <v>4.9602158573357511E-14</v>
      </c>
      <c r="Y349">
        <f t="shared" si="119"/>
        <v>3.1495407479696509E-13</v>
      </c>
      <c r="Z349">
        <f t="shared" si="125"/>
        <v>1.9998337186174959E-12</v>
      </c>
      <c r="AA349">
        <f t="shared" si="131"/>
        <v>1.2698152594779533E-11</v>
      </c>
      <c r="AB349">
        <f t="shared" si="144"/>
        <v>8.0628243148023102E-11</v>
      </c>
      <c r="AC349">
        <f t="shared" si="105"/>
        <v>5.1195743196607761E-10</v>
      </c>
      <c r="AD349">
        <f t="shared" si="111"/>
        <v>3.2507270642635624E-9</v>
      </c>
      <c r="AE349">
        <f t="shared" si="117"/>
        <v>2.0640830245893934E-8</v>
      </c>
      <c r="AF349">
        <f t="shared" si="123"/>
        <v>1.3106110258331595E-7</v>
      </c>
      <c r="AG349">
        <f t="shared" si="129"/>
        <v>8.3218612845147102E-7</v>
      </c>
      <c r="AH349">
        <f t="shared" si="142"/>
        <v>5.2840525429488319E-6</v>
      </c>
      <c r="AI349">
        <f t="shared" ref="AI349:AI380" si="149">$C$8*EXP(-$C$5*($D349-($AI$14-1)*$C$3))</f>
        <v>3.3551642261328909E-5</v>
      </c>
      <c r="AJ349">
        <f t="shared" si="128"/>
        <v>2.1303964888357674E-4</v>
      </c>
      <c r="AK349">
        <f t="shared" si="141"/>
        <v>1.3527174509949018E-3</v>
      </c>
      <c r="AL349">
        <f t="shared" si="148"/>
        <v>8.5892204189001904E-3</v>
      </c>
      <c r="AM349">
        <f t="shared" si="126"/>
        <v>5.4538150114195591E-2</v>
      </c>
      <c r="AN349">
        <f t="shared" si="139"/>
        <v>0.34629566745469464</v>
      </c>
      <c r="AO349">
        <f t="shared" si="146"/>
        <v>2.1988404272384474</v>
      </c>
    </row>
    <row r="350" spans="1:41" x14ac:dyDescent="0.2">
      <c r="A350">
        <v>336</v>
      </c>
      <c r="B350">
        <f t="shared" si="132"/>
        <v>33</v>
      </c>
      <c r="C350">
        <f t="shared" si="133"/>
        <v>5</v>
      </c>
      <c r="D350">
        <f t="shared" si="134"/>
        <v>268.44444444444446</v>
      </c>
      <c r="E350">
        <f t="shared" si="135"/>
        <v>-196.44444444444446</v>
      </c>
      <c r="F350" t="e">
        <f t="shared" si="136"/>
        <v>#N/A</v>
      </c>
      <c r="G350" t="e">
        <f t="shared" si="137"/>
        <v>#N/A</v>
      </c>
      <c r="H350">
        <f t="shared" si="138"/>
        <v>5.7857547685005402E-27</v>
      </c>
      <c r="I350">
        <f t="shared" si="145"/>
        <v>3.673725282379132E-26</v>
      </c>
      <c r="J350">
        <f t="shared" si="106"/>
        <v>2.332670151156317E-25</v>
      </c>
      <c r="K350">
        <f t="shared" si="112"/>
        <v>1.4811532207361394E-24</v>
      </c>
      <c r="L350">
        <f t="shared" si="118"/>
        <v>9.4047367228905177E-24</v>
      </c>
      <c r="M350">
        <f t="shared" si="124"/>
        <v>5.9716355869601762E-23</v>
      </c>
      <c r="N350">
        <f t="shared" si="130"/>
        <v>3.7917522450845192E-22</v>
      </c>
      <c r="O350">
        <f t="shared" si="143"/>
        <v>2.4076126010599744E-21</v>
      </c>
      <c r="P350">
        <f t="shared" si="104"/>
        <v>1.528738710261806E-20</v>
      </c>
      <c r="Q350">
        <f t="shared" si="109"/>
        <v>9.7068857474163777E-20</v>
      </c>
      <c r="R350">
        <f t="shared" si="115"/>
        <v>6.1634882587135383E-19</v>
      </c>
      <c r="S350">
        <f t="shared" si="121"/>
        <v>3.9135710982701987E-18</v>
      </c>
      <c r="T350">
        <f t="shared" si="127"/>
        <v>2.4849627513385945E-17</v>
      </c>
      <c r="U350">
        <f t="shared" si="140"/>
        <v>1.577852994230667E-16</v>
      </c>
      <c r="V350">
        <f t="shared" si="147"/>
        <v>1.0018742011571715E-15</v>
      </c>
      <c r="W350">
        <f t="shared" si="107"/>
        <v>6.3615046434268059E-15</v>
      </c>
      <c r="X350">
        <f t="shared" si="113"/>
        <v>4.0393036652305102E-14</v>
      </c>
      <c r="Y350">
        <f t="shared" si="119"/>
        <v>2.564797954962361E-13</v>
      </c>
      <c r="Z350">
        <f t="shared" si="125"/>
        <v>1.6285451887172577E-12</v>
      </c>
      <c r="AA350">
        <f t="shared" si="131"/>
        <v>1.0340617382990077E-11</v>
      </c>
      <c r="AB350">
        <f t="shared" si="144"/>
        <v>6.565882764703648E-11</v>
      </c>
      <c r="AC350">
        <f t="shared" si="105"/>
        <v>4.1690756831161822E-10</v>
      </c>
      <c r="AD350">
        <f t="shared" si="111"/>
        <v>2.6471980500454613E-9</v>
      </c>
      <c r="AE350">
        <f t="shared" si="117"/>
        <v>1.6808659877641352E-8</v>
      </c>
      <c r="AF350">
        <f t="shared" si="123"/>
        <v>1.0672833748777397E-7</v>
      </c>
      <c r="AG350">
        <f t="shared" si="129"/>
        <v>6.7768270081163863E-7</v>
      </c>
      <c r="AH350">
        <f t="shared" si="142"/>
        <v>4.3030169286761819E-6</v>
      </c>
      <c r="AI350">
        <f t="shared" si="149"/>
        <v>2.7322454396870154E-5</v>
      </c>
      <c r="AJ350">
        <f t="shared" si="128"/>
        <v>1.7348677140777927E-4</v>
      </c>
      <c r="AK350">
        <f t="shared" si="141"/>
        <v>1.1015723337411013E-3</v>
      </c>
      <c r="AL350">
        <f t="shared" si="148"/>
        <v>6.9945483255987517E-3</v>
      </c>
      <c r="AM350">
        <f t="shared" si="126"/>
        <v>4.4412613480391487E-2</v>
      </c>
      <c r="AN350">
        <f t="shared" si="139"/>
        <v>0.28200251743772187</v>
      </c>
      <c r="AO350">
        <f t="shared" si="146"/>
        <v>1.7906043713532807</v>
      </c>
    </row>
    <row r="351" spans="1:41" x14ac:dyDescent="0.2">
      <c r="A351">
        <v>337</v>
      </c>
      <c r="B351">
        <f t="shared" si="132"/>
        <v>33</v>
      </c>
      <c r="C351">
        <f t="shared" si="133"/>
        <v>6</v>
      </c>
      <c r="D351">
        <f t="shared" si="134"/>
        <v>269.33333333333331</v>
      </c>
      <c r="E351">
        <f t="shared" si="135"/>
        <v>-197.33333333333331</v>
      </c>
      <c r="F351" t="e">
        <f t="shared" si="136"/>
        <v>#N/A</v>
      </c>
      <c r="G351" t="e">
        <f t="shared" si="137"/>
        <v>#N/A</v>
      </c>
      <c r="H351">
        <f t="shared" si="138"/>
        <v>4.7115732691283061E-27</v>
      </c>
      <c r="I351">
        <f t="shared" si="145"/>
        <v>2.9916625455358027E-26</v>
      </c>
      <c r="J351">
        <f t="shared" si="106"/>
        <v>1.8995873087669536E-25</v>
      </c>
      <c r="K351">
        <f t="shared" si="112"/>
        <v>1.2061627568968473E-24</v>
      </c>
      <c r="L351">
        <f t="shared" si="118"/>
        <v>7.6586561165716592E-24</v>
      </c>
      <c r="M351">
        <f t="shared" si="124"/>
        <v>4.8629435104434047E-23</v>
      </c>
      <c r="N351">
        <f t="shared" si="130"/>
        <v>3.0877766576559314E-22</v>
      </c>
      <c r="O351">
        <f t="shared" si="143"/>
        <v>1.9606159658423463E-21</v>
      </c>
      <c r="P351">
        <f t="shared" ref="P351:P414" si="150">$C$8*EXP(-$C$5*($D351-($P$14-1)*$C$3))</f>
        <v>1.2449135386735124E-20</v>
      </c>
      <c r="Q351">
        <f t="shared" si="109"/>
        <v>7.9047082435991326E-20</v>
      </c>
      <c r="R351">
        <f t="shared" si="115"/>
        <v>5.0191768725564093E-19</v>
      </c>
      <c r="S351">
        <f t="shared" si="121"/>
        <v>3.1869786590041944E-18</v>
      </c>
      <c r="T351">
        <f t="shared" si="127"/>
        <v>2.0236053103613795E-17</v>
      </c>
      <c r="U351">
        <f t="shared" si="140"/>
        <v>1.2849092793744327E-16</v>
      </c>
      <c r="V351">
        <f t="shared" si="147"/>
        <v>8.1586653670507415E-16</v>
      </c>
      <c r="W351">
        <f t="shared" si="107"/>
        <v>5.1804295945251346E-15</v>
      </c>
      <c r="X351">
        <f t="shared" si="113"/>
        <v>3.2893677551985501E-14</v>
      </c>
      <c r="Y351">
        <f t="shared" si="119"/>
        <v>2.0886183339649843E-13</v>
      </c>
      <c r="Z351">
        <f t="shared" si="125"/>
        <v>1.3261899761984355E-12</v>
      </c>
      <c r="AA351">
        <f t="shared" si="131"/>
        <v>8.4207814533082947E-12</v>
      </c>
      <c r="AB351">
        <f t="shared" si="144"/>
        <v>5.346862934950363E-11</v>
      </c>
      <c r="AC351">
        <f t="shared" si="105"/>
        <v>3.395046339067985E-10</v>
      </c>
      <c r="AD351">
        <f t="shared" si="111"/>
        <v>2.1557200520469247E-9</v>
      </c>
      <c r="AE351">
        <f t="shared" si="117"/>
        <v>1.3687969113472939E-8</v>
      </c>
      <c r="AF351">
        <f t="shared" si="123"/>
        <v>8.6913186280140482E-8</v>
      </c>
      <c r="AG351">
        <f t="shared" si="129"/>
        <v>5.5186433332401304E-7</v>
      </c>
      <c r="AH351">
        <f t="shared" si="142"/>
        <v>3.5041200930490686E-6</v>
      </c>
      <c r="AI351">
        <f t="shared" si="149"/>
        <v>2.2249775687715977E-5</v>
      </c>
      <c r="AJ351">
        <f t="shared" si="128"/>
        <v>1.412772693309472E-4</v>
      </c>
      <c r="AK351">
        <f t="shared" si="141"/>
        <v>8.9705474382056069E-4</v>
      </c>
      <c r="AL351">
        <f t="shared" si="148"/>
        <v>5.6959425760552849E-3</v>
      </c>
      <c r="AM351">
        <f t="shared" si="126"/>
        <v>3.6166980948722442E-2</v>
      </c>
      <c r="AN351">
        <f t="shared" si="139"/>
        <v>0.2296460144180634</v>
      </c>
      <c r="AO351">
        <f t="shared" si="146"/>
        <v>1.4581612994701523</v>
      </c>
    </row>
    <row r="352" spans="1:41" x14ac:dyDescent="0.2">
      <c r="A352">
        <v>338</v>
      </c>
      <c r="B352">
        <f t="shared" si="132"/>
        <v>33</v>
      </c>
      <c r="C352">
        <f t="shared" si="133"/>
        <v>7</v>
      </c>
      <c r="D352">
        <f t="shared" si="134"/>
        <v>270.22222222222223</v>
      </c>
      <c r="E352">
        <f t="shared" si="135"/>
        <v>-198.22222222222223</v>
      </c>
      <c r="F352" t="e">
        <f t="shared" si="136"/>
        <v>#N/A</v>
      </c>
      <c r="G352" t="e">
        <f t="shared" si="137"/>
        <v>#N/A</v>
      </c>
      <c r="H352">
        <f t="shared" si="138"/>
        <v>3.8368239855622294E-27</v>
      </c>
      <c r="I352">
        <f t="shared" si="145"/>
        <v>2.4362313723593338E-26</v>
      </c>
      <c r="J352">
        <f t="shared" si="106"/>
        <v>1.5469104973284511E-25</v>
      </c>
      <c r="K352">
        <f t="shared" si="112"/>
        <v>9.8222694030393164E-25</v>
      </c>
      <c r="L352">
        <f t="shared" si="118"/>
        <v>6.2367523132398974E-24</v>
      </c>
      <c r="M352">
        <f t="shared" si="124"/>
        <v>3.9600908731608378E-23</v>
      </c>
      <c r="N352">
        <f t="shared" si="130"/>
        <v>2.5145009671780664E-22</v>
      </c>
      <c r="O352">
        <f t="shared" si="143"/>
        <v>1.5966085921894038E-21</v>
      </c>
      <c r="P352">
        <f t="shared" si="150"/>
        <v>1.0137832635291752E-20</v>
      </c>
      <c r="Q352">
        <f t="shared" si="109"/>
        <v>6.4371224759758548E-20</v>
      </c>
      <c r="R352">
        <f t="shared" si="115"/>
        <v>4.0873179960048765E-19</v>
      </c>
      <c r="S352">
        <f t="shared" si="121"/>
        <v>2.5952851546346717E-18</v>
      </c>
      <c r="T352">
        <f t="shared" si="127"/>
        <v>1.6479033538498201E-17</v>
      </c>
      <c r="U352">
        <f t="shared" si="140"/>
        <v>1.046353406977249E-16</v>
      </c>
      <c r="V352">
        <f t="shared" si="147"/>
        <v>6.6439299958647644E-16</v>
      </c>
      <c r="W352">
        <f t="shared" si="107"/>
        <v>4.2186325858555425E-15</v>
      </c>
      <c r="X352">
        <f t="shared" si="113"/>
        <v>2.6786647218617593E-14</v>
      </c>
      <c r="Y352">
        <f t="shared" si="119"/>
        <v>1.7008460789413809E-13</v>
      </c>
      <c r="Z352">
        <f t="shared" si="125"/>
        <v>1.0799699419790157E-12</v>
      </c>
      <c r="AA352">
        <f t="shared" si="131"/>
        <v>6.8573816879660845E-12</v>
      </c>
      <c r="AB352">
        <f t="shared" si="144"/>
        <v>4.3541659620899384E-11</v>
      </c>
      <c r="AC352">
        <f t="shared" si="105"/>
        <v>2.7647230514662822E-10</v>
      </c>
      <c r="AD352">
        <f t="shared" si="111"/>
        <v>1.7554897121193191E-9</v>
      </c>
      <c r="AE352">
        <f t="shared" si="117"/>
        <v>1.1146664862950251E-8</v>
      </c>
      <c r="AF352">
        <f t="shared" si="123"/>
        <v>7.0776910117536625E-8</v>
      </c>
      <c r="AG352">
        <f t="shared" si="129"/>
        <v>4.4940536630254595E-7</v>
      </c>
      <c r="AH352">
        <f t="shared" si="142"/>
        <v>2.8535462049152608E-6</v>
      </c>
      <c r="AI352">
        <f t="shared" si="149"/>
        <v>1.8118888990089386E-5</v>
      </c>
      <c r="AJ352">
        <f t="shared" si="128"/>
        <v>1.1504777377345164E-4</v>
      </c>
      <c r="AK352">
        <f t="shared" si="141"/>
        <v>7.30507828458306E-4</v>
      </c>
      <c r="AL352">
        <f t="shared" si="148"/>
        <v>4.638435581462882E-3</v>
      </c>
      <c r="AM352">
        <f t="shared" si="126"/>
        <v>2.9452230086003617E-2</v>
      </c>
      <c r="AN352">
        <f t="shared" si="139"/>
        <v>0.18701000408532631</v>
      </c>
      <c r="AO352">
        <f t="shared" si="146"/>
        <v>1.1874395088544971</v>
      </c>
    </row>
    <row r="353" spans="1:43" x14ac:dyDescent="0.2">
      <c r="A353">
        <v>339</v>
      </c>
      <c r="B353">
        <f t="shared" si="132"/>
        <v>33</v>
      </c>
      <c r="C353">
        <f t="shared" si="133"/>
        <v>8</v>
      </c>
      <c r="D353">
        <f t="shared" si="134"/>
        <v>271.11111111111109</v>
      </c>
      <c r="E353">
        <f t="shared" si="135"/>
        <v>-199.11111111111109</v>
      </c>
      <c r="F353" t="e">
        <f t="shared" si="136"/>
        <v>#N/A</v>
      </c>
      <c r="G353" t="e">
        <f t="shared" si="137"/>
        <v>#N/A</v>
      </c>
      <c r="H353">
        <f t="shared" si="138"/>
        <v>3.1244803922808441E-27</v>
      </c>
      <c r="I353">
        <f t="shared" si="145"/>
        <v>1.9839213846242456E-26</v>
      </c>
      <c r="J353">
        <f t="shared" si="106"/>
        <v>1.2597115571898908E-25</v>
      </c>
      <c r="K353">
        <f t="shared" si="112"/>
        <v>7.9986698042389655E-25</v>
      </c>
      <c r="L353">
        <f t="shared" si="118"/>
        <v>5.0788387446380723E-24</v>
      </c>
      <c r="M353">
        <f t="shared" si="124"/>
        <v>3.2248615864061229E-23</v>
      </c>
      <c r="N353">
        <f t="shared" si="130"/>
        <v>2.0476594698851766E-22</v>
      </c>
      <c r="O353">
        <f t="shared" si="143"/>
        <v>1.3001827186273473E-21</v>
      </c>
      <c r="P353">
        <f t="shared" si="150"/>
        <v>8.2556456611996806E-21</v>
      </c>
      <c r="Q353">
        <f t="shared" si="109"/>
        <v>5.2420082429060189E-20</v>
      </c>
      <c r="R353">
        <f t="shared" si="115"/>
        <v>3.3284677596860109E-19</v>
      </c>
      <c r="S353">
        <f t="shared" si="121"/>
        <v>2.1134452892671198E-18</v>
      </c>
      <c r="T353">
        <f t="shared" si="127"/>
        <v>1.3419541101839418E-17</v>
      </c>
      <c r="U353">
        <f t="shared" si="140"/>
        <v>8.5208774647961953E-17</v>
      </c>
      <c r="V353">
        <f t="shared" si="147"/>
        <v>5.4104199405238305E-16</v>
      </c>
      <c r="W353">
        <f t="shared" si="107"/>
        <v>3.4354025220708933E-15</v>
      </c>
      <c r="X353">
        <f t="shared" si="113"/>
        <v>2.1813446309878121E-14</v>
      </c>
      <c r="Y353">
        <f t="shared" si="119"/>
        <v>1.3850675047740966E-13</v>
      </c>
      <c r="Z353">
        <f t="shared" si="125"/>
        <v>8.7946304565014929E-13</v>
      </c>
      <c r="AA353">
        <f t="shared" si="131"/>
        <v>5.5842422553288031E-12</v>
      </c>
      <c r="AB353">
        <f t="shared" si="144"/>
        <v>3.5457728122216898E-11</v>
      </c>
      <c r="AC353">
        <f t="shared" ref="AC353:AC416" si="151">$C$8*EXP(-$C$5*($D353-($AC$14-1)*$C$3))</f>
        <v>2.2514253968643837E-10</v>
      </c>
      <c r="AD353">
        <f t="shared" si="111"/>
        <v>1.4295660173641746E-9</v>
      </c>
      <c r="AE353">
        <f t="shared" si="117"/>
        <v>9.0771783992875326E-9</v>
      </c>
      <c r="AF353">
        <f t="shared" si="123"/>
        <v>5.7636490159728058E-8</v>
      </c>
      <c r="AG353">
        <f t="shared" si="129"/>
        <v>3.6596890044522897E-7</v>
      </c>
      <c r="AH353">
        <f t="shared" si="142"/>
        <v>2.3237576702176058E-6</v>
      </c>
      <c r="AI353">
        <f t="shared" si="149"/>
        <v>1.4754941480890393E-5</v>
      </c>
      <c r="AJ353">
        <f t="shared" si="128"/>
        <v>9.3688038513978507E-5</v>
      </c>
      <c r="AK353">
        <f t="shared" si="141"/>
        <v>5.9488196357570643E-4</v>
      </c>
      <c r="AL353">
        <f t="shared" si="148"/>
        <v>3.7772650191079367E-3</v>
      </c>
      <c r="AM353">
        <f t="shared" si="126"/>
        <v>2.3984137859578494E-2</v>
      </c>
      <c r="AN353">
        <f t="shared" si="139"/>
        <v>0.15228978267538082</v>
      </c>
      <c r="AO353">
        <f t="shared" si="146"/>
        <v>0.96697984489163169</v>
      </c>
    </row>
    <row r="354" spans="1:43" x14ac:dyDescent="0.2">
      <c r="A354">
        <v>340</v>
      </c>
      <c r="B354">
        <f t="shared" si="132"/>
        <v>33</v>
      </c>
      <c r="C354">
        <f t="shared" si="133"/>
        <v>9</v>
      </c>
      <c r="D354">
        <f t="shared" si="134"/>
        <v>272</v>
      </c>
      <c r="E354">
        <f t="shared" si="135"/>
        <v>-200</v>
      </c>
      <c r="F354" t="e">
        <f t="shared" si="136"/>
        <v>#N/A</v>
      </c>
      <c r="G354" t="e">
        <f t="shared" si="137"/>
        <v>#N/A</v>
      </c>
      <c r="H354">
        <f t="shared" si="138"/>
        <v>2.5443902974133214E-27</v>
      </c>
      <c r="I354">
        <f t="shared" si="145"/>
        <v>1.6155871338926425E-26</v>
      </c>
      <c r="J354">
        <f t="shared" si="106"/>
        <v>1.0258338863549856E-25</v>
      </c>
      <c r="K354">
        <f t="shared" si="112"/>
        <v>6.5136391613781074E-25</v>
      </c>
      <c r="L354">
        <f t="shared" si="118"/>
        <v>4.1359030627651678E-24</v>
      </c>
      <c r="M354">
        <f t="shared" si="124"/>
        <v>2.6261347490687648E-23</v>
      </c>
      <c r="N354">
        <f t="shared" si="130"/>
        <v>1.6674916253127967E-22</v>
      </c>
      <c r="O354">
        <f t="shared" si="143"/>
        <v>1.0587911840678764E-21</v>
      </c>
      <c r="P354">
        <f t="shared" si="150"/>
        <v>6.7229049576160433E-21</v>
      </c>
      <c r="Q354">
        <f t="shared" si="109"/>
        <v>4.2687785608007625E-20</v>
      </c>
      <c r="R354">
        <f t="shared" si="115"/>
        <v>2.7105054312137654E-19</v>
      </c>
      <c r="S354">
        <f t="shared" si="121"/>
        <v>1.7210636691497082E-18</v>
      </c>
      <c r="T354">
        <f t="shared" si="127"/>
        <v>1.092807311564996E-17</v>
      </c>
      <c r="U354">
        <f t="shared" si="140"/>
        <v>6.9388939039072432E-17</v>
      </c>
      <c r="V354">
        <f t="shared" si="147"/>
        <v>4.4059229930232245E-16</v>
      </c>
      <c r="W354">
        <f t="shared" si="107"/>
        <v>2.7975867176063917E-15</v>
      </c>
      <c r="X354">
        <f t="shared" si="113"/>
        <v>1.7763568394002555E-14</v>
      </c>
      <c r="Y354">
        <f t="shared" si="119"/>
        <v>1.1279162862139462E-13</v>
      </c>
      <c r="Z354">
        <f t="shared" si="125"/>
        <v>7.1618219970723425E-13</v>
      </c>
      <c r="AA354">
        <f t="shared" si="131"/>
        <v>4.5474735088646573E-12</v>
      </c>
      <c r="AB354">
        <f t="shared" si="144"/>
        <v>2.8874656927077046E-11</v>
      </c>
      <c r="AC354">
        <f t="shared" si="151"/>
        <v>1.833426431250521E-10</v>
      </c>
      <c r="AD354">
        <f t="shared" si="111"/>
        <v>1.164153218269349E-9</v>
      </c>
      <c r="AE354">
        <f t="shared" si="117"/>
        <v>7.3919121733317287E-9</v>
      </c>
      <c r="AF354">
        <f t="shared" si="123"/>
        <v>4.6935716640013204E-8</v>
      </c>
      <c r="AG354">
        <f t="shared" si="129"/>
        <v>2.980232238769536E-7</v>
      </c>
      <c r="AH354">
        <f t="shared" si="142"/>
        <v>1.8923295163729204E-6</v>
      </c>
      <c r="AI354">
        <f t="shared" si="149"/>
        <v>1.2015543459843389E-5</v>
      </c>
      <c r="AJ354">
        <f t="shared" si="128"/>
        <v>7.6293945312500027E-5</v>
      </c>
      <c r="AK354">
        <f t="shared" si="141"/>
        <v>4.8443635619146714E-4</v>
      </c>
      <c r="AL354">
        <f t="shared" si="148"/>
        <v>3.0759791257199071E-3</v>
      </c>
      <c r="AM354">
        <f t="shared" si="126"/>
        <v>1.9531250000000003E-2</v>
      </c>
      <c r="AN354">
        <f t="shared" si="139"/>
        <v>0.12401570718501562</v>
      </c>
      <c r="AO354">
        <f t="shared" si="146"/>
        <v>0.78745065618429588</v>
      </c>
    </row>
    <row r="355" spans="1:43" s="1" customFormat="1" x14ac:dyDescent="0.2">
      <c r="A355" s="1">
        <v>341</v>
      </c>
      <c r="B355" s="1">
        <f t="shared" si="132"/>
        <v>34</v>
      </c>
      <c r="C355" s="1">
        <f t="shared" si="133"/>
        <v>0</v>
      </c>
      <c r="D355" s="1">
        <f t="shared" si="134"/>
        <v>272</v>
      </c>
      <c r="E355" s="1">
        <f t="shared" si="135"/>
        <v>-200</v>
      </c>
      <c r="F355" s="1" t="e">
        <f t="shared" si="136"/>
        <v>#N/A</v>
      </c>
      <c r="G355" s="1" t="e">
        <f t="shared" si="137"/>
        <v>#N/A</v>
      </c>
      <c r="H355" s="1">
        <f t="shared" si="138"/>
        <v>2.5443902974133214E-27</v>
      </c>
      <c r="I355" s="1">
        <f t="shared" si="145"/>
        <v>1.6155871338926425E-26</v>
      </c>
      <c r="J355" s="1">
        <f t="shared" ref="J355:J418" si="152">$C$8*EXP(-$C$5*($D355-($J$14-1)*$C$3))</f>
        <v>1.0258338863549856E-25</v>
      </c>
      <c r="K355" s="1">
        <f t="shared" si="112"/>
        <v>6.5136391613781074E-25</v>
      </c>
      <c r="L355" s="1">
        <f t="shared" si="118"/>
        <v>4.1359030627651678E-24</v>
      </c>
      <c r="M355" s="1">
        <f t="shared" si="124"/>
        <v>2.6261347490687648E-23</v>
      </c>
      <c r="N355" s="1">
        <f t="shared" si="130"/>
        <v>1.6674916253127967E-22</v>
      </c>
      <c r="O355" s="1">
        <f t="shared" si="143"/>
        <v>1.0587911840678764E-21</v>
      </c>
      <c r="P355" s="1">
        <f t="shared" si="150"/>
        <v>6.7229049576160433E-21</v>
      </c>
      <c r="Q355" s="1">
        <f t="shared" si="109"/>
        <v>4.2687785608007625E-20</v>
      </c>
      <c r="R355" s="1">
        <f t="shared" si="115"/>
        <v>2.7105054312137654E-19</v>
      </c>
      <c r="S355" s="1">
        <f t="shared" si="121"/>
        <v>1.7210636691497082E-18</v>
      </c>
      <c r="T355" s="1">
        <f t="shared" si="127"/>
        <v>1.092807311564996E-17</v>
      </c>
      <c r="U355" s="1">
        <f t="shared" si="140"/>
        <v>6.9388939039072432E-17</v>
      </c>
      <c r="V355" s="1">
        <f t="shared" si="147"/>
        <v>4.4059229930232245E-16</v>
      </c>
      <c r="W355" s="1">
        <f t="shared" si="107"/>
        <v>2.7975867176063917E-15</v>
      </c>
      <c r="X355" s="1">
        <f t="shared" si="113"/>
        <v>1.7763568394002555E-14</v>
      </c>
      <c r="Y355" s="1">
        <f t="shared" si="119"/>
        <v>1.1279162862139462E-13</v>
      </c>
      <c r="Z355" s="1">
        <f t="shared" si="125"/>
        <v>7.1618219970723425E-13</v>
      </c>
      <c r="AA355" s="1">
        <f t="shared" si="131"/>
        <v>4.5474735088646573E-12</v>
      </c>
      <c r="AB355" s="1">
        <f t="shared" si="144"/>
        <v>2.8874656927077046E-11</v>
      </c>
      <c r="AC355" s="1">
        <f t="shared" si="151"/>
        <v>1.833426431250521E-10</v>
      </c>
      <c r="AD355" s="1">
        <f t="shared" si="111"/>
        <v>1.164153218269349E-9</v>
      </c>
      <c r="AE355" s="1">
        <f t="shared" si="117"/>
        <v>7.3919121733317287E-9</v>
      </c>
      <c r="AF355" s="1">
        <f t="shared" si="123"/>
        <v>4.6935716640013204E-8</v>
      </c>
      <c r="AG355" s="1">
        <f t="shared" si="129"/>
        <v>2.980232238769536E-7</v>
      </c>
      <c r="AH355" s="1">
        <f t="shared" si="142"/>
        <v>1.8923295163729204E-6</v>
      </c>
      <c r="AI355" s="1">
        <f t="shared" si="149"/>
        <v>1.2015543459843389E-5</v>
      </c>
      <c r="AJ355" s="1">
        <f t="shared" si="128"/>
        <v>7.6293945312500027E-5</v>
      </c>
      <c r="AK355" s="1">
        <f t="shared" si="141"/>
        <v>4.8443635619146714E-4</v>
      </c>
      <c r="AL355" s="1">
        <f t="shared" si="148"/>
        <v>3.0759791257199071E-3</v>
      </c>
      <c r="AM355" s="1">
        <f t="shared" si="126"/>
        <v>1.9531250000000003E-2</v>
      </c>
      <c r="AN355" s="1">
        <f t="shared" si="139"/>
        <v>0.12401570718501562</v>
      </c>
      <c r="AO355" s="1">
        <f t="shared" si="146"/>
        <v>0.78745065618429588</v>
      </c>
      <c r="AP355" s="1">
        <f t="shared" ref="AP355:AP386" si="153">$C$8*EXP(-$C$5*($D355-($AP$14-1)*$C$3))</f>
        <v>5</v>
      </c>
    </row>
    <row r="356" spans="1:43" x14ac:dyDescent="0.2">
      <c r="A356">
        <v>342</v>
      </c>
      <c r="B356">
        <f t="shared" si="132"/>
        <v>34</v>
      </c>
      <c r="C356">
        <f t="shared" si="133"/>
        <v>1</v>
      </c>
      <c r="D356">
        <f t="shared" si="134"/>
        <v>272.88888888888891</v>
      </c>
      <c r="E356">
        <f t="shared" si="135"/>
        <v>-200.88888888888891</v>
      </c>
      <c r="F356" t="e">
        <f t="shared" si="136"/>
        <v>#N/A</v>
      </c>
      <c r="G356" t="e">
        <f t="shared" si="137"/>
        <v>#N/A</v>
      </c>
      <c r="H356">
        <f t="shared" si="138"/>
        <v>2.0719995560110364E-27</v>
      </c>
      <c r="I356">
        <f t="shared" si="145"/>
        <v>1.3156377099558218E-26</v>
      </c>
      <c r="J356">
        <f t="shared" si="152"/>
        <v>8.3537787391716583E-26</v>
      </c>
      <c r="K356">
        <f t="shared" si="112"/>
        <v>5.3043188633882561E-25</v>
      </c>
      <c r="L356">
        <f t="shared" si="118"/>
        <v>3.3680325374869059E-24</v>
      </c>
      <c r="M356">
        <f t="shared" si="124"/>
        <v>2.138567357227931E-23</v>
      </c>
      <c r="N356">
        <f t="shared" si="130"/>
        <v>1.3579056290273947E-22</v>
      </c>
      <c r="O356">
        <f t="shared" si="143"/>
        <v>8.6221632959664848E-22</v>
      </c>
      <c r="P356">
        <f t="shared" si="150"/>
        <v>5.4747324345035071E-21</v>
      </c>
      <c r="Q356">
        <f t="shared" si="109"/>
        <v>3.4762384103101329E-20</v>
      </c>
      <c r="R356">
        <f t="shared" si="115"/>
        <v>2.2072738037674216E-19</v>
      </c>
      <c r="S356">
        <f t="shared" si="121"/>
        <v>1.4015315032328988E-18</v>
      </c>
      <c r="T356">
        <f t="shared" si="127"/>
        <v>8.8991703303938817E-18</v>
      </c>
      <c r="U356">
        <f t="shared" si="140"/>
        <v>5.6506209376446029E-17</v>
      </c>
      <c r="V356">
        <f t="shared" si="147"/>
        <v>3.5879206482762234E-16</v>
      </c>
      <c r="W356">
        <f t="shared" si="107"/>
        <v>2.2781876045808353E-15</v>
      </c>
      <c r="X356">
        <f t="shared" si="113"/>
        <v>1.4465589600370196E-14</v>
      </c>
      <c r="Y356">
        <f t="shared" si="119"/>
        <v>9.1850768595871381E-14</v>
      </c>
      <c r="Z356">
        <f t="shared" si="125"/>
        <v>5.8321602677269434E-13</v>
      </c>
      <c r="AA356">
        <f t="shared" si="131"/>
        <v>3.7031909376947597E-12</v>
      </c>
      <c r="AB356">
        <f t="shared" si="144"/>
        <v>2.3513796760543006E-11</v>
      </c>
      <c r="AC356">
        <f t="shared" si="151"/>
        <v>1.4930330285380985E-10</v>
      </c>
      <c r="AD356">
        <f t="shared" si="111"/>
        <v>9.4801688004985579E-10</v>
      </c>
      <c r="AE356">
        <f t="shared" si="117"/>
        <v>6.0195319706990144E-9</v>
      </c>
      <c r="AF356">
        <f t="shared" si="123"/>
        <v>3.8221645530575349E-8</v>
      </c>
      <c r="AG356">
        <f t="shared" si="129"/>
        <v>2.4269232129276324E-7</v>
      </c>
      <c r="AH356">
        <f t="shared" si="142"/>
        <v>1.5410001844989458E-6</v>
      </c>
      <c r="AI356">
        <f t="shared" si="149"/>
        <v>9.7847412558272606E-6</v>
      </c>
      <c r="AJ356">
        <f t="shared" si="128"/>
        <v>6.212923425094743E-5</v>
      </c>
      <c r="AK356">
        <f t="shared" si="141"/>
        <v>3.9449604723173039E-4</v>
      </c>
      <c r="AL356">
        <f t="shared" si="148"/>
        <v>2.5048937614917804E-3</v>
      </c>
      <c r="AM356">
        <f t="shared" si="126"/>
        <v>1.5905083968242525E-2</v>
      </c>
      <c r="AN356">
        <f t="shared" si="139"/>
        <v>0.10099098809132288</v>
      </c>
      <c r="AO356">
        <f t="shared" si="146"/>
        <v>0.64125280294189535</v>
      </c>
      <c r="AP356">
        <f t="shared" si="153"/>
        <v>4.0717014958700846</v>
      </c>
    </row>
    <row r="357" spans="1:43" x14ac:dyDescent="0.2">
      <c r="A357">
        <v>343</v>
      </c>
      <c r="B357">
        <f t="shared" si="132"/>
        <v>34</v>
      </c>
      <c r="C357">
        <f t="shared" si="133"/>
        <v>2</v>
      </c>
      <c r="D357">
        <f t="shared" si="134"/>
        <v>273.77777777777777</v>
      </c>
      <c r="E357">
        <f t="shared" si="135"/>
        <v>-201.77777777777777</v>
      </c>
      <c r="F357" t="e">
        <f t="shared" si="136"/>
        <v>#N/A</v>
      </c>
      <c r="G357" t="e">
        <f t="shared" si="137"/>
        <v>#N/A</v>
      </c>
      <c r="H357">
        <f t="shared" si="138"/>
        <v>1.6873127383304745E-27</v>
      </c>
      <c r="I357">
        <f t="shared" si="145"/>
        <v>1.0713768063300608E-26</v>
      </c>
      <c r="J357">
        <f t="shared" si="152"/>
        <v>6.8028186776906586E-26</v>
      </c>
      <c r="K357">
        <f t="shared" si="112"/>
        <v>4.3195206101260176E-25</v>
      </c>
      <c r="L357">
        <f t="shared" si="118"/>
        <v>2.7427246242049574E-24</v>
      </c>
      <c r="M357">
        <f t="shared" si="124"/>
        <v>1.7415215814888098E-23</v>
      </c>
      <c r="N357">
        <f t="shared" si="130"/>
        <v>1.1057972761922614E-22</v>
      </c>
      <c r="O357">
        <f t="shared" si="143"/>
        <v>7.0213750379646468E-22</v>
      </c>
      <c r="P357">
        <f t="shared" si="150"/>
        <v>4.458295248611356E-21</v>
      </c>
      <c r="Q357">
        <f t="shared" si="109"/>
        <v>2.8308410270521911E-20</v>
      </c>
      <c r="R357">
        <f t="shared" si="115"/>
        <v>1.7974720097189505E-19</v>
      </c>
      <c r="S357">
        <f t="shared" si="121"/>
        <v>1.1413235836445079E-18</v>
      </c>
      <c r="T357">
        <f t="shared" si="127"/>
        <v>7.2469530292536139E-18</v>
      </c>
      <c r="U357">
        <f t="shared" si="140"/>
        <v>4.6015283448805171E-17</v>
      </c>
      <c r="V357">
        <f t="shared" si="147"/>
        <v>2.9217883741299215E-16</v>
      </c>
      <c r="W357">
        <f t="shared" ref="W357:W420" si="154">$C$8*EXP(-$C$5*($D357-($W$14-1)*$C$3))</f>
        <v>1.8552199754889267E-15</v>
      </c>
      <c r="X357">
        <f t="shared" si="113"/>
        <v>1.177991256289413E-14</v>
      </c>
      <c r="Y357">
        <f t="shared" si="119"/>
        <v>7.4797782377726319E-14</v>
      </c>
      <c r="Z357">
        <f t="shared" si="125"/>
        <v>4.7493631372516383E-13</v>
      </c>
      <c r="AA357">
        <f t="shared" si="131"/>
        <v>3.0156576161008997E-12</v>
      </c>
      <c r="AB357">
        <f t="shared" si="144"/>
        <v>1.9148232288697883E-11</v>
      </c>
      <c r="AC357">
        <f t="shared" si="151"/>
        <v>1.2158369631364204E-10</v>
      </c>
      <c r="AD357">
        <f t="shared" si="111"/>
        <v>7.7200834972182805E-10</v>
      </c>
      <c r="AE357">
        <f t="shared" si="117"/>
        <v>4.9019474659066613E-9</v>
      </c>
      <c r="AF357">
        <f t="shared" si="123"/>
        <v>3.112542625629227E-8</v>
      </c>
      <c r="AG357">
        <f t="shared" si="129"/>
        <v>1.9763413752878814E-7</v>
      </c>
      <c r="AH357">
        <f t="shared" si="142"/>
        <v>1.254898551272104E-6</v>
      </c>
      <c r="AI357">
        <f t="shared" si="149"/>
        <v>7.9681091216108263E-6</v>
      </c>
      <c r="AJ357">
        <f t="shared" si="128"/>
        <v>5.0594339207369709E-5</v>
      </c>
      <c r="AK357">
        <f t="shared" si="141"/>
        <v>3.2125402912565879E-4</v>
      </c>
      <c r="AL357">
        <f t="shared" si="148"/>
        <v>2.0398359351323711E-3</v>
      </c>
      <c r="AM357">
        <f t="shared" ref="AM357:AM388" si="155">$C$8*EXP(-$C$5*($D357-($AM$14-1)*$C$3))</f>
        <v>1.2952150837086654E-2</v>
      </c>
      <c r="AN357">
        <f t="shared" si="139"/>
        <v>8.2241031456168567E-2</v>
      </c>
      <c r="AO357">
        <f t="shared" si="146"/>
        <v>0.522197999393887</v>
      </c>
      <c r="AP357">
        <f t="shared" si="153"/>
        <v>3.3157506142941804</v>
      </c>
    </row>
    <row r="358" spans="1:43" x14ac:dyDescent="0.2">
      <c r="A358">
        <v>344</v>
      </c>
      <c r="B358">
        <f t="shared" si="132"/>
        <v>34</v>
      </c>
      <c r="C358">
        <f t="shared" si="133"/>
        <v>3</v>
      </c>
      <c r="D358">
        <f t="shared" si="134"/>
        <v>274.66666666666669</v>
      </c>
      <c r="E358">
        <f t="shared" si="135"/>
        <v>-202.66666666666669</v>
      </c>
      <c r="F358" t="e">
        <f t="shared" si="136"/>
        <v>#N/A</v>
      </c>
      <c r="G358" t="e">
        <f t="shared" si="137"/>
        <v>#N/A</v>
      </c>
      <c r="H358">
        <f t="shared" si="138"/>
        <v>1.3740467601321723E-27</v>
      </c>
      <c r="I358">
        <f t="shared" si="145"/>
        <v>8.7246530899492085E-27</v>
      </c>
      <c r="J358">
        <f t="shared" si="152"/>
        <v>5.5398093972172172E-26</v>
      </c>
      <c r="K358">
        <f t="shared" si="112"/>
        <v>3.5175597059383638E-25</v>
      </c>
      <c r="L358">
        <f t="shared" si="118"/>
        <v>2.2335111910269988E-24</v>
      </c>
      <c r="M358">
        <f t="shared" si="124"/>
        <v>1.4181912056875988E-23</v>
      </c>
      <c r="N358">
        <f t="shared" si="130"/>
        <v>9.0049528472022172E-23</v>
      </c>
      <c r="O358">
        <f t="shared" si="143"/>
        <v>5.7177886490291208E-22</v>
      </c>
      <c r="P358">
        <f t="shared" si="150"/>
        <v>3.6305694865602551E-21</v>
      </c>
      <c r="Q358">
        <f t="shared" si="109"/>
        <v>2.3052679288837691E-20</v>
      </c>
      <c r="R358">
        <f t="shared" si="115"/>
        <v>1.4637538941514559E-19</v>
      </c>
      <c r="S358">
        <f t="shared" si="121"/>
        <v>9.2942578855942589E-19</v>
      </c>
      <c r="T358">
        <f t="shared" si="127"/>
        <v>5.9014858979424112E-18</v>
      </c>
      <c r="U358">
        <f t="shared" si="140"/>
        <v>3.7472099690277302E-17</v>
      </c>
      <c r="V358">
        <f t="shared" si="147"/>
        <v>2.3793300187121323E-16</v>
      </c>
      <c r="W358">
        <f t="shared" si="154"/>
        <v>1.5107803898732584E-15</v>
      </c>
      <c r="X358">
        <f t="shared" si="113"/>
        <v>9.5928575207109955E-15</v>
      </c>
      <c r="Y358">
        <f t="shared" si="119"/>
        <v>6.0910848479030624E-14</v>
      </c>
      <c r="Z358">
        <f t="shared" si="125"/>
        <v>3.8675977980755447E-13</v>
      </c>
      <c r="AA358">
        <f t="shared" si="131"/>
        <v>2.4557715253020076E-12</v>
      </c>
      <c r="AB358">
        <f t="shared" si="144"/>
        <v>1.5593177210631794E-11</v>
      </c>
      <c r="AC358">
        <f t="shared" si="151"/>
        <v>9.9010503630734008E-11</v>
      </c>
      <c r="AD358">
        <f t="shared" si="111"/>
        <v>6.2867751047731229E-10</v>
      </c>
      <c r="AE358">
        <f t="shared" si="117"/>
        <v>3.9918533659217427E-9</v>
      </c>
      <c r="AF358">
        <f t="shared" si="123"/>
        <v>2.5346688929467923E-8</v>
      </c>
      <c r="AG358">
        <f t="shared" si="129"/>
        <v>1.6094144268219205E-7</v>
      </c>
      <c r="AH358">
        <f t="shared" si="142"/>
        <v>1.0219144616759649E-6</v>
      </c>
      <c r="AI358">
        <f t="shared" si="149"/>
        <v>6.4887523659437814E-6</v>
      </c>
      <c r="AJ358">
        <f t="shared" si="128"/>
        <v>4.1201009326641185E-5</v>
      </c>
      <c r="AK358">
        <f t="shared" si="141"/>
        <v>2.6161010218904722E-4</v>
      </c>
      <c r="AL358">
        <f t="shared" si="148"/>
        <v>1.6611206056816063E-3</v>
      </c>
      <c r="AM358">
        <f t="shared" si="155"/>
        <v>1.0547458387620133E-2</v>
      </c>
      <c r="AN358">
        <f t="shared" si="139"/>
        <v>6.6972186160396019E-2</v>
      </c>
      <c r="AO358">
        <f t="shared" si="146"/>
        <v>0.42524687505449088</v>
      </c>
      <c r="AP358">
        <f t="shared" si="153"/>
        <v>2.7001493472307536</v>
      </c>
    </row>
    <row r="359" spans="1:43" x14ac:dyDescent="0.2">
      <c r="A359">
        <v>345</v>
      </c>
      <c r="B359">
        <f t="shared" si="132"/>
        <v>34</v>
      </c>
      <c r="C359">
        <f t="shared" si="133"/>
        <v>4</v>
      </c>
      <c r="D359">
        <f t="shared" si="134"/>
        <v>275.55555555555554</v>
      </c>
      <c r="E359">
        <f t="shared" si="135"/>
        <v>-203.55555555555554</v>
      </c>
      <c r="F359" t="e">
        <f t="shared" si="136"/>
        <v>#N/A</v>
      </c>
      <c r="G359" t="e">
        <f t="shared" si="137"/>
        <v>#N/A</v>
      </c>
      <c r="H359">
        <f t="shared" si="138"/>
        <v>1.1189416497251412E-27</v>
      </c>
      <c r="I359">
        <f t="shared" si="145"/>
        <v>7.1048366074588712E-27</v>
      </c>
      <c r="J359">
        <f t="shared" si="152"/>
        <v>4.5112900418969446E-26</v>
      </c>
      <c r="K359">
        <f t="shared" si="112"/>
        <v>2.864490623296343E-25</v>
      </c>
      <c r="L359">
        <f t="shared" si="118"/>
        <v>1.8188381715094725E-24</v>
      </c>
      <c r="M359">
        <f t="shared" si="124"/>
        <v>1.1548902507256186E-23</v>
      </c>
      <c r="N359">
        <f t="shared" si="130"/>
        <v>7.3330959956386439E-23</v>
      </c>
      <c r="O359">
        <f t="shared" si="143"/>
        <v>4.6562257190642195E-22</v>
      </c>
      <c r="P359">
        <f t="shared" si="150"/>
        <v>2.9565190418575861E-21</v>
      </c>
      <c r="Q359">
        <f t="shared" si="109"/>
        <v>1.8772725748834941E-20</v>
      </c>
      <c r="R359">
        <f t="shared" si="115"/>
        <v>1.1919937840804409E-19</v>
      </c>
      <c r="S359">
        <f t="shared" si="121"/>
        <v>7.5686887471554243E-19</v>
      </c>
      <c r="T359">
        <f t="shared" si="127"/>
        <v>4.8058177917017479E-18</v>
      </c>
      <c r="U359">
        <f t="shared" si="140"/>
        <v>3.0515040872459312E-17</v>
      </c>
      <c r="V359">
        <f t="shared" si="147"/>
        <v>1.9375843192717763E-16</v>
      </c>
      <c r="W359">
        <f t="shared" si="154"/>
        <v>1.2302893546756482E-15</v>
      </c>
      <c r="X359">
        <f t="shared" si="113"/>
        <v>7.8118504633495886E-15</v>
      </c>
      <c r="Y359">
        <f t="shared" si="119"/>
        <v>4.9602158573357511E-14</v>
      </c>
      <c r="Z359">
        <f t="shared" si="125"/>
        <v>3.1495407479696509E-13</v>
      </c>
      <c r="AA359">
        <f t="shared" si="131"/>
        <v>1.9998337186174959E-12</v>
      </c>
      <c r="AB359">
        <f t="shared" si="144"/>
        <v>1.2698152594779533E-11</v>
      </c>
      <c r="AC359">
        <f t="shared" si="151"/>
        <v>8.0628243148023102E-11</v>
      </c>
      <c r="AD359">
        <f t="shared" si="111"/>
        <v>5.1195743196607761E-10</v>
      </c>
      <c r="AE359">
        <f t="shared" si="117"/>
        <v>3.2507270642635624E-9</v>
      </c>
      <c r="AF359">
        <f t="shared" si="123"/>
        <v>2.0640830245893934E-8</v>
      </c>
      <c r="AG359">
        <f t="shared" si="129"/>
        <v>1.3106110258331595E-7</v>
      </c>
      <c r="AH359">
        <f t="shared" si="142"/>
        <v>8.3218612845147102E-7</v>
      </c>
      <c r="AI359">
        <f t="shared" si="149"/>
        <v>5.2840525429488319E-6</v>
      </c>
      <c r="AJ359">
        <f t="shared" ref="AJ359:AJ390" si="156">$C$8*EXP(-$C$5*($D359-($AJ$14-1)*$C$3))</f>
        <v>3.3551642261328909E-5</v>
      </c>
      <c r="AK359">
        <f t="shared" si="141"/>
        <v>2.1303964888357674E-4</v>
      </c>
      <c r="AL359">
        <f t="shared" si="148"/>
        <v>1.3527174509949018E-3</v>
      </c>
      <c r="AM359">
        <f t="shared" si="155"/>
        <v>8.5892204189001904E-3</v>
      </c>
      <c r="AN359">
        <f t="shared" si="139"/>
        <v>5.4538150114195591E-2</v>
      </c>
      <c r="AO359">
        <f t="shared" si="146"/>
        <v>0.34629566745469464</v>
      </c>
      <c r="AP359">
        <f t="shared" si="153"/>
        <v>2.1988404272384474</v>
      </c>
    </row>
    <row r="360" spans="1:43" x14ac:dyDescent="0.2">
      <c r="A360">
        <v>346</v>
      </c>
      <c r="B360">
        <f t="shared" si="132"/>
        <v>34</v>
      </c>
      <c r="C360">
        <f t="shared" si="133"/>
        <v>5</v>
      </c>
      <c r="D360">
        <f t="shared" si="134"/>
        <v>276.44444444444446</v>
      </c>
      <c r="E360">
        <f t="shared" si="135"/>
        <v>-204.44444444444446</v>
      </c>
      <c r="F360" t="e">
        <f t="shared" si="136"/>
        <v>#N/A</v>
      </c>
      <c r="G360" t="e">
        <f t="shared" si="137"/>
        <v>#N/A</v>
      </c>
      <c r="H360">
        <f t="shared" si="138"/>
        <v>9.1119927779543578E-28</v>
      </c>
      <c r="I360">
        <f t="shared" si="145"/>
        <v>5.7857547685005402E-27</v>
      </c>
      <c r="J360">
        <f t="shared" si="152"/>
        <v>3.673725282379132E-26</v>
      </c>
      <c r="K360">
        <f t="shared" si="112"/>
        <v>2.332670151156317E-25</v>
      </c>
      <c r="L360">
        <f t="shared" si="118"/>
        <v>1.4811532207361394E-24</v>
      </c>
      <c r="M360">
        <f t="shared" si="124"/>
        <v>9.4047367228905177E-24</v>
      </c>
      <c r="N360">
        <f t="shared" si="130"/>
        <v>5.9716355869601762E-23</v>
      </c>
      <c r="O360">
        <f t="shared" si="143"/>
        <v>3.7917522450845192E-22</v>
      </c>
      <c r="P360">
        <f t="shared" si="150"/>
        <v>2.4076126010599744E-21</v>
      </c>
      <c r="Q360">
        <f t="shared" si="109"/>
        <v>1.528738710261806E-20</v>
      </c>
      <c r="R360">
        <f t="shared" si="115"/>
        <v>9.7068857474163777E-20</v>
      </c>
      <c r="S360">
        <f t="shared" si="121"/>
        <v>6.1634882587135383E-19</v>
      </c>
      <c r="T360">
        <f t="shared" si="127"/>
        <v>3.9135710982701987E-18</v>
      </c>
      <c r="U360">
        <f t="shared" si="140"/>
        <v>2.4849627513385945E-17</v>
      </c>
      <c r="V360">
        <f t="shared" si="147"/>
        <v>1.577852994230667E-16</v>
      </c>
      <c r="W360">
        <f t="shared" si="154"/>
        <v>1.0018742011571715E-15</v>
      </c>
      <c r="X360">
        <f t="shared" si="113"/>
        <v>6.3615046434268059E-15</v>
      </c>
      <c r="Y360">
        <f t="shared" si="119"/>
        <v>4.0393036652305102E-14</v>
      </c>
      <c r="Z360">
        <f t="shared" si="125"/>
        <v>2.564797954962361E-13</v>
      </c>
      <c r="AA360">
        <f t="shared" si="131"/>
        <v>1.6285451887172577E-12</v>
      </c>
      <c r="AB360">
        <f t="shared" si="144"/>
        <v>1.0340617382990077E-11</v>
      </c>
      <c r="AC360">
        <f t="shared" si="151"/>
        <v>6.565882764703648E-11</v>
      </c>
      <c r="AD360">
        <f t="shared" si="111"/>
        <v>4.1690756831161822E-10</v>
      </c>
      <c r="AE360">
        <f t="shared" si="117"/>
        <v>2.6471980500454613E-9</v>
      </c>
      <c r="AF360">
        <f t="shared" si="123"/>
        <v>1.6808659877641352E-8</v>
      </c>
      <c r="AG360">
        <f t="shared" si="129"/>
        <v>1.0672833748777397E-7</v>
      </c>
      <c r="AH360">
        <f t="shared" si="142"/>
        <v>6.7768270081163863E-7</v>
      </c>
      <c r="AI360">
        <f t="shared" si="149"/>
        <v>4.3030169286761819E-6</v>
      </c>
      <c r="AJ360">
        <f t="shared" si="156"/>
        <v>2.7322454396870154E-5</v>
      </c>
      <c r="AK360">
        <f t="shared" si="141"/>
        <v>1.7348677140777927E-4</v>
      </c>
      <c r="AL360">
        <f t="shared" si="148"/>
        <v>1.1015723337411013E-3</v>
      </c>
      <c r="AM360">
        <f t="shared" si="155"/>
        <v>6.9945483255987517E-3</v>
      </c>
      <c r="AN360">
        <f t="shared" si="139"/>
        <v>4.4412613480391487E-2</v>
      </c>
      <c r="AO360">
        <f t="shared" si="146"/>
        <v>0.28200251743772187</v>
      </c>
      <c r="AP360">
        <f t="shared" si="153"/>
        <v>1.7906043713532807</v>
      </c>
    </row>
    <row r="361" spans="1:43" x14ac:dyDescent="0.2">
      <c r="A361">
        <v>347</v>
      </c>
      <c r="B361">
        <f t="shared" si="132"/>
        <v>34</v>
      </c>
      <c r="C361">
        <f t="shared" si="133"/>
        <v>6</v>
      </c>
      <c r="D361">
        <f t="shared" si="134"/>
        <v>277.33333333333331</v>
      </c>
      <c r="E361">
        <f t="shared" si="135"/>
        <v>-205.33333333333331</v>
      </c>
      <c r="F361" t="e">
        <f t="shared" si="136"/>
        <v>#N/A</v>
      </c>
      <c r="G361" t="e">
        <f t="shared" si="137"/>
        <v>#N/A</v>
      </c>
      <c r="H361">
        <f t="shared" si="138"/>
        <v>7.4202629248709591E-28</v>
      </c>
      <c r="I361">
        <f t="shared" si="145"/>
        <v>4.7115732691283061E-27</v>
      </c>
      <c r="J361">
        <f t="shared" si="152"/>
        <v>2.9916625455358027E-26</v>
      </c>
      <c r="K361">
        <f t="shared" si="112"/>
        <v>1.8995873087669536E-25</v>
      </c>
      <c r="L361">
        <f t="shared" si="118"/>
        <v>1.2061627568968473E-24</v>
      </c>
      <c r="M361">
        <f t="shared" si="124"/>
        <v>7.6586561165716592E-24</v>
      </c>
      <c r="N361">
        <f t="shared" si="130"/>
        <v>4.8629435104434047E-23</v>
      </c>
      <c r="O361">
        <f t="shared" si="143"/>
        <v>3.0877766576559314E-22</v>
      </c>
      <c r="P361">
        <f t="shared" si="150"/>
        <v>1.9606159658423463E-21</v>
      </c>
      <c r="Q361">
        <f t="shared" ref="Q361:Q424" si="157">$C$8*EXP(-$C$5*($D361-($Q$14-1)*$C$3))</f>
        <v>1.2449135386735124E-20</v>
      </c>
      <c r="R361">
        <f t="shared" si="115"/>
        <v>7.9047082435991326E-20</v>
      </c>
      <c r="S361">
        <f t="shared" si="121"/>
        <v>5.0191768725564093E-19</v>
      </c>
      <c r="T361">
        <f t="shared" si="127"/>
        <v>3.1869786590041944E-18</v>
      </c>
      <c r="U361">
        <f t="shared" si="140"/>
        <v>2.0236053103613795E-17</v>
      </c>
      <c r="V361">
        <f t="shared" si="147"/>
        <v>1.2849092793744327E-16</v>
      </c>
      <c r="W361">
        <f t="shared" si="154"/>
        <v>8.1586653670507415E-16</v>
      </c>
      <c r="X361">
        <f t="shared" si="113"/>
        <v>5.1804295945251346E-15</v>
      </c>
      <c r="Y361">
        <f t="shared" si="119"/>
        <v>3.2893677551985501E-14</v>
      </c>
      <c r="Z361">
        <f t="shared" si="125"/>
        <v>2.0886183339649843E-13</v>
      </c>
      <c r="AA361">
        <f t="shared" si="131"/>
        <v>1.3261899761984355E-12</v>
      </c>
      <c r="AB361">
        <f t="shared" si="144"/>
        <v>8.4207814533082947E-12</v>
      </c>
      <c r="AC361">
        <f t="shared" si="151"/>
        <v>5.346862934950363E-11</v>
      </c>
      <c r="AD361">
        <f t="shared" si="111"/>
        <v>3.395046339067985E-10</v>
      </c>
      <c r="AE361">
        <f t="shared" si="117"/>
        <v>2.1557200520469247E-9</v>
      </c>
      <c r="AF361">
        <f t="shared" si="123"/>
        <v>1.3687969113472939E-8</v>
      </c>
      <c r="AG361">
        <f t="shared" ref="AG361:AG392" si="158">$C$8*EXP(-$C$5*($D361-($AG$14-1)*$C$3))</f>
        <v>8.6913186280140482E-8</v>
      </c>
      <c r="AH361">
        <f t="shared" si="142"/>
        <v>5.5186433332401304E-7</v>
      </c>
      <c r="AI361">
        <f t="shared" si="149"/>
        <v>3.5041200930490686E-6</v>
      </c>
      <c r="AJ361">
        <f t="shared" si="156"/>
        <v>2.2249775687715977E-5</v>
      </c>
      <c r="AK361">
        <f t="shared" si="141"/>
        <v>1.412772693309472E-4</v>
      </c>
      <c r="AL361">
        <f t="shared" si="148"/>
        <v>8.9705474382056069E-4</v>
      </c>
      <c r="AM361">
        <f t="shared" si="155"/>
        <v>5.6959425760552849E-3</v>
      </c>
      <c r="AN361">
        <f t="shared" si="139"/>
        <v>3.6166980948722442E-2</v>
      </c>
      <c r="AO361">
        <f t="shared" si="146"/>
        <v>0.2296460144180634</v>
      </c>
      <c r="AP361">
        <f t="shared" si="153"/>
        <v>1.4581612994701523</v>
      </c>
    </row>
    <row r="362" spans="1:43" x14ac:dyDescent="0.2">
      <c r="A362">
        <v>348</v>
      </c>
      <c r="B362">
        <f t="shared" si="132"/>
        <v>34</v>
      </c>
      <c r="C362">
        <f t="shared" si="133"/>
        <v>7</v>
      </c>
      <c r="D362">
        <f t="shared" si="134"/>
        <v>278.22222222222223</v>
      </c>
      <c r="E362">
        <f t="shared" si="135"/>
        <v>-206.22222222222223</v>
      </c>
      <c r="F362" t="e">
        <f t="shared" si="136"/>
        <v>#N/A</v>
      </c>
      <c r="G362" t="e">
        <f t="shared" si="137"/>
        <v>#N/A</v>
      </c>
      <c r="H362">
        <f t="shared" si="138"/>
        <v>6.0426191301892586E-28</v>
      </c>
      <c r="I362">
        <f t="shared" si="145"/>
        <v>3.8368239855622294E-27</v>
      </c>
      <c r="J362">
        <f t="shared" si="152"/>
        <v>2.4362313723593338E-26</v>
      </c>
      <c r="K362">
        <f t="shared" si="112"/>
        <v>1.5469104973284511E-25</v>
      </c>
      <c r="L362">
        <f t="shared" si="118"/>
        <v>9.8222694030393164E-25</v>
      </c>
      <c r="M362">
        <f t="shared" si="124"/>
        <v>6.2367523132398974E-24</v>
      </c>
      <c r="N362">
        <f t="shared" si="130"/>
        <v>3.9600908731608378E-23</v>
      </c>
      <c r="O362">
        <f t="shared" si="143"/>
        <v>2.5145009671780664E-22</v>
      </c>
      <c r="P362">
        <f t="shared" si="150"/>
        <v>1.5966085921894038E-21</v>
      </c>
      <c r="Q362">
        <f t="shared" si="157"/>
        <v>1.0137832635291752E-20</v>
      </c>
      <c r="R362">
        <f t="shared" si="115"/>
        <v>6.4371224759758548E-20</v>
      </c>
      <c r="S362">
        <f t="shared" si="121"/>
        <v>4.0873179960048765E-19</v>
      </c>
      <c r="T362">
        <f t="shared" si="127"/>
        <v>2.5952851546346717E-18</v>
      </c>
      <c r="U362">
        <f t="shared" si="140"/>
        <v>1.6479033538498201E-17</v>
      </c>
      <c r="V362">
        <f t="shared" si="147"/>
        <v>1.046353406977249E-16</v>
      </c>
      <c r="W362">
        <f t="shared" si="154"/>
        <v>6.6439299958647644E-16</v>
      </c>
      <c r="X362">
        <f t="shared" si="113"/>
        <v>4.2186325858555425E-15</v>
      </c>
      <c r="Y362">
        <f t="shared" si="119"/>
        <v>2.6786647218617593E-14</v>
      </c>
      <c r="Z362">
        <f t="shared" si="125"/>
        <v>1.7008460789413809E-13</v>
      </c>
      <c r="AA362">
        <f t="shared" si="131"/>
        <v>1.0799699419790157E-12</v>
      </c>
      <c r="AB362">
        <f t="shared" si="144"/>
        <v>6.8573816879660845E-12</v>
      </c>
      <c r="AC362">
        <f t="shared" si="151"/>
        <v>4.3541659620899384E-11</v>
      </c>
      <c r="AD362">
        <f t="shared" si="111"/>
        <v>2.7647230514662822E-10</v>
      </c>
      <c r="AE362">
        <f t="shared" si="117"/>
        <v>1.7554897121193191E-9</v>
      </c>
      <c r="AF362">
        <f t="shared" si="123"/>
        <v>1.1146664862950251E-8</v>
      </c>
      <c r="AG362">
        <f t="shared" si="158"/>
        <v>7.0776910117536625E-8</v>
      </c>
      <c r="AH362">
        <f t="shared" si="142"/>
        <v>4.4940536630254595E-7</v>
      </c>
      <c r="AI362">
        <f t="shared" si="149"/>
        <v>2.8535462049152608E-6</v>
      </c>
      <c r="AJ362">
        <f t="shared" si="156"/>
        <v>1.8118888990089386E-5</v>
      </c>
      <c r="AK362">
        <f t="shared" si="141"/>
        <v>1.1504777377345164E-4</v>
      </c>
      <c r="AL362">
        <f t="shared" si="148"/>
        <v>7.30507828458306E-4</v>
      </c>
      <c r="AM362">
        <f t="shared" si="155"/>
        <v>4.638435581462882E-3</v>
      </c>
      <c r="AN362">
        <f t="shared" si="139"/>
        <v>2.9452230086003617E-2</v>
      </c>
      <c r="AO362">
        <f t="shared" si="146"/>
        <v>0.18701000408532631</v>
      </c>
      <c r="AP362">
        <f t="shared" si="153"/>
        <v>1.1874395088544971</v>
      </c>
    </row>
    <row r="363" spans="1:43" x14ac:dyDescent="0.2">
      <c r="A363">
        <v>349</v>
      </c>
      <c r="B363">
        <f t="shared" si="132"/>
        <v>34</v>
      </c>
      <c r="C363">
        <f t="shared" si="133"/>
        <v>8</v>
      </c>
      <c r="D363">
        <f t="shared" si="134"/>
        <v>279.11111111111109</v>
      </c>
      <c r="E363">
        <f t="shared" si="135"/>
        <v>-207.11111111111109</v>
      </c>
      <c r="F363" t="e">
        <f t="shared" si="136"/>
        <v>#N/A</v>
      </c>
      <c r="G363" t="e">
        <f t="shared" si="137"/>
        <v>#N/A</v>
      </c>
      <c r="H363">
        <f t="shared" si="138"/>
        <v>4.9207482702730075E-28</v>
      </c>
      <c r="I363">
        <f t="shared" si="145"/>
        <v>3.1244803922808441E-27</v>
      </c>
      <c r="J363">
        <f t="shared" si="152"/>
        <v>1.9839213846242456E-26</v>
      </c>
      <c r="K363">
        <f t="shared" si="112"/>
        <v>1.2597115571898908E-25</v>
      </c>
      <c r="L363">
        <f t="shared" si="118"/>
        <v>7.9986698042389655E-25</v>
      </c>
      <c r="M363">
        <f t="shared" si="124"/>
        <v>5.0788387446380723E-24</v>
      </c>
      <c r="N363">
        <f t="shared" si="130"/>
        <v>3.2248615864061229E-23</v>
      </c>
      <c r="O363">
        <f t="shared" si="143"/>
        <v>2.0476594698851766E-22</v>
      </c>
      <c r="P363">
        <f t="shared" si="150"/>
        <v>1.3001827186273473E-21</v>
      </c>
      <c r="Q363">
        <f t="shared" si="157"/>
        <v>8.2556456611996806E-21</v>
      </c>
      <c r="R363">
        <f t="shared" si="115"/>
        <v>5.2420082429060189E-20</v>
      </c>
      <c r="S363">
        <f t="shared" si="121"/>
        <v>3.3284677596860109E-19</v>
      </c>
      <c r="T363">
        <f t="shared" si="127"/>
        <v>2.1134452892671198E-18</v>
      </c>
      <c r="U363">
        <f t="shared" si="140"/>
        <v>1.3419541101839418E-17</v>
      </c>
      <c r="V363">
        <f t="shared" si="147"/>
        <v>8.5208774647961953E-17</v>
      </c>
      <c r="W363">
        <f t="shared" si="154"/>
        <v>5.4104199405238305E-16</v>
      </c>
      <c r="X363">
        <f t="shared" si="113"/>
        <v>3.4354025220708933E-15</v>
      </c>
      <c r="Y363">
        <f t="shared" si="119"/>
        <v>2.1813446309878121E-14</v>
      </c>
      <c r="Z363">
        <f t="shared" si="125"/>
        <v>1.3850675047740966E-13</v>
      </c>
      <c r="AA363">
        <f t="shared" si="131"/>
        <v>8.7946304565014929E-13</v>
      </c>
      <c r="AB363">
        <f t="shared" si="144"/>
        <v>5.5842422553288031E-12</v>
      </c>
      <c r="AC363">
        <f t="shared" si="151"/>
        <v>3.5457728122216898E-11</v>
      </c>
      <c r="AD363">
        <f t="shared" ref="AD363:AD426" si="159">$C$8*EXP(-$C$5*($D363-($AD$14-1)*$C$3))</f>
        <v>2.2514253968643837E-10</v>
      </c>
      <c r="AE363">
        <f t="shared" si="117"/>
        <v>1.4295660173641746E-9</v>
      </c>
      <c r="AF363">
        <f t="shared" si="123"/>
        <v>9.0771783992875326E-9</v>
      </c>
      <c r="AG363">
        <f t="shared" si="158"/>
        <v>5.7636490159728058E-8</v>
      </c>
      <c r="AH363">
        <f t="shared" si="142"/>
        <v>3.6596890044522897E-7</v>
      </c>
      <c r="AI363">
        <f t="shared" si="149"/>
        <v>2.3237576702176058E-6</v>
      </c>
      <c r="AJ363">
        <f t="shared" si="156"/>
        <v>1.4754941480890393E-5</v>
      </c>
      <c r="AK363">
        <f t="shared" si="141"/>
        <v>9.3688038513978507E-5</v>
      </c>
      <c r="AL363">
        <f t="shared" si="148"/>
        <v>5.9488196357570643E-4</v>
      </c>
      <c r="AM363">
        <f t="shared" si="155"/>
        <v>3.7772650191079367E-3</v>
      </c>
      <c r="AN363">
        <f t="shared" si="139"/>
        <v>2.3984137859578494E-2</v>
      </c>
      <c r="AO363">
        <f t="shared" si="146"/>
        <v>0.15228978267538082</v>
      </c>
      <c r="AP363">
        <f t="shared" si="153"/>
        <v>0.96697984489163169</v>
      </c>
    </row>
    <row r="364" spans="1:43" x14ac:dyDescent="0.2">
      <c r="A364">
        <v>350</v>
      </c>
      <c r="B364">
        <f t="shared" si="132"/>
        <v>34</v>
      </c>
      <c r="C364">
        <f t="shared" si="133"/>
        <v>9</v>
      </c>
      <c r="D364">
        <f t="shared" si="134"/>
        <v>280</v>
      </c>
      <c r="E364">
        <f t="shared" si="135"/>
        <v>-208</v>
      </c>
      <c r="F364" t="e">
        <f t="shared" si="136"/>
        <v>#N/A</v>
      </c>
      <c r="G364" t="e">
        <f t="shared" si="137"/>
        <v>#N/A</v>
      </c>
      <c r="H364">
        <f t="shared" si="138"/>
        <v>4.0071636185741875E-28</v>
      </c>
      <c r="I364">
        <f t="shared" si="145"/>
        <v>2.5443902974133214E-27</v>
      </c>
      <c r="J364">
        <f t="shared" si="152"/>
        <v>1.6155871338926425E-26</v>
      </c>
      <c r="K364">
        <f t="shared" si="112"/>
        <v>1.0258338863549856E-25</v>
      </c>
      <c r="L364">
        <f t="shared" si="118"/>
        <v>6.5136391613781074E-25</v>
      </c>
      <c r="M364">
        <f t="shared" si="124"/>
        <v>4.1359030627651678E-24</v>
      </c>
      <c r="N364">
        <f t="shared" si="130"/>
        <v>2.6261347490687648E-23</v>
      </c>
      <c r="O364">
        <f t="shared" si="143"/>
        <v>1.6674916253127967E-22</v>
      </c>
      <c r="P364">
        <f t="shared" si="150"/>
        <v>1.0587911840678764E-21</v>
      </c>
      <c r="Q364">
        <f t="shared" si="157"/>
        <v>6.7229049576160433E-21</v>
      </c>
      <c r="R364">
        <f t="shared" si="115"/>
        <v>4.2687785608007625E-20</v>
      </c>
      <c r="S364">
        <f t="shared" si="121"/>
        <v>2.7105054312137654E-19</v>
      </c>
      <c r="T364">
        <f t="shared" si="127"/>
        <v>1.7210636691497082E-18</v>
      </c>
      <c r="U364">
        <f t="shared" si="140"/>
        <v>1.092807311564996E-17</v>
      </c>
      <c r="V364">
        <f t="shared" si="147"/>
        <v>6.9388939039072432E-17</v>
      </c>
      <c r="W364">
        <f t="shared" si="154"/>
        <v>4.4059229930232245E-16</v>
      </c>
      <c r="X364">
        <f t="shared" si="113"/>
        <v>2.7975867176063917E-15</v>
      </c>
      <c r="Y364">
        <f t="shared" si="119"/>
        <v>1.7763568394002555E-14</v>
      </c>
      <c r="Z364">
        <f t="shared" si="125"/>
        <v>1.1279162862139462E-13</v>
      </c>
      <c r="AA364">
        <f t="shared" si="131"/>
        <v>7.1618219970723425E-13</v>
      </c>
      <c r="AB364">
        <f t="shared" si="144"/>
        <v>4.5474735088646573E-12</v>
      </c>
      <c r="AC364">
        <f t="shared" si="151"/>
        <v>2.8874656927077046E-11</v>
      </c>
      <c r="AD364">
        <f t="shared" si="159"/>
        <v>1.833426431250521E-10</v>
      </c>
      <c r="AE364">
        <f t="shared" si="117"/>
        <v>1.164153218269349E-9</v>
      </c>
      <c r="AF364">
        <f t="shared" si="123"/>
        <v>7.3919121733317287E-9</v>
      </c>
      <c r="AG364">
        <f t="shared" si="158"/>
        <v>4.6935716640013204E-8</v>
      </c>
      <c r="AH364">
        <f t="shared" si="142"/>
        <v>2.980232238769536E-7</v>
      </c>
      <c r="AI364">
        <f t="shared" si="149"/>
        <v>1.8923295163729204E-6</v>
      </c>
      <c r="AJ364">
        <f t="shared" si="156"/>
        <v>1.2015543459843389E-5</v>
      </c>
      <c r="AK364">
        <f t="shared" si="141"/>
        <v>7.6293945312500027E-5</v>
      </c>
      <c r="AL364">
        <f t="shared" si="148"/>
        <v>4.8443635619146714E-4</v>
      </c>
      <c r="AM364">
        <f t="shared" si="155"/>
        <v>3.0759791257199071E-3</v>
      </c>
      <c r="AN364">
        <f t="shared" si="139"/>
        <v>1.9531250000000003E-2</v>
      </c>
      <c r="AO364">
        <f t="shared" si="146"/>
        <v>0.12401570718501562</v>
      </c>
      <c r="AP364">
        <f t="shared" si="153"/>
        <v>0.78745065618429588</v>
      </c>
    </row>
    <row r="365" spans="1:43" s="1" customFormat="1" x14ac:dyDescent="0.2">
      <c r="A365" s="1">
        <v>351</v>
      </c>
      <c r="B365" s="1">
        <f t="shared" si="132"/>
        <v>35</v>
      </c>
      <c r="C365" s="1">
        <f t="shared" si="133"/>
        <v>0</v>
      </c>
      <c r="D365" s="1">
        <f t="shared" si="134"/>
        <v>280</v>
      </c>
      <c r="E365" s="1">
        <f t="shared" si="135"/>
        <v>-208</v>
      </c>
      <c r="F365" s="1" t="e">
        <f t="shared" si="136"/>
        <v>#N/A</v>
      </c>
      <c r="G365" s="1" t="e">
        <f t="shared" si="137"/>
        <v>#N/A</v>
      </c>
      <c r="H365" s="1">
        <f t="shared" si="138"/>
        <v>4.0071636185741875E-28</v>
      </c>
      <c r="I365" s="1">
        <f t="shared" si="145"/>
        <v>2.5443902974133214E-27</v>
      </c>
      <c r="J365" s="1">
        <f t="shared" si="152"/>
        <v>1.6155871338926425E-26</v>
      </c>
      <c r="K365" s="1">
        <f t="shared" ref="K365:K428" si="160">$C$8*EXP(-$C$5*($D365-($K$14-1)*$C$3))</f>
        <v>1.0258338863549856E-25</v>
      </c>
      <c r="L365" s="1">
        <f t="shared" si="118"/>
        <v>6.5136391613781074E-25</v>
      </c>
      <c r="M365" s="1">
        <f t="shared" si="124"/>
        <v>4.1359030627651678E-24</v>
      </c>
      <c r="N365" s="1">
        <f t="shared" si="130"/>
        <v>2.6261347490687648E-23</v>
      </c>
      <c r="O365" s="1">
        <f t="shared" si="143"/>
        <v>1.6674916253127967E-22</v>
      </c>
      <c r="P365" s="1">
        <f t="shared" si="150"/>
        <v>1.0587911840678764E-21</v>
      </c>
      <c r="Q365" s="1">
        <f t="shared" si="157"/>
        <v>6.7229049576160433E-21</v>
      </c>
      <c r="R365" s="1">
        <f t="shared" si="115"/>
        <v>4.2687785608007625E-20</v>
      </c>
      <c r="S365" s="1">
        <f t="shared" si="121"/>
        <v>2.7105054312137654E-19</v>
      </c>
      <c r="T365" s="1">
        <f t="shared" si="127"/>
        <v>1.7210636691497082E-18</v>
      </c>
      <c r="U365" s="1">
        <f t="shared" si="140"/>
        <v>1.092807311564996E-17</v>
      </c>
      <c r="V365" s="1">
        <f t="shared" si="147"/>
        <v>6.9388939039072432E-17</v>
      </c>
      <c r="W365" s="1">
        <f t="shared" si="154"/>
        <v>4.4059229930232245E-16</v>
      </c>
      <c r="X365" s="1">
        <f t="shared" si="113"/>
        <v>2.7975867176063917E-15</v>
      </c>
      <c r="Y365" s="1">
        <f t="shared" si="119"/>
        <v>1.7763568394002555E-14</v>
      </c>
      <c r="Z365" s="1">
        <f t="shared" si="125"/>
        <v>1.1279162862139462E-13</v>
      </c>
      <c r="AA365" s="1">
        <f t="shared" si="131"/>
        <v>7.1618219970723425E-13</v>
      </c>
      <c r="AB365" s="1">
        <f t="shared" si="144"/>
        <v>4.5474735088646573E-12</v>
      </c>
      <c r="AC365" s="1">
        <f t="shared" si="151"/>
        <v>2.8874656927077046E-11</v>
      </c>
      <c r="AD365" s="1">
        <f t="shared" si="159"/>
        <v>1.833426431250521E-10</v>
      </c>
      <c r="AE365" s="1">
        <f t="shared" si="117"/>
        <v>1.164153218269349E-9</v>
      </c>
      <c r="AF365" s="1">
        <f t="shared" si="123"/>
        <v>7.3919121733317287E-9</v>
      </c>
      <c r="AG365" s="1">
        <f t="shared" si="158"/>
        <v>4.6935716640013204E-8</v>
      </c>
      <c r="AH365" s="1">
        <f t="shared" si="142"/>
        <v>2.980232238769536E-7</v>
      </c>
      <c r="AI365" s="1">
        <f t="shared" si="149"/>
        <v>1.8923295163729204E-6</v>
      </c>
      <c r="AJ365" s="1">
        <f t="shared" si="156"/>
        <v>1.2015543459843389E-5</v>
      </c>
      <c r="AK365" s="1">
        <f t="shared" si="141"/>
        <v>7.6293945312500027E-5</v>
      </c>
      <c r="AL365" s="1">
        <f t="shared" si="148"/>
        <v>4.8443635619146714E-4</v>
      </c>
      <c r="AM365" s="1">
        <f t="shared" si="155"/>
        <v>3.0759791257199071E-3</v>
      </c>
      <c r="AN365" s="1">
        <f t="shared" si="139"/>
        <v>1.9531250000000003E-2</v>
      </c>
      <c r="AO365" s="1">
        <f t="shared" si="146"/>
        <v>0.12401570718501562</v>
      </c>
      <c r="AP365" s="1">
        <f t="shared" si="153"/>
        <v>0.78745065618429588</v>
      </c>
      <c r="AQ365" s="1">
        <f t="shared" ref="AQ365:AQ396" si="161">$C$8*EXP(-$C$5*($D365-($AQ$14-1)*$C$3))</f>
        <v>5</v>
      </c>
    </row>
    <row r="366" spans="1:43" x14ac:dyDescent="0.2">
      <c r="A366">
        <v>352</v>
      </c>
      <c r="B366">
        <f t="shared" si="132"/>
        <v>35</v>
      </c>
      <c r="C366">
        <f t="shared" si="133"/>
        <v>1</v>
      </c>
      <c r="D366">
        <f t="shared" si="134"/>
        <v>280.88888888888891</v>
      </c>
      <c r="E366">
        <f t="shared" si="135"/>
        <v>-208.88888888888891</v>
      </c>
      <c r="F366" t="e">
        <f t="shared" si="136"/>
        <v>#N/A</v>
      </c>
      <c r="G366" t="e">
        <f t="shared" si="137"/>
        <v>#N/A</v>
      </c>
      <c r="H366">
        <f t="shared" si="138"/>
        <v>3.2631948199889268E-28</v>
      </c>
      <c r="I366">
        <f t="shared" si="145"/>
        <v>2.0719995560110364E-27</v>
      </c>
      <c r="J366">
        <f t="shared" si="152"/>
        <v>1.3156377099558218E-26</v>
      </c>
      <c r="K366">
        <f t="shared" si="160"/>
        <v>8.3537787391716583E-26</v>
      </c>
      <c r="L366">
        <f t="shared" si="118"/>
        <v>5.3043188633882561E-25</v>
      </c>
      <c r="M366">
        <f t="shared" si="124"/>
        <v>3.3680325374869059E-24</v>
      </c>
      <c r="N366">
        <f t="shared" si="130"/>
        <v>2.138567357227931E-23</v>
      </c>
      <c r="O366">
        <f t="shared" si="143"/>
        <v>1.3579056290273947E-22</v>
      </c>
      <c r="P366">
        <f t="shared" si="150"/>
        <v>8.6221632959664848E-22</v>
      </c>
      <c r="Q366">
        <f t="shared" si="157"/>
        <v>5.4747324345035071E-21</v>
      </c>
      <c r="R366">
        <f t="shared" si="115"/>
        <v>3.4762384103101329E-20</v>
      </c>
      <c r="S366">
        <f t="shared" si="121"/>
        <v>2.2072738037674216E-19</v>
      </c>
      <c r="T366">
        <f t="shared" si="127"/>
        <v>1.4015315032328988E-18</v>
      </c>
      <c r="U366">
        <f t="shared" si="140"/>
        <v>8.8991703303938817E-18</v>
      </c>
      <c r="V366">
        <f t="shared" si="147"/>
        <v>5.6506209376446029E-17</v>
      </c>
      <c r="W366">
        <f t="shared" si="154"/>
        <v>3.5879206482762234E-16</v>
      </c>
      <c r="X366">
        <f t="shared" si="113"/>
        <v>2.2781876045808353E-15</v>
      </c>
      <c r="Y366">
        <f t="shared" si="119"/>
        <v>1.4465589600370196E-14</v>
      </c>
      <c r="Z366">
        <f t="shared" si="125"/>
        <v>9.1850768595871381E-14</v>
      </c>
      <c r="AA366">
        <f t="shared" si="131"/>
        <v>5.8321602677269434E-13</v>
      </c>
      <c r="AB366">
        <f t="shared" si="144"/>
        <v>3.7031909376947597E-12</v>
      </c>
      <c r="AC366">
        <f t="shared" si="151"/>
        <v>2.3513796760543006E-11</v>
      </c>
      <c r="AD366">
        <f t="shared" si="159"/>
        <v>1.4930330285380985E-10</v>
      </c>
      <c r="AE366">
        <f t="shared" si="117"/>
        <v>9.4801688004985579E-10</v>
      </c>
      <c r="AF366">
        <f t="shared" si="123"/>
        <v>6.0195319706990144E-9</v>
      </c>
      <c r="AG366">
        <f t="shared" si="158"/>
        <v>3.8221645530575349E-8</v>
      </c>
      <c r="AH366">
        <f t="shared" si="142"/>
        <v>2.4269232129276324E-7</v>
      </c>
      <c r="AI366">
        <f t="shared" si="149"/>
        <v>1.5410001844989458E-6</v>
      </c>
      <c r="AJ366">
        <f t="shared" si="156"/>
        <v>9.7847412558272606E-6</v>
      </c>
      <c r="AK366">
        <f t="shared" si="141"/>
        <v>6.212923425094743E-5</v>
      </c>
      <c r="AL366">
        <f t="shared" si="148"/>
        <v>3.9449604723173039E-4</v>
      </c>
      <c r="AM366">
        <f t="shared" si="155"/>
        <v>2.5048937614917804E-3</v>
      </c>
      <c r="AN366">
        <f t="shared" si="139"/>
        <v>1.5905083968242525E-2</v>
      </c>
      <c r="AO366">
        <f t="shared" si="146"/>
        <v>0.10099098809132288</v>
      </c>
      <c r="AP366">
        <f t="shared" si="153"/>
        <v>0.64125280294189535</v>
      </c>
      <c r="AQ366">
        <f t="shared" si="161"/>
        <v>4.0717014958700846</v>
      </c>
    </row>
    <row r="367" spans="1:43" x14ac:dyDescent="0.2">
      <c r="A367">
        <v>353</v>
      </c>
      <c r="B367">
        <f t="shared" si="132"/>
        <v>35</v>
      </c>
      <c r="C367">
        <f t="shared" si="133"/>
        <v>2</v>
      </c>
      <c r="D367">
        <f t="shared" si="134"/>
        <v>281.77777777777777</v>
      </c>
      <c r="E367">
        <f t="shared" si="135"/>
        <v>-209.77777777777777</v>
      </c>
      <c r="F367" t="e">
        <f t="shared" si="136"/>
        <v>#N/A</v>
      </c>
      <c r="G367" t="e">
        <f t="shared" si="137"/>
        <v>#N/A</v>
      </c>
      <c r="H367">
        <f t="shared" si="138"/>
        <v>2.6573510459729117E-28</v>
      </c>
      <c r="I367">
        <f t="shared" si="145"/>
        <v>1.6873127383304745E-27</v>
      </c>
      <c r="J367">
        <f t="shared" si="152"/>
        <v>1.0713768063300608E-26</v>
      </c>
      <c r="K367">
        <f t="shared" si="160"/>
        <v>6.8028186776906586E-26</v>
      </c>
      <c r="L367">
        <f t="shared" si="118"/>
        <v>4.3195206101260176E-25</v>
      </c>
      <c r="M367">
        <f t="shared" si="124"/>
        <v>2.7427246242049574E-24</v>
      </c>
      <c r="N367">
        <f t="shared" si="130"/>
        <v>1.7415215814888098E-23</v>
      </c>
      <c r="O367">
        <f t="shared" si="143"/>
        <v>1.1057972761922614E-22</v>
      </c>
      <c r="P367">
        <f t="shared" si="150"/>
        <v>7.0213750379646468E-22</v>
      </c>
      <c r="Q367">
        <f t="shared" si="157"/>
        <v>4.458295248611356E-21</v>
      </c>
      <c r="R367">
        <f t="shared" si="115"/>
        <v>2.8308410270521911E-20</v>
      </c>
      <c r="S367">
        <f t="shared" si="121"/>
        <v>1.7974720097189505E-19</v>
      </c>
      <c r="T367">
        <f t="shared" si="127"/>
        <v>1.1413235836445079E-18</v>
      </c>
      <c r="U367">
        <f t="shared" si="140"/>
        <v>7.2469530292536139E-18</v>
      </c>
      <c r="V367">
        <f t="shared" si="147"/>
        <v>4.6015283448805171E-17</v>
      </c>
      <c r="W367">
        <f t="shared" si="154"/>
        <v>2.9217883741299215E-16</v>
      </c>
      <c r="X367">
        <f t="shared" ref="X367:X430" si="162">$C$8*EXP(-$C$5*($D367-($X$14-1)*$C$3))</f>
        <v>1.8552199754889267E-15</v>
      </c>
      <c r="Y367">
        <f t="shared" si="119"/>
        <v>1.177991256289413E-14</v>
      </c>
      <c r="Z367">
        <f t="shared" si="125"/>
        <v>7.4797782377726319E-14</v>
      </c>
      <c r="AA367">
        <f t="shared" si="131"/>
        <v>4.7493631372516383E-13</v>
      </c>
      <c r="AB367">
        <f t="shared" si="144"/>
        <v>3.0156576161008997E-12</v>
      </c>
      <c r="AC367">
        <f t="shared" si="151"/>
        <v>1.9148232288697883E-11</v>
      </c>
      <c r="AD367">
        <f t="shared" si="159"/>
        <v>1.2158369631364204E-10</v>
      </c>
      <c r="AE367">
        <f t="shared" si="117"/>
        <v>7.7200834972182805E-10</v>
      </c>
      <c r="AF367">
        <f t="shared" si="123"/>
        <v>4.9019474659066613E-9</v>
      </c>
      <c r="AG367">
        <f t="shared" si="158"/>
        <v>3.112542625629227E-8</v>
      </c>
      <c r="AH367">
        <f t="shared" si="142"/>
        <v>1.9763413752878814E-7</v>
      </c>
      <c r="AI367">
        <f t="shared" si="149"/>
        <v>1.254898551272104E-6</v>
      </c>
      <c r="AJ367">
        <f t="shared" si="156"/>
        <v>7.9681091216108263E-6</v>
      </c>
      <c r="AK367">
        <f t="shared" si="141"/>
        <v>5.0594339207369709E-5</v>
      </c>
      <c r="AL367">
        <f t="shared" si="148"/>
        <v>3.2125402912565879E-4</v>
      </c>
      <c r="AM367">
        <f t="shared" si="155"/>
        <v>2.0398359351323711E-3</v>
      </c>
      <c r="AN367">
        <f t="shared" ref="AN367:AN398" si="163">$C$8*EXP(-$C$5*($D367-($AN$14-1)*$C$3))</f>
        <v>1.2952150837086654E-2</v>
      </c>
      <c r="AO367">
        <f t="shared" si="146"/>
        <v>8.2241031456168567E-2</v>
      </c>
      <c r="AP367">
        <f t="shared" si="153"/>
        <v>0.522197999393887</v>
      </c>
      <c r="AQ367">
        <f t="shared" si="161"/>
        <v>3.3157506142941804</v>
      </c>
    </row>
    <row r="368" spans="1:43" x14ac:dyDescent="0.2">
      <c r="A368">
        <v>354</v>
      </c>
      <c r="B368">
        <f t="shared" si="132"/>
        <v>35</v>
      </c>
      <c r="C368">
        <f t="shared" si="133"/>
        <v>3</v>
      </c>
      <c r="D368">
        <f t="shared" si="134"/>
        <v>282.66666666666669</v>
      </c>
      <c r="E368">
        <f t="shared" si="135"/>
        <v>-210.66666666666669</v>
      </c>
      <c r="F368" t="e">
        <f t="shared" si="136"/>
        <v>#N/A</v>
      </c>
      <c r="G368" t="e">
        <f t="shared" si="137"/>
        <v>#N/A</v>
      </c>
      <c r="H368">
        <f t="shared" si="138"/>
        <v>2.1639880457879589E-28</v>
      </c>
      <c r="I368">
        <f t="shared" si="145"/>
        <v>1.3740467601321723E-27</v>
      </c>
      <c r="J368">
        <f t="shared" si="152"/>
        <v>8.7246530899492085E-27</v>
      </c>
      <c r="K368">
        <f t="shared" si="160"/>
        <v>5.5398093972172172E-26</v>
      </c>
      <c r="L368">
        <f t="shared" si="118"/>
        <v>3.5175597059383638E-25</v>
      </c>
      <c r="M368">
        <f t="shared" si="124"/>
        <v>2.2335111910269988E-24</v>
      </c>
      <c r="N368">
        <f t="shared" si="130"/>
        <v>1.4181912056875988E-23</v>
      </c>
      <c r="O368">
        <f t="shared" si="143"/>
        <v>9.0049528472022172E-23</v>
      </c>
      <c r="P368">
        <f t="shared" si="150"/>
        <v>5.7177886490291208E-22</v>
      </c>
      <c r="Q368">
        <f t="shared" si="157"/>
        <v>3.6305694865602551E-21</v>
      </c>
      <c r="R368">
        <f t="shared" si="115"/>
        <v>2.3052679288837691E-20</v>
      </c>
      <c r="S368">
        <f t="shared" si="121"/>
        <v>1.4637538941514559E-19</v>
      </c>
      <c r="T368">
        <f t="shared" si="127"/>
        <v>9.2942578855942589E-19</v>
      </c>
      <c r="U368">
        <f t="shared" si="140"/>
        <v>5.9014858979424112E-18</v>
      </c>
      <c r="V368">
        <f t="shared" si="147"/>
        <v>3.7472099690277302E-17</v>
      </c>
      <c r="W368">
        <f t="shared" si="154"/>
        <v>2.3793300187121323E-16</v>
      </c>
      <c r="X368">
        <f t="shared" si="162"/>
        <v>1.5107803898732584E-15</v>
      </c>
      <c r="Y368">
        <f t="shared" si="119"/>
        <v>9.5928575207109955E-15</v>
      </c>
      <c r="Z368">
        <f t="shared" si="125"/>
        <v>6.0910848479030624E-14</v>
      </c>
      <c r="AA368">
        <f t="shared" si="131"/>
        <v>3.8675977980755447E-13</v>
      </c>
      <c r="AB368">
        <f t="shared" si="144"/>
        <v>2.4557715253020076E-12</v>
      </c>
      <c r="AC368">
        <f t="shared" si="151"/>
        <v>1.5593177210631794E-11</v>
      </c>
      <c r="AD368">
        <f t="shared" si="159"/>
        <v>9.9010503630734008E-11</v>
      </c>
      <c r="AE368">
        <f t="shared" si="117"/>
        <v>6.2867751047731229E-10</v>
      </c>
      <c r="AF368">
        <f t="shared" si="123"/>
        <v>3.9918533659217427E-9</v>
      </c>
      <c r="AG368">
        <f t="shared" si="158"/>
        <v>2.5346688929467923E-8</v>
      </c>
      <c r="AH368">
        <f t="shared" si="142"/>
        <v>1.6094144268219205E-7</v>
      </c>
      <c r="AI368">
        <f t="shared" si="149"/>
        <v>1.0219144616759649E-6</v>
      </c>
      <c r="AJ368">
        <f t="shared" si="156"/>
        <v>6.4887523659437814E-6</v>
      </c>
      <c r="AK368">
        <f t="shared" si="141"/>
        <v>4.1201009326641185E-5</v>
      </c>
      <c r="AL368">
        <f t="shared" si="148"/>
        <v>2.6161010218904722E-4</v>
      </c>
      <c r="AM368">
        <f t="shared" si="155"/>
        <v>1.6611206056816063E-3</v>
      </c>
      <c r="AN368">
        <f t="shared" si="163"/>
        <v>1.0547458387620133E-2</v>
      </c>
      <c r="AO368">
        <f t="shared" si="146"/>
        <v>6.6972186160396019E-2</v>
      </c>
      <c r="AP368">
        <f t="shared" si="153"/>
        <v>0.42524687505449088</v>
      </c>
      <c r="AQ368">
        <f t="shared" si="161"/>
        <v>2.7001493472307536</v>
      </c>
    </row>
    <row r="369" spans="1:44" x14ac:dyDescent="0.2">
      <c r="A369">
        <v>355</v>
      </c>
      <c r="B369">
        <f t="shared" si="132"/>
        <v>35</v>
      </c>
      <c r="C369">
        <f t="shared" si="133"/>
        <v>4</v>
      </c>
      <c r="D369">
        <f t="shared" si="134"/>
        <v>283.55555555555554</v>
      </c>
      <c r="E369">
        <f t="shared" si="135"/>
        <v>-211.55555555555554</v>
      </c>
      <c r="F369" t="e">
        <f t="shared" si="136"/>
        <v>#N/A</v>
      </c>
      <c r="G369" t="e">
        <f t="shared" si="137"/>
        <v>#N/A</v>
      </c>
      <c r="H369">
        <f t="shared" si="138"/>
        <v>1.7622226726160052E-28</v>
      </c>
      <c r="I369">
        <f t="shared" si="145"/>
        <v>1.1189416497251412E-27</v>
      </c>
      <c r="J369">
        <f t="shared" si="152"/>
        <v>7.1048366074588712E-27</v>
      </c>
      <c r="K369">
        <f t="shared" si="160"/>
        <v>4.5112900418969446E-26</v>
      </c>
      <c r="L369">
        <f t="shared" si="118"/>
        <v>2.864490623296343E-25</v>
      </c>
      <c r="M369">
        <f t="shared" si="124"/>
        <v>1.8188381715094725E-24</v>
      </c>
      <c r="N369">
        <f t="shared" si="130"/>
        <v>1.1548902507256186E-23</v>
      </c>
      <c r="O369">
        <f t="shared" si="143"/>
        <v>7.3330959956386439E-23</v>
      </c>
      <c r="P369">
        <f t="shared" si="150"/>
        <v>4.6562257190642195E-22</v>
      </c>
      <c r="Q369">
        <f t="shared" si="157"/>
        <v>2.9565190418575861E-21</v>
      </c>
      <c r="R369">
        <f t="shared" si="115"/>
        <v>1.8772725748834941E-20</v>
      </c>
      <c r="S369">
        <f t="shared" si="121"/>
        <v>1.1919937840804409E-19</v>
      </c>
      <c r="T369">
        <f t="shared" si="127"/>
        <v>7.5686887471554243E-19</v>
      </c>
      <c r="U369">
        <f t="shared" si="140"/>
        <v>4.8058177917017479E-18</v>
      </c>
      <c r="V369">
        <f t="shared" si="147"/>
        <v>3.0515040872459312E-17</v>
      </c>
      <c r="W369">
        <f t="shared" si="154"/>
        <v>1.9375843192717763E-16</v>
      </c>
      <c r="X369">
        <f t="shared" si="162"/>
        <v>1.2302893546756482E-15</v>
      </c>
      <c r="Y369">
        <f t="shared" si="119"/>
        <v>7.8118504633495886E-15</v>
      </c>
      <c r="Z369">
        <f t="shared" si="125"/>
        <v>4.9602158573357511E-14</v>
      </c>
      <c r="AA369">
        <f t="shared" si="131"/>
        <v>3.1495407479696509E-13</v>
      </c>
      <c r="AB369">
        <f t="shared" si="144"/>
        <v>1.9998337186174959E-12</v>
      </c>
      <c r="AC369">
        <f t="shared" si="151"/>
        <v>1.2698152594779533E-11</v>
      </c>
      <c r="AD369">
        <f t="shared" si="159"/>
        <v>8.0628243148023102E-11</v>
      </c>
      <c r="AE369">
        <f t="shared" si="117"/>
        <v>5.1195743196607761E-10</v>
      </c>
      <c r="AF369">
        <f t="shared" si="123"/>
        <v>3.2507270642635624E-9</v>
      </c>
      <c r="AG369">
        <f t="shared" si="158"/>
        <v>2.0640830245893934E-8</v>
      </c>
      <c r="AH369">
        <f t="shared" si="142"/>
        <v>1.3106110258331595E-7</v>
      </c>
      <c r="AI369">
        <f t="shared" si="149"/>
        <v>8.3218612845147102E-7</v>
      </c>
      <c r="AJ369">
        <f t="shared" si="156"/>
        <v>5.2840525429488319E-6</v>
      </c>
      <c r="AK369">
        <f t="shared" ref="AK369:AK400" si="164">$C$8*EXP(-$C$5*($D369-($AK$14-1)*$C$3))</f>
        <v>3.3551642261328909E-5</v>
      </c>
      <c r="AL369">
        <f t="shared" si="148"/>
        <v>2.1303964888357674E-4</v>
      </c>
      <c r="AM369">
        <f t="shared" si="155"/>
        <v>1.3527174509949018E-3</v>
      </c>
      <c r="AN369">
        <f t="shared" si="163"/>
        <v>8.5892204189001904E-3</v>
      </c>
      <c r="AO369">
        <f t="shared" si="146"/>
        <v>5.4538150114195591E-2</v>
      </c>
      <c r="AP369">
        <f t="shared" si="153"/>
        <v>0.34629566745469464</v>
      </c>
      <c r="AQ369">
        <f t="shared" si="161"/>
        <v>2.1988404272384474</v>
      </c>
    </row>
    <row r="370" spans="1:44" x14ac:dyDescent="0.2">
      <c r="A370">
        <v>356</v>
      </c>
      <c r="B370">
        <f t="shared" si="132"/>
        <v>35</v>
      </c>
      <c r="C370">
        <f t="shared" si="133"/>
        <v>5</v>
      </c>
      <c r="D370">
        <f t="shared" si="134"/>
        <v>284.44444444444446</v>
      </c>
      <c r="E370">
        <f t="shared" si="135"/>
        <v>-212.44444444444446</v>
      </c>
      <c r="F370" t="e">
        <f t="shared" si="136"/>
        <v>#N/A</v>
      </c>
      <c r="G370" t="e">
        <f t="shared" si="137"/>
        <v>#N/A</v>
      </c>
      <c r="H370">
        <f t="shared" si="138"/>
        <v>1.4350489384293475E-28</v>
      </c>
      <c r="I370">
        <f t="shared" si="145"/>
        <v>9.1119927779543578E-28</v>
      </c>
      <c r="J370">
        <f t="shared" si="152"/>
        <v>5.7857547685005402E-27</v>
      </c>
      <c r="K370">
        <f t="shared" si="160"/>
        <v>3.673725282379132E-26</v>
      </c>
      <c r="L370">
        <f t="shared" si="118"/>
        <v>2.332670151156317E-25</v>
      </c>
      <c r="M370">
        <f t="shared" si="124"/>
        <v>1.4811532207361394E-24</v>
      </c>
      <c r="N370">
        <f t="shared" si="130"/>
        <v>9.4047367228905177E-24</v>
      </c>
      <c r="O370">
        <f t="shared" si="143"/>
        <v>5.9716355869601762E-23</v>
      </c>
      <c r="P370">
        <f t="shared" si="150"/>
        <v>3.7917522450845192E-22</v>
      </c>
      <c r="Q370">
        <f t="shared" si="157"/>
        <v>2.4076126010599744E-21</v>
      </c>
      <c r="R370">
        <f t="shared" si="115"/>
        <v>1.528738710261806E-20</v>
      </c>
      <c r="S370">
        <f t="shared" si="121"/>
        <v>9.7068857474163777E-20</v>
      </c>
      <c r="T370">
        <f t="shared" si="127"/>
        <v>6.1634882587135383E-19</v>
      </c>
      <c r="U370">
        <f t="shared" si="140"/>
        <v>3.9135710982701987E-18</v>
      </c>
      <c r="V370">
        <f t="shared" si="147"/>
        <v>2.4849627513385945E-17</v>
      </c>
      <c r="W370">
        <f t="shared" si="154"/>
        <v>1.577852994230667E-16</v>
      </c>
      <c r="X370">
        <f t="shared" si="162"/>
        <v>1.0018742011571715E-15</v>
      </c>
      <c r="Y370">
        <f t="shared" si="119"/>
        <v>6.3615046434268059E-15</v>
      </c>
      <c r="Z370">
        <f t="shared" si="125"/>
        <v>4.0393036652305102E-14</v>
      </c>
      <c r="AA370">
        <f t="shared" si="131"/>
        <v>2.564797954962361E-13</v>
      </c>
      <c r="AB370">
        <f t="shared" si="144"/>
        <v>1.6285451887172577E-12</v>
      </c>
      <c r="AC370">
        <f t="shared" si="151"/>
        <v>1.0340617382990077E-11</v>
      </c>
      <c r="AD370">
        <f t="shared" si="159"/>
        <v>6.565882764703648E-11</v>
      </c>
      <c r="AE370">
        <f t="shared" si="117"/>
        <v>4.1690756831161822E-10</v>
      </c>
      <c r="AF370">
        <f t="shared" si="123"/>
        <v>2.6471980500454613E-9</v>
      </c>
      <c r="AG370">
        <f t="shared" si="158"/>
        <v>1.6808659877641352E-8</v>
      </c>
      <c r="AH370">
        <f t="shared" si="142"/>
        <v>1.0672833748777397E-7</v>
      </c>
      <c r="AI370">
        <f t="shared" si="149"/>
        <v>6.7768270081163863E-7</v>
      </c>
      <c r="AJ370">
        <f t="shared" si="156"/>
        <v>4.3030169286761819E-6</v>
      </c>
      <c r="AK370">
        <f t="shared" si="164"/>
        <v>2.7322454396870154E-5</v>
      </c>
      <c r="AL370">
        <f t="shared" si="148"/>
        <v>1.7348677140777927E-4</v>
      </c>
      <c r="AM370">
        <f t="shared" si="155"/>
        <v>1.1015723337411013E-3</v>
      </c>
      <c r="AN370">
        <f t="shared" si="163"/>
        <v>6.9945483255987517E-3</v>
      </c>
      <c r="AO370">
        <f t="shared" si="146"/>
        <v>4.4412613480391487E-2</v>
      </c>
      <c r="AP370">
        <f t="shared" si="153"/>
        <v>0.28200251743772187</v>
      </c>
      <c r="AQ370">
        <f t="shared" si="161"/>
        <v>1.7906043713532807</v>
      </c>
    </row>
    <row r="371" spans="1:44" x14ac:dyDescent="0.2">
      <c r="A371">
        <v>357</v>
      </c>
      <c r="B371">
        <f t="shared" si="132"/>
        <v>35</v>
      </c>
      <c r="C371">
        <f t="shared" si="133"/>
        <v>6</v>
      </c>
      <c r="D371">
        <f t="shared" si="134"/>
        <v>285.33333333333331</v>
      </c>
      <c r="E371">
        <f t="shared" si="135"/>
        <v>-213.33333333333331</v>
      </c>
      <c r="F371" t="e">
        <f t="shared" si="136"/>
        <v>#N/A</v>
      </c>
      <c r="G371" t="e">
        <f t="shared" si="137"/>
        <v>#N/A</v>
      </c>
      <c r="H371">
        <f t="shared" si="138"/>
        <v>1.168618181849922E-28</v>
      </c>
      <c r="I371">
        <f t="shared" si="145"/>
        <v>7.4202629248709591E-28</v>
      </c>
      <c r="J371">
        <f t="shared" si="152"/>
        <v>4.7115732691283061E-27</v>
      </c>
      <c r="K371">
        <f t="shared" si="160"/>
        <v>2.9916625455358027E-26</v>
      </c>
      <c r="L371">
        <f t="shared" si="118"/>
        <v>1.8995873087669536E-25</v>
      </c>
      <c r="M371">
        <f t="shared" si="124"/>
        <v>1.2061627568968473E-24</v>
      </c>
      <c r="N371">
        <f t="shared" si="130"/>
        <v>7.6586561165716592E-24</v>
      </c>
      <c r="O371">
        <f t="shared" si="143"/>
        <v>4.8629435104434047E-23</v>
      </c>
      <c r="P371">
        <f t="shared" si="150"/>
        <v>3.0877766576559314E-22</v>
      </c>
      <c r="Q371">
        <f t="shared" si="157"/>
        <v>1.9606159658423463E-21</v>
      </c>
      <c r="R371">
        <f t="shared" ref="R371:R434" si="165">$C$8*EXP(-$C$5*($D371-($R$14-1)*$C$3))</f>
        <v>1.2449135386735124E-20</v>
      </c>
      <c r="S371">
        <f t="shared" si="121"/>
        <v>7.9047082435991326E-20</v>
      </c>
      <c r="T371">
        <f t="shared" si="127"/>
        <v>5.0191768725564093E-19</v>
      </c>
      <c r="U371">
        <f t="shared" si="140"/>
        <v>3.1869786590041944E-18</v>
      </c>
      <c r="V371">
        <f t="shared" si="147"/>
        <v>2.0236053103613795E-17</v>
      </c>
      <c r="W371">
        <f t="shared" si="154"/>
        <v>1.2849092793744327E-16</v>
      </c>
      <c r="X371">
        <f t="shared" si="162"/>
        <v>8.1586653670507415E-16</v>
      </c>
      <c r="Y371">
        <f t="shared" si="119"/>
        <v>5.1804295945251346E-15</v>
      </c>
      <c r="Z371">
        <f t="shared" si="125"/>
        <v>3.2893677551985501E-14</v>
      </c>
      <c r="AA371">
        <f t="shared" si="131"/>
        <v>2.0886183339649843E-13</v>
      </c>
      <c r="AB371">
        <f t="shared" si="144"/>
        <v>1.3261899761984355E-12</v>
      </c>
      <c r="AC371">
        <f t="shared" si="151"/>
        <v>8.4207814533082947E-12</v>
      </c>
      <c r="AD371">
        <f t="shared" si="159"/>
        <v>5.346862934950363E-11</v>
      </c>
      <c r="AE371">
        <f t="shared" si="117"/>
        <v>3.395046339067985E-10</v>
      </c>
      <c r="AF371">
        <f t="shared" si="123"/>
        <v>2.1557200520469247E-9</v>
      </c>
      <c r="AG371">
        <f t="shared" si="158"/>
        <v>1.3687969113472939E-8</v>
      </c>
      <c r="AH371">
        <f t="shared" ref="AH371:AH402" si="166">$C$8*EXP(-$C$5*($D371-($AH$14-1)*$C$3))</f>
        <v>8.6913186280140482E-8</v>
      </c>
      <c r="AI371">
        <f t="shared" si="149"/>
        <v>5.5186433332401304E-7</v>
      </c>
      <c r="AJ371">
        <f t="shared" si="156"/>
        <v>3.5041200930490686E-6</v>
      </c>
      <c r="AK371">
        <f t="shared" si="164"/>
        <v>2.2249775687715977E-5</v>
      </c>
      <c r="AL371">
        <f t="shared" si="148"/>
        <v>1.412772693309472E-4</v>
      </c>
      <c r="AM371">
        <f t="shared" si="155"/>
        <v>8.9705474382056069E-4</v>
      </c>
      <c r="AN371">
        <f t="shared" si="163"/>
        <v>5.6959425760552849E-3</v>
      </c>
      <c r="AO371">
        <f t="shared" si="146"/>
        <v>3.6166980948722442E-2</v>
      </c>
      <c r="AP371">
        <f t="shared" si="153"/>
        <v>0.2296460144180634</v>
      </c>
      <c r="AQ371">
        <f t="shared" si="161"/>
        <v>1.4581612994701523</v>
      </c>
    </row>
    <row r="372" spans="1:44" x14ac:dyDescent="0.2">
      <c r="A372">
        <v>358</v>
      </c>
      <c r="B372">
        <f t="shared" si="132"/>
        <v>35</v>
      </c>
      <c r="C372">
        <f t="shared" si="133"/>
        <v>7</v>
      </c>
      <c r="D372">
        <f t="shared" si="134"/>
        <v>286.22222222222223</v>
      </c>
      <c r="E372">
        <f t="shared" si="135"/>
        <v>-214.22222222222223</v>
      </c>
      <c r="F372" t="e">
        <f t="shared" si="136"/>
        <v>#N/A</v>
      </c>
      <c r="G372" t="e">
        <f t="shared" si="137"/>
        <v>#N/A</v>
      </c>
      <c r="H372">
        <f t="shared" si="138"/>
        <v>9.5165287982785724E-29</v>
      </c>
      <c r="I372">
        <f t="shared" si="145"/>
        <v>6.0426191301892586E-28</v>
      </c>
      <c r="J372">
        <f t="shared" si="152"/>
        <v>3.8368239855622294E-27</v>
      </c>
      <c r="K372">
        <f t="shared" si="160"/>
        <v>2.4362313723593338E-26</v>
      </c>
      <c r="L372">
        <f t="shared" si="118"/>
        <v>1.5469104973284511E-25</v>
      </c>
      <c r="M372">
        <f t="shared" si="124"/>
        <v>9.8222694030393164E-25</v>
      </c>
      <c r="N372">
        <f t="shared" si="130"/>
        <v>6.2367523132398974E-24</v>
      </c>
      <c r="O372">
        <f t="shared" si="143"/>
        <v>3.9600908731608378E-23</v>
      </c>
      <c r="P372">
        <f t="shared" si="150"/>
        <v>2.5145009671780664E-22</v>
      </c>
      <c r="Q372">
        <f t="shared" si="157"/>
        <v>1.5966085921894038E-21</v>
      </c>
      <c r="R372">
        <f t="shared" si="165"/>
        <v>1.0137832635291752E-20</v>
      </c>
      <c r="S372">
        <f t="shared" si="121"/>
        <v>6.4371224759758548E-20</v>
      </c>
      <c r="T372">
        <f t="shared" si="127"/>
        <v>4.0873179960048765E-19</v>
      </c>
      <c r="U372">
        <f t="shared" si="140"/>
        <v>2.5952851546346717E-18</v>
      </c>
      <c r="V372">
        <f t="shared" si="147"/>
        <v>1.6479033538498201E-17</v>
      </c>
      <c r="W372">
        <f t="shared" si="154"/>
        <v>1.046353406977249E-16</v>
      </c>
      <c r="X372">
        <f t="shared" si="162"/>
        <v>6.6439299958647644E-16</v>
      </c>
      <c r="Y372">
        <f t="shared" si="119"/>
        <v>4.2186325858555425E-15</v>
      </c>
      <c r="Z372">
        <f t="shared" si="125"/>
        <v>2.6786647218617593E-14</v>
      </c>
      <c r="AA372">
        <f t="shared" si="131"/>
        <v>1.7008460789413809E-13</v>
      </c>
      <c r="AB372">
        <f t="shared" si="144"/>
        <v>1.0799699419790157E-12</v>
      </c>
      <c r="AC372">
        <f t="shared" si="151"/>
        <v>6.8573816879660845E-12</v>
      </c>
      <c r="AD372">
        <f t="shared" si="159"/>
        <v>4.3541659620899384E-11</v>
      </c>
      <c r="AE372">
        <f t="shared" si="117"/>
        <v>2.7647230514662822E-10</v>
      </c>
      <c r="AF372">
        <f t="shared" si="123"/>
        <v>1.7554897121193191E-9</v>
      </c>
      <c r="AG372">
        <f t="shared" si="158"/>
        <v>1.1146664862950251E-8</v>
      </c>
      <c r="AH372">
        <f t="shared" si="166"/>
        <v>7.0776910117536625E-8</v>
      </c>
      <c r="AI372">
        <f t="shared" si="149"/>
        <v>4.4940536630254595E-7</v>
      </c>
      <c r="AJ372">
        <f t="shared" si="156"/>
        <v>2.8535462049152608E-6</v>
      </c>
      <c r="AK372">
        <f t="shared" si="164"/>
        <v>1.8118888990089386E-5</v>
      </c>
      <c r="AL372">
        <f t="shared" si="148"/>
        <v>1.1504777377345164E-4</v>
      </c>
      <c r="AM372">
        <f t="shared" si="155"/>
        <v>7.30507828458306E-4</v>
      </c>
      <c r="AN372">
        <f t="shared" si="163"/>
        <v>4.638435581462882E-3</v>
      </c>
      <c r="AO372">
        <f t="shared" si="146"/>
        <v>2.9452230086003617E-2</v>
      </c>
      <c r="AP372">
        <f t="shared" si="153"/>
        <v>0.18701000408532631</v>
      </c>
      <c r="AQ372">
        <f t="shared" si="161"/>
        <v>1.1874395088544971</v>
      </c>
    </row>
    <row r="373" spans="1:44" x14ac:dyDescent="0.2">
      <c r="A373">
        <v>359</v>
      </c>
      <c r="B373">
        <f t="shared" si="132"/>
        <v>35</v>
      </c>
      <c r="C373">
        <f t="shared" si="133"/>
        <v>8</v>
      </c>
      <c r="D373">
        <f t="shared" si="134"/>
        <v>287.11111111111109</v>
      </c>
      <c r="E373">
        <f t="shared" si="135"/>
        <v>-215.11111111111109</v>
      </c>
      <c r="F373" t="e">
        <f t="shared" si="136"/>
        <v>#N/A</v>
      </c>
      <c r="G373" t="e">
        <f t="shared" si="137"/>
        <v>#N/A</v>
      </c>
      <c r="H373">
        <f t="shared" si="138"/>
        <v>7.7496929086885074E-29</v>
      </c>
      <c r="I373">
        <f t="shared" si="145"/>
        <v>4.9207482702730075E-28</v>
      </c>
      <c r="J373">
        <f t="shared" si="152"/>
        <v>3.1244803922808441E-27</v>
      </c>
      <c r="K373">
        <f t="shared" si="160"/>
        <v>1.9839213846242456E-26</v>
      </c>
      <c r="L373">
        <f t="shared" si="118"/>
        <v>1.2597115571898908E-25</v>
      </c>
      <c r="M373">
        <f t="shared" si="124"/>
        <v>7.9986698042389655E-25</v>
      </c>
      <c r="N373">
        <f t="shared" si="130"/>
        <v>5.0788387446380723E-24</v>
      </c>
      <c r="O373">
        <f t="shared" si="143"/>
        <v>3.2248615864061229E-23</v>
      </c>
      <c r="P373">
        <f t="shared" si="150"/>
        <v>2.0476594698851766E-22</v>
      </c>
      <c r="Q373">
        <f t="shared" si="157"/>
        <v>1.3001827186273473E-21</v>
      </c>
      <c r="R373">
        <f t="shared" si="165"/>
        <v>8.2556456611996806E-21</v>
      </c>
      <c r="S373">
        <f t="shared" si="121"/>
        <v>5.2420082429060189E-20</v>
      </c>
      <c r="T373">
        <f t="shared" si="127"/>
        <v>3.3284677596860109E-19</v>
      </c>
      <c r="U373">
        <f t="shared" si="140"/>
        <v>2.1134452892671198E-18</v>
      </c>
      <c r="V373">
        <f t="shared" si="147"/>
        <v>1.3419541101839418E-17</v>
      </c>
      <c r="W373">
        <f t="shared" si="154"/>
        <v>8.5208774647961953E-17</v>
      </c>
      <c r="X373">
        <f t="shared" si="162"/>
        <v>5.4104199405238305E-16</v>
      </c>
      <c r="Y373">
        <f t="shared" si="119"/>
        <v>3.4354025220708933E-15</v>
      </c>
      <c r="Z373">
        <f t="shared" si="125"/>
        <v>2.1813446309878121E-14</v>
      </c>
      <c r="AA373">
        <f t="shared" si="131"/>
        <v>1.3850675047740966E-13</v>
      </c>
      <c r="AB373">
        <f t="shared" si="144"/>
        <v>8.7946304565014929E-13</v>
      </c>
      <c r="AC373">
        <f t="shared" si="151"/>
        <v>5.5842422553288031E-12</v>
      </c>
      <c r="AD373">
        <f t="shared" si="159"/>
        <v>3.5457728122216898E-11</v>
      </c>
      <c r="AE373">
        <f t="shared" ref="AE373:AE436" si="167">$C$8*EXP(-$C$5*($D373-($AE$14-1)*$C$3))</f>
        <v>2.2514253968643837E-10</v>
      </c>
      <c r="AF373">
        <f t="shared" si="123"/>
        <v>1.4295660173641746E-9</v>
      </c>
      <c r="AG373">
        <f t="shared" si="158"/>
        <v>9.0771783992875326E-9</v>
      </c>
      <c r="AH373">
        <f t="shared" si="166"/>
        <v>5.7636490159728058E-8</v>
      </c>
      <c r="AI373">
        <f t="shared" si="149"/>
        <v>3.6596890044522897E-7</v>
      </c>
      <c r="AJ373">
        <f t="shared" si="156"/>
        <v>2.3237576702176058E-6</v>
      </c>
      <c r="AK373">
        <f t="shared" si="164"/>
        <v>1.4754941480890393E-5</v>
      </c>
      <c r="AL373">
        <f t="shared" si="148"/>
        <v>9.3688038513978507E-5</v>
      </c>
      <c r="AM373">
        <f t="shared" si="155"/>
        <v>5.9488196357570643E-4</v>
      </c>
      <c r="AN373">
        <f t="shared" si="163"/>
        <v>3.7772650191079367E-3</v>
      </c>
      <c r="AO373">
        <f t="shared" si="146"/>
        <v>2.3984137859578494E-2</v>
      </c>
      <c r="AP373">
        <f t="shared" si="153"/>
        <v>0.15228978267538082</v>
      </c>
      <c r="AQ373">
        <f t="shared" si="161"/>
        <v>0.96697984489163169</v>
      </c>
    </row>
    <row r="374" spans="1:44" x14ac:dyDescent="0.2">
      <c r="A374">
        <v>360</v>
      </c>
      <c r="B374">
        <f t="shared" si="132"/>
        <v>35</v>
      </c>
      <c r="C374">
        <f t="shared" si="133"/>
        <v>9</v>
      </c>
      <c r="D374">
        <f t="shared" si="134"/>
        <v>288</v>
      </c>
      <c r="E374">
        <f t="shared" si="135"/>
        <v>-216</v>
      </c>
      <c r="F374" t="e">
        <f t="shared" si="136"/>
        <v>#N/A</v>
      </c>
      <c r="G374" t="e">
        <f t="shared" si="137"/>
        <v>#N/A</v>
      </c>
      <c r="H374">
        <f t="shared" si="138"/>
        <v>6.3108872417681303E-29</v>
      </c>
      <c r="I374">
        <f t="shared" si="145"/>
        <v>4.0071636185741875E-28</v>
      </c>
      <c r="J374">
        <f t="shared" si="152"/>
        <v>2.5443902974133214E-27</v>
      </c>
      <c r="K374">
        <f t="shared" si="160"/>
        <v>1.6155871338926425E-26</v>
      </c>
      <c r="L374">
        <f t="shared" si="118"/>
        <v>1.0258338863549856E-25</v>
      </c>
      <c r="M374">
        <f t="shared" si="124"/>
        <v>6.5136391613781074E-25</v>
      </c>
      <c r="N374">
        <f t="shared" si="130"/>
        <v>4.1359030627651678E-24</v>
      </c>
      <c r="O374">
        <f t="shared" si="143"/>
        <v>2.6261347490687648E-23</v>
      </c>
      <c r="P374">
        <f t="shared" si="150"/>
        <v>1.6674916253127967E-22</v>
      </c>
      <c r="Q374">
        <f t="shared" si="157"/>
        <v>1.0587911840678764E-21</v>
      </c>
      <c r="R374">
        <f t="shared" si="165"/>
        <v>6.7229049576160433E-21</v>
      </c>
      <c r="S374">
        <f t="shared" si="121"/>
        <v>4.2687785608007625E-20</v>
      </c>
      <c r="T374">
        <f t="shared" si="127"/>
        <v>2.7105054312137654E-19</v>
      </c>
      <c r="U374">
        <f t="shared" si="140"/>
        <v>1.7210636691497082E-18</v>
      </c>
      <c r="V374">
        <f t="shared" si="147"/>
        <v>1.092807311564996E-17</v>
      </c>
      <c r="W374">
        <f t="shared" si="154"/>
        <v>6.9388939039072432E-17</v>
      </c>
      <c r="X374">
        <f t="shared" si="162"/>
        <v>4.4059229930232245E-16</v>
      </c>
      <c r="Y374">
        <f t="shared" si="119"/>
        <v>2.7975867176063917E-15</v>
      </c>
      <c r="Z374">
        <f t="shared" si="125"/>
        <v>1.7763568394002555E-14</v>
      </c>
      <c r="AA374">
        <f t="shared" si="131"/>
        <v>1.1279162862139462E-13</v>
      </c>
      <c r="AB374">
        <f t="shared" si="144"/>
        <v>7.1618219970723425E-13</v>
      </c>
      <c r="AC374">
        <f t="shared" si="151"/>
        <v>4.5474735088646573E-12</v>
      </c>
      <c r="AD374">
        <f t="shared" si="159"/>
        <v>2.8874656927077046E-11</v>
      </c>
      <c r="AE374">
        <f t="shared" si="167"/>
        <v>1.833426431250521E-10</v>
      </c>
      <c r="AF374">
        <f t="shared" si="123"/>
        <v>1.164153218269349E-9</v>
      </c>
      <c r="AG374">
        <f t="shared" si="158"/>
        <v>7.3919121733317287E-9</v>
      </c>
      <c r="AH374">
        <f t="shared" si="166"/>
        <v>4.6935716640013204E-8</v>
      </c>
      <c r="AI374">
        <f t="shared" si="149"/>
        <v>2.980232238769536E-7</v>
      </c>
      <c r="AJ374">
        <f t="shared" si="156"/>
        <v>1.8923295163729204E-6</v>
      </c>
      <c r="AK374">
        <f t="shared" si="164"/>
        <v>1.2015543459843389E-5</v>
      </c>
      <c r="AL374">
        <f t="shared" si="148"/>
        <v>7.6293945312500027E-5</v>
      </c>
      <c r="AM374">
        <f t="shared" si="155"/>
        <v>4.8443635619146714E-4</v>
      </c>
      <c r="AN374">
        <f t="shared" si="163"/>
        <v>3.0759791257199071E-3</v>
      </c>
      <c r="AO374">
        <f t="shared" si="146"/>
        <v>1.9531250000000003E-2</v>
      </c>
      <c r="AP374">
        <f t="shared" si="153"/>
        <v>0.12401570718501562</v>
      </c>
      <c r="AQ374">
        <f t="shared" si="161"/>
        <v>0.78745065618429588</v>
      </c>
    </row>
    <row r="375" spans="1:44" s="1" customFormat="1" x14ac:dyDescent="0.2">
      <c r="A375" s="1">
        <v>361</v>
      </c>
      <c r="B375" s="1">
        <f t="shared" si="132"/>
        <v>36</v>
      </c>
      <c r="C375" s="1">
        <f t="shared" si="133"/>
        <v>0</v>
      </c>
      <c r="D375" s="1">
        <f t="shared" si="134"/>
        <v>288</v>
      </c>
      <c r="E375" s="1">
        <f t="shared" si="135"/>
        <v>-216</v>
      </c>
      <c r="F375" s="1" t="e">
        <f t="shared" si="136"/>
        <v>#N/A</v>
      </c>
      <c r="G375" s="1" t="e">
        <f t="shared" si="137"/>
        <v>#N/A</v>
      </c>
      <c r="H375" s="1">
        <f t="shared" si="138"/>
        <v>6.3108872417681303E-29</v>
      </c>
      <c r="I375" s="1">
        <f t="shared" si="145"/>
        <v>4.0071636185741875E-28</v>
      </c>
      <c r="J375" s="1">
        <f t="shared" si="152"/>
        <v>2.5443902974133214E-27</v>
      </c>
      <c r="K375" s="1">
        <f t="shared" si="160"/>
        <v>1.6155871338926425E-26</v>
      </c>
      <c r="L375" s="1">
        <f t="shared" ref="L375:L438" si="168">$C$8*EXP(-$C$5*($D375-($L$14-1)*$C$3))</f>
        <v>1.0258338863549856E-25</v>
      </c>
      <c r="M375" s="1">
        <f t="shared" si="124"/>
        <v>6.5136391613781074E-25</v>
      </c>
      <c r="N375" s="1">
        <f t="shared" si="130"/>
        <v>4.1359030627651678E-24</v>
      </c>
      <c r="O375" s="1">
        <f t="shared" si="143"/>
        <v>2.6261347490687648E-23</v>
      </c>
      <c r="P375" s="1">
        <f t="shared" si="150"/>
        <v>1.6674916253127967E-22</v>
      </c>
      <c r="Q375" s="1">
        <f t="shared" si="157"/>
        <v>1.0587911840678764E-21</v>
      </c>
      <c r="R375" s="1">
        <f t="shared" si="165"/>
        <v>6.7229049576160433E-21</v>
      </c>
      <c r="S375" s="1">
        <f t="shared" si="121"/>
        <v>4.2687785608007625E-20</v>
      </c>
      <c r="T375" s="1">
        <f t="shared" si="127"/>
        <v>2.7105054312137654E-19</v>
      </c>
      <c r="U375" s="1">
        <f t="shared" si="140"/>
        <v>1.7210636691497082E-18</v>
      </c>
      <c r="V375" s="1">
        <f t="shared" si="147"/>
        <v>1.092807311564996E-17</v>
      </c>
      <c r="W375" s="1">
        <f t="shared" si="154"/>
        <v>6.9388939039072432E-17</v>
      </c>
      <c r="X375" s="1">
        <f t="shared" si="162"/>
        <v>4.4059229930232245E-16</v>
      </c>
      <c r="Y375" s="1">
        <f t="shared" si="119"/>
        <v>2.7975867176063917E-15</v>
      </c>
      <c r="Z375" s="1">
        <f t="shared" si="125"/>
        <v>1.7763568394002555E-14</v>
      </c>
      <c r="AA375" s="1">
        <f t="shared" si="131"/>
        <v>1.1279162862139462E-13</v>
      </c>
      <c r="AB375" s="1">
        <f t="shared" si="144"/>
        <v>7.1618219970723425E-13</v>
      </c>
      <c r="AC375" s="1">
        <f t="shared" si="151"/>
        <v>4.5474735088646573E-12</v>
      </c>
      <c r="AD375" s="1">
        <f t="shared" si="159"/>
        <v>2.8874656927077046E-11</v>
      </c>
      <c r="AE375" s="1">
        <f t="shared" si="167"/>
        <v>1.833426431250521E-10</v>
      </c>
      <c r="AF375" s="1">
        <f t="shared" si="123"/>
        <v>1.164153218269349E-9</v>
      </c>
      <c r="AG375" s="1">
        <f t="shared" si="158"/>
        <v>7.3919121733317287E-9</v>
      </c>
      <c r="AH375" s="1">
        <f t="shared" si="166"/>
        <v>4.6935716640013204E-8</v>
      </c>
      <c r="AI375" s="1">
        <f t="shared" si="149"/>
        <v>2.980232238769536E-7</v>
      </c>
      <c r="AJ375" s="1">
        <f t="shared" si="156"/>
        <v>1.8923295163729204E-6</v>
      </c>
      <c r="AK375" s="1">
        <f t="shared" si="164"/>
        <v>1.2015543459843389E-5</v>
      </c>
      <c r="AL375" s="1">
        <f t="shared" si="148"/>
        <v>7.6293945312500027E-5</v>
      </c>
      <c r="AM375" s="1">
        <f t="shared" si="155"/>
        <v>4.8443635619146714E-4</v>
      </c>
      <c r="AN375" s="1">
        <f t="shared" si="163"/>
        <v>3.0759791257199071E-3</v>
      </c>
      <c r="AO375" s="1">
        <f t="shared" si="146"/>
        <v>1.9531250000000003E-2</v>
      </c>
      <c r="AP375" s="1">
        <f t="shared" si="153"/>
        <v>0.12401570718501562</v>
      </c>
      <c r="AQ375" s="1">
        <f t="shared" si="161"/>
        <v>0.78745065618429588</v>
      </c>
      <c r="AR375" s="1">
        <f t="shared" ref="AR375:AR406" si="169">$C$8*EXP(-$C$5*($D375-($AR$14-1)*$C$3))</f>
        <v>5</v>
      </c>
    </row>
    <row r="376" spans="1:44" x14ac:dyDescent="0.2">
      <c r="A376">
        <v>362</v>
      </c>
      <c r="B376">
        <f t="shared" si="132"/>
        <v>36</v>
      </c>
      <c r="C376">
        <f t="shared" si="133"/>
        <v>1</v>
      </c>
      <c r="D376">
        <f t="shared" si="134"/>
        <v>288.88888888888891</v>
      </c>
      <c r="E376">
        <f t="shared" si="135"/>
        <v>-216.88888888888891</v>
      </c>
      <c r="F376" t="e">
        <f t="shared" si="136"/>
        <v>#N/A</v>
      </c>
      <c r="G376" t="e">
        <f t="shared" si="137"/>
        <v>#N/A</v>
      </c>
      <c r="H376">
        <f t="shared" si="138"/>
        <v>5.1392098045149254E-29</v>
      </c>
      <c r="I376">
        <f t="shared" si="145"/>
        <v>3.2631948199889268E-28</v>
      </c>
      <c r="J376">
        <f t="shared" si="152"/>
        <v>2.0719995560110364E-27</v>
      </c>
      <c r="K376">
        <f t="shared" si="160"/>
        <v>1.3156377099558218E-26</v>
      </c>
      <c r="L376">
        <f t="shared" si="168"/>
        <v>8.3537787391716583E-26</v>
      </c>
      <c r="M376">
        <f t="shared" si="124"/>
        <v>5.3043188633882561E-25</v>
      </c>
      <c r="N376">
        <f t="shared" si="130"/>
        <v>3.3680325374869059E-24</v>
      </c>
      <c r="O376">
        <f t="shared" si="143"/>
        <v>2.138567357227931E-23</v>
      </c>
      <c r="P376">
        <f t="shared" si="150"/>
        <v>1.3579056290273947E-22</v>
      </c>
      <c r="Q376">
        <f t="shared" si="157"/>
        <v>8.6221632959664848E-22</v>
      </c>
      <c r="R376">
        <f t="shared" si="165"/>
        <v>5.4747324345035071E-21</v>
      </c>
      <c r="S376">
        <f t="shared" si="121"/>
        <v>3.4762384103101329E-20</v>
      </c>
      <c r="T376">
        <f t="shared" si="127"/>
        <v>2.2072738037674216E-19</v>
      </c>
      <c r="U376">
        <f t="shared" si="140"/>
        <v>1.4015315032328988E-18</v>
      </c>
      <c r="V376">
        <f t="shared" si="147"/>
        <v>8.8991703303938817E-18</v>
      </c>
      <c r="W376">
        <f t="shared" si="154"/>
        <v>5.6506209376446029E-17</v>
      </c>
      <c r="X376">
        <f t="shared" si="162"/>
        <v>3.5879206482762234E-16</v>
      </c>
      <c r="Y376">
        <f t="shared" si="119"/>
        <v>2.2781876045808353E-15</v>
      </c>
      <c r="Z376">
        <f t="shared" si="125"/>
        <v>1.4465589600370196E-14</v>
      </c>
      <c r="AA376">
        <f t="shared" si="131"/>
        <v>9.1850768595871381E-14</v>
      </c>
      <c r="AB376">
        <f t="shared" si="144"/>
        <v>5.8321602677269434E-13</v>
      </c>
      <c r="AC376">
        <f t="shared" si="151"/>
        <v>3.7031909376947597E-12</v>
      </c>
      <c r="AD376">
        <f t="shared" si="159"/>
        <v>2.3513796760543006E-11</v>
      </c>
      <c r="AE376">
        <f t="shared" si="167"/>
        <v>1.4930330285380985E-10</v>
      </c>
      <c r="AF376">
        <f t="shared" si="123"/>
        <v>9.4801688004985579E-10</v>
      </c>
      <c r="AG376">
        <f t="shared" si="158"/>
        <v>6.0195319706990144E-9</v>
      </c>
      <c r="AH376">
        <f t="shared" si="166"/>
        <v>3.8221645530575349E-8</v>
      </c>
      <c r="AI376">
        <f t="shared" si="149"/>
        <v>2.4269232129276324E-7</v>
      </c>
      <c r="AJ376">
        <f t="shared" si="156"/>
        <v>1.5410001844989458E-6</v>
      </c>
      <c r="AK376">
        <f t="shared" si="164"/>
        <v>9.7847412558272606E-6</v>
      </c>
      <c r="AL376">
        <f t="shared" si="148"/>
        <v>6.212923425094743E-5</v>
      </c>
      <c r="AM376">
        <f t="shared" si="155"/>
        <v>3.9449604723173039E-4</v>
      </c>
      <c r="AN376">
        <f t="shared" si="163"/>
        <v>2.5048937614917804E-3</v>
      </c>
      <c r="AO376">
        <f t="shared" si="146"/>
        <v>1.5905083968242525E-2</v>
      </c>
      <c r="AP376">
        <f t="shared" si="153"/>
        <v>0.10099098809132288</v>
      </c>
      <c r="AQ376">
        <f t="shared" si="161"/>
        <v>0.64125280294189535</v>
      </c>
      <c r="AR376">
        <f t="shared" si="169"/>
        <v>4.0717014958700846</v>
      </c>
    </row>
    <row r="377" spans="1:44" x14ac:dyDescent="0.2">
      <c r="A377">
        <v>363</v>
      </c>
      <c r="B377">
        <f t="shared" si="132"/>
        <v>36</v>
      </c>
      <c r="C377">
        <f t="shared" si="133"/>
        <v>2</v>
      </c>
      <c r="D377">
        <f t="shared" si="134"/>
        <v>289.77777777777777</v>
      </c>
      <c r="E377">
        <f t="shared" si="135"/>
        <v>-217.77777777777777</v>
      </c>
      <c r="F377" t="e">
        <f t="shared" si="136"/>
        <v>#N/A</v>
      </c>
      <c r="G377" t="e">
        <f t="shared" si="137"/>
        <v>#N/A</v>
      </c>
      <c r="H377">
        <f t="shared" si="138"/>
        <v>4.1850656497267668E-29</v>
      </c>
      <c r="I377">
        <f t="shared" si="145"/>
        <v>2.6573510459729117E-28</v>
      </c>
      <c r="J377">
        <f t="shared" si="152"/>
        <v>1.6873127383304745E-27</v>
      </c>
      <c r="K377">
        <f t="shared" si="160"/>
        <v>1.0713768063300608E-26</v>
      </c>
      <c r="L377">
        <f t="shared" si="168"/>
        <v>6.8028186776906586E-26</v>
      </c>
      <c r="M377">
        <f t="shared" si="124"/>
        <v>4.3195206101260176E-25</v>
      </c>
      <c r="N377">
        <f t="shared" si="130"/>
        <v>2.7427246242049574E-24</v>
      </c>
      <c r="O377">
        <f t="shared" si="143"/>
        <v>1.7415215814888098E-23</v>
      </c>
      <c r="P377">
        <f t="shared" si="150"/>
        <v>1.1057972761922614E-22</v>
      </c>
      <c r="Q377">
        <f t="shared" si="157"/>
        <v>7.0213750379646468E-22</v>
      </c>
      <c r="R377">
        <f t="shared" si="165"/>
        <v>4.458295248611356E-21</v>
      </c>
      <c r="S377">
        <f t="shared" si="121"/>
        <v>2.8308410270521911E-20</v>
      </c>
      <c r="T377">
        <f t="shared" si="127"/>
        <v>1.7974720097189505E-19</v>
      </c>
      <c r="U377">
        <f t="shared" si="140"/>
        <v>1.1413235836445079E-18</v>
      </c>
      <c r="V377">
        <f t="shared" si="147"/>
        <v>7.2469530292536139E-18</v>
      </c>
      <c r="W377">
        <f t="shared" si="154"/>
        <v>4.6015283448805171E-17</v>
      </c>
      <c r="X377">
        <f t="shared" si="162"/>
        <v>2.9217883741299215E-16</v>
      </c>
      <c r="Y377">
        <f t="shared" ref="Y377:Y440" si="170">$C$8*EXP(-$C$5*($D377-($Y$14-1)*$C$3))</f>
        <v>1.8552199754889267E-15</v>
      </c>
      <c r="Z377">
        <f t="shared" si="125"/>
        <v>1.177991256289413E-14</v>
      </c>
      <c r="AA377">
        <f t="shared" si="131"/>
        <v>7.4797782377726319E-14</v>
      </c>
      <c r="AB377">
        <f t="shared" si="144"/>
        <v>4.7493631372516383E-13</v>
      </c>
      <c r="AC377">
        <f t="shared" si="151"/>
        <v>3.0156576161008997E-12</v>
      </c>
      <c r="AD377">
        <f t="shared" si="159"/>
        <v>1.9148232288697883E-11</v>
      </c>
      <c r="AE377">
        <f t="shared" si="167"/>
        <v>1.2158369631364204E-10</v>
      </c>
      <c r="AF377">
        <f t="shared" si="123"/>
        <v>7.7200834972182805E-10</v>
      </c>
      <c r="AG377">
        <f t="shared" si="158"/>
        <v>4.9019474659066613E-9</v>
      </c>
      <c r="AH377">
        <f t="shared" si="166"/>
        <v>3.112542625629227E-8</v>
      </c>
      <c r="AI377">
        <f t="shared" si="149"/>
        <v>1.9763413752878814E-7</v>
      </c>
      <c r="AJ377">
        <f t="shared" si="156"/>
        <v>1.254898551272104E-6</v>
      </c>
      <c r="AK377">
        <f t="shared" si="164"/>
        <v>7.9681091216108263E-6</v>
      </c>
      <c r="AL377">
        <f t="shared" si="148"/>
        <v>5.0594339207369709E-5</v>
      </c>
      <c r="AM377">
        <f t="shared" si="155"/>
        <v>3.2125402912565879E-4</v>
      </c>
      <c r="AN377">
        <f t="shared" si="163"/>
        <v>2.0398359351323711E-3</v>
      </c>
      <c r="AO377">
        <f t="shared" ref="AO377:AO408" si="171">$C$8*EXP(-$C$5*($D377-($AO$14-1)*$C$3))</f>
        <v>1.2952150837086654E-2</v>
      </c>
      <c r="AP377">
        <f t="shared" si="153"/>
        <v>8.2241031456168567E-2</v>
      </c>
      <c r="AQ377">
        <f t="shared" si="161"/>
        <v>0.522197999393887</v>
      </c>
      <c r="AR377">
        <f t="shared" si="169"/>
        <v>3.3157506142941804</v>
      </c>
    </row>
    <row r="378" spans="1:44" x14ac:dyDescent="0.2">
      <c r="A378">
        <v>364</v>
      </c>
      <c r="B378">
        <f t="shared" si="132"/>
        <v>36</v>
      </c>
      <c r="C378">
        <f t="shared" si="133"/>
        <v>3</v>
      </c>
      <c r="D378">
        <f t="shared" si="134"/>
        <v>290.66666666666669</v>
      </c>
      <c r="E378">
        <f t="shared" si="135"/>
        <v>-218.66666666666669</v>
      </c>
      <c r="F378" t="e">
        <f t="shared" si="136"/>
        <v>#N/A</v>
      </c>
      <c r="G378" t="e">
        <f t="shared" si="137"/>
        <v>#N/A</v>
      </c>
      <c r="H378">
        <f t="shared" si="138"/>
        <v>3.4080676132614309E-29</v>
      </c>
      <c r="I378">
        <f t="shared" si="145"/>
        <v>2.1639880457879589E-28</v>
      </c>
      <c r="J378">
        <f t="shared" si="152"/>
        <v>1.3740467601321723E-27</v>
      </c>
      <c r="K378">
        <f t="shared" si="160"/>
        <v>8.7246530899492085E-27</v>
      </c>
      <c r="L378">
        <f t="shared" si="168"/>
        <v>5.5398093972172172E-26</v>
      </c>
      <c r="M378">
        <f t="shared" si="124"/>
        <v>3.5175597059383638E-25</v>
      </c>
      <c r="N378">
        <f t="shared" si="130"/>
        <v>2.2335111910269988E-24</v>
      </c>
      <c r="O378">
        <f t="shared" si="143"/>
        <v>1.4181912056875988E-23</v>
      </c>
      <c r="P378">
        <f t="shared" si="150"/>
        <v>9.0049528472022172E-23</v>
      </c>
      <c r="Q378">
        <f t="shared" si="157"/>
        <v>5.7177886490291208E-22</v>
      </c>
      <c r="R378">
        <f t="shared" si="165"/>
        <v>3.6305694865602551E-21</v>
      </c>
      <c r="S378">
        <f t="shared" si="121"/>
        <v>2.3052679288837691E-20</v>
      </c>
      <c r="T378">
        <f t="shared" si="127"/>
        <v>1.4637538941514559E-19</v>
      </c>
      <c r="U378">
        <f t="shared" si="140"/>
        <v>9.2942578855942589E-19</v>
      </c>
      <c r="V378">
        <f t="shared" si="147"/>
        <v>5.9014858979424112E-18</v>
      </c>
      <c r="W378">
        <f t="shared" si="154"/>
        <v>3.7472099690277302E-17</v>
      </c>
      <c r="X378">
        <f t="shared" si="162"/>
        <v>2.3793300187121323E-16</v>
      </c>
      <c r="Y378">
        <f t="shared" si="170"/>
        <v>1.5107803898732584E-15</v>
      </c>
      <c r="Z378">
        <f t="shared" si="125"/>
        <v>9.5928575207109955E-15</v>
      </c>
      <c r="AA378">
        <f t="shared" si="131"/>
        <v>6.0910848479030624E-14</v>
      </c>
      <c r="AB378">
        <f t="shared" si="144"/>
        <v>3.8675977980755447E-13</v>
      </c>
      <c r="AC378">
        <f t="shared" si="151"/>
        <v>2.4557715253020076E-12</v>
      </c>
      <c r="AD378">
        <f t="shared" si="159"/>
        <v>1.5593177210631794E-11</v>
      </c>
      <c r="AE378">
        <f t="shared" si="167"/>
        <v>9.9010503630734008E-11</v>
      </c>
      <c r="AF378">
        <f t="shared" si="123"/>
        <v>6.2867751047731229E-10</v>
      </c>
      <c r="AG378">
        <f t="shared" si="158"/>
        <v>3.9918533659217427E-9</v>
      </c>
      <c r="AH378">
        <f t="shared" si="166"/>
        <v>2.5346688929467923E-8</v>
      </c>
      <c r="AI378">
        <f t="shared" si="149"/>
        <v>1.6094144268219205E-7</v>
      </c>
      <c r="AJ378">
        <f t="shared" si="156"/>
        <v>1.0219144616759649E-6</v>
      </c>
      <c r="AK378">
        <f t="shared" si="164"/>
        <v>6.4887523659437814E-6</v>
      </c>
      <c r="AL378">
        <f t="shared" si="148"/>
        <v>4.1201009326641185E-5</v>
      </c>
      <c r="AM378">
        <f t="shared" si="155"/>
        <v>2.6161010218904722E-4</v>
      </c>
      <c r="AN378">
        <f t="shared" si="163"/>
        <v>1.6611206056816063E-3</v>
      </c>
      <c r="AO378">
        <f t="shared" si="171"/>
        <v>1.0547458387620133E-2</v>
      </c>
      <c r="AP378">
        <f t="shared" si="153"/>
        <v>6.6972186160396019E-2</v>
      </c>
      <c r="AQ378">
        <f t="shared" si="161"/>
        <v>0.42524687505449088</v>
      </c>
      <c r="AR378">
        <f t="shared" si="169"/>
        <v>2.7001493472307536</v>
      </c>
    </row>
    <row r="379" spans="1:44" x14ac:dyDescent="0.2">
      <c r="A379">
        <v>365</v>
      </c>
      <c r="B379">
        <f t="shared" si="132"/>
        <v>36</v>
      </c>
      <c r="C379">
        <f t="shared" si="133"/>
        <v>4</v>
      </c>
      <c r="D379">
        <f t="shared" si="134"/>
        <v>291.55555555555554</v>
      </c>
      <c r="E379">
        <f t="shared" si="135"/>
        <v>-219.55555555555554</v>
      </c>
      <c r="F379" t="e">
        <f t="shared" si="136"/>
        <v>#N/A</v>
      </c>
      <c r="G379" t="e">
        <f t="shared" si="137"/>
        <v>#N/A</v>
      </c>
      <c r="H379">
        <f t="shared" si="138"/>
        <v>2.7753267997886199E-29</v>
      </c>
      <c r="I379">
        <f t="shared" si="145"/>
        <v>1.7622226726160052E-28</v>
      </c>
      <c r="J379">
        <f t="shared" si="152"/>
        <v>1.1189416497251412E-27</v>
      </c>
      <c r="K379">
        <f t="shared" si="160"/>
        <v>7.1048366074588712E-27</v>
      </c>
      <c r="L379">
        <f t="shared" si="168"/>
        <v>4.5112900418969446E-26</v>
      </c>
      <c r="M379">
        <f t="shared" si="124"/>
        <v>2.864490623296343E-25</v>
      </c>
      <c r="N379">
        <f t="shared" si="130"/>
        <v>1.8188381715094725E-24</v>
      </c>
      <c r="O379">
        <f t="shared" si="143"/>
        <v>1.1548902507256186E-23</v>
      </c>
      <c r="P379">
        <f t="shared" si="150"/>
        <v>7.3330959956386439E-23</v>
      </c>
      <c r="Q379">
        <f t="shared" si="157"/>
        <v>4.6562257190642195E-22</v>
      </c>
      <c r="R379">
        <f t="shared" si="165"/>
        <v>2.9565190418575861E-21</v>
      </c>
      <c r="S379">
        <f t="shared" si="121"/>
        <v>1.8772725748834941E-20</v>
      </c>
      <c r="T379">
        <f t="shared" si="127"/>
        <v>1.1919937840804409E-19</v>
      </c>
      <c r="U379">
        <f t="shared" si="140"/>
        <v>7.5686887471554243E-19</v>
      </c>
      <c r="V379">
        <f t="shared" si="147"/>
        <v>4.8058177917017479E-18</v>
      </c>
      <c r="W379">
        <f t="shared" si="154"/>
        <v>3.0515040872459312E-17</v>
      </c>
      <c r="X379">
        <f t="shared" si="162"/>
        <v>1.9375843192717763E-16</v>
      </c>
      <c r="Y379">
        <f t="shared" si="170"/>
        <v>1.2302893546756482E-15</v>
      </c>
      <c r="Z379">
        <f t="shared" si="125"/>
        <v>7.8118504633495886E-15</v>
      </c>
      <c r="AA379">
        <f t="shared" si="131"/>
        <v>4.9602158573357511E-14</v>
      </c>
      <c r="AB379">
        <f t="shared" si="144"/>
        <v>3.1495407479696509E-13</v>
      </c>
      <c r="AC379">
        <f t="shared" si="151"/>
        <v>1.9998337186174959E-12</v>
      </c>
      <c r="AD379">
        <f t="shared" si="159"/>
        <v>1.2698152594779533E-11</v>
      </c>
      <c r="AE379">
        <f t="shared" si="167"/>
        <v>8.0628243148023102E-11</v>
      </c>
      <c r="AF379">
        <f t="shared" si="123"/>
        <v>5.1195743196607761E-10</v>
      </c>
      <c r="AG379">
        <f t="shared" si="158"/>
        <v>3.2507270642635624E-9</v>
      </c>
      <c r="AH379">
        <f t="shared" si="166"/>
        <v>2.0640830245893934E-8</v>
      </c>
      <c r="AI379">
        <f t="shared" si="149"/>
        <v>1.3106110258331595E-7</v>
      </c>
      <c r="AJ379">
        <f t="shared" si="156"/>
        <v>8.3218612845147102E-7</v>
      </c>
      <c r="AK379">
        <f t="shared" si="164"/>
        <v>5.2840525429488319E-6</v>
      </c>
      <c r="AL379">
        <f t="shared" ref="AL379:AL410" si="172">$C$8*EXP(-$C$5*($D379-($AL$14-1)*$C$3))</f>
        <v>3.3551642261328909E-5</v>
      </c>
      <c r="AM379">
        <f t="shared" si="155"/>
        <v>2.1303964888357674E-4</v>
      </c>
      <c r="AN379">
        <f t="shared" si="163"/>
        <v>1.3527174509949018E-3</v>
      </c>
      <c r="AO379">
        <f t="shared" si="171"/>
        <v>8.5892204189001904E-3</v>
      </c>
      <c r="AP379">
        <f t="shared" si="153"/>
        <v>5.4538150114195591E-2</v>
      </c>
      <c r="AQ379">
        <f t="shared" si="161"/>
        <v>0.34629566745469464</v>
      </c>
      <c r="AR379">
        <f t="shared" si="169"/>
        <v>2.1988404272384474</v>
      </c>
    </row>
    <row r="380" spans="1:44" x14ac:dyDescent="0.2">
      <c r="A380">
        <v>366</v>
      </c>
      <c r="B380">
        <f t="shared" si="132"/>
        <v>36</v>
      </c>
      <c r="C380">
        <f t="shared" si="133"/>
        <v>5</v>
      </c>
      <c r="D380">
        <f t="shared" si="134"/>
        <v>292.44444444444446</v>
      </c>
      <c r="E380">
        <f t="shared" si="135"/>
        <v>-220.44444444444446</v>
      </c>
      <c r="F380" t="e">
        <f t="shared" si="136"/>
        <v>#N/A</v>
      </c>
      <c r="G380" t="e">
        <f t="shared" si="137"/>
        <v>#N/A</v>
      </c>
      <c r="H380">
        <f t="shared" si="138"/>
        <v>2.2600604564455221E-29</v>
      </c>
      <c r="I380">
        <f t="shared" si="145"/>
        <v>1.4350489384293475E-28</v>
      </c>
      <c r="J380">
        <f t="shared" si="152"/>
        <v>9.1119927779543578E-28</v>
      </c>
      <c r="K380">
        <f t="shared" si="160"/>
        <v>5.7857547685005402E-27</v>
      </c>
      <c r="L380">
        <f t="shared" si="168"/>
        <v>3.673725282379132E-26</v>
      </c>
      <c r="M380">
        <f t="shared" si="124"/>
        <v>2.332670151156317E-25</v>
      </c>
      <c r="N380">
        <f t="shared" si="130"/>
        <v>1.4811532207361394E-24</v>
      </c>
      <c r="O380">
        <f t="shared" si="143"/>
        <v>9.4047367228905177E-24</v>
      </c>
      <c r="P380">
        <f t="shared" si="150"/>
        <v>5.9716355869601762E-23</v>
      </c>
      <c r="Q380">
        <f t="shared" si="157"/>
        <v>3.7917522450845192E-22</v>
      </c>
      <c r="R380">
        <f t="shared" si="165"/>
        <v>2.4076126010599744E-21</v>
      </c>
      <c r="S380">
        <f t="shared" si="121"/>
        <v>1.528738710261806E-20</v>
      </c>
      <c r="T380">
        <f t="shared" si="127"/>
        <v>9.7068857474163777E-20</v>
      </c>
      <c r="U380">
        <f t="shared" si="140"/>
        <v>6.1634882587135383E-19</v>
      </c>
      <c r="V380">
        <f t="shared" si="147"/>
        <v>3.9135710982701987E-18</v>
      </c>
      <c r="W380">
        <f t="shared" si="154"/>
        <v>2.4849627513385945E-17</v>
      </c>
      <c r="X380">
        <f t="shared" si="162"/>
        <v>1.577852994230667E-16</v>
      </c>
      <c r="Y380">
        <f t="shared" si="170"/>
        <v>1.0018742011571715E-15</v>
      </c>
      <c r="Z380">
        <f t="shared" si="125"/>
        <v>6.3615046434268059E-15</v>
      </c>
      <c r="AA380">
        <f t="shared" si="131"/>
        <v>4.0393036652305102E-14</v>
      </c>
      <c r="AB380">
        <f t="shared" si="144"/>
        <v>2.564797954962361E-13</v>
      </c>
      <c r="AC380">
        <f t="shared" si="151"/>
        <v>1.6285451887172577E-12</v>
      </c>
      <c r="AD380">
        <f t="shared" si="159"/>
        <v>1.0340617382990077E-11</v>
      </c>
      <c r="AE380">
        <f t="shared" si="167"/>
        <v>6.565882764703648E-11</v>
      </c>
      <c r="AF380">
        <f t="shared" si="123"/>
        <v>4.1690756831161822E-10</v>
      </c>
      <c r="AG380">
        <f t="shared" si="158"/>
        <v>2.6471980500454613E-9</v>
      </c>
      <c r="AH380">
        <f t="shared" si="166"/>
        <v>1.6808659877641352E-8</v>
      </c>
      <c r="AI380">
        <f t="shared" si="149"/>
        <v>1.0672833748777397E-7</v>
      </c>
      <c r="AJ380">
        <f t="shared" si="156"/>
        <v>6.7768270081163863E-7</v>
      </c>
      <c r="AK380">
        <f t="shared" si="164"/>
        <v>4.3030169286761819E-6</v>
      </c>
      <c r="AL380">
        <f t="shared" si="172"/>
        <v>2.7322454396870154E-5</v>
      </c>
      <c r="AM380">
        <f t="shared" si="155"/>
        <v>1.7348677140777927E-4</v>
      </c>
      <c r="AN380">
        <f t="shared" si="163"/>
        <v>1.1015723337411013E-3</v>
      </c>
      <c r="AO380">
        <f t="shared" si="171"/>
        <v>6.9945483255987517E-3</v>
      </c>
      <c r="AP380">
        <f t="shared" si="153"/>
        <v>4.4412613480391487E-2</v>
      </c>
      <c r="AQ380">
        <f t="shared" si="161"/>
        <v>0.28200251743772187</v>
      </c>
      <c r="AR380">
        <f t="shared" si="169"/>
        <v>1.7906043713532807</v>
      </c>
    </row>
    <row r="381" spans="1:44" x14ac:dyDescent="0.2">
      <c r="A381">
        <v>367</v>
      </c>
      <c r="B381">
        <f t="shared" si="132"/>
        <v>36</v>
      </c>
      <c r="C381">
        <f t="shared" si="133"/>
        <v>6</v>
      </c>
      <c r="D381">
        <f t="shared" si="134"/>
        <v>293.33333333333331</v>
      </c>
      <c r="E381">
        <f t="shared" si="135"/>
        <v>-221.33333333333331</v>
      </c>
      <c r="F381" t="e">
        <f t="shared" si="136"/>
        <v>#N/A</v>
      </c>
      <c r="G381" t="e">
        <f t="shared" si="137"/>
        <v>#N/A</v>
      </c>
      <c r="H381">
        <f t="shared" si="138"/>
        <v>1.84045830825323E-29</v>
      </c>
      <c r="I381">
        <f t="shared" si="145"/>
        <v>1.168618181849922E-28</v>
      </c>
      <c r="J381">
        <f t="shared" si="152"/>
        <v>7.4202629248709591E-28</v>
      </c>
      <c r="K381">
        <f t="shared" si="160"/>
        <v>4.7115732691283061E-27</v>
      </c>
      <c r="L381">
        <f t="shared" si="168"/>
        <v>2.9916625455358027E-26</v>
      </c>
      <c r="M381">
        <f t="shared" si="124"/>
        <v>1.8995873087669536E-25</v>
      </c>
      <c r="N381">
        <f t="shared" si="130"/>
        <v>1.2061627568968473E-24</v>
      </c>
      <c r="O381">
        <f t="shared" si="143"/>
        <v>7.6586561165716592E-24</v>
      </c>
      <c r="P381">
        <f t="shared" si="150"/>
        <v>4.8629435104434047E-23</v>
      </c>
      <c r="Q381">
        <f t="shared" si="157"/>
        <v>3.0877766576559314E-22</v>
      </c>
      <c r="R381">
        <f t="shared" si="165"/>
        <v>1.9606159658423463E-21</v>
      </c>
      <c r="S381">
        <f t="shared" ref="S381:S444" si="173">$C$8*EXP(-$C$5*($D381-($S$14-1)*$C$3))</f>
        <v>1.2449135386735124E-20</v>
      </c>
      <c r="T381">
        <f t="shared" si="127"/>
        <v>7.9047082435991326E-20</v>
      </c>
      <c r="U381">
        <f t="shared" si="140"/>
        <v>5.0191768725564093E-19</v>
      </c>
      <c r="V381">
        <f t="shared" si="147"/>
        <v>3.1869786590041944E-18</v>
      </c>
      <c r="W381">
        <f t="shared" si="154"/>
        <v>2.0236053103613795E-17</v>
      </c>
      <c r="X381">
        <f t="shared" si="162"/>
        <v>1.2849092793744327E-16</v>
      </c>
      <c r="Y381">
        <f t="shared" si="170"/>
        <v>8.1586653670507415E-16</v>
      </c>
      <c r="Z381">
        <f t="shared" si="125"/>
        <v>5.1804295945251346E-15</v>
      </c>
      <c r="AA381">
        <f t="shared" si="131"/>
        <v>3.2893677551985501E-14</v>
      </c>
      <c r="AB381">
        <f t="shared" si="144"/>
        <v>2.0886183339649843E-13</v>
      </c>
      <c r="AC381">
        <f t="shared" si="151"/>
        <v>1.3261899761984355E-12</v>
      </c>
      <c r="AD381">
        <f t="shared" si="159"/>
        <v>8.4207814533082947E-12</v>
      </c>
      <c r="AE381">
        <f t="shared" si="167"/>
        <v>5.346862934950363E-11</v>
      </c>
      <c r="AF381">
        <f t="shared" si="123"/>
        <v>3.395046339067985E-10</v>
      </c>
      <c r="AG381">
        <f t="shared" si="158"/>
        <v>2.1557200520469247E-9</v>
      </c>
      <c r="AH381">
        <f t="shared" si="166"/>
        <v>1.3687969113472939E-8</v>
      </c>
      <c r="AI381">
        <f t="shared" ref="AI381:AI412" si="174">$C$8*EXP(-$C$5*($D381-($AI$14-1)*$C$3))</f>
        <v>8.6913186280140482E-8</v>
      </c>
      <c r="AJ381">
        <f t="shared" si="156"/>
        <v>5.5186433332401304E-7</v>
      </c>
      <c r="AK381">
        <f t="shared" si="164"/>
        <v>3.5041200930490686E-6</v>
      </c>
      <c r="AL381">
        <f t="shared" si="172"/>
        <v>2.2249775687715977E-5</v>
      </c>
      <c r="AM381">
        <f t="shared" si="155"/>
        <v>1.412772693309472E-4</v>
      </c>
      <c r="AN381">
        <f t="shared" si="163"/>
        <v>8.9705474382056069E-4</v>
      </c>
      <c r="AO381">
        <f t="shared" si="171"/>
        <v>5.6959425760552849E-3</v>
      </c>
      <c r="AP381">
        <f t="shared" si="153"/>
        <v>3.6166980948722442E-2</v>
      </c>
      <c r="AQ381">
        <f t="shared" si="161"/>
        <v>0.2296460144180634</v>
      </c>
      <c r="AR381">
        <f t="shared" si="169"/>
        <v>1.4581612994701523</v>
      </c>
    </row>
    <row r="382" spans="1:44" x14ac:dyDescent="0.2">
      <c r="A382">
        <v>368</v>
      </c>
      <c r="B382">
        <f t="shared" si="132"/>
        <v>36</v>
      </c>
      <c r="C382">
        <f t="shared" si="133"/>
        <v>7</v>
      </c>
      <c r="D382">
        <f t="shared" si="134"/>
        <v>294.22222222222223</v>
      </c>
      <c r="E382">
        <f t="shared" si="135"/>
        <v>-222.22222222222223</v>
      </c>
      <c r="F382" t="e">
        <f t="shared" si="136"/>
        <v>#N/A</v>
      </c>
      <c r="G382" t="e">
        <f t="shared" si="137"/>
        <v>#N/A</v>
      </c>
      <c r="H382">
        <f t="shared" si="138"/>
        <v>1.4987593693602557E-29</v>
      </c>
      <c r="I382">
        <f t="shared" si="145"/>
        <v>9.5165287982785724E-29</v>
      </c>
      <c r="J382">
        <f t="shared" si="152"/>
        <v>6.0426191301892586E-28</v>
      </c>
      <c r="K382">
        <f t="shared" si="160"/>
        <v>3.8368239855622294E-27</v>
      </c>
      <c r="L382">
        <f t="shared" si="168"/>
        <v>2.4362313723593338E-26</v>
      </c>
      <c r="M382">
        <f t="shared" si="124"/>
        <v>1.5469104973284511E-25</v>
      </c>
      <c r="N382">
        <f t="shared" si="130"/>
        <v>9.8222694030393164E-25</v>
      </c>
      <c r="O382">
        <f t="shared" si="143"/>
        <v>6.2367523132398974E-24</v>
      </c>
      <c r="P382">
        <f t="shared" si="150"/>
        <v>3.9600908731608378E-23</v>
      </c>
      <c r="Q382">
        <f t="shared" si="157"/>
        <v>2.5145009671780664E-22</v>
      </c>
      <c r="R382">
        <f t="shared" si="165"/>
        <v>1.5966085921894038E-21</v>
      </c>
      <c r="S382">
        <f t="shared" si="173"/>
        <v>1.0137832635291752E-20</v>
      </c>
      <c r="T382">
        <f t="shared" si="127"/>
        <v>6.4371224759758548E-20</v>
      </c>
      <c r="U382">
        <f t="shared" si="140"/>
        <v>4.0873179960048765E-19</v>
      </c>
      <c r="V382">
        <f t="shared" si="147"/>
        <v>2.5952851546346717E-18</v>
      </c>
      <c r="W382">
        <f t="shared" si="154"/>
        <v>1.6479033538498201E-17</v>
      </c>
      <c r="X382">
        <f t="shared" si="162"/>
        <v>1.046353406977249E-16</v>
      </c>
      <c r="Y382">
        <f t="shared" si="170"/>
        <v>6.6439299958647644E-16</v>
      </c>
      <c r="Z382">
        <f t="shared" si="125"/>
        <v>4.2186325858555425E-15</v>
      </c>
      <c r="AA382">
        <f t="shared" si="131"/>
        <v>2.6786647218617593E-14</v>
      </c>
      <c r="AB382">
        <f t="shared" si="144"/>
        <v>1.7008460789413809E-13</v>
      </c>
      <c r="AC382">
        <f t="shared" si="151"/>
        <v>1.0799699419790157E-12</v>
      </c>
      <c r="AD382">
        <f t="shared" si="159"/>
        <v>6.8573816879660845E-12</v>
      </c>
      <c r="AE382">
        <f t="shared" si="167"/>
        <v>4.3541659620899384E-11</v>
      </c>
      <c r="AF382">
        <f t="shared" si="123"/>
        <v>2.7647230514662822E-10</v>
      </c>
      <c r="AG382">
        <f t="shared" si="158"/>
        <v>1.7554897121193191E-9</v>
      </c>
      <c r="AH382">
        <f t="shared" si="166"/>
        <v>1.1146664862950251E-8</v>
      </c>
      <c r="AI382">
        <f t="shared" si="174"/>
        <v>7.0776910117536625E-8</v>
      </c>
      <c r="AJ382">
        <f t="shared" si="156"/>
        <v>4.4940536630254595E-7</v>
      </c>
      <c r="AK382">
        <f t="shared" si="164"/>
        <v>2.8535462049152608E-6</v>
      </c>
      <c r="AL382">
        <f t="shared" si="172"/>
        <v>1.8118888990089386E-5</v>
      </c>
      <c r="AM382">
        <f t="shared" si="155"/>
        <v>1.1504777377345164E-4</v>
      </c>
      <c r="AN382">
        <f t="shared" si="163"/>
        <v>7.30507828458306E-4</v>
      </c>
      <c r="AO382">
        <f t="shared" si="171"/>
        <v>4.638435581462882E-3</v>
      </c>
      <c r="AP382">
        <f t="shared" si="153"/>
        <v>2.9452230086003617E-2</v>
      </c>
      <c r="AQ382">
        <f t="shared" si="161"/>
        <v>0.18701000408532631</v>
      </c>
      <c r="AR382">
        <f t="shared" si="169"/>
        <v>1.1874395088544971</v>
      </c>
    </row>
    <row r="383" spans="1:44" x14ac:dyDescent="0.2">
      <c r="A383">
        <v>369</v>
      </c>
      <c r="B383">
        <f t="shared" si="132"/>
        <v>36</v>
      </c>
      <c r="C383">
        <f t="shared" si="133"/>
        <v>8</v>
      </c>
      <c r="D383">
        <f t="shared" si="134"/>
        <v>295.11111111111109</v>
      </c>
      <c r="E383">
        <f t="shared" si="135"/>
        <v>-223.11111111111109</v>
      </c>
      <c r="F383" t="e">
        <f t="shared" si="136"/>
        <v>#N/A</v>
      </c>
      <c r="G383" t="e">
        <f t="shared" si="137"/>
        <v>#N/A</v>
      </c>
      <c r="H383">
        <f t="shared" si="138"/>
        <v>1.2205001532347039E-29</v>
      </c>
      <c r="I383">
        <f t="shared" si="145"/>
        <v>7.7496929086885074E-29</v>
      </c>
      <c r="J383">
        <f t="shared" si="152"/>
        <v>4.9207482702730075E-28</v>
      </c>
      <c r="K383">
        <f t="shared" si="160"/>
        <v>3.1244803922808441E-27</v>
      </c>
      <c r="L383">
        <f t="shared" si="168"/>
        <v>1.9839213846242456E-26</v>
      </c>
      <c r="M383">
        <f t="shared" si="124"/>
        <v>1.2597115571898908E-25</v>
      </c>
      <c r="N383">
        <f t="shared" si="130"/>
        <v>7.9986698042389655E-25</v>
      </c>
      <c r="O383">
        <f t="shared" si="143"/>
        <v>5.0788387446380723E-24</v>
      </c>
      <c r="P383">
        <f t="shared" si="150"/>
        <v>3.2248615864061229E-23</v>
      </c>
      <c r="Q383">
        <f t="shared" si="157"/>
        <v>2.0476594698851766E-22</v>
      </c>
      <c r="R383">
        <f t="shared" si="165"/>
        <v>1.3001827186273473E-21</v>
      </c>
      <c r="S383">
        <f t="shared" si="173"/>
        <v>8.2556456611996806E-21</v>
      </c>
      <c r="T383">
        <f t="shared" si="127"/>
        <v>5.2420082429060189E-20</v>
      </c>
      <c r="U383">
        <f t="shared" si="140"/>
        <v>3.3284677596860109E-19</v>
      </c>
      <c r="V383">
        <f t="shared" si="147"/>
        <v>2.1134452892671198E-18</v>
      </c>
      <c r="W383">
        <f t="shared" si="154"/>
        <v>1.3419541101839418E-17</v>
      </c>
      <c r="X383">
        <f t="shared" si="162"/>
        <v>8.5208774647961953E-17</v>
      </c>
      <c r="Y383">
        <f t="shared" si="170"/>
        <v>5.4104199405238305E-16</v>
      </c>
      <c r="Z383">
        <f t="shared" si="125"/>
        <v>3.4354025220708933E-15</v>
      </c>
      <c r="AA383">
        <f t="shared" si="131"/>
        <v>2.1813446309878121E-14</v>
      </c>
      <c r="AB383">
        <f t="shared" si="144"/>
        <v>1.3850675047740966E-13</v>
      </c>
      <c r="AC383">
        <f t="shared" si="151"/>
        <v>8.7946304565014929E-13</v>
      </c>
      <c r="AD383">
        <f t="shared" si="159"/>
        <v>5.5842422553288031E-12</v>
      </c>
      <c r="AE383">
        <f t="shared" si="167"/>
        <v>3.5457728122216898E-11</v>
      </c>
      <c r="AF383">
        <f t="shared" ref="AF383:AF446" si="175">$C$8*EXP(-$C$5*($D383-($AF$14-1)*$C$3))</f>
        <v>2.2514253968643837E-10</v>
      </c>
      <c r="AG383">
        <f t="shared" si="158"/>
        <v>1.4295660173641746E-9</v>
      </c>
      <c r="AH383">
        <f t="shared" si="166"/>
        <v>9.0771783992875326E-9</v>
      </c>
      <c r="AI383">
        <f t="shared" si="174"/>
        <v>5.7636490159728058E-8</v>
      </c>
      <c r="AJ383">
        <f t="shared" si="156"/>
        <v>3.6596890044522897E-7</v>
      </c>
      <c r="AK383">
        <f t="shared" si="164"/>
        <v>2.3237576702176058E-6</v>
      </c>
      <c r="AL383">
        <f t="shared" si="172"/>
        <v>1.4754941480890393E-5</v>
      </c>
      <c r="AM383">
        <f t="shared" si="155"/>
        <v>9.3688038513978507E-5</v>
      </c>
      <c r="AN383">
        <f t="shared" si="163"/>
        <v>5.9488196357570643E-4</v>
      </c>
      <c r="AO383">
        <f t="shared" si="171"/>
        <v>3.7772650191079367E-3</v>
      </c>
      <c r="AP383">
        <f t="shared" si="153"/>
        <v>2.3984137859578494E-2</v>
      </c>
      <c r="AQ383">
        <f t="shared" si="161"/>
        <v>0.15228978267538082</v>
      </c>
      <c r="AR383">
        <f t="shared" si="169"/>
        <v>0.96697984489163169</v>
      </c>
    </row>
    <row r="384" spans="1:44" x14ac:dyDescent="0.2">
      <c r="A384">
        <v>370</v>
      </c>
      <c r="B384">
        <f t="shared" si="132"/>
        <v>36</v>
      </c>
      <c r="C384">
        <f t="shared" si="133"/>
        <v>9</v>
      </c>
      <c r="D384">
        <f t="shared" si="134"/>
        <v>296</v>
      </c>
      <c r="E384">
        <f t="shared" si="135"/>
        <v>-224</v>
      </c>
      <c r="F384" t="e">
        <f t="shared" si="136"/>
        <v>#N/A</v>
      </c>
      <c r="G384" t="e">
        <f t="shared" si="137"/>
        <v>#N/A</v>
      </c>
      <c r="H384">
        <f t="shared" si="138"/>
        <v>9.9390245992707798E-30</v>
      </c>
      <c r="I384">
        <f t="shared" si="145"/>
        <v>6.3108872417681303E-29</v>
      </c>
      <c r="J384">
        <f t="shared" si="152"/>
        <v>4.0071636185741875E-28</v>
      </c>
      <c r="K384">
        <f t="shared" si="160"/>
        <v>2.5443902974133214E-27</v>
      </c>
      <c r="L384">
        <f t="shared" si="168"/>
        <v>1.6155871338926425E-26</v>
      </c>
      <c r="M384">
        <f t="shared" si="124"/>
        <v>1.0258338863549856E-25</v>
      </c>
      <c r="N384">
        <f t="shared" si="130"/>
        <v>6.5136391613781074E-25</v>
      </c>
      <c r="O384">
        <f t="shared" si="143"/>
        <v>4.1359030627651678E-24</v>
      </c>
      <c r="P384">
        <f t="shared" si="150"/>
        <v>2.6261347490687648E-23</v>
      </c>
      <c r="Q384">
        <f t="shared" si="157"/>
        <v>1.6674916253127967E-22</v>
      </c>
      <c r="R384">
        <f t="shared" si="165"/>
        <v>1.0587911840678764E-21</v>
      </c>
      <c r="S384">
        <f t="shared" si="173"/>
        <v>6.7229049576160433E-21</v>
      </c>
      <c r="T384">
        <f t="shared" si="127"/>
        <v>4.2687785608007625E-20</v>
      </c>
      <c r="U384">
        <f t="shared" si="140"/>
        <v>2.7105054312137654E-19</v>
      </c>
      <c r="V384">
        <f t="shared" si="147"/>
        <v>1.7210636691497082E-18</v>
      </c>
      <c r="W384">
        <f t="shared" si="154"/>
        <v>1.092807311564996E-17</v>
      </c>
      <c r="X384">
        <f t="shared" si="162"/>
        <v>6.9388939039072432E-17</v>
      </c>
      <c r="Y384">
        <f t="shared" si="170"/>
        <v>4.4059229930232245E-16</v>
      </c>
      <c r="Z384">
        <f t="shared" si="125"/>
        <v>2.7975867176063917E-15</v>
      </c>
      <c r="AA384">
        <f t="shared" si="131"/>
        <v>1.7763568394002555E-14</v>
      </c>
      <c r="AB384">
        <f t="shared" si="144"/>
        <v>1.1279162862139462E-13</v>
      </c>
      <c r="AC384">
        <f t="shared" si="151"/>
        <v>7.1618219970723425E-13</v>
      </c>
      <c r="AD384">
        <f t="shared" si="159"/>
        <v>4.5474735088646573E-12</v>
      </c>
      <c r="AE384">
        <f t="shared" si="167"/>
        <v>2.8874656927077046E-11</v>
      </c>
      <c r="AF384">
        <f t="shared" si="175"/>
        <v>1.833426431250521E-10</v>
      </c>
      <c r="AG384">
        <f t="shared" si="158"/>
        <v>1.164153218269349E-9</v>
      </c>
      <c r="AH384">
        <f t="shared" si="166"/>
        <v>7.3919121733317287E-9</v>
      </c>
      <c r="AI384">
        <f t="shared" si="174"/>
        <v>4.6935716640013204E-8</v>
      </c>
      <c r="AJ384">
        <f t="shared" si="156"/>
        <v>2.980232238769536E-7</v>
      </c>
      <c r="AK384">
        <f t="shared" si="164"/>
        <v>1.8923295163729204E-6</v>
      </c>
      <c r="AL384">
        <f t="shared" si="172"/>
        <v>1.2015543459843389E-5</v>
      </c>
      <c r="AM384">
        <f t="shared" si="155"/>
        <v>7.6293945312500027E-5</v>
      </c>
      <c r="AN384">
        <f t="shared" si="163"/>
        <v>4.8443635619146714E-4</v>
      </c>
      <c r="AO384">
        <f t="shared" si="171"/>
        <v>3.0759791257199071E-3</v>
      </c>
      <c r="AP384">
        <f t="shared" si="153"/>
        <v>1.9531250000000003E-2</v>
      </c>
      <c r="AQ384">
        <f t="shared" si="161"/>
        <v>0.12401570718501562</v>
      </c>
      <c r="AR384">
        <f t="shared" si="169"/>
        <v>0.78745065618429588</v>
      </c>
    </row>
    <row r="385" spans="1:46" s="1" customFormat="1" x14ac:dyDescent="0.2">
      <c r="A385" s="1">
        <v>371</v>
      </c>
      <c r="B385" s="1">
        <f t="shared" si="132"/>
        <v>37</v>
      </c>
      <c r="C385" s="1">
        <f t="shared" si="133"/>
        <v>0</v>
      </c>
      <c r="D385" s="1">
        <f t="shared" si="134"/>
        <v>296</v>
      </c>
      <c r="E385" s="1">
        <f t="shared" si="135"/>
        <v>-224</v>
      </c>
      <c r="F385" s="1" t="e">
        <f t="shared" si="136"/>
        <v>#N/A</v>
      </c>
      <c r="G385" s="1" t="e">
        <f t="shared" si="137"/>
        <v>#N/A</v>
      </c>
      <c r="H385" s="1">
        <f t="shared" si="138"/>
        <v>9.9390245992707798E-30</v>
      </c>
      <c r="I385" s="1">
        <f t="shared" si="145"/>
        <v>6.3108872417681303E-29</v>
      </c>
      <c r="J385" s="1">
        <f t="shared" si="152"/>
        <v>4.0071636185741875E-28</v>
      </c>
      <c r="K385" s="1">
        <f t="shared" si="160"/>
        <v>2.5443902974133214E-27</v>
      </c>
      <c r="L385" s="1">
        <f t="shared" si="168"/>
        <v>1.6155871338926425E-26</v>
      </c>
      <c r="M385" s="1">
        <f t="shared" ref="M385:M448" si="176">$C$8*EXP(-$C$5*($D385-($M$14-1)*$C$3))</f>
        <v>1.0258338863549856E-25</v>
      </c>
      <c r="N385" s="1">
        <f t="shared" si="130"/>
        <v>6.5136391613781074E-25</v>
      </c>
      <c r="O385" s="1">
        <f t="shared" si="143"/>
        <v>4.1359030627651678E-24</v>
      </c>
      <c r="P385" s="1">
        <f t="shared" si="150"/>
        <v>2.6261347490687648E-23</v>
      </c>
      <c r="Q385" s="1">
        <f t="shared" si="157"/>
        <v>1.6674916253127967E-22</v>
      </c>
      <c r="R385" s="1">
        <f t="shared" si="165"/>
        <v>1.0587911840678764E-21</v>
      </c>
      <c r="S385" s="1">
        <f t="shared" si="173"/>
        <v>6.7229049576160433E-21</v>
      </c>
      <c r="T385" s="1">
        <f t="shared" si="127"/>
        <v>4.2687785608007625E-20</v>
      </c>
      <c r="U385" s="1">
        <f t="shared" si="140"/>
        <v>2.7105054312137654E-19</v>
      </c>
      <c r="V385" s="1">
        <f t="shared" si="147"/>
        <v>1.7210636691497082E-18</v>
      </c>
      <c r="W385" s="1">
        <f t="shared" si="154"/>
        <v>1.092807311564996E-17</v>
      </c>
      <c r="X385" s="1">
        <f t="shared" si="162"/>
        <v>6.9388939039072432E-17</v>
      </c>
      <c r="Y385" s="1">
        <f t="shared" si="170"/>
        <v>4.4059229930232245E-16</v>
      </c>
      <c r="Z385" s="1">
        <f t="shared" si="125"/>
        <v>2.7975867176063917E-15</v>
      </c>
      <c r="AA385" s="1">
        <f t="shared" si="131"/>
        <v>1.7763568394002555E-14</v>
      </c>
      <c r="AB385" s="1">
        <f t="shared" si="144"/>
        <v>1.1279162862139462E-13</v>
      </c>
      <c r="AC385" s="1">
        <f t="shared" si="151"/>
        <v>7.1618219970723425E-13</v>
      </c>
      <c r="AD385" s="1">
        <f t="shared" si="159"/>
        <v>4.5474735088646573E-12</v>
      </c>
      <c r="AE385" s="1">
        <f t="shared" si="167"/>
        <v>2.8874656927077046E-11</v>
      </c>
      <c r="AF385" s="1">
        <f t="shared" si="175"/>
        <v>1.833426431250521E-10</v>
      </c>
      <c r="AG385" s="1">
        <f t="shared" si="158"/>
        <v>1.164153218269349E-9</v>
      </c>
      <c r="AH385" s="1">
        <f t="shared" si="166"/>
        <v>7.3919121733317287E-9</v>
      </c>
      <c r="AI385" s="1">
        <f t="shared" si="174"/>
        <v>4.6935716640013204E-8</v>
      </c>
      <c r="AJ385" s="1">
        <f t="shared" si="156"/>
        <v>2.980232238769536E-7</v>
      </c>
      <c r="AK385" s="1">
        <f t="shared" si="164"/>
        <v>1.8923295163729204E-6</v>
      </c>
      <c r="AL385" s="1">
        <f t="shared" si="172"/>
        <v>1.2015543459843389E-5</v>
      </c>
      <c r="AM385" s="1">
        <f t="shared" si="155"/>
        <v>7.6293945312500027E-5</v>
      </c>
      <c r="AN385" s="1">
        <f t="shared" si="163"/>
        <v>4.8443635619146714E-4</v>
      </c>
      <c r="AO385" s="1">
        <f t="shared" si="171"/>
        <v>3.0759791257199071E-3</v>
      </c>
      <c r="AP385" s="1">
        <f t="shared" si="153"/>
        <v>1.9531250000000003E-2</v>
      </c>
      <c r="AQ385" s="1">
        <f t="shared" si="161"/>
        <v>0.12401570718501562</v>
      </c>
      <c r="AR385" s="1">
        <f t="shared" si="169"/>
        <v>0.78745065618429588</v>
      </c>
      <c r="AS385" s="1">
        <f t="shared" ref="AS385:AS416" si="177">$C$8*EXP(-$C$5*($D385-($AS$14-1)*$C$3))</f>
        <v>5</v>
      </c>
    </row>
    <row r="386" spans="1:46" x14ac:dyDescent="0.2">
      <c r="A386">
        <v>372</v>
      </c>
      <c r="B386">
        <f t="shared" si="132"/>
        <v>37</v>
      </c>
      <c r="C386">
        <f t="shared" si="133"/>
        <v>1</v>
      </c>
      <c r="D386">
        <f t="shared" si="134"/>
        <v>296.88888888888891</v>
      </c>
      <c r="E386">
        <f t="shared" si="135"/>
        <v>-224.88888888888891</v>
      </c>
      <c r="F386" t="e">
        <f t="shared" si="136"/>
        <v>#N/A</v>
      </c>
      <c r="G386" t="e">
        <f t="shared" si="137"/>
        <v>#N/A</v>
      </c>
      <c r="H386">
        <f t="shared" si="138"/>
        <v>8.093748265668163E-30</v>
      </c>
      <c r="I386">
        <f t="shared" si="145"/>
        <v>5.1392098045149254E-29</v>
      </c>
      <c r="J386">
        <f t="shared" si="152"/>
        <v>3.2631948199889268E-28</v>
      </c>
      <c r="K386">
        <f t="shared" si="160"/>
        <v>2.0719995560110364E-27</v>
      </c>
      <c r="L386">
        <f t="shared" si="168"/>
        <v>1.3156377099558218E-26</v>
      </c>
      <c r="M386">
        <f t="shared" si="176"/>
        <v>8.3537787391716583E-26</v>
      </c>
      <c r="N386">
        <f t="shared" si="130"/>
        <v>5.3043188633882561E-25</v>
      </c>
      <c r="O386">
        <f t="shared" si="143"/>
        <v>3.3680325374869059E-24</v>
      </c>
      <c r="P386">
        <f t="shared" si="150"/>
        <v>2.138567357227931E-23</v>
      </c>
      <c r="Q386">
        <f t="shared" si="157"/>
        <v>1.3579056290273947E-22</v>
      </c>
      <c r="R386">
        <f t="shared" si="165"/>
        <v>8.6221632959664848E-22</v>
      </c>
      <c r="S386">
        <f t="shared" si="173"/>
        <v>5.4747324345035071E-21</v>
      </c>
      <c r="T386">
        <f t="shared" si="127"/>
        <v>3.4762384103101329E-20</v>
      </c>
      <c r="U386">
        <f t="shared" si="140"/>
        <v>2.2072738037674216E-19</v>
      </c>
      <c r="V386">
        <f t="shared" si="147"/>
        <v>1.4015315032328988E-18</v>
      </c>
      <c r="W386">
        <f t="shared" si="154"/>
        <v>8.8991703303938817E-18</v>
      </c>
      <c r="X386">
        <f t="shared" si="162"/>
        <v>5.6506209376446029E-17</v>
      </c>
      <c r="Y386">
        <f t="shared" si="170"/>
        <v>3.5879206482762234E-16</v>
      </c>
      <c r="Z386">
        <f t="shared" si="125"/>
        <v>2.2781876045808353E-15</v>
      </c>
      <c r="AA386">
        <f t="shared" si="131"/>
        <v>1.4465589600370196E-14</v>
      </c>
      <c r="AB386">
        <f t="shared" si="144"/>
        <v>9.1850768595871381E-14</v>
      </c>
      <c r="AC386">
        <f t="shared" si="151"/>
        <v>5.8321602677269434E-13</v>
      </c>
      <c r="AD386">
        <f t="shared" si="159"/>
        <v>3.7031909376947597E-12</v>
      </c>
      <c r="AE386">
        <f t="shared" si="167"/>
        <v>2.3513796760543006E-11</v>
      </c>
      <c r="AF386">
        <f t="shared" si="175"/>
        <v>1.4930330285380985E-10</v>
      </c>
      <c r="AG386">
        <f t="shared" si="158"/>
        <v>9.4801688004985579E-10</v>
      </c>
      <c r="AH386">
        <f t="shared" si="166"/>
        <v>6.0195319706990144E-9</v>
      </c>
      <c r="AI386">
        <f t="shared" si="174"/>
        <v>3.8221645530575349E-8</v>
      </c>
      <c r="AJ386">
        <f t="shared" si="156"/>
        <v>2.4269232129276324E-7</v>
      </c>
      <c r="AK386">
        <f t="shared" si="164"/>
        <v>1.5410001844989458E-6</v>
      </c>
      <c r="AL386">
        <f t="shared" si="172"/>
        <v>9.7847412558272606E-6</v>
      </c>
      <c r="AM386">
        <f t="shared" si="155"/>
        <v>6.212923425094743E-5</v>
      </c>
      <c r="AN386">
        <f t="shared" si="163"/>
        <v>3.9449604723173039E-4</v>
      </c>
      <c r="AO386">
        <f t="shared" si="171"/>
        <v>2.5048937614917804E-3</v>
      </c>
      <c r="AP386">
        <f t="shared" si="153"/>
        <v>1.5905083968242525E-2</v>
      </c>
      <c r="AQ386">
        <f t="shared" si="161"/>
        <v>0.10099098809132288</v>
      </c>
      <c r="AR386">
        <f t="shared" si="169"/>
        <v>0.64125280294189535</v>
      </c>
      <c r="AS386">
        <f t="shared" si="177"/>
        <v>4.0717014958700846</v>
      </c>
    </row>
    <row r="387" spans="1:46" x14ac:dyDescent="0.2">
      <c r="A387">
        <v>373</v>
      </c>
      <c r="B387">
        <f t="shared" si="132"/>
        <v>37</v>
      </c>
      <c r="C387">
        <f t="shared" si="133"/>
        <v>2</v>
      </c>
      <c r="D387">
        <f t="shared" si="134"/>
        <v>297.77777777777777</v>
      </c>
      <c r="E387">
        <f t="shared" si="135"/>
        <v>-225.77777777777777</v>
      </c>
      <c r="F387" t="e">
        <f t="shared" si="136"/>
        <v>#N/A</v>
      </c>
      <c r="G387" t="e">
        <f t="shared" si="137"/>
        <v>#N/A</v>
      </c>
      <c r="H387">
        <f t="shared" si="138"/>
        <v>6.5910653841034582E-30</v>
      </c>
      <c r="I387">
        <f t="shared" si="145"/>
        <v>4.1850656497267668E-29</v>
      </c>
      <c r="J387">
        <f t="shared" si="152"/>
        <v>2.6573510459729117E-28</v>
      </c>
      <c r="K387">
        <f t="shared" si="160"/>
        <v>1.6873127383304745E-27</v>
      </c>
      <c r="L387">
        <f t="shared" si="168"/>
        <v>1.0713768063300608E-26</v>
      </c>
      <c r="M387">
        <f t="shared" si="176"/>
        <v>6.8028186776906586E-26</v>
      </c>
      <c r="N387">
        <f t="shared" si="130"/>
        <v>4.3195206101260176E-25</v>
      </c>
      <c r="O387">
        <f t="shared" si="143"/>
        <v>2.7427246242049574E-24</v>
      </c>
      <c r="P387">
        <f t="shared" si="150"/>
        <v>1.7415215814888098E-23</v>
      </c>
      <c r="Q387">
        <f t="shared" si="157"/>
        <v>1.1057972761922614E-22</v>
      </c>
      <c r="R387">
        <f t="shared" si="165"/>
        <v>7.0213750379646468E-22</v>
      </c>
      <c r="S387">
        <f t="shared" si="173"/>
        <v>4.458295248611356E-21</v>
      </c>
      <c r="T387">
        <f t="shared" si="127"/>
        <v>2.8308410270521911E-20</v>
      </c>
      <c r="U387">
        <f t="shared" si="140"/>
        <v>1.7974720097189505E-19</v>
      </c>
      <c r="V387">
        <f t="shared" si="147"/>
        <v>1.1413235836445079E-18</v>
      </c>
      <c r="W387">
        <f t="shared" si="154"/>
        <v>7.2469530292536139E-18</v>
      </c>
      <c r="X387">
        <f t="shared" si="162"/>
        <v>4.6015283448805171E-17</v>
      </c>
      <c r="Y387">
        <f t="shared" si="170"/>
        <v>2.9217883741299215E-16</v>
      </c>
      <c r="Z387">
        <f t="shared" ref="Z387:Z450" si="178">$C$8*EXP(-$C$5*($D387-($Z$14-1)*$C$3))</f>
        <v>1.8552199754889267E-15</v>
      </c>
      <c r="AA387">
        <f t="shared" si="131"/>
        <v>1.177991256289413E-14</v>
      </c>
      <c r="AB387">
        <f t="shared" si="144"/>
        <v>7.4797782377726319E-14</v>
      </c>
      <c r="AC387">
        <f t="shared" si="151"/>
        <v>4.7493631372516383E-13</v>
      </c>
      <c r="AD387">
        <f t="shared" si="159"/>
        <v>3.0156576161008997E-12</v>
      </c>
      <c r="AE387">
        <f t="shared" si="167"/>
        <v>1.9148232288697883E-11</v>
      </c>
      <c r="AF387">
        <f t="shared" si="175"/>
        <v>1.2158369631364204E-10</v>
      </c>
      <c r="AG387">
        <f t="shared" si="158"/>
        <v>7.7200834972182805E-10</v>
      </c>
      <c r="AH387">
        <f t="shared" si="166"/>
        <v>4.9019474659066613E-9</v>
      </c>
      <c r="AI387">
        <f t="shared" si="174"/>
        <v>3.112542625629227E-8</v>
      </c>
      <c r="AJ387">
        <f t="shared" si="156"/>
        <v>1.9763413752878814E-7</v>
      </c>
      <c r="AK387">
        <f t="shared" si="164"/>
        <v>1.254898551272104E-6</v>
      </c>
      <c r="AL387">
        <f t="shared" si="172"/>
        <v>7.9681091216108263E-6</v>
      </c>
      <c r="AM387">
        <f t="shared" si="155"/>
        <v>5.0594339207369709E-5</v>
      </c>
      <c r="AN387">
        <f t="shared" si="163"/>
        <v>3.2125402912565879E-4</v>
      </c>
      <c r="AO387">
        <f t="shared" si="171"/>
        <v>2.0398359351323711E-3</v>
      </c>
      <c r="AP387">
        <f t="shared" ref="AP387:AP418" si="179">$C$8*EXP(-$C$5*($D387-($AP$14-1)*$C$3))</f>
        <v>1.2952150837086654E-2</v>
      </c>
      <c r="AQ387">
        <f t="shared" si="161"/>
        <v>8.2241031456168567E-2</v>
      </c>
      <c r="AR387">
        <f t="shared" si="169"/>
        <v>0.522197999393887</v>
      </c>
      <c r="AS387">
        <f t="shared" si="177"/>
        <v>3.3157506142941804</v>
      </c>
    </row>
    <row r="388" spans="1:46" x14ac:dyDescent="0.2">
      <c r="A388">
        <v>374</v>
      </c>
      <c r="B388">
        <f t="shared" si="132"/>
        <v>37</v>
      </c>
      <c r="C388">
        <f t="shared" si="133"/>
        <v>3</v>
      </c>
      <c r="D388">
        <f t="shared" si="134"/>
        <v>298.66666666666669</v>
      </c>
      <c r="E388">
        <f t="shared" si="135"/>
        <v>-226.66666666666669</v>
      </c>
      <c r="F388" t="e">
        <f t="shared" si="136"/>
        <v>#N/A</v>
      </c>
      <c r="G388" t="e">
        <f t="shared" si="137"/>
        <v>#N/A</v>
      </c>
      <c r="H388">
        <f t="shared" si="138"/>
        <v>5.3673701567662945E-30</v>
      </c>
      <c r="I388">
        <f t="shared" si="145"/>
        <v>3.4080676132614309E-29</v>
      </c>
      <c r="J388">
        <f t="shared" si="152"/>
        <v>2.1639880457879589E-28</v>
      </c>
      <c r="K388">
        <f t="shared" si="160"/>
        <v>1.3740467601321723E-27</v>
      </c>
      <c r="L388">
        <f t="shared" si="168"/>
        <v>8.7246530899492085E-27</v>
      </c>
      <c r="M388">
        <f t="shared" si="176"/>
        <v>5.5398093972172172E-26</v>
      </c>
      <c r="N388">
        <f t="shared" si="130"/>
        <v>3.5175597059383638E-25</v>
      </c>
      <c r="O388">
        <f t="shared" si="143"/>
        <v>2.2335111910269988E-24</v>
      </c>
      <c r="P388">
        <f t="shared" si="150"/>
        <v>1.4181912056875988E-23</v>
      </c>
      <c r="Q388">
        <f t="shared" si="157"/>
        <v>9.0049528472022172E-23</v>
      </c>
      <c r="R388">
        <f t="shared" si="165"/>
        <v>5.7177886490291208E-22</v>
      </c>
      <c r="S388">
        <f t="shared" si="173"/>
        <v>3.6305694865602551E-21</v>
      </c>
      <c r="T388">
        <f t="shared" si="127"/>
        <v>2.3052679288837691E-20</v>
      </c>
      <c r="U388">
        <f t="shared" si="140"/>
        <v>1.4637538941514559E-19</v>
      </c>
      <c r="V388">
        <f t="shared" si="147"/>
        <v>9.2942578855942589E-19</v>
      </c>
      <c r="W388">
        <f t="shared" si="154"/>
        <v>5.9014858979424112E-18</v>
      </c>
      <c r="X388">
        <f t="shared" si="162"/>
        <v>3.7472099690277302E-17</v>
      </c>
      <c r="Y388">
        <f t="shared" si="170"/>
        <v>2.3793300187121323E-16</v>
      </c>
      <c r="Z388">
        <f t="shared" si="178"/>
        <v>1.5107803898732584E-15</v>
      </c>
      <c r="AA388">
        <f t="shared" si="131"/>
        <v>9.5928575207109955E-15</v>
      </c>
      <c r="AB388">
        <f t="shared" si="144"/>
        <v>6.0910848479030624E-14</v>
      </c>
      <c r="AC388">
        <f t="shared" si="151"/>
        <v>3.8675977980755447E-13</v>
      </c>
      <c r="AD388">
        <f t="shared" si="159"/>
        <v>2.4557715253020076E-12</v>
      </c>
      <c r="AE388">
        <f t="shared" si="167"/>
        <v>1.5593177210631794E-11</v>
      </c>
      <c r="AF388">
        <f t="shared" si="175"/>
        <v>9.9010503630734008E-11</v>
      </c>
      <c r="AG388">
        <f t="shared" si="158"/>
        <v>6.2867751047731229E-10</v>
      </c>
      <c r="AH388">
        <f t="shared" si="166"/>
        <v>3.9918533659217427E-9</v>
      </c>
      <c r="AI388">
        <f t="shared" si="174"/>
        <v>2.5346688929467923E-8</v>
      </c>
      <c r="AJ388">
        <f t="shared" si="156"/>
        <v>1.6094144268219205E-7</v>
      </c>
      <c r="AK388">
        <f t="shared" si="164"/>
        <v>1.0219144616759649E-6</v>
      </c>
      <c r="AL388">
        <f t="shared" si="172"/>
        <v>6.4887523659437814E-6</v>
      </c>
      <c r="AM388">
        <f t="shared" si="155"/>
        <v>4.1201009326641185E-5</v>
      </c>
      <c r="AN388">
        <f t="shared" si="163"/>
        <v>2.6161010218904722E-4</v>
      </c>
      <c r="AO388">
        <f t="shared" si="171"/>
        <v>1.6611206056816063E-3</v>
      </c>
      <c r="AP388">
        <f t="shared" si="179"/>
        <v>1.0547458387620133E-2</v>
      </c>
      <c r="AQ388">
        <f t="shared" si="161"/>
        <v>6.6972186160396019E-2</v>
      </c>
      <c r="AR388">
        <f t="shared" si="169"/>
        <v>0.42524687505449088</v>
      </c>
      <c r="AS388">
        <f t="shared" si="177"/>
        <v>2.7001493472307536</v>
      </c>
    </row>
    <row r="389" spans="1:46" x14ac:dyDescent="0.2">
      <c r="A389">
        <v>375</v>
      </c>
      <c r="B389">
        <f t="shared" si="132"/>
        <v>37</v>
      </c>
      <c r="C389">
        <f t="shared" si="133"/>
        <v>4</v>
      </c>
      <c r="D389">
        <f t="shared" si="134"/>
        <v>299.55555555555554</v>
      </c>
      <c r="E389">
        <f t="shared" si="135"/>
        <v>-227.55555555555554</v>
      </c>
      <c r="F389" t="e">
        <f t="shared" si="136"/>
        <v>#N/A</v>
      </c>
      <c r="G389" t="e">
        <f t="shared" si="137"/>
        <v>#N/A</v>
      </c>
      <c r="H389">
        <f t="shared" si="138"/>
        <v>4.3708658192387983E-30</v>
      </c>
      <c r="I389">
        <f t="shared" si="145"/>
        <v>2.7753267997886199E-29</v>
      </c>
      <c r="J389">
        <f t="shared" si="152"/>
        <v>1.7622226726160052E-28</v>
      </c>
      <c r="K389">
        <f t="shared" si="160"/>
        <v>1.1189416497251412E-27</v>
      </c>
      <c r="L389">
        <f t="shared" si="168"/>
        <v>7.1048366074588712E-27</v>
      </c>
      <c r="M389">
        <f t="shared" si="176"/>
        <v>4.5112900418969446E-26</v>
      </c>
      <c r="N389">
        <f t="shared" si="130"/>
        <v>2.864490623296343E-25</v>
      </c>
      <c r="O389">
        <f t="shared" si="143"/>
        <v>1.8188381715094725E-24</v>
      </c>
      <c r="P389">
        <f t="shared" si="150"/>
        <v>1.1548902507256186E-23</v>
      </c>
      <c r="Q389">
        <f t="shared" si="157"/>
        <v>7.3330959956386439E-23</v>
      </c>
      <c r="R389">
        <f t="shared" si="165"/>
        <v>4.6562257190642195E-22</v>
      </c>
      <c r="S389">
        <f t="shared" si="173"/>
        <v>2.9565190418575861E-21</v>
      </c>
      <c r="T389">
        <f t="shared" si="127"/>
        <v>1.8772725748834941E-20</v>
      </c>
      <c r="U389">
        <f t="shared" si="140"/>
        <v>1.1919937840804409E-19</v>
      </c>
      <c r="V389">
        <f t="shared" si="147"/>
        <v>7.5686887471554243E-19</v>
      </c>
      <c r="W389">
        <f t="shared" si="154"/>
        <v>4.8058177917017479E-18</v>
      </c>
      <c r="X389">
        <f t="shared" si="162"/>
        <v>3.0515040872459312E-17</v>
      </c>
      <c r="Y389">
        <f t="shared" si="170"/>
        <v>1.9375843192717763E-16</v>
      </c>
      <c r="Z389">
        <f t="shared" si="178"/>
        <v>1.2302893546756482E-15</v>
      </c>
      <c r="AA389">
        <f t="shared" si="131"/>
        <v>7.8118504633495886E-15</v>
      </c>
      <c r="AB389">
        <f t="shared" si="144"/>
        <v>4.9602158573357511E-14</v>
      </c>
      <c r="AC389">
        <f t="shared" si="151"/>
        <v>3.1495407479696509E-13</v>
      </c>
      <c r="AD389">
        <f t="shared" si="159"/>
        <v>1.9998337186174959E-12</v>
      </c>
      <c r="AE389">
        <f t="shared" si="167"/>
        <v>1.2698152594779533E-11</v>
      </c>
      <c r="AF389">
        <f t="shared" si="175"/>
        <v>8.0628243148023102E-11</v>
      </c>
      <c r="AG389">
        <f t="shared" si="158"/>
        <v>5.1195743196607761E-10</v>
      </c>
      <c r="AH389">
        <f t="shared" si="166"/>
        <v>3.2507270642635624E-9</v>
      </c>
      <c r="AI389">
        <f t="shared" si="174"/>
        <v>2.0640830245893934E-8</v>
      </c>
      <c r="AJ389">
        <f t="shared" si="156"/>
        <v>1.3106110258331595E-7</v>
      </c>
      <c r="AK389">
        <f t="shared" si="164"/>
        <v>8.3218612845147102E-7</v>
      </c>
      <c r="AL389">
        <f t="shared" si="172"/>
        <v>5.2840525429488319E-6</v>
      </c>
      <c r="AM389">
        <f t="shared" ref="AM389:AM420" si="180">$C$8*EXP(-$C$5*($D389-($AM$14-1)*$C$3))</f>
        <v>3.3551642261328909E-5</v>
      </c>
      <c r="AN389">
        <f t="shared" si="163"/>
        <v>2.1303964888357674E-4</v>
      </c>
      <c r="AO389">
        <f t="shared" si="171"/>
        <v>1.3527174509949018E-3</v>
      </c>
      <c r="AP389">
        <f t="shared" si="179"/>
        <v>8.5892204189001904E-3</v>
      </c>
      <c r="AQ389">
        <f t="shared" si="161"/>
        <v>5.4538150114195591E-2</v>
      </c>
      <c r="AR389">
        <f t="shared" si="169"/>
        <v>0.34629566745469464</v>
      </c>
      <c r="AS389">
        <f t="shared" si="177"/>
        <v>2.1988404272384474</v>
      </c>
    </row>
    <row r="390" spans="1:46" x14ac:dyDescent="0.2">
      <c r="A390">
        <v>376</v>
      </c>
      <c r="B390">
        <f t="shared" si="132"/>
        <v>37</v>
      </c>
      <c r="C390">
        <f t="shared" si="133"/>
        <v>5</v>
      </c>
      <c r="D390">
        <f t="shared" si="134"/>
        <v>300.44444444444446</v>
      </c>
      <c r="E390">
        <f t="shared" si="135"/>
        <v>-228.44444444444446</v>
      </c>
      <c r="F390" t="e">
        <f t="shared" si="136"/>
        <v>#N/A</v>
      </c>
      <c r="G390" t="e">
        <f t="shared" si="137"/>
        <v>#N/A</v>
      </c>
      <c r="H390">
        <f t="shared" si="138"/>
        <v>3.5593721788884435E-30</v>
      </c>
      <c r="I390">
        <f t="shared" si="145"/>
        <v>2.2600604564455221E-29</v>
      </c>
      <c r="J390">
        <f t="shared" si="152"/>
        <v>1.4350489384293475E-28</v>
      </c>
      <c r="K390">
        <f t="shared" si="160"/>
        <v>9.1119927779543578E-28</v>
      </c>
      <c r="L390">
        <f t="shared" si="168"/>
        <v>5.7857547685005402E-27</v>
      </c>
      <c r="M390">
        <f t="shared" si="176"/>
        <v>3.673725282379132E-26</v>
      </c>
      <c r="N390">
        <f t="shared" si="130"/>
        <v>2.332670151156317E-25</v>
      </c>
      <c r="O390">
        <f t="shared" si="143"/>
        <v>1.4811532207361394E-24</v>
      </c>
      <c r="P390">
        <f t="shared" si="150"/>
        <v>9.4047367228905177E-24</v>
      </c>
      <c r="Q390">
        <f t="shared" si="157"/>
        <v>5.9716355869601762E-23</v>
      </c>
      <c r="R390">
        <f t="shared" si="165"/>
        <v>3.7917522450845192E-22</v>
      </c>
      <c r="S390">
        <f t="shared" si="173"/>
        <v>2.4076126010599744E-21</v>
      </c>
      <c r="T390">
        <f t="shared" si="127"/>
        <v>1.528738710261806E-20</v>
      </c>
      <c r="U390">
        <f t="shared" si="140"/>
        <v>9.7068857474163777E-20</v>
      </c>
      <c r="V390">
        <f t="shared" si="147"/>
        <v>6.1634882587135383E-19</v>
      </c>
      <c r="W390">
        <f t="shared" si="154"/>
        <v>3.9135710982701987E-18</v>
      </c>
      <c r="X390">
        <f t="shared" si="162"/>
        <v>2.4849627513385945E-17</v>
      </c>
      <c r="Y390">
        <f t="shared" si="170"/>
        <v>1.577852994230667E-16</v>
      </c>
      <c r="Z390">
        <f t="shared" si="178"/>
        <v>1.0018742011571715E-15</v>
      </c>
      <c r="AA390">
        <f t="shared" si="131"/>
        <v>6.3615046434268059E-15</v>
      </c>
      <c r="AB390">
        <f t="shared" si="144"/>
        <v>4.0393036652305102E-14</v>
      </c>
      <c r="AC390">
        <f t="shared" si="151"/>
        <v>2.564797954962361E-13</v>
      </c>
      <c r="AD390">
        <f t="shared" si="159"/>
        <v>1.6285451887172577E-12</v>
      </c>
      <c r="AE390">
        <f t="shared" si="167"/>
        <v>1.0340617382990077E-11</v>
      </c>
      <c r="AF390">
        <f t="shared" si="175"/>
        <v>6.565882764703648E-11</v>
      </c>
      <c r="AG390">
        <f t="shared" si="158"/>
        <v>4.1690756831161822E-10</v>
      </c>
      <c r="AH390">
        <f t="shared" si="166"/>
        <v>2.6471980500454613E-9</v>
      </c>
      <c r="AI390">
        <f t="shared" si="174"/>
        <v>1.6808659877641352E-8</v>
      </c>
      <c r="AJ390">
        <f t="shared" si="156"/>
        <v>1.0672833748777397E-7</v>
      </c>
      <c r="AK390">
        <f t="shared" si="164"/>
        <v>6.7768270081163863E-7</v>
      </c>
      <c r="AL390">
        <f t="shared" si="172"/>
        <v>4.3030169286761819E-6</v>
      </c>
      <c r="AM390">
        <f t="shared" si="180"/>
        <v>2.7322454396870154E-5</v>
      </c>
      <c r="AN390">
        <f t="shared" si="163"/>
        <v>1.7348677140777927E-4</v>
      </c>
      <c r="AO390">
        <f t="shared" si="171"/>
        <v>1.1015723337411013E-3</v>
      </c>
      <c r="AP390">
        <f t="shared" si="179"/>
        <v>6.9945483255987517E-3</v>
      </c>
      <c r="AQ390">
        <f t="shared" si="161"/>
        <v>4.4412613480391487E-2</v>
      </c>
      <c r="AR390">
        <f t="shared" si="169"/>
        <v>0.28200251743772187</v>
      </c>
      <c r="AS390">
        <f t="shared" si="177"/>
        <v>1.7906043713532807</v>
      </c>
    </row>
    <row r="391" spans="1:46" x14ac:dyDescent="0.2">
      <c r="A391">
        <v>377</v>
      </c>
      <c r="B391">
        <f t="shared" si="132"/>
        <v>37</v>
      </c>
      <c r="C391">
        <f t="shared" si="133"/>
        <v>6</v>
      </c>
      <c r="D391">
        <f t="shared" si="134"/>
        <v>301.33333333333331</v>
      </c>
      <c r="E391">
        <f t="shared" si="135"/>
        <v>-229.33333333333331</v>
      </c>
      <c r="F391" t="e">
        <f t="shared" si="136"/>
        <v>#N/A</v>
      </c>
      <c r="G391" t="e">
        <f t="shared" si="137"/>
        <v>#N/A</v>
      </c>
      <c r="H391">
        <f t="shared" si="138"/>
        <v>2.898540205027717E-30</v>
      </c>
      <c r="I391">
        <f t="shared" si="145"/>
        <v>1.84045830825323E-29</v>
      </c>
      <c r="J391">
        <f t="shared" si="152"/>
        <v>1.168618181849922E-28</v>
      </c>
      <c r="K391">
        <f t="shared" si="160"/>
        <v>7.4202629248709591E-28</v>
      </c>
      <c r="L391">
        <f t="shared" si="168"/>
        <v>4.7115732691283061E-27</v>
      </c>
      <c r="M391">
        <f t="shared" si="176"/>
        <v>2.9916625455358027E-26</v>
      </c>
      <c r="N391">
        <f t="shared" si="130"/>
        <v>1.8995873087669536E-25</v>
      </c>
      <c r="O391">
        <f t="shared" si="143"/>
        <v>1.2061627568968473E-24</v>
      </c>
      <c r="P391">
        <f t="shared" si="150"/>
        <v>7.6586561165716592E-24</v>
      </c>
      <c r="Q391">
        <f t="shared" si="157"/>
        <v>4.8629435104434047E-23</v>
      </c>
      <c r="R391">
        <f t="shared" si="165"/>
        <v>3.0877766576559314E-22</v>
      </c>
      <c r="S391">
        <f t="shared" si="173"/>
        <v>1.9606159658423463E-21</v>
      </c>
      <c r="T391">
        <f t="shared" ref="T391:T454" si="181">$C$8*EXP(-$C$5*($D391-($T$14-1)*$C$3))</f>
        <v>1.2449135386735124E-20</v>
      </c>
      <c r="U391">
        <f t="shared" si="140"/>
        <v>7.9047082435991326E-20</v>
      </c>
      <c r="V391">
        <f t="shared" si="147"/>
        <v>5.0191768725564093E-19</v>
      </c>
      <c r="W391">
        <f t="shared" si="154"/>
        <v>3.1869786590041944E-18</v>
      </c>
      <c r="X391">
        <f t="shared" si="162"/>
        <v>2.0236053103613795E-17</v>
      </c>
      <c r="Y391">
        <f t="shared" si="170"/>
        <v>1.2849092793744327E-16</v>
      </c>
      <c r="Z391">
        <f t="shared" si="178"/>
        <v>8.1586653670507415E-16</v>
      </c>
      <c r="AA391">
        <f t="shared" si="131"/>
        <v>5.1804295945251346E-15</v>
      </c>
      <c r="AB391">
        <f t="shared" si="144"/>
        <v>3.2893677551985501E-14</v>
      </c>
      <c r="AC391">
        <f t="shared" si="151"/>
        <v>2.0886183339649843E-13</v>
      </c>
      <c r="AD391">
        <f t="shared" si="159"/>
        <v>1.3261899761984355E-12</v>
      </c>
      <c r="AE391">
        <f t="shared" si="167"/>
        <v>8.4207814533082947E-12</v>
      </c>
      <c r="AF391">
        <f t="shared" si="175"/>
        <v>5.346862934950363E-11</v>
      </c>
      <c r="AG391">
        <f t="shared" si="158"/>
        <v>3.395046339067985E-10</v>
      </c>
      <c r="AH391">
        <f t="shared" si="166"/>
        <v>2.1557200520469247E-9</v>
      </c>
      <c r="AI391">
        <f t="shared" si="174"/>
        <v>1.3687969113472939E-8</v>
      </c>
      <c r="AJ391">
        <f t="shared" ref="AJ391:AJ422" si="182">$C$8*EXP(-$C$5*($D391-($AJ$14-1)*$C$3))</f>
        <v>8.6913186280140482E-8</v>
      </c>
      <c r="AK391">
        <f t="shared" si="164"/>
        <v>5.5186433332401304E-7</v>
      </c>
      <c r="AL391">
        <f t="shared" si="172"/>
        <v>3.5041200930490686E-6</v>
      </c>
      <c r="AM391">
        <f t="shared" si="180"/>
        <v>2.2249775687715977E-5</v>
      </c>
      <c r="AN391">
        <f t="shared" si="163"/>
        <v>1.412772693309472E-4</v>
      </c>
      <c r="AO391">
        <f t="shared" si="171"/>
        <v>8.9705474382056069E-4</v>
      </c>
      <c r="AP391">
        <f t="shared" si="179"/>
        <v>5.6959425760552849E-3</v>
      </c>
      <c r="AQ391">
        <f t="shared" si="161"/>
        <v>3.6166980948722442E-2</v>
      </c>
      <c r="AR391">
        <f t="shared" si="169"/>
        <v>0.2296460144180634</v>
      </c>
      <c r="AS391">
        <f t="shared" si="177"/>
        <v>1.4581612994701523</v>
      </c>
    </row>
    <row r="392" spans="1:46" x14ac:dyDescent="0.2">
      <c r="A392">
        <v>378</v>
      </c>
      <c r="B392">
        <f t="shared" si="132"/>
        <v>37</v>
      </c>
      <c r="C392">
        <f t="shared" si="133"/>
        <v>7</v>
      </c>
      <c r="D392">
        <f t="shared" si="134"/>
        <v>302.22222222222223</v>
      </c>
      <c r="E392">
        <f t="shared" si="135"/>
        <v>-230.22222222222223</v>
      </c>
      <c r="F392" t="e">
        <f t="shared" si="136"/>
        <v>#N/A</v>
      </c>
      <c r="G392" t="e">
        <f t="shared" si="137"/>
        <v>#N/A</v>
      </c>
      <c r="H392">
        <f t="shared" si="138"/>
        <v>2.3603980977301774E-30</v>
      </c>
      <c r="I392">
        <f t="shared" si="145"/>
        <v>1.4987593693602557E-29</v>
      </c>
      <c r="J392">
        <f t="shared" si="152"/>
        <v>9.5165287982785724E-29</v>
      </c>
      <c r="K392">
        <f t="shared" si="160"/>
        <v>6.0426191301892586E-28</v>
      </c>
      <c r="L392">
        <f t="shared" si="168"/>
        <v>3.8368239855622294E-27</v>
      </c>
      <c r="M392">
        <f t="shared" si="176"/>
        <v>2.4362313723593338E-26</v>
      </c>
      <c r="N392">
        <f t="shared" si="130"/>
        <v>1.5469104973284511E-25</v>
      </c>
      <c r="O392">
        <f t="shared" si="143"/>
        <v>9.8222694030393164E-25</v>
      </c>
      <c r="P392">
        <f t="shared" si="150"/>
        <v>6.2367523132398974E-24</v>
      </c>
      <c r="Q392">
        <f t="shared" si="157"/>
        <v>3.9600908731608378E-23</v>
      </c>
      <c r="R392">
        <f t="shared" si="165"/>
        <v>2.5145009671780664E-22</v>
      </c>
      <c r="S392">
        <f t="shared" si="173"/>
        <v>1.5966085921894038E-21</v>
      </c>
      <c r="T392">
        <f t="shared" si="181"/>
        <v>1.0137832635291752E-20</v>
      </c>
      <c r="U392">
        <f t="shared" si="140"/>
        <v>6.4371224759758548E-20</v>
      </c>
      <c r="V392">
        <f t="shared" si="147"/>
        <v>4.0873179960048765E-19</v>
      </c>
      <c r="W392">
        <f t="shared" si="154"/>
        <v>2.5952851546346717E-18</v>
      </c>
      <c r="X392">
        <f t="shared" si="162"/>
        <v>1.6479033538498201E-17</v>
      </c>
      <c r="Y392">
        <f t="shared" si="170"/>
        <v>1.046353406977249E-16</v>
      </c>
      <c r="Z392">
        <f t="shared" si="178"/>
        <v>6.6439299958647644E-16</v>
      </c>
      <c r="AA392">
        <f t="shared" si="131"/>
        <v>4.2186325858555425E-15</v>
      </c>
      <c r="AB392">
        <f t="shared" si="144"/>
        <v>2.6786647218617593E-14</v>
      </c>
      <c r="AC392">
        <f t="shared" si="151"/>
        <v>1.7008460789413809E-13</v>
      </c>
      <c r="AD392">
        <f t="shared" si="159"/>
        <v>1.0799699419790157E-12</v>
      </c>
      <c r="AE392">
        <f t="shared" si="167"/>
        <v>6.8573816879660845E-12</v>
      </c>
      <c r="AF392">
        <f t="shared" si="175"/>
        <v>4.3541659620899384E-11</v>
      </c>
      <c r="AG392">
        <f t="shared" si="158"/>
        <v>2.7647230514662822E-10</v>
      </c>
      <c r="AH392">
        <f t="shared" si="166"/>
        <v>1.7554897121193191E-9</v>
      </c>
      <c r="AI392">
        <f t="shared" si="174"/>
        <v>1.1146664862950251E-8</v>
      </c>
      <c r="AJ392">
        <f t="shared" si="182"/>
        <v>7.0776910117536625E-8</v>
      </c>
      <c r="AK392">
        <f t="shared" si="164"/>
        <v>4.4940536630254595E-7</v>
      </c>
      <c r="AL392">
        <f t="shared" si="172"/>
        <v>2.8535462049152608E-6</v>
      </c>
      <c r="AM392">
        <f t="shared" si="180"/>
        <v>1.8118888990089386E-5</v>
      </c>
      <c r="AN392">
        <f t="shared" si="163"/>
        <v>1.1504777377345164E-4</v>
      </c>
      <c r="AO392">
        <f t="shared" si="171"/>
        <v>7.30507828458306E-4</v>
      </c>
      <c r="AP392">
        <f t="shared" si="179"/>
        <v>4.638435581462882E-3</v>
      </c>
      <c r="AQ392">
        <f t="shared" si="161"/>
        <v>2.9452230086003617E-2</v>
      </c>
      <c r="AR392">
        <f t="shared" si="169"/>
        <v>0.18701000408532631</v>
      </c>
      <c r="AS392">
        <f t="shared" si="177"/>
        <v>1.1874395088544971</v>
      </c>
    </row>
    <row r="393" spans="1:46" x14ac:dyDescent="0.2">
      <c r="A393">
        <v>379</v>
      </c>
      <c r="B393">
        <f t="shared" si="132"/>
        <v>37</v>
      </c>
      <c r="C393">
        <f t="shared" si="133"/>
        <v>8</v>
      </c>
      <c r="D393">
        <f t="shared" si="134"/>
        <v>303.11111111111109</v>
      </c>
      <c r="E393">
        <f t="shared" si="135"/>
        <v>-231.11111111111109</v>
      </c>
      <c r="F393" t="e">
        <f t="shared" si="136"/>
        <v>#N/A</v>
      </c>
      <c r="G393" t="e">
        <f t="shared" si="137"/>
        <v>#N/A</v>
      </c>
      <c r="H393">
        <f t="shared" si="138"/>
        <v>1.9221672930753925E-30</v>
      </c>
      <c r="I393">
        <f t="shared" si="145"/>
        <v>1.2205001532347039E-29</v>
      </c>
      <c r="J393">
        <f t="shared" si="152"/>
        <v>7.7496929086885074E-29</v>
      </c>
      <c r="K393">
        <f t="shared" si="160"/>
        <v>4.9207482702730075E-28</v>
      </c>
      <c r="L393">
        <f t="shared" si="168"/>
        <v>3.1244803922808441E-27</v>
      </c>
      <c r="M393">
        <f t="shared" si="176"/>
        <v>1.9839213846242456E-26</v>
      </c>
      <c r="N393">
        <f t="shared" si="130"/>
        <v>1.2597115571898908E-25</v>
      </c>
      <c r="O393">
        <f t="shared" si="143"/>
        <v>7.9986698042389655E-25</v>
      </c>
      <c r="P393">
        <f t="shared" si="150"/>
        <v>5.0788387446380723E-24</v>
      </c>
      <c r="Q393">
        <f t="shared" si="157"/>
        <v>3.2248615864061229E-23</v>
      </c>
      <c r="R393">
        <f t="shared" si="165"/>
        <v>2.0476594698851766E-22</v>
      </c>
      <c r="S393">
        <f t="shared" si="173"/>
        <v>1.3001827186273473E-21</v>
      </c>
      <c r="T393">
        <f t="shared" si="181"/>
        <v>8.2556456611996806E-21</v>
      </c>
      <c r="U393">
        <f t="shared" si="140"/>
        <v>5.2420082429060189E-20</v>
      </c>
      <c r="V393">
        <f t="shared" si="147"/>
        <v>3.3284677596860109E-19</v>
      </c>
      <c r="W393">
        <f t="shared" si="154"/>
        <v>2.1134452892671198E-18</v>
      </c>
      <c r="X393">
        <f t="shared" si="162"/>
        <v>1.3419541101839418E-17</v>
      </c>
      <c r="Y393">
        <f t="shared" si="170"/>
        <v>8.5208774647961953E-17</v>
      </c>
      <c r="Z393">
        <f t="shared" si="178"/>
        <v>5.4104199405238305E-16</v>
      </c>
      <c r="AA393">
        <f t="shared" si="131"/>
        <v>3.4354025220708933E-15</v>
      </c>
      <c r="AB393">
        <f t="shared" si="144"/>
        <v>2.1813446309878121E-14</v>
      </c>
      <c r="AC393">
        <f t="shared" si="151"/>
        <v>1.3850675047740966E-13</v>
      </c>
      <c r="AD393">
        <f t="shared" si="159"/>
        <v>8.7946304565014929E-13</v>
      </c>
      <c r="AE393">
        <f t="shared" si="167"/>
        <v>5.5842422553288031E-12</v>
      </c>
      <c r="AF393">
        <f t="shared" si="175"/>
        <v>3.5457728122216898E-11</v>
      </c>
      <c r="AG393">
        <f t="shared" ref="AG393:AG424" si="183">$C$8*EXP(-$C$5*($D393-($AG$14-1)*$C$3))</f>
        <v>2.2514253968643837E-10</v>
      </c>
      <c r="AH393">
        <f t="shared" si="166"/>
        <v>1.4295660173641746E-9</v>
      </c>
      <c r="AI393">
        <f t="shared" si="174"/>
        <v>9.0771783992875326E-9</v>
      </c>
      <c r="AJ393">
        <f t="shared" si="182"/>
        <v>5.7636490159728058E-8</v>
      </c>
      <c r="AK393">
        <f t="shared" si="164"/>
        <v>3.6596890044522897E-7</v>
      </c>
      <c r="AL393">
        <f t="shared" si="172"/>
        <v>2.3237576702176058E-6</v>
      </c>
      <c r="AM393">
        <f t="shared" si="180"/>
        <v>1.4754941480890393E-5</v>
      </c>
      <c r="AN393">
        <f t="shared" si="163"/>
        <v>9.3688038513978507E-5</v>
      </c>
      <c r="AO393">
        <f t="shared" si="171"/>
        <v>5.9488196357570643E-4</v>
      </c>
      <c r="AP393">
        <f t="shared" si="179"/>
        <v>3.7772650191079367E-3</v>
      </c>
      <c r="AQ393">
        <f t="shared" si="161"/>
        <v>2.3984137859578494E-2</v>
      </c>
      <c r="AR393">
        <f t="shared" si="169"/>
        <v>0.15228978267538082</v>
      </c>
      <c r="AS393">
        <f t="shared" si="177"/>
        <v>0.96697984489163169</v>
      </c>
    </row>
    <row r="394" spans="1:46" x14ac:dyDescent="0.2">
      <c r="A394">
        <v>380</v>
      </c>
      <c r="B394">
        <f t="shared" si="132"/>
        <v>37</v>
      </c>
      <c r="C394">
        <f t="shared" si="133"/>
        <v>9</v>
      </c>
      <c r="D394">
        <f t="shared" si="134"/>
        <v>304</v>
      </c>
      <c r="E394">
        <f t="shared" si="135"/>
        <v>-232</v>
      </c>
      <c r="F394" t="e">
        <f t="shared" si="136"/>
        <v>#N/A</v>
      </c>
      <c r="G394" t="e">
        <f t="shared" si="137"/>
        <v>#N/A</v>
      </c>
      <c r="H394">
        <f t="shared" si="138"/>
        <v>1.565298288505541E-30</v>
      </c>
      <c r="I394">
        <f t="shared" si="145"/>
        <v>9.9390245992707798E-30</v>
      </c>
      <c r="J394">
        <f t="shared" si="152"/>
        <v>6.3108872417681303E-29</v>
      </c>
      <c r="K394">
        <f t="shared" si="160"/>
        <v>4.0071636185741875E-28</v>
      </c>
      <c r="L394">
        <f t="shared" si="168"/>
        <v>2.5443902974133214E-27</v>
      </c>
      <c r="M394">
        <f t="shared" si="176"/>
        <v>1.6155871338926425E-26</v>
      </c>
      <c r="N394">
        <f t="shared" si="130"/>
        <v>1.0258338863549856E-25</v>
      </c>
      <c r="O394">
        <f t="shared" si="143"/>
        <v>6.5136391613781074E-25</v>
      </c>
      <c r="P394">
        <f t="shared" si="150"/>
        <v>4.1359030627651678E-24</v>
      </c>
      <c r="Q394">
        <f t="shared" si="157"/>
        <v>2.6261347490687648E-23</v>
      </c>
      <c r="R394">
        <f t="shared" si="165"/>
        <v>1.6674916253127967E-22</v>
      </c>
      <c r="S394">
        <f t="shared" si="173"/>
        <v>1.0587911840678764E-21</v>
      </c>
      <c r="T394">
        <f t="shared" si="181"/>
        <v>6.7229049576160433E-21</v>
      </c>
      <c r="U394">
        <f t="shared" si="140"/>
        <v>4.2687785608007625E-20</v>
      </c>
      <c r="V394">
        <f t="shared" si="147"/>
        <v>2.7105054312137654E-19</v>
      </c>
      <c r="W394">
        <f t="shared" si="154"/>
        <v>1.7210636691497082E-18</v>
      </c>
      <c r="X394">
        <f t="shared" si="162"/>
        <v>1.092807311564996E-17</v>
      </c>
      <c r="Y394">
        <f t="shared" si="170"/>
        <v>6.9388939039072432E-17</v>
      </c>
      <c r="Z394">
        <f t="shared" si="178"/>
        <v>4.4059229930232245E-16</v>
      </c>
      <c r="AA394">
        <f t="shared" si="131"/>
        <v>2.7975867176063917E-15</v>
      </c>
      <c r="AB394">
        <f t="shared" si="144"/>
        <v>1.7763568394002555E-14</v>
      </c>
      <c r="AC394">
        <f t="shared" si="151"/>
        <v>1.1279162862139462E-13</v>
      </c>
      <c r="AD394">
        <f t="shared" si="159"/>
        <v>7.1618219970723425E-13</v>
      </c>
      <c r="AE394">
        <f t="shared" si="167"/>
        <v>4.5474735088646573E-12</v>
      </c>
      <c r="AF394">
        <f t="shared" si="175"/>
        <v>2.8874656927077046E-11</v>
      </c>
      <c r="AG394">
        <f t="shared" si="183"/>
        <v>1.833426431250521E-10</v>
      </c>
      <c r="AH394">
        <f t="shared" si="166"/>
        <v>1.164153218269349E-9</v>
      </c>
      <c r="AI394">
        <f t="shared" si="174"/>
        <v>7.3919121733317287E-9</v>
      </c>
      <c r="AJ394">
        <f t="shared" si="182"/>
        <v>4.6935716640013204E-8</v>
      </c>
      <c r="AK394">
        <f t="shared" si="164"/>
        <v>2.980232238769536E-7</v>
      </c>
      <c r="AL394">
        <f t="shared" si="172"/>
        <v>1.8923295163729204E-6</v>
      </c>
      <c r="AM394">
        <f t="shared" si="180"/>
        <v>1.2015543459843389E-5</v>
      </c>
      <c r="AN394">
        <f t="shared" si="163"/>
        <v>7.6293945312500027E-5</v>
      </c>
      <c r="AO394">
        <f t="shared" si="171"/>
        <v>4.8443635619146714E-4</v>
      </c>
      <c r="AP394">
        <f t="shared" si="179"/>
        <v>3.0759791257199071E-3</v>
      </c>
      <c r="AQ394">
        <f t="shared" si="161"/>
        <v>1.9531250000000003E-2</v>
      </c>
      <c r="AR394">
        <f t="shared" si="169"/>
        <v>0.12401570718501562</v>
      </c>
      <c r="AS394">
        <f t="shared" si="177"/>
        <v>0.78745065618429588</v>
      </c>
    </row>
    <row r="395" spans="1:46" s="1" customFormat="1" x14ac:dyDescent="0.2">
      <c r="A395" s="1">
        <v>381</v>
      </c>
      <c r="B395" s="1">
        <f t="shared" si="132"/>
        <v>38</v>
      </c>
      <c r="C395" s="1">
        <f t="shared" si="133"/>
        <v>0</v>
      </c>
      <c r="D395" s="1">
        <f t="shared" si="134"/>
        <v>304</v>
      </c>
      <c r="E395" s="1">
        <f t="shared" si="135"/>
        <v>-232</v>
      </c>
      <c r="F395" s="1" t="e">
        <f t="shared" si="136"/>
        <v>#N/A</v>
      </c>
      <c r="G395" s="1" t="e">
        <f t="shared" si="137"/>
        <v>#N/A</v>
      </c>
      <c r="H395" s="1">
        <f t="shared" si="138"/>
        <v>1.565298288505541E-30</v>
      </c>
      <c r="I395" s="1">
        <f t="shared" si="145"/>
        <v>9.9390245992707798E-30</v>
      </c>
      <c r="J395" s="1">
        <f t="shared" si="152"/>
        <v>6.3108872417681303E-29</v>
      </c>
      <c r="K395" s="1">
        <f t="shared" si="160"/>
        <v>4.0071636185741875E-28</v>
      </c>
      <c r="L395" s="1">
        <f t="shared" si="168"/>
        <v>2.5443902974133214E-27</v>
      </c>
      <c r="M395" s="1">
        <f t="shared" si="176"/>
        <v>1.6155871338926425E-26</v>
      </c>
      <c r="N395" s="1">
        <f t="shared" ref="N395:N458" si="184">$C$8*EXP(-$C$5*($D395-($N$14-1)*$C$3))</f>
        <v>1.0258338863549856E-25</v>
      </c>
      <c r="O395" s="1">
        <f t="shared" si="143"/>
        <v>6.5136391613781074E-25</v>
      </c>
      <c r="P395" s="1">
        <f t="shared" si="150"/>
        <v>4.1359030627651678E-24</v>
      </c>
      <c r="Q395" s="1">
        <f t="shared" si="157"/>
        <v>2.6261347490687648E-23</v>
      </c>
      <c r="R395" s="1">
        <f t="shared" si="165"/>
        <v>1.6674916253127967E-22</v>
      </c>
      <c r="S395" s="1">
        <f t="shared" si="173"/>
        <v>1.0587911840678764E-21</v>
      </c>
      <c r="T395" s="1">
        <f t="shared" si="181"/>
        <v>6.7229049576160433E-21</v>
      </c>
      <c r="U395" s="1">
        <f t="shared" si="140"/>
        <v>4.2687785608007625E-20</v>
      </c>
      <c r="V395" s="1">
        <f t="shared" si="147"/>
        <v>2.7105054312137654E-19</v>
      </c>
      <c r="W395" s="1">
        <f t="shared" si="154"/>
        <v>1.7210636691497082E-18</v>
      </c>
      <c r="X395" s="1">
        <f t="shared" si="162"/>
        <v>1.092807311564996E-17</v>
      </c>
      <c r="Y395" s="1">
        <f t="shared" si="170"/>
        <v>6.9388939039072432E-17</v>
      </c>
      <c r="Z395" s="1">
        <f t="shared" si="178"/>
        <v>4.4059229930232245E-16</v>
      </c>
      <c r="AA395" s="1">
        <f t="shared" si="131"/>
        <v>2.7975867176063917E-15</v>
      </c>
      <c r="AB395" s="1">
        <f t="shared" si="144"/>
        <v>1.7763568394002555E-14</v>
      </c>
      <c r="AC395" s="1">
        <f t="shared" si="151"/>
        <v>1.1279162862139462E-13</v>
      </c>
      <c r="AD395" s="1">
        <f t="shared" si="159"/>
        <v>7.1618219970723425E-13</v>
      </c>
      <c r="AE395" s="1">
        <f t="shared" si="167"/>
        <v>4.5474735088646573E-12</v>
      </c>
      <c r="AF395" s="1">
        <f t="shared" si="175"/>
        <v>2.8874656927077046E-11</v>
      </c>
      <c r="AG395" s="1">
        <f t="shared" si="183"/>
        <v>1.833426431250521E-10</v>
      </c>
      <c r="AH395" s="1">
        <f t="shared" si="166"/>
        <v>1.164153218269349E-9</v>
      </c>
      <c r="AI395" s="1">
        <f t="shared" si="174"/>
        <v>7.3919121733317287E-9</v>
      </c>
      <c r="AJ395" s="1">
        <f t="shared" si="182"/>
        <v>4.6935716640013204E-8</v>
      </c>
      <c r="AK395" s="1">
        <f t="shared" si="164"/>
        <v>2.980232238769536E-7</v>
      </c>
      <c r="AL395" s="1">
        <f t="shared" si="172"/>
        <v>1.8923295163729204E-6</v>
      </c>
      <c r="AM395" s="1">
        <f t="shared" si="180"/>
        <v>1.2015543459843389E-5</v>
      </c>
      <c r="AN395" s="1">
        <f t="shared" si="163"/>
        <v>7.6293945312500027E-5</v>
      </c>
      <c r="AO395" s="1">
        <f t="shared" si="171"/>
        <v>4.8443635619146714E-4</v>
      </c>
      <c r="AP395" s="1">
        <f t="shared" si="179"/>
        <v>3.0759791257199071E-3</v>
      </c>
      <c r="AQ395" s="1">
        <f t="shared" si="161"/>
        <v>1.9531250000000003E-2</v>
      </c>
      <c r="AR395" s="1">
        <f t="shared" si="169"/>
        <v>0.12401570718501562</v>
      </c>
      <c r="AS395" s="1">
        <f t="shared" si="177"/>
        <v>0.78745065618429588</v>
      </c>
      <c r="AT395" s="1">
        <f t="shared" ref="AT395:AT426" si="185">$C$8*EXP(-$C$5*($D395-($AT$14-1)*$C$3))</f>
        <v>5</v>
      </c>
    </row>
    <row r="396" spans="1:46" x14ac:dyDescent="0.2">
      <c r="A396">
        <v>382</v>
      </c>
      <c r="B396">
        <f t="shared" si="132"/>
        <v>38</v>
      </c>
      <c r="C396">
        <f t="shared" si="133"/>
        <v>1</v>
      </c>
      <c r="D396">
        <f t="shared" si="134"/>
        <v>304.88888888888891</v>
      </c>
      <c r="E396">
        <f t="shared" si="135"/>
        <v>-232.88888888888891</v>
      </c>
      <c r="F396" t="e">
        <f t="shared" si="136"/>
        <v>#N/A</v>
      </c>
      <c r="G396" t="e">
        <f t="shared" si="137"/>
        <v>#N/A</v>
      </c>
      <c r="H396">
        <f t="shared" si="138"/>
        <v>1.2746854765581736E-30</v>
      </c>
      <c r="I396">
        <f t="shared" si="145"/>
        <v>8.093748265668163E-30</v>
      </c>
      <c r="J396">
        <f t="shared" si="152"/>
        <v>5.1392098045149254E-29</v>
      </c>
      <c r="K396">
        <f t="shared" si="160"/>
        <v>3.2631948199889268E-28</v>
      </c>
      <c r="L396">
        <f t="shared" si="168"/>
        <v>2.0719995560110364E-27</v>
      </c>
      <c r="M396">
        <f t="shared" si="176"/>
        <v>1.3156377099558218E-26</v>
      </c>
      <c r="N396">
        <f t="shared" si="184"/>
        <v>8.3537787391716583E-26</v>
      </c>
      <c r="O396">
        <f t="shared" si="143"/>
        <v>5.3043188633882561E-25</v>
      </c>
      <c r="P396">
        <f t="shared" si="150"/>
        <v>3.3680325374869059E-24</v>
      </c>
      <c r="Q396">
        <f t="shared" si="157"/>
        <v>2.138567357227931E-23</v>
      </c>
      <c r="R396">
        <f t="shared" si="165"/>
        <v>1.3579056290273947E-22</v>
      </c>
      <c r="S396">
        <f t="shared" si="173"/>
        <v>8.6221632959664848E-22</v>
      </c>
      <c r="T396">
        <f t="shared" si="181"/>
        <v>5.4747324345035071E-21</v>
      </c>
      <c r="U396">
        <f t="shared" si="140"/>
        <v>3.4762384103101329E-20</v>
      </c>
      <c r="V396">
        <f t="shared" si="147"/>
        <v>2.2072738037674216E-19</v>
      </c>
      <c r="W396">
        <f t="shared" si="154"/>
        <v>1.4015315032328988E-18</v>
      </c>
      <c r="X396">
        <f t="shared" si="162"/>
        <v>8.8991703303938817E-18</v>
      </c>
      <c r="Y396">
        <f t="shared" si="170"/>
        <v>5.6506209376446029E-17</v>
      </c>
      <c r="Z396">
        <f t="shared" si="178"/>
        <v>3.5879206482762234E-16</v>
      </c>
      <c r="AA396">
        <f t="shared" si="131"/>
        <v>2.2781876045808353E-15</v>
      </c>
      <c r="AB396">
        <f t="shared" si="144"/>
        <v>1.4465589600370196E-14</v>
      </c>
      <c r="AC396">
        <f t="shared" si="151"/>
        <v>9.1850768595871381E-14</v>
      </c>
      <c r="AD396">
        <f t="shared" si="159"/>
        <v>5.8321602677269434E-13</v>
      </c>
      <c r="AE396">
        <f t="shared" si="167"/>
        <v>3.7031909376947597E-12</v>
      </c>
      <c r="AF396">
        <f t="shared" si="175"/>
        <v>2.3513796760543006E-11</v>
      </c>
      <c r="AG396">
        <f t="shared" si="183"/>
        <v>1.4930330285380985E-10</v>
      </c>
      <c r="AH396">
        <f t="shared" si="166"/>
        <v>9.4801688004985579E-10</v>
      </c>
      <c r="AI396">
        <f t="shared" si="174"/>
        <v>6.0195319706990144E-9</v>
      </c>
      <c r="AJ396">
        <f t="shared" si="182"/>
        <v>3.8221645530575349E-8</v>
      </c>
      <c r="AK396">
        <f t="shared" si="164"/>
        <v>2.4269232129276324E-7</v>
      </c>
      <c r="AL396">
        <f t="shared" si="172"/>
        <v>1.5410001844989458E-6</v>
      </c>
      <c r="AM396">
        <f t="shared" si="180"/>
        <v>9.7847412558272606E-6</v>
      </c>
      <c r="AN396">
        <f t="shared" si="163"/>
        <v>6.212923425094743E-5</v>
      </c>
      <c r="AO396">
        <f t="shared" si="171"/>
        <v>3.9449604723173039E-4</v>
      </c>
      <c r="AP396">
        <f t="shared" si="179"/>
        <v>2.5048937614917804E-3</v>
      </c>
      <c r="AQ396">
        <f t="shared" si="161"/>
        <v>1.5905083968242525E-2</v>
      </c>
      <c r="AR396">
        <f t="shared" si="169"/>
        <v>0.10099098809132288</v>
      </c>
      <c r="AS396">
        <f t="shared" si="177"/>
        <v>0.64125280294189535</v>
      </c>
      <c r="AT396">
        <f t="shared" si="185"/>
        <v>4.0717014958700846</v>
      </c>
    </row>
    <row r="397" spans="1:46" x14ac:dyDescent="0.2">
      <c r="A397">
        <v>383</v>
      </c>
      <c r="B397">
        <f t="shared" si="132"/>
        <v>38</v>
      </c>
      <c r="C397">
        <f t="shared" si="133"/>
        <v>2</v>
      </c>
      <c r="D397">
        <f t="shared" si="134"/>
        <v>305.77777777777777</v>
      </c>
      <c r="E397">
        <f t="shared" si="135"/>
        <v>-233.77777777777777</v>
      </c>
      <c r="F397" t="e">
        <f t="shared" si="136"/>
        <v>#N/A</v>
      </c>
      <c r="G397" t="e">
        <f t="shared" si="137"/>
        <v>#N/A</v>
      </c>
      <c r="H397">
        <f t="shared" si="138"/>
        <v>1.0380277523331679E-30</v>
      </c>
      <c r="I397">
        <f t="shared" si="145"/>
        <v>6.5910653841034582E-30</v>
      </c>
      <c r="J397">
        <f t="shared" si="152"/>
        <v>4.1850656497267668E-29</v>
      </c>
      <c r="K397">
        <f t="shared" si="160"/>
        <v>2.6573510459729117E-28</v>
      </c>
      <c r="L397">
        <f t="shared" si="168"/>
        <v>1.6873127383304745E-27</v>
      </c>
      <c r="M397">
        <f t="shared" si="176"/>
        <v>1.0713768063300608E-26</v>
      </c>
      <c r="N397">
        <f t="shared" si="184"/>
        <v>6.8028186776906586E-26</v>
      </c>
      <c r="O397">
        <f t="shared" si="143"/>
        <v>4.3195206101260176E-25</v>
      </c>
      <c r="P397">
        <f t="shared" si="150"/>
        <v>2.7427246242049574E-24</v>
      </c>
      <c r="Q397">
        <f t="shared" si="157"/>
        <v>1.7415215814888098E-23</v>
      </c>
      <c r="R397">
        <f t="shared" si="165"/>
        <v>1.1057972761922614E-22</v>
      </c>
      <c r="S397">
        <f t="shared" si="173"/>
        <v>7.0213750379646468E-22</v>
      </c>
      <c r="T397">
        <f t="shared" si="181"/>
        <v>4.458295248611356E-21</v>
      </c>
      <c r="U397">
        <f t="shared" si="140"/>
        <v>2.8308410270521911E-20</v>
      </c>
      <c r="V397">
        <f t="shared" si="147"/>
        <v>1.7974720097189505E-19</v>
      </c>
      <c r="W397">
        <f t="shared" si="154"/>
        <v>1.1413235836445079E-18</v>
      </c>
      <c r="X397">
        <f t="shared" si="162"/>
        <v>7.2469530292536139E-18</v>
      </c>
      <c r="Y397">
        <f t="shared" si="170"/>
        <v>4.6015283448805171E-17</v>
      </c>
      <c r="Z397">
        <f t="shared" si="178"/>
        <v>2.9217883741299215E-16</v>
      </c>
      <c r="AA397">
        <f t="shared" ref="AA397:AA464" si="186">$C$8*EXP(-$C$5*($D397-($AA$14-1)*$C$3))</f>
        <v>1.8552199754889267E-15</v>
      </c>
      <c r="AB397">
        <f t="shared" si="144"/>
        <v>1.177991256289413E-14</v>
      </c>
      <c r="AC397">
        <f t="shared" si="151"/>
        <v>7.4797782377726319E-14</v>
      </c>
      <c r="AD397">
        <f t="shared" si="159"/>
        <v>4.7493631372516383E-13</v>
      </c>
      <c r="AE397">
        <f t="shared" si="167"/>
        <v>3.0156576161008997E-12</v>
      </c>
      <c r="AF397">
        <f t="shared" si="175"/>
        <v>1.9148232288697883E-11</v>
      </c>
      <c r="AG397">
        <f t="shared" si="183"/>
        <v>1.2158369631364204E-10</v>
      </c>
      <c r="AH397">
        <f t="shared" si="166"/>
        <v>7.7200834972182805E-10</v>
      </c>
      <c r="AI397">
        <f t="shared" si="174"/>
        <v>4.9019474659066613E-9</v>
      </c>
      <c r="AJ397">
        <f t="shared" si="182"/>
        <v>3.112542625629227E-8</v>
      </c>
      <c r="AK397">
        <f t="shared" si="164"/>
        <v>1.9763413752878814E-7</v>
      </c>
      <c r="AL397">
        <f t="shared" si="172"/>
        <v>1.254898551272104E-6</v>
      </c>
      <c r="AM397">
        <f t="shared" si="180"/>
        <v>7.9681091216108263E-6</v>
      </c>
      <c r="AN397">
        <f t="shared" si="163"/>
        <v>5.0594339207369709E-5</v>
      </c>
      <c r="AO397">
        <f t="shared" si="171"/>
        <v>3.2125402912565879E-4</v>
      </c>
      <c r="AP397">
        <f t="shared" si="179"/>
        <v>2.0398359351323711E-3</v>
      </c>
      <c r="AQ397">
        <f t="shared" ref="AQ397:AQ428" si="187">$C$8*EXP(-$C$5*($D397-($AQ$14-1)*$C$3))</f>
        <v>1.2952150837086654E-2</v>
      </c>
      <c r="AR397">
        <f t="shared" si="169"/>
        <v>8.2241031456168567E-2</v>
      </c>
      <c r="AS397">
        <f t="shared" si="177"/>
        <v>0.522197999393887</v>
      </c>
      <c r="AT397">
        <f t="shared" si="185"/>
        <v>3.3157506142941804</v>
      </c>
    </row>
    <row r="398" spans="1:46" x14ac:dyDescent="0.2">
      <c r="A398">
        <v>384</v>
      </c>
      <c r="B398">
        <f t="shared" si="132"/>
        <v>38</v>
      </c>
      <c r="C398">
        <f t="shared" si="133"/>
        <v>3</v>
      </c>
      <c r="D398">
        <f t="shared" si="134"/>
        <v>306.66666666666669</v>
      </c>
      <c r="E398">
        <f t="shared" si="135"/>
        <v>-234.66666666666669</v>
      </c>
      <c r="F398" t="e">
        <f t="shared" si="136"/>
        <v>#N/A</v>
      </c>
      <c r="G398" t="e">
        <f t="shared" si="137"/>
        <v>#N/A</v>
      </c>
      <c r="H398">
        <f t="shared" si="138"/>
        <v>8.4530783038592073E-31</v>
      </c>
      <c r="I398">
        <f t="shared" si="145"/>
        <v>5.3673701567662945E-30</v>
      </c>
      <c r="J398">
        <f t="shared" si="152"/>
        <v>3.4080676132614309E-29</v>
      </c>
      <c r="K398">
        <f t="shared" si="160"/>
        <v>2.1639880457879589E-28</v>
      </c>
      <c r="L398">
        <f t="shared" si="168"/>
        <v>1.3740467601321723E-27</v>
      </c>
      <c r="M398">
        <f t="shared" si="176"/>
        <v>8.7246530899492085E-27</v>
      </c>
      <c r="N398">
        <f t="shared" si="184"/>
        <v>5.5398093972172172E-26</v>
      </c>
      <c r="O398">
        <f t="shared" si="143"/>
        <v>3.5175597059383638E-25</v>
      </c>
      <c r="P398">
        <f t="shared" si="150"/>
        <v>2.2335111910269988E-24</v>
      </c>
      <c r="Q398">
        <f t="shared" si="157"/>
        <v>1.4181912056875988E-23</v>
      </c>
      <c r="R398">
        <f t="shared" si="165"/>
        <v>9.0049528472022172E-23</v>
      </c>
      <c r="S398">
        <f t="shared" si="173"/>
        <v>5.7177886490291208E-22</v>
      </c>
      <c r="T398">
        <f t="shared" si="181"/>
        <v>3.6305694865602551E-21</v>
      </c>
      <c r="U398">
        <f t="shared" si="140"/>
        <v>2.3052679288837691E-20</v>
      </c>
      <c r="V398">
        <f t="shared" si="147"/>
        <v>1.4637538941514559E-19</v>
      </c>
      <c r="W398">
        <f t="shared" si="154"/>
        <v>9.2942578855942589E-19</v>
      </c>
      <c r="X398">
        <f t="shared" si="162"/>
        <v>5.9014858979424112E-18</v>
      </c>
      <c r="Y398">
        <f t="shared" si="170"/>
        <v>3.7472099690277302E-17</v>
      </c>
      <c r="Z398">
        <f t="shared" si="178"/>
        <v>2.3793300187121323E-16</v>
      </c>
      <c r="AA398">
        <f t="shared" si="186"/>
        <v>1.5107803898732584E-15</v>
      </c>
      <c r="AB398">
        <f t="shared" si="144"/>
        <v>9.5928575207109955E-15</v>
      </c>
      <c r="AC398">
        <f t="shared" si="151"/>
        <v>6.0910848479030624E-14</v>
      </c>
      <c r="AD398">
        <f t="shared" si="159"/>
        <v>3.8675977980755447E-13</v>
      </c>
      <c r="AE398">
        <f t="shared" si="167"/>
        <v>2.4557715253020076E-12</v>
      </c>
      <c r="AF398">
        <f t="shared" si="175"/>
        <v>1.5593177210631794E-11</v>
      </c>
      <c r="AG398">
        <f t="shared" si="183"/>
        <v>9.9010503630734008E-11</v>
      </c>
      <c r="AH398">
        <f t="shared" si="166"/>
        <v>6.2867751047731229E-10</v>
      </c>
      <c r="AI398">
        <f t="shared" si="174"/>
        <v>3.9918533659217427E-9</v>
      </c>
      <c r="AJ398">
        <f t="shared" si="182"/>
        <v>2.5346688929467923E-8</v>
      </c>
      <c r="AK398">
        <f t="shared" si="164"/>
        <v>1.6094144268219205E-7</v>
      </c>
      <c r="AL398">
        <f t="shared" si="172"/>
        <v>1.0219144616759649E-6</v>
      </c>
      <c r="AM398">
        <f t="shared" si="180"/>
        <v>6.4887523659437814E-6</v>
      </c>
      <c r="AN398">
        <f t="shared" si="163"/>
        <v>4.1201009326641185E-5</v>
      </c>
      <c r="AO398">
        <f t="shared" si="171"/>
        <v>2.6161010218904722E-4</v>
      </c>
      <c r="AP398">
        <f t="shared" si="179"/>
        <v>1.6611206056816063E-3</v>
      </c>
      <c r="AQ398">
        <f t="shared" si="187"/>
        <v>1.0547458387620133E-2</v>
      </c>
      <c r="AR398">
        <f t="shared" si="169"/>
        <v>6.6972186160396019E-2</v>
      </c>
      <c r="AS398">
        <f t="shared" si="177"/>
        <v>0.42524687505449088</v>
      </c>
      <c r="AT398">
        <f t="shared" si="185"/>
        <v>2.7001493472307536</v>
      </c>
    </row>
    <row r="399" spans="1:46" x14ac:dyDescent="0.2">
      <c r="A399">
        <v>385</v>
      </c>
      <c r="B399">
        <f t="shared" ref="B399:B462" si="188">FLOOR(A399-1,10)/10</f>
        <v>38</v>
      </c>
      <c r="C399">
        <f t="shared" ref="C399:C464" si="189">MOD(A399-1,10)</f>
        <v>4</v>
      </c>
      <c r="D399">
        <f t="shared" ref="D399:D462" si="190">(B399+C399/9)*$C$3</f>
        <v>307.55555555555554</v>
      </c>
      <c r="E399">
        <f t="shared" ref="E399:E462" si="191">$C$10-D399</f>
        <v>-235.55555555555554</v>
      </c>
      <c r="F399" t="e">
        <f t="shared" ref="F399:F462" si="192">IF(E399&lt;0,NA(),D399)</f>
        <v>#N/A</v>
      </c>
      <c r="G399" t="e">
        <f t="shared" ref="G399:G462" si="193">IF(E399&lt;0,NA(),SUM(H399:AZ399))</f>
        <v>#N/A</v>
      </c>
      <c r="H399">
        <f t="shared" ref="H399:H464" si="194">$C$7*EXP(-$C$5*D399)</f>
        <v>6.8836823149062659E-31</v>
      </c>
      <c r="I399">
        <f t="shared" si="145"/>
        <v>4.3708658192387983E-30</v>
      </c>
      <c r="J399">
        <f t="shared" si="152"/>
        <v>2.7753267997886199E-29</v>
      </c>
      <c r="K399">
        <f t="shared" si="160"/>
        <v>1.7622226726160052E-28</v>
      </c>
      <c r="L399">
        <f t="shared" si="168"/>
        <v>1.1189416497251412E-27</v>
      </c>
      <c r="M399">
        <f t="shared" si="176"/>
        <v>7.1048366074588712E-27</v>
      </c>
      <c r="N399">
        <f t="shared" si="184"/>
        <v>4.5112900418969446E-26</v>
      </c>
      <c r="O399">
        <f t="shared" si="143"/>
        <v>2.864490623296343E-25</v>
      </c>
      <c r="P399">
        <f t="shared" si="150"/>
        <v>1.8188381715094725E-24</v>
      </c>
      <c r="Q399">
        <f t="shared" si="157"/>
        <v>1.1548902507256186E-23</v>
      </c>
      <c r="R399">
        <f t="shared" si="165"/>
        <v>7.3330959956386439E-23</v>
      </c>
      <c r="S399">
        <f t="shared" si="173"/>
        <v>4.6562257190642195E-22</v>
      </c>
      <c r="T399">
        <f t="shared" si="181"/>
        <v>2.9565190418575861E-21</v>
      </c>
      <c r="U399">
        <f t="shared" si="140"/>
        <v>1.8772725748834941E-20</v>
      </c>
      <c r="V399">
        <f t="shared" si="147"/>
        <v>1.1919937840804409E-19</v>
      </c>
      <c r="W399">
        <f t="shared" si="154"/>
        <v>7.5686887471554243E-19</v>
      </c>
      <c r="X399">
        <f t="shared" si="162"/>
        <v>4.8058177917017479E-18</v>
      </c>
      <c r="Y399">
        <f t="shared" si="170"/>
        <v>3.0515040872459312E-17</v>
      </c>
      <c r="Z399">
        <f t="shared" si="178"/>
        <v>1.9375843192717763E-16</v>
      </c>
      <c r="AA399">
        <f t="shared" si="186"/>
        <v>1.2302893546756482E-15</v>
      </c>
      <c r="AB399">
        <f t="shared" si="144"/>
        <v>7.8118504633495886E-15</v>
      </c>
      <c r="AC399">
        <f t="shared" si="151"/>
        <v>4.9602158573357511E-14</v>
      </c>
      <c r="AD399">
        <f t="shared" si="159"/>
        <v>3.1495407479696509E-13</v>
      </c>
      <c r="AE399">
        <f t="shared" si="167"/>
        <v>1.9998337186174959E-12</v>
      </c>
      <c r="AF399">
        <f t="shared" si="175"/>
        <v>1.2698152594779533E-11</v>
      </c>
      <c r="AG399">
        <f t="shared" si="183"/>
        <v>8.0628243148023102E-11</v>
      </c>
      <c r="AH399">
        <f t="shared" si="166"/>
        <v>5.1195743196607761E-10</v>
      </c>
      <c r="AI399">
        <f t="shared" si="174"/>
        <v>3.2507270642635624E-9</v>
      </c>
      <c r="AJ399">
        <f t="shared" si="182"/>
        <v>2.0640830245893934E-8</v>
      </c>
      <c r="AK399">
        <f t="shared" si="164"/>
        <v>1.3106110258331595E-7</v>
      </c>
      <c r="AL399">
        <f t="shared" si="172"/>
        <v>8.3218612845147102E-7</v>
      </c>
      <c r="AM399">
        <f t="shared" si="180"/>
        <v>5.2840525429488319E-6</v>
      </c>
      <c r="AN399">
        <f t="shared" ref="AN399:AN430" si="195">$C$8*EXP(-$C$5*($D399-($AN$14-1)*$C$3))</f>
        <v>3.3551642261328909E-5</v>
      </c>
      <c r="AO399">
        <f t="shared" si="171"/>
        <v>2.1303964888357674E-4</v>
      </c>
      <c r="AP399">
        <f t="shared" si="179"/>
        <v>1.3527174509949018E-3</v>
      </c>
      <c r="AQ399">
        <f t="shared" si="187"/>
        <v>8.5892204189001904E-3</v>
      </c>
      <c r="AR399">
        <f t="shared" si="169"/>
        <v>5.4538150114195591E-2</v>
      </c>
      <c r="AS399">
        <f t="shared" si="177"/>
        <v>0.34629566745469464</v>
      </c>
      <c r="AT399">
        <f t="shared" si="185"/>
        <v>2.1988404272384474</v>
      </c>
    </row>
    <row r="400" spans="1:46" x14ac:dyDescent="0.2">
      <c r="A400">
        <v>386</v>
      </c>
      <c r="B400">
        <f t="shared" si="188"/>
        <v>38</v>
      </c>
      <c r="C400">
        <f t="shared" si="189"/>
        <v>5</v>
      </c>
      <c r="D400">
        <f t="shared" si="190"/>
        <v>308.44444444444446</v>
      </c>
      <c r="E400">
        <f t="shared" si="191"/>
        <v>-236.44444444444446</v>
      </c>
      <c r="F400" t="e">
        <f t="shared" si="192"/>
        <v>#N/A</v>
      </c>
      <c r="G400" t="e">
        <f t="shared" si="193"/>
        <v>#N/A</v>
      </c>
      <c r="H400">
        <f t="shared" si="194"/>
        <v>5.6056599157396353E-31</v>
      </c>
      <c r="I400">
        <f t="shared" si="145"/>
        <v>3.5593721788884435E-30</v>
      </c>
      <c r="J400">
        <f t="shared" si="152"/>
        <v>2.2600604564455221E-29</v>
      </c>
      <c r="K400">
        <f t="shared" si="160"/>
        <v>1.4350489384293475E-28</v>
      </c>
      <c r="L400">
        <f t="shared" si="168"/>
        <v>9.1119927779543578E-28</v>
      </c>
      <c r="M400">
        <f t="shared" si="176"/>
        <v>5.7857547685005402E-27</v>
      </c>
      <c r="N400">
        <f t="shared" si="184"/>
        <v>3.673725282379132E-26</v>
      </c>
      <c r="O400">
        <f t="shared" si="143"/>
        <v>2.332670151156317E-25</v>
      </c>
      <c r="P400">
        <f t="shared" si="150"/>
        <v>1.4811532207361394E-24</v>
      </c>
      <c r="Q400">
        <f t="shared" si="157"/>
        <v>9.4047367228905177E-24</v>
      </c>
      <c r="R400">
        <f t="shared" si="165"/>
        <v>5.9716355869601762E-23</v>
      </c>
      <c r="S400">
        <f t="shared" si="173"/>
        <v>3.7917522450845192E-22</v>
      </c>
      <c r="T400">
        <f t="shared" si="181"/>
        <v>2.4076126010599744E-21</v>
      </c>
      <c r="U400">
        <f t="shared" si="140"/>
        <v>1.528738710261806E-20</v>
      </c>
      <c r="V400">
        <f t="shared" si="147"/>
        <v>9.7068857474163777E-20</v>
      </c>
      <c r="W400">
        <f t="shared" si="154"/>
        <v>6.1634882587135383E-19</v>
      </c>
      <c r="X400">
        <f t="shared" si="162"/>
        <v>3.9135710982701987E-18</v>
      </c>
      <c r="Y400">
        <f t="shared" si="170"/>
        <v>2.4849627513385945E-17</v>
      </c>
      <c r="Z400">
        <f t="shared" si="178"/>
        <v>1.577852994230667E-16</v>
      </c>
      <c r="AA400">
        <f t="shared" si="186"/>
        <v>1.0018742011571715E-15</v>
      </c>
      <c r="AB400">
        <f t="shared" si="144"/>
        <v>6.3615046434268059E-15</v>
      </c>
      <c r="AC400">
        <f t="shared" si="151"/>
        <v>4.0393036652305102E-14</v>
      </c>
      <c r="AD400">
        <f t="shared" si="159"/>
        <v>2.564797954962361E-13</v>
      </c>
      <c r="AE400">
        <f t="shared" si="167"/>
        <v>1.6285451887172577E-12</v>
      </c>
      <c r="AF400">
        <f t="shared" si="175"/>
        <v>1.0340617382990077E-11</v>
      </c>
      <c r="AG400">
        <f t="shared" si="183"/>
        <v>6.565882764703648E-11</v>
      </c>
      <c r="AH400">
        <f t="shared" si="166"/>
        <v>4.1690756831161822E-10</v>
      </c>
      <c r="AI400">
        <f t="shared" si="174"/>
        <v>2.6471980500454613E-9</v>
      </c>
      <c r="AJ400">
        <f t="shared" si="182"/>
        <v>1.6808659877641352E-8</v>
      </c>
      <c r="AK400">
        <f t="shared" si="164"/>
        <v>1.0672833748777397E-7</v>
      </c>
      <c r="AL400">
        <f t="shared" si="172"/>
        <v>6.7768270081163863E-7</v>
      </c>
      <c r="AM400">
        <f t="shared" si="180"/>
        <v>4.3030169286761819E-6</v>
      </c>
      <c r="AN400">
        <f t="shared" si="195"/>
        <v>2.7322454396870154E-5</v>
      </c>
      <c r="AO400">
        <f t="shared" si="171"/>
        <v>1.7348677140777927E-4</v>
      </c>
      <c r="AP400">
        <f t="shared" si="179"/>
        <v>1.1015723337411013E-3</v>
      </c>
      <c r="AQ400">
        <f t="shared" si="187"/>
        <v>6.9945483255987517E-3</v>
      </c>
      <c r="AR400">
        <f t="shared" si="169"/>
        <v>4.4412613480391487E-2</v>
      </c>
      <c r="AS400">
        <f t="shared" si="177"/>
        <v>0.28200251743772187</v>
      </c>
      <c r="AT400">
        <f t="shared" si="185"/>
        <v>1.7906043713532807</v>
      </c>
    </row>
    <row r="401" spans="1:48" x14ac:dyDescent="0.2">
      <c r="A401">
        <v>387</v>
      </c>
      <c r="B401">
        <f t="shared" si="188"/>
        <v>38</v>
      </c>
      <c r="C401">
        <f t="shared" si="189"/>
        <v>6</v>
      </c>
      <c r="D401">
        <f t="shared" si="190"/>
        <v>309.33333333333331</v>
      </c>
      <c r="E401">
        <f t="shared" si="191"/>
        <v>-237.33333333333331</v>
      </c>
      <c r="F401" t="e">
        <f t="shared" si="192"/>
        <v>#N/A</v>
      </c>
      <c r="G401" t="e">
        <f t="shared" si="193"/>
        <v>#N/A</v>
      </c>
      <c r="H401">
        <f t="shared" si="194"/>
        <v>4.5649147728512544E-31</v>
      </c>
      <c r="I401">
        <f t="shared" si="145"/>
        <v>2.898540205027717E-30</v>
      </c>
      <c r="J401">
        <f t="shared" si="152"/>
        <v>1.84045830825323E-29</v>
      </c>
      <c r="K401">
        <f t="shared" si="160"/>
        <v>1.168618181849922E-28</v>
      </c>
      <c r="L401">
        <f t="shared" si="168"/>
        <v>7.4202629248709591E-28</v>
      </c>
      <c r="M401">
        <f t="shared" si="176"/>
        <v>4.7115732691283061E-27</v>
      </c>
      <c r="N401">
        <f t="shared" si="184"/>
        <v>2.9916625455358027E-26</v>
      </c>
      <c r="O401">
        <f t="shared" si="143"/>
        <v>1.8995873087669536E-25</v>
      </c>
      <c r="P401">
        <f t="shared" si="150"/>
        <v>1.2061627568968473E-24</v>
      </c>
      <c r="Q401">
        <f t="shared" si="157"/>
        <v>7.6586561165716592E-24</v>
      </c>
      <c r="R401">
        <f t="shared" si="165"/>
        <v>4.8629435104434047E-23</v>
      </c>
      <c r="S401">
        <f t="shared" si="173"/>
        <v>3.0877766576559314E-22</v>
      </c>
      <c r="T401">
        <f t="shared" si="181"/>
        <v>1.9606159658423463E-21</v>
      </c>
      <c r="U401">
        <f t="shared" ref="U401:U464" si="196">$C$8*EXP(-$C$5*($D401-($U$14-1)*$C$3))</f>
        <v>1.2449135386735124E-20</v>
      </c>
      <c r="V401">
        <f t="shared" si="147"/>
        <v>7.9047082435991326E-20</v>
      </c>
      <c r="W401">
        <f t="shared" si="154"/>
        <v>5.0191768725564093E-19</v>
      </c>
      <c r="X401">
        <f t="shared" si="162"/>
        <v>3.1869786590041944E-18</v>
      </c>
      <c r="Y401">
        <f t="shared" si="170"/>
        <v>2.0236053103613795E-17</v>
      </c>
      <c r="Z401">
        <f t="shared" si="178"/>
        <v>1.2849092793744327E-16</v>
      </c>
      <c r="AA401">
        <f t="shared" si="186"/>
        <v>8.1586653670507415E-16</v>
      </c>
      <c r="AB401">
        <f t="shared" si="144"/>
        <v>5.1804295945251346E-15</v>
      </c>
      <c r="AC401">
        <f t="shared" si="151"/>
        <v>3.2893677551985501E-14</v>
      </c>
      <c r="AD401">
        <f t="shared" si="159"/>
        <v>2.0886183339649843E-13</v>
      </c>
      <c r="AE401">
        <f t="shared" si="167"/>
        <v>1.3261899761984355E-12</v>
      </c>
      <c r="AF401">
        <f t="shared" si="175"/>
        <v>8.4207814533082947E-12</v>
      </c>
      <c r="AG401">
        <f t="shared" si="183"/>
        <v>5.346862934950363E-11</v>
      </c>
      <c r="AH401">
        <f t="shared" si="166"/>
        <v>3.395046339067985E-10</v>
      </c>
      <c r="AI401">
        <f t="shared" si="174"/>
        <v>2.1557200520469247E-9</v>
      </c>
      <c r="AJ401">
        <f t="shared" si="182"/>
        <v>1.3687969113472939E-8</v>
      </c>
      <c r="AK401">
        <f t="shared" ref="AK401:AK432" si="197">$C$8*EXP(-$C$5*($D401-($AK$14-1)*$C$3))</f>
        <v>8.6913186280140482E-8</v>
      </c>
      <c r="AL401">
        <f t="shared" si="172"/>
        <v>5.5186433332401304E-7</v>
      </c>
      <c r="AM401">
        <f t="shared" si="180"/>
        <v>3.5041200930490686E-6</v>
      </c>
      <c r="AN401">
        <f t="shared" si="195"/>
        <v>2.2249775687715977E-5</v>
      </c>
      <c r="AO401">
        <f t="shared" si="171"/>
        <v>1.412772693309472E-4</v>
      </c>
      <c r="AP401">
        <f t="shared" si="179"/>
        <v>8.9705474382056069E-4</v>
      </c>
      <c r="AQ401">
        <f t="shared" si="187"/>
        <v>5.6959425760552849E-3</v>
      </c>
      <c r="AR401">
        <f t="shared" si="169"/>
        <v>3.6166980948722442E-2</v>
      </c>
      <c r="AS401">
        <f t="shared" si="177"/>
        <v>0.2296460144180634</v>
      </c>
      <c r="AT401">
        <f t="shared" si="185"/>
        <v>1.4581612994701523</v>
      </c>
    </row>
    <row r="402" spans="1:48" x14ac:dyDescent="0.2">
      <c r="A402">
        <v>388</v>
      </c>
      <c r="B402">
        <f t="shared" si="188"/>
        <v>38</v>
      </c>
      <c r="C402">
        <f t="shared" si="189"/>
        <v>7</v>
      </c>
      <c r="D402">
        <f t="shared" si="190"/>
        <v>310.22222222222223</v>
      </c>
      <c r="E402">
        <f t="shared" si="191"/>
        <v>-238.22222222222223</v>
      </c>
      <c r="F402" t="e">
        <f t="shared" si="192"/>
        <v>#N/A</v>
      </c>
      <c r="G402" t="e">
        <f t="shared" si="193"/>
        <v>#N/A</v>
      </c>
      <c r="H402">
        <f t="shared" si="194"/>
        <v>3.7173940618275647E-31</v>
      </c>
      <c r="I402">
        <f t="shared" si="145"/>
        <v>2.3603980977301774E-30</v>
      </c>
      <c r="J402">
        <f t="shared" si="152"/>
        <v>1.4987593693602557E-29</v>
      </c>
      <c r="K402">
        <f t="shared" si="160"/>
        <v>9.5165287982785724E-29</v>
      </c>
      <c r="L402">
        <f t="shared" si="168"/>
        <v>6.0426191301892586E-28</v>
      </c>
      <c r="M402">
        <f t="shared" si="176"/>
        <v>3.8368239855622294E-27</v>
      </c>
      <c r="N402">
        <f t="shared" si="184"/>
        <v>2.4362313723593338E-26</v>
      </c>
      <c r="O402">
        <f t="shared" si="143"/>
        <v>1.5469104973284511E-25</v>
      </c>
      <c r="P402">
        <f t="shared" si="150"/>
        <v>9.8222694030393164E-25</v>
      </c>
      <c r="Q402">
        <f t="shared" si="157"/>
        <v>6.2367523132398974E-24</v>
      </c>
      <c r="R402">
        <f t="shared" si="165"/>
        <v>3.9600908731608378E-23</v>
      </c>
      <c r="S402">
        <f t="shared" si="173"/>
        <v>2.5145009671780664E-22</v>
      </c>
      <c r="T402">
        <f t="shared" si="181"/>
        <v>1.5966085921894038E-21</v>
      </c>
      <c r="U402">
        <f t="shared" si="196"/>
        <v>1.0137832635291752E-20</v>
      </c>
      <c r="V402">
        <f t="shared" si="147"/>
        <v>6.4371224759758548E-20</v>
      </c>
      <c r="W402">
        <f t="shared" si="154"/>
        <v>4.0873179960048765E-19</v>
      </c>
      <c r="X402">
        <f t="shared" si="162"/>
        <v>2.5952851546346717E-18</v>
      </c>
      <c r="Y402">
        <f t="shared" si="170"/>
        <v>1.6479033538498201E-17</v>
      </c>
      <c r="Z402">
        <f t="shared" si="178"/>
        <v>1.046353406977249E-16</v>
      </c>
      <c r="AA402">
        <f t="shared" si="186"/>
        <v>6.6439299958647644E-16</v>
      </c>
      <c r="AB402">
        <f t="shared" si="144"/>
        <v>4.2186325858555425E-15</v>
      </c>
      <c r="AC402">
        <f t="shared" si="151"/>
        <v>2.6786647218617593E-14</v>
      </c>
      <c r="AD402">
        <f t="shared" si="159"/>
        <v>1.7008460789413809E-13</v>
      </c>
      <c r="AE402">
        <f t="shared" si="167"/>
        <v>1.0799699419790157E-12</v>
      </c>
      <c r="AF402">
        <f t="shared" si="175"/>
        <v>6.8573816879660845E-12</v>
      </c>
      <c r="AG402">
        <f t="shared" si="183"/>
        <v>4.3541659620899384E-11</v>
      </c>
      <c r="AH402">
        <f t="shared" si="166"/>
        <v>2.7647230514662822E-10</v>
      </c>
      <c r="AI402">
        <f t="shared" si="174"/>
        <v>1.7554897121193191E-9</v>
      </c>
      <c r="AJ402">
        <f t="shared" si="182"/>
        <v>1.1146664862950251E-8</v>
      </c>
      <c r="AK402">
        <f t="shared" si="197"/>
        <v>7.0776910117536625E-8</v>
      </c>
      <c r="AL402">
        <f t="shared" si="172"/>
        <v>4.4940536630254595E-7</v>
      </c>
      <c r="AM402">
        <f t="shared" si="180"/>
        <v>2.8535462049152608E-6</v>
      </c>
      <c r="AN402">
        <f t="shared" si="195"/>
        <v>1.8118888990089386E-5</v>
      </c>
      <c r="AO402">
        <f t="shared" si="171"/>
        <v>1.1504777377345164E-4</v>
      </c>
      <c r="AP402">
        <f t="shared" si="179"/>
        <v>7.30507828458306E-4</v>
      </c>
      <c r="AQ402">
        <f t="shared" si="187"/>
        <v>4.638435581462882E-3</v>
      </c>
      <c r="AR402">
        <f t="shared" si="169"/>
        <v>2.9452230086003617E-2</v>
      </c>
      <c r="AS402">
        <f t="shared" si="177"/>
        <v>0.18701000408532631</v>
      </c>
      <c r="AT402">
        <f t="shared" si="185"/>
        <v>1.1874395088544971</v>
      </c>
    </row>
    <row r="403" spans="1:48" x14ac:dyDescent="0.2">
      <c r="A403">
        <v>389</v>
      </c>
      <c r="B403">
        <f t="shared" si="188"/>
        <v>38</v>
      </c>
      <c r="C403">
        <f t="shared" si="189"/>
        <v>8</v>
      </c>
      <c r="D403">
        <f t="shared" si="190"/>
        <v>311.11111111111109</v>
      </c>
      <c r="E403">
        <f t="shared" si="191"/>
        <v>-239.11111111111109</v>
      </c>
      <c r="F403" t="e">
        <f t="shared" si="192"/>
        <v>#N/A</v>
      </c>
      <c r="G403" t="e">
        <f t="shared" si="193"/>
        <v>#N/A</v>
      </c>
      <c r="H403">
        <f t="shared" si="194"/>
        <v>3.0272237924564464E-31</v>
      </c>
      <c r="I403">
        <f t="shared" si="145"/>
        <v>1.9221672930753925E-30</v>
      </c>
      <c r="J403">
        <f t="shared" si="152"/>
        <v>1.2205001532347039E-29</v>
      </c>
      <c r="K403">
        <f t="shared" si="160"/>
        <v>7.7496929086885074E-29</v>
      </c>
      <c r="L403">
        <f t="shared" si="168"/>
        <v>4.9207482702730075E-28</v>
      </c>
      <c r="M403">
        <f t="shared" si="176"/>
        <v>3.1244803922808441E-27</v>
      </c>
      <c r="N403">
        <f t="shared" si="184"/>
        <v>1.9839213846242456E-26</v>
      </c>
      <c r="O403">
        <f t="shared" si="143"/>
        <v>1.2597115571898908E-25</v>
      </c>
      <c r="P403">
        <f t="shared" si="150"/>
        <v>7.9986698042389655E-25</v>
      </c>
      <c r="Q403">
        <f t="shared" si="157"/>
        <v>5.0788387446380723E-24</v>
      </c>
      <c r="R403">
        <f t="shared" si="165"/>
        <v>3.2248615864061229E-23</v>
      </c>
      <c r="S403">
        <f t="shared" si="173"/>
        <v>2.0476594698851766E-22</v>
      </c>
      <c r="T403">
        <f t="shared" si="181"/>
        <v>1.3001827186273473E-21</v>
      </c>
      <c r="U403">
        <f t="shared" si="196"/>
        <v>8.2556456611996806E-21</v>
      </c>
      <c r="V403">
        <f t="shared" si="147"/>
        <v>5.2420082429060189E-20</v>
      </c>
      <c r="W403">
        <f t="shared" si="154"/>
        <v>3.3284677596860109E-19</v>
      </c>
      <c r="X403">
        <f t="shared" si="162"/>
        <v>2.1134452892671198E-18</v>
      </c>
      <c r="Y403">
        <f t="shared" si="170"/>
        <v>1.3419541101839418E-17</v>
      </c>
      <c r="Z403">
        <f t="shared" si="178"/>
        <v>8.5208774647961953E-17</v>
      </c>
      <c r="AA403">
        <f t="shared" si="186"/>
        <v>5.4104199405238305E-16</v>
      </c>
      <c r="AB403">
        <f t="shared" si="144"/>
        <v>3.4354025220708933E-15</v>
      </c>
      <c r="AC403">
        <f t="shared" si="151"/>
        <v>2.1813446309878121E-14</v>
      </c>
      <c r="AD403">
        <f t="shared" si="159"/>
        <v>1.3850675047740966E-13</v>
      </c>
      <c r="AE403">
        <f t="shared" si="167"/>
        <v>8.7946304565014929E-13</v>
      </c>
      <c r="AF403">
        <f t="shared" si="175"/>
        <v>5.5842422553288031E-12</v>
      </c>
      <c r="AG403">
        <f t="shared" si="183"/>
        <v>3.5457728122216898E-11</v>
      </c>
      <c r="AH403">
        <f t="shared" ref="AH403:AH434" si="198">$C$8*EXP(-$C$5*($D403-($AH$14-1)*$C$3))</f>
        <v>2.2514253968643837E-10</v>
      </c>
      <c r="AI403">
        <f t="shared" si="174"/>
        <v>1.4295660173641746E-9</v>
      </c>
      <c r="AJ403">
        <f t="shared" si="182"/>
        <v>9.0771783992875326E-9</v>
      </c>
      <c r="AK403">
        <f t="shared" si="197"/>
        <v>5.7636490159728058E-8</v>
      </c>
      <c r="AL403">
        <f t="shared" si="172"/>
        <v>3.6596890044522897E-7</v>
      </c>
      <c r="AM403">
        <f t="shared" si="180"/>
        <v>2.3237576702176058E-6</v>
      </c>
      <c r="AN403">
        <f t="shared" si="195"/>
        <v>1.4754941480890393E-5</v>
      </c>
      <c r="AO403">
        <f t="shared" si="171"/>
        <v>9.3688038513978507E-5</v>
      </c>
      <c r="AP403">
        <f t="shared" si="179"/>
        <v>5.9488196357570643E-4</v>
      </c>
      <c r="AQ403">
        <f t="shared" si="187"/>
        <v>3.7772650191079367E-3</v>
      </c>
      <c r="AR403">
        <f t="shared" si="169"/>
        <v>2.3984137859578494E-2</v>
      </c>
      <c r="AS403">
        <f t="shared" si="177"/>
        <v>0.15228978267538082</v>
      </c>
      <c r="AT403">
        <f t="shared" si="185"/>
        <v>0.96697984489163169</v>
      </c>
    </row>
    <row r="404" spans="1:48" x14ac:dyDescent="0.2">
      <c r="A404">
        <v>390</v>
      </c>
      <c r="B404">
        <f t="shared" si="188"/>
        <v>38</v>
      </c>
      <c r="C404">
        <f t="shared" si="189"/>
        <v>9</v>
      </c>
      <c r="D404">
        <f t="shared" si="190"/>
        <v>312</v>
      </c>
      <c r="E404">
        <f t="shared" si="191"/>
        <v>-240</v>
      </c>
      <c r="F404" t="e">
        <f t="shared" si="192"/>
        <v>#N/A</v>
      </c>
      <c r="G404" t="e">
        <f t="shared" si="193"/>
        <v>#N/A</v>
      </c>
      <c r="H404">
        <f t="shared" si="194"/>
        <v>2.4651903288156746E-31</v>
      </c>
      <c r="I404">
        <f t="shared" si="145"/>
        <v>1.565298288505541E-30</v>
      </c>
      <c r="J404">
        <f t="shared" si="152"/>
        <v>9.9390245992707798E-30</v>
      </c>
      <c r="K404">
        <f t="shared" si="160"/>
        <v>6.3108872417681303E-29</v>
      </c>
      <c r="L404">
        <f t="shared" si="168"/>
        <v>4.0071636185741875E-28</v>
      </c>
      <c r="M404">
        <f t="shared" si="176"/>
        <v>2.5443902974133214E-27</v>
      </c>
      <c r="N404">
        <f t="shared" si="184"/>
        <v>1.6155871338926425E-26</v>
      </c>
      <c r="O404">
        <f t="shared" si="143"/>
        <v>1.0258338863549856E-25</v>
      </c>
      <c r="P404">
        <f t="shared" si="150"/>
        <v>6.5136391613781074E-25</v>
      </c>
      <c r="Q404">
        <f t="shared" si="157"/>
        <v>4.1359030627651678E-24</v>
      </c>
      <c r="R404">
        <f t="shared" si="165"/>
        <v>2.6261347490687648E-23</v>
      </c>
      <c r="S404">
        <f t="shared" si="173"/>
        <v>1.6674916253127967E-22</v>
      </c>
      <c r="T404">
        <f t="shared" si="181"/>
        <v>1.0587911840678764E-21</v>
      </c>
      <c r="U404">
        <f t="shared" si="196"/>
        <v>6.7229049576160433E-21</v>
      </c>
      <c r="V404">
        <f t="shared" si="147"/>
        <v>4.2687785608007625E-20</v>
      </c>
      <c r="W404">
        <f t="shared" si="154"/>
        <v>2.7105054312137654E-19</v>
      </c>
      <c r="X404">
        <f t="shared" si="162"/>
        <v>1.7210636691497082E-18</v>
      </c>
      <c r="Y404">
        <f t="shared" si="170"/>
        <v>1.092807311564996E-17</v>
      </c>
      <c r="Z404">
        <f t="shared" si="178"/>
        <v>6.9388939039072432E-17</v>
      </c>
      <c r="AA404">
        <f t="shared" si="186"/>
        <v>4.4059229930232245E-16</v>
      </c>
      <c r="AB404">
        <f t="shared" si="144"/>
        <v>2.7975867176063917E-15</v>
      </c>
      <c r="AC404">
        <f t="shared" si="151"/>
        <v>1.7763568394002555E-14</v>
      </c>
      <c r="AD404">
        <f t="shared" si="159"/>
        <v>1.1279162862139462E-13</v>
      </c>
      <c r="AE404">
        <f t="shared" si="167"/>
        <v>7.1618219970723425E-13</v>
      </c>
      <c r="AF404">
        <f t="shared" si="175"/>
        <v>4.5474735088646573E-12</v>
      </c>
      <c r="AG404">
        <f t="shared" si="183"/>
        <v>2.8874656927077046E-11</v>
      </c>
      <c r="AH404">
        <f t="shared" si="198"/>
        <v>1.833426431250521E-10</v>
      </c>
      <c r="AI404">
        <f t="shared" si="174"/>
        <v>1.164153218269349E-9</v>
      </c>
      <c r="AJ404">
        <f t="shared" si="182"/>
        <v>7.3919121733317287E-9</v>
      </c>
      <c r="AK404">
        <f t="shared" si="197"/>
        <v>4.6935716640013204E-8</v>
      </c>
      <c r="AL404">
        <f t="shared" si="172"/>
        <v>2.980232238769536E-7</v>
      </c>
      <c r="AM404">
        <f t="shared" si="180"/>
        <v>1.8923295163729204E-6</v>
      </c>
      <c r="AN404">
        <f t="shared" si="195"/>
        <v>1.2015543459843389E-5</v>
      </c>
      <c r="AO404">
        <f t="shared" si="171"/>
        <v>7.6293945312500027E-5</v>
      </c>
      <c r="AP404">
        <f t="shared" si="179"/>
        <v>4.8443635619146714E-4</v>
      </c>
      <c r="AQ404">
        <f t="shared" si="187"/>
        <v>3.0759791257199071E-3</v>
      </c>
      <c r="AR404">
        <f t="shared" si="169"/>
        <v>1.9531250000000003E-2</v>
      </c>
      <c r="AS404">
        <f t="shared" si="177"/>
        <v>0.12401570718501562</v>
      </c>
      <c r="AT404">
        <f t="shared" si="185"/>
        <v>0.78745065618429588</v>
      </c>
    </row>
    <row r="405" spans="1:48" s="1" customFormat="1" x14ac:dyDescent="0.2">
      <c r="A405" s="1">
        <v>391</v>
      </c>
      <c r="B405" s="1">
        <f t="shared" si="188"/>
        <v>39</v>
      </c>
      <c r="C405" s="1">
        <f t="shared" si="189"/>
        <v>0</v>
      </c>
      <c r="D405" s="1">
        <f t="shared" si="190"/>
        <v>312</v>
      </c>
      <c r="E405" s="1">
        <f t="shared" si="191"/>
        <v>-240</v>
      </c>
      <c r="F405" s="1" t="e">
        <f t="shared" si="192"/>
        <v>#N/A</v>
      </c>
      <c r="G405" s="1" t="e">
        <f t="shared" si="193"/>
        <v>#N/A</v>
      </c>
      <c r="H405" s="1">
        <f t="shared" si="194"/>
        <v>2.4651903288156746E-31</v>
      </c>
      <c r="I405" s="1">
        <f t="shared" si="145"/>
        <v>1.565298288505541E-30</v>
      </c>
      <c r="J405" s="1">
        <f t="shared" si="152"/>
        <v>9.9390245992707798E-30</v>
      </c>
      <c r="K405" s="1">
        <f t="shared" si="160"/>
        <v>6.3108872417681303E-29</v>
      </c>
      <c r="L405" s="1">
        <f t="shared" si="168"/>
        <v>4.0071636185741875E-28</v>
      </c>
      <c r="M405" s="1">
        <f t="shared" si="176"/>
        <v>2.5443902974133214E-27</v>
      </c>
      <c r="N405" s="1">
        <f t="shared" si="184"/>
        <v>1.6155871338926425E-26</v>
      </c>
      <c r="O405" s="1">
        <f t="shared" ref="O405:O464" si="199">$C$8*EXP(-$C$5*($D405-($O$14-1)*$C$3))</f>
        <v>1.0258338863549856E-25</v>
      </c>
      <c r="P405" s="1">
        <f t="shared" si="150"/>
        <v>6.5136391613781074E-25</v>
      </c>
      <c r="Q405" s="1">
        <f t="shared" si="157"/>
        <v>4.1359030627651678E-24</v>
      </c>
      <c r="R405" s="1">
        <f t="shared" si="165"/>
        <v>2.6261347490687648E-23</v>
      </c>
      <c r="S405" s="1">
        <f t="shared" si="173"/>
        <v>1.6674916253127967E-22</v>
      </c>
      <c r="T405" s="1">
        <f t="shared" si="181"/>
        <v>1.0587911840678764E-21</v>
      </c>
      <c r="U405" s="1">
        <f t="shared" si="196"/>
        <v>6.7229049576160433E-21</v>
      </c>
      <c r="V405" s="1">
        <f t="shared" si="147"/>
        <v>4.2687785608007625E-20</v>
      </c>
      <c r="W405" s="1">
        <f t="shared" si="154"/>
        <v>2.7105054312137654E-19</v>
      </c>
      <c r="X405" s="1">
        <f t="shared" si="162"/>
        <v>1.7210636691497082E-18</v>
      </c>
      <c r="Y405" s="1">
        <f t="shared" si="170"/>
        <v>1.092807311564996E-17</v>
      </c>
      <c r="Z405" s="1">
        <f t="shared" si="178"/>
        <v>6.9388939039072432E-17</v>
      </c>
      <c r="AA405" s="1">
        <f t="shared" si="186"/>
        <v>4.4059229930232245E-16</v>
      </c>
      <c r="AB405" s="1">
        <f t="shared" si="144"/>
        <v>2.7975867176063917E-15</v>
      </c>
      <c r="AC405" s="1">
        <f t="shared" si="151"/>
        <v>1.7763568394002555E-14</v>
      </c>
      <c r="AD405" s="1">
        <f t="shared" si="159"/>
        <v>1.1279162862139462E-13</v>
      </c>
      <c r="AE405" s="1">
        <f t="shared" si="167"/>
        <v>7.1618219970723425E-13</v>
      </c>
      <c r="AF405" s="1">
        <f t="shared" si="175"/>
        <v>4.5474735088646573E-12</v>
      </c>
      <c r="AG405" s="1">
        <f t="shared" si="183"/>
        <v>2.8874656927077046E-11</v>
      </c>
      <c r="AH405" s="1">
        <f t="shared" si="198"/>
        <v>1.833426431250521E-10</v>
      </c>
      <c r="AI405" s="1">
        <f t="shared" si="174"/>
        <v>1.164153218269349E-9</v>
      </c>
      <c r="AJ405" s="1">
        <f t="shared" si="182"/>
        <v>7.3919121733317287E-9</v>
      </c>
      <c r="AK405" s="1">
        <f t="shared" si="197"/>
        <v>4.6935716640013204E-8</v>
      </c>
      <c r="AL405" s="1">
        <f t="shared" si="172"/>
        <v>2.980232238769536E-7</v>
      </c>
      <c r="AM405" s="1">
        <f t="shared" si="180"/>
        <v>1.8923295163729204E-6</v>
      </c>
      <c r="AN405" s="1">
        <f t="shared" si="195"/>
        <v>1.2015543459843389E-5</v>
      </c>
      <c r="AO405" s="1">
        <f t="shared" si="171"/>
        <v>7.6293945312500027E-5</v>
      </c>
      <c r="AP405" s="1">
        <f t="shared" si="179"/>
        <v>4.8443635619146714E-4</v>
      </c>
      <c r="AQ405" s="1">
        <f t="shared" si="187"/>
        <v>3.0759791257199071E-3</v>
      </c>
      <c r="AR405" s="1">
        <f t="shared" si="169"/>
        <v>1.9531250000000003E-2</v>
      </c>
      <c r="AS405" s="1">
        <f t="shared" si="177"/>
        <v>0.12401570718501562</v>
      </c>
      <c r="AT405" s="1">
        <f t="shared" si="185"/>
        <v>0.78745065618429588</v>
      </c>
      <c r="AU405" s="1">
        <f t="shared" ref="AU405:AU436" si="200">$C$8*EXP(-$C$5*($D405-($AU$14-1)*$C$3))</f>
        <v>5</v>
      </c>
    </row>
    <row r="406" spans="1:48" x14ac:dyDescent="0.2">
      <c r="A406">
        <v>392</v>
      </c>
      <c r="B406">
        <f t="shared" si="188"/>
        <v>39</v>
      </c>
      <c r="C406">
        <f t="shared" si="189"/>
        <v>1</v>
      </c>
      <c r="D406">
        <f t="shared" si="190"/>
        <v>312.88888888888891</v>
      </c>
      <c r="E406">
        <f t="shared" si="191"/>
        <v>-240.88888888888891</v>
      </c>
      <c r="F406" t="e">
        <f t="shared" si="192"/>
        <v>#N/A</v>
      </c>
      <c r="G406" t="e">
        <f t="shared" si="193"/>
        <v>#N/A</v>
      </c>
      <c r="H406">
        <f t="shared" si="194"/>
        <v>2.007503829888641E-31</v>
      </c>
      <c r="I406">
        <f t="shared" si="145"/>
        <v>1.2746854765581736E-30</v>
      </c>
      <c r="J406">
        <f t="shared" si="152"/>
        <v>8.093748265668163E-30</v>
      </c>
      <c r="K406">
        <f t="shared" si="160"/>
        <v>5.1392098045149254E-29</v>
      </c>
      <c r="L406">
        <f t="shared" si="168"/>
        <v>3.2631948199889268E-28</v>
      </c>
      <c r="M406">
        <f t="shared" si="176"/>
        <v>2.0719995560110364E-27</v>
      </c>
      <c r="N406">
        <f t="shared" si="184"/>
        <v>1.3156377099558218E-26</v>
      </c>
      <c r="O406">
        <f t="shared" si="199"/>
        <v>8.3537787391716583E-26</v>
      </c>
      <c r="P406">
        <f t="shared" si="150"/>
        <v>5.3043188633882561E-25</v>
      </c>
      <c r="Q406">
        <f t="shared" si="157"/>
        <v>3.3680325374869059E-24</v>
      </c>
      <c r="R406">
        <f t="shared" si="165"/>
        <v>2.138567357227931E-23</v>
      </c>
      <c r="S406">
        <f t="shared" si="173"/>
        <v>1.3579056290273947E-22</v>
      </c>
      <c r="T406">
        <f t="shared" si="181"/>
        <v>8.6221632959664848E-22</v>
      </c>
      <c r="U406">
        <f t="shared" si="196"/>
        <v>5.4747324345035071E-21</v>
      </c>
      <c r="V406">
        <f t="shared" si="147"/>
        <v>3.4762384103101329E-20</v>
      </c>
      <c r="W406">
        <f t="shared" si="154"/>
        <v>2.2072738037674216E-19</v>
      </c>
      <c r="X406">
        <f t="shared" si="162"/>
        <v>1.4015315032328988E-18</v>
      </c>
      <c r="Y406">
        <f t="shared" si="170"/>
        <v>8.8991703303938817E-18</v>
      </c>
      <c r="Z406">
        <f t="shared" si="178"/>
        <v>5.6506209376446029E-17</v>
      </c>
      <c r="AA406">
        <f t="shared" si="186"/>
        <v>3.5879206482762234E-16</v>
      </c>
      <c r="AB406">
        <f t="shared" si="144"/>
        <v>2.2781876045808353E-15</v>
      </c>
      <c r="AC406">
        <f t="shared" si="151"/>
        <v>1.4465589600370196E-14</v>
      </c>
      <c r="AD406">
        <f t="shared" si="159"/>
        <v>9.1850768595871381E-14</v>
      </c>
      <c r="AE406">
        <f t="shared" si="167"/>
        <v>5.8321602677269434E-13</v>
      </c>
      <c r="AF406">
        <f t="shared" si="175"/>
        <v>3.7031909376947597E-12</v>
      </c>
      <c r="AG406">
        <f t="shared" si="183"/>
        <v>2.3513796760543006E-11</v>
      </c>
      <c r="AH406">
        <f t="shared" si="198"/>
        <v>1.4930330285380985E-10</v>
      </c>
      <c r="AI406">
        <f t="shared" si="174"/>
        <v>9.4801688004985579E-10</v>
      </c>
      <c r="AJ406">
        <f t="shared" si="182"/>
        <v>6.0195319706990144E-9</v>
      </c>
      <c r="AK406">
        <f t="shared" si="197"/>
        <v>3.8221645530575349E-8</v>
      </c>
      <c r="AL406">
        <f t="shared" si="172"/>
        <v>2.4269232129276324E-7</v>
      </c>
      <c r="AM406">
        <f t="shared" si="180"/>
        <v>1.5410001844989458E-6</v>
      </c>
      <c r="AN406">
        <f t="shared" si="195"/>
        <v>9.7847412558272606E-6</v>
      </c>
      <c r="AO406">
        <f t="shared" si="171"/>
        <v>6.212923425094743E-5</v>
      </c>
      <c r="AP406">
        <f t="shared" si="179"/>
        <v>3.9449604723173039E-4</v>
      </c>
      <c r="AQ406">
        <f t="shared" si="187"/>
        <v>2.5048937614917804E-3</v>
      </c>
      <c r="AR406">
        <f t="shared" si="169"/>
        <v>1.5905083968242525E-2</v>
      </c>
      <c r="AS406">
        <f t="shared" si="177"/>
        <v>0.10099098809132288</v>
      </c>
      <c r="AT406">
        <f t="shared" si="185"/>
        <v>0.64125280294189535</v>
      </c>
      <c r="AU406">
        <f t="shared" si="200"/>
        <v>4.0717014958700846</v>
      </c>
    </row>
    <row r="407" spans="1:48" x14ac:dyDescent="0.2">
      <c r="A407">
        <v>393</v>
      </c>
      <c r="B407">
        <f t="shared" si="188"/>
        <v>39</v>
      </c>
      <c r="C407">
        <f t="shared" si="189"/>
        <v>2</v>
      </c>
      <c r="D407">
        <f t="shared" si="190"/>
        <v>313.77777777777777</v>
      </c>
      <c r="E407">
        <f t="shared" si="191"/>
        <v>-241.77777777777777</v>
      </c>
      <c r="F407" t="e">
        <f t="shared" si="192"/>
        <v>#N/A</v>
      </c>
      <c r="G407" t="e">
        <f t="shared" si="193"/>
        <v>#N/A</v>
      </c>
      <c r="H407">
        <f t="shared" si="194"/>
        <v>1.6347912694245404E-31</v>
      </c>
      <c r="I407">
        <f t="shared" si="145"/>
        <v>1.0380277523331679E-30</v>
      </c>
      <c r="J407">
        <f t="shared" si="152"/>
        <v>6.5910653841034582E-30</v>
      </c>
      <c r="K407">
        <f t="shared" si="160"/>
        <v>4.1850656497267668E-29</v>
      </c>
      <c r="L407">
        <f t="shared" si="168"/>
        <v>2.6573510459729117E-28</v>
      </c>
      <c r="M407">
        <f t="shared" si="176"/>
        <v>1.6873127383304745E-27</v>
      </c>
      <c r="N407">
        <f t="shared" si="184"/>
        <v>1.0713768063300608E-26</v>
      </c>
      <c r="O407">
        <f t="shared" si="199"/>
        <v>6.8028186776906586E-26</v>
      </c>
      <c r="P407">
        <f t="shared" si="150"/>
        <v>4.3195206101260176E-25</v>
      </c>
      <c r="Q407">
        <f t="shared" si="157"/>
        <v>2.7427246242049574E-24</v>
      </c>
      <c r="R407">
        <f t="shared" si="165"/>
        <v>1.7415215814888098E-23</v>
      </c>
      <c r="S407">
        <f t="shared" si="173"/>
        <v>1.1057972761922614E-22</v>
      </c>
      <c r="T407">
        <f t="shared" si="181"/>
        <v>7.0213750379646468E-22</v>
      </c>
      <c r="U407">
        <f t="shared" si="196"/>
        <v>4.458295248611356E-21</v>
      </c>
      <c r="V407">
        <f t="shared" si="147"/>
        <v>2.8308410270521911E-20</v>
      </c>
      <c r="W407">
        <f t="shared" si="154"/>
        <v>1.7974720097189505E-19</v>
      </c>
      <c r="X407">
        <f t="shared" si="162"/>
        <v>1.1413235836445079E-18</v>
      </c>
      <c r="Y407">
        <f t="shared" si="170"/>
        <v>7.2469530292536139E-18</v>
      </c>
      <c r="Z407">
        <f t="shared" si="178"/>
        <v>4.6015283448805171E-17</v>
      </c>
      <c r="AA407">
        <f t="shared" si="186"/>
        <v>2.9217883741299215E-16</v>
      </c>
      <c r="AB407">
        <f t="shared" ref="AB407:AB464" si="201">$C$8*EXP(-$C$5*($D407-($AB$14-1)*$C$3))</f>
        <v>1.8552199754889267E-15</v>
      </c>
      <c r="AC407">
        <f t="shared" si="151"/>
        <v>1.177991256289413E-14</v>
      </c>
      <c r="AD407">
        <f t="shared" si="159"/>
        <v>7.4797782377726319E-14</v>
      </c>
      <c r="AE407">
        <f t="shared" si="167"/>
        <v>4.7493631372516383E-13</v>
      </c>
      <c r="AF407">
        <f t="shared" si="175"/>
        <v>3.0156576161008997E-12</v>
      </c>
      <c r="AG407">
        <f t="shared" si="183"/>
        <v>1.9148232288697883E-11</v>
      </c>
      <c r="AH407">
        <f t="shared" si="198"/>
        <v>1.2158369631364204E-10</v>
      </c>
      <c r="AI407">
        <f t="shared" si="174"/>
        <v>7.7200834972182805E-10</v>
      </c>
      <c r="AJ407">
        <f t="shared" si="182"/>
        <v>4.9019474659066613E-9</v>
      </c>
      <c r="AK407">
        <f t="shared" si="197"/>
        <v>3.112542625629227E-8</v>
      </c>
      <c r="AL407">
        <f t="shared" si="172"/>
        <v>1.9763413752878814E-7</v>
      </c>
      <c r="AM407">
        <f t="shared" si="180"/>
        <v>1.254898551272104E-6</v>
      </c>
      <c r="AN407">
        <f t="shared" si="195"/>
        <v>7.9681091216108263E-6</v>
      </c>
      <c r="AO407">
        <f t="shared" si="171"/>
        <v>5.0594339207369709E-5</v>
      </c>
      <c r="AP407">
        <f t="shared" si="179"/>
        <v>3.2125402912565879E-4</v>
      </c>
      <c r="AQ407">
        <f t="shared" si="187"/>
        <v>2.0398359351323711E-3</v>
      </c>
      <c r="AR407">
        <f t="shared" ref="AR407:AR438" si="202">$C$8*EXP(-$C$5*($D407-($AR$14-1)*$C$3))</f>
        <v>1.2952150837086654E-2</v>
      </c>
      <c r="AS407">
        <f t="shared" si="177"/>
        <v>8.2241031456168567E-2</v>
      </c>
      <c r="AT407">
        <f t="shared" si="185"/>
        <v>0.522197999393887</v>
      </c>
      <c r="AU407">
        <f t="shared" si="200"/>
        <v>3.3157506142941804</v>
      </c>
    </row>
    <row r="408" spans="1:48" x14ac:dyDescent="0.2">
      <c r="A408">
        <v>394</v>
      </c>
      <c r="B408">
        <f t="shared" si="188"/>
        <v>39</v>
      </c>
      <c r="C408">
        <f t="shared" si="189"/>
        <v>3</v>
      </c>
      <c r="D408">
        <f t="shared" si="190"/>
        <v>314.66666666666669</v>
      </c>
      <c r="E408">
        <f t="shared" si="191"/>
        <v>-242.66666666666669</v>
      </c>
      <c r="F408" t="e">
        <f t="shared" si="192"/>
        <v>#N/A</v>
      </c>
      <c r="G408" t="e">
        <f t="shared" si="193"/>
        <v>#N/A</v>
      </c>
      <c r="H408">
        <f t="shared" si="194"/>
        <v>1.3312764114302456E-31</v>
      </c>
      <c r="I408">
        <f t="shared" si="145"/>
        <v>8.4530783038592073E-31</v>
      </c>
      <c r="J408">
        <f t="shared" si="152"/>
        <v>5.3673701567662945E-30</v>
      </c>
      <c r="K408">
        <f t="shared" si="160"/>
        <v>3.4080676132614309E-29</v>
      </c>
      <c r="L408">
        <f t="shared" si="168"/>
        <v>2.1639880457879589E-28</v>
      </c>
      <c r="M408">
        <f t="shared" si="176"/>
        <v>1.3740467601321723E-27</v>
      </c>
      <c r="N408">
        <f t="shared" si="184"/>
        <v>8.7246530899492085E-27</v>
      </c>
      <c r="O408">
        <f t="shared" si="199"/>
        <v>5.5398093972172172E-26</v>
      </c>
      <c r="P408">
        <f t="shared" si="150"/>
        <v>3.5175597059383638E-25</v>
      </c>
      <c r="Q408">
        <f t="shared" si="157"/>
        <v>2.2335111910269988E-24</v>
      </c>
      <c r="R408">
        <f t="shared" si="165"/>
        <v>1.4181912056875988E-23</v>
      </c>
      <c r="S408">
        <f t="shared" si="173"/>
        <v>9.0049528472022172E-23</v>
      </c>
      <c r="T408">
        <f t="shared" si="181"/>
        <v>5.7177886490291208E-22</v>
      </c>
      <c r="U408">
        <f t="shared" si="196"/>
        <v>3.6305694865602551E-21</v>
      </c>
      <c r="V408">
        <f t="shared" si="147"/>
        <v>2.3052679288837691E-20</v>
      </c>
      <c r="W408">
        <f t="shared" si="154"/>
        <v>1.4637538941514559E-19</v>
      </c>
      <c r="X408">
        <f t="shared" si="162"/>
        <v>9.2942578855942589E-19</v>
      </c>
      <c r="Y408">
        <f t="shared" si="170"/>
        <v>5.9014858979424112E-18</v>
      </c>
      <c r="Z408">
        <f t="shared" si="178"/>
        <v>3.7472099690277302E-17</v>
      </c>
      <c r="AA408">
        <f t="shared" si="186"/>
        <v>2.3793300187121323E-16</v>
      </c>
      <c r="AB408">
        <f t="shared" si="201"/>
        <v>1.5107803898732584E-15</v>
      </c>
      <c r="AC408">
        <f t="shared" si="151"/>
        <v>9.5928575207109955E-15</v>
      </c>
      <c r="AD408">
        <f t="shared" si="159"/>
        <v>6.0910848479030624E-14</v>
      </c>
      <c r="AE408">
        <f t="shared" si="167"/>
        <v>3.8675977980755447E-13</v>
      </c>
      <c r="AF408">
        <f t="shared" si="175"/>
        <v>2.4557715253020076E-12</v>
      </c>
      <c r="AG408">
        <f t="shared" si="183"/>
        <v>1.5593177210631794E-11</v>
      </c>
      <c r="AH408">
        <f t="shared" si="198"/>
        <v>9.9010503630734008E-11</v>
      </c>
      <c r="AI408">
        <f t="shared" si="174"/>
        <v>6.2867751047731229E-10</v>
      </c>
      <c r="AJ408">
        <f t="shared" si="182"/>
        <v>3.9918533659217427E-9</v>
      </c>
      <c r="AK408">
        <f t="shared" si="197"/>
        <v>2.5346688929467923E-8</v>
      </c>
      <c r="AL408">
        <f t="shared" si="172"/>
        <v>1.6094144268219205E-7</v>
      </c>
      <c r="AM408">
        <f t="shared" si="180"/>
        <v>1.0219144616759649E-6</v>
      </c>
      <c r="AN408">
        <f t="shared" si="195"/>
        <v>6.4887523659437814E-6</v>
      </c>
      <c r="AO408">
        <f t="shared" si="171"/>
        <v>4.1201009326641185E-5</v>
      </c>
      <c r="AP408">
        <f t="shared" si="179"/>
        <v>2.6161010218904722E-4</v>
      </c>
      <c r="AQ408">
        <f t="shared" si="187"/>
        <v>1.6611206056816063E-3</v>
      </c>
      <c r="AR408">
        <f t="shared" si="202"/>
        <v>1.0547458387620133E-2</v>
      </c>
      <c r="AS408">
        <f t="shared" si="177"/>
        <v>6.6972186160396019E-2</v>
      </c>
      <c r="AT408">
        <f t="shared" si="185"/>
        <v>0.42524687505449088</v>
      </c>
      <c r="AU408">
        <f t="shared" si="200"/>
        <v>2.7001493472307536</v>
      </c>
    </row>
    <row r="409" spans="1:48" x14ac:dyDescent="0.2">
      <c r="A409">
        <v>395</v>
      </c>
      <c r="B409">
        <f t="shared" si="188"/>
        <v>39</v>
      </c>
      <c r="C409">
        <f t="shared" si="189"/>
        <v>4</v>
      </c>
      <c r="D409">
        <f t="shared" si="190"/>
        <v>315.55555555555554</v>
      </c>
      <c r="E409">
        <f t="shared" si="191"/>
        <v>-243.55555555555554</v>
      </c>
      <c r="F409" t="e">
        <f t="shared" si="192"/>
        <v>#N/A</v>
      </c>
      <c r="G409" t="e">
        <f t="shared" si="193"/>
        <v>#N/A</v>
      </c>
      <c r="H409">
        <f t="shared" si="194"/>
        <v>1.0841120311674288E-31</v>
      </c>
      <c r="I409">
        <f t="shared" ref="I409:I464" si="203">$C$8*EXP(-$C$5*($D409-($I$14-1)*$C$3))</f>
        <v>6.8836823149062659E-31</v>
      </c>
      <c r="J409">
        <f t="shared" si="152"/>
        <v>4.3708658192387983E-30</v>
      </c>
      <c r="K409">
        <f t="shared" si="160"/>
        <v>2.7753267997886199E-29</v>
      </c>
      <c r="L409">
        <f t="shared" si="168"/>
        <v>1.7622226726160052E-28</v>
      </c>
      <c r="M409">
        <f t="shared" si="176"/>
        <v>1.1189416497251412E-27</v>
      </c>
      <c r="N409">
        <f t="shared" si="184"/>
        <v>7.1048366074588712E-27</v>
      </c>
      <c r="O409">
        <f t="shared" si="199"/>
        <v>4.5112900418969446E-26</v>
      </c>
      <c r="P409">
        <f t="shared" si="150"/>
        <v>2.864490623296343E-25</v>
      </c>
      <c r="Q409">
        <f t="shared" si="157"/>
        <v>1.8188381715094725E-24</v>
      </c>
      <c r="R409">
        <f t="shared" si="165"/>
        <v>1.1548902507256186E-23</v>
      </c>
      <c r="S409">
        <f t="shared" si="173"/>
        <v>7.3330959956386439E-23</v>
      </c>
      <c r="T409">
        <f t="shared" si="181"/>
        <v>4.6562257190642195E-22</v>
      </c>
      <c r="U409">
        <f t="shared" si="196"/>
        <v>2.9565190418575861E-21</v>
      </c>
      <c r="V409">
        <f t="shared" si="147"/>
        <v>1.8772725748834941E-20</v>
      </c>
      <c r="W409">
        <f t="shared" si="154"/>
        <v>1.1919937840804409E-19</v>
      </c>
      <c r="X409">
        <f t="shared" si="162"/>
        <v>7.5686887471554243E-19</v>
      </c>
      <c r="Y409">
        <f t="shared" si="170"/>
        <v>4.8058177917017479E-18</v>
      </c>
      <c r="Z409">
        <f t="shared" si="178"/>
        <v>3.0515040872459312E-17</v>
      </c>
      <c r="AA409">
        <f t="shared" si="186"/>
        <v>1.9375843192717763E-16</v>
      </c>
      <c r="AB409">
        <f t="shared" si="201"/>
        <v>1.2302893546756482E-15</v>
      </c>
      <c r="AC409">
        <f t="shared" si="151"/>
        <v>7.8118504633495886E-15</v>
      </c>
      <c r="AD409">
        <f t="shared" si="159"/>
        <v>4.9602158573357511E-14</v>
      </c>
      <c r="AE409">
        <f t="shared" si="167"/>
        <v>3.1495407479696509E-13</v>
      </c>
      <c r="AF409">
        <f t="shared" si="175"/>
        <v>1.9998337186174959E-12</v>
      </c>
      <c r="AG409">
        <f t="shared" si="183"/>
        <v>1.2698152594779533E-11</v>
      </c>
      <c r="AH409">
        <f t="shared" si="198"/>
        <v>8.0628243148023102E-11</v>
      </c>
      <c r="AI409">
        <f t="shared" si="174"/>
        <v>5.1195743196607761E-10</v>
      </c>
      <c r="AJ409">
        <f t="shared" si="182"/>
        <v>3.2507270642635624E-9</v>
      </c>
      <c r="AK409">
        <f t="shared" si="197"/>
        <v>2.0640830245893934E-8</v>
      </c>
      <c r="AL409">
        <f t="shared" si="172"/>
        <v>1.3106110258331595E-7</v>
      </c>
      <c r="AM409">
        <f t="shared" si="180"/>
        <v>8.3218612845147102E-7</v>
      </c>
      <c r="AN409">
        <f t="shared" si="195"/>
        <v>5.2840525429488319E-6</v>
      </c>
      <c r="AO409">
        <f t="shared" ref="AO409:AO440" si="204">$C$8*EXP(-$C$5*($D409-($AO$14-1)*$C$3))</f>
        <v>3.3551642261328909E-5</v>
      </c>
      <c r="AP409">
        <f t="shared" si="179"/>
        <v>2.1303964888357674E-4</v>
      </c>
      <c r="AQ409">
        <f t="shared" si="187"/>
        <v>1.3527174509949018E-3</v>
      </c>
      <c r="AR409">
        <f t="shared" si="202"/>
        <v>8.5892204189001904E-3</v>
      </c>
      <c r="AS409">
        <f t="shared" si="177"/>
        <v>5.4538150114195591E-2</v>
      </c>
      <c r="AT409">
        <f t="shared" si="185"/>
        <v>0.34629566745469464</v>
      </c>
      <c r="AU409">
        <f t="shared" si="200"/>
        <v>2.1988404272384474</v>
      </c>
    </row>
    <row r="410" spans="1:48" x14ac:dyDescent="0.2">
      <c r="A410">
        <v>396</v>
      </c>
      <c r="B410">
        <f t="shared" si="188"/>
        <v>39</v>
      </c>
      <c r="C410">
        <f t="shared" si="189"/>
        <v>5</v>
      </c>
      <c r="D410">
        <f t="shared" si="190"/>
        <v>316.44444444444446</v>
      </c>
      <c r="E410">
        <f t="shared" si="191"/>
        <v>-244.44444444444446</v>
      </c>
      <c r="F410" t="e">
        <f t="shared" si="192"/>
        <v>#N/A</v>
      </c>
      <c r="G410" t="e">
        <f t="shared" si="193"/>
        <v>#N/A</v>
      </c>
      <c r="H410">
        <f t="shared" si="194"/>
        <v>8.8283611579903143E-32</v>
      </c>
      <c r="I410">
        <f t="shared" si="203"/>
        <v>5.6056599157396353E-31</v>
      </c>
      <c r="J410">
        <f t="shared" si="152"/>
        <v>3.5593721788884435E-30</v>
      </c>
      <c r="K410">
        <f t="shared" si="160"/>
        <v>2.2600604564455221E-29</v>
      </c>
      <c r="L410">
        <f t="shared" si="168"/>
        <v>1.4350489384293475E-28</v>
      </c>
      <c r="M410">
        <f t="shared" si="176"/>
        <v>9.1119927779543578E-28</v>
      </c>
      <c r="N410">
        <f t="shared" si="184"/>
        <v>5.7857547685005402E-27</v>
      </c>
      <c r="O410">
        <f t="shared" si="199"/>
        <v>3.673725282379132E-26</v>
      </c>
      <c r="P410">
        <f t="shared" si="150"/>
        <v>2.332670151156317E-25</v>
      </c>
      <c r="Q410">
        <f t="shared" si="157"/>
        <v>1.4811532207361394E-24</v>
      </c>
      <c r="R410">
        <f t="shared" si="165"/>
        <v>9.4047367228905177E-24</v>
      </c>
      <c r="S410">
        <f t="shared" si="173"/>
        <v>5.9716355869601762E-23</v>
      </c>
      <c r="T410">
        <f t="shared" si="181"/>
        <v>3.7917522450845192E-22</v>
      </c>
      <c r="U410">
        <f t="shared" si="196"/>
        <v>2.4076126010599744E-21</v>
      </c>
      <c r="V410">
        <f t="shared" si="147"/>
        <v>1.528738710261806E-20</v>
      </c>
      <c r="W410">
        <f t="shared" si="154"/>
        <v>9.7068857474163777E-20</v>
      </c>
      <c r="X410">
        <f t="shared" si="162"/>
        <v>6.1634882587135383E-19</v>
      </c>
      <c r="Y410">
        <f t="shared" si="170"/>
        <v>3.9135710982701987E-18</v>
      </c>
      <c r="Z410">
        <f t="shared" si="178"/>
        <v>2.4849627513385945E-17</v>
      </c>
      <c r="AA410">
        <f t="shared" si="186"/>
        <v>1.577852994230667E-16</v>
      </c>
      <c r="AB410">
        <f t="shared" si="201"/>
        <v>1.0018742011571715E-15</v>
      </c>
      <c r="AC410">
        <f t="shared" si="151"/>
        <v>6.3615046434268059E-15</v>
      </c>
      <c r="AD410">
        <f t="shared" si="159"/>
        <v>4.0393036652305102E-14</v>
      </c>
      <c r="AE410">
        <f t="shared" si="167"/>
        <v>2.564797954962361E-13</v>
      </c>
      <c r="AF410">
        <f t="shared" si="175"/>
        <v>1.6285451887172577E-12</v>
      </c>
      <c r="AG410">
        <f t="shared" si="183"/>
        <v>1.0340617382990077E-11</v>
      </c>
      <c r="AH410">
        <f t="shared" si="198"/>
        <v>6.565882764703648E-11</v>
      </c>
      <c r="AI410">
        <f t="shared" si="174"/>
        <v>4.1690756831161822E-10</v>
      </c>
      <c r="AJ410">
        <f t="shared" si="182"/>
        <v>2.6471980500454613E-9</v>
      </c>
      <c r="AK410">
        <f t="shared" si="197"/>
        <v>1.6808659877641352E-8</v>
      </c>
      <c r="AL410">
        <f t="shared" si="172"/>
        <v>1.0672833748777397E-7</v>
      </c>
      <c r="AM410">
        <f t="shared" si="180"/>
        <v>6.7768270081163863E-7</v>
      </c>
      <c r="AN410">
        <f t="shared" si="195"/>
        <v>4.3030169286761819E-6</v>
      </c>
      <c r="AO410">
        <f t="shared" si="204"/>
        <v>2.7322454396870154E-5</v>
      </c>
      <c r="AP410">
        <f t="shared" si="179"/>
        <v>1.7348677140777927E-4</v>
      </c>
      <c r="AQ410">
        <f t="shared" si="187"/>
        <v>1.1015723337411013E-3</v>
      </c>
      <c r="AR410">
        <f t="shared" si="202"/>
        <v>6.9945483255987517E-3</v>
      </c>
      <c r="AS410">
        <f t="shared" si="177"/>
        <v>4.4412613480391487E-2</v>
      </c>
      <c r="AT410">
        <f t="shared" si="185"/>
        <v>0.28200251743772187</v>
      </c>
      <c r="AU410">
        <f t="shared" si="200"/>
        <v>1.7906043713532807</v>
      </c>
    </row>
    <row r="411" spans="1:48" x14ac:dyDescent="0.2">
      <c r="A411">
        <v>397</v>
      </c>
      <c r="B411">
        <f t="shared" si="188"/>
        <v>39</v>
      </c>
      <c r="C411">
        <f t="shared" si="189"/>
        <v>6</v>
      </c>
      <c r="D411">
        <f t="shared" si="190"/>
        <v>317.33333333333331</v>
      </c>
      <c r="E411">
        <f t="shared" si="191"/>
        <v>-245.33333333333331</v>
      </c>
      <c r="F411" t="e">
        <f t="shared" si="192"/>
        <v>#N/A</v>
      </c>
      <c r="G411" t="e">
        <f t="shared" si="193"/>
        <v>#N/A</v>
      </c>
      <c r="H411">
        <f t="shared" si="194"/>
        <v>7.1892902666142771E-32</v>
      </c>
      <c r="I411">
        <f t="shared" si="203"/>
        <v>4.5649147728512544E-31</v>
      </c>
      <c r="J411">
        <f t="shared" si="152"/>
        <v>2.898540205027717E-30</v>
      </c>
      <c r="K411">
        <f t="shared" si="160"/>
        <v>1.84045830825323E-29</v>
      </c>
      <c r="L411">
        <f t="shared" si="168"/>
        <v>1.168618181849922E-28</v>
      </c>
      <c r="M411">
        <f t="shared" si="176"/>
        <v>7.4202629248709591E-28</v>
      </c>
      <c r="N411">
        <f t="shared" si="184"/>
        <v>4.7115732691283061E-27</v>
      </c>
      <c r="O411">
        <f t="shared" si="199"/>
        <v>2.9916625455358027E-26</v>
      </c>
      <c r="P411">
        <f t="shared" si="150"/>
        <v>1.8995873087669536E-25</v>
      </c>
      <c r="Q411">
        <f t="shared" si="157"/>
        <v>1.2061627568968473E-24</v>
      </c>
      <c r="R411">
        <f t="shared" si="165"/>
        <v>7.6586561165716592E-24</v>
      </c>
      <c r="S411">
        <f t="shared" si="173"/>
        <v>4.8629435104434047E-23</v>
      </c>
      <c r="T411">
        <f t="shared" si="181"/>
        <v>3.0877766576559314E-22</v>
      </c>
      <c r="U411">
        <f t="shared" si="196"/>
        <v>1.9606159658423463E-21</v>
      </c>
      <c r="V411">
        <f t="shared" ref="V411:V464" si="205">$C$8*EXP(-$C$5*($D411-($V$14-1)*$C$3))</f>
        <v>1.2449135386735124E-20</v>
      </c>
      <c r="W411">
        <f t="shared" si="154"/>
        <v>7.9047082435991326E-20</v>
      </c>
      <c r="X411">
        <f t="shared" si="162"/>
        <v>5.0191768725564093E-19</v>
      </c>
      <c r="Y411">
        <f t="shared" si="170"/>
        <v>3.1869786590041944E-18</v>
      </c>
      <c r="Z411">
        <f t="shared" si="178"/>
        <v>2.0236053103613795E-17</v>
      </c>
      <c r="AA411">
        <f t="shared" si="186"/>
        <v>1.2849092793744327E-16</v>
      </c>
      <c r="AB411">
        <f t="shared" si="201"/>
        <v>8.1586653670507415E-16</v>
      </c>
      <c r="AC411">
        <f t="shared" si="151"/>
        <v>5.1804295945251346E-15</v>
      </c>
      <c r="AD411">
        <f t="shared" si="159"/>
        <v>3.2893677551985501E-14</v>
      </c>
      <c r="AE411">
        <f t="shared" si="167"/>
        <v>2.0886183339649843E-13</v>
      </c>
      <c r="AF411">
        <f t="shared" si="175"/>
        <v>1.3261899761984355E-12</v>
      </c>
      <c r="AG411">
        <f t="shared" si="183"/>
        <v>8.4207814533082947E-12</v>
      </c>
      <c r="AH411">
        <f t="shared" si="198"/>
        <v>5.346862934950363E-11</v>
      </c>
      <c r="AI411">
        <f t="shared" si="174"/>
        <v>3.395046339067985E-10</v>
      </c>
      <c r="AJ411">
        <f t="shared" si="182"/>
        <v>2.1557200520469247E-9</v>
      </c>
      <c r="AK411">
        <f t="shared" si="197"/>
        <v>1.3687969113472939E-8</v>
      </c>
      <c r="AL411">
        <f t="shared" ref="AL411:AL442" si="206">$C$8*EXP(-$C$5*($D411-($AL$14-1)*$C$3))</f>
        <v>8.6913186280140482E-8</v>
      </c>
      <c r="AM411">
        <f t="shared" si="180"/>
        <v>5.5186433332401304E-7</v>
      </c>
      <c r="AN411">
        <f t="shared" si="195"/>
        <v>3.5041200930490686E-6</v>
      </c>
      <c r="AO411">
        <f t="shared" si="204"/>
        <v>2.2249775687715977E-5</v>
      </c>
      <c r="AP411">
        <f t="shared" si="179"/>
        <v>1.412772693309472E-4</v>
      </c>
      <c r="AQ411">
        <f t="shared" si="187"/>
        <v>8.9705474382056069E-4</v>
      </c>
      <c r="AR411">
        <f t="shared" si="202"/>
        <v>5.6959425760552849E-3</v>
      </c>
      <c r="AS411">
        <f t="shared" si="177"/>
        <v>3.6166980948722442E-2</v>
      </c>
      <c r="AT411">
        <f t="shared" si="185"/>
        <v>0.2296460144180634</v>
      </c>
      <c r="AU411">
        <f t="shared" si="200"/>
        <v>1.4581612994701523</v>
      </c>
    </row>
    <row r="412" spans="1:48" x14ac:dyDescent="0.2">
      <c r="A412">
        <v>398</v>
      </c>
      <c r="B412">
        <f t="shared" si="188"/>
        <v>39</v>
      </c>
      <c r="C412">
        <f t="shared" si="189"/>
        <v>7</v>
      </c>
      <c r="D412">
        <f t="shared" si="190"/>
        <v>318.22222222222223</v>
      </c>
      <c r="E412">
        <f t="shared" si="191"/>
        <v>-246.22222222222223</v>
      </c>
      <c r="F412" t="e">
        <f t="shared" si="192"/>
        <v>#N/A</v>
      </c>
      <c r="G412" t="e">
        <f t="shared" si="193"/>
        <v>#N/A</v>
      </c>
      <c r="H412">
        <f t="shared" si="194"/>
        <v>5.8545287865634943E-32</v>
      </c>
      <c r="I412">
        <f t="shared" si="203"/>
        <v>3.7173940618275647E-31</v>
      </c>
      <c r="J412">
        <f t="shared" si="152"/>
        <v>2.3603980977301774E-30</v>
      </c>
      <c r="K412">
        <f t="shared" si="160"/>
        <v>1.4987593693602557E-29</v>
      </c>
      <c r="L412">
        <f t="shared" si="168"/>
        <v>9.5165287982785724E-29</v>
      </c>
      <c r="M412">
        <f t="shared" si="176"/>
        <v>6.0426191301892586E-28</v>
      </c>
      <c r="N412">
        <f t="shared" si="184"/>
        <v>3.8368239855622294E-27</v>
      </c>
      <c r="O412">
        <f t="shared" si="199"/>
        <v>2.4362313723593338E-26</v>
      </c>
      <c r="P412">
        <f t="shared" si="150"/>
        <v>1.5469104973284511E-25</v>
      </c>
      <c r="Q412">
        <f t="shared" si="157"/>
        <v>9.8222694030393164E-25</v>
      </c>
      <c r="R412">
        <f t="shared" si="165"/>
        <v>6.2367523132398974E-24</v>
      </c>
      <c r="S412">
        <f t="shared" si="173"/>
        <v>3.9600908731608378E-23</v>
      </c>
      <c r="T412">
        <f t="shared" si="181"/>
        <v>2.5145009671780664E-22</v>
      </c>
      <c r="U412">
        <f t="shared" si="196"/>
        <v>1.5966085921894038E-21</v>
      </c>
      <c r="V412">
        <f t="shared" si="205"/>
        <v>1.0137832635291752E-20</v>
      </c>
      <c r="W412">
        <f t="shared" si="154"/>
        <v>6.4371224759758548E-20</v>
      </c>
      <c r="X412">
        <f t="shared" si="162"/>
        <v>4.0873179960048765E-19</v>
      </c>
      <c r="Y412">
        <f t="shared" si="170"/>
        <v>2.5952851546346717E-18</v>
      </c>
      <c r="Z412">
        <f t="shared" si="178"/>
        <v>1.6479033538498201E-17</v>
      </c>
      <c r="AA412">
        <f t="shared" si="186"/>
        <v>1.046353406977249E-16</v>
      </c>
      <c r="AB412">
        <f t="shared" si="201"/>
        <v>6.6439299958647644E-16</v>
      </c>
      <c r="AC412">
        <f t="shared" si="151"/>
        <v>4.2186325858555425E-15</v>
      </c>
      <c r="AD412">
        <f t="shared" si="159"/>
        <v>2.6786647218617593E-14</v>
      </c>
      <c r="AE412">
        <f t="shared" si="167"/>
        <v>1.7008460789413809E-13</v>
      </c>
      <c r="AF412">
        <f t="shared" si="175"/>
        <v>1.0799699419790157E-12</v>
      </c>
      <c r="AG412">
        <f t="shared" si="183"/>
        <v>6.8573816879660845E-12</v>
      </c>
      <c r="AH412">
        <f t="shared" si="198"/>
        <v>4.3541659620899384E-11</v>
      </c>
      <c r="AI412">
        <f t="shared" si="174"/>
        <v>2.7647230514662822E-10</v>
      </c>
      <c r="AJ412">
        <f t="shared" si="182"/>
        <v>1.7554897121193191E-9</v>
      </c>
      <c r="AK412">
        <f t="shared" si="197"/>
        <v>1.1146664862950251E-8</v>
      </c>
      <c r="AL412">
        <f t="shared" si="206"/>
        <v>7.0776910117536625E-8</v>
      </c>
      <c r="AM412">
        <f t="shared" si="180"/>
        <v>4.4940536630254595E-7</v>
      </c>
      <c r="AN412">
        <f t="shared" si="195"/>
        <v>2.8535462049152608E-6</v>
      </c>
      <c r="AO412">
        <f t="shared" si="204"/>
        <v>1.8118888990089386E-5</v>
      </c>
      <c r="AP412">
        <f t="shared" si="179"/>
        <v>1.1504777377345164E-4</v>
      </c>
      <c r="AQ412">
        <f t="shared" si="187"/>
        <v>7.30507828458306E-4</v>
      </c>
      <c r="AR412">
        <f t="shared" si="202"/>
        <v>4.638435581462882E-3</v>
      </c>
      <c r="AS412">
        <f t="shared" si="177"/>
        <v>2.9452230086003617E-2</v>
      </c>
      <c r="AT412">
        <f t="shared" si="185"/>
        <v>0.18701000408532631</v>
      </c>
      <c r="AU412">
        <f t="shared" si="200"/>
        <v>1.1874395088544971</v>
      </c>
    </row>
    <row r="413" spans="1:48" x14ac:dyDescent="0.2">
      <c r="A413">
        <v>399</v>
      </c>
      <c r="B413">
        <f t="shared" si="188"/>
        <v>39</v>
      </c>
      <c r="C413">
        <f t="shared" si="189"/>
        <v>8</v>
      </c>
      <c r="D413">
        <f t="shared" si="190"/>
        <v>319.11111111111109</v>
      </c>
      <c r="E413">
        <f t="shared" si="191"/>
        <v>-247.11111111111109</v>
      </c>
      <c r="F413" t="e">
        <f t="shared" si="192"/>
        <v>#N/A</v>
      </c>
      <c r="G413" t="e">
        <f t="shared" si="193"/>
        <v>#N/A</v>
      </c>
      <c r="H413">
        <f t="shared" si="194"/>
        <v>4.7675787235730582E-32</v>
      </c>
      <c r="I413">
        <f t="shared" si="203"/>
        <v>3.0272237924564464E-31</v>
      </c>
      <c r="J413">
        <f t="shared" si="152"/>
        <v>1.9221672930753925E-30</v>
      </c>
      <c r="K413">
        <f t="shared" si="160"/>
        <v>1.2205001532347039E-29</v>
      </c>
      <c r="L413">
        <f t="shared" si="168"/>
        <v>7.7496929086885074E-29</v>
      </c>
      <c r="M413">
        <f t="shared" si="176"/>
        <v>4.9207482702730075E-28</v>
      </c>
      <c r="N413">
        <f t="shared" si="184"/>
        <v>3.1244803922808441E-27</v>
      </c>
      <c r="O413">
        <f t="shared" si="199"/>
        <v>1.9839213846242456E-26</v>
      </c>
      <c r="P413">
        <f t="shared" si="150"/>
        <v>1.2597115571898908E-25</v>
      </c>
      <c r="Q413">
        <f t="shared" si="157"/>
        <v>7.9986698042389655E-25</v>
      </c>
      <c r="R413">
        <f t="shared" si="165"/>
        <v>5.0788387446380723E-24</v>
      </c>
      <c r="S413">
        <f t="shared" si="173"/>
        <v>3.2248615864061229E-23</v>
      </c>
      <c r="T413">
        <f t="shared" si="181"/>
        <v>2.0476594698851766E-22</v>
      </c>
      <c r="U413">
        <f t="shared" si="196"/>
        <v>1.3001827186273473E-21</v>
      </c>
      <c r="V413">
        <f t="shared" si="205"/>
        <v>8.2556456611996806E-21</v>
      </c>
      <c r="W413">
        <f t="shared" si="154"/>
        <v>5.2420082429060189E-20</v>
      </c>
      <c r="X413">
        <f t="shared" si="162"/>
        <v>3.3284677596860109E-19</v>
      </c>
      <c r="Y413">
        <f t="shared" si="170"/>
        <v>2.1134452892671198E-18</v>
      </c>
      <c r="Z413">
        <f t="shared" si="178"/>
        <v>1.3419541101839418E-17</v>
      </c>
      <c r="AA413">
        <f t="shared" si="186"/>
        <v>8.5208774647961953E-17</v>
      </c>
      <c r="AB413">
        <f t="shared" si="201"/>
        <v>5.4104199405238305E-16</v>
      </c>
      <c r="AC413">
        <f t="shared" si="151"/>
        <v>3.4354025220708933E-15</v>
      </c>
      <c r="AD413">
        <f t="shared" si="159"/>
        <v>2.1813446309878121E-14</v>
      </c>
      <c r="AE413">
        <f t="shared" si="167"/>
        <v>1.3850675047740966E-13</v>
      </c>
      <c r="AF413">
        <f t="shared" si="175"/>
        <v>8.7946304565014929E-13</v>
      </c>
      <c r="AG413">
        <f t="shared" si="183"/>
        <v>5.5842422553288031E-12</v>
      </c>
      <c r="AH413">
        <f t="shared" si="198"/>
        <v>3.5457728122216898E-11</v>
      </c>
      <c r="AI413">
        <f t="shared" ref="AI413:AI444" si="207">$C$8*EXP(-$C$5*($D413-($AI$14-1)*$C$3))</f>
        <v>2.2514253968643837E-10</v>
      </c>
      <c r="AJ413">
        <f t="shared" si="182"/>
        <v>1.4295660173641746E-9</v>
      </c>
      <c r="AK413">
        <f t="shared" si="197"/>
        <v>9.0771783992875326E-9</v>
      </c>
      <c r="AL413">
        <f t="shared" si="206"/>
        <v>5.7636490159728058E-8</v>
      </c>
      <c r="AM413">
        <f t="shared" si="180"/>
        <v>3.6596890044522897E-7</v>
      </c>
      <c r="AN413">
        <f t="shared" si="195"/>
        <v>2.3237576702176058E-6</v>
      </c>
      <c r="AO413">
        <f t="shared" si="204"/>
        <v>1.4754941480890393E-5</v>
      </c>
      <c r="AP413">
        <f t="shared" si="179"/>
        <v>9.3688038513978507E-5</v>
      </c>
      <c r="AQ413">
        <f t="shared" si="187"/>
        <v>5.9488196357570643E-4</v>
      </c>
      <c r="AR413">
        <f t="shared" si="202"/>
        <v>3.7772650191079367E-3</v>
      </c>
      <c r="AS413">
        <f t="shared" si="177"/>
        <v>2.3984137859578494E-2</v>
      </c>
      <c r="AT413">
        <f t="shared" si="185"/>
        <v>0.15228978267538082</v>
      </c>
      <c r="AU413">
        <f t="shared" si="200"/>
        <v>0.96697984489163169</v>
      </c>
    </row>
    <row r="414" spans="1:48" x14ac:dyDescent="0.2">
      <c r="A414">
        <v>400</v>
      </c>
      <c r="B414">
        <f t="shared" si="188"/>
        <v>39</v>
      </c>
      <c r="C414">
        <f t="shared" si="189"/>
        <v>9</v>
      </c>
      <c r="D414">
        <f t="shared" si="190"/>
        <v>320</v>
      </c>
      <c r="E414">
        <f t="shared" si="191"/>
        <v>-248</v>
      </c>
      <c r="F414" t="e">
        <f t="shared" si="192"/>
        <v>#N/A</v>
      </c>
      <c r="G414" t="e">
        <f t="shared" si="193"/>
        <v>#N/A</v>
      </c>
      <c r="H414">
        <f t="shared" si="194"/>
        <v>3.8824314840901456E-32</v>
      </c>
      <c r="I414">
        <f t="shared" si="203"/>
        <v>2.4651903288156746E-31</v>
      </c>
      <c r="J414">
        <f t="shared" si="152"/>
        <v>1.565298288505541E-30</v>
      </c>
      <c r="K414">
        <f t="shared" si="160"/>
        <v>9.9390245992707798E-30</v>
      </c>
      <c r="L414">
        <f t="shared" si="168"/>
        <v>6.3108872417681303E-29</v>
      </c>
      <c r="M414">
        <f t="shared" si="176"/>
        <v>4.0071636185741875E-28</v>
      </c>
      <c r="N414">
        <f t="shared" si="184"/>
        <v>2.5443902974133214E-27</v>
      </c>
      <c r="O414">
        <f t="shared" si="199"/>
        <v>1.6155871338926425E-26</v>
      </c>
      <c r="P414">
        <f t="shared" si="150"/>
        <v>1.0258338863549856E-25</v>
      </c>
      <c r="Q414">
        <f t="shared" si="157"/>
        <v>6.5136391613781074E-25</v>
      </c>
      <c r="R414">
        <f t="shared" si="165"/>
        <v>4.1359030627651678E-24</v>
      </c>
      <c r="S414">
        <f t="shared" si="173"/>
        <v>2.6261347490687648E-23</v>
      </c>
      <c r="T414">
        <f t="shared" si="181"/>
        <v>1.6674916253127967E-22</v>
      </c>
      <c r="U414">
        <f t="shared" si="196"/>
        <v>1.0587911840678764E-21</v>
      </c>
      <c r="V414">
        <f t="shared" si="205"/>
        <v>6.7229049576160433E-21</v>
      </c>
      <c r="W414">
        <f t="shared" si="154"/>
        <v>4.2687785608007625E-20</v>
      </c>
      <c r="X414">
        <f t="shared" si="162"/>
        <v>2.7105054312137654E-19</v>
      </c>
      <c r="Y414">
        <f t="shared" si="170"/>
        <v>1.7210636691497082E-18</v>
      </c>
      <c r="Z414">
        <f t="shared" si="178"/>
        <v>1.092807311564996E-17</v>
      </c>
      <c r="AA414">
        <f t="shared" si="186"/>
        <v>6.9388939039072432E-17</v>
      </c>
      <c r="AB414">
        <f t="shared" si="201"/>
        <v>4.4059229930232245E-16</v>
      </c>
      <c r="AC414">
        <f t="shared" si="151"/>
        <v>2.7975867176063917E-15</v>
      </c>
      <c r="AD414">
        <f t="shared" si="159"/>
        <v>1.7763568394002555E-14</v>
      </c>
      <c r="AE414">
        <f t="shared" si="167"/>
        <v>1.1279162862139462E-13</v>
      </c>
      <c r="AF414">
        <f t="shared" si="175"/>
        <v>7.1618219970723425E-13</v>
      </c>
      <c r="AG414">
        <f t="shared" si="183"/>
        <v>4.5474735088646573E-12</v>
      </c>
      <c r="AH414">
        <f t="shared" si="198"/>
        <v>2.8874656927077046E-11</v>
      </c>
      <c r="AI414">
        <f t="shared" si="207"/>
        <v>1.833426431250521E-10</v>
      </c>
      <c r="AJ414">
        <f t="shared" si="182"/>
        <v>1.164153218269349E-9</v>
      </c>
      <c r="AK414">
        <f t="shared" si="197"/>
        <v>7.3919121733317287E-9</v>
      </c>
      <c r="AL414">
        <f t="shared" si="206"/>
        <v>4.6935716640013204E-8</v>
      </c>
      <c r="AM414">
        <f t="shared" si="180"/>
        <v>2.980232238769536E-7</v>
      </c>
      <c r="AN414">
        <f t="shared" si="195"/>
        <v>1.8923295163729204E-6</v>
      </c>
      <c r="AO414">
        <f t="shared" si="204"/>
        <v>1.2015543459843389E-5</v>
      </c>
      <c r="AP414">
        <f t="shared" si="179"/>
        <v>7.6293945312500027E-5</v>
      </c>
      <c r="AQ414">
        <f t="shared" si="187"/>
        <v>4.8443635619146714E-4</v>
      </c>
      <c r="AR414">
        <f t="shared" si="202"/>
        <v>3.0759791257199071E-3</v>
      </c>
      <c r="AS414">
        <f t="shared" si="177"/>
        <v>1.9531250000000003E-2</v>
      </c>
      <c r="AT414">
        <f t="shared" si="185"/>
        <v>0.12401570718501562</v>
      </c>
      <c r="AU414">
        <f t="shared" si="200"/>
        <v>0.78745065618429588</v>
      </c>
    </row>
    <row r="415" spans="1:48" s="1" customFormat="1" x14ac:dyDescent="0.2">
      <c r="A415" s="1">
        <v>401</v>
      </c>
      <c r="B415" s="1">
        <f t="shared" si="188"/>
        <v>40</v>
      </c>
      <c r="C415" s="1">
        <f t="shared" si="189"/>
        <v>0</v>
      </c>
      <c r="D415" s="1">
        <f t="shared" si="190"/>
        <v>320</v>
      </c>
      <c r="E415" s="1">
        <f t="shared" si="191"/>
        <v>-248</v>
      </c>
      <c r="F415" s="1" t="e">
        <f t="shared" si="192"/>
        <v>#N/A</v>
      </c>
      <c r="G415" s="1" t="e">
        <f t="shared" si="193"/>
        <v>#N/A</v>
      </c>
      <c r="H415" s="1">
        <f t="shared" si="194"/>
        <v>3.8824314840901456E-32</v>
      </c>
      <c r="I415" s="1">
        <f t="shared" si="203"/>
        <v>2.4651903288156746E-31</v>
      </c>
      <c r="J415" s="1">
        <f t="shared" si="152"/>
        <v>1.565298288505541E-30</v>
      </c>
      <c r="K415" s="1">
        <f t="shared" si="160"/>
        <v>9.9390245992707798E-30</v>
      </c>
      <c r="L415" s="1">
        <f t="shared" si="168"/>
        <v>6.3108872417681303E-29</v>
      </c>
      <c r="M415" s="1">
        <f t="shared" si="176"/>
        <v>4.0071636185741875E-28</v>
      </c>
      <c r="N415" s="1">
        <f t="shared" si="184"/>
        <v>2.5443902974133214E-27</v>
      </c>
      <c r="O415" s="1">
        <f t="shared" si="199"/>
        <v>1.6155871338926425E-26</v>
      </c>
      <c r="P415" s="1">
        <f t="shared" ref="P415:P464" si="208">$C$8*EXP(-$C$5*($D415-($P$14-1)*$C$3))</f>
        <v>1.0258338863549856E-25</v>
      </c>
      <c r="Q415" s="1">
        <f t="shared" si="157"/>
        <v>6.5136391613781074E-25</v>
      </c>
      <c r="R415" s="1">
        <f t="shared" si="165"/>
        <v>4.1359030627651678E-24</v>
      </c>
      <c r="S415" s="1">
        <f t="shared" si="173"/>
        <v>2.6261347490687648E-23</v>
      </c>
      <c r="T415" s="1">
        <f t="shared" si="181"/>
        <v>1.6674916253127967E-22</v>
      </c>
      <c r="U415" s="1">
        <f t="shared" si="196"/>
        <v>1.0587911840678764E-21</v>
      </c>
      <c r="V415" s="1">
        <f t="shared" si="205"/>
        <v>6.7229049576160433E-21</v>
      </c>
      <c r="W415" s="1">
        <f t="shared" si="154"/>
        <v>4.2687785608007625E-20</v>
      </c>
      <c r="X415" s="1">
        <f t="shared" si="162"/>
        <v>2.7105054312137654E-19</v>
      </c>
      <c r="Y415" s="1">
        <f t="shared" si="170"/>
        <v>1.7210636691497082E-18</v>
      </c>
      <c r="Z415" s="1">
        <f t="shared" si="178"/>
        <v>1.092807311564996E-17</v>
      </c>
      <c r="AA415" s="1">
        <f t="shared" si="186"/>
        <v>6.9388939039072432E-17</v>
      </c>
      <c r="AB415" s="1">
        <f t="shared" si="201"/>
        <v>4.4059229930232245E-16</v>
      </c>
      <c r="AC415" s="1">
        <f t="shared" si="151"/>
        <v>2.7975867176063917E-15</v>
      </c>
      <c r="AD415" s="1">
        <f t="shared" si="159"/>
        <v>1.7763568394002555E-14</v>
      </c>
      <c r="AE415" s="1">
        <f t="shared" si="167"/>
        <v>1.1279162862139462E-13</v>
      </c>
      <c r="AF415" s="1">
        <f t="shared" si="175"/>
        <v>7.1618219970723425E-13</v>
      </c>
      <c r="AG415" s="1">
        <f t="shared" si="183"/>
        <v>4.5474735088646573E-12</v>
      </c>
      <c r="AH415" s="1">
        <f t="shared" si="198"/>
        <v>2.8874656927077046E-11</v>
      </c>
      <c r="AI415" s="1">
        <f t="shared" si="207"/>
        <v>1.833426431250521E-10</v>
      </c>
      <c r="AJ415" s="1">
        <f t="shared" si="182"/>
        <v>1.164153218269349E-9</v>
      </c>
      <c r="AK415" s="1">
        <f t="shared" si="197"/>
        <v>7.3919121733317287E-9</v>
      </c>
      <c r="AL415" s="1">
        <f t="shared" si="206"/>
        <v>4.6935716640013204E-8</v>
      </c>
      <c r="AM415" s="1">
        <f t="shared" si="180"/>
        <v>2.980232238769536E-7</v>
      </c>
      <c r="AN415" s="1">
        <f t="shared" si="195"/>
        <v>1.8923295163729204E-6</v>
      </c>
      <c r="AO415" s="1">
        <f t="shared" si="204"/>
        <v>1.2015543459843389E-5</v>
      </c>
      <c r="AP415" s="1">
        <f t="shared" si="179"/>
        <v>7.6293945312500027E-5</v>
      </c>
      <c r="AQ415" s="1">
        <f t="shared" si="187"/>
        <v>4.8443635619146714E-4</v>
      </c>
      <c r="AR415" s="1">
        <f t="shared" si="202"/>
        <v>3.0759791257199071E-3</v>
      </c>
      <c r="AS415" s="1">
        <f t="shared" si="177"/>
        <v>1.9531250000000003E-2</v>
      </c>
      <c r="AT415" s="1">
        <f t="shared" si="185"/>
        <v>0.12401570718501562</v>
      </c>
      <c r="AU415" s="1">
        <f t="shared" si="200"/>
        <v>0.78745065618429588</v>
      </c>
      <c r="AV415" s="1">
        <f t="shared" ref="AV415:AV446" si="209">$C$8*EXP(-$C$5*($D415-($AV$14-1)*$C$3))</f>
        <v>5</v>
      </c>
    </row>
    <row r="416" spans="1:48" x14ac:dyDescent="0.2">
      <c r="A416">
        <v>402</v>
      </c>
      <c r="B416">
        <f t="shared" si="188"/>
        <v>40</v>
      </c>
      <c r="C416">
        <f t="shared" si="189"/>
        <v>1</v>
      </c>
      <c r="D416">
        <f t="shared" si="190"/>
        <v>320.88888888888891</v>
      </c>
      <c r="E416">
        <f t="shared" si="191"/>
        <v>-248.88888888888891</v>
      </c>
      <c r="F416" t="e">
        <f t="shared" si="192"/>
        <v>#N/A</v>
      </c>
      <c r="G416" t="e">
        <f t="shared" si="193"/>
        <v>#N/A</v>
      </c>
      <c r="H416">
        <f t="shared" si="194"/>
        <v>3.1616204162766234E-32</v>
      </c>
      <c r="I416">
        <f t="shared" si="203"/>
        <v>2.007503829888641E-31</v>
      </c>
      <c r="J416">
        <f t="shared" si="152"/>
        <v>1.2746854765581736E-30</v>
      </c>
      <c r="K416">
        <f t="shared" si="160"/>
        <v>8.093748265668163E-30</v>
      </c>
      <c r="L416">
        <f t="shared" si="168"/>
        <v>5.1392098045149254E-29</v>
      </c>
      <c r="M416">
        <f t="shared" si="176"/>
        <v>3.2631948199889268E-28</v>
      </c>
      <c r="N416">
        <f t="shared" si="184"/>
        <v>2.0719995560110364E-27</v>
      </c>
      <c r="O416">
        <f t="shared" si="199"/>
        <v>1.3156377099558218E-26</v>
      </c>
      <c r="P416">
        <f t="shared" si="208"/>
        <v>8.3537787391716583E-26</v>
      </c>
      <c r="Q416">
        <f t="shared" si="157"/>
        <v>5.3043188633882561E-25</v>
      </c>
      <c r="R416">
        <f t="shared" si="165"/>
        <v>3.3680325374869059E-24</v>
      </c>
      <c r="S416">
        <f t="shared" si="173"/>
        <v>2.138567357227931E-23</v>
      </c>
      <c r="T416">
        <f t="shared" si="181"/>
        <v>1.3579056290273947E-22</v>
      </c>
      <c r="U416">
        <f t="shared" si="196"/>
        <v>8.6221632959664848E-22</v>
      </c>
      <c r="V416">
        <f t="shared" si="205"/>
        <v>5.4747324345035071E-21</v>
      </c>
      <c r="W416">
        <f t="shared" si="154"/>
        <v>3.4762384103101329E-20</v>
      </c>
      <c r="X416">
        <f t="shared" si="162"/>
        <v>2.2072738037674216E-19</v>
      </c>
      <c r="Y416">
        <f t="shared" si="170"/>
        <v>1.4015315032328988E-18</v>
      </c>
      <c r="Z416">
        <f t="shared" si="178"/>
        <v>8.8991703303938817E-18</v>
      </c>
      <c r="AA416">
        <f t="shared" si="186"/>
        <v>5.6506209376446029E-17</v>
      </c>
      <c r="AB416">
        <f t="shared" si="201"/>
        <v>3.5879206482762234E-16</v>
      </c>
      <c r="AC416">
        <f t="shared" si="151"/>
        <v>2.2781876045808353E-15</v>
      </c>
      <c r="AD416">
        <f t="shared" si="159"/>
        <v>1.4465589600370196E-14</v>
      </c>
      <c r="AE416">
        <f t="shared" si="167"/>
        <v>9.1850768595871381E-14</v>
      </c>
      <c r="AF416">
        <f t="shared" si="175"/>
        <v>5.8321602677269434E-13</v>
      </c>
      <c r="AG416">
        <f t="shared" si="183"/>
        <v>3.7031909376947597E-12</v>
      </c>
      <c r="AH416">
        <f t="shared" si="198"/>
        <v>2.3513796760543006E-11</v>
      </c>
      <c r="AI416">
        <f t="shared" si="207"/>
        <v>1.4930330285380985E-10</v>
      </c>
      <c r="AJ416">
        <f t="shared" si="182"/>
        <v>9.4801688004985579E-10</v>
      </c>
      <c r="AK416">
        <f t="shared" si="197"/>
        <v>6.0195319706990144E-9</v>
      </c>
      <c r="AL416">
        <f t="shared" si="206"/>
        <v>3.8221645530575349E-8</v>
      </c>
      <c r="AM416">
        <f t="shared" si="180"/>
        <v>2.4269232129276324E-7</v>
      </c>
      <c r="AN416">
        <f t="shared" si="195"/>
        <v>1.5410001844989458E-6</v>
      </c>
      <c r="AO416">
        <f t="shared" si="204"/>
        <v>9.7847412558272606E-6</v>
      </c>
      <c r="AP416">
        <f t="shared" si="179"/>
        <v>6.212923425094743E-5</v>
      </c>
      <c r="AQ416">
        <f t="shared" si="187"/>
        <v>3.9449604723173039E-4</v>
      </c>
      <c r="AR416">
        <f t="shared" si="202"/>
        <v>2.5048937614917804E-3</v>
      </c>
      <c r="AS416">
        <f t="shared" si="177"/>
        <v>1.5905083968242525E-2</v>
      </c>
      <c r="AT416">
        <f t="shared" si="185"/>
        <v>0.10099098809132288</v>
      </c>
      <c r="AU416">
        <f t="shared" si="200"/>
        <v>0.64125280294189535</v>
      </c>
      <c r="AV416">
        <f t="shared" si="209"/>
        <v>4.0717014958700846</v>
      </c>
    </row>
    <row r="417" spans="1:49" x14ac:dyDescent="0.2">
      <c r="A417">
        <v>403</v>
      </c>
      <c r="B417">
        <f t="shared" si="188"/>
        <v>40</v>
      </c>
      <c r="C417">
        <f t="shared" si="189"/>
        <v>2</v>
      </c>
      <c r="D417">
        <f t="shared" si="190"/>
        <v>321.77777777777777</v>
      </c>
      <c r="E417">
        <f t="shared" si="191"/>
        <v>-249.77777777777777</v>
      </c>
      <c r="F417" t="e">
        <f t="shared" si="192"/>
        <v>#N/A</v>
      </c>
      <c r="G417" t="e">
        <f t="shared" si="193"/>
        <v>#N/A</v>
      </c>
      <c r="H417">
        <f t="shared" si="194"/>
        <v>2.5746349156654117E-32</v>
      </c>
      <c r="I417">
        <f t="shared" si="203"/>
        <v>1.6347912694245404E-31</v>
      </c>
      <c r="J417">
        <f t="shared" si="152"/>
        <v>1.0380277523331679E-30</v>
      </c>
      <c r="K417">
        <f t="shared" si="160"/>
        <v>6.5910653841034582E-30</v>
      </c>
      <c r="L417">
        <f t="shared" si="168"/>
        <v>4.1850656497267668E-29</v>
      </c>
      <c r="M417">
        <f t="shared" si="176"/>
        <v>2.6573510459729117E-28</v>
      </c>
      <c r="N417">
        <f t="shared" si="184"/>
        <v>1.6873127383304745E-27</v>
      </c>
      <c r="O417">
        <f t="shared" si="199"/>
        <v>1.0713768063300608E-26</v>
      </c>
      <c r="P417">
        <f t="shared" si="208"/>
        <v>6.8028186776906586E-26</v>
      </c>
      <c r="Q417">
        <f t="shared" si="157"/>
        <v>4.3195206101260176E-25</v>
      </c>
      <c r="R417">
        <f t="shared" si="165"/>
        <v>2.7427246242049574E-24</v>
      </c>
      <c r="S417">
        <f t="shared" si="173"/>
        <v>1.7415215814888098E-23</v>
      </c>
      <c r="T417">
        <f t="shared" si="181"/>
        <v>1.1057972761922614E-22</v>
      </c>
      <c r="U417">
        <f t="shared" si="196"/>
        <v>7.0213750379646468E-22</v>
      </c>
      <c r="V417">
        <f t="shared" si="205"/>
        <v>4.458295248611356E-21</v>
      </c>
      <c r="W417">
        <f t="shared" si="154"/>
        <v>2.8308410270521911E-20</v>
      </c>
      <c r="X417">
        <f t="shared" si="162"/>
        <v>1.7974720097189505E-19</v>
      </c>
      <c r="Y417">
        <f t="shared" si="170"/>
        <v>1.1413235836445079E-18</v>
      </c>
      <c r="Z417">
        <f t="shared" si="178"/>
        <v>7.2469530292536139E-18</v>
      </c>
      <c r="AA417">
        <f t="shared" si="186"/>
        <v>4.6015283448805171E-17</v>
      </c>
      <c r="AB417">
        <f t="shared" si="201"/>
        <v>2.9217883741299215E-16</v>
      </c>
      <c r="AC417">
        <f t="shared" ref="AC417:AC464" si="210">$C$8*EXP(-$C$5*($D417-($AC$14-1)*$C$3))</f>
        <v>1.8552199754889267E-15</v>
      </c>
      <c r="AD417">
        <f t="shared" si="159"/>
        <v>1.177991256289413E-14</v>
      </c>
      <c r="AE417">
        <f t="shared" si="167"/>
        <v>7.4797782377726319E-14</v>
      </c>
      <c r="AF417">
        <f t="shared" si="175"/>
        <v>4.7493631372516383E-13</v>
      </c>
      <c r="AG417">
        <f t="shared" si="183"/>
        <v>3.0156576161008997E-12</v>
      </c>
      <c r="AH417">
        <f t="shared" si="198"/>
        <v>1.9148232288697883E-11</v>
      </c>
      <c r="AI417">
        <f t="shared" si="207"/>
        <v>1.2158369631364204E-10</v>
      </c>
      <c r="AJ417">
        <f t="shared" si="182"/>
        <v>7.7200834972182805E-10</v>
      </c>
      <c r="AK417">
        <f t="shared" si="197"/>
        <v>4.9019474659066613E-9</v>
      </c>
      <c r="AL417">
        <f t="shared" si="206"/>
        <v>3.112542625629227E-8</v>
      </c>
      <c r="AM417">
        <f t="shared" si="180"/>
        <v>1.9763413752878814E-7</v>
      </c>
      <c r="AN417">
        <f t="shared" si="195"/>
        <v>1.254898551272104E-6</v>
      </c>
      <c r="AO417">
        <f t="shared" si="204"/>
        <v>7.9681091216108263E-6</v>
      </c>
      <c r="AP417">
        <f t="shared" si="179"/>
        <v>5.0594339207369709E-5</v>
      </c>
      <c r="AQ417">
        <f t="shared" si="187"/>
        <v>3.2125402912565879E-4</v>
      </c>
      <c r="AR417">
        <f t="shared" si="202"/>
        <v>2.0398359351323711E-3</v>
      </c>
      <c r="AS417">
        <f t="shared" ref="AS417:AS448" si="211">$C$8*EXP(-$C$5*($D417-($AS$14-1)*$C$3))</f>
        <v>1.2952150837086654E-2</v>
      </c>
      <c r="AT417">
        <f t="shared" si="185"/>
        <v>8.2241031456168567E-2</v>
      </c>
      <c r="AU417">
        <f t="shared" si="200"/>
        <v>0.522197999393887</v>
      </c>
      <c r="AV417">
        <f t="shared" si="209"/>
        <v>3.3157506142941804</v>
      </c>
    </row>
    <row r="418" spans="1:49" x14ac:dyDescent="0.2">
      <c r="A418">
        <v>404</v>
      </c>
      <c r="B418">
        <f t="shared" si="188"/>
        <v>40</v>
      </c>
      <c r="C418">
        <f t="shared" si="189"/>
        <v>3</v>
      </c>
      <c r="D418">
        <f t="shared" si="190"/>
        <v>322.66666666666669</v>
      </c>
      <c r="E418">
        <f t="shared" si="191"/>
        <v>-250.66666666666669</v>
      </c>
      <c r="F418" t="e">
        <f t="shared" si="192"/>
        <v>#N/A</v>
      </c>
      <c r="G418" t="e">
        <f t="shared" si="193"/>
        <v>#N/A</v>
      </c>
      <c r="H418">
        <f t="shared" si="194"/>
        <v>2.0966289674868324E-32</v>
      </c>
      <c r="I418">
        <f t="shared" si="203"/>
        <v>1.3312764114302456E-31</v>
      </c>
      <c r="J418">
        <f t="shared" si="152"/>
        <v>8.4530783038592073E-31</v>
      </c>
      <c r="K418">
        <f t="shared" si="160"/>
        <v>5.3673701567662945E-30</v>
      </c>
      <c r="L418">
        <f t="shared" si="168"/>
        <v>3.4080676132614309E-29</v>
      </c>
      <c r="M418">
        <f t="shared" si="176"/>
        <v>2.1639880457879589E-28</v>
      </c>
      <c r="N418">
        <f t="shared" si="184"/>
        <v>1.3740467601321723E-27</v>
      </c>
      <c r="O418">
        <f t="shared" si="199"/>
        <v>8.7246530899492085E-27</v>
      </c>
      <c r="P418">
        <f t="shared" si="208"/>
        <v>5.5398093972172172E-26</v>
      </c>
      <c r="Q418">
        <f t="shared" si="157"/>
        <v>3.5175597059383638E-25</v>
      </c>
      <c r="R418">
        <f t="shared" si="165"/>
        <v>2.2335111910269988E-24</v>
      </c>
      <c r="S418">
        <f t="shared" si="173"/>
        <v>1.4181912056875988E-23</v>
      </c>
      <c r="T418">
        <f t="shared" si="181"/>
        <v>9.0049528472022172E-23</v>
      </c>
      <c r="U418">
        <f t="shared" si="196"/>
        <v>5.7177886490291208E-22</v>
      </c>
      <c r="V418">
        <f t="shared" si="205"/>
        <v>3.6305694865602551E-21</v>
      </c>
      <c r="W418">
        <f t="shared" si="154"/>
        <v>2.3052679288837691E-20</v>
      </c>
      <c r="X418">
        <f t="shared" si="162"/>
        <v>1.4637538941514559E-19</v>
      </c>
      <c r="Y418">
        <f t="shared" si="170"/>
        <v>9.2942578855942589E-19</v>
      </c>
      <c r="Z418">
        <f t="shared" si="178"/>
        <v>5.9014858979424112E-18</v>
      </c>
      <c r="AA418">
        <f t="shared" si="186"/>
        <v>3.7472099690277302E-17</v>
      </c>
      <c r="AB418">
        <f t="shared" si="201"/>
        <v>2.3793300187121323E-16</v>
      </c>
      <c r="AC418">
        <f t="shared" si="210"/>
        <v>1.5107803898732584E-15</v>
      </c>
      <c r="AD418">
        <f t="shared" si="159"/>
        <v>9.5928575207109955E-15</v>
      </c>
      <c r="AE418">
        <f t="shared" si="167"/>
        <v>6.0910848479030624E-14</v>
      </c>
      <c r="AF418">
        <f t="shared" si="175"/>
        <v>3.8675977980755447E-13</v>
      </c>
      <c r="AG418">
        <f t="shared" si="183"/>
        <v>2.4557715253020076E-12</v>
      </c>
      <c r="AH418">
        <f t="shared" si="198"/>
        <v>1.5593177210631794E-11</v>
      </c>
      <c r="AI418">
        <f t="shared" si="207"/>
        <v>9.9010503630734008E-11</v>
      </c>
      <c r="AJ418">
        <f t="shared" si="182"/>
        <v>6.2867751047731229E-10</v>
      </c>
      <c r="AK418">
        <f t="shared" si="197"/>
        <v>3.9918533659217427E-9</v>
      </c>
      <c r="AL418">
        <f t="shared" si="206"/>
        <v>2.5346688929467923E-8</v>
      </c>
      <c r="AM418">
        <f t="shared" si="180"/>
        <v>1.6094144268219205E-7</v>
      </c>
      <c r="AN418">
        <f t="shared" si="195"/>
        <v>1.0219144616759649E-6</v>
      </c>
      <c r="AO418">
        <f t="shared" si="204"/>
        <v>6.4887523659437814E-6</v>
      </c>
      <c r="AP418">
        <f t="shared" si="179"/>
        <v>4.1201009326641185E-5</v>
      </c>
      <c r="AQ418">
        <f t="shared" si="187"/>
        <v>2.6161010218904722E-4</v>
      </c>
      <c r="AR418">
        <f t="shared" si="202"/>
        <v>1.6611206056816063E-3</v>
      </c>
      <c r="AS418">
        <f t="shared" si="211"/>
        <v>1.0547458387620133E-2</v>
      </c>
      <c r="AT418">
        <f t="shared" si="185"/>
        <v>6.6972186160396019E-2</v>
      </c>
      <c r="AU418">
        <f t="shared" si="200"/>
        <v>0.42524687505449088</v>
      </c>
      <c r="AV418">
        <f t="shared" si="209"/>
        <v>2.7001493472307536</v>
      </c>
    </row>
    <row r="419" spans="1:49" x14ac:dyDescent="0.2">
      <c r="A419">
        <v>405</v>
      </c>
      <c r="B419">
        <f t="shared" si="188"/>
        <v>40</v>
      </c>
      <c r="C419">
        <f t="shared" si="189"/>
        <v>4</v>
      </c>
      <c r="D419">
        <f t="shared" si="190"/>
        <v>323.55555555555554</v>
      </c>
      <c r="E419">
        <f t="shared" si="191"/>
        <v>-251.55555555555554</v>
      </c>
      <c r="F419" t="e">
        <f t="shared" si="192"/>
        <v>#N/A</v>
      </c>
      <c r="G419" t="e">
        <f t="shared" si="193"/>
        <v>#N/A</v>
      </c>
      <c r="H419">
        <f t="shared" si="194"/>
        <v>1.7073694606401545E-32</v>
      </c>
      <c r="I419">
        <f t="shared" si="203"/>
        <v>1.0841120311674288E-31</v>
      </c>
      <c r="J419">
        <f t="shared" ref="J419:J464" si="212">$C$8*EXP(-$C$5*($D419-($J$14-1)*$C$3))</f>
        <v>6.8836823149062659E-31</v>
      </c>
      <c r="K419">
        <f t="shared" si="160"/>
        <v>4.3708658192387983E-30</v>
      </c>
      <c r="L419">
        <f t="shared" si="168"/>
        <v>2.7753267997886199E-29</v>
      </c>
      <c r="M419">
        <f t="shared" si="176"/>
        <v>1.7622226726160052E-28</v>
      </c>
      <c r="N419">
        <f t="shared" si="184"/>
        <v>1.1189416497251412E-27</v>
      </c>
      <c r="O419">
        <f t="shared" si="199"/>
        <v>7.1048366074588712E-27</v>
      </c>
      <c r="P419">
        <f t="shared" si="208"/>
        <v>4.5112900418969446E-26</v>
      </c>
      <c r="Q419">
        <f t="shared" si="157"/>
        <v>2.864490623296343E-25</v>
      </c>
      <c r="R419">
        <f t="shared" si="165"/>
        <v>1.8188381715094725E-24</v>
      </c>
      <c r="S419">
        <f t="shared" si="173"/>
        <v>1.1548902507256186E-23</v>
      </c>
      <c r="T419">
        <f t="shared" si="181"/>
        <v>7.3330959956386439E-23</v>
      </c>
      <c r="U419">
        <f t="shared" si="196"/>
        <v>4.6562257190642195E-22</v>
      </c>
      <c r="V419">
        <f t="shared" si="205"/>
        <v>2.9565190418575861E-21</v>
      </c>
      <c r="W419">
        <f t="shared" si="154"/>
        <v>1.8772725748834941E-20</v>
      </c>
      <c r="X419">
        <f t="shared" si="162"/>
        <v>1.1919937840804409E-19</v>
      </c>
      <c r="Y419">
        <f t="shared" si="170"/>
        <v>7.5686887471554243E-19</v>
      </c>
      <c r="Z419">
        <f t="shared" si="178"/>
        <v>4.8058177917017479E-18</v>
      </c>
      <c r="AA419">
        <f t="shared" si="186"/>
        <v>3.0515040872459312E-17</v>
      </c>
      <c r="AB419">
        <f t="shared" si="201"/>
        <v>1.9375843192717763E-16</v>
      </c>
      <c r="AC419">
        <f t="shared" si="210"/>
        <v>1.2302893546756482E-15</v>
      </c>
      <c r="AD419">
        <f t="shared" si="159"/>
        <v>7.8118504633495886E-15</v>
      </c>
      <c r="AE419">
        <f t="shared" si="167"/>
        <v>4.9602158573357511E-14</v>
      </c>
      <c r="AF419">
        <f t="shared" si="175"/>
        <v>3.1495407479696509E-13</v>
      </c>
      <c r="AG419">
        <f t="shared" si="183"/>
        <v>1.9998337186174959E-12</v>
      </c>
      <c r="AH419">
        <f t="shared" si="198"/>
        <v>1.2698152594779533E-11</v>
      </c>
      <c r="AI419">
        <f t="shared" si="207"/>
        <v>8.0628243148023102E-11</v>
      </c>
      <c r="AJ419">
        <f t="shared" si="182"/>
        <v>5.1195743196607761E-10</v>
      </c>
      <c r="AK419">
        <f t="shared" si="197"/>
        <v>3.2507270642635624E-9</v>
      </c>
      <c r="AL419">
        <f t="shared" si="206"/>
        <v>2.0640830245893934E-8</v>
      </c>
      <c r="AM419">
        <f t="shared" si="180"/>
        <v>1.3106110258331595E-7</v>
      </c>
      <c r="AN419">
        <f t="shared" si="195"/>
        <v>8.3218612845147102E-7</v>
      </c>
      <c r="AO419">
        <f t="shared" si="204"/>
        <v>5.2840525429488319E-6</v>
      </c>
      <c r="AP419">
        <f t="shared" ref="AP419:AP450" si="213">$C$8*EXP(-$C$5*($D419-($AP$14-1)*$C$3))</f>
        <v>3.3551642261328909E-5</v>
      </c>
      <c r="AQ419">
        <f t="shared" si="187"/>
        <v>2.1303964888357674E-4</v>
      </c>
      <c r="AR419">
        <f t="shared" si="202"/>
        <v>1.3527174509949018E-3</v>
      </c>
      <c r="AS419">
        <f t="shared" si="211"/>
        <v>8.5892204189001904E-3</v>
      </c>
      <c r="AT419">
        <f t="shared" si="185"/>
        <v>5.4538150114195591E-2</v>
      </c>
      <c r="AU419">
        <f t="shared" si="200"/>
        <v>0.34629566745469464</v>
      </c>
      <c r="AV419">
        <f t="shared" si="209"/>
        <v>2.1988404272384474</v>
      </c>
    </row>
    <row r="420" spans="1:49" x14ac:dyDescent="0.2">
      <c r="A420">
        <v>406</v>
      </c>
      <c r="B420">
        <f t="shared" si="188"/>
        <v>40</v>
      </c>
      <c r="C420">
        <f t="shared" si="189"/>
        <v>5</v>
      </c>
      <c r="D420">
        <f t="shared" si="190"/>
        <v>324.44444444444446</v>
      </c>
      <c r="E420">
        <f t="shared" si="191"/>
        <v>-252.44444444444446</v>
      </c>
      <c r="F420" t="e">
        <f t="shared" si="192"/>
        <v>#N/A</v>
      </c>
      <c r="G420" t="e">
        <f t="shared" si="193"/>
        <v>#N/A</v>
      </c>
      <c r="H420">
        <f t="shared" si="194"/>
        <v>1.3903797573782971E-32</v>
      </c>
      <c r="I420">
        <f t="shared" si="203"/>
        <v>8.8283611579903143E-32</v>
      </c>
      <c r="J420">
        <f t="shared" si="212"/>
        <v>5.6056599157396353E-31</v>
      </c>
      <c r="K420">
        <f t="shared" si="160"/>
        <v>3.5593721788884435E-30</v>
      </c>
      <c r="L420">
        <f t="shared" si="168"/>
        <v>2.2600604564455221E-29</v>
      </c>
      <c r="M420">
        <f t="shared" si="176"/>
        <v>1.4350489384293475E-28</v>
      </c>
      <c r="N420">
        <f t="shared" si="184"/>
        <v>9.1119927779543578E-28</v>
      </c>
      <c r="O420">
        <f t="shared" si="199"/>
        <v>5.7857547685005402E-27</v>
      </c>
      <c r="P420">
        <f t="shared" si="208"/>
        <v>3.673725282379132E-26</v>
      </c>
      <c r="Q420">
        <f t="shared" si="157"/>
        <v>2.332670151156317E-25</v>
      </c>
      <c r="R420">
        <f t="shared" si="165"/>
        <v>1.4811532207361394E-24</v>
      </c>
      <c r="S420">
        <f t="shared" si="173"/>
        <v>9.4047367228905177E-24</v>
      </c>
      <c r="T420">
        <f t="shared" si="181"/>
        <v>5.9716355869601762E-23</v>
      </c>
      <c r="U420">
        <f t="shared" si="196"/>
        <v>3.7917522450845192E-22</v>
      </c>
      <c r="V420">
        <f t="shared" si="205"/>
        <v>2.4076126010599744E-21</v>
      </c>
      <c r="W420">
        <f t="shared" si="154"/>
        <v>1.528738710261806E-20</v>
      </c>
      <c r="X420">
        <f t="shared" si="162"/>
        <v>9.7068857474163777E-20</v>
      </c>
      <c r="Y420">
        <f t="shared" si="170"/>
        <v>6.1634882587135383E-19</v>
      </c>
      <c r="Z420">
        <f t="shared" si="178"/>
        <v>3.9135710982701987E-18</v>
      </c>
      <c r="AA420">
        <f t="shared" si="186"/>
        <v>2.4849627513385945E-17</v>
      </c>
      <c r="AB420">
        <f t="shared" si="201"/>
        <v>1.577852994230667E-16</v>
      </c>
      <c r="AC420">
        <f t="shared" si="210"/>
        <v>1.0018742011571715E-15</v>
      </c>
      <c r="AD420">
        <f t="shared" si="159"/>
        <v>6.3615046434268059E-15</v>
      </c>
      <c r="AE420">
        <f t="shared" si="167"/>
        <v>4.0393036652305102E-14</v>
      </c>
      <c r="AF420">
        <f t="shared" si="175"/>
        <v>2.564797954962361E-13</v>
      </c>
      <c r="AG420">
        <f t="shared" si="183"/>
        <v>1.6285451887172577E-12</v>
      </c>
      <c r="AH420">
        <f t="shared" si="198"/>
        <v>1.0340617382990077E-11</v>
      </c>
      <c r="AI420">
        <f t="shared" si="207"/>
        <v>6.565882764703648E-11</v>
      </c>
      <c r="AJ420">
        <f t="shared" si="182"/>
        <v>4.1690756831161822E-10</v>
      </c>
      <c r="AK420">
        <f t="shared" si="197"/>
        <v>2.6471980500454613E-9</v>
      </c>
      <c r="AL420">
        <f t="shared" si="206"/>
        <v>1.6808659877641352E-8</v>
      </c>
      <c r="AM420">
        <f t="shared" si="180"/>
        <v>1.0672833748777397E-7</v>
      </c>
      <c r="AN420">
        <f t="shared" si="195"/>
        <v>6.7768270081163863E-7</v>
      </c>
      <c r="AO420">
        <f t="shared" si="204"/>
        <v>4.3030169286761819E-6</v>
      </c>
      <c r="AP420">
        <f t="shared" si="213"/>
        <v>2.7322454396870154E-5</v>
      </c>
      <c r="AQ420">
        <f t="shared" si="187"/>
        <v>1.7348677140777927E-4</v>
      </c>
      <c r="AR420">
        <f t="shared" si="202"/>
        <v>1.1015723337411013E-3</v>
      </c>
      <c r="AS420">
        <f t="shared" si="211"/>
        <v>6.9945483255987517E-3</v>
      </c>
      <c r="AT420">
        <f t="shared" si="185"/>
        <v>4.4412613480391487E-2</v>
      </c>
      <c r="AU420">
        <f t="shared" si="200"/>
        <v>0.28200251743772187</v>
      </c>
      <c r="AV420">
        <f t="shared" si="209"/>
        <v>1.7906043713532807</v>
      </c>
    </row>
    <row r="421" spans="1:49" x14ac:dyDescent="0.2">
      <c r="A421">
        <v>407</v>
      </c>
      <c r="B421">
        <f t="shared" si="188"/>
        <v>40</v>
      </c>
      <c r="C421">
        <f t="shared" si="189"/>
        <v>6</v>
      </c>
      <c r="D421">
        <f t="shared" si="190"/>
        <v>325.33333333333331</v>
      </c>
      <c r="E421">
        <f t="shared" si="191"/>
        <v>-253.33333333333331</v>
      </c>
      <c r="F421" t="e">
        <f t="shared" si="192"/>
        <v>#N/A</v>
      </c>
      <c r="G421" t="e">
        <f t="shared" si="193"/>
        <v>#N/A</v>
      </c>
      <c r="H421">
        <f t="shared" si="194"/>
        <v>1.132242267588951E-32</v>
      </c>
      <c r="I421">
        <f t="shared" si="203"/>
        <v>7.1892902666142771E-32</v>
      </c>
      <c r="J421">
        <f t="shared" si="212"/>
        <v>4.5649147728512544E-31</v>
      </c>
      <c r="K421">
        <f t="shared" si="160"/>
        <v>2.898540205027717E-30</v>
      </c>
      <c r="L421">
        <f t="shared" si="168"/>
        <v>1.84045830825323E-29</v>
      </c>
      <c r="M421">
        <f t="shared" si="176"/>
        <v>1.168618181849922E-28</v>
      </c>
      <c r="N421">
        <f t="shared" si="184"/>
        <v>7.4202629248709591E-28</v>
      </c>
      <c r="O421">
        <f t="shared" si="199"/>
        <v>4.7115732691283061E-27</v>
      </c>
      <c r="P421">
        <f t="shared" si="208"/>
        <v>2.9916625455358027E-26</v>
      </c>
      <c r="Q421">
        <f t="shared" si="157"/>
        <v>1.8995873087669536E-25</v>
      </c>
      <c r="R421">
        <f t="shared" si="165"/>
        <v>1.2061627568968473E-24</v>
      </c>
      <c r="S421">
        <f t="shared" si="173"/>
        <v>7.6586561165716592E-24</v>
      </c>
      <c r="T421">
        <f t="shared" si="181"/>
        <v>4.8629435104434047E-23</v>
      </c>
      <c r="U421">
        <f t="shared" si="196"/>
        <v>3.0877766576559314E-22</v>
      </c>
      <c r="V421">
        <f t="shared" si="205"/>
        <v>1.9606159658423463E-21</v>
      </c>
      <c r="W421">
        <f t="shared" ref="W421:W464" si="214">$C$8*EXP(-$C$5*($D421-($W$14-1)*$C$3))</f>
        <v>1.2449135386735124E-20</v>
      </c>
      <c r="X421">
        <f t="shared" si="162"/>
        <v>7.9047082435991326E-20</v>
      </c>
      <c r="Y421">
        <f t="shared" si="170"/>
        <v>5.0191768725564093E-19</v>
      </c>
      <c r="Z421">
        <f t="shared" si="178"/>
        <v>3.1869786590041944E-18</v>
      </c>
      <c r="AA421">
        <f t="shared" si="186"/>
        <v>2.0236053103613795E-17</v>
      </c>
      <c r="AB421">
        <f t="shared" si="201"/>
        <v>1.2849092793744327E-16</v>
      </c>
      <c r="AC421">
        <f t="shared" si="210"/>
        <v>8.1586653670507415E-16</v>
      </c>
      <c r="AD421">
        <f t="shared" si="159"/>
        <v>5.1804295945251346E-15</v>
      </c>
      <c r="AE421">
        <f t="shared" si="167"/>
        <v>3.2893677551985501E-14</v>
      </c>
      <c r="AF421">
        <f t="shared" si="175"/>
        <v>2.0886183339649843E-13</v>
      </c>
      <c r="AG421">
        <f t="shared" si="183"/>
        <v>1.3261899761984355E-12</v>
      </c>
      <c r="AH421">
        <f t="shared" si="198"/>
        <v>8.4207814533082947E-12</v>
      </c>
      <c r="AI421">
        <f t="shared" si="207"/>
        <v>5.346862934950363E-11</v>
      </c>
      <c r="AJ421">
        <f t="shared" si="182"/>
        <v>3.395046339067985E-10</v>
      </c>
      <c r="AK421">
        <f t="shared" si="197"/>
        <v>2.1557200520469247E-9</v>
      </c>
      <c r="AL421">
        <f t="shared" si="206"/>
        <v>1.3687969113472939E-8</v>
      </c>
      <c r="AM421">
        <f t="shared" ref="AM421:AM452" si="215">$C$8*EXP(-$C$5*($D421-($AM$14-1)*$C$3))</f>
        <v>8.6913186280140482E-8</v>
      </c>
      <c r="AN421">
        <f t="shared" si="195"/>
        <v>5.5186433332401304E-7</v>
      </c>
      <c r="AO421">
        <f t="shared" si="204"/>
        <v>3.5041200930490686E-6</v>
      </c>
      <c r="AP421">
        <f t="shared" si="213"/>
        <v>2.2249775687715977E-5</v>
      </c>
      <c r="AQ421">
        <f t="shared" si="187"/>
        <v>1.412772693309472E-4</v>
      </c>
      <c r="AR421">
        <f t="shared" si="202"/>
        <v>8.9705474382056069E-4</v>
      </c>
      <c r="AS421">
        <f t="shared" si="211"/>
        <v>5.6959425760552849E-3</v>
      </c>
      <c r="AT421">
        <f t="shared" si="185"/>
        <v>3.6166980948722442E-2</v>
      </c>
      <c r="AU421">
        <f t="shared" si="200"/>
        <v>0.2296460144180634</v>
      </c>
      <c r="AV421">
        <f t="shared" si="209"/>
        <v>1.4581612994701523</v>
      </c>
    </row>
    <row r="422" spans="1:49" x14ac:dyDescent="0.2">
      <c r="A422">
        <v>408</v>
      </c>
      <c r="B422">
        <f t="shared" si="188"/>
        <v>40</v>
      </c>
      <c r="C422">
        <f t="shared" si="189"/>
        <v>7</v>
      </c>
      <c r="D422">
        <f t="shared" si="190"/>
        <v>326.22222222222223</v>
      </c>
      <c r="E422">
        <f t="shared" si="191"/>
        <v>-254.22222222222223</v>
      </c>
      <c r="F422" t="e">
        <f t="shared" si="192"/>
        <v>#N/A</v>
      </c>
      <c r="G422" t="e">
        <f t="shared" si="193"/>
        <v>#N/A</v>
      </c>
      <c r="H422">
        <f t="shared" si="194"/>
        <v>9.2203050692584986E-33</v>
      </c>
      <c r="I422">
        <f t="shared" si="203"/>
        <v>5.8545287865634943E-32</v>
      </c>
      <c r="J422">
        <f t="shared" si="212"/>
        <v>3.7173940618275647E-31</v>
      </c>
      <c r="K422">
        <f t="shared" si="160"/>
        <v>2.3603980977301774E-30</v>
      </c>
      <c r="L422">
        <f t="shared" si="168"/>
        <v>1.4987593693602557E-29</v>
      </c>
      <c r="M422">
        <f t="shared" si="176"/>
        <v>9.5165287982785724E-29</v>
      </c>
      <c r="N422">
        <f t="shared" si="184"/>
        <v>6.0426191301892586E-28</v>
      </c>
      <c r="O422">
        <f t="shared" si="199"/>
        <v>3.8368239855622294E-27</v>
      </c>
      <c r="P422">
        <f t="shared" si="208"/>
        <v>2.4362313723593338E-26</v>
      </c>
      <c r="Q422">
        <f t="shared" si="157"/>
        <v>1.5469104973284511E-25</v>
      </c>
      <c r="R422">
        <f t="shared" si="165"/>
        <v>9.8222694030393164E-25</v>
      </c>
      <c r="S422">
        <f t="shared" si="173"/>
        <v>6.2367523132398974E-24</v>
      </c>
      <c r="T422">
        <f t="shared" si="181"/>
        <v>3.9600908731608378E-23</v>
      </c>
      <c r="U422">
        <f t="shared" si="196"/>
        <v>2.5145009671780664E-22</v>
      </c>
      <c r="V422">
        <f t="shared" si="205"/>
        <v>1.5966085921894038E-21</v>
      </c>
      <c r="W422">
        <f t="shared" si="214"/>
        <v>1.0137832635291752E-20</v>
      </c>
      <c r="X422">
        <f t="shared" si="162"/>
        <v>6.4371224759758548E-20</v>
      </c>
      <c r="Y422">
        <f t="shared" si="170"/>
        <v>4.0873179960048765E-19</v>
      </c>
      <c r="Z422">
        <f t="shared" si="178"/>
        <v>2.5952851546346717E-18</v>
      </c>
      <c r="AA422">
        <f t="shared" si="186"/>
        <v>1.6479033538498201E-17</v>
      </c>
      <c r="AB422">
        <f t="shared" si="201"/>
        <v>1.046353406977249E-16</v>
      </c>
      <c r="AC422">
        <f t="shared" si="210"/>
        <v>6.6439299958647644E-16</v>
      </c>
      <c r="AD422">
        <f t="shared" si="159"/>
        <v>4.2186325858555425E-15</v>
      </c>
      <c r="AE422">
        <f t="shared" si="167"/>
        <v>2.6786647218617593E-14</v>
      </c>
      <c r="AF422">
        <f t="shared" si="175"/>
        <v>1.7008460789413809E-13</v>
      </c>
      <c r="AG422">
        <f t="shared" si="183"/>
        <v>1.0799699419790157E-12</v>
      </c>
      <c r="AH422">
        <f t="shared" si="198"/>
        <v>6.8573816879660845E-12</v>
      </c>
      <c r="AI422">
        <f t="shared" si="207"/>
        <v>4.3541659620899384E-11</v>
      </c>
      <c r="AJ422">
        <f t="shared" si="182"/>
        <v>2.7647230514662822E-10</v>
      </c>
      <c r="AK422">
        <f t="shared" si="197"/>
        <v>1.7554897121193191E-9</v>
      </c>
      <c r="AL422">
        <f t="shared" si="206"/>
        <v>1.1146664862950251E-8</v>
      </c>
      <c r="AM422">
        <f t="shared" si="215"/>
        <v>7.0776910117536625E-8</v>
      </c>
      <c r="AN422">
        <f t="shared" si="195"/>
        <v>4.4940536630254595E-7</v>
      </c>
      <c r="AO422">
        <f t="shared" si="204"/>
        <v>2.8535462049152608E-6</v>
      </c>
      <c r="AP422">
        <f t="shared" si="213"/>
        <v>1.8118888990089386E-5</v>
      </c>
      <c r="AQ422">
        <f t="shared" si="187"/>
        <v>1.1504777377345164E-4</v>
      </c>
      <c r="AR422">
        <f t="shared" si="202"/>
        <v>7.30507828458306E-4</v>
      </c>
      <c r="AS422">
        <f t="shared" si="211"/>
        <v>4.638435581462882E-3</v>
      </c>
      <c r="AT422">
        <f t="shared" si="185"/>
        <v>2.9452230086003617E-2</v>
      </c>
      <c r="AU422">
        <f t="shared" si="200"/>
        <v>0.18701000408532631</v>
      </c>
      <c r="AV422">
        <f t="shared" si="209"/>
        <v>1.1874395088544971</v>
      </c>
    </row>
    <row r="423" spans="1:49" x14ac:dyDescent="0.2">
      <c r="A423">
        <v>409</v>
      </c>
      <c r="B423">
        <f t="shared" si="188"/>
        <v>40</v>
      </c>
      <c r="C423">
        <f t="shared" si="189"/>
        <v>8</v>
      </c>
      <c r="D423">
        <f t="shared" si="190"/>
        <v>327.11111111111109</v>
      </c>
      <c r="E423">
        <f t="shared" si="191"/>
        <v>-255.11111111111109</v>
      </c>
      <c r="F423" t="e">
        <f t="shared" si="192"/>
        <v>#N/A</v>
      </c>
      <c r="G423" t="e">
        <f t="shared" si="193"/>
        <v>#N/A</v>
      </c>
      <c r="H423">
        <f t="shared" si="194"/>
        <v>7.5084659885757464E-33</v>
      </c>
      <c r="I423">
        <f t="shared" si="203"/>
        <v>4.7675787235730582E-32</v>
      </c>
      <c r="J423">
        <f t="shared" si="212"/>
        <v>3.0272237924564464E-31</v>
      </c>
      <c r="K423">
        <f t="shared" si="160"/>
        <v>1.9221672930753925E-30</v>
      </c>
      <c r="L423">
        <f t="shared" si="168"/>
        <v>1.2205001532347039E-29</v>
      </c>
      <c r="M423">
        <f t="shared" si="176"/>
        <v>7.7496929086885074E-29</v>
      </c>
      <c r="N423">
        <f t="shared" si="184"/>
        <v>4.9207482702730075E-28</v>
      </c>
      <c r="O423">
        <f t="shared" si="199"/>
        <v>3.1244803922808441E-27</v>
      </c>
      <c r="P423">
        <f t="shared" si="208"/>
        <v>1.9839213846242456E-26</v>
      </c>
      <c r="Q423">
        <f t="shared" si="157"/>
        <v>1.2597115571898908E-25</v>
      </c>
      <c r="R423">
        <f t="shared" si="165"/>
        <v>7.9986698042389655E-25</v>
      </c>
      <c r="S423">
        <f t="shared" si="173"/>
        <v>5.0788387446380723E-24</v>
      </c>
      <c r="T423">
        <f t="shared" si="181"/>
        <v>3.2248615864061229E-23</v>
      </c>
      <c r="U423">
        <f t="shared" si="196"/>
        <v>2.0476594698851766E-22</v>
      </c>
      <c r="V423">
        <f t="shared" si="205"/>
        <v>1.3001827186273473E-21</v>
      </c>
      <c r="W423">
        <f t="shared" si="214"/>
        <v>8.2556456611996806E-21</v>
      </c>
      <c r="X423">
        <f t="shared" si="162"/>
        <v>5.2420082429060189E-20</v>
      </c>
      <c r="Y423">
        <f t="shared" si="170"/>
        <v>3.3284677596860109E-19</v>
      </c>
      <c r="Z423">
        <f t="shared" si="178"/>
        <v>2.1134452892671198E-18</v>
      </c>
      <c r="AA423">
        <f t="shared" si="186"/>
        <v>1.3419541101839418E-17</v>
      </c>
      <c r="AB423">
        <f t="shared" si="201"/>
        <v>8.5208774647961953E-17</v>
      </c>
      <c r="AC423">
        <f t="shared" si="210"/>
        <v>5.4104199405238305E-16</v>
      </c>
      <c r="AD423">
        <f t="shared" si="159"/>
        <v>3.4354025220708933E-15</v>
      </c>
      <c r="AE423">
        <f t="shared" si="167"/>
        <v>2.1813446309878121E-14</v>
      </c>
      <c r="AF423">
        <f t="shared" si="175"/>
        <v>1.3850675047740966E-13</v>
      </c>
      <c r="AG423">
        <f t="shared" si="183"/>
        <v>8.7946304565014929E-13</v>
      </c>
      <c r="AH423">
        <f t="shared" si="198"/>
        <v>5.5842422553288031E-12</v>
      </c>
      <c r="AI423">
        <f t="shared" si="207"/>
        <v>3.5457728122216898E-11</v>
      </c>
      <c r="AJ423">
        <f t="shared" ref="AJ423:AJ454" si="216">$C$8*EXP(-$C$5*($D423-($AJ$14-1)*$C$3))</f>
        <v>2.2514253968643837E-10</v>
      </c>
      <c r="AK423">
        <f t="shared" si="197"/>
        <v>1.4295660173641746E-9</v>
      </c>
      <c r="AL423">
        <f t="shared" si="206"/>
        <v>9.0771783992875326E-9</v>
      </c>
      <c r="AM423">
        <f t="shared" si="215"/>
        <v>5.7636490159728058E-8</v>
      </c>
      <c r="AN423">
        <f t="shared" si="195"/>
        <v>3.6596890044522897E-7</v>
      </c>
      <c r="AO423">
        <f t="shared" si="204"/>
        <v>2.3237576702176058E-6</v>
      </c>
      <c r="AP423">
        <f t="shared" si="213"/>
        <v>1.4754941480890393E-5</v>
      </c>
      <c r="AQ423">
        <f t="shared" si="187"/>
        <v>9.3688038513978507E-5</v>
      </c>
      <c r="AR423">
        <f t="shared" si="202"/>
        <v>5.9488196357570643E-4</v>
      </c>
      <c r="AS423">
        <f t="shared" si="211"/>
        <v>3.7772650191079367E-3</v>
      </c>
      <c r="AT423">
        <f t="shared" si="185"/>
        <v>2.3984137859578494E-2</v>
      </c>
      <c r="AU423">
        <f t="shared" si="200"/>
        <v>0.15228978267538082</v>
      </c>
      <c r="AV423">
        <f t="shared" si="209"/>
        <v>0.96697984489163169</v>
      </c>
    </row>
    <row r="424" spans="1:49" x14ac:dyDescent="0.2">
      <c r="A424">
        <v>410</v>
      </c>
      <c r="B424">
        <f t="shared" si="188"/>
        <v>40</v>
      </c>
      <c r="C424">
        <f t="shared" si="189"/>
        <v>9</v>
      </c>
      <c r="D424">
        <f t="shared" si="190"/>
        <v>328</v>
      </c>
      <c r="E424">
        <f t="shared" si="191"/>
        <v>-256</v>
      </c>
      <c r="F424" t="e">
        <f t="shared" si="192"/>
        <v>#N/A</v>
      </c>
      <c r="G424" t="e">
        <f t="shared" si="193"/>
        <v>#N/A</v>
      </c>
      <c r="H424">
        <f t="shared" si="194"/>
        <v>6.1144464394747652E-33</v>
      </c>
      <c r="I424">
        <f t="shared" si="203"/>
        <v>3.8824314840901456E-32</v>
      </c>
      <c r="J424">
        <f t="shared" si="212"/>
        <v>2.4651903288156746E-31</v>
      </c>
      <c r="K424">
        <f t="shared" si="160"/>
        <v>1.565298288505541E-30</v>
      </c>
      <c r="L424">
        <f t="shared" si="168"/>
        <v>9.9390245992707798E-30</v>
      </c>
      <c r="M424">
        <f t="shared" si="176"/>
        <v>6.3108872417681303E-29</v>
      </c>
      <c r="N424">
        <f t="shared" si="184"/>
        <v>4.0071636185741875E-28</v>
      </c>
      <c r="O424">
        <f t="shared" si="199"/>
        <v>2.5443902974133214E-27</v>
      </c>
      <c r="P424">
        <f t="shared" si="208"/>
        <v>1.6155871338926425E-26</v>
      </c>
      <c r="Q424">
        <f t="shared" si="157"/>
        <v>1.0258338863549856E-25</v>
      </c>
      <c r="R424">
        <f t="shared" si="165"/>
        <v>6.5136391613781074E-25</v>
      </c>
      <c r="S424">
        <f t="shared" si="173"/>
        <v>4.1359030627651678E-24</v>
      </c>
      <c r="T424">
        <f t="shared" si="181"/>
        <v>2.6261347490687648E-23</v>
      </c>
      <c r="U424">
        <f t="shared" si="196"/>
        <v>1.6674916253127967E-22</v>
      </c>
      <c r="V424">
        <f t="shared" si="205"/>
        <v>1.0587911840678764E-21</v>
      </c>
      <c r="W424">
        <f t="shared" si="214"/>
        <v>6.7229049576160433E-21</v>
      </c>
      <c r="X424">
        <f t="shared" si="162"/>
        <v>4.2687785608007625E-20</v>
      </c>
      <c r="Y424">
        <f t="shared" si="170"/>
        <v>2.7105054312137654E-19</v>
      </c>
      <c r="Z424">
        <f t="shared" si="178"/>
        <v>1.7210636691497082E-18</v>
      </c>
      <c r="AA424">
        <f t="shared" si="186"/>
        <v>1.092807311564996E-17</v>
      </c>
      <c r="AB424">
        <f t="shared" si="201"/>
        <v>6.9388939039072432E-17</v>
      </c>
      <c r="AC424">
        <f t="shared" si="210"/>
        <v>4.4059229930232245E-16</v>
      </c>
      <c r="AD424">
        <f t="shared" si="159"/>
        <v>2.7975867176063917E-15</v>
      </c>
      <c r="AE424">
        <f t="shared" si="167"/>
        <v>1.7763568394002555E-14</v>
      </c>
      <c r="AF424">
        <f t="shared" si="175"/>
        <v>1.1279162862139462E-13</v>
      </c>
      <c r="AG424">
        <f t="shared" si="183"/>
        <v>7.1618219970723425E-13</v>
      </c>
      <c r="AH424">
        <f t="shared" si="198"/>
        <v>4.5474735088646573E-12</v>
      </c>
      <c r="AI424">
        <f t="shared" si="207"/>
        <v>2.8874656927077046E-11</v>
      </c>
      <c r="AJ424">
        <f t="shared" si="216"/>
        <v>1.833426431250521E-10</v>
      </c>
      <c r="AK424">
        <f t="shared" si="197"/>
        <v>1.164153218269349E-9</v>
      </c>
      <c r="AL424">
        <f t="shared" si="206"/>
        <v>7.3919121733317287E-9</v>
      </c>
      <c r="AM424">
        <f t="shared" si="215"/>
        <v>4.6935716640013204E-8</v>
      </c>
      <c r="AN424">
        <f t="shared" si="195"/>
        <v>2.980232238769536E-7</v>
      </c>
      <c r="AO424">
        <f t="shared" si="204"/>
        <v>1.8923295163729204E-6</v>
      </c>
      <c r="AP424">
        <f t="shared" si="213"/>
        <v>1.2015543459843389E-5</v>
      </c>
      <c r="AQ424">
        <f t="shared" si="187"/>
        <v>7.6293945312500027E-5</v>
      </c>
      <c r="AR424">
        <f t="shared" si="202"/>
        <v>4.8443635619146714E-4</v>
      </c>
      <c r="AS424">
        <f t="shared" si="211"/>
        <v>3.0759791257199071E-3</v>
      </c>
      <c r="AT424">
        <f t="shared" si="185"/>
        <v>1.9531250000000003E-2</v>
      </c>
      <c r="AU424">
        <f t="shared" si="200"/>
        <v>0.12401570718501562</v>
      </c>
      <c r="AV424">
        <f t="shared" si="209"/>
        <v>0.78745065618429588</v>
      </c>
    </row>
    <row r="425" spans="1:49" s="1" customFormat="1" x14ac:dyDescent="0.2">
      <c r="A425" s="1">
        <v>411</v>
      </c>
      <c r="B425" s="1">
        <f t="shared" si="188"/>
        <v>41</v>
      </c>
      <c r="C425" s="1">
        <f t="shared" si="189"/>
        <v>0</v>
      </c>
      <c r="D425" s="1">
        <f t="shared" si="190"/>
        <v>328</v>
      </c>
      <c r="E425" s="1">
        <f t="shared" si="191"/>
        <v>-256</v>
      </c>
      <c r="F425" s="1" t="e">
        <f t="shared" si="192"/>
        <v>#N/A</v>
      </c>
      <c r="G425" s="1" t="e">
        <f t="shared" si="193"/>
        <v>#N/A</v>
      </c>
      <c r="H425" s="1">
        <f t="shared" si="194"/>
        <v>6.1144464394747652E-33</v>
      </c>
      <c r="I425" s="1">
        <f t="shared" si="203"/>
        <v>3.8824314840901456E-32</v>
      </c>
      <c r="J425" s="1">
        <f t="shared" si="212"/>
        <v>2.4651903288156746E-31</v>
      </c>
      <c r="K425" s="1">
        <f t="shared" si="160"/>
        <v>1.565298288505541E-30</v>
      </c>
      <c r="L425" s="1">
        <f t="shared" si="168"/>
        <v>9.9390245992707798E-30</v>
      </c>
      <c r="M425" s="1">
        <f t="shared" si="176"/>
        <v>6.3108872417681303E-29</v>
      </c>
      <c r="N425" s="1">
        <f t="shared" si="184"/>
        <v>4.0071636185741875E-28</v>
      </c>
      <c r="O425" s="1">
        <f t="shared" si="199"/>
        <v>2.5443902974133214E-27</v>
      </c>
      <c r="P425" s="1">
        <f t="shared" si="208"/>
        <v>1.6155871338926425E-26</v>
      </c>
      <c r="Q425" s="1">
        <f t="shared" ref="Q425:Q464" si="217">$C$8*EXP(-$C$5*($D425-($Q$14-1)*$C$3))</f>
        <v>1.0258338863549856E-25</v>
      </c>
      <c r="R425" s="1">
        <f t="shared" si="165"/>
        <v>6.5136391613781074E-25</v>
      </c>
      <c r="S425" s="1">
        <f t="shared" si="173"/>
        <v>4.1359030627651678E-24</v>
      </c>
      <c r="T425" s="1">
        <f t="shared" si="181"/>
        <v>2.6261347490687648E-23</v>
      </c>
      <c r="U425" s="1">
        <f t="shared" si="196"/>
        <v>1.6674916253127967E-22</v>
      </c>
      <c r="V425" s="1">
        <f t="shared" si="205"/>
        <v>1.0587911840678764E-21</v>
      </c>
      <c r="W425" s="1">
        <f t="shared" si="214"/>
        <v>6.7229049576160433E-21</v>
      </c>
      <c r="X425" s="1">
        <f t="shared" si="162"/>
        <v>4.2687785608007625E-20</v>
      </c>
      <c r="Y425" s="1">
        <f t="shared" si="170"/>
        <v>2.7105054312137654E-19</v>
      </c>
      <c r="Z425" s="1">
        <f t="shared" si="178"/>
        <v>1.7210636691497082E-18</v>
      </c>
      <c r="AA425" s="1">
        <f t="shared" si="186"/>
        <v>1.092807311564996E-17</v>
      </c>
      <c r="AB425" s="1">
        <f t="shared" si="201"/>
        <v>6.9388939039072432E-17</v>
      </c>
      <c r="AC425" s="1">
        <f t="shared" si="210"/>
        <v>4.4059229930232245E-16</v>
      </c>
      <c r="AD425" s="1">
        <f t="shared" si="159"/>
        <v>2.7975867176063917E-15</v>
      </c>
      <c r="AE425" s="1">
        <f t="shared" si="167"/>
        <v>1.7763568394002555E-14</v>
      </c>
      <c r="AF425" s="1">
        <f t="shared" si="175"/>
        <v>1.1279162862139462E-13</v>
      </c>
      <c r="AG425" s="1">
        <f t="shared" ref="AG425:AG456" si="218">$C$8*EXP(-$C$5*($D425-($AG$14-1)*$C$3))</f>
        <v>7.1618219970723425E-13</v>
      </c>
      <c r="AH425" s="1">
        <f t="shared" si="198"/>
        <v>4.5474735088646573E-12</v>
      </c>
      <c r="AI425" s="1">
        <f t="shared" si="207"/>
        <v>2.8874656927077046E-11</v>
      </c>
      <c r="AJ425" s="1">
        <f t="shared" si="216"/>
        <v>1.833426431250521E-10</v>
      </c>
      <c r="AK425" s="1">
        <f t="shared" si="197"/>
        <v>1.164153218269349E-9</v>
      </c>
      <c r="AL425" s="1">
        <f t="shared" si="206"/>
        <v>7.3919121733317287E-9</v>
      </c>
      <c r="AM425" s="1">
        <f t="shared" si="215"/>
        <v>4.6935716640013204E-8</v>
      </c>
      <c r="AN425" s="1">
        <f t="shared" si="195"/>
        <v>2.980232238769536E-7</v>
      </c>
      <c r="AO425" s="1">
        <f t="shared" si="204"/>
        <v>1.8923295163729204E-6</v>
      </c>
      <c r="AP425" s="1">
        <f t="shared" si="213"/>
        <v>1.2015543459843389E-5</v>
      </c>
      <c r="AQ425" s="1">
        <f t="shared" si="187"/>
        <v>7.6293945312500027E-5</v>
      </c>
      <c r="AR425" s="1">
        <f t="shared" si="202"/>
        <v>4.8443635619146714E-4</v>
      </c>
      <c r="AS425" s="1">
        <f t="shared" si="211"/>
        <v>3.0759791257199071E-3</v>
      </c>
      <c r="AT425" s="1">
        <f t="shared" si="185"/>
        <v>1.9531250000000003E-2</v>
      </c>
      <c r="AU425" s="1">
        <f t="shared" si="200"/>
        <v>0.12401570718501562</v>
      </c>
      <c r="AV425" s="1">
        <f t="shared" si="209"/>
        <v>0.78745065618429588</v>
      </c>
      <c r="AW425" s="1">
        <f t="shared" ref="AW425:AW464" si="219">$C$8*EXP(-$C$5*($D425-($AW$14-1)*$C$3))</f>
        <v>5</v>
      </c>
    </row>
    <row r="426" spans="1:49" x14ac:dyDescent="0.2">
      <c r="A426">
        <v>412</v>
      </c>
      <c r="B426">
        <f t="shared" si="188"/>
        <v>41</v>
      </c>
      <c r="C426">
        <f t="shared" si="189"/>
        <v>1</v>
      </c>
      <c r="D426">
        <f t="shared" si="190"/>
        <v>328.88888888888891</v>
      </c>
      <c r="E426">
        <f t="shared" si="191"/>
        <v>-256.88888888888891</v>
      </c>
      <c r="F426" t="e">
        <f t="shared" si="192"/>
        <v>#N/A</v>
      </c>
      <c r="G426" t="e">
        <f t="shared" si="193"/>
        <v>#N/A</v>
      </c>
      <c r="H426">
        <f t="shared" si="194"/>
        <v>4.9792401428053624E-33</v>
      </c>
      <c r="I426">
        <f t="shared" si="203"/>
        <v>3.1616204162766234E-32</v>
      </c>
      <c r="J426">
        <f t="shared" si="212"/>
        <v>2.007503829888641E-31</v>
      </c>
      <c r="K426">
        <f t="shared" si="160"/>
        <v>1.2746854765581736E-30</v>
      </c>
      <c r="L426">
        <f t="shared" si="168"/>
        <v>8.093748265668163E-30</v>
      </c>
      <c r="M426">
        <f t="shared" si="176"/>
        <v>5.1392098045149254E-29</v>
      </c>
      <c r="N426">
        <f t="shared" si="184"/>
        <v>3.2631948199889268E-28</v>
      </c>
      <c r="O426">
        <f t="shared" si="199"/>
        <v>2.0719995560110364E-27</v>
      </c>
      <c r="P426">
        <f t="shared" si="208"/>
        <v>1.3156377099558218E-26</v>
      </c>
      <c r="Q426">
        <f t="shared" si="217"/>
        <v>8.3537787391716583E-26</v>
      </c>
      <c r="R426">
        <f t="shared" si="165"/>
        <v>5.3043188633882561E-25</v>
      </c>
      <c r="S426">
        <f t="shared" si="173"/>
        <v>3.3680325374869059E-24</v>
      </c>
      <c r="T426">
        <f t="shared" si="181"/>
        <v>2.138567357227931E-23</v>
      </c>
      <c r="U426">
        <f t="shared" si="196"/>
        <v>1.3579056290273947E-22</v>
      </c>
      <c r="V426">
        <f t="shared" si="205"/>
        <v>8.6221632959664848E-22</v>
      </c>
      <c r="W426">
        <f t="shared" si="214"/>
        <v>5.4747324345035071E-21</v>
      </c>
      <c r="X426">
        <f t="shared" si="162"/>
        <v>3.4762384103101329E-20</v>
      </c>
      <c r="Y426">
        <f t="shared" si="170"/>
        <v>2.2072738037674216E-19</v>
      </c>
      <c r="Z426">
        <f t="shared" si="178"/>
        <v>1.4015315032328988E-18</v>
      </c>
      <c r="AA426">
        <f t="shared" si="186"/>
        <v>8.8991703303938817E-18</v>
      </c>
      <c r="AB426">
        <f t="shared" si="201"/>
        <v>5.6506209376446029E-17</v>
      </c>
      <c r="AC426">
        <f t="shared" si="210"/>
        <v>3.5879206482762234E-16</v>
      </c>
      <c r="AD426">
        <f t="shared" si="159"/>
        <v>2.2781876045808353E-15</v>
      </c>
      <c r="AE426">
        <f t="shared" si="167"/>
        <v>1.4465589600370196E-14</v>
      </c>
      <c r="AF426">
        <f t="shared" si="175"/>
        <v>9.1850768595871381E-14</v>
      </c>
      <c r="AG426">
        <f t="shared" si="218"/>
        <v>5.8321602677269434E-13</v>
      </c>
      <c r="AH426">
        <f t="shared" si="198"/>
        <v>3.7031909376947597E-12</v>
      </c>
      <c r="AI426">
        <f t="shared" si="207"/>
        <v>2.3513796760543006E-11</v>
      </c>
      <c r="AJ426">
        <f t="shared" si="216"/>
        <v>1.4930330285380985E-10</v>
      </c>
      <c r="AK426">
        <f t="shared" si="197"/>
        <v>9.4801688004985579E-10</v>
      </c>
      <c r="AL426">
        <f t="shared" si="206"/>
        <v>6.0195319706990144E-9</v>
      </c>
      <c r="AM426">
        <f t="shared" si="215"/>
        <v>3.8221645530575349E-8</v>
      </c>
      <c r="AN426">
        <f t="shared" si="195"/>
        <v>2.4269232129276324E-7</v>
      </c>
      <c r="AO426">
        <f t="shared" si="204"/>
        <v>1.5410001844989458E-6</v>
      </c>
      <c r="AP426">
        <f t="shared" si="213"/>
        <v>9.7847412558272606E-6</v>
      </c>
      <c r="AQ426">
        <f t="shared" si="187"/>
        <v>6.212923425094743E-5</v>
      </c>
      <c r="AR426">
        <f t="shared" si="202"/>
        <v>3.9449604723173039E-4</v>
      </c>
      <c r="AS426">
        <f t="shared" si="211"/>
        <v>2.5048937614917804E-3</v>
      </c>
      <c r="AT426">
        <f t="shared" si="185"/>
        <v>1.5905083968242525E-2</v>
      </c>
      <c r="AU426">
        <f t="shared" si="200"/>
        <v>0.10099098809132288</v>
      </c>
      <c r="AV426">
        <f t="shared" si="209"/>
        <v>0.64125280294189535</v>
      </c>
      <c r="AW426">
        <f t="shared" si="219"/>
        <v>4.0717014958700846</v>
      </c>
    </row>
    <row r="427" spans="1:49" x14ac:dyDescent="0.2">
      <c r="A427">
        <v>413</v>
      </c>
      <c r="B427">
        <f t="shared" si="188"/>
        <v>41</v>
      </c>
      <c r="C427">
        <f t="shared" si="189"/>
        <v>2</v>
      </c>
      <c r="D427">
        <f t="shared" si="190"/>
        <v>329.77777777777777</v>
      </c>
      <c r="E427">
        <f t="shared" si="191"/>
        <v>-257.77777777777777</v>
      </c>
      <c r="F427" t="e">
        <f t="shared" si="192"/>
        <v>#N/A</v>
      </c>
      <c r="G427" t="e">
        <f t="shared" si="193"/>
        <v>#N/A</v>
      </c>
      <c r="H427">
        <f t="shared" si="194"/>
        <v>4.0547959075514338E-33</v>
      </c>
      <c r="I427">
        <f t="shared" si="203"/>
        <v>2.5746349156654117E-32</v>
      </c>
      <c r="J427">
        <f t="shared" si="212"/>
        <v>1.6347912694245404E-31</v>
      </c>
      <c r="K427">
        <f t="shared" si="160"/>
        <v>1.0380277523331679E-30</v>
      </c>
      <c r="L427">
        <f t="shared" si="168"/>
        <v>6.5910653841034582E-30</v>
      </c>
      <c r="M427">
        <f t="shared" si="176"/>
        <v>4.1850656497267668E-29</v>
      </c>
      <c r="N427">
        <f t="shared" si="184"/>
        <v>2.6573510459729117E-28</v>
      </c>
      <c r="O427">
        <f t="shared" si="199"/>
        <v>1.6873127383304745E-27</v>
      </c>
      <c r="P427">
        <f t="shared" si="208"/>
        <v>1.0713768063300608E-26</v>
      </c>
      <c r="Q427">
        <f t="shared" si="217"/>
        <v>6.8028186776906586E-26</v>
      </c>
      <c r="R427">
        <f t="shared" si="165"/>
        <v>4.3195206101260176E-25</v>
      </c>
      <c r="S427">
        <f t="shared" si="173"/>
        <v>2.7427246242049574E-24</v>
      </c>
      <c r="T427">
        <f t="shared" si="181"/>
        <v>1.7415215814888098E-23</v>
      </c>
      <c r="U427">
        <f t="shared" si="196"/>
        <v>1.1057972761922614E-22</v>
      </c>
      <c r="V427">
        <f t="shared" si="205"/>
        <v>7.0213750379646468E-22</v>
      </c>
      <c r="W427">
        <f t="shared" si="214"/>
        <v>4.458295248611356E-21</v>
      </c>
      <c r="X427">
        <f t="shared" si="162"/>
        <v>2.8308410270521911E-20</v>
      </c>
      <c r="Y427">
        <f t="shared" si="170"/>
        <v>1.7974720097189505E-19</v>
      </c>
      <c r="Z427">
        <f t="shared" si="178"/>
        <v>1.1413235836445079E-18</v>
      </c>
      <c r="AA427">
        <f t="shared" si="186"/>
        <v>7.2469530292536139E-18</v>
      </c>
      <c r="AB427">
        <f t="shared" si="201"/>
        <v>4.6015283448805171E-17</v>
      </c>
      <c r="AC427">
        <f t="shared" si="210"/>
        <v>2.9217883741299215E-16</v>
      </c>
      <c r="AD427">
        <f t="shared" ref="AD427:AD464" si="220">$C$8*EXP(-$C$5*($D427-($AD$14-1)*$C$3))</f>
        <v>1.8552199754889267E-15</v>
      </c>
      <c r="AE427">
        <f t="shared" si="167"/>
        <v>1.177991256289413E-14</v>
      </c>
      <c r="AF427">
        <f t="shared" si="175"/>
        <v>7.4797782377726319E-14</v>
      </c>
      <c r="AG427">
        <f t="shared" si="218"/>
        <v>4.7493631372516383E-13</v>
      </c>
      <c r="AH427">
        <f t="shared" si="198"/>
        <v>3.0156576161008997E-12</v>
      </c>
      <c r="AI427">
        <f t="shared" si="207"/>
        <v>1.9148232288697883E-11</v>
      </c>
      <c r="AJ427">
        <f t="shared" si="216"/>
        <v>1.2158369631364204E-10</v>
      </c>
      <c r="AK427">
        <f t="shared" si="197"/>
        <v>7.7200834972182805E-10</v>
      </c>
      <c r="AL427">
        <f t="shared" si="206"/>
        <v>4.9019474659066613E-9</v>
      </c>
      <c r="AM427">
        <f t="shared" si="215"/>
        <v>3.112542625629227E-8</v>
      </c>
      <c r="AN427">
        <f t="shared" si="195"/>
        <v>1.9763413752878814E-7</v>
      </c>
      <c r="AO427">
        <f t="shared" si="204"/>
        <v>1.254898551272104E-6</v>
      </c>
      <c r="AP427">
        <f t="shared" si="213"/>
        <v>7.9681091216108263E-6</v>
      </c>
      <c r="AQ427">
        <f t="shared" si="187"/>
        <v>5.0594339207369709E-5</v>
      </c>
      <c r="AR427">
        <f t="shared" si="202"/>
        <v>3.2125402912565879E-4</v>
      </c>
      <c r="AS427">
        <f t="shared" si="211"/>
        <v>2.0398359351323711E-3</v>
      </c>
      <c r="AT427">
        <f t="shared" ref="AT427:AT458" si="221">$C$8*EXP(-$C$5*($D427-($AT$14-1)*$C$3))</f>
        <v>1.2952150837086654E-2</v>
      </c>
      <c r="AU427">
        <f t="shared" si="200"/>
        <v>8.2241031456168567E-2</v>
      </c>
      <c r="AV427">
        <f t="shared" si="209"/>
        <v>0.522197999393887</v>
      </c>
      <c r="AW427">
        <f t="shared" si="219"/>
        <v>3.3157506142941804</v>
      </c>
    </row>
    <row r="428" spans="1:49" x14ac:dyDescent="0.2">
      <c r="A428">
        <v>414</v>
      </c>
      <c r="B428">
        <f t="shared" si="188"/>
        <v>41</v>
      </c>
      <c r="C428">
        <f t="shared" si="189"/>
        <v>3</v>
      </c>
      <c r="D428">
        <f t="shared" si="190"/>
        <v>330.66666666666669</v>
      </c>
      <c r="E428">
        <f t="shared" si="191"/>
        <v>-258.66666666666669</v>
      </c>
      <c r="F428" t="e">
        <f t="shared" si="192"/>
        <v>#N/A</v>
      </c>
      <c r="G428" t="e">
        <f t="shared" si="193"/>
        <v>#N/A</v>
      </c>
      <c r="H428">
        <f t="shared" si="194"/>
        <v>3.301983712445048E-33</v>
      </c>
      <c r="I428">
        <f t="shared" si="203"/>
        <v>2.0966289674868324E-32</v>
      </c>
      <c r="J428">
        <f t="shared" si="212"/>
        <v>1.3312764114302456E-31</v>
      </c>
      <c r="K428">
        <f t="shared" si="160"/>
        <v>8.4530783038592073E-31</v>
      </c>
      <c r="L428">
        <f t="shared" si="168"/>
        <v>5.3673701567662945E-30</v>
      </c>
      <c r="M428">
        <f t="shared" si="176"/>
        <v>3.4080676132614309E-29</v>
      </c>
      <c r="N428">
        <f t="shared" si="184"/>
        <v>2.1639880457879589E-28</v>
      </c>
      <c r="O428">
        <f t="shared" si="199"/>
        <v>1.3740467601321723E-27</v>
      </c>
      <c r="P428">
        <f t="shared" si="208"/>
        <v>8.7246530899492085E-27</v>
      </c>
      <c r="Q428">
        <f t="shared" si="217"/>
        <v>5.5398093972172172E-26</v>
      </c>
      <c r="R428">
        <f t="shared" si="165"/>
        <v>3.5175597059383638E-25</v>
      </c>
      <c r="S428">
        <f t="shared" si="173"/>
        <v>2.2335111910269988E-24</v>
      </c>
      <c r="T428">
        <f t="shared" si="181"/>
        <v>1.4181912056875988E-23</v>
      </c>
      <c r="U428">
        <f t="shared" si="196"/>
        <v>9.0049528472022172E-23</v>
      </c>
      <c r="V428">
        <f t="shared" si="205"/>
        <v>5.7177886490291208E-22</v>
      </c>
      <c r="W428">
        <f t="shared" si="214"/>
        <v>3.6305694865602551E-21</v>
      </c>
      <c r="X428">
        <f t="shared" si="162"/>
        <v>2.3052679288837691E-20</v>
      </c>
      <c r="Y428">
        <f t="shared" si="170"/>
        <v>1.4637538941514559E-19</v>
      </c>
      <c r="Z428">
        <f t="shared" si="178"/>
        <v>9.2942578855942589E-19</v>
      </c>
      <c r="AA428">
        <f t="shared" si="186"/>
        <v>5.9014858979424112E-18</v>
      </c>
      <c r="AB428">
        <f t="shared" si="201"/>
        <v>3.7472099690277302E-17</v>
      </c>
      <c r="AC428">
        <f t="shared" si="210"/>
        <v>2.3793300187121323E-16</v>
      </c>
      <c r="AD428">
        <f t="shared" si="220"/>
        <v>1.5107803898732584E-15</v>
      </c>
      <c r="AE428">
        <f t="shared" si="167"/>
        <v>9.5928575207109955E-15</v>
      </c>
      <c r="AF428">
        <f t="shared" si="175"/>
        <v>6.0910848479030624E-14</v>
      </c>
      <c r="AG428">
        <f t="shared" si="218"/>
        <v>3.8675977980755447E-13</v>
      </c>
      <c r="AH428">
        <f t="shared" si="198"/>
        <v>2.4557715253020076E-12</v>
      </c>
      <c r="AI428">
        <f t="shared" si="207"/>
        <v>1.5593177210631794E-11</v>
      </c>
      <c r="AJ428">
        <f t="shared" si="216"/>
        <v>9.9010503630734008E-11</v>
      </c>
      <c r="AK428">
        <f t="shared" si="197"/>
        <v>6.2867751047731229E-10</v>
      </c>
      <c r="AL428">
        <f t="shared" si="206"/>
        <v>3.9918533659217427E-9</v>
      </c>
      <c r="AM428">
        <f t="shared" si="215"/>
        <v>2.5346688929467923E-8</v>
      </c>
      <c r="AN428">
        <f t="shared" si="195"/>
        <v>1.6094144268219205E-7</v>
      </c>
      <c r="AO428">
        <f t="shared" si="204"/>
        <v>1.0219144616759649E-6</v>
      </c>
      <c r="AP428">
        <f t="shared" si="213"/>
        <v>6.4887523659437814E-6</v>
      </c>
      <c r="AQ428">
        <f t="shared" si="187"/>
        <v>4.1201009326641185E-5</v>
      </c>
      <c r="AR428">
        <f t="shared" si="202"/>
        <v>2.6161010218904722E-4</v>
      </c>
      <c r="AS428">
        <f t="shared" si="211"/>
        <v>1.6611206056816063E-3</v>
      </c>
      <c r="AT428">
        <f t="shared" si="221"/>
        <v>1.0547458387620133E-2</v>
      </c>
      <c r="AU428">
        <f t="shared" si="200"/>
        <v>6.6972186160396019E-2</v>
      </c>
      <c r="AV428">
        <f t="shared" si="209"/>
        <v>0.42524687505449088</v>
      </c>
      <c r="AW428">
        <f t="shared" si="219"/>
        <v>2.7001493472307536</v>
      </c>
    </row>
    <row r="429" spans="1:49" x14ac:dyDescent="0.2">
      <c r="A429">
        <v>415</v>
      </c>
      <c r="B429">
        <f t="shared" si="188"/>
        <v>41</v>
      </c>
      <c r="C429">
        <f t="shared" si="189"/>
        <v>4</v>
      </c>
      <c r="D429">
        <f t="shared" si="190"/>
        <v>331.55555555555554</v>
      </c>
      <c r="E429">
        <f t="shared" si="191"/>
        <v>-259.55555555555554</v>
      </c>
      <c r="F429" t="e">
        <f t="shared" si="192"/>
        <v>#N/A</v>
      </c>
      <c r="G429" t="e">
        <f t="shared" si="193"/>
        <v>#N/A</v>
      </c>
      <c r="H429">
        <f t="shared" si="194"/>
        <v>2.6889384042602581E-33</v>
      </c>
      <c r="I429">
        <f t="shared" si="203"/>
        <v>1.7073694606401545E-32</v>
      </c>
      <c r="J429">
        <f t="shared" si="212"/>
        <v>1.0841120311674288E-31</v>
      </c>
      <c r="K429">
        <f t="shared" ref="K429:K464" si="222">$C$8*EXP(-$C$5*($D429-($K$14-1)*$C$3))</f>
        <v>6.8836823149062659E-31</v>
      </c>
      <c r="L429">
        <f t="shared" si="168"/>
        <v>4.3708658192387983E-30</v>
      </c>
      <c r="M429">
        <f t="shared" si="176"/>
        <v>2.7753267997886199E-29</v>
      </c>
      <c r="N429">
        <f t="shared" si="184"/>
        <v>1.7622226726160052E-28</v>
      </c>
      <c r="O429">
        <f t="shared" si="199"/>
        <v>1.1189416497251412E-27</v>
      </c>
      <c r="P429">
        <f t="shared" si="208"/>
        <v>7.1048366074588712E-27</v>
      </c>
      <c r="Q429">
        <f t="shared" si="217"/>
        <v>4.5112900418969446E-26</v>
      </c>
      <c r="R429">
        <f t="shared" si="165"/>
        <v>2.864490623296343E-25</v>
      </c>
      <c r="S429">
        <f t="shared" si="173"/>
        <v>1.8188381715094725E-24</v>
      </c>
      <c r="T429">
        <f t="shared" si="181"/>
        <v>1.1548902507256186E-23</v>
      </c>
      <c r="U429">
        <f t="shared" si="196"/>
        <v>7.3330959956386439E-23</v>
      </c>
      <c r="V429">
        <f t="shared" si="205"/>
        <v>4.6562257190642195E-22</v>
      </c>
      <c r="W429">
        <f t="shared" si="214"/>
        <v>2.9565190418575861E-21</v>
      </c>
      <c r="X429">
        <f t="shared" si="162"/>
        <v>1.8772725748834941E-20</v>
      </c>
      <c r="Y429">
        <f t="shared" si="170"/>
        <v>1.1919937840804409E-19</v>
      </c>
      <c r="Z429">
        <f t="shared" si="178"/>
        <v>7.5686887471554243E-19</v>
      </c>
      <c r="AA429">
        <f t="shared" si="186"/>
        <v>4.8058177917017479E-18</v>
      </c>
      <c r="AB429">
        <f t="shared" si="201"/>
        <v>3.0515040872459312E-17</v>
      </c>
      <c r="AC429">
        <f t="shared" si="210"/>
        <v>1.9375843192717763E-16</v>
      </c>
      <c r="AD429">
        <f t="shared" si="220"/>
        <v>1.2302893546756482E-15</v>
      </c>
      <c r="AE429">
        <f t="shared" si="167"/>
        <v>7.8118504633495886E-15</v>
      </c>
      <c r="AF429">
        <f t="shared" si="175"/>
        <v>4.9602158573357511E-14</v>
      </c>
      <c r="AG429">
        <f t="shared" si="218"/>
        <v>3.1495407479696509E-13</v>
      </c>
      <c r="AH429">
        <f t="shared" si="198"/>
        <v>1.9998337186174959E-12</v>
      </c>
      <c r="AI429">
        <f t="shared" si="207"/>
        <v>1.2698152594779533E-11</v>
      </c>
      <c r="AJ429">
        <f t="shared" si="216"/>
        <v>8.0628243148023102E-11</v>
      </c>
      <c r="AK429">
        <f t="shared" si="197"/>
        <v>5.1195743196607761E-10</v>
      </c>
      <c r="AL429">
        <f t="shared" si="206"/>
        <v>3.2507270642635624E-9</v>
      </c>
      <c r="AM429">
        <f t="shared" si="215"/>
        <v>2.0640830245893934E-8</v>
      </c>
      <c r="AN429">
        <f t="shared" si="195"/>
        <v>1.3106110258331595E-7</v>
      </c>
      <c r="AO429">
        <f t="shared" si="204"/>
        <v>8.3218612845147102E-7</v>
      </c>
      <c r="AP429">
        <f t="shared" si="213"/>
        <v>5.2840525429488319E-6</v>
      </c>
      <c r="AQ429">
        <f t="shared" ref="AQ429:AQ464" si="223">$C$8*EXP(-$C$5*($D429-($AQ$14-1)*$C$3))</f>
        <v>3.3551642261328909E-5</v>
      </c>
      <c r="AR429">
        <f t="shared" si="202"/>
        <v>2.1303964888357674E-4</v>
      </c>
      <c r="AS429">
        <f t="shared" si="211"/>
        <v>1.3527174509949018E-3</v>
      </c>
      <c r="AT429">
        <f t="shared" si="221"/>
        <v>8.5892204189001904E-3</v>
      </c>
      <c r="AU429">
        <f t="shared" si="200"/>
        <v>5.4538150114195591E-2</v>
      </c>
      <c r="AV429">
        <f t="shared" si="209"/>
        <v>0.34629566745469464</v>
      </c>
      <c r="AW429">
        <f t="shared" si="219"/>
        <v>2.1988404272384474</v>
      </c>
    </row>
    <row r="430" spans="1:49" x14ac:dyDescent="0.2">
      <c r="A430">
        <v>416</v>
      </c>
      <c r="B430">
        <f t="shared" si="188"/>
        <v>41</v>
      </c>
      <c r="C430">
        <f t="shared" si="189"/>
        <v>5</v>
      </c>
      <c r="D430">
        <f t="shared" si="190"/>
        <v>332.44444444444446</v>
      </c>
      <c r="E430">
        <f t="shared" si="191"/>
        <v>-260.44444444444446</v>
      </c>
      <c r="F430" t="e">
        <f t="shared" si="192"/>
        <v>#N/A</v>
      </c>
      <c r="G430" t="e">
        <f t="shared" si="193"/>
        <v>#N/A</v>
      </c>
      <c r="H430">
        <f t="shared" si="194"/>
        <v>2.1897109045857933E-33</v>
      </c>
      <c r="I430">
        <f t="shared" si="203"/>
        <v>1.3903797573782971E-32</v>
      </c>
      <c r="J430">
        <f t="shared" si="212"/>
        <v>8.8283611579903143E-32</v>
      </c>
      <c r="K430">
        <f t="shared" si="222"/>
        <v>5.6056599157396353E-31</v>
      </c>
      <c r="L430">
        <f t="shared" si="168"/>
        <v>3.5593721788884435E-30</v>
      </c>
      <c r="M430">
        <f t="shared" si="176"/>
        <v>2.2600604564455221E-29</v>
      </c>
      <c r="N430">
        <f t="shared" si="184"/>
        <v>1.4350489384293475E-28</v>
      </c>
      <c r="O430">
        <f t="shared" si="199"/>
        <v>9.1119927779543578E-28</v>
      </c>
      <c r="P430">
        <f t="shared" si="208"/>
        <v>5.7857547685005402E-27</v>
      </c>
      <c r="Q430">
        <f t="shared" si="217"/>
        <v>3.673725282379132E-26</v>
      </c>
      <c r="R430">
        <f t="shared" si="165"/>
        <v>2.332670151156317E-25</v>
      </c>
      <c r="S430">
        <f t="shared" si="173"/>
        <v>1.4811532207361394E-24</v>
      </c>
      <c r="T430">
        <f t="shared" si="181"/>
        <v>9.4047367228905177E-24</v>
      </c>
      <c r="U430">
        <f t="shared" si="196"/>
        <v>5.9716355869601762E-23</v>
      </c>
      <c r="V430">
        <f t="shared" si="205"/>
        <v>3.7917522450845192E-22</v>
      </c>
      <c r="W430">
        <f t="shared" si="214"/>
        <v>2.4076126010599744E-21</v>
      </c>
      <c r="X430">
        <f t="shared" si="162"/>
        <v>1.528738710261806E-20</v>
      </c>
      <c r="Y430">
        <f t="shared" si="170"/>
        <v>9.7068857474163777E-20</v>
      </c>
      <c r="Z430">
        <f t="shared" si="178"/>
        <v>6.1634882587135383E-19</v>
      </c>
      <c r="AA430">
        <f t="shared" si="186"/>
        <v>3.9135710982701987E-18</v>
      </c>
      <c r="AB430">
        <f t="shared" si="201"/>
        <v>2.4849627513385945E-17</v>
      </c>
      <c r="AC430">
        <f t="shared" si="210"/>
        <v>1.577852994230667E-16</v>
      </c>
      <c r="AD430">
        <f t="shared" si="220"/>
        <v>1.0018742011571715E-15</v>
      </c>
      <c r="AE430">
        <f t="shared" si="167"/>
        <v>6.3615046434268059E-15</v>
      </c>
      <c r="AF430">
        <f t="shared" si="175"/>
        <v>4.0393036652305102E-14</v>
      </c>
      <c r="AG430">
        <f t="shared" si="218"/>
        <v>2.564797954962361E-13</v>
      </c>
      <c r="AH430">
        <f t="shared" si="198"/>
        <v>1.6285451887172577E-12</v>
      </c>
      <c r="AI430">
        <f t="shared" si="207"/>
        <v>1.0340617382990077E-11</v>
      </c>
      <c r="AJ430">
        <f t="shared" si="216"/>
        <v>6.565882764703648E-11</v>
      </c>
      <c r="AK430">
        <f t="shared" si="197"/>
        <v>4.1690756831161822E-10</v>
      </c>
      <c r="AL430">
        <f t="shared" si="206"/>
        <v>2.6471980500454613E-9</v>
      </c>
      <c r="AM430">
        <f t="shared" si="215"/>
        <v>1.6808659877641352E-8</v>
      </c>
      <c r="AN430">
        <f t="shared" si="195"/>
        <v>1.0672833748777397E-7</v>
      </c>
      <c r="AO430">
        <f t="shared" si="204"/>
        <v>6.7768270081163863E-7</v>
      </c>
      <c r="AP430">
        <f t="shared" si="213"/>
        <v>4.3030169286761819E-6</v>
      </c>
      <c r="AQ430">
        <f t="shared" si="223"/>
        <v>2.7322454396870154E-5</v>
      </c>
      <c r="AR430">
        <f t="shared" si="202"/>
        <v>1.7348677140777927E-4</v>
      </c>
      <c r="AS430">
        <f t="shared" si="211"/>
        <v>1.1015723337411013E-3</v>
      </c>
      <c r="AT430">
        <f t="shared" si="221"/>
        <v>6.9945483255987517E-3</v>
      </c>
      <c r="AU430">
        <f t="shared" si="200"/>
        <v>4.4412613480391487E-2</v>
      </c>
      <c r="AV430">
        <f t="shared" si="209"/>
        <v>0.28200251743772187</v>
      </c>
      <c r="AW430">
        <f t="shared" si="219"/>
        <v>1.7906043713532807</v>
      </c>
    </row>
    <row r="431" spans="1:49" x14ac:dyDescent="0.2">
      <c r="A431">
        <v>417</v>
      </c>
      <c r="B431">
        <f t="shared" si="188"/>
        <v>41</v>
      </c>
      <c r="C431">
        <f t="shared" si="189"/>
        <v>6</v>
      </c>
      <c r="D431">
        <f t="shared" si="190"/>
        <v>333.33333333333331</v>
      </c>
      <c r="E431">
        <f t="shared" si="191"/>
        <v>-261.33333333333331</v>
      </c>
      <c r="F431" t="e">
        <f t="shared" si="192"/>
        <v>#N/A</v>
      </c>
      <c r="G431" t="e">
        <f t="shared" si="193"/>
        <v>#N/A</v>
      </c>
      <c r="H431">
        <f t="shared" si="194"/>
        <v>1.7831698331450199E-33</v>
      </c>
      <c r="I431">
        <f t="shared" si="203"/>
        <v>1.132242267588951E-32</v>
      </c>
      <c r="J431">
        <f t="shared" si="212"/>
        <v>7.1892902666142771E-32</v>
      </c>
      <c r="K431">
        <f t="shared" si="222"/>
        <v>4.5649147728512544E-31</v>
      </c>
      <c r="L431">
        <f t="shared" si="168"/>
        <v>2.898540205027717E-30</v>
      </c>
      <c r="M431">
        <f t="shared" si="176"/>
        <v>1.84045830825323E-29</v>
      </c>
      <c r="N431">
        <f t="shared" si="184"/>
        <v>1.168618181849922E-28</v>
      </c>
      <c r="O431">
        <f t="shared" si="199"/>
        <v>7.4202629248709591E-28</v>
      </c>
      <c r="P431">
        <f t="shared" si="208"/>
        <v>4.7115732691283061E-27</v>
      </c>
      <c r="Q431">
        <f t="shared" si="217"/>
        <v>2.9916625455358027E-26</v>
      </c>
      <c r="R431">
        <f t="shared" si="165"/>
        <v>1.8995873087669536E-25</v>
      </c>
      <c r="S431">
        <f t="shared" si="173"/>
        <v>1.2061627568968473E-24</v>
      </c>
      <c r="T431">
        <f t="shared" si="181"/>
        <v>7.6586561165716592E-24</v>
      </c>
      <c r="U431">
        <f t="shared" si="196"/>
        <v>4.8629435104434047E-23</v>
      </c>
      <c r="V431">
        <f t="shared" si="205"/>
        <v>3.0877766576559314E-22</v>
      </c>
      <c r="W431">
        <f t="shared" si="214"/>
        <v>1.9606159658423463E-21</v>
      </c>
      <c r="X431">
        <f t="shared" ref="X431:X464" si="224">$C$8*EXP(-$C$5*($D431-($X$14-1)*$C$3))</f>
        <v>1.2449135386735124E-20</v>
      </c>
      <c r="Y431">
        <f t="shared" si="170"/>
        <v>7.9047082435991326E-20</v>
      </c>
      <c r="Z431">
        <f t="shared" si="178"/>
        <v>5.0191768725564093E-19</v>
      </c>
      <c r="AA431">
        <f t="shared" si="186"/>
        <v>3.1869786590041944E-18</v>
      </c>
      <c r="AB431">
        <f t="shared" si="201"/>
        <v>2.0236053103613795E-17</v>
      </c>
      <c r="AC431">
        <f t="shared" si="210"/>
        <v>1.2849092793744327E-16</v>
      </c>
      <c r="AD431">
        <f t="shared" si="220"/>
        <v>8.1586653670507415E-16</v>
      </c>
      <c r="AE431">
        <f t="shared" si="167"/>
        <v>5.1804295945251346E-15</v>
      </c>
      <c r="AF431">
        <f t="shared" si="175"/>
        <v>3.2893677551985501E-14</v>
      </c>
      <c r="AG431">
        <f t="shared" si="218"/>
        <v>2.0886183339649843E-13</v>
      </c>
      <c r="AH431">
        <f t="shared" si="198"/>
        <v>1.3261899761984355E-12</v>
      </c>
      <c r="AI431">
        <f t="shared" si="207"/>
        <v>8.4207814533082947E-12</v>
      </c>
      <c r="AJ431">
        <f t="shared" si="216"/>
        <v>5.346862934950363E-11</v>
      </c>
      <c r="AK431">
        <f t="shared" si="197"/>
        <v>3.395046339067985E-10</v>
      </c>
      <c r="AL431">
        <f t="shared" si="206"/>
        <v>2.1557200520469247E-9</v>
      </c>
      <c r="AM431">
        <f t="shared" si="215"/>
        <v>1.3687969113472939E-8</v>
      </c>
      <c r="AN431">
        <f t="shared" ref="AN431:AN464" si="225">$C$8*EXP(-$C$5*($D431-($AN$14-1)*$C$3))</f>
        <v>8.6913186280140482E-8</v>
      </c>
      <c r="AO431">
        <f t="shared" si="204"/>
        <v>5.5186433332401304E-7</v>
      </c>
      <c r="AP431">
        <f t="shared" si="213"/>
        <v>3.5041200930490686E-6</v>
      </c>
      <c r="AQ431">
        <f t="shared" si="223"/>
        <v>2.2249775687715977E-5</v>
      </c>
      <c r="AR431">
        <f t="shared" si="202"/>
        <v>1.412772693309472E-4</v>
      </c>
      <c r="AS431">
        <f t="shared" si="211"/>
        <v>8.9705474382056069E-4</v>
      </c>
      <c r="AT431">
        <f t="shared" si="221"/>
        <v>5.6959425760552849E-3</v>
      </c>
      <c r="AU431">
        <f t="shared" si="200"/>
        <v>3.6166980948722442E-2</v>
      </c>
      <c r="AV431">
        <f t="shared" si="209"/>
        <v>0.2296460144180634</v>
      </c>
      <c r="AW431">
        <f t="shared" si="219"/>
        <v>1.4581612994701523</v>
      </c>
    </row>
    <row r="432" spans="1:49" x14ac:dyDescent="0.2">
      <c r="A432">
        <v>418</v>
      </c>
      <c r="B432">
        <f t="shared" si="188"/>
        <v>41</v>
      </c>
      <c r="C432">
        <f t="shared" si="189"/>
        <v>7</v>
      </c>
      <c r="D432">
        <f t="shared" si="190"/>
        <v>334.22222222222223</v>
      </c>
      <c r="E432">
        <f t="shared" si="191"/>
        <v>-262.22222222222223</v>
      </c>
      <c r="F432" t="e">
        <f t="shared" si="192"/>
        <v>#N/A</v>
      </c>
      <c r="G432" t="e">
        <f t="shared" si="193"/>
        <v>#N/A</v>
      </c>
      <c r="H432">
        <f t="shared" si="194"/>
        <v>1.452107055401412E-33</v>
      </c>
      <c r="I432">
        <f t="shared" si="203"/>
        <v>9.2203050692584986E-33</v>
      </c>
      <c r="J432">
        <f t="shared" si="212"/>
        <v>5.8545287865634943E-32</v>
      </c>
      <c r="K432">
        <f t="shared" si="222"/>
        <v>3.7173940618275647E-31</v>
      </c>
      <c r="L432">
        <f t="shared" si="168"/>
        <v>2.3603980977301774E-30</v>
      </c>
      <c r="M432">
        <f t="shared" si="176"/>
        <v>1.4987593693602557E-29</v>
      </c>
      <c r="N432">
        <f t="shared" si="184"/>
        <v>9.5165287982785724E-29</v>
      </c>
      <c r="O432">
        <f t="shared" si="199"/>
        <v>6.0426191301892586E-28</v>
      </c>
      <c r="P432">
        <f t="shared" si="208"/>
        <v>3.8368239855622294E-27</v>
      </c>
      <c r="Q432">
        <f t="shared" si="217"/>
        <v>2.4362313723593338E-26</v>
      </c>
      <c r="R432">
        <f t="shared" si="165"/>
        <v>1.5469104973284511E-25</v>
      </c>
      <c r="S432">
        <f t="shared" si="173"/>
        <v>9.8222694030393164E-25</v>
      </c>
      <c r="T432">
        <f t="shared" si="181"/>
        <v>6.2367523132398974E-24</v>
      </c>
      <c r="U432">
        <f t="shared" si="196"/>
        <v>3.9600908731608378E-23</v>
      </c>
      <c r="V432">
        <f t="shared" si="205"/>
        <v>2.5145009671780664E-22</v>
      </c>
      <c r="W432">
        <f t="shared" si="214"/>
        <v>1.5966085921894038E-21</v>
      </c>
      <c r="X432">
        <f t="shared" si="224"/>
        <v>1.0137832635291752E-20</v>
      </c>
      <c r="Y432">
        <f t="shared" si="170"/>
        <v>6.4371224759758548E-20</v>
      </c>
      <c r="Z432">
        <f t="shared" si="178"/>
        <v>4.0873179960048765E-19</v>
      </c>
      <c r="AA432">
        <f t="shared" si="186"/>
        <v>2.5952851546346717E-18</v>
      </c>
      <c r="AB432">
        <f t="shared" si="201"/>
        <v>1.6479033538498201E-17</v>
      </c>
      <c r="AC432">
        <f t="shared" si="210"/>
        <v>1.046353406977249E-16</v>
      </c>
      <c r="AD432">
        <f t="shared" si="220"/>
        <v>6.6439299958647644E-16</v>
      </c>
      <c r="AE432">
        <f t="shared" si="167"/>
        <v>4.2186325858555425E-15</v>
      </c>
      <c r="AF432">
        <f t="shared" si="175"/>
        <v>2.6786647218617593E-14</v>
      </c>
      <c r="AG432">
        <f t="shared" si="218"/>
        <v>1.7008460789413809E-13</v>
      </c>
      <c r="AH432">
        <f t="shared" si="198"/>
        <v>1.0799699419790157E-12</v>
      </c>
      <c r="AI432">
        <f t="shared" si="207"/>
        <v>6.8573816879660845E-12</v>
      </c>
      <c r="AJ432">
        <f t="shared" si="216"/>
        <v>4.3541659620899384E-11</v>
      </c>
      <c r="AK432">
        <f t="shared" si="197"/>
        <v>2.7647230514662822E-10</v>
      </c>
      <c r="AL432">
        <f t="shared" si="206"/>
        <v>1.7554897121193191E-9</v>
      </c>
      <c r="AM432">
        <f t="shared" si="215"/>
        <v>1.1146664862950251E-8</v>
      </c>
      <c r="AN432">
        <f t="shared" si="225"/>
        <v>7.0776910117536625E-8</v>
      </c>
      <c r="AO432">
        <f t="shared" si="204"/>
        <v>4.4940536630254595E-7</v>
      </c>
      <c r="AP432">
        <f t="shared" si="213"/>
        <v>2.8535462049152608E-6</v>
      </c>
      <c r="AQ432">
        <f t="shared" si="223"/>
        <v>1.8118888990089386E-5</v>
      </c>
      <c r="AR432">
        <f t="shared" si="202"/>
        <v>1.1504777377345164E-4</v>
      </c>
      <c r="AS432">
        <f t="shared" si="211"/>
        <v>7.30507828458306E-4</v>
      </c>
      <c r="AT432">
        <f t="shared" si="221"/>
        <v>4.638435581462882E-3</v>
      </c>
      <c r="AU432">
        <f t="shared" si="200"/>
        <v>2.9452230086003617E-2</v>
      </c>
      <c r="AV432">
        <f t="shared" si="209"/>
        <v>0.18701000408532631</v>
      </c>
      <c r="AW432">
        <f t="shared" si="219"/>
        <v>1.1874395088544971</v>
      </c>
    </row>
    <row r="433" spans="1:51" x14ac:dyDescent="0.2">
      <c r="A433">
        <v>419</v>
      </c>
      <c r="B433">
        <f t="shared" si="188"/>
        <v>41</v>
      </c>
      <c r="C433">
        <f t="shared" si="189"/>
        <v>8</v>
      </c>
      <c r="D433">
        <f t="shared" si="190"/>
        <v>335.11111111111109</v>
      </c>
      <c r="E433">
        <f t="shared" si="191"/>
        <v>-263.11111111111109</v>
      </c>
      <c r="F433" t="e">
        <f t="shared" si="192"/>
        <v>#N/A</v>
      </c>
      <c r="G433" t="e">
        <f t="shared" si="193"/>
        <v>#N/A</v>
      </c>
      <c r="H433">
        <f t="shared" si="194"/>
        <v>1.1825092939282984E-33</v>
      </c>
      <c r="I433">
        <f t="shared" si="203"/>
        <v>7.5084659885757464E-33</v>
      </c>
      <c r="J433">
        <f t="shared" si="212"/>
        <v>4.7675787235730582E-32</v>
      </c>
      <c r="K433">
        <f t="shared" si="222"/>
        <v>3.0272237924564464E-31</v>
      </c>
      <c r="L433">
        <f t="shared" si="168"/>
        <v>1.9221672930753925E-30</v>
      </c>
      <c r="M433">
        <f t="shared" si="176"/>
        <v>1.2205001532347039E-29</v>
      </c>
      <c r="N433">
        <f t="shared" si="184"/>
        <v>7.7496929086885074E-29</v>
      </c>
      <c r="O433">
        <f t="shared" si="199"/>
        <v>4.9207482702730075E-28</v>
      </c>
      <c r="P433">
        <f t="shared" si="208"/>
        <v>3.1244803922808441E-27</v>
      </c>
      <c r="Q433">
        <f t="shared" si="217"/>
        <v>1.9839213846242456E-26</v>
      </c>
      <c r="R433">
        <f t="shared" si="165"/>
        <v>1.2597115571898908E-25</v>
      </c>
      <c r="S433">
        <f t="shared" si="173"/>
        <v>7.9986698042389655E-25</v>
      </c>
      <c r="T433">
        <f t="shared" si="181"/>
        <v>5.0788387446380723E-24</v>
      </c>
      <c r="U433">
        <f t="shared" si="196"/>
        <v>3.2248615864061229E-23</v>
      </c>
      <c r="V433">
        <f t="shared" si="205"/>
        <v>2.0476594698851766E-22</v>
      </c>
      <c r="W433">
        <f t="shared" si="214"/>
        <v>1.3001827186273473E-21</v>
      </c>
      <c r="X433">
        <f t="shared" si="224"/>
        <v>8.2556456611996806E-21</v>
      </c>
      <c r="Y433">
        <f t="shared" si="170"/>
        <v>5.2420082429060189E-20</v>
      </c>
      <c r="Z433">
        <f t="shared" si="178"/>
        <v>3.3284677596860109E-19</v>
      </c>
      <c r="AA433">
        <f t="shared" si="186"/>
        <v>2.1134452892671198E-18</v>
      </c>
      <c r="AB433">
        <f t="shared" si="201"/>
        <v>1.3419541101839418E-17</v>
      </c>
      <c r="AC433">
        <f t="shared" si="210"/>
        <v>8.5208774647961953E-17</v>
      </c>
      <c r="AD433">
        <f t="shared" si="220"/>
        <v>5.4104199405238305E-16</v>
      </c>
      <c r="AE433">
        <f t="shared" si="167"/>
        <v>3.4354025220708933E-15</v>
      </c>
      <c r="AF433">
        <f t="shared" si="175"/>
        <v>2.1813446309878121E-14</v>
      </c>
      <c r="AG433">
        <f t="shared" si="218"/>
        <v>1.3850675047740966E-13</v>
      </c>
      <c r="AH433">
        <f t="shared" si="198"/>
        <v>8.7946304565014929E-13</v>
      </c>
      <c r="AI433">
        <f t="shared" si="207"/>
        <v>5.5842422553288031E-12</v>
      </c>
      <c r="AJ433">
        <f t="shared" si="216"/>
        <v>3.5457728122216898E-11</v>
      </c>
      <c r="AK433">
        <f t="shared" ref="AK433:AK464" si="226">$C$8*EXP(-$C$5*($D433-($AK$14-1)*$C$3))</f>
        <v>2.2514253968643837E-10</v>
      </c>
      <c r="AL433">
        <f t="shared" si="206"/>
        <v>1.4295660173641746E-9</v>
      </c>
      <c r="AM433">
        <f t="shared" si="215"/>
        <v>9.0771783992875326E-9</v>
      </c>
      <c r="AN433">
        <f t="shared" si="225"/>
        <v>5.7636490159728058E-8</v>
      </c>
      <c r="AO433">
        <f t="shared" si="204"/>
        <v>3.6596890044522897E-7</v>
      </c>
      <c r="AP433">
        <f t="shared" si="213"/>
        <v>2.3237576702176058E-6</v>
      </c>
      <c r="AQ433">
        <f t="shared" si="223"/>
        <v>1.4754941480890393E-5</v>
      </c>
      <c r="AR433">
        <f t="shared" si="202"/>
        <v>9.3688038513978507E-5</v>
      </c>
      <c r="AS433">
        <f t="shared" si="211"/>
        <v>5.9488196357570643E-4</v>
      </c>
      <c r="AT433">
        <f t="shared" si="221"/>
        <v>3.7772650191079367E-3</v>
      </c>
      <c r="AU433">
        <f t="shared" si="200"/>
        <v>2.3984137859578494E-2</v>
      </c>
      <c r="AV433">
        <f t="shared" si="209"/>
        <v>0.15228978267538082</v>
      </c>
      <c r="AW433">
        <f t="shared" si="219"/>
        <v>0.96697984489163169</v>
      </c>
    </row>
    <row r="434" spans="1:51" x14ac:dyDescent="0.2">
      <c r="A434">
        <v>420</v>
      </c>
      <c r="B434">
        <f t="shared" si="188"/>
        <v>41</v>
      </c>
      <c r="C434">
        <f t="shared" si="189"/>
        <v>9</v>
      </c>
      <c r="D434">
        <f t="shared" si="190"/>
        <v>336</v>
      </c>
      <c r="E434">
        <f t="shared" si="191"/>
        <v>-264</v>
      </c>
      <c r="F434" t="e">
        <f t="shared" si="192"/>
        <v>#N/A</v>
      </c>
      <c r="G434" t="e">
        <f t="shared" si="193"/>
        <v>#N/A</v>
      </c>
      <c r="H434">
        <f t="shared" si="194"/>
        <v>9.629649721936222E-34</v>
      </c>
      <c r="I434">
        <f t="shared" si="203"/>
        <v>6.1144464394747652E-33</v>
      </c>
      <c r="J434">
        <f t="shared" si="212"/>
        <v>3.8824314840901456E-32</v>
      </c>
      <c r="K434">
        <f t="shared" si="222"/>
        <v>2.4651903288156746E-31</v>
      </c>
      <c r="L434">
        <f t="shared" si="168"/>
        <v>1.565298288505541E-30</v>
      </c>
      <c r="M434">
        <f t="shared" si="176"/>
        <v>9.9390245992707798E-30</v>
      </c>
      <c r="N434">
        <f t="shared" si="184"/>
        <v>6.3108872417681303E-29</v>
      </c>
      <c r="O434">
        <f t="shared" si="199"/>
        <v>4.0071636185741875E-28</v>
      </c>
      <c r="P434">
        <f t="shared" si="208"/>
        <v>2.5443902974133214E-27</v>
      </c>
      <c r="Q434">
        <f t="shared" si="217"/>
        <v>1.6155871338926425E-26</v>
      </c>
      <c r="R434">
        <f t="shared" si="165"/>
        <v>1.0258338863549856E-25</v>
      </c>
      <c r="S434">
        <f t="shared" si="173"/>
        <v>6.5136391613781074E-25</v>
      </c>
      <c r="T434">
        <f t="shared" si="181"/>
        <v>4.1359030627651678E-24</v>
      </c>
      <c r="U434">
        <f t="shared" si="196"/>
        <v>2.6261347490687648E-23</v>
      </c>
      <c r="V434">
        <f t="shared" si="205"/>
        <v>1.6674916253127967E-22</v>
      </c>
      <c r="W434">
        <f t="shared" si="214"/>
        <v>1.0587911840678764E-21</v>
      </c>
      <c r="X434">
        <f t="shared" si="224"/>
        <v>6.7229049576160433E-21</v>
      </c>
      <c r="Y434">
        <f t="shared" si="170"/>
        <v>4.2687785608007625E-20</v>
      </c>
      <c r="Z434">
        <f t="shared" si="178"/>
        <v>2.7105054312137654E-19</v>
      </c>
      <c r="AA434">
        <f t="shared" si="186"/>
        <v>1.7210636691497082E-18</v>
      </c>
      <c r="AB434">
        <f t="shared" si="201"/>
        <v>1.092807311564996E-17</v>
      </c>
      <c r="AC434">
        <f t="shared" si="210"/>
        <v>6.9388939039072432E-17</v>
      </c>
      <c r="AD434">
        <f t="shared" si="220"/>
        <v>4.4059229930232245E-16</v>
      </c>
      <c r="AE434">
        <f t="shared" si="167"/>
        <v>2.7975867176063917E-15</v>
      </c>
      <c r="AF434">
        <f t="shared" si="175"/>
        <v>1.7763568394002555E-14</v>
      </c>
      <c r="AG434">
        <f t="shared" si="218"/>
        <v>1.1279162862139462E-13</v>
      </c>
      <c r="AH434">
        <f t="shared" si="198"/>
        <v>7.1618219970723425E-13</v>
      </c>
      <c r="AI434">
        <f t="shared" si="207"/>
        <v>4.5474735088646573E-12</v>
      </c>
      <c r="AJ434">
        <f t="shared" si="216"/>
        <v>2.8874656927077046E-11</v>
      </c>
      <c r="AK434">
        <f t="shared" si="226"/>
        <v>1.833426431250521E-10</v>
      </c>
      <c r="AL434">
        <f t="shared" si="206"/>
        <v>1.164153218269349E-9</v>
      </c>
      <c r="AM434">
        <f t="shared" si="215"/>
        <v>7.3919121733317287E-9</v>
      </c>
      <c r="AN434">
        <f t="shared" si="225"/>
        <v>4.6935716640013204E-8</v>
      </c>
      <c r="AO434">
        <f t="shared" si="204"/>
        <v>2.980232238769536E-7</v>
      </c>
      <c r="AP434">
        <f t="shared" si="213"/>
        <v>1.8923295163729204E-6</v>
      </c>
      <c r="AQ434">
        <f t="shared" si="223"/>
        <v>1.2015543459843389E-5</v>
      </c>
      <c r="AR434">
        <f t="shared" si="202"/>
        <v>7.6293945312500027E-5</v>
      </c>
      <c r="AS434">
        <f t="shared" si="211"/>
        <v>4.8443635619146714E-4</v>
      </c>
      <c r="AT434">
        <f t="shared" si="221"/>
        <v>3.0759791257199071E-3</v>
      </c>
      <c r="AU434">
        <f t="shared" si="200"/>
        <v>1.9531250000000003E-2</v>
      </c>
      <c r="AV434">
        <f t="shared" si="209"/>
        <v>0.12401570718501562</v>
      </c>
      <c r="AW434">
        <f t="shared" si="219"/>
        <v>0.78745065618429588</v>
      </c>
    </row>
    <row r="435" spans="1:51" s="1" customFormat="1" x14ac:dyDescent="0.2">
      <c r="A435" s="1">
        <v>421</v>
      </c>
      <c r="B435" s="1">
        <f t="shared" si="188"/>
        <v>42</v>
      </c>
      <c r="C435" s="1">
        <f t="shared" si="189"/>
        <v>0</v>
      </c>
      <c r="D435" s="1">
        <f t="shared" si="190"/>
        <v>336</v>
      </c>
      <c r="E435" s="1">
        <f t="shared" si="191"/>
        <v>-264</v>
      </c>
      <c r="F435" s="1" t="e">
        <f t="shared" si="192"/>
        <v>#N/A</v>
      </c>
      <c r="G435" s="1" t="e">
        <f t="shared" si="193"/>
        <v>#N/A</v>
      </c>
      <c r="H435" s="1">
        <f t="shared" si="194"/>
        <v>9.629649721936222E-34</v>
      </c>
      <c r="I435" s="1">
        <f t="shared" si="203"/>
        <v>6.1144464394747652E-33</v>
      </c>
      <c r="J435" s="1">
        <f t="shared" si="212"/>
        <v>3.8824314840901456E-32</v>
      </c>
      <c r="K435" s="1">
        <f t="shared" si="222"/>
        <v>2.4651903288156746E-31</v>
      </c>
      <c r="L435" s="1">
        <f t="shared" si="168"/>
        <v>1.565298288505541E-30</v>
      </c>
      <c r="M435" s="1">
        <f t="shared" si="176"/>
        <v>9.9390245992707798E-30</v>
      </c>
      <c r="N435" s="1">
        <f t="shared" si="184"/>
        <v>6.3108872417681303E-29</v>
      </c>
      <c r="O435" s="1">
        <f t="shared" si="199"/>
        <v>4.0071636185741875E-28</v>
      </c>
      <c r="P435" s="1">
        <f t="shared" si="208"/>
        <v>2.5443902974133214E-27</v>
      </c>
      <c r="Q435" s="1">
        <f t="shared" si="217"/>
        <v>1.6155871338926425E-26</v>
      </c>
      <c r="R435" s="1">
        <f t="shared" ref="R435:R464" si="227">$C$8*EXP(-$C$5*($D435-($R$14-1)*$C$3))</f>
        <v>1.0258338863549856E-25</v>
      </c>
      <c r="S435" s="1">
        <f t="shared" si="173"/>
        <v>6.5136391613781074E-25</v>
      </c>
      <c r="T435" s="1">
        <f t="shared" si="181"/>
        <v>4.1359030627651678E-24</v>
      </c>
      <c r="U435" s="1">
        <f t="shared" si="196"/>
        <v>2.6261347490687648E-23</v>
      </c>
      <c r="V435" s="1">
        <f t="shared" si="205"/>
        <v>1.6674916253127967E-22</v>
      </c>
      <c r="W435" s="1">
        <f t="shared" si="214"/>
        <v>1.0587911840678764E-21</v>
      </c>
      <c r="X435" s="1">
        <f t="shared" si="224"/>
        <v>6.7229049576160433E-21</v>
      </c>
      <c r="Y435" s="1">
        <f t="shared" si="170"/>
        <v>4.2687785608007625E-20</v>
      </c>
      <c r="Z435" s="1">
        <f t="shared" si="178"/>
        <v>2.7105054312137654E-19</v>
      </c>
      <c r="AA435" s="1">
        <f t="shared" si="186"/>
        <v>1.7210636691497082E-18</v>
      </c>
      <c r="AB435" s="1">
        <f t="shared" si="201"/>
        <v>1.092807311564996E-17</v>
      </c>
      <c r="AC435" s="1">
        <f t="shared" si="210"/>
        <v>6.9388939039072432E-17</v>
      </c>
      <c r="AD435" s="1">
        <f t="shared" si="220"/>
        <v>4.4059229930232245E-16</v>
      </c>
      <c r="AE435" s="1">
        <f t="shared" si="167"/>
        <v>2.7975867176063917E-15</v>
      </c>
      <c r="AF435" s="1">
        <f t="shared" si="175"/>
        <v>1.7763568394002555E-14</v>
      </c>
      <c r="AG435" s="1">
        <f t="shared" si="218"/>
        <v>1.1279162862139462E-13</v>
      </c>
      <c r="AH435" s="1">
        <f t="shared" ref="AH435:AH464" si="228">$C$8*EXP(-$C$5*($D435-($AH$14-1)*$C$3))</f>
        <v>7.1618219970723425E-13</v>
      </c>
      <c r="AI435" s="1">
        <f t="shared" si="207"/>
        <v>4.5474735088646573E-12</v>
      </c>
      <c r="AJ435" s="1">
        <f t="shared" si="216"/>
        <v>2.8874656927077046E-11</v>
      </c>
      <c r="AK435" s="1">
        <f t="shared" si="226"/>
        <v>1.833426431250521E-10</v>
      </c>
      <c r="AL435" s="1">
        <f t="shared" si="206"/>
        <v>1.164153218269349E-9</v>
      </c>
      <c r="AM435" s="1">
        <f t="shared" si="215"/>
        <v>7.3919121733317287E-9</v>
      </c>
      <c r="AN435" s="1">
        <f t="shared" si="225"/>
        <v>4.6935716640013204E-8</v>
      </c>
      <c r="AO435" s="1">
        <f t="shared" si="204"/>
        <v>2.980232238769536E-7</v>
      </c>
      <c r="AP435" s="1">
        <f t="shared" si="213"/>
        <v>1.8923295163729204E-6</v>
      </c>
      <c r="AQ435" s="1">
        <f t="shared" si="223"/>
        <v>1.2015543459843389E-5</v>
      </c>
      <c r="AR435" s="1">
        <f t="shared" si="202"/>
        <v>7.6293945312500027E-5</v>
      </c>
      <c r="AS435" s="1">
        <f t="shared" si="211"/>
        <v>4.8443635619146714E-4</v>
      </c>
      <c r="AT435" s="1">
        <f t="shared" si="221"/>
        <v>3.0759791257199071E-3</v>
      </c>
      <c r="AU435" s="1">
        <f t="shared" si="200"/>
        <v>1.9531250000000003E-2</v>
      </c>
      <c r="AV435" s="1">
        <f t="shared" si="209"/>
        <v>0.12401570718501562</v>
      </c>
      <c r="AW435" s="1">
        <f t="shared" si="219"/>
        <v>0.78745065618429588</v>
      </c>
      <c r="AX435" s="1">
        <f t="shared" ref="AX435:AX464" si="229">$C$8*EXP(-$C$5*($D435-($AX$14-1)*$C$3))</f>
        <v>5</v>
      </c>
    </row>
    <row r="436" spans="1:51" x14ac:dyDescent="0.2">
      <c r="A436">
        <v>422</v>
      </c>
      <c r="B436">
        <f t="shared" si="188"/>
        <v>42</v>
      </c>
      <c r="C436">
        <f t="shared" si="189"/>
        <v>1</v>
      </c>
      <c r="D436">
        <f t="shared" si="190"/>
        <v>336.88888888888891</v>
      </c>
      <c r="E436">
        <f t="shared" si="191"/>
        <v>-264.88888888888891</v>
      </c>
      <c r="F436" t="e">
        <f t="shared" si="192"/>
        <v>#N/A</v>
      </c>
      <c r="G436" t="e">
        <f t="shared" si="193"/>
        <v>#N/A</v>
      </c>
      <c r="H436">
        <f t="shared" si="194"/>
        <v>7.8418118355024987E-34</v>
      </c>
      <c r="I436">
        <f t="shared" si="203"/>
        <v>4.9792401428053624E-33</v>
      </c>
      <c r="J436">
        <f t="shared" si="212"/>
        <v>3.1616204162766234E-32</v>
      </c>
      <c r="K436">
        <f t="shared" si="222"/>
        <v>2.007503829888641E-31</v>
      </c>
      <c r="L436">
        <f t="shared" si="168"/>
        <v>1.2746854765581736E-30</v>
      </c>
      <c r="M436">
        <f t="shared" si="176"/>
        <v>8.093748265668163E-30</v>
      </c>
      <c r="N436">
        <f t="shared" si="184"/>
        <v>5.1392098045149254E-29</v>
      </c>
      <c r="O436">
        <f t="shared" si="199"/>
        <v>3.2631948199889268E-28</v>
      </c>
      <c r="P436">
        <f t="shared" si="208"/>
        <v>2.0719995560110364E-27</v>
      </c>
      <c r="Q436">
        <f t="shared" si="217"/>
        <v>1.3156377099558218E-26</v>
      </c>
      <c r="R436">
        <f t="shared" si="227"/>
        <v>8.3537787391716583E-26</v>
      </c>
      <c r="S436">
        <f t="shared" si="173"/>
        <v>5.3043188633882561E-25</v>
      </c>
      <c r="T436">
        <f t="shared" si="181"/>
        <v>3.3680325374869059E-24</v>
      </c>
      <c r="U436">
        <f t="shared" si="196"/>
        <v>2.138567357227931E-23</v>
      </c>
      <c r="V436">
        <f t="shared" si="205"/>
        <v>1.3579056290273947E-22</v>
      </c>
      <c r="W436">
        <f t="shared" si="214"/>
        <v>8.6221632959664848E-22</v>
      </c>
      <c r="X436">
        <f t="shared" si="224"/>
        <v>5.4747324345035071E-21</v>
      </c>
      <c r="Y436">
        <f t="shared" si="170"/>
        <v>3.4762384103101329E-20</v>
      </c>
      <c r="Z436">
        <f t="shared" si="178"/>
        <v>2.2072738037674216E-19</v>
      </c>
      <c r="AA436">
        <f t="shared" si="186"/>
        <v>1.4015315032328988E-18</v>
      </c>
      <c r="AB436">
        <f t="shared" si="201"/>
        <v>8.8991703303938817E-18</v>
      </c>
      <c r="AC436">
        <f t="shared" si="210"/>
        <v>5.6506209376446029E-17</v>
      </c>
      <c r="AD436">
        <f t="shared" si="220"/>
        <v>3.5879206482762234E-16</v>
      </c>
      <c r="AE436">
        <f t="shared" si="167"/>
        <v>2.2781876045808353E-15</v>
      </c>
      <c r="AF436">
        <f t="shared" si="175"/>
        <v>1.4465589600370196E-14</v>
      </c>
      <c r="AG436">
        <f t="shared" si="218"/>
        <v>9.1850768595871381E-14</v>
      </c>
      <c r="AH436">
        <f t="shared" si="228"/>
        <v>5.8321602677269434E-13</v>
      </c>
      <c r="AI436">
        <f t="shared" si="207"/>
        <v>3.7031909376947597E-12</v>
      </c>
      <c r="AJ436">
        <f t="shared" si="216"/>
        <v>2.3513796760543006E-11</v>
      </c>
      <c r="AK436">
        <f t="shared" si="226"/>
        <v>1.4930330285380985E-10</v>
      </c>
      <c r="AL436">
        <f t="shared" si="206"/>
        <v>9.4801688004985579E-10</v>
      </c>
      <c r="AM436">
        <f t="shared" si="215"/>
        <v>6.0195319706990144E-9</v>
      </c>
      <c r="AN436">
        <f t="shared" si="225"/>
        <v>3.8221645530575349E-8</v>
      </c>
      <c r="AO436">
        <f t="shared" si="204"/>
        <v>2.4269232129276324E-7</v>
      </c>
      <c r="AP436">
        <f t="shared" si="213"/>
        <v>1.5410001844989458E-6</v>
      </c>
      <c r="AQ436">
        <f t="shared" si="223"/>
        <v>9.7847412558272606E-6</v>
      </c>
      <c r="AR436">
        <f t="shared" si="202"/>
        <v>6.212923425094743E-5</v>
      </c>
      <c r="AS436">
        <f t="shared" si="211"/>
        <v>3.9449604723173039E-4</v>
      </c>
      <c r="AT436">
        <f t="shared" si="221"/>
        <v>2.5048937614917804E-3</v>
      </c>
      <c r="AU436">
        <f t="shared" si="200"/>
        <v>1.5905083968242525E-2</v>
      </c>
      <c r="AV436">
        <f t="shared" si="209"/>
        <v>0.10099098809132288</v>
      </c>
      <c r="AW436">
        <f t="shared" si="219"/>
        <v>0.64125280294189535</v>
      </c>
      <c r="AX436">
        <f t="shared" si="229"/>
        <v>4.0717014958700846</v>
      </c>
    </row>
    <row r="437" spans="1:51" x14ac:dyDescent="0.2">
      <c r="A437">
        <v>423</v>
      </c>
      <c r="B437">
        <f t="shared" si="188"/>
        <v>42</v>
      </c>
      <c r="C437">
        <f t="shared" si="189"/>
        <v>2</v>
      </c>
      <c r="D437">
        <f t="shared" si="190"/>
        <v>337.77777777777777</v>
      </c>
      <c r="E437">
        <f t="shared" si="191"/>
        <v>-265.77777777777777</v>
      </c>
      <c r="F437" t="e">
        <f t="shared" si="192"/>
        <v>#N/A</v>
      </c>
      <c r="G437" t="e">
        <f t="shared" si="193"/>
        <v>#N/A</v>
      </c>
      <c r="H437">
        <f t="shared" si="194"/>
        <v>6.3859033961896075E-34</v>
      </c>
      <c r="I437">
        <f t="shared" si="203"/>
        <v>4.0547959075514338E-33</v>
      </c>
      <c r="J437">
        <f t="shared" si="212"/>
        <v>2.5746349156654117E-32</v>
      </c>
      <c r="K437">
        <f t="shared" si="222"/>
        <v>1.6347912694245404E-31</v>
      </c>
      <c r="L437">
        <f t="shared" si="168"/>
        <v>1.0380277523331679E-30</v>
      </c>
      <c r="M437">
        <f t="shared" si="176"/>
        <v>6.5910653841034582E-30</v>
      </c>
      <c r="N437">
        <f t="shared" si="184"/>
        <v>4.1850656497267668E-29</v>
      </c>
      <c r="O437">
        <f t="shared" si="199"/>
        <v>2.6573510459729117E-28</v>
      </c>
      <c r="P437">
        <f t="shared" si="208"/>
        <v>1.6873127383304745E-27</v>
      </c>
      <c r="Q437">
        <f t="shared" si="217"/>
        <v>1.0713768063300608E-26</v>
      </c>
      <c r="R437">
        <f t="shared" si="227"/>
        <v>6.8028186776906586E-26</v>
      </c>
      <c r="S437">
        <f t="shared" si="173"/>
        <v>4.3195206101260176E-25</v>
      </c>
      <c r="T437">
        <f t="shared" si="181"/>
        <v>2.7427246242049574E-24</v>
      </c>
      <c r="U437">
        <f t="shared" si="196"/>
        <v>1.7415215814888098E-23</v>
      </c>
      <c r="V437">
        <f t="shared" si="205"/>
        <v>1.1057972761922614E-22</v>
      </c>
      <c r="W437">
        <f t="shared" si="214"/>
        <v>7.0213750379646468E-22</v>
      </c>
      <c r="X437">
        <f t="shared" si="224"/>
        <v>4.458295248611356E-21</v>
      </c>
      <c r="Y437">
        <f t="shared" si="170"/>
        <v>2.8308410270521911E-20</v>
      </c>
      <c r="Z437">
        <f t="shared" si="178"/>
        <v>1.7974720097189505E-19</v>
      </c>
      <c r="AA437">
        <f t="shared" si="186"/>
        <v>1.1413235836445079E-18</v>
      </c>
      <c r="AB437">
        <f t="shared" si="201"/>
        <v>7.2469530292536139E-18</v>
      </c>
      <c r="AC437">
        <f t="shared" si="210"/>
        <v>4.6015283448805171E-17</v>
      </c>
      <c r="AD437">
        <f t="shared" si="220"/>
        <v>2.9217883741299215E-16</v>
      </c>
      <c r="AE437">
        <f t="shared" ref="AE437:AE464" si="230">$C$8*EXP(-$C$5*($D437-($AE$14-1)*$C$3))</f>
        <v>1.8552199754889267E-15</v>
      </c>
      <c r="AF437">
        <f t="shared" si="175"/>
        <v>1.177991256289413E-14</v>
      </c>
      <c r="AG437">
        <f t="shared" si="218"/>
        <v>7.4797782377726319E-14</v>
      </c>
      <c r="AH437">
        <f t="shared" si="228"/>
        <v>4.7493631372516383E-13</v>
      </c>
      <c r="AI437">
        <f t="shared" si="207"/>
        <v>3.0156576161008997E-12</v>
      </c>
      <c r="AJ437">
        <f t="shared" si="216"/>
        <v>1.9148232288697883E-11</v>
      </c>
      <c r="AK437">
        <f t="shared" si="226"/>
        <v>1.2158369631364204E-10</v>
      </c>
      <c r="AL437">
        <f t="shared" si="206"/>
        <v>7.7200834972182805E-10</v>
      </c>
      <c r="AM437">
        <f t="shared" si="215"/>
        <v>4.9019474659066613E-9</v>
      </c>
      <c r="AN437">
        <f t="shared" si="225"/>
        <v>3.112542625629227E-8</v>
      </c>
      <c r="AO437">
        <f t="shared" si="204"/>
        <v>1.9763413752878814E-7</v>
      </c>
      <c r="AP437">
        <f t="shared" si="213"/>
        <v>1.254898551272104E-6</v>
      </c>
      <c r="AQ437">
        <f t="shared" si="223"/>
        <v>7.9681091216108263E-6</v>
      </c>
      <c r="AR437">
        <f t="shared" si="202"/>
        <v>5.0594339207369709E-5</v>
      </c>
      <c r="AS437">
        <f t="shared" si="211"/>
        <v>3.2125402912565879E-4</v>
      </c>
      <c r="AT437">
        <f t="shared" si="221"/>
        <v>2.0398359351323711E-3</v>
      </c>
      <c r="AU437">
        <f t="shared" ref="AU437:AU464" si="231">$C$8*EXP(-$C$5*($D437-($AU$14-1)*$C$3))</f>
        <v>1.2952150837086654E-2</v>
      </c>
      <c r="AV437">
        <f t="shared" si="209"/>
        <v>8.2241031456168567E-2</v>
      </c>
      <c r="AW437">
        <f t="shared" si="219"/>
        <v>0.522197999393887</v>
      </c>
      <c r="AX437">
        <f t="shared" si="229"/>
        <v>3.3157506142941804</v>
      </c>
    </row>
    <row r="438" spans="1:51" x14ac:dyDescent="0.2">
      <c r="A438">
        <v>424</v>
      </c>
      <c r="B438">
        <f t="shared" si="188"/>
        <v>42</v>
      </c>
      <c r="C438">
        <f t="shared" si="189"/>
        <v>3</v>
      </c>
      <c r="D438">
        <f t="shared" si="190"/>
        <v>338.66666666666669</v>
      </c>
      <c r="E438">
        <f t="shared" si="191"/>
        <v>-266.66666666666669</v>
      </c>
      <c r="F438" t="e">
        <f t="shared" si="192"/>
        <v>#N/A</v>
      </c>
      <c r="G438" t="e">
        <f t="shared" si="193"/>
        <v>#N/A</v>
      </c>
      <c r="H438">
        <f t="shared" si="194"/>
        <v>5.2002984821493933E-34</v>
      </c>
      <c r="I438">
        <f t="shared" si="203"/>
        <v>3.301983712445048E-33</v>
      </c>
      <c r="J438">
        <f t="shared" si="212"/>
        <v>2.0966289674868324E-32</v>
      </c>
      <c r="K438">
        <f t="shared" si="222"/>
        <v>1.3312764114302456E-31</v>
      </c>
      <c r="L438">
        <f t="shared" si="168"/>
        <v>8.4530783038592073E-31</v>
      </c>
      <c r="M438">
        <f t="shared" si="176"/>
        <v>5.3673701567662945E-30</v>
      </c>
      <c r="N438">
        <f t="shared" si="184"/>
        <v>3.4080676132614309E-29</v>
      </c>
      <c r="O438">
        <f t="shared" si="199"/>
        <v>2.1639880457879589E-28</v>
      </c>
      <c r="P438">
        <f t="shared" si="208"/>
        <v>1.3740467601321723E-27</v>
      </c>
      <c r="Q438">
        <f t="shared" si="217"/>
        <v>8.7246530899492085E-27</v>
      </c>
      <c r="R438">
        <f t="shared" si="227"/>
        <v>5.5398093972172172E-26</v>
      </c>
      <c r="S438">
        <f t="shared" si="173"/>
        <v>3.5175597059383638E-25</v>
      </c>
      <c r="T438">
        <f t="shared" si="181"/>
        <v>2.2335111910269988E-24</v>
      </c>
      <c r="U438">
        <f t="shared" si="196"/>
        <v>1.4181912056875988E-23</v>
      </c>
      <c r="V438">
        <f t="shared" si="205"/>
        <v>9.0049528472022172E-23</v>
      </c>
      <c r="W438">
        <f t="shared" si="214"/>
        <v>5.7177886490291208E-22</v>
      </c>
      <c r="X438">
        <f t="shared" si="224"/>
        <v>3.6305694865602551E-21</v>
      </c>
      <c r="Y438">
        <f t="shared" si="170"/>
        <v>2.3052679288837691E-20</v>
      </c>
      <c r="Z438">
        <f t="shared" si="178"/>
        <v>1.4637538941514559E-19</v>
      </c>
      <c r="AA438">
        <f t="shared" si="186"/>
        <v>9.2942578855942589E-19</v>
      </c>
      <c r="AB438">
        <f t="shared" si="201"/>
        <v>5.9014858979424112E-18</v>
      </c>
      <c r="AC438">
        <f t="shared" si="210"/>
        <v>3.7472099690277302E-17</v>
      </c>
      <c r="AD438">
        <f t="shared" si="220"/>
        <v>2.3793300187121323E-16</v>
      </c>
      <c r="AE438">
        <f t="shared" si="230"/>
        <v>1.5107803898732584E-15</v>
      </c>
      <c r="AF438">
        <f t="shared" si="175"/>
        <v>9.5928575207109955E-15</v>
      </c>
      <c r="AG438">
        <f t="shared" si="218"/>
        <v>6.0910848479030624E-14</v>
      </c>
      <c r="AH438">
        <f t="shared" si="228"/>
        <v>3.8675977980755447E-13</v>
      </c>
      <c r="AI438">
        <f t="shared" si="207"/>
        <v>2.4557715253020076E-12</v>
      </c>
      <c r="AJ438">
        <f t="shared" si="216"/>
        <v>1.5593177210631794E-11</v>
      </c>
      <c r="AK438">
        <f t="shared" si="226"/>
        <v>9.9010503630734008E-11</v>
      </c>
      <c r="AL438">
        <f t="shared" si="206"/>
        <v>6.2867751047731229E-10</v>
      </c>
      <c r="AM438">
        <f t="shared" si="215"/>
        <v>3.9918533659217427E-9</v>
      </c>
      <c r="AN438">
        <f t="shared" si="225"/>
        <v>2.5346688929467923E-8</v>
      </c>
      <c r="AO438">
        <f t="shared" si="204"/>
        <v>1.6094144268219205E-7</v>
      </c>
      <c r="AP438">
        <f t="shared" si="213"/>
        <v>1.0219144616759649E-6</v>
      </c>
      <c r="AQ438">
        <f t="shared" si="223"/>
        <v>6.4887523659437814E-6</v>
      </c>
      <c r="AR438">
        <f t="shared" si="202"/>
        <v>4.1201009326641185E-5</v>
      </c>
      <c r="AS438">
        <f t="shared" si="211"/>
        <v>2.6161010218904722E-4</v>
      </c>
      <c r="AT438">
        <f t="shared" si="221"/>
        <v>1.6611206056816063E-3</v>
      </c>
      <c r="AU438">
        <f t="shared" si="231"/>
        <v>1.0547458387620133E-2</v>
      </c>
      <c r="AV438">
        <f t="shared" si="209"/>
        <v>6.6972186160396019E-2</v>
      </c>
      <c r="AW438">
        <f t="shared" si="219"/>
        <v>0.42524687505449088</v>
      </c>
      <c r="AX438">
        <f t="shared" si="229"/>
        <v>2.7001493472307536</v>
      </c>
    </row>
    <row r="439" spans="1:51" x14ac:dyDescent="0.2">
      <c r="A439">
        <v>425</v>
      </c>
      <c r="B439">
        <f t="shared" si="188"/>
        <v>42</v>
      </c>
      <c r="C439">
        <f t="shared" si="189"/>
        <v>4</v>
      </c>
      <c r="D439">
        <f t="shared" si="190"/>
        <v>339.55555555555554</v>
      </c>
      <c r="E439">
        <f t="shared" si="191"/>
        <v>-267.55555555555554</v>
      </c>
      <c r="F439" t="e">
        <f t="shared" si="192"/>
        <v>#N/A</v>
      </c>
      <c r="G439" t="e">
        <f t="shared" si="193"/>
        <v>#N/A</v>
      </c>
      <c r="H439">
        <f t="shared" si="194"/>
        <v>4.2348126217477652E-34</v>
      </c>
      <c r="I439">
        <f t="shared" si="203"/>
        <v>2.6889384042602581E-33</v>
      </c>
      <c r="J439">
        <f t="shared" si="212"/>
        <v>1.7073694606401545E-32</v>
      </c>
      <c r="K439">
        <f t="shared" si="222"/>
        <v>1.0841120311674288E-31</v>
      </c>
      <c r="L439">
        <f t="shared" ref="L439:L464" si="232">$C$8*EXP(-$C$5*($D439-($L$14-1)*$C$3))</f>
        <v>6.8836823149062659E-31</v>
      </c>
      <c r="M439">
        <f t="shared" si="176"/>
        <v>4.3708658192387983E-30</v>
      </c>
      <c r="N439">
        <f t="shared" si="184"/>
        <v>2.7753267997886199E-29</v>
      </c>
      <c r="O439">
        <f t="shared" si="199"/>
        <v>1.7622226726160052E-28</v>
      </c>
      <c r="P439">
        <f t="shared" si="208"/>
        <v>1.1189416497251412E-27</v>
      </c>
      <c r="Q439">
        <f t="shared" si="217"/>
        <v>7.1048366074588712E-27</v>
      </c>
      <c r="R439">
        <f t="shared" si="227"/>
        <v>4.5112900418969446E-26</v>
      </c>
      <c r="S439">
        <f t="shared" si="173"/>
        <v>2.864490623296343E-25</v>
      </c>
      <c r="T439">
        <f t="shared" si="181"/>
        <v>1.8188381715094725E-24</v>
      </c>
      <c r="U439">
        <f t="shared" si="196"/>
        <v>1.1548902507256186E-23</v>
      </c>
      <c r="V439">
        <f t="shared" si="205"/>
        <v>7.3330959956386439E-23</v>
      </c>
      <c r="W439">
        <f t="shared" si="214"/>
        <v>4.6562257190642195E-22</v>
      </c>
      <c r="X439">
        <f t="shared" si="224"/>
        <v>2.9565190418575861E-21</v>
      </c>
      <c r="Y439">
        <f t="shared" si="170"/>
        <v>1.8772725748834941E-20</v>
      </c>
      <c r="Z439">
        <f t="shared" si="178"/>
        <v>1.1919937840804409E-19</v>
      </c>
      <c r="AA439">
        <f t="shared" si="186"/>
        <v>7.5686887471554243E-19</v>
      </c>
      <c r="AB439">
        <f t="shared" si="201"/>
        <v>4.8058177917017479E-18</v>
      </c>
      <c r="AC439">
        <f t="shared" si="210"/>
        <v>3.0515040872459312E-17</v>
      </c>
      <c r="AD439">
        <f t="shared" si="220"/>
        <v>1.9375843192717763E-16</v>
      </c>
      <c r="AE439">
        <f t="shared" si="230"/>
        <v>1.2302893546756482E-15</v>
      </c>
      <c r="AF439">
        <f t="shared" si="175"/>
        <v>7.8118504633495886E-15</v>
      </c>
      <c r="AG439">
        <f t="shared" si="218"/>
        <v>4.9602158573357511E-14</v>
      </c>
      <c r="AH439">
        <f t="shared" si="228"/>
        <v>3.1495407479696509E-13</v>
      </c>
      <c r="AI439">
        <f t="shared" si="207"/>
        <v>1.9998337186174959E-12</v>
      </c>
      <c r="AJ439">
        <f t="shared" si="216"/>
        <v>1.2698152594779533E-11</v>
      </c>
      <c r="AK439">
        <f t="shared" si="226"/>
        <v>8.0628243148023102E-11</v>
      </c>
      <c r="AL439">
        <f t="shared" si="206"/>
        <v>5.1195743196607761E-10</v>
      </c>
      <c r="AM439">
        <f t="shared" si="215"/>
        <v>3.2507270642635624E-9</v>
      </c>
      <c r="AN439">
        <f t="shared" si="225"/>
        <v>2.0640830245893934E-8</v>
      </c>
      <c r="AO439">
        <f t="shared" si="204"/>
        <v>1.3106110258331595E-7</v>
      </c>
      <c r="AP439">
        <f t="shared" si="213"/>
        <v>8.3218612845147102E-7</v>
      </c>
      <c r="AQ439">
        <f t="shared" si="223"/>
        <v>5.2840525429488319E-6</v>
      </c>
      <c r="AR439">
        <f t="shared" ref="AR439:AR464" si="233">$C$8*EXP(-$C$5*($D439-($AR$14-1)*$C$3))</f>
        <v>3.3551642261328909E-5</v>
      </c>
      <c r="AS439">
        <f t="shared" si="211"/>
        <v>2.1303964888357674E-4</v>
      </c>
      <c r="AT439">
        <f t="shared" si="221"/>
        <v>1.3527174509949018E-3</v>
      </c>
      <c r="AU439">
        <f t="shared" si="231"/>
        <v>8.5892204189001904E-3</v>
      </c>
      <c r="AV439">
        <f t="shared" si="209"/>
        <v>5.4538150114195591E-2</v>
      </c>
      <c r="AW439">
        <f t="shared" si="219"/>
        <v>0.34629566745469464</v>
      </c>
      <c r="AX439">
        <f t="shared" si="229"/>
        <v>2.1988404272384474</v>
      </c>
    </row>
    <row r="440" spans="1:51" x14ac:dyDescent="0.2">
      <c r="A440">
        <v>426</v>
      </c>
      <c r="B440">
        <f t="shared" si="188"/>
        <v>42</v>
      </c>
      <c r="C440">
        <f t="shared" si="189"/>
        <v>5</v>
      </c>
      <c r="D440">
        <f t="shared" si="190"/>
        <v>340.44444444444446</v>
      </c>
      <c r="E440">
        <f t="shared" si="191"/>
        <v>-268.44444444444446</v>
      </c>
      <c r="F440" t="e">
        <f t="shared" si="192"/>
        <v>#N/A</v>
      </c>
      <c r="G440" t="e">
        <f t="shared" si="193"/>
        <v>#N/A</v>
      </c>
      <c r="H440">
        <f t="shared" si="194"/>
        <v>3.4485785773399644E-34</v>
      </c>
      <c r="I440">
        <f t="shared" si="203"/>
        <v>2.1897109045857933E-33</v>
      </c>
      <c r="J440">
        <f t="shared" si="212"/>
        <v>1.3903797573782971E-32</v>
      </c>
      <c r="K440">
        <f t="shared" si="222"/>
        <v>8.8283611579903143E-32</v>
      </c>
      <c r="L440">
        <f t="shared" si="232"/>
        <v>5.6056599157396353E-31</v>
      </c>
      <c r="M440">
        <f t="shared" si="176"/>
        <v>3.5593721788884435E-30</v>
      </c>
      <c r="N440">
        <f t="shared" si="184"/>
        <v>2.2600604564455221E-29</v>
      </c>
      <c r="O440">
        <f t="shared" si="199"/>
        <v>1.4350489384293475E-28</v>
      </c>
      <c r="P440">
        <f t="shared" si="208"/>
        <v>9.1119927779543578E-28</v>
      </c>
      <c r="Q440">
        <f t="shared" si="217"/>
        <v>5.7857547685005402E-27</v>
      </c>
      <c r="R440">
        <f t="shared" si="227"/>
        <v>3.673725282379132E-26</v>
      </c>
      <c r="S440">
        <f t="shared" si="173"/>
        <v>2.332670151156317E-25</v>
      </c>
      <c r="T440">
        <f t="shared" si="181"/>
        <v>1.4811532207361394E-24</v>
      </c>
      <c r="U440">
        <f t="shared" si="196"/>
        <v>9.4047367228905177E-24</v>
      </c>
      <c r="V440">
        <f t="shared" si="205"/>
        <v>5.9716355869601762E-23</v>
      </c>
      <c r="W440">
        <f t="shared" si="214"/>
        <v>3.7917522450845192E-22</v>
      </c>
      <c r="X440">
        <f t="shared" si="224"/>
        <v>2.4076126010599744E-21</v>
      </c>
      <c r="Y440">
        <f t="shared" si="170"/>
        <v>1.528738710261806E-20</v>
      </c>
      <c r="Z440">
        <f t="shared" si="178"/>
        <v>9.7068857474163777E-20</v>
      </c>
      <c r="AA440">
        <f t="shared" si="186"/>
        <v>6.1634882587135383E-19</v>
      </c>
      <c r="AB440">
        <f t="shared" si="201"/>
        <v>3.9135710982701987E-18</v>
      </c>
      <c r="AC440">
        <f t="shared" si="210"/>
        <v>2.4849627513385945E-17</v>
      </c>
      <c r="AD440">
        <f t="shared" si="220"/>
        <v>1.577852994230667E-16</v>
      </c>
      <c r="AE440">
        <f t="shared" si="230"/>
        <v>1.0018742011571715E-15</v>
      </c>
      <c r="AF440">
        <f t="shared" si="175"/>
        <v>6.3615046434268059E-15</v>
      </c>
      <c r="AG440">
        <f t="shared" si="218"/>
        <v>4.0393036652305102E-14</v>
      </c>
      <c r="AH440">
        <f t="shared" si="228"/>
        <v>2.564797954962361E-13</v>
      </c>
      <c r="AI440">
        <f t="shared" si="207"/>
        <v>1.6285451887172577E-12</v>
      </c>
      <c r="AJ440">
        <f t="shared" si="216"/>
        <v>1.0340617382990077E-11</v>
      </c>
      <c r="AK440">
        <f t="shared" si="226"/>
        <v>6.565882764703648E-11</v>
      </c>
      <c r="AL440">
        <f t="shared" si="206"/>
        <v>4.1690756831161822E-10</v>
      </c>
      <c r="AM440">
        <f t="shared" si="215"/>
        <v>2.6471980500454613E-9</v>
      </c>
      <c r="AN440">
        <f t="shared" si="225"/>
        <v>1.6808659877641352E-8</v>
      </c>
      <c r="AO440">
        <f t="shared" si="204"/>
        <v>1.0672833748777397E-7</v>
      </c>
      <c r="AP440">
        <f t="shared" si="213"/>
        <v>6.7768270081163863E-7</v>
      </c>
      <c r="AQ440">
        <f t="shared" si="223"/>
        <v>4.3030169286761819E-6</v>
      </c>
      <c r="AR440">
        <f t="shared" si="233"/>
        <v>2.7322454396870154E-5</v>
      </c>
      <c r="AS440">
        <f t="shared" si="211"/>
        <v>1.7348677140777927E-4</v>
      </c>
      <c r="AT440">
        <f t="shared" si="221"/>
        <v>1.1015723337411013E-3</v>
      </c>
      <c r="AU440">
        <f t="shared" si="231"/>
        <v>6.9945483255987517E-3</v>
      </c>
      <c r="AV440">
        <f t="shared" si="209"/>
        <v>4.4412613480391487E-2</v>
      </c>
      <c r="AW440">
        <f t="shared" si="219"/>
        <v>0.28200251743772187</v>
      </c>
      <c r="AX440">
        <f t="shared" si="229"/>
        <v>1.7906043713532807</v>
      </c>
    </row>
    <row r="441" spans="1:51" x14ac:dyDescent="0.2">
      <c r="A441">
        <v>427</v>
      </c>
      <c r="B441">
        <f t="shared" si="188"/>
        <v>42</v>
      </c>
      <c r="C441">
        <f t="shared" si="189"/>
        <v>6</v>
      </c>
      <c r="D441">
        <f t="shared" si="190"/>
        <v>341.33333333333331</v>
      </c>
      <c r="E441">
        <f t="shared" si="191"/>
        <v>-269.33333333333331</v>
      </c>
      <c r="F441" t="e">
        <f t="shared" si="192"/>
        <v>#N/A</v>
      </c>
      <c r="G441" t="e">
        <f t="shared" si="193"/>
        <v>#N/A</v>
      </c>
      <c r="H441">
        <f t="shared" si="194"/>
        <v>2.8083165103961999E-34</v>
      </c>
      <c r="I441">
        <f t="shared" si="203"/>
        <v>1.7831698331450199E-33</v>
      </c>
      <c r="J441">
        <f t="shared" si="212"/>
        <v>1.132242267588951E-32</v>
      </c>
      <c r="K441">
        <f t="shared" si="222"/>
        <v>7.1892902666142771E-32</v>
      </c>
      <c r="L441">
        <f t="shared" si="232"/>
        <v>4.5649147728512544E-31</v>
      </c>
      <c r="M441">
        <f t="shared" si="176"/>
        <v>2.898540205027717E-30</v>
      </c>
      <c r="N441">
        <f t="shared" si="184"/>
        <v>1.84045830825323E-29</v>
      </c>
      <c r="O441">
        <f t="shared" si="199"/>
        <v>1.168618181849922E-28</v>
      </c>
      <c r="P441">
        <f t="shared" si="208"/>
        <v>7.4202629248709591E-28</v>
      </c>
      <c r="Q441">
        <f t="shared" si="217"/>
        <v>4.7115732691283061E-27</v>
      </c>
      <c r="R441">
        <f t="shared" si="227"/>
        <v>2.9916625455358027E-26</v>
      </c>
      <c r="S441">
        <f t="shared" si="173"/>
        <v>1.8995873087669536E-25</v>
      </c>
      <c r="T441">
        <f t="shared" si="181"/>
        <v>1.2061627568968473E-24</v>
      </c>
      <c r="U441">
        <f t="shared" si="196"/>
        <v>7.6586561165716592E-24</v>
      </c>
      <c r="V441">
        <f t="shared" si="205"/>
        <v>4.8629435104434047E-23</v>
      </c>
      <c r="W441">
        <f t="shared" si="214"/>
        <v>3.0877766576559314E-22</v>
      </c>
      <c r="X441">
        <f t="shared" si="224"/>
        <v>1.9606159658423463E-21</v>
      </c>
      <c r="Y441">
        <f t="shared" ref="Y441:Y464" si="234">$C$8*EXP(-$C$5*($D441-($Y$14-1)*$C$3))</f>
        <v>1.2449135386735124E-20</v>
      </c>
      <c r="Z441">
        <f t="shared" si="178"/>
        <v>7.9047082435991326E-20</v>
      </c>
      <c r="AA441">
        <f t="shared" si="186"/>
        <v>5.0191768725564093E-19</v>
      </c>
      <c r="AB441">
        <f t="shared" si="201"/>
        <v>3.1869786590041944E-18</v>
      </c>
      <c r="AC441">
        <f t="shared" si="210"/>
        <v>2.0236053103613795E-17</v>
      </c>
      <c r="AD441">
        <f t="shared" si="220"/>
        <v>1.2849092793744327E-16</v>
      </c>
      <c r="AE441">
        <f t="shared" si="230"/>
        <v>8.1586653670507415E-16</v>
      </c>
      <c r="AF441">
        <f t="shared" si="175"/>
        <v>5.1804295945251346E-15</v>
      </c>
      <c r="AG441">
        <f t="shared" si="218"/>
        <v>3.2893677551985501E-14</v>
      </c>
      <c r="AH441">
        <f t="shared" si="228"/>
        <v>2.0886183339649843E-13</v>
      </c>
      <c r="AI441">
        <f t="shared" si="207"/>
        <v>1.3261899761984355E-12</v>
      </c>
      <c r="AJ441">
        <f t="shared" si="216"/>
        <v>8.4207814533082947E-12</v>
      </c>
      <c r="AK441">
        <f t="shared" si="226"/>
        <v>5.346862934950363E-11</v>
      </c>
      <c r="AL441">
        <f t="shared" si="206"/>
        <v>3.395046339067985E-10</v>
      </c>
      <c r="AM441">
        <f t="shared" si="215"/>
        <v>2.1557200520469247E-9</v>
      </c>
      <c r="AN441">
        <f t="shared" si="225"/>
        <v>1.3687969113472939E-8</v>
      </c>
      <c r="AO441">
        <f t="shared" ref="AO441:AO464" si="235">$C$8*EXP(-$C$5*($D441-($AO$14-1)*$C$3))</f>
        <v>8.6913186280140482E-8</v>
      </c>
      <c r="AP441">
        <f t="shared" si="213"/>
        <v>5.5186433332401304E-7</v>
      </c>
      <c r="AQ441">
        <f t="shared" si="223"/>
        <v>3.5041200930490686E-6</v>
      </c>
      <c r="AR441">
        <f t="shared" si="233"/>
        <v>2.2249775687715977E-5</v>
      </c>
      <c r="AS441">
        <f t="shared" si="211"/>
        <v>1.412772693309472E-4</v>
      </c>
      <c r="AT441">
        <f t="shared" si="221"/>
        <v>8.9705474382056069E-4</v>
      </c>
      <c r="AU441">
        <f t="shared" si="231"/>
        <v>5.6959425760552849E-3</v>
      </c>
      <c r="AV441">
        <f t="shared" si="209"/>
        <v>3.6166980948722442E-2</v>
      </c>
      <c r="AW441">
        <f t="shared" si="219"/>
        <v>0.2296460144180634</v>
      </c>
      <c r="AX441">
        <f t="shared" si="229"/>
        <v>1.4581612994701523</v>
      </c>
    </row>
    <row r="442" spans="1:51" x14ac:dyDescent="0.2">
      <c r="A442">
        <v>428</v>
      </c>
      <c r="B442">
        <f t="shared" si="188"/>
        <v>42</v>
      </c>
      <c r="C442">
        <f t="shared" si="189"/>
        <v>7</v>
      </c>
      <c r="D442">
        <f t="shared" si="190"/>
        <v>342.22222222222223</v>
      </c>
      <c r="E442">
        <f t="shared" si="191"/>
        <v>-270.22222222222223</v>
      </c>
      <c r="F442" t="e">
        <f t="shared" si="192"/>
        <v>#N/A</v>
      </c>
      <c r="G442" t="e">
        <f t="shared" si="193"/>
        <v>#N/A</v>
      </c>
      <c r="H442">
        <f t="shared" si="194"/>
        <v>2.2869253072513633E-34</v>
      </c>
      <c r="I442">
        <f t="shared" si="203"/>
        <v>1.452107055401412E-33</v>
      </c>
      <c r="J442">
        <f t="shared" si="212"/>
        <v>9.2203050692584986E-33</v>
      </c>
      <c r="K442">
        <f t="shared" si="222"/>
        <v>5.8545287865634943E-32</v>
      </c>
      <c r="L442">
        <f t="shared" si="232"/>
        <v>3.7173940618275647E-31</v>
      </c>
      <c r="M442">
        <f t="shared" si="176"/>
        <v>2.3603980977301774E-30</v>
      </c>
      <c r="N442">
        <f t="shared" si="184"/>
        <v>1.4987593693602557E-29</v>
      </c>
      <c r="O442">
        <f t="shared" si="199"/>
        <v>9.5165287982785724E-29</v>
      </c>
      <c r="P442">
        <f t="shared" si="208"/>
        <v>6.0426191301892586E-28</v>
      </c>
      <c r="Q442">
        <f t="shared" si="217"/>
        <v>3.8368239855622294E-27</v>
      </c>
      <c r="R442">
        <f t="shared" si="227"/>
        <v>2.4362313723593338E-26</v>
      </c>
      <c r="S442">
        <f t="shared" si="173"/>
        <v>1.5469104973284511E-25</v>
      </c>
      <c r="T442">
        <f t="shared" si="181"/>
        <v>9.8222694030393164E-25</v>
      </c>
      <c r="U442">
        <f t="shared" si="196"/>
        <v>6.2367523132398974E-24</v>
      </c>
      <c r="V442">
        <f t="shared" si="205"/>
        <v>3.9600908731608378E-23</v>
      </c>
      <c r="W442">
        <f t="shared" si="214"/>
        <v>2.5145009671780664E-22</v>
      </c>
      <c r="X442">
        <f t="shared" si="224"/>
        <v>1.5966085921894038E-21</v>
      </c>
      <c r="Y442">
        <f t="shared" si="234"/>
        <v>1.0137832635291752E-20</v>
      </c>
      <c r="Z442">
        <f t="shared" si="178"/>
        <v>6.4371224759758548E-20</v>
      </c>
      <c r="AA442">
        <f t="shared" si="186"/>
        <v>4.0873179960048765E-19</v>
      </c>
      <c r="AB442">
        <f t="shared" si="201"/>
        <v>2.5952851546346717E-18</v>
      </c>
      <c r="AC442">
        <f t="shared" si="210"/>
        <v>1.6479033538498201E-17</v>
      </c>
      <c r="AD442">
        <f t="shared" si="220"/>
        <v>1.046353406977249E-16</v>
      </c>
      <c r="AE442">
        <f t="shared" si="230"/>
        <v>6.6439299958647644E-16</v>
      </c>
      <c r="AF442">
        <f t="shared" si="175"/>
        <v>4.2186325858555425E-15</v>
      </c>
      <c r="AG442">
        <f t="shared" si="218"/>
        <v>2.6786647218617593E-14</v>
      </c>
      <c r="AH442">
        <f t="shared" si="228"/>
        <v>1.7008460789413809E-13</v>
      </c>
      <c r="AI442">
        <f t="shared" si="207"/>
        <v>1.0799699419790157E-12</v>
      </c>
      <c r="AJ442">
        <f t="shared" si="216"/>
        <v>6.8573816879660845E-12</v>
      </c>
      <c r="AK442">
        <f t="shared" si="226"/>
        <v>4.3541659620899384E-11</v>
      </c>
      <c r="AL442">
        <f t="shared" si="206"/>
        <v>2.7647230514662822E-10</v>
      </c>
      <c r="AM442">
        <f t="shared" si="215"/>
        <v>1.7554897121193191E-9</v>
      </c>
      <c r="AN442">
        <f t="shared" si="225"/>
        <v>1.1146664862950251E-8</v>
      </c>
      <c r="AO442">
        <f t="shared" si="235"/>
        <v>7.0776910117536625E-8</v>
      </c>
      <c r="AP442">
        <f t="shared" si="213"/>
        <v>4.4940536630254595E-7</v>
      </c>
      <c r="AQ442">
        <f t="shared" si="223"/>
        <v>2.8535462049152608E-6</v>
      </c>
      <c r="AR442">
        <f t="shared" si="233"/>
        <v>1.8118888990089386E-5</v>
      </c>
      <c r="AS442">
        <f t="shared" si="211"/>
        <v>1.1504777377345164E-4</v>
      </c>
      <c r="AT442">
        <f t="shared" si="221"/>
        <v>7.30507828458306E-4</v>
      </c>
      <c r="AU442">
        <f t="shared" si="231"/>
        <v>4.638435581462882E-3</v>
      </c>
      <c r="AV442">
        <f t="shared" si="209"/>
        <v>2.9452230086003617E-2</v>
      </c>
      <c r="AW442">
        <f t="shared" si="219"/>
        <v>0.18701000408532631</v>
      </c>
      <c r="AX442">
        <f t="shared" si="229"/>
        <v>1.1874395088544971</v>
      </c>
    </row>
    <row r="443" spans="1:51" x14ac:dyDescent="0.2">
      <c r="A443">
        <v>429</v>
      </c>
      <c r="B443">
        <f t="shared" si="188"/>
        <v>42</v>
      </c>
      <c r="C443">
        <f t="shared" si="189"/>
        <v>8</v>
      </c>
      <c r="D443">
        <f t="shared" si="190"/>
        <v>343.11111111111109</v>
      </c>
      <c r="E443">
        <f t="shared" si="191"/>
        <v>-271.11111111111109</v>
      </c>
      <c r="F443" t="e">
        <f t="shared" si="192"/>
        <v>#N/A</v>
      </c>
      <c r="G443" t="e">
        <f t="shared" si="193"/>
        <v>#N/A</v>
      </c>
      <c r="H443">
        <f t="shared" si="194"/>
        <v>1.8623354388957246E-34</v>
      </c>
      <c r="I443">
        <f t="shared" si="203"/>
        <v>1.1825092939282984E-33</v>
      </c>
      <c r="J443">
        <f t="shared" si="212"/>
        <v>7.5084659885757464E-33</v>
      </c>
      <c r="K443">
        <f t="shared" si="222"/>
        <v>4.7675787235730582E-32</v>
      </c>
      <c r="L443">
        <f t="shared" si="232"/>
        <v>3.0272237924564464E-31</v>
      </c>
      <c r="M443">
        <f t="shared" si="176"/>
        <v>1.9221672930753925E-30</v>
      </c>
      <c r="N443">
        <f t="shared" si="184"/>
        <v>1.2205001532347039E-29</v>
      </c>
      <c r="O443">
        <f t="shared" si="199"/>
        <v>7.7496929086885074E-29</v>
      </c>
      <c r="P443">
        <f t="shared" si="208"/>
        <v>4.9207482702730075E-28</v>
      </c>
      <c r="Q443">
        <f t="shared" si="217"/>
        <v>3.1244803922808441E-27</v>
      </c>
      <c r="R443">
        <f t="shared" si="227"/>
        <v>1.9839213846242456E-26</v>
      </c>
      <c r="S443">
        <f t="shared" si="173"/>
        <v>1.2597115571898908E-25</v>
      </c>
      <c r="T443">
        <f t="shared" si="181"/>
        <v>7.9986698042389655E-25</v>
      </c>
      <c r="U443">
        <f t="shared" si="196"/>
        <v>5.0788387446380723E-24</v>
      </c>
      <c r="V443">
        <f t="shared" si="205"/>
        <v>3.2248615864061229E-23</v>
      </c>
      <c r="W443">
        <f t="shared" si="214"/>
        <v>2.0476594698851766E-22</v>
      </c>
      <c r="X443">
        <f t="shared" si="224"/>
        <v>1.3001827186273473E-21</v>
      </c>
      <c r="Y443">
        <f t="shared" si="234"/>
        <v>8.2556456611996806E-21</v>
      </c>
      <c r="Z443">
        <f t="shared" si="178"/>
        <v>5.2420082429060189E-20</v>
      </c>
      <c r="AA443">
        <f t="shared" si="186"/>
        <v>3.3284677596860109E-19</v>
      </c>
      <c r="AB443">
        <f t="shared" si="201"/>
        <v>2.1134452892671198E-18</v>
      </c>
      <c r="AC443">
        <f t="shared" si="210"/>
        <v>1.3419541101839418E-17</v>
      </c>
      <c r="AD443">
        <f t="shared" si="220"/>
        <v>8.5208774647961953E-17</v>
      </c>
      <c r="AE443">
        <f t="shared" si="230"/>
        <v>5.4104199405238305E-16</v>
      </c>
      <c r="AF443">
        <f t="shared" si="175"/>
        <v>3.4354025220708933E-15</v>
      </c>
      <c r="AG443">
        <f t="shared" si="218"/>
        <v>2.1813446309878121E-14</v>
      </c>
      <c r="AH443">
        <f t="shared" si="228"/>
        <v>1.3850675047740966E-13</v>
      </c>
      <c r="AI443">
        <f t="shared" si="207"/>
        <v>8.7946304565014929E-13</v>
      </c>
      <c r="AJ443">
        <f t="shared" si="216"/>
        <v>5.5842422553288031E-12</v>
      </c>
      <c r="AK443">
        <f t="shared" si="226"/>
        <v>3.5457728122216898E-11</v>
      </c>
      <c r="AL443">
        <f t="shared" ref="AL443:AL464" si="236">$C$8*EXP(-$C$5*($D443-($AL$14-1)*$C$3))</f>
        <v>2.2514253968643837E-10</v>
      </c>
      <c r="AM443">
        <f t="shared" si="215"/>
        <v>1.4295660173641746E-9</v>
      </c>
      <c r="AN443">
        <f t="shared" si="225"/>
        <v>9.0771783992875326E-9</v>
      </c>
      <c r="AO443">
        <f t="shared" si="235"/>
        <v>5.7636490159728058E-8</v>
      </c>
      <c r="AP443">
        <f t="shared" si="213"/>
        <v>3.6596890044522897E-7</v>
      </c>
      <c r="AQ443">
        <f t="shared" si="223"/>
        <v>2.3237576702176058E-6</v>
      </c>
      <c r="AR443">
        <f t="shared" si="233"/>
        <v>1.4754941480890393E-5</v>
      </c>
      <c r="AS443">
        <f t="shared" si="211"/>
        <v>9.3688038513978507E-5</v>
      </c>
      <c r="AT443">
        <f t="shared" si="221"/>
        <v>5.9488196357570643E-4</v>
      </c>
      <c r="AU443">
        <f t="shared" si="231"/>
        <v>3.7772650191079367E-3</v>
      </c>
      <c r="AV443">
        <f t="shared" si="209"/>
        <v>2.3984137859578494E-2</v>
      </c>
      <c r="AW443">
        <f t="shared" si="219"/>
        <v>0.15228978267538082</v>
      </c>
      <c r="AX443">
        <f t="shared" si="229"/>
        <v>0.96697984489163169</v>
      </c>
    </row>
    <row r="444" spans="1:51" x14ac:dyDescent="0.2">
      <c r="A444">
        <v>430</v>
      </c>
      <c r="B444">
        <f t="shared" si="188"/>
        <v>42</v>
      </c>
      <c r="C444">
        <f t="shared" si="189"/>
        <v>9</v>
      </c>
      <c r="D444">
        <f t="shared" si="190"/>
        <v>344</v>
      </c>
      <c r="E444">
        <f t="shared" si="191"/>
        <v>-272</v>
      </c>
      <c r="F444" t="e">
        <f t="shared" si="192"/>
        <v>#N/A</v>
      </c>
      <c r="G444" t="e">
        <f t="shared" si="193"/>
        <v>#N/A</v>
      </c>
      <c r="H444">
        <f t="shared" si="194"/>
        <v>1.5165747984727121E-34</v>
      </c>
      <c r="I444">
        <f t="shared" si="203"/>
        <v>9.629649721936222E-34</v>
      </c>
      <c r="J444">
        <f t="shared" si="212"/>
        <v>6.1144464394747652E-33</v>
      </c>
      <c r="K444">
        <f t="shared" si="222"/>
        <v>3.8824314840901456E-32</v>
      </c>
      <c r="L444">
        <f t="shared" si="232"/>
        <v>2.4651903288156746E-31</v>
      </c>
      <c r="M444">
        <f t="shared" si="176"/>
        <v>1.565298288505541E-30</v>
      </c>
      <c r="N444">
        <f t="shared" si="184"/>
        <v>9.9390245992707798E-30</v>
      </c>
      <c r="O444">
        <f t="shared" si="199"/>
        <v>6.3108872417681303E-29</v>
      </c>
      <c r="P444">
        <f t="shared" si="208"/>
        <v>4.0071636185741875E-28</v>
      </c>
      <c r="Q444">
        <f t="shared" si="217"/>
        <v>2.5443902974133214E-27</v>
      </c>
      <c r="R444">
        <f t="shared" si="227"/>
        <v>1.6155871338926425E-26</v>
      </c>
      <c r="S444">
        <f t="shared" si="173"/>
        <v>1.0258338863549856E-25</v>
      </c>
      <c r="T444">
        <f t="shared" si="181"/>
        <v>6.5136391613781074E-25</v>
      </c>
      <c r="U444">
        <f t="shared" si="196"/>
        <v>4.1359030627651678E-24</v>
      </c>
      <c r="V444">
        <f t="shared" si="205"/>
        <v>2.6261347490687648E-23</v>
      </c>
      <c r="W444">
        <f t="shared" si="214"/>
        <v>1.6674916253127967E-22</v>
      </c>
      <c r="X444">
        <f t="shared" si="224"/>
        <v>1.0587911840678764E-21</v>
      </c>
      <c r="Y444">
        <f t="shared" si="234"/>
        <v>6.7229049576160433E-21</v>
      </c>
      <c r="Z444">
        <f t="shared" si="178"/>
        <v>4.2687785608007625E-20</v>
      </c>
      <c r="AA444">
        <f t="shared" si="186"/>
        <v>2.7105054312137654E-19</v>
      </c>
      <c r="AB444">
        <f t="shared" si="201"/>
        <v>1.7210636691497082E-18</v>
      </c>
      <c r="AC444">
        <f t="shared" si="210"/>
        <v>1.092807311564996E-17</v>
      </c>
      <c r="AD444">
        <f t="shared" si="220"/>
        <v>6.9388939039072432E-17</v>
      </c>
      <c r="AE444">
        <f t="shared" si="230"/>
        <v>4.4059229930232245E-16</v>
      </c>
      <c r="AF444">
        <f t="shared" si="175"/>
        <v>2.7975867176063917E-15</v>
      </c>
      <c r="AG444">
        <f t="shared" si="218"/>
        <v>1.7763568394002555E-14</v>
      </c>
      <c r="AH444">
        <f t="shared" si="228"/>
        <v>1.1279162862139462E-13</v>
      </c>
      <c r="AI444">
        <f t="shared" si="207"/>
        <v>7.1618219970723425E-13</v>
      </c>
      <c r="AJ444">
        <f t="shared" si="216"/>
        <v>4.5474735088646573E-12</v>
      </c>
      <c r="AK444">
        <f t="shared" si="226"/>
        <v>2.8874656927077046E-11</v>
      </c>
      <c r="AL444">
        <f t="shared" si="236"/>
        <v>1.833426431250521E-10</v>
      </c>
      <c r="AM444">
        <f t="shared" si="215"/>
        <v>1.164153218269349E-9</v>
      </c>
      <c r="AN444">
        <f t="shared" si="225"/>
        <v>7.3919121733317287E-9</v>
      </c>
      <c r="AO444">
        <f t="shared" si="235"/>
        <v>4.6935716640013204E-8</v>
      </c>
      <c r="AP444">
        <f t="shared" si="213"/>
        <v>2.980232238769536E-7</v>
      </c>
      <c r="AQ444">
        <f t="shared" si="223"/>
        <v>1.8923295163729204E-6</v>
      </c>
      <c r="AR444">
        <f t="shared" si="233"/>
        <v>1.2015543459843389E-5</v>
      </c>
      <c r="AS444">
        <f t="shared" si="211"/>
        <v>7.6293945312500027E-5</v>
      </c>
      <c r="AT444">
        <f t="shared" si="221"/>
        <v>4.8443635619146714E-4</v>
      </c>
      <c r="AU444">
        <f t="shared" si="231"/>
        <v>3.0759791257199071E-3</v>
      </c>
      <c r="AV444">
        <f t="shared" si="209"/>
        <v>1.9531250000000003E-2</v>
      </c>
      <c r="AW444">
        <f t="shared" si="219"/>
        <v>0.12401570718501562</v>
      </c>
      <c r="AX444">
        <f t="shared" si="229"/>
        <v>0.78745065618429588</v>
      </c>
    </row>
    <row r="445" spans="1:51" s="1" customFormat="1" x14ac:dyDescent="0.2">
      <c r="A445" s="1">
        <v>431</v>
      </c>
      <c r="B445" s="1">
        <f t="shared" si="188"/>
        <v>43</v>
      </c>
      <c r="C445" s="1">
        <f t="shared" si="189"/>
        <v>0</v>
      </c>
      <c r="D445" s="1">
        <f t="shared" si="190"/>
        <v>344</v>
      </c>
      <c r="E445" s="1">
        <f t="shared" si="191"/>
        <v>-272</v>
      </c>
      <c r="F445" s="1" t="e">
        <f t="shared" si="192"/>
        <v>#N/A</v>
      </c>
      <c r="G445" s="1" t="e">
        <f t="shared" si="193"/>
        <v>#N/A</v>
      </c>
      <c r="H445" s="1">
        <f t="shared" si="194"/>
        <v>1.5165747984727121E-34</v>
      </c>
      <c r="I445" s="1">
        <f t="shared" si="203"/>
        <v>9.629649721936222E-34</v>
      </c>
      <c r="J445" s="1">
        <f t="shared" si="212"/>
        <v>6.1144464394747652E-33</v>
      </c>
      <c r="K445" s="1">
        <f t="shared" si="222"/>
        <v>3.8824314840901456E-32</v>
      </c>
      <c r="L445" s="1">
        <f t="shared" si="232"/>
        <v>2.4651903288156746E-31</v>
      </c>
      <c r="M445" s="1">
        <f t="shared" si="176"/>
        <v>1.565298288505541E-30</v>
      </c>
      <c r="N445" s="1">
        <f t="shared" si="184"/>
        <v>9.9390245992707798E-30</v>
      </c>
      <c r="O445" s="1">
        <f t="shared" si="199"/>
        <v>6.3108872417681303E-29</v>
      </c>
      <c r="P445" s="1">
        <f t="shared" si="208"/>
        <v>4.0071636185741875E-28</v>
      </c>
      <c r="Q445" s="1">
        <f t="shared" si="217"/>
        <v>2.5443902974133214E-27</v>
      </c>
      <c r="R445" s="1">
        <f t="shared" si="227"/>
        <v>1.6155871338926425E-26</v>
      </c>
      <c r="S445" s="1">
        <f t="shared" ref="S445:S464" si="237">$C$8*EXP(-$C$5*($D445-($S$14-1)*$C$3))</f>
        <v>1.0258338863549856E-25</v>
      </c>
      <c r="T445" s="1">
        <f t="shared" si="181"/>
        <v>6.5136391613781074E-25</v>
      </c>
      <c r="U445" s="1">
        <f t="shared" si="196"/>
        <v>4.1359030627651678E-24</v>
      </c>
      <c r="V445" s="1">
        <f t="shared" si="205"/>
        <v>2.6261347490687648E-23</v>
      </c>
      <c r="W445" s="1">
        <f t="shared" si="214"/>
        <v>1.6674916253127967E-22</v>
      </c>
      <c r="X445" s="1">
        <f t="shared" si="224"/>
        <v>1.0587911840678764E-21</v>
      </c>
      <c r="Y445" s="1">
        <f t="shared" si="234"/>
        <v>6.7229049576160433E-21</v>
      </c>
      <c r="Z445" s="1">
        <f t="shared" si="178"/>
        <v>4.2687785608007625E-20</v>
      </c>
      <c r="AA445" s="1">
        <f t="shared" si="186"/>
        <v>2.7105054312137654E-19</v>
      </c>
      <c r="AB445" s="1">
        <f t="shared" si="201"/>
        <v>1.7210636691497082E-18</v>
      </c>
      <c r="AC445" s="1">
        <f t="shared" si="210"/>
        <v>1.092807311564996E-17</v>
      </c>
      <c r="AD445" s="1">
        <f t="shared" si="220"/>
        <v>6.9388939039072432E-17</v>
      </c>
      <c r="AE445" s="1">
        <f t="shared" si="230"/>
        <v>4.4059229930232245E-16</v>
      </c>
      <c r="AF445" s="1">
        <f t="shared" si="175"/>
        <v>2.7975867176063917E-15</v>
      </c>
      <c r="AG445" s="1">
        <f t="shared" si="218"/>
        <v>1.7763568394002555E-14</v>
      </c>
      <c r="AH445" s="1">
        <f t="shared" si="228"/>
        <v>1.1279162862139462E-13</v>
      </c>
      <c r="AI445" s="1">
        <f t="shared" ref="AI445:AI464" si="238">$C$8*EXP(-$C$5*($D445-($AI$14-1)*$C$3))</f>
        <v>7.1618219970723425E-13</v>
      </c>
      <c r="AJ445" s="1">
        <f t="shared" si="216"/>
        <v>4.5474735088646573E-12</v>
      </c>
      <c r="AK445" s="1">
        <f t="shared" si="226"/>
        <v>2.8874656927077046E-11</v>
      </c>
      <c r="AL445" s="1">
        <f t="shared" si="236"/>
        <v>1.833426431250521E-10</v>
      </c>
      <c r="AM445" s="1">
        <f t="shared" si="215"/>
        <v>1.164153218269349E-9</v>
      </c>
      <c r="AN445" s="1">
        <f t="shared" si="225"/>
        <v>7.3919121733317287E-9</v>
      </c>
      <c r="AO445" s="1">
        <f t="shared" si="235"/>
        <v>4.6935716640013204E-8</v>
      </c>
      <c r="AP445" s="1">
        <f t="shared" si="213"/>
        <v>2.980232238769536E-7</v>
      </c>
      <c r="AQ445" s="1">
        <f t="shared" si="223"/>
        <v>1.8923295163729204E-6</v>
      </c>
      <c r="AR445" s="1">
        <f t="shared" si="233"/>
        <v>1.2015543459843389E-5</v>
      </c>
      <c r="AS445" s="1">
        <f t="shared" si="211"/>
        <v>7.6293945312500027E-5</v>
      </c>
      <c r="AT445" s="1">
        <f t="shared" si="221"/>
        <v>4.8443635619146714E-4</v>
      </c>
      <c r="AU445" s="1">
        <f t="shared" si="231"/>
        <v>3.0759791257199071E-3</v>
      </c>
      <c r="AV445" s="1">
        <f t="shared" si="209"/>
        <v>1.9531250000000003E-2</v>
      </c>
      <c r="AW445" s="1">
        <f t="shared" si="219"/>
        <v>0.12401570718501562</v>
      </c>
      <c r="AX445" s="1">
        <f t="shared" si="229"/>
        <v>0.78745065618429588</v>
      </c>
      <c r="AY445" s="1">
        <f t="shared" ref="AY445:AY464" si="239">$C$8*EXP(-$C$5*($D445-($AY$14-1)*$C$3))</f>
        <v>5</v>
      </c>
    </row>
    <row r="446" spans="1:51" x14ac:dyDescent="0.2">
      <c r="A446">
        <v>432</v>
      </c>
      <c r="B446">
        <f t="shared" si="188"/>
        <v>43</v>
      </c>
      <c r="C446">
        <f t="shared" si="189"/>
        <v>1</v>
      </c>
      <c r="D446">
        <f t="shared" si="190"/>
        <v>344.88888888888891</v>
      </c>
      <c r="E446">
        <f t="shared" si="191"/>
        <v>-272.88888888888891</v>
      </c>
      <c r="F446" t="e">
        <f t="shared" si="192"/>
        <v>#N/A</v>
      </c>
      <c r="G446" t="e">
        <f t="shared" si="193"/>
        <v>#N/A</v>
      </c>
      <c r="H446">
        <f t="shared" si="194"/>
        <v>1.2350079751080552E-34</v>
      </c>
      <c r="I446">
        <f t="shared" si="203"/>
        <v>7.8418118355024987E-34</v>
      </c>
      <c r="J446">
        <f t="shared" si="212"/>
        <v>4.9792401428053624E-33</v>
      </c>
      <c r="K446">
        <f t="shared" si="222"/>
        <v>3.1616204162766234E-32</v>
      </c>
      <c r="L446">
        <f t="shared" si="232"/>
        <v>2.007503829888641E-31</v>
      </c>
      <c r="M446">
        <f t="shared" si="176"/>
        <v>1.2746854765581736E-30</v>
      </c>
      <c r="N446">
        <f t="shared" si="184"/>
        <v>8.093748265668163E-30</v>
      </c>
      <c r="O446">
        <f t="shared" si="199"/>
        <v>5.1392098045149254E-29</v>
      </c>
      <c r="P446">
        <f t="shared" si="208"/>
        <v>3.2631948199889268E-28</v>
      </c>
      <c r="Q446">
        <f t="shared" si="217"/>
        <v>2.0719995560110364E-27</v>
      </c>
      <c r="R446">
        <f t="shared" si="227"/>
        <v>1.3156377099558218E-26</v>
      </c>
      <c r="S446">
        <f t="shared" si="237"/>
        <v>8.3537787391716583E-26</v>
      </c>
      <c r="T446">
        <f t="shared" si="181"/>
        <v>5.3043188633882561E-25</v>
      </c>
      <c r="U446">
        <f t="shared" si="196"/>
        <v>3.3680325374869059E-24</v>
      </c>
      <c r="V446">
        <f t="shared" si="205"/>
        <v>2.138567357227931E-23</v>
      </c>
      <c r="W446">
        <f t="shared" si="214"/>
        <v>1.3579056290273947E-22</v>
      </c>
      <c r="X446">
        <f t="shared" si="224"/>
        <v>8.6221632959664848E-22</v>
      </c>
      <c r="Y446">
        <f t="shared" si="234"/>
        <v>5.4747324345035071E-21</v>
      </c>
      <c r="Z446">
        <f t="shared" si="178"/>
        <v>3.4762384103101329E-20</v>
      </c>
      <c r="AA446">
        <f t="shared" si="186"/>
        <v>2.2072738037674216E-19</v>
      </c>
      <c r="AB446">
        <f t="shared" si="201"/>
        <v>1.4015315032328988E-18</v>
      </c>
      <c r="AC446">
        <f t="shared" si="210"/>
        <v>8.8991703303938817E-18</v>
      </c>
      <c r="AD446">
        <f t="shared" si="220"/>
        <v>5.6506209376446029E-17</v>
      </c>
      <c r="AE446">
        <f t="shared" si="230"/>
        <v>3.5879206482762234E-16</v>
      </c>
      <c r="AF446">
        <f t="shared" si="175"/>
        <v>2.2781876045808353E-15</v>
      </c>
      <c r="AG446">
        <f t="shared" si="218"/>
        <v>1.4465589600370196E-14</v>
      </c>
      <c r="AH446">
        <f t="shared" si="228"/>
        <v>9.1850768595871381E-14</v>
      </c>
      <c r="AI446">
        <f t="shared" si="238"/>
        <v>5.8321602677269434E-13</v>
      </c>
      <c r="AJ446">
        <f t="shared" si="216"/>
        <v>3.7031909376947597E-12</v>
      </c>
      <c r="AK446">
        <f t="shared" si="226"/>
        <v>2.3513796760543006E-11</v>
      </c>
      <c r="AL446">
        <f t="shared" si="236"/>
        <v>1.4930330285380985E-10</v>
      </c>
      <c r="AM446">
        <f t="shared" si="215"/>
        <v>9.4801688004985579E-10</v>
      </c>
      <c r="AN446">
        <f t="shared" si="225"/>
        <v>6.0195319706990144E-9</v>
      </c>
      <c r="AO446">
        <f t="shared" si="235"/>
        <v>3.8221645530575349E-8</v>
      </c>
      <c r="AP446">
        <f t="shared" si="213"/>
        <v>2.4269232129276324E-7</v>
      </c>
      <c r="AQ446">
        <f t="shared" si="223"/>
        <v>1.5410001844989458E-6</v>
      </c>
      <c r="AR446">
        <f t="shared" si="233"/>
        <v>9.7847412558272606E-6</v>
      </c>
      <c r="AS446">
        <f t="shared" si="211"/>
        <v>6.212923425094743E-5</v>
      </c>
      <c r="AT446">
        <f t="shared" si="221"/>
        <v>3.9449604723173039E-4</v>
      </c>
      <c r="AU446">
        <f t="shared" si="231"/>
        <v>2.5048937614917804E-3</v>
      </c>
      <c r="AV446">
        <f t="shared" si="209"/>
        <v>1.5905083968242525E-2</v>
      </c>
      <c r="AW446">
        <f t="shared" si="219"/>
        <v>0.10099098809132288</v>
      </c>
      <c r="AX446">
        <f t="shared" si="229"/>
        <v>0.64125280294189535</v>
      </c>
      <c r="AY446">
        <f t="shared" si="239"/>
        <v>4.0717014958700846</v>
      </c>
    </row>
    <row r="447" spans="1:51" x14ac:dyDescent="0.2">
      <c r="A447">
        <v>433</v>
      </c>
      <c r="B447">
        <f t="shared" si="188"/>
        <v>43</v>
      </c>
      <c r="C447">
        <f t="shared" si="189"/>
        <v>2</v>
      </c>
      <c r="D447">
        <f t="shared" si="190"/>
        <v>345.77777777777777</v>
      </c>
      <c r="E447">
        <f t="shared" si="191"/>
        <v>-273.77777777777777</v>
      </c>
      <c r="F447" t="e">
        <f t="shared" si="192"/>
        <v>#N/A</v>
      </c>
      <c r="G447" t="e">
        <f t="shared" si="193"/>
        <v>#N/A</v>
      </c>
      <c r="H447">
        <f t="shared" si="194"/>
        <v>1.0057167639318006E-34</v>
      </c>
      <c r="I447">
        <f t="shared" si="203"/>
        <v>6.3859033961896075E-34</v>
      </c>
      <c r="J447">
        <f t="shared" si="212"/>
        <v>4.0547959075514338E-33</v>
      </c>
      <c r="K447">
        <f t="shared" si="222"/>
        <v>2.5746349156654117E-32</v>
      </c>
      <c r="L447">
        <f t="shared" si="232"/>
        <v>1.6347912694245404E-31</v>
      </c>
      <c r="M447">
        <f t="shared" si="176"/>
        <v>1.0380277523331679E-30</v>
      </c>
      <c r="N447">
        <f t="shared" si="184"/>
        <v>6.5910653841034582E-30</v>
      </c>
      <c r="O447">
        <f t="shared" si="199"/>
        <v>4.1850656497267668E-29</v>
      </c>
      <c r="P447">
        <f t="shared" si="208"/>
        <v>2.6573510459729117E-28</v>
      </c>
      <c r="Q447">
        <f t="shared" si="217"/>
        <v>1.6873127383304745E-27</v>
      </c>
      <c r="R447">
        <f t="shared" si="227"/>
        <v>1.0713768063300608E-26</v>
      </c>
      <c r="S447">
        <f t="shared" si="237"/>
        <v>6.8028186776906586E-26</v>
      </c>
      <c r="T447">
        <f t="shared" si="181"/>
        <v>4.3195206101260176E-25</v>
      </c>
      <c r="U447">
        <f t="shared" si="196"/>
        <v>2.7427246242049574E-24</v>
      </c>
      <c r="V447">
        <f t="shared" si="205"/>
        <v>1.7415215814888098E-23</v>
      </c>
      <c r="W447">
        <f t="shared" si="214"/>
        <v>1.1057972761922614E-22</v>
      </c>
      <c r="X447">
        <f t="shared" si="224"/>
        <v>7.0213750379646468E-22</v>
      </c>
      <c r="Y447">
        <f t="shared" si="234"/>
        <v>4.458295248611356E-21</v>
      </c>
      <c r="Z447">
        <f t="shared" si="178"/>
        <v>2.8308410270521911E-20</v>
      </c>
      <c r="AA447">
        <f t="shared" si="186"/>
        <v>1.7974720097189505E-19</v>
      </c>
      <c r="AB447">
        <f t="shared" si="201"/>
        <v>1.1413235836445079E-18</v>
      </c>
      <c r="AC447">
        <f t="shared" si="210"/>
        <v>7.2469530292536139E-18</v>
      </c>
      <c r="AD447">
        <f t="shared" si="220"/>
        <v>4.6015283448805171E-17</v>
      </c>
      <c r="AE447">
        <f t="shared" si="230"/>
        <v>2.9217883741299215E-16</v>
      </c>
      <c r="AF447">
        <f t="shared" ref="AF447:AF464" si="240">$C$8*EXP(-$C$5*($D447-($AF$14-1)*$C$3))</f>
        <v>1.8552199754889267E-15</v>
      </c>
      <c r="AG447">
        <f t="shared" si="218"/>
        <v>1.177991256289413E-14</v>
      </c>
      <c r="AH447">
        <f t="shared" si="228"/>
        <v>7.4797782377726319E-14</v>
      </c>
      <c r="AI447">
        <f t="shared" si="238"/>
        <v>4.7493631372516383E-13</v>
      </c>
      <c r="AJ447">
        <f t="shared" si="216"/>
        <v>3.0156576161008997E-12</v>
      </c>
      <c r="AK447">
        <f t="shared" si="226"/>
        <v>1.9148232288697883E-11</v>
      </c>
      <c r="AL447">
        <f t="shared" si="236"/>
        <v>1.2158369631364204E-10</v>
      </c>
      <c r="AM447">
        <f t="shared" si="215"/>
        <v>7.7200834972182805E-10</v>
      </c>
      <c r="AN447">
        <f t="shared" si="225"/>
        <v>4.9019474659066613E-9</v>
      </c>
      <c r="AO447">
        <f t="shared" si="235"/>
        <v>3.112542625629227E-8</v>
      </c>
      <c r="AP447">
        <f t="shared" si="213"/>
        <v>1.9763413752878814E-7</v>
      </c>
      <c r="AQ447">
        <f t="shared" si="223"/>
        <v>1.254898551272104E-6</v>
      </c>
      <c r="AR447">
        <f t="shared" si="233"/>
        <v>7.9681091216108263E-6</v>
      </c>
      <c r="AS447">
        <f t="shared" si="211"/>
        <v>5.0594339207369709E-5</v>
      </c>
      <c r="AT447">
        <f t="shared" si="221"/>
        <v>3.2125402912565879E-4</v>
      </c>
      <c r="AU447">
        <f t="shared" si="231"/>
        <v>2.0398359351323711E-3</v>
      </c>
      <c r="AV447">
        <f t="shared" ref="AV447:AV464" si="241">$C$8*EXP(-$C$5*($D447-($AV$14-1)*$C$3))</f>
        <v>1.2952150837086654E-2</v>
      </c>
      <c r="AW447">
        <f t="shared" si="219"/>
        <v>8.2241031456168567E-2</v>
      </c>
      <c r="AX447">
        <f t="shared" si="229"/>
        <v>0.522197999393887</v>
      </c>
      <c r="AY447">
        <f t="shared" si="239"/>
        <v>3.3157506142941804</v>
      </c>
    </row>
    <row r="448" spans="1:51" x14ac:dyDescent="0.2">
      <c r="A448">
        <v>434</v>
      </c>
      <c r="B448">
        <f t="shared" si="188"/>
        <v>43</v>
      </c>
      <c r="C448">
        <f t="shared" si="189"/>
        <v>3</v>
      </c>
      <c r="D448">
        <f t="shared" si="190"/>
        <v>346.66666666666669</v>
      </c>
      <c r="E448">
        <f t="shared" si="191"/>
        <v>-274.66666666666669</v>
      </c>
      <c r="F448" t="e">
        <f t="shared" si="192"/>
        <v>#N/A</v>
      </c>
      <c r="G448" t="e">
        <f t="shared" si="193"/>
        <v>#N/A</v>
      </c>
      <c r="H448">
        <f t="shared" si="194"/>
        <v>8.1899569042454327E-35</v>
      </c>
      <c r="I448">
        <f t="shared" si="203"/>
        <v>5.2002984821493933E-34</v>
      </c>
      <c r="J448">
        <f t="shared" si="212"/>
        <v>3.301983712445048E-33</v>
      </c>
      <c r="K448">
        <f t="shared" si="222"/>
        <v>2.0966289674868324E-32</v>
      </c>
      <c r="L448">
        <f t="shared" si="232"/>
        <v>1.3312764114302456E-31</v>
      </c>
      <c r="M448">
        <f t="shared" si="176"/>
        <v>8.4530783038592073E-31</v>
      </c>
      <c r="N448">
        <f t="shared" si="184"/>
        <v>5.3673701567662945E-30</v>
      </c>
      <c r="O448">
        <f t="shared" si="199"/>
        <v>3.4080676132614309E-29</v>
      </c>
      <c r="P448">
        <f t="shared" si="208"/>
        <v>2.1639880457879589E-28</v>
      </c>
      <c r="Q448">
        <f t="shared" si="217"/>
        <v>1.3740467601321723E-27</v>
      </c>
      <c r="R448">
        <f t="shared" si="227"/>
        <v>8.7246530899492085E-27</v>
      </c>
      <c r="S448">
        <f t="shared" si="237"/>
        <v>5.5398093972172172E-26</v>
      </c>
      <c r="T448">
        <f t="shared" si="181"/>
        <v>3.5175597059383638E-25</v>
      </c>
      <c r="U448">
        <f t="shared" si="196"/>
        <v>2.2335111910269988E-24</v>
      </c>
      <c r="V448">
        <f t="shared" si="205"/>
        <v>1.4181912056875988E-23</v>
      </c>
      <c r="W448">
        <f t="shared" si="214"/>
        <v>9.0049528472022172E-23</v>
      </c>
      <c r="X448">
        <f t="shared" si="224"/>
        <v>5.7177886490291208E-22</v>
      </c>
      <c r="Y448">
        <f t="shared" si="234"/>
        <v>3.6305694865602551E-21</v>
      </c>
      <c r="Z448">
        <f t="shared" si="178"/>
        <v>2.3052679288837691E-20</v>
      </c>
      <c r="AA448">
        <f t="shared" si="186"/>
        <v>1.4637538941514559E-19</v>
      </c>
      <c r="AB448">
        <f t="shared" si="201"/>
        <v>9.2942578855942589E-19</v>
      </c>
      <c r="AC448">
        <f t="shared" si="210"/>
        <v>5.9014858979424112E-18</v>
      </c>
      <c r="AD448">
        <f t="shared" si="220"/>
        <v>3.7472099690277302E-17</v>
      </c>
      <c r="AE448">
        <f t="shared" si="230"/>
        <v>2.3793300187121323E-16</v>
      </c>
      <c r="AF448">
        <f t="shared" si="240"/>
        <v>1.5107803898732584E-15</v>
      </c>
      <c r="AG448">
        <f t="shared" si="218"/>
        <v>9.5928575207109955E-15</v>
      </c>
      <c r="AH448">
        <f t="shared" si="228"/>
        <v>6.0910848479030624E-14</v>
      </c>
      <c r="AI448">
        <f t="shared" si="238"/>
        <v>3.8675977980755447E-13</v>
      </c>
      <c r="AJ448">
        <f t="shared" si="216"/>
        <v>2.4557715253020076E-12</v>
      </c>
      <c r="AK448">
        <f t="shared" si="226"/>
        <v>1.5593177210631794E-11</v>
      </c>
      <c r="AL448">
        <f t="shared" si="236"/>
        <v>9.9010503630734008E-11</v>
      </c>
      <c r="AM448">
        <f t="shared" si="215"/>
        <v>6.2867751047731229E-10</v>
      </c>
      <c r="AN448">
        <f t="shared" si="225"/>
        <v>3.9918533659217427E-9</v>
      </c>
      <c r="AO448">
        <f t="shared" si="235"/>
        <v>2.5346688929467923E-8</v>
      </c>
      <c r="AP448">
        <f t="shared" si="213"/>
        <v>1.6094144268219205E-7</v>
      </c>
      <c r="AQ448">
        <f t="shared" si="223"/>
        <v>1.0219144616759649E-6</v>
      </c>
      <c r="AR448">
        <f t="shared" si="233"/>
        <v>6.4887523659437814E-6</v>
      </c>
      <c r="AS448">
        <f t="shared" si="211"/>
        <v>4.1201009326641185E-5</v>
      </c>
      <c r="AT448">
        <f t="shared" si="221"/>
        <v>2.6161010218904722E-4</v>
      </c>
      <c r="AU448">
        <f t="shared" si="231"/>
        <v>1.6611206056816063E-3</v>
      </c>
      <c r="AV448">
        <f t="shared" si="241"/>
        <v>1.0547458387620133E-2</v>
      </c>
      <c r="AW448">
        <f t="shared" si="219"/>
        <v>6.6972186160396019E-2</v>
      </c>
      <c r="AX448">
        <f t="shared" si="229"/>
        <v>0.42524687505449088</v>
      </c>
      <c r="AY448">
        <f t="shared" si="239"/>
        <v>2.7001493472307536</v>
      </c>
    </row>
    <row r="449" spans="1:52" x14ac:dyDescent="0.2">
      <c r="A449">
        <v>435</v>
      </c>
      <c r="B449">
        <f t="shared" si="188"/>
        <v>43</v>
      </c>
      <c r="C449">
        <f t="shared" si="189"/>
        <v>4</v>
      </c>
      <c r="D449">
        <f t="shared" si="190"/>
        <v>347.55555555555554</v>
      </c>
      <c r="E449">
        <f t="shared" si="191"/>
        <v>-275.55555555555554</v>
      </c>
      <c r="F449" t="e">
        <f t="shared" si="192"/>
        <v>#N/A</v>
      </c>
      <c r="G449" t="e">
        <f t="shared" si="193"/>
        <v>#N/A</v>
      </c>
      <c r="H449">
        <f t="shared" si="194"/>
        <v>6.6694119556255982E-35</v>
      </c>
      <c r="I449">
        <f t="shared" si="203"/>
        <v>4.2348126217477652E-34</v>
      </c>
      <c r="J449">
        <f t="shared" si="212"/>
        <v>2.6889384042602581E-33</v>
      </c>
      <c r="K449">
        <f t="shared" si="222"/>
        <v>1.7073694606401545E-32</v>
      </c>
      <c r="L449">
        <f t="shared" si="232"/>
        <v>1.0841120311674288E-31</v>
      </c>
      <c r="M449">
        <f t="shared" ref="M449:M464" si="242">$C$8*EXP(-$C$5*($D449-($M$14-1)*$C$3))</f>
        <v>6.8836823149062659E-31</v>
      </c>
      <c r="N449">
        <f t="shared" si="184"/>
        <v>4.3708658192387983E-30</v>
      </c>
      <c r="O449">
        <f t="shared" si="199"/>
        <v>2.7753267997886199E-29</v>
      </c>
      <c r="P449">
        <f t="shared" si="208"/>
        <v>1.7622226726160052E-28</v>
      </c>
      <c r="Q449">
        <f t="shared" si="217"/>
        <v>1.1189416497251412E-27</v>
      </c>
      <c r="R449">
        <f t="shared" si="227"/>
        <v>7.1048366074588712E-27</v>
      </c>
      <c r="S449">
        <f t="shared" si="237"/>
        <v>4.5112900418969446E-26</v>
      </c>
      <c r="T449">
        <f t="shared" si="181"/>
        <v>2.864490623296343E-25</v>
      </c>
      <c r="U449">
        <f t="shared" si="196"/>
        <v>1.8188381715094725E-24</v>
      </c>
      <c r="V449">
        <f t="shared" si="205"/>
        <v>1.1548902507256186E-23</v>
      </c>
      <c r="W449">
        <f t="shared" si="214"/>
        <v>7.3330959956386439E-23</v>
      </c>
      <c r="X449">
        <f t="shared" si="224"/>
        <v>4.6562257190642195E-22</v>
      </c>
      <c r="Y449">
        <f t="shared" si="234"/>
        <v>2.9565190418575861E-21</v>
      </c>
      <c r="Z449">
        <f t="shared" si="178"/>
        <v>1.8772725748834941E-20</v>
      </c>
      <c r="AA449">
        <f t="shared" si="186"/>
        <v>1.1919937840804409E-19</v>
      </c>
      <c r="AB449">
        <f t="shared" si="201"/>
        <v>7.5686887471554243E-19</v>
      </c>
      <c r="AC449">
        <f t="shared" si="210"/>
        <v>4.8058177917017479E-18</v>
      </c>
      <c r="AD449">
        <f t="shared" si="220"/>
        <v>3.0515040872459312E-17</v>
      </c>
      <c r="AE449">
        <f t="shared" si="230"/>
        <v>1.9375843192717763E-16</v>
      </c>
      <c r="AF449">
        <f t="shared" si="240"/>
        <v>1.2302893546756482E-15</v>
      </c>
      <c r="AG449">
        <f t="shared" si="218"/>
        <v>7.8118504633495886E-15</v>
      </c>
      <c r="AH449">
        <f t="shared" si="228"/>
        <v>4.9602158573357511E-14</v>
      </c>
      <c r="AI449">
        <f t="shared" si="238"/>
        <v>3.1495407479696509E-13</v>
      </c>
      <c r="AJ449">
        <f t="shared" si="216"/>
        <v>1.9998337186174959E-12</v>
      </c>
      <c r="AK449">
        <f t="shared" si="226"/>
        <v>1.2698152594779533E-11</v>
      </c>
      <c r="AL449">
        <f t="shared" si="236"/>
        <v>8.0628243148023102E-11</v>
      </c>
      <c r="AM449">
        <f t="shared" si="215"/>
        <v>5.1195743196607761E-10</v>
      </c>
      <c r="AN449">
        <f t="shared" si="225"/>
        <v>3.2507270642635624E-9</v>
      </c>
      <c r="AO449">
        <f t="shared" si="235"/>
        <v>2.0640830245893934E-8</v>
      </c>
      <c r="AP449">
        <f t="shared" si="213"/>
        <v>1.3106110258331595E-7</v>
      </c>
      <c r="AQ449">
        <f t="shared" si="223"/>
        <v>8.3218612845147102E-7</v>
      </c>
      <c r="AR449">
        <f t="shared" si="233"/>
        <v>5.2840525429488319E-6</v>
      </c>
      <c r="AS449">
        <f t="shared" ref="AS449:AS464" si="243">$C$8*EXP(-$C$5*($D449-($AS$14-1)*$C$3))</f>
        <v>3.3551642261328909E-5</v>
      </c>
      <c r="AT449">
        <f t="shared" si="221"/>
        <v>2.1303964888357674E-4</v>
      </c>
      <c r="AU449">
        <f t="shared" si="231"/>
        <v>1.3527174509949018E-3</v>
      </c>
      <c r="AV449">
        <f t="shared" si="241"/>
        <v>8.5892204189001904E-3</v>
      </c>
      <c r="AW449">
        <f t="shared" si="219"/>
        <v>5.4538150114195591E-2</v>
      </c>
      <c r="AX449">
        <f t="shared" si="229"/>
        <v>0.34629566745469464</v>
      </c>
      <c r="AY449">
        <f t="shared" si="239"/>
        <v>2.1988404272384474</v>
      </c>
    </row>
    <row r="450" spans="1:52" x14ac:dyDescent="0.2">
      <c r="A450">
        <v>436</v>
      </c>
      <c r="B450">
        <f t="shared" si="188"/>
        <v>43</v>
      </c>
      <c r="C450">
        <f t="shared" si="189"/>
        <v>5</v>
      </c>
      <c r="D450">
        <f t="shared" si="190"/>
        <v>348.44444444444446</v>
      </c>
      <c r="E450">
        <f t="shared" si="191"/>
        <v>-276.44444444444446</v>
      </c>
      <c r="F450" t="e">
        <f t="shared" si="192"/>
        <v>#N/A</v>
      </c>
      <c r="G450" t="e">
        <f t="shared" si="193"/>
        <v>#N/A</v>
      </c>
      <c r="H450">
        <f t="shared" si="194"/>
        <v>5.4311709272589699E-35</v>
      </c>
      <c r="I450">
        <f t="shared" si="203"/>
        <v>3.4485785773399644E-34</v>
      </c>
      <c r="J450">
        <f t="shared" si="212"/>
        <v>2.1897109045857933E-33</v>
      </c>
      <c r="K450">
        <f t="shared" si="222"/>
        <v>1.3903797573782971E-32</v>
      </c>
      <c r="L450">
        <f t="shared" si="232"/>
        <v>8.8283611579903143E-32</v>
      </c>
      <c r="M450">
        <f t="shared" si="242"/>
        <v>5.6056599157396353E-31</v>
      </c>
      <c r="N450">
        <f t="shared" si="184"/>
        <v>3.5593721788884435E-30</v>
      </c>
      <c r="O450">
        <f t="shared" si="199"/>
        <v>2.2600604564455221E-29</v>
      </c>
      <c r="P450">
        <f t="shared" si="208"/>
        <v>1.4350489384293475E-28</v>
      </c>
      <c r="Q450">
        <f t="shared" si="217"/>
        <v>9.1119927779543578E-28</v>
      </c>
      <c r="R450">
        <f t="shared" si="227"/>
        <v>5.7857547685005402E-27</v>
      </c>
      <c r="S450">
        <f t="shared" si="237"/>
        <v>3.673725282379132E-26</v>
      </c>
      <c r="T450">
        <f t="shared" si="181"/>
        <v>2.332670151156317E-25</v>
      </c>
      <c r="U450">
        <f t="shared" si="196"/>
        <v>1.4811532207361394E-24</v>
      </c>
      <c r="V450">
        <f t="shared" si="205"/>
        <v>9.4047367228905177E-24</v>
      </c>
      <c r="W450">
        <f t="shared" si="214"/>
        <v>5.9716355869601762E-23</v>
      </c>
      <c r="X450">
        <f t="shared" si="224"/>
        <v>3.7917522450845192E-22</v>
      </c>
      <c r="Y450">
        <f t="shared" si="234"/>
        <v>2.4076126010599744E-21</v>
      </c>
      <c r="Z450">
        <f t="shared" si="178"/>
        <v>1.528738710261806E-20</v>
      </c>
      <c r="AA450">
        <f t="shared" si="186"/>
        <v>9.7068857474163777E-20</v>
      </c>
      <c r="AB450">
        <f t="shared" si="201"/>
        <v>6.1634882587135383E-19</v>
      </c>
      <c r="AC450">
        <f t="shared" si="210"/>
        <v>3.9135710982701987E-18</v>
      </c>
      <c r="AD450">
        <f t="shared" si="220"/>
        <v>2.4849627513385945E-17</v>
      </c>
      <c r="AE450">
        <f t="shared" si="230"/>
        <v>1.577852994230667E-16</v>
      </c>
      <c r="AF450">
        <f t="shared" si="240"/>
        <v>1.0018742011571715E-15</v>
      </c>
      <c r="AG450">
        <f t="shared" si="218"/>
        <v>6.3615046434268059E-15</v>
      </c>
      <c r="AH450">
        <f t="shared" si="228"/>
        <v>4.0393036652305102E-14</v>
      </c>
      <c r="AI450">
        <f t="shared" si="238"/>
        <v>2.564797954962361E-13</v>
      </c>
      <c r="AJ450">
        <f t="shared" si="216"/>
        <v>1.6285451887172577E-12</v>
      </c>
      <c r="AK450">
        <f t="shared" si="226"/>
        <v>1.0340617382990077E-11</v>
      </c>
      <c r="AL450">
        <f t="shared" si="236"/>
        <v>6.565882764703648E-11</v>
      </c>
      <c r="AM450">
        <f t="shared" si="215"/>
        <v>4.1690756831161822E-10</v>
      </c>
      <c r="AN450">
        <f t="shared" si="225"/>
        <v>2.6471980500454613E-9</v>
      </c>
      <c r="AO450">
        <f t="shared" si="235"/>
        <v>1.6808659877641352E-8</v>
      </c>
      <c r="AP450">
        <f t="shared" si="213"/>
        <v>1.0672833748777397E-7</v>
      </c>
      <c r="AQ450">
        <f t="shared" si="223"/>
        <v>6.7768270081163863E-7</v>
      </c>
      <c r="AR450">
        <f t="shared" si="233"/>
        <v>4.3030169286761819E-6</v>
      </c>
      <c r="AS450">
        <f t="shared" si="243"/>
        <v>2.7322454396870154E-5</v>
      </c>
      <c r="AT450">
        <f t="shared" si="221"/>
        <v>1.7348677140777927E-4</v>
      </c>
      <c r="AU450">
        <f t="shared" si="231"/>
        <v>1.1015723337411013E-3</v>
      </c>
      <c r="AV450">
        <f t="shared" si="241"/>
        <v>6.9945483255987517E-3</v>
      </c>
      <c r="AW450">
        <f t="shared" si="219"/>
        <v>4.4412613480391487E-2</v>
      </c>
      <c r="AX450">
        <f t="shared" si="229"/>
        <v>0.28200251743772187</v>
      </c>
      <c r="AY450">
        <f t="shared" si="239"/>
        <v>1.7906043713532807</v>
      </c>
    </row>
    <row r="451" spans="1:52" x14ac:dyDescent="0.2">
      <c r="A451">
        <v>437</v>
      </c>
      <c r="B451">
        <f t="shared" si="188"/>
        <v>43</v>
      </c>
      <c r="C451">
        <f t="shared" si="189"/>
        <v>6</v>
      </c>
      <c r="D451">
        <f t="shared" si="190"/>
        <v>349.33333333333331</v>
      </c>
      <c r="E451">
        <f t="shared" si="191"/>
        <v>-277.33333333333331</v>
      </c>
      <c r="F451" t="e">
        <f t="shared" si="192"/>
        <v>#N/A</v>
      </c>
      <c r="G451" t="e">
        <f t="shared" si="193"/>
        <v>#N/A</v>
      </c>
      <c r="H451">
        <f t="shared" si="194"/>
        <v>4.4228213577693366E-35</v>
      </c>
      <c r="I451">
        <f t="shared" si="203"/>
        <v>2.8083165103961999E-34</v>
      </c>
      <c r="J451">
        <f t="shared" si="212"/>
        <v>1.7831698331450199E-33</v>
      </c>
      <c r="K451">
        <f t="shared" si="222"/>
        <v>1.132242267588951E-32</v>
      </c>
      <c r="L451">
        <f t="shared" si="232"/>
        <v>7.1892902666142771E-32</v>
      </c>
      <c r="M451">
        <f t="shared" si="242"/>
        <v>4.5649147728512544E-31</v>
      </c>
      <c r="N451">
        <f t="shared" si="184"/>
        <v>2.898540205027717E-30</v>
      </c>
      <c r="O451">
        <f t="shared" si="199"/>
        <v>1.84045830825323E-29</v>
      </c>
      <c r="P451">
        <f t="shared" si="208"/>
        <v>1.168618181849922E-28</v>
      </c>
      <c r="Q451">
        <f t="shared" si="217"/>
        <v>7.4202629248709591E-28</v>
      </c>
      <c r="R451">
        <f t="shared" si="227"/>
        <v>4.7115732691283061E-27</v>
      </c>
      <c r="S451">
        <f t="shared" si="237"/>
        <v>2.9916625455358027E-26</v>
      </c>
      <c r="T451">
        <f t="shared" si="181"/>
        <v>1.8995873087669536E-25</v>
      </c>
      <c r="U451">
        <f t="shared" si="196"/>
        <v>1.2061627568968473E-24</v>
      </c>
      <c r="V451">
        <f t="shared" si="205"/>
        <v>7.6586561165716592E-24</v>
      </c>
      <c r="W451">
        <f t="shared" si="214"/>
        <v>4.8629435104434047E-23</v>
      </c>
      <c r="X451">
        <f t="shared" si="224"/>
        <v>3.0877766576559314E-22</v>
      </c>
      <c r="Y451">
        <f t="shared" si="234"/>
        <v>1.9606159658423463E-21</v>
      </c>
      <c r="Z451">
        <f t="shared" ref="Z451:Z464" si="244">$C$8*EXP(-$C$5*($D451-($Z$14-1)*$C$3))</f>
        <v>1.2449135386735124E-20</v>
      </c>
      <c r="AA451">
        <f t="shared" si="186"/>
        <v>7.9047082435991326E-20</v>
      </c>
      <c r="AB451">
        <f t="shared" si="201"/>
        <v>5.0191768725564093E-19</v>
      </c>
      <c r="AC451">
        <f t="shared" si="210"/>
        <v>3.1869786590041944E-18</v>
      </c>
      <c r="AD451">
        <f t="shared" si="220"/>
        <v>2.0236053103613795E-17</v>
      </c>
      <c r="AE451">
        <f t="shared" si="230"/>
        <v>1.2849092793744327E-16</v>
      </c>
      <c r="AF451">
        <f t="shared" si="240"/>
        <v>8.1586653670507415E-16</v>
      </c>
      <c r="AG451">
        <f t="shared" si="218"/>
        <v>5.1804295945251346E-15</v>
      </c>
      <c r="AH451">
        <f t="shared" si="228"/>
        <v>3.2893677551985501E-14</v>
      </c>
      <c r="AI451">
        <f t="shared" si="238"/>
        <v>2.0886183339649843E-13</v>
      </c>
      <c r="AJ451">
        <f t="shared" si="216"/>
        <v>1.3261899761984355E-12</v>
      </c>
      <c r="AK451">
        <f t="shared" si="226"/>
        <v>8.4207814533082947E-12</v>
      </c>
      <c r="AL451">
        <f t="shared" si="236"/>
        <v>5.346862934950363E-11</v>
      </c>
      <c r="AM451">
        <f t="shared" si="215"/>
        <v>3.395046339067985E-10</v>
      </c>
      <c r="AN451">
        <f t="shared" si="225"/>
        <v>2.1557200520469247E-9</v>
      </c>
      <c r="AO451">
        <f t="shared" si="235"/>
        <v>1.3687969113472939E-8</v>
      </c>
      <c r="AP451">
        <f t="shared" ref="AP451:AP464" si="245">$C$8*EXP(-$C$5*($D451-($AP$14-1)*$C$3))</f>
        <v>8.6913186280140482E-8</v>
      </c>
      <c r="AQ451">
        <f t="shared" si="223"/>
        <v>5.5186433332401304E-7</v>
      </c>
      <c r="AR451">
        <f t="shared" si="233"/>
        <v>3.5041200930490686E-6</v>
      </c>
      <c r="AS451">
        <f t="shared" si="243"/>
        <v>2.2249775687715977E-5</v>
      </c>
      <c r="AT451">
        <f t="shared" si="221"/>
        <v>1.412772693309472E-4</v>
      </c>
      <c r="AU451">
        <f t="shared" si="231"/>
        <v>8.9705474382056069E-4</v>
      </c>
      <c r="AV451">
        <f t="shared" si="241"/>
        <v>5.6959425760552849E-3</v>
      </c>
      <c r="AW451">
        <f t="shared" si="219"/>
        <v>3.6166980948722442E-2</v>
      </c>
      <c r="AX451">
        <f t="shared" si="229"/>
        <v>0.2296460144180634</v>
      </c>
      <c r="AY451">
        <f t="shared" si="239"/>
        <v>1.4581612994701523</v>
      </c>
    </row>
    <row r="452" spans="1:52" x14ac:dyDescent="0.2">
      <c r="A452">
        <v>438</v>
      </c>
      <c r="B452">
        <f t="shared" si="188"/>
        <v>43</v>
      </c>
      <c r="C452">
        <f t="shared" si="189"/>
        <v>7</v>
      </c>
      <c r="D452">
        <f t="shared" si="190"/>
        <v>350.22222222222223</v>
      </c>
      <c r="E452">
        <f t="shared" si="191"/>
        <v>-278.22222222222223</v>
      </c>
      <c r="F452" t="e">
        <f t="shared" si="192"/>
        <v>#N/A</v>
      </c>
      <c r="G452" t="e">
        <f t="shared" si="193"/>
        <v>#N/A</v>
      </c>
      <c r="H452">
        <f t="shared" si="194"/>
        <v>3.6016816676790984E-35</v>
      </c>
      <c r="I452">
        <f t="shared" si="203"/>
        <v>2.2869253072513633E-34</v>
      </c>
      <c r="J452">
        <f t="shared" si="212"/>
        <v>1.452107055401412E-33</v>
      </c>
      <c r="K452">
        <f t="shared" si="222"/>
        <v>9.2203050692584986E-33</v>
      </c>
      <c r="L452">
        <f t="shared" si="232"/>
        <v>5.8545287865634943E-32</v>
      </c>
      <c r="M452">
        <f t="shared" si="242"/>
        <v>3.7173940618275647E-31</v>
      </c>
      <c r="N452">
        <f t="shared" si="184"/>
        <v>2.3603980977301774E-30</v>
      </c>
      <c r="O452">
        <f t="shared" si="199"/>
        <v>1.4987593693602557E-29</v>
      </c>
      <c r="P452">
        <f t="shared" si="208"/>
        <v>9.5165287982785724E-29</v>
      </c>
      <c r="Q452">
        <f t="shared" si="217"/>
        <v>6.0426191301892586E-28</v>
      </c>
      <c r="R452">
        <f t="shared" si="227"/>
        <v>3.8368239855622294E-27</v>
      </c>
      <c r="S452">
        <f t="shared" si="237"/>
        <v>2.4362313723593338E-26</v>
      </c>
      <c r="T452">
        <f t="shared" si="181"/>
        <v>1.5469104973284511E-25</v>
      </c>
      <c r="U452">
        <f t="shared" si="196"/>
        <v>9.8222694030393164E-25</v>
      </c>
      <c r="V452">
        <f t="shared" si="205"/>
        <v>6.2367523132398974E-24</v>
      </c>
      <c r="W452">
        <f t="shared" si="214"/>
        <v>3.9600908731608378E-23</v>
      </c>
      <c r="X452">
        <f t="shared" si="224"/>
        <v>2.5145009671780664E-22</v>
      </c>
      <c r="Y452">
        <f t="shared" si="234"/>
        <v>1.5966085921894038E-21</v>
      </c>
      <c r="Z452">
        <f t="shared" si="244"/>
        <v>1.0137832635291752E-20</v>
      </c>
      <c r="AA452">
        <f t="shared" si="186"/>
        <v>6.4371224759758548E-20</v>
      </c>
      <c r="AB452">
        <f t="shared" si="201"/>
        <v>4.0873179960048765E-19</v>
      </c>
      <c r="AC452">
        <f t="shared" si="210"/>
        <v>2.5952851546346717E-18</v>
      </c>
      <c r="AD452">
        <f t="shared" si="220"/>
        <v>1.6479033538498201E-17</v>
      </c>
      <c r="AE452">
        <f t="shared" si="230"/>
        <v>1.046353406977249E-16</v>
      </c>
      <c r="AF452">
        <f t="shared" si="240"/>
        <v>6.6439299958647644E-16</v>
      </c>
      <c r="AG452">
        <f t="shared" si="218"/>
        <v>4.2186325858555425E-15</v>
      </c>
      <c r="AH452">
        <f t="shared" si="228"/>
        <v>2.6786647218617593E-14</v>
      </c>
      <c r="AI452">
        <f t="shared" si="238"/>
        <v>1.7008460789413809E-13</v>
      </c>
      <c r="AJ452">
        <f t="shared" si="216"/>
        <v>1.0799699419790157E-12</v>
      </c>
      <c r="AK452">
        <f t="shared" si="226"/>
        <v>6.8573816879660845E-12</v>
      </c>
      <c r="AL452">
        <f t="shared" si="236"/>
        <v>4.3541659620899384E-11</v>
      </c>
      <c r="AM452">
        <f t="shared" si="215"/>
        <v>2.7647230514662822E-10</v>
      </c>
      <c r="AN452">
        <f t="shared" si="225"/>
        <v>1.7554897121193191E-9</v>
      </c>
      <c r="AO452">
        <f t="shared" si="235"/>
        <v>1.1146664862950251E-8</v>
      </c>
      <c r="AP452">
        <f t="shared" si="245"/>
        <v>7.0776910117536625E-8</v>
      </c>
      <c r="AQ452">
        <f t="shared" si="223"/>
        <v>4.4940536630254595E-7</v>
      </c>
      <c r="AR452">
        <f t="shared" si="233"/>
        <v>2.8535462049152608E-6</v>
      </c>
      <c r="AS452">
        <f t="shared" si="243"/>
        <v>1.8118888990089386E-5</v>
      </c>
      <c r="AT452">
        <f t="shared" si="221"/>
        <v>1.1504777377345164E-4</v>
      </c>
      <c r="AU452">
        <f t="shared" si="231"/>
        <v>7.30507828458306E-4</v>
      </c>
      <c r="AV452">
        <f t="shared" si="241"/>
        <v>4.638435581462882E-3</v>
      </c>
      <c r="AW452">
        <f t="shared" si="219"/>
        <v>2.9452230086003617E-2</v>
      </c>
      <c r="AX452">
        <f t="shared" si="229"/>
        <v>0.18701000408532631</v>
      </c>
      <c r="AY452">
        <f t="shared" si="239"/>
        <v>1.1874395088544971</v>
      </c>
    </row>
    <row r="453" spans="1:52" x14ac:dyDescent="0.2">
      <c r="A453">
        <v>439</v>
      </c>
      <c r="B453">
        <f t="shared" si="188"/>
        <v>43</v>
      </c>
      <c r="C453">
        <f t="shared" si="189"/>
        <v>8</v>
      </c>
      <c r="D453">
        <f t="shared" si="190"/>
        <v>351.11111111111109</v>
      </c>
      <c r="E453">
        <f t="shared" si="191"/>
        <v>-279.11111111111109</v>
      </c>
      <c r="F453" t="e">
        <f t="shared" si="192"/>
        <v>#N/A</v>
      </c>
      <c r="G453" t="e">
        <f t="shared" si="193"/>
        <v>#N/A</v>
      </c>
      <c r="H453">
        <f t="shared" si="194"/>
        <v>2.9329945267874405E-35</v>
      </c>
      <c r="I453">
        <f t="shared" si="203"/>
        <v>1.8623354388957246E-34</v>
      </c>
      <c r="J453">
        <f t="shared" si="212"/>
        <v>1.1825092939282984E-33</v>
      </c>
      <c r="K453">
        <f t="shared" si="222"/>
        <v>7.5084659885757464E-33</v>
      </c>
      <c r="L453">
        <f t="shared" si="232"/>
        <v>4.7675787235730582E-32</v>
      </c>
      <c r="M453">
        <f t="shared" si="242"/>
        <v>3.0272237924564464E-31</v>
      </c>
      <c r="N453">
        <f t="shared" si="184"/>
        <v>1.9221672930753925E-30</v>
      </c>
      <c r="O453">
        <f t="shared" si="199"/>
        <v>1.2205001532347039E-29</v>
      </c>
      <c r="P453">
        <f t="shared" si="208"/>
        <v>7.7496929086885074E-29</v>
      </c>
      <c r="Q453">
        <f t="shared" si="217"/>
        <v>4.9207482702730075E-28</v>
      </c>
      <c r="R453">
        <f t="shared" si="227"/>
        <v>3.1244803922808441E-27</v>
      </c>
      <c r="S453">
        <f t="shared" si="237"/>
        <v>1.9839213846242456E-26</v>
      </c>
      <c r="T453">
        <f t="shared" si="181"/>
        <v>1.2597115571898908E-25</v>
      </c>
      <c r="U453">
        <f t="shared" si="196"/>
        <v>7.9986698042389655E-25</v>
      </c>
      <c r="V453">
        <f t="shared" si="205"/>
        <v>5.0788387446380723E-24</v>
      </c>
      <c r="W453">
        <f t="shared" si="214"/>
        <v>3.2248615864061229E-23</v>
      </c>
      <c r="X453">
        <f t="shared" si="224"/>
        <v>2.0476594698851766E-22</v>
      </c>
      <c r="Y453">
        <f t="shared" si="234"/>
        <v>1.3001827186273473E-21</v>
      </c>
      <c r="Z453">
        <f t="shared" si="244"/>
        <v>8.2556456611996806E-21</v>
      </c>
      <c r="AA453">
        <f t="shared" si="186"/>
        <v>5.2420082429060189E-20</v>
      </c>
      <c r="AB453">
        <f t="shared" si="201"/>
        <v>3.3284677596860109E-19</v>
      </c>
      <c r="AC453">
        <f t="shared" si="210"/>
        <v>2.1134452892671198E-18</v>
      </c>
      <c r="AD453">
        <f t="shared" si="220"/>
        <v>1.3419541101839418E-17</v>
      </c>
      <c r="AE453">
        <f t="shared" si="230"/>
        <v>8.5208774647961953E-17</v>
      </c>
      <c r="AF453">
        <f t="shared" si="240"/>
        <v>5.4104199405238305E-16</v>
      </c>
      <c r="AG453">
        <f t="shared" si="218"/>
        <v>3.4354025220708933E-15</v>
      </c>
      <c r="AH453">
        <f t="shared" si="228"/>
        <v>2.1813446309878121E-14</v>
      </c>
      <c r="AI453">
        <f t="shared" si="238"/>
        <v>1.3850675047740966E-13</v>
      </c>
      <c r="AJ453">
        <f t="shared" si="216"/>
        <v>8.7946304565014929E-13</v>
      </c>
      <c r="AK453">
        <f t="shared" si="226"/>
        <v>5.5842422553288031E-12</v>
      </c>
      <c r="AL453">
        <f t="shared" si="236"/>
        <v>3.5457728122216898E-11</v>
      </c>
      <c r="AM453">
        <f t="shared" ref="AM453:AM464" si="246">$C$8*EXP(-$C$5*($D453-($AM$14-1)*$C$3))</f>
        <v>2.2514253968643837E-10</v>
      </c>
      <c r="AN453">
        <f t="shared" si="225"/>
        <v>1.4295660173641746E-9</v>
      </c>
      <c r="AO453">
        <f t="shared" si="235"/>
        <v>9.0771783992875326E-9</v>
      </c>
      <c r="AP453">
        <f t="shared" si="245"/>
        <v>5.7636490159728058E-8</v>
      </c>
      <c r="AQ453">
        <f t="shared" si="223"/>
        <v>3.6596890044522897E-7</v>
      </c>
      <c r="AR453">
        <f t="shared" si="233"/>
        <v>2.3237576702176058E-6</v>
      </c>
      <c r="AS453">
        <f t="shared" si="243"/>
        <v>1.4754941480890393E-5</v>
      </c>
      <c r="AT453">
        <f t="shared" si="221"/>
        <v>9.3688038513978507E-5</v>
      </c>
      <c r="AU453">
        <f t="shared" si="231"/>
        <v>5.9488196357570643E-4</v>
      </c>
      <c r="AV453">
        <f t="shared" si="241"/>
        <v>3.7772650191079367E-3</v>
      </c>
      <c r="AW453">
        <f t="shared" si="219"/>
        <v>2.3984137859578494E-2</v>
      </c>
      <c r="AX453">
        <f t="shared" si="229"/>
        <v>0.15228978267538082</v>
      </c>
      <c r="AY453">
        <f t="shared" si="239"/>
        <v>0.96697984489163169</v>
      </c>
    </row>
    <row r="454" spans="1:52" x14ac:dyDescent="0.2">
      <c r="A454">
        <v>440</v>
      </c>
      <c r="B454">
        <f t="shared" si="188"/>
        <v>43</v>
      </c>
      <c r="C454">
        <f t="shared" si="189"/>
        <v>9</v>
      </c>
      <c r="D454">
        <f t="shared" si="190"/>
        <v>352</v>
      </c>
      <c r="E454">
        <f t="shared" si="191"/>
        <v>-280</v>
      </c>
      <c r="F454" t="e">
        <f t="shared" si="192"/>
        <v>#N/A</v>
      </c>
      <c r="G454" t="e">
        <f t="shared" si="193"/>
        <v>#N/A</v>
      </c>
      <c r="H454">
        <f t="shared" si="194"/>
        <v>2.3884556404198283E-35</v>
      </c>
      <c r="I454">
        <f t="shared" si="203"/>
        <v>1.5165747984727121E-34</v>
      </c>
      <c r="J454">
        <f t="shared" si="212"/>
        <v>9.629649721936222E-34</v>
      </c>
      <c r="K454">
        <f t="shared" si="222"/>
        <v>6.1144464394747652E-33</v>
      </c>
      <c r="L454">
        <f t="shared" si="232"/>
        <v>3.8824314840901456E-32</v>
      </c>
      <c r="M454">
        <f t="shared" si="242"/>
        <v>2.4651903288156746E-31</v>
      </c>
      <c r="N454">
        <f t="shared" si="184"/>
        <v>1.565298288505541E-30</v>
      </c>
      <c r="O454">
        <f t="shared" si="199"/>
        <v>9.9390245992707798E-30</v>
      </c>
      <c r="P454">
        <f t="shared" si="208"/>
        <v>6.3108872417681303E-29</v>
      </c>
      <c r="Q454">
        <f t="shared" si="217"/>
        <v>4.0071636185741875E-28</v>
      </c>
      <c r="R454">
        <f t="shared" si="227"/>
        <v>2.5443902974133214E-27</v>
      </c>
      <c r="S454">
        <f t="shared" si="237"/>
        <v>1.6155871338926425E-26</v>
      </c>
      <c r="T454">
        <f t="shared" si="181"/>
        <v>1.0258338863549856E-25</v>
      </c>
      <c r="U454">
        <f t="shared" si="196"/>
        <v>6.5136391613781074E-25</v>
      </c>
      <c r="V454">
        <f t="shared" si="205"/>
        <v>4.1359030627651678E-24</v>
      </c>
      <c r="W454">
        <f t="shared" si="214"/>
        <v>2.6261347490687648E-23</v>
      </c>
      <c r="X454">
        <f t="shared" si="224"/>
        <v>1.6674916253127967E-22</v>
      </c>
      <c r="Y454">
        <f t="shared" si="234"/>
        <v>1.0587911840678764E-21</v>
      </c>
      <c r="Z454">
        <f t="shared" si="244"/>
        <v>6.7229049576160433E-21</v>
      </c>
      <c r="AA454">
        <f t="shared" si="186"/>
        <v>4.2687785608007625E-20</v>
      </c>
      <c r="AB454">
        <f t="shared" si="201"/>
        <v>2.7105054312137654E-19</v>
      </c>
      <c r="AC454">
        <f t="shared" si="210"/>
        <v>1.7210636691497082E-18</v>
      </c>
      <c r="AD454">
        <f t="shared" si="220"/>
        <v>1.092807311564996E-17</v>
      </c>
      <c r="AE454">
        <f t="shared" si="230"/>
        <v>6.9388939039072432E-17</v>
      </c>
      <c r="AF454">
        <f t="shared" si="240"/>
        <v>4.4059229930232245E-16</v>
      </c>
      <c r="AG454">
        <f t="shared" si="218"/>
        <v>2.7975867176063917E-15</v>
      </c>
      <c r="AH454">
        <f t="shared" si="228"/>
        <v>1.7763568394002555E-14</v>
      </c>
      <c r="AI454">
        <f t="shared" si="238"/>
        <v>1.1279162862139462E-13</v>
      </c>
      <c r="AJ454">
        <f t="shared" si="216"/>
        <v>7.1618219970723425E-13</v>
      </c>
      <c r="AK454">
        <f t="shared" si="226"/>
        <v>4.5474735088646573E-12</v>
      </c>
      <c r="AL454">
        <f t="shared" si="236"/>
        <v>2.8874656927077046E-11</v>
      </c>
      <c r="AM454">
        <f t="shared" si="246"/>
        <v>1.833426431250521E-10</v>
      </c>
      <c r="AN454">
        <f t="shared" si="225"/>
        <v>1.164153218269349E-9</v>
      </c>
      <c r="AO454">
        <f t="shared" si="235"/>
        <v>7.3919121733317287E-9</v>
      </c>
      <c r="AP454">
        <f t="shared" si="245"/>
        <v>4.6935716640013204E-8</v>
      </c>
      <c r="AQ454">
        <f t="shared" si="223"/>
        <v>2.980232238769536E-7</v>
      </c>
      <c r="AR454">
        <f t="shared" si="233"/>
        <v>1.8923295163729204E-6</v>
      </c>
      <c r="AS454">
        <f t="shared" si="243"/>
        <v>1.2015543459843389E-5</v>
      </c>
      <c r="AT454">
        <f t="shared" si="221"/>
        <v>7.6293945312500027E-5</v>
      </c>
      <c r="AU454">
        <f t="shared" si="231"/>
        <v>4.8443635619146714E-4</v>
      </c>
      <c r="AV454">
        <f t="shared" si="241"/>
        <v>3.0759791257199071E-3</v>
      </c>
      <c r="AW454">
        <f t="shared" si="219"/>
        <v>1.9531250000000003E-2</v>
      </c>
      <c r="AX454">
        <f t="shared" si="229"/>
        <v>0.12401570718501562</v>
      </c>
      <c r="AY454">
        <f t="shared" si="239"/>
        <v>0.78745065618429588</v>
      </c>
    </row>
    <row r="455" spans="1:52" s="1" customFormat="1" x14ac:dyDescent="0.2">
      <c r="A455" s="1">
        <v>441</v>
      </c>
      <c r="B455" s="1">
        <f t="shared" si="188"/>
        <v>44</v>
      </c>
      <c r="C455" s="1">
        <f t="shared" si="189"/>
        <v>0</v>
      </c>
      <c r="D455" s="1">
        <f t="shared" si="190"/>
        <v>352</v>
      </c>
      <c r="E455" s="1">
        <f t="shared" si="191"/>
        <v>-280</v>
      </c>
      <c r="F455" s="1" t="e">
        <f t="shared" si="192"/>
        <v>#N/A</v>
      </c>
      <c r="G455" s="1" t="e">
        <f t="shared" si="193"/>
        <v>#N/A</v>
      </c>
      <c r="H455" s="1">
        <f t="shared" si="194"/>
        <v>2.3884556404198283E-35</v>
      </c>
      <c r="I455" s="1">
        <f t="shared" si="203"/>
        <v>1.5165747984727121E-34</v>
      </c>
      <c r="J455" s="1">
        <f t="shared" si="212"/>
        <v>9.629649721936222E-34</v>
      </c>
      <c r="K455" s="1">
        <f t="shared" si="222"/>
        <v>6.1144464394747652E-33</v>
      </c>
      <c r="L455" s="1">
        <f t="shared" si="232"/>
        <v>3.8824314840901456E-32</v>
      </c>
      <c r="M455" s="1">
        <f t="shared" si="242"/>
        <v>2.4651903288156746E-31</v>
      </c>
      <c r="N455" s="1">
        <f t="shared" si="184"/>
        <v>1.565298288505541E-30</v>
      </c>
      <c r="O455" s="1">
        <f t="shared" si="199"/>
        <v>9.9390245992707798E-30</v>
      </c>
      <c r="P455" s="1">
        <f t="shared" si="208"/>
        <v>6.3108872417681303E-29</v>
      </c>
      <c r="Q455" s="1">
        <f t="shared" si="217"/>
        <v>4.0071636185741875E-28</v>
      </c>
      <c r="R455" s="1">
        <f t="shared" si="227"/>
        <v>2.5443902974133214E-27</v>
      </c>
      <c r="S455" s="1">
        <f t="shared" si="237"/>
        <v>1.6155871338926425E-26</v>
      </c>
      <c r="T455" s="1">
        <f t="shared" ref="T455:T464" si="247">$C$8*EXP(-$C$5*($D455-($T$14-1)*$C$3))</f>
        <v>1.0258338863549856E-25</v>
      </c>
      <c r="U455" s="1">
        <f t="shared" si="196"/>
        <v>6.5136391613781074E-25</v>
      </c>
      <c r="V455" s="1">
        <f t="shared" si="205"/>
        <v>4.1359030627651678E-24</v>
      </c>
      <c r="W455" s="1">
        <f t="shared" si="214"/>
        <v>2.6261347490687648E-23</v>
      </c>
      <c r="X455" s="1">
        <f t="shared" si="224"/>
        <v>1.6674916253127967E-22</v>
      </c>
      <c r="Y455" s="1">
        <f t="shared" si="234"/>
        <v>1.0587911840678764E-21</v>
      </c>
      <c r="Z455" s="1">
        <f t="shared" si="244"/>
        <v>6.7229049576160433E-21</v>
      </c>
      <c r="AA455" s="1">
        <f t="shared" si="186"/>
        <v>4.2687785608007625E-20</v>
      </c>
      <c r="AB455" s="1">
        <f t="shared" si="201"/>
        <v>2.7105054312137654E-19</v>
      </c>
      <c r="AC455" s="1">
        <f t="shared" si="210"/>
        <v>1.7210636691497082E-18</v>
      </c>
      <c r="AD455" s="1">
        <f t="shared" si="220"/>
        <v>1.092807311564996E-17</v>
      </c>
      <c r="AE455" s="1">
        <f t="shared" si="230"/>
        <v>6.9388939039072432E-17</v>
      </c>
      <c r="AF455" s="1">
        <f t="shared" si="240"/>
        <v>4.4059229930232245E-16</v>
      </c>
      <c r="AG455" s="1">
        <f t="shared" si="218"/>
        <v>2.7975867176063917E-15</v>
      </c>
      <c r="AH455" s="1">
        <f t="shared" si="228"/>
        <v>1.7763568394002555E-14</v>
      </c>
      <c r="AI455" s="1">
        <f t="shared" si="238"/>
        <v>1.1279162862139462E-13</v>
      </c>
      <c r="AJ455" s="1">
        <f t="shared" ref="AJ455:AJ464" si="248">$C$8*EXP(-$C$5*($D455-($AJ$14-1)*$C$3))</f>
        <v>7.1618219970723425E-13</v>
      </c>
      <c r="AK455" s="1">
        <f t="shared" si="226"/>
        <v>4.5474735088646573E-12</v>
      </c>
      <c r="AL455" s="1">
        <f t="shared" si="236"/>
        <v>2.8874656927077046E-11</v>
      </c>
      <c r="AM455" s="1">
        <f t="shared" si="246"/>
        <v>1.833426431250521E-10</v>
      </c>
      <c r="AN455" s="1">
        <f t="shared" si="225"/>
        <v>1.164153218269349E-9</v>
      </c>
      <c r="AO455" s="1">
        <f t="shared" si="235"/>
        <v>7.3919121733317287E-9</v>
      </c>
      <c r="AP455" s="1">
        <f t="shared" si="245"/>
        <v>4.6935716640013204E-8</v>
      </c>
      <c r="AQ455" s="1">
        <f t="shared" si="223"/>
        <v>2.980232238769536E-7</v>
      </c>
      <c r="AR455" s="1">
        <f t="shared" si="233"/>
        <v>1.8923295163729204E-6</v>
      </c>
      <c r="AS455" s="1">
        <f t="shared" si="243"/>
        <v>1.2015543459843389E-5</v>
      </c>
      <c r="AT455" s="1">
        <f t="shared" si="221"/>
        <v>7.6293945312500027E-5</v>
      </c>
      <c r="AU455" s="1">
        <f t="shared" si="231"/>
        <v>4.8443635619146714E-4</v>
      </c>
      <c r="AV455" s="1">
        <f t="shared" si="241"/>
        <v>3.0759791257199071E-3</v>
      </c>
      <c r="AW455" s="1">
        <f t="shared" si="219"/>
        <v>1.9531250000000003E-2</v>
      </c>
      <c r="AX455" s="1">
        <f t="shared" si="229"/>
        <v>0.12401570718501562</v>
      </c>
      <c r="AY455" s="1">
        <f t="shared" si="239"/>
        <v>0.78745065618429588</v>
      </c>
      <c r="AZ455" s="1">
        <f t="shared" ref="AZ455:AZ464" si="249">$C$8*EXP(-$C$5*($D455-($AZ$14-1)*$C$3))</f>
        <v>5</v>
      </c>
    </row>
    <row r="456" spans="1:52" x14ac:dyDescent="0.2">
      <c r="A456">
        <v>442</v>
      </c>
      <c r="B456">
        <f t="shared" si="188"/>
        <v>44</v>
      </c>
      <c r="C456">
        <f t="shared" si="189"/>
        <v>1</v>
      </c>
      <c r="D456">
        <f t="shared" si="190"/>
        <v>352.88888888888891</v>
      </c>
      <c r="E456">
        <f t="shared" si="191"/>
        <v>-280.88888888888891</v>
      </c>
      <c r="F456" t="e">
        <f t="shared" si="192"/>
        <v>#N/A</v>
      </c>
      <c r="G456" t="e">
        <f t="shared" si="193"/>
        <v>#N/A</v>
      </c>
      <c r="H456">
        <f t="shared" si="194"/>
        <v>1.9450156807833433E-35</v>
      </c>
      <c r="I456">
        <f t="shared" si="203"/>
        <v>1.2350079751080552E-34</v>
      </c>
      <c r="J456">
        <f t="shared" si="212"/>
        <v>7.8418118355024987E-34</v>
      </c>
      <c r="K456">
        <f t="shared" si="222"/>
        <v>4.9792401428053624E-33</v>
      </c>
      <c r="L456">
        <f t="shared" si="232"/>
        <v>3.1616204162766234E-32</v>
      </c>
      <c r="M456">
        <f t="shared" si="242"/>
        <v>2.007503829888641E-31</v>
      </c>
      <c r="N456">
        <f t="shared" si="184"/>
        <v>1.2746854765581736E-30</v>
      </c>
      <c r="O456">
        <f t="shared" si="199"/>
        <v>8.093748265668163E-30</v>
      </c>
      <c r="P456">
        <f t="shared" si="208"/>
        <v>5.1392098045149254E-29</v>
      </c>
      <c r="Q456">
        <f t="shared" si="217"/>
        <v>3.2631948199889268E-28</v>
      </c>
      <c r="R456">
        <f t="shared" si="227"/>
        <v>2.0719995560110364E-27</v>
      </c>
      <c r="S456">
        <f t="shared" si="237"/>
        <v>1.3156377099558218E-26</v>
      </c>
      <c r="T456">
        <f t="shared" si="247"/>
        <v>8.3537787391716583E-26</v>
      </c>
      <c r="U456">
        <f t="shared" si="196"/>
        <v>5.3043188633882561E-25</v>
      </c>
      <c r="V456">
        <f t="shared" si="205"/>
        <v>3.3680325374869059E-24</v>
      </c>
      <c r="W456">
        <f t="shared" si="214"/>
        <v>2.138567357227931E-23</v>
      </c>
      <c r="X456">
        <f t="shared" si="224"/>
        <v>1.3579056290273947E-22</v>
      </c>
      <c r="Y456">
        <f t="shared" si="234"/>
        <v>8.6221632959664848E-22</v>
      </c>
      <c r="Z456">
        <f t="shared" si="244"/>
        <v>5.4747324345035071E-21</v>
      </c>
      <c r="AA456">
        <f t="shared" si="186"/>
        <v>3.4762384103101329E-20</v>
      </c>
      <c r="AB456">
        <f t="shared" si="201"/>
        <v>2.2072738037674216E-19</v>
      </c>
      <c r="AC456">
        <f t="shared" si="210"/>
        <v>1.4015315032328988E-18</v>
      </c>
      <c r="AD456">
        <f t="shared" si="220"/>
        <v>8.8991703303938817E-18</v>
      </c>
      <c r="AE456">
        <f t="shared" si="230"/>
        <v>5.6506209376446029E-17</v>
      </c>
      <c r="AF456">
        <f t="shared" si="240"/>
        <v>3.5879206482762234E-16</v>
      </c>
      <c r="AG456">
        <f t="shared" si="218"/>
        <v>2.2781876045808353E-15</v>
      </c>
      <c r="AH456">
        <f t="shared" si="228"/>
        <v>1.4465589600370196E-14</v>
      </c>
      <c r="AI456">
        <f t="shared" si="238"/>
        <v>9.1850768595871381E-14</v>
      </c>
      <c r="AJ456">
        <f t="shared" si="248"/>
        <v>5.8321602677269434E-13</v>
      </c>
      <c r="AK456">
        <f t="shared" si="226"/>
        <v>3.7031909376947597E-12</v>
      </c>
      <c r="AL456">
        <f t="shared" si="236"/>
        <v>2.3513796760543006E-11</v>
      </c>
      <c r="AM456">
        <f t="shared" si="246"/>
        <v>1.4930330285380985E-10</v>
      </c>
      <c r="AN456">
        <f t="shared" si="225"/>
        <v>9.4801688004985579E-10</v>
      </c>
      <c r="AO456">
        <f t="shared" si="235"/>
        <v>6.0195319706990144E-9</v>
      </c>
      <c r="AP456">
        <f t="shared" si="245"/>
        <v>3.8221645530575349E-8</v>
      </c>
      <c r="AQ456">
        <f t="shared" si="223"/>
        <v>2.4269232129276324E-7</v>
      </c>
      <c r="AR456">
        <f t="shared" si="233"/>
        <v>1.5410001844989458E-6</v>
      </c>
      <c r="AS456">
        <f t="shared" si="243"/>
        <v>9.7847412558272606E-6</v>
      </c>
      <c r="AT456">
        <f t="shared" si="221"/>
        <v>6.212923425094743E-5</v>
      </c>
      <c r="AU456">
        <f t="shared" si="231"/>
        <v>3.9449604723173039E-4</v>
      </c>
      <c r="AV456">
        <f t="shared" si="241"/>
        <v>2.5048937614917804E-3</v>
      </c>
      <c r="AW456">
        <f t="shared" si="219"/>
        <v>1.5905083968242525E-2</v>
      </c>
      <c r="AX456">
        <f t="shared" si="229"/>
        <v>0.10099098809132288</v>
      </c>
      <c r="AY456">
        <f t="shared" si="239"/>
        <v>0.64125280294189535</v>
      </c>
      <c r="AZ456">
        <f t="shared" si="249"/>
        <v>4.0717014958700846</v>
      </c>
    </row>
    <row r="457" spans="1:52" x14ac:dyDescent="0.2">
      <c r="A457">
        <v>443</v>
      </c>
      <c r="B457">
        <f t="shared" si="188"/>
        <v>44</v>
      </c>
      <c r="C457">
        <f t="shared" si="189"/>
        <v>2</v>
      </c>
      <c r="D457">
        <f t="shared" si="190"/>
        <v>353.77777777777777</v>
      </c>
      <c r="E457">
        <f t="shared" si="191"/>
        <v>-281.77777777777777</v>
      </c>
      <c r="F457" t="e">
        <f t="shared" si="192"/>
        <v>#N/A</v>
      </c>
      <c r="G457" t="e">
        <f t="shared" si="193"/>
        <v>#N/A</v>
      </c>
      <c r="H457">
        <f t="shared" si="194"/>
        <v>1.5839046513872778E-35</v>
      </c>
      <c r="I457">
        <f t="shared" si="203"/>
        <v>1.0057167639318006E-34</v>
      </c>
      <c r="J457">
        <f t="shared" si="212"/>
        <v>6.3859033961896075E-34</v>
      </c>
      <c r="K457">
        <f t="shared" si="222"/>
        <v>4.0547959075514338E-33</v>
      </c>
      <c r="L457">
        <f t="shared" si="232"/>
        <v>2.5746349156654117E-32</v>
      </c>
      <c r="M457">
        <f t="shared" si="242"/>
        <v>1.6347912694245404E-31</v>
      </c>
      <c r="N457">
        <f t="shared" si="184"/>
        <v>1.0380277523331679E-30</v>
      </c>
      <c r="O457">
        <f t="shared" si="199"/>
        <v>6.5910653841034582E-30</v>
      </c>
      <c r="P457">
        <f t="shared" si="208"/>
        <v>4.1850656497267668E-29</v>
      </c>
      <c r="Q457">
        <f t="shared" si="217"/>
        <v>2.6573510459729117E-28</v>
      </c>
      <c r="R457">
        <f t="shared" si="227"/>
        <v>1.6873127383304745E-27</v>
      </c>
      <c r="S457">
        <f t="shared" si="237"/>
        <v>1.0713768063300608E-26</v>
      </c>
      <c r="T457">
        <f t="shared" si="247"/>
        <v>6.8028186776906586E-26</v>
      </c>
      <c r="U457">
        <f t="shared" si="196"/>
        <v>4.3195206101260176E-25</v>
      </c>
      <c r="V457">
        <f t="shared" si="205"/>
        <v>2.7427246242049574E-24</v>
      </c>
      <c r="W457">
        <f t="shared" si="214"/>
        <v>1.7415215814888098E-23</v>
      </c>
      <c r="X457">
        <f t="shared" si="224"/>
        <v>1.1057972761922614E-22</v>
      </c>
      <c r="Y457">
        <f t="shared" si="234"/>
        <v>7.0213750379646468E-22</v>
      </c>
      <c r="Z457">
        <f t="shared" si="244"/>
        <v>4.458295248611356E-21</v>
      </c>
      <c r="AA457">
        <f t="shared" si="186"/>
        <v>2.8308410270521911E-20</v>
      </c>
      <c r="AB457">
        <f t="shared" si="201"/>
        <v>1.7974720097189505E-19</v>
      </c>
      <c r="AC457">
        <f t="shared" si="210"/>
        <v>1.1413235836445079E-18</v>
      </c>
      <c r="AD457">
        <f t="shared" si="220"/>
        <v>7.2469530292536139E-18</v>
      </c>
      <c r="AE457">
        <f t="shared" si="230"/>
        <v>4.6015283448805171E-17</v>
      </c>
      <c r="AF457">
        <f t="shared" si="240"/>
        <v>2.9217883741299215E-16</v>
      </c>
      <c r="AG457">
        <f t="shared" ref="AG457:AG464" si="250">$C$8*EXP(-$C$5*($D457-($AG$14-1)*$C$3))</f>
        <v>1.8552199754889267E-15</v>
      </c>
      <c r="AH457">
        <f t="shared" si="228"/>
        <v>1.177991256289413E-14</v>
      </c>
      <c r="AI457">
        <f t="shared" si="238"/>
        <v>7.4797782377726319E-14</v>
      </c>
      <c r="AJ457">
        <f t="shared" si="248"/>
        <v>4.7493631372516383E-13</v>
      </c>
      <c r="AK457">
        <f t="shared" si="226"/>
        <v>3.0156576161008997E-12</v>
      </c>
      <c r="AL457">
        <f t="shared" si="236"/>
        <v>1.9148232288697883E-11</v>
      </c>
      <c r="AM457">
        <f t="shared" si="246"/>
        <v>1.2158369631364204E-10</v>
      </c>
      <c r="AN457">
        <f t="shared" si="225"/>
        <v>7.7200834972182805E-10</v>
      </c>
      <c r="AO457">
        <f t="shared" si="235"/>
        <v>4.9019474659066613E-9</v>
      </c>
      <c r="AP457">
        <f t="shared" si="245"/>
        <v>3.112542625629227E-8</v>
      </c>
      <c r="AQ457">
        <f t="shared" si="223"/>
        <v>1.9763413752878814E-7</v>
      </c>
      <c r="AR457">
        <f t="shared" si="233"/>
        <v>1.254898551272104E-6</v>
      </c>
      <c r="AS457">
        <f t="shared" si="243"/>
        <v>7.9681091216108263E-6</v>
      </c>
      <c r="AT457">
        <f t="shared" si="221"/>
        <v>5.0594339207369709E-5</v>
      </c>
      <c r="AU457">
        <f t="shared" si="231"/>
        <v>3.2125402912565879E-4</v>
      </c>
      <c r="AV457">
        <f t="shared" si="241"/>
        <v>2.0398359351323711E-3</v>
      </c>
      <c r="AW457">
        <f t="shared" si="219"/>
        <v>1.2952150837086654E-2</v>
      </c>
      <c r="AX457">
        <f t="shared" si="229"/>
        <v>8.2241031456168567E-2</v>
      </c>
      <c r="AY457">
        <f t="shared" si="239"/>
        <v>0.522197999393887</v>
      </c>
      <c r="AZ457">
        <f t="shared" si="249"/>
        <v>3.3157506142941804</v>
      </c>
    </row>
    <row r="458" spans="1:52" x14ac:dyDescent="0.2">
      <c r="A458">
        <v>444</v>
      </c>
      <c r="B458">
        <f t="shared" si="188"/>
        <v>44</v>
      </c>
      <c r="C458">
        <f t="shared" si="189"/>
        <v>3</v>
      </c>
      <c r="D458">
        <f t="shared" si="190"/>
        <v>354.66666666666669</v>
      </c>
      <c r="E458">
        <f t="shared" si="191"/>
        <v>-282.66666666666669</v>
      </c>
      <c r="F458" t="e">
        <f t="shared" si="192"/>
        <v>#N/A</v>
      </c>
      <c r="G458" t="e">
        <f t="shared" si="193"/>
        <v>#N/A</v>
      </c>
      <c r="H458">
        <f t="shared" si="194"/>
        <v>1.2898373876738458E-35</v>
      </c>
      <c r="I458">
        <f t="shared" si="203"/>
        <v>8.1899569042454327E-35</v>
      </c>
      <c r="J458">
        <f t="shared" si="212"/>
        <v>5.2002984821493933E-34</v>
      </c>
      <c r="K458">
        <f t="shared" si="222"/>
        <v>3.301983712445048E-33</v>
      </c>
      <c r="L458">
        <f t="shared" si="232"/>
        <v>2.0966289674868324E-32</v>
      </c>
      <c r="M458">
        <f t="shared" si="242"/>
        <v>1.3312764114302456E-31</v>
      </c>
      <c r="N458">
        <f t="shared" si="184"/>
        <v>8.4530783038592073E-31</v>
      </c>
      <c r="O458">
        <f t="shared" si="199"/>
        <v>5.3673701567662945E-30</v>
      </c>
      <c r="P458">
        <f t="shared" si="208"/>
        <v>3.4080676132614309E-29</v>
      </c>
      <c r="Q458">
        <f t="shared" si="217"/>
        <v>2.1639880457879589E-28</v>
      </c>
      <c r="R458">
        <f t="shared" si="227"/>
        <v>1.3740467601321723E-27</v>
      </c>
      <c r="S458">
        <f t="shared" si="237"/>
        <v>8.7246530899492085E-27</v>
      </c>
      <c r="T458">
        <f t="shared" si="247"/>
        <v>5.5398093972172172E-26</v>
      </c>
      <c r="U458">
        <f t="shared" si="196"/>
        <v>3.5175597059383638E-25</v>
      </c>
      <c r="V458">
        <f t="shared" si="205"/>
        <v>2.2335111910269988E-24</v>
      </c>
      <c r="W458">
        <f t="shared" si="214"/>
        <v>1.4181912056875988E-23</v>
      </c>
      <c r="X458">
        <f t="shared" si="224"/>
        <v>9.0049528472022172E-23</v>
      </c>
      <c r="Y458">
        <f t="shared" si="234"/>
        <v>5.7177886490291208E-22</v>
      </c>
      <c r="Z458">
        <f t="shared" si="244"/>
        <v>3.6305694865602551E-21</v>
      </c>
      <c r="AA458">
        <f t="shared" si="186"/>
        <v>2.3052679288837691E-20</v>
      </c>
      <c r="AB458">
        <f t="shared" si="201"/>
        <v>1.4637538941514559E-19</v>
      </c>
      <c r="AC458">
        <f t="shared" si="210"/>
        <v>9.2942578855942589E-19</v>
      </c>
      <c r="AD458">
        <f t="shared" si="220"/>
        <v>5.9014858979424112E-18</v>
      </c>
      <c r="AE458">
        <f t="shared" si="230"/>
        <v>3.7472099690277302E-17</v>
      </c>
      <c r="AF458">
        <f t="shared" si="240"/>
        <v>2.3793300187121323E-16</v>
      </c>
      <c r="AG458">
        <f t="shared" si="250"/>
        <v>1.5107803898732584E-15</v>
      </c>
      <c r="AH458">
        <f t="shared" si="228"/>
        <v>9.5928575207109955E-15</v>
      </c>
      <c r="AI458">
        <f t="shared" si="238"/>
        <v>6.0910848479030624E-14</v>
      </c>
      <c r="AJ458">
        <f t="shared" si="248"/>
        <v>3.8675977980755447E-13</v>
      </c>
      <c r="AK458">
        <f t="shared" si="226"/>
        <v>2.4557715253020076E-12</v>
      </c>
      <c r="AL458">
        <f t="shared" si="236"/>
        <v>1.5593177210631794E-11</v>
      </c>
      <c r="AM458">
        <f t="shared" si="246"/>
        <v>9.9010503630734008E-11</v>
      </c>
      <c r="AN458">
        <f t="shared" si="225"/>
        <v>6.2867751047731229E-10</v>
      </c>
      <c r="AO458">
        <f t="shared" si="235"/>
        <v>3.9918533659217427E-9</v>
      </c>
      <c r="AP458">
        <f t="shared" si="245"/>
        <v>2.5346688929467923E-8</v>
      </c>
      <c r="AQ458">
        <f t="shared" si="223"/>
        <v>1.6094144268219205E-7</v>
      </c>
      <c r="AR458">
        <f t="shared" si="233"/>
        <v>1.0219144616759649E-6</v>
      </c>
      <c r="AS458">
        <f t="shared" si="243"/>
        <v>6.4887523659437814E-6</v>
      </c>
      <c r="AT458">
        <f t="shared" si="221"/>
        <v>4.1201009326641185E-5</v>
      </c>
      <c r="AU458">
        <f t="shared" si="231"/>
        <v>2.6161010218904722E-4</v>
      </c>
      <c r="AV458">
        <f t="shared" si="241"/>
        <v>1.6611206056816063E-3</v>
      </c>
      <c r="AW458">
        <f t="shared" si="219"/>
        <v>1.0547458387620133E-2</v>
      </c>
      <c r="AX458">
        <f t="shared" si="229"/>
        <v>6.6972186160396019E-2</v>
      </c>
      <c r="AY458">
        <f t="shared" si="239"/>
        <v>0.42524687505449088</v>
      </c>
      <c r="AZ458">
        <f t="shared" si="249"/>
        <v>2.7001493472307536</v>
      </c>
    </row>
    <row r="459" spans="1:52" x14ac:dyDescent="0.2">
      <c r="A459">
        <v>445</v>
      </c>
      <c r="B459">
        <f t="shared" si="188"/>
        <v>44</v>
      </c>
      <c r="C459">
        <f t="shared" si="189"/>
        <v>4</v>
      </c>
      <c r="D459">
        <f t="shared" si="190"/>
        <v>355.55555555555554</v>
      </c>
      <c r="E459">
        <f t="shared" si="191"/>
        <v>-283.55555555555554</v>
      </c>
      <c r="F459" t="e">
        <f t="shared" si="192"/>
        <v>#N/A</v>
      </c>
      <c r="G459" t="e">
        <f t="shared" si="193"/>
        <v>#N/A</v>
      </c>
      <c r="H459">
        <f t="shared" si="194"/>
        <v>1.0503665641641626E-35</v>
      </c>
      <c r="I459">
        <f t="shared" si="203"/>
        <v>6.6694119556255982E-35</v>
      </c>
      <c r="J459">
        <f t="shared" si="212"/>
        <v>4.2348126217477652E-34</v>
      </c>
      <c r="K459">
        <f t="shared" si="222"/>
        <v>2.6889384042602581E-33</v>
      </c>
      <c r="L459">
        <f t="shared" si="232"/>
        <v>1.7073694606401545E-32</v>
      </c>
      <c r="M459">
        <f t="shared" si="242"/>
        <v>1.0841120311674288E-31</v>
      </c>
      <c r="N459">
        <f t="shared" ref="N459:N464" si="251">$C$8*EXP(-$C$5*($D459-($N$14-1)*$C$3))</f>
        <v>6.8836823149062659E-31</v>
      </c>
      <c r="O459">
        <f t="shared" si="199"/>
        <v>4.3708658192387983E-30</v>
      </c>
      <c r="P459">
        <f t="shared" si="208"/>
        <v>2.7753267997886199E-29</v>
      </c>
      <c r="Q459">
        <f t="shared" si="217"/>
        <v>1.7622226726160052E-28</v>
      </c>
      <c r="R459">
        <f t="shared" si="227"/>
        <v>1.1189416497251412E-27</v>
      </c>
      <c r="S459">
        <f t="shared" si="237"/>
        <v>7.1048366074588712E-27</v>
      </c>
      <c r="T459">
        <f t="shared" si="247"/>
        <v>4.5112900418969446E-26</v>
      </c>
      <c r="U459">
        <f t="shared" si="196"/>
        <v>2.864490623296343E-25</v>
      </c>
      <c r="V459">
        <f t="shared" si="205"/>
        <v>1.8188381715094725E-24</v>
      </c>
      <c r="W459">
        <f t="shared" si="214"/>
        <v>1.1548902507256186E-23</v>
      </c>
      <c r="X459">
        <f t="shared" si="224"/>
        <v>7.3330959956386439E-23</v>
      </c>
      <c r="Y459">
        <f t="shared" si="234"/>
        <v>4.6562257190642195E-22</v>
      </c>
      <c r="Z459">
        <f t="shared" si="244"/>
        <v>2.9565190418575861E-21</v>
      </c>
      <c r="AA459">
        <f t="shared" si="186"/>
        <v>1.8772725748834941E-20</v>
      </c>
      <c r="AB459">
        <f t="shared" si="201"/>
        <v>1.1919937840804409E-19</v>
      </c>
      <c r="AC459">
        <f t="shared" si="210"/>
        <v>7.5686887471554243E-19</v>
      </c>
      <c r="AD459">
        <f t="shared" si="220"/>
        <v>4.8058177917017479E-18</v>
      </c>
      <c r="AE459">
        <f t="shared" si="230"/>
        <v>3.0515040872459312E-17</v>
      </c>
      <c r="AF459">
        <f t="shared" si="240"/>
        <v>1.9375843192717763E-16</v>
      </c>
      <c r="AG459">
        <f t="shared" si="250"/>
        <v>1.2302893546756482E-15</v>
      </c>
      <c r="AH459">
        <f t="shared" si="228"/>
        <v>7.8118504633495886E-15</v>
      </c>
      <c r="AI459">
        <f t="shared" si="238"/>
        <v>4.9602158573357511E-14</v>
      </c>
      <c r="AJ459">
        <f t="shared" si="248"/>
        <v>3.1495407479696509E-13</v>
      </c>
      <c r="AK459">
        <f t="shared" si="226"/>
        <v>1.9998337186174959E-12</v>
      </c>
      <c r="AL459">
        <f t="shared" si="236"/>
        <v>1.2698152594779533E-11</v>
      </c>
      <c r="AM459">
        <f t="shared" si="246"/>
        <v>8.0628243148023102E-11</v>
      </c>
      <c r="AN459">
        <f t="shared" si="225"/>
        <v>5.1195743196607761E-10</v>
      </c>
      <c r="AO459">
        <f t="shared" si="235"/>
        <v>3.2507270642635624E-9</v>
      </c>
      <c r="AP459">
        <f t="shared" si="245"/>
        <v>2.0640830245893934E-8</v>
      </c>
      <c r="AQ459">
        <f t="shared" si="223"/>
        <v>1.3106110258331595E-7</v>
      </c>
      <c r="AR459">
        <f t="shared" si="233"/>
        <v>8.3218612845147102E-7</v>
      </c>
      <c r="AS459">
        <f t="shared" si="243"/>
        <v>5.2840525429488319E-6</v>
      </c>
      <c r="AT459">
        <f t="shared" ref="AT459:AT464" si="252">$C$8*EXP(-$C$5*($D459-($AT$14-1)*$C$3))</f>
        <v>3.3551642261328909E-5</v>
      </c>
      <c r="AU459">
        <f t="shared" si="231"/>
        <v>2.1303964888357674E-4</v>
      </c>
      <c r="AV459">
        <f t="shared" si="241"/>
        <v>1.3527174509949018E-3</v>
      </c>
      <c r="AW459">
        <f t="shared" si="219"/>
        <v>8.5892204189001904E-3</v>
      </c>
      <c r="AX459">
        <f t="shared" si="229"/>
        <v>5.4538150114195591E-2</v>
      </c>
      <c r="AY459">
        <f t="shared" si="239"/>
        <v>0.34629566745469464</v>
      </c>
      <c r="AZ459">
        <f t="shared" si="249"/>
        <v>2.1988404272384474</v>
      </c>
    </row>
    <row r="460" spans="1:52" x14ac:dyDescent="0.2">
      <c r="A460">
        <v>446</v>
      </c>
      <c r="B460">
        <f t="shared" si="188"/>
        <v>44</v>
      </c>
      <c r="C460">
        <f t="shared" si="189"/>
        <v>5</v>
      </c>
      <c r="D460">
        <f t="shared" si="190"/>
        <v>356.44444444444446</v>
      </c>
      <c r="E460">
        <f t="shared" si="191"/>
        <v>-284.44444444444446</v>
      </c>
      <c r="F460" t="e">
        <f t="shared" si="192"/>
        <v>#N/A</v>
      </c>
      <c r="G460" t="e">
        <f t="shared" si="193"/>
        <v>#N/A</v>
      </c>
      <c r="H460">
        <f t="shared" si="194"/>
        <v>8.5535582210382485E-36</v>
      </c>
      <c r="I460">
        <f t="shared" si="203"/>
        <v>5.4311709272589699E-35</v>
      </c>
      <c r="J460">
        <f t="shared" si="212"/>
        <v>3.4485785773399644E-34</v>
      </c>
      <c r="K460">
        <f t="shared" si="222"/>
        <v>2.1897109045857933E-33</v>
      </c>
      <c r="L460">
        <f t="shared" si="232"/>
        <v>1.3903797573782971E-32</v>
      </c>
      <c r="M460">
        <f t="shared" si="242"/>
        <v>8.8283611579903143E-32</v>
      </c>
      <c r="N460">
        <f t="shared" si="251"/>
        <v>5.6056599157396353E-31</v>
      </c>
      <c r="O460">
        <f t="shared" si="199"/>
        <v>3.5593721788884435E-30</v>
      </c>
      <c r="P460">
        <f t="shared" si="208"/>
        <v>2.2600604564455221E-29</v>
      </c>
      <c r="Q460">
        <f t="shared" si="217"/>
        <v>1.4350489384293475E-28</v>
      </c>
      <c r="R460">
        <f t="shared" si="227"/>
        <v>9.1119927779543578E-28</v>
      </c>
      <c r="S460">
        <f t="shared" si="237"/>
        <v>5.7857547685005402E-27</v>
      </c>
      <c r="T460">
        <f t="shared" si="247"/>
        <v>3.673725282379132E-26</v>
      </c>
      <c r="U460">
        <f t="shared" si="196"/>
        <v>2.332670151156317E-25</v>
      </c>
      <c r="V460">
        <f t="shared" si="205"/>
        <v>1.4811532207361394E-24</v>
      </c>
      <c r="W460">
        <f t="shared" si="214"/>
        <v>9.4047367228905177E-24</v>
      </c>
      <c r="X460">
        <f t="shared" si="224"/>
        <v>5.9716355869601762E-23</v>
      </c>
      <c r="Y460">
        <f t="shared" si="234"/>
        <v>3.7917522450845192E-22</v>
      </c>
      <c r="Z460">
        <f t="shared" si="244"/>
        <v>2.4076126010599744E-21</v>
      </c>
      <c r="AA460">
        <f t="shared" si="186"/>
        <v>1.528738710261806E-20</v>
      </c>
      <c r="AB460">
        <f t="shared" si="201"/>
        <v>9.7068857474163777E-20</v>
      </c>
      <c r="AC460">
        <f t="shared" si="210"/>
        <v>6.1634882587135383E-19</v>
      </c>
      <c r="AD460">
        <f t="shared" si="220"/>
        <v>3.9135710982701987E-18</v>
      </c>
      <c r="AE460">
        <f t="shared" si="230"/>
        <v>2.4849627513385945E-17</v>
      </c>
      <c r="AF460">
        <f t="shared" si="240"/>
        <v>1.577852994230667E-16</v>
      </c>
      <c r="AG460">
        <f t="shared" si="250"/>
        <v>1.0018742011571715E-15</v>
      </c>
      <c r="AH460">
        <f t="shared" si="228"/>
        <v>6.3615046434268059E-15</v>
      </c>
      <c r="AI460">
        <f t="shared" si="238"/>
        <v>4.0393036652305102E-14</v>
      </c>
      <c r="AJ460">
        <f t="shared" si="248"/>
        <v>2.564797954962361E-13</v>
      </c>
      <c r="AK460">
        <f t="shared" si="226"/>
        <v>1.6285451887172577E-12</v>
      </c>
      <c r="AL460">
        <f t="shared" si="236"/>
        <v>1.0340617382990077E-11</v>
      </c>
      <c r="AM460">
        <f t="shared" si="246"/>
        <v>6.565882764703648E-11</v>
      </c>
      <c r="AN460">
        <f t="shared" si="225"/>
        <v>4.1690756831161822E-10</v>
      </c>
      <c r="AO460">
        <f t="shared" si="235"/>
        <v>2.6471980500454613E-9</v>
      </c>
      <c r="AP460">
        <f t="shared" si="245"/>
        <v>1.6808659877641352E-8</v>
      </c>
      <c r="AQ460">
        <f t="shared" si="223"/>
        <v>1.0672833748777397E-7</v>
      </c>
      <c r="AR460">
        <f t="shared" si="233"/>
        <v>6.7768270081163863E-7</v>
      </c>
      <c r="AS460">
        <f t="shared" si="243"/>
        <v>4.3030169286761819E-6</v>
      </c>
      <c r="AT460">
        <f t="shared" si="252"/>
        <v>2.7322454396870154E-5</v>
      </c>
      <c r="AU460">
        <f t="shared" si="231"/>
        <v>1.7348677140777927E-4</v>
      </c>
      <c r="AV460">
        <f t="shared" si="241"/>
        <v>1.1015723337411013E-3</v>
      </c>
      <c r="AW460">
        <f t="shared" si="219"/>
        <v>6.9945483255987517E-3</v>
      </c>
      <c r="AX460">
        <f t="shared" si="229"/>
        <v>4.4412613480391487E-2</v>
      </c>
      <c r="AY460">
        <f t="shared" si="239"/>
        <v>0.28200251743772187</v>
      </c>
      <c r="AZ460">
        <f t="shared" si="249"/>
        <v>1.7906043713532807</v>
      </c>
    </row>
    <row r="461" spans="1:52" x14ac:dyDescent="0.2">
      <c r="A461">
        <v>447</v>
      </c>
      <c r="B461">
        <f t="shared" si="188"/>
        <v>44</v>
      </c>
      <c r="C461">
        <f t="shared" si="189"/>
        <v>6</v>
      </c>
      <c r="D461">
        <f t="shared" si="190"/>
        <v>357.33333333333331</v>
      </c>
      <c r="E461">
        <f t="shared" si="191"/>
        <v>-285.33333333333331</v>
      </c>
      <c r="F461" t="e">
        <f t="shared" si="192"/>
        <v>#N/A</v>
      </c>
      <c r="G461" t="e">
        <f t="shared" si="193"/>
        <v>#N/A</v>
      </c>
      <c r="H461">
        <f t="shared" si="194"/>
        <v>6.9655071607227299E-36</v>
      </c>
      <c r="I461">
        <f t="shared" si="203"/>
        <v>4.4228213577693366E-35</v>
      </c>
      <c r="J461">
        <f t="shared" si="212"/>
        <v>2.8083165103961999E-34</v>
      </c>
      <c r="K461">
        <f t="shared" si="222"/>
        <v>1.7831698331450199E-33</v>
      </c>
      <c r="L461">
        <f t="shared" si="232"/>
        <v>1.132242267588951E-32</v>
      </c>
      <c r="M461">
        <f t="shared" si="242"/>
        <v>7.1892902666142771E-32</v>
      </c>
      <c r="N461">
        <f t="shared" si="251"/>
        <v>4.5649147728512544E-31</v>
      </c>
      <c r="O461">
        <f t="shared" si="199"/>
        <v>2.898540205027717E-30</v>
      </c>
      <c r="P461">
        <f t="shared" si="208"/>
        <v>1.84045830825323E-29</v>
      </c>
      <c r="Q461">
        <f t="shared" si="217"/>
        <v>1.168618181849922E-28</v>
      </c>
      <c r="R461">
        <f t="shared" si="227"/>
        <v>7.4202629248709591E-28</v>
      </c>
      <c r="S461">
        <f t="shared" si="237"/>
        <v>4.7115732691283061E-27</v>
      </c>
      <c r="T461">
        <f t="shared" si="247"/>
        <v>2.9916625455358027E-26</v>
      </c>
      <c r="U461">
        <f t="shared" si="196"/>
        <v>1.8995873087669536E-25</v>
      </c>
      <c r="V461">
        <f t="shared" si="205"/>
        <v>1.2061627568968473E-24</v>
      </c>
      <c r="W461">
        <f t="shared" si="214"/>
        <v>7.6586561165716592E-24</v>
      </c>
      <c r="X461">
        <f t="shared" si="224"/>
        <v>4.8629435104434047E-23</v>
      </c>
      <c r="Y461">
        <f t="shared" si="234"/>
        <v>3.0877766576559314E-22</v>
      </c>
      <c r="Z461">
        <f t="shared" si="244"/>
        <v>1.9606159658423463E-21</v>
      </c>
      <c r="AA461">
        <f t="shared" si="186"/>
        <v>1.2449135386735124E-20</v>
      </c>
      <c r="AB461">
        <f t="shared" si="201"/>
        <v>7.9047082435991326E-20</v>
      </c>
      <c r="AC461">
        <f t="shared" si="210"/>
        <v>5.0191768725564093E-19</v>
      </c>
      <c r="AD461">
        <f t="shared" si="220"/>
        <v>3.1869786590041944E-18</v>
      </c>
      <c r="AE461">
        <f t="shared" si="230"/>
        <v>2.0236053103613795E-17</v>
      </c>
      <c r="AF461">
        <f t="shared" si="240"/>
        <v>1.2849092793744327E-16</v>
      </c>
      <c r="AG461">
        <f t="shared" si="250"/>
        <v>8.1586653670507415E-16</v>
      </c>
      <c r="AH461">
        <f t="shared" si="228"/>
        <v>5.1804295945251346E-15</v>
      </c>
      <c r="AI461">
        <f t="shared" si="238"/>
        <v>3.2893677551985501E-14</v>
      </c>
      <c r="AJ461">
        <f t="shared" si="248"/>
        <v>2.0886183339649843E-13</v>
      </c>
      <c r="AK461">
        <f t="shared" si="226"/>
        <v>1.3261899761984355E-12</v>
      </c>
      <c r="AL461">
        <f t="shared" si="236"/>
        <v>8.4207814533082947E-12</v>
      </c>
      <c r="AM461">
        <f t="shared" si="246"/>
        <v>5.346862934950363E-11</v>
      </c>
      <c r="AN461">
        <f t="shared" si="225"/>
        <v>3.395046339067985E-10</v>
      </c>
      <c r="AO461">
        <f t="shared" si="235"/>
        <v>2.1557200520469247E-9</v>
      </c>
      <c r="AP461">
        <f t="shared" si="245"/>
        <v>1.3687969113472939E-8</v>
      </c>
      <c r="AQ461">
        <f t="shared" si="223"/>
        <v>8.6913186280140482E-8</v>
      </c>
      <c r="AR461">
        <f t="shared" si="233"/>
        <v>5.5186433332401304E-7</v>
      </c>
      <c r="AS461">
        <f t="shared" si="243"/>
        <v>3.5041200930490686E-6</v>
      </c>
      <c r="AT461">
        <f t="shared" si="252"/>
        <v>2.2249775687715977E-5</v>
      </c>
      <c r="AU461">
        <f t="shared" si="231"/>
        <v>1.412772693309472E-4</v>
      </c>
      <c r="AV461">
        <f t="shared" si="241"/>
        <v>8.9705474382056069E-4</v>
      </c>
      <c r="AW461">
        <f t="shared" si="219"/>
        <v>5.6959425760552849E-3</v>
      </c>
      <c r="AX461">
        <f t="shared" si="229"/>
        <v>3.6166980948722442E-2</v>
      </c>
      <c r="AY461">
        <f t="shared" si="239"/>
        <v>0.2296460144180634</v>
      </c>
      <c r="AZ461">
        <f t="shared" si="249"/>
        <v>1.4581612994701523</v>
      </c>
    </row>
    <row r="462" spans="1:52" x14ac:dyDescent="0.2">
      <c r="A462">
        <v>448</v>
      </c>
      <c r="B462">
        <f t="shared" si="188"/>
        <v>44</v>
      </c>
      <c r="C462">
        <f t="shared" si="189"/>
        <v>7</v>
      </c>
      <c r="D462">
        <f t="shared" si="190"/>
        <v>358.22222222222223</v>
      </c>
      <c r="E462">
        <f t="shared" si="191"/>
        <v>-286.22222222222223</v>
      </c>
      <c r="F462" t="e">
        <f t="shared" si="192"/>
        <v>#N/A</v>
      </c>
      <c r="G462" t="e">
        <f t="shared" si="193"/>
        <v>#N/A</v>
      </c>
      <c r="H462">
        <f t="shared" si="194"/>
        <v>5.6722931851617622E-36</v>
      </c>
      <c r="I462">
        <f t="shared" si="203"/>
        <v>3.6016816676790984E-35</v>
      </c>
      <c r="J462">
        <f t="shared" si="212"/>
        <v>2.2869253072513633E-34</v>
      </c>
      <c r="K462">
        <f t="shared" si="222"/>
        <v>1.452107055401412E-33</v>
      </c>
      <c r="L462">
        <f t="shared" si="232"/>
        <v>9.2203050692584986E-33</v>
      </c>
      <c r="M462">
        <f t="shared" si="242"/>
        <v>5.8545287865634943E-32</v>
      </c>
      <c r="N462">
        <f t="shared" si="251"/>
        <v>3.7173940618275647E-31</v>
      </c>
      <c r="O462">
        <f t="shared" si="199"/>
        <v>2.3603980977301774E-30</v>
      </c>
      <c r="P462">
        <f t="shared" si="208"/>
        <v>1.4987593693602557E-29</v>
      </c>
      <c r="Q462">
        <f t="shared" si="217"/>
        <v>9.5165287982785724E-29</v>
      </c>
      <c r="R462">
        <f t="shared" si="227"/>
        <v>6.0426191301892586E-28</v>
      </c>
      <c r="S462">
        <f t="shared" si="237"/>
        <v>3.8368239855622294E-27</v>
      </c>
      <c r="T462">
        <f t="shared" si="247"/>
        <v>2.4362313723593338E-26</v>
      </c>
      <c r="U462">
        <f t="shared" si="196"/>
        <v>1.5469104973284511E-25</v>
      </c>
      <c r="V462">
        <f t="shared" si="205"/>
        <v>9.8222694030393164E-25</v>
      </c>
      <c r="W462">
        <f t="shared" si="214"/>
        <v>6.2367523132398974E-24</v>
      </c>
      <c r="X462">
        <f t="shared" si="224"/>
        <v>3.9600908731608378E-23</v>
      </c>
      <c r="Y462">
        <f t="shared" si="234"/>
        <v>2.5145009671780664E-22</v>
      </c>
      <c r="Z462">
        <f t="shared" si="244"/>
        <v>1.5966085921894038E-21</v>
      </c>
      <c r="AA462">
        <f t="shared" si="186"/>
        <v>1.0137832635291752E-20</v>
      </c>
      <c r="AB462">
        <f t="shared" si="201"/>
        <v>6.4371224759758548E-20</v>
      </c>
      <c r="AC462">
        <f t="shared" si="210"/>
        <v>4.0873179960048765E-19</v>
      </c>
      <c r="AD462">
        <f t="shared" si="220"/>
        <v>2.5952851546346717E-18</v>
      </c>
      <c r="AE462">
        <f t="shared" si="230"/>
        <v>1.6479033538498201E-17</v>
      </c>
      <c r="AF462">
        <f t="shared" si="240"/>
        <v>1.046353406977249E-16</v>
      </c>
      <c r="AG462">
        <f t="shared" si="250"/>
        <v>6.6439299958647644E-16</v>
      </c>
      <c r="AH462">
        <f t="shared" si="228"/>
        <v>4.2186325858555425E-15</v>
      </c>
      <c r="AI462">
        <f t="shared" si="238"/>
        <v>2.6786647218617593E-14</v>
      </c>
      <c r="AJ462">
        <f t="shared" si="248"/>
        <v>1.7008460789413809E-13</v>
      </c>
      <c r="AK462">
        <f t="shared" si="226"/>
        <v>1.0799699419790157E-12</v>
      </c>
      <c r="AL462">
        <f t="shared" si="236"/>
        <v>6.8573816879660845E-12</v>
      </c>
      <c r="AM462">
        <f t="shared" si="246"/>
        <v>4.3541659620899384E-11</v>
      </c>
      <c r="AN462">
        <f t="shared" si="225"/>
        <v>2.7647230514662822E-10</v>
      </c>
      <c r="AO462">
        <f t="shared" si="235"/>
        <v>1.7554897121193191E-9</v>
      </c>
      <c r="AP462">
        <f t="shared" si="245"/>
        <v>1.1146664862950251E-8</v>
      </c>
      <c r="AQ462">
        <f t="shared" si="223"/>
        <v>7.0776910117536625E-8</v>
      </c>
      <c r="AR462">
        <f t="shared" si="233"/>
        <v>4.4940536630254595E-7</v>
      </c>
      <c r="AS462">
        <f t="shared" si="243"/>
        <v>2.8535462049152608E-6</v>
      </c>
      <c r="AT462">
        <f t="shared" si="252"/>
        <v>1.8118888990089386E-5</v>
      </c>
      <c r="AU462">
        <f t="shared" si="231"/>
        <v>1.1504777377345164E-4</v>
      </c>
      <c r="AV462">
        <f t="shared" si="241"/>
        <v>7.30507828458306E-4</v>
      </c>
      <c r="AW462">
        <f t="shared" si="219"/>
        <v>4.638435581462882E-3</v>
      </c>
      <c r="AX462">
        <f t="shared" si="229"/>
        <v>2.9452230086003617E-2</v>
      </c>
      <c r="AY462">
        <f t="shared" si="239"/>
        <v>0.18701000408532631</v>
      </c>
      <c r="AZ462">
        <f t="shared" si="249"/>
        <v>1.1874395088544971</v>
      </c>
    </row>
    <row r="463" spans="1:52" x14ac:dyDescent="0.2">
      <c r="A463">
        <v>449</v>
      </c>
      <c r="B463">
        <f>FLOOR(A463-1,10)/10</f>
        <v>44</v>
      </c>
      <c r="C463">
        <f t="shared" si="189"/>
        <v>8</v>
      </c>
      <c r="D463">
        <f>(B463+C463/9)*$C$3</f>
        <v>359.11111111111109</v>
      </c>
      <c r="E463">
        <f>$C$10-D463</f>
        <v>-287.11111111111109</v>
      </c>
      <c r="F463" t="e">
        <f>IF(E463&lt;0,NA(),D463)</f>
        <v>#N/A</v>
      </c>
      <c r="G463" t="e">
        <f>IF(E463&lt;0,NA(),SUM(H463:AZ463))</f>
        <v>#N/A</v>
      </c>
      <c r="H463">
        <f t="shared" si="194"/>
        <v>4.6191769294074128E-36</v>
      </c>
      <c r="I463">
        <f t="shared" si="203"/>
        <v>2.9329945267874405E-35</v>
      </c>
      <c r="J463">
        <f t="shared" si="212"/>
        <v>1.8623354388957246E-34</v>
      </c>
      <c r="K463">
        <f t="shared" si="222"/>
        <v>1.1825092939282984E-33</v>
      </c>
      <c r="L463">
        <f t="shared" si="232"/>
        <v>7.5084659885757464E-33</v>
      </c>
      <c r="M463">
        <f t="shared" si="242"/>
        <v>4.7675787235730582E-32</v>
      </c>
      <c r="N463">
        <f t="shared" si="251"/>
        <v>3.0272237924564464E-31</v>
      </c>
      <c r="O463">
        <f t="shared" si="199"/>
        <v>1.9221672930753925E-30</v>
      </c>
      <c r="P463">
        <f t="shared" si="208"/>
        <v>1.2205001532347039E-29</v>
      </c>
      <c r="Q463">
        <f t="shared" si="217"/>
        <v>7.7496929086885074E-29</v>
      </c>
      <c r="R463">
        <f t="shared" si="227"/>
        <v>4.9207482702730075E-28</v>
      </c>
      <c r="S463">
        <f t="shared" si="237"/>
        <v>3.1244803922808441E-27</v>
      </c>
      <c r="T463">
        <f t="shared" si="247"/>
        <v>1.9839213846242456E-26</v>
      </c>
      <c r="U463">
        <f t="shared" si="196"/>
        <v>1.2597115571898908E-25</v>
      </c>
      <c r="V463">
        <f t="shared" si="205"/>
        <v>7.9986698042389655E-25</v>
      </c>
      <c r="W463">
        <f t="shared" si="214"/>
        <v>5.0788387446380723E-24</v>
      </c>
      <c r="X463">
        <f t="shared" si="224"/>
        <v>3.2248615864061229E-23</v>
      </c>
      <c r="Y463">
        <f t="shared" si="234"/>
        <v>2.0476594698851766E-22</v>
      </c>
      <c r="Z463">
        <f t="shared" si="244"/>
        <v>1.3001827186273473E-21</v>
      </c>
      <c r="AA463">
        <f t="shared" si="186"/>
        <v>8.2556456611996806E-21</v>
      </c>
      <c r="AB463">
        <f t="shared" si="201"/>
        <v>5.2420082429060189E-20</v>
      </c>
      <c r="AC463">
        <f t="shared" si="210"/>
        <v>3.3284677596860109E-19</v>
      </c>
      <c r="AD463">
        <f t="shared" si="220"/>
        <v>2.1134452892671198E-18</v>
      </c>
      <c r="AE463">
        <f t="shared" si="230"/>
        <v>1.3419541101839418E-17</v>
      </c>
      <c r="AF463">
        <f t="shared" si="240"/>
        <v>8.5208774647961953E-17</v>
      </c>
      <c r="AG463">
        <f t="shared" si="250"/>
        <v>5.4104199405238305E-16</v>
      </c>
      <c r="AH463">
        <f t="shared" si="228"/>
        <v>3.4354025220708933E-15</v>
      </c>
      <c r="AI463">
        <f t="shared" si="238"/>
        <v>2.1813446309878121E-14</v>
      </c>
      <c r="AJ463">
        <f t="shared" si="248"/>
        <v>1.3850675047740966E-13</v>
      </c>
      <c r="AK463">
        <f t="shared" si="226"/>
        <v>8.7946304565014929E-13</v>
      </c>
      <c r="AL463">
        <f t="shared" si="236"/>
        <v>5.5842422553288031E-12</v>
      </c>
      <c r="AM463">
        <f t="shared" si="246"/>
        <v>3.5457728122216898E-11</v>
      </c>
      <c r="AN463">
        <f t="shared" si="225"/>
        <v>2.2514253968643837E-10</v>
      </c>
      <c r="AO463">
        <f t="shared" si="235"/>
        <v>1.4295660173641746E-9</v>
      </c>
      <c r="AP463">
        <f t="shared" si="245"/>
        <v>9.0771783992875326E-9</v>
      </c>
      <c r="AQ463">
        <f t="shared" si="223"/>
        <v>5.7636490159728058E-8</v>
      </c>
      <c r="AR463">
        <f t="shared" si="233"/>
        <v>3.6596890044522897E-7</v>
      </c>
      <c r="AS463">
        <f t="shared" si="243"/>
        <v>2.3237576702176058E-6</v>
      </c>
      <c r="AT463">
        <f t="shared" si="252"/>
        <v>1.4754941480890393E-5</v>
      </c>
      <c r="AU463">
        <f t="shared" si="231"/>
        <v>9.3688038513978507E-5</v>
      </c>
      <c r="AV463">
        <f t="shared" si="241"/>
        <v>5.9488196357570643E-4</v>
      </c>
      <c r="AW463">
        <f t="shared" si="219"/>
        <v>3.7772650191079367E-3</v>
      </c>
      <c r="AX463">
        <f t="shared" si="229"/>
        <v>2.3984137859578494E-2</v>
      </c>
      <c r="AY463">
        <f t="shared" si="239"/>
        <v>0.15228978267538082</v>
      </c>
      <c r="AZ463">
        <f t="shared" si="249"/>
        <v>0.96697984489163169</v>
      </c>
    </row>
    <row r="464" spans="1:52" x14ac:dyDescent="0.2">
      <c r="A464">
        <v>450</v>
      </c>
      <c r="B464">
        <f>FLOOR(A464-1,10)/10</f>
        <v>44</v>
      </c>
      <c r="C464">
        <f t="shared" si="189"/>
        <v>9</v>
      </c>
      <c r="D464">
        <f>(B464+C464/9)*$C$3</f>
        <v>360</v>
      </c>
      <c r="E464">
        <f>$C$10-D464</f>
        <v>-288</v>
      </c>
      <c r="F464" t="e">
        <f>IF(E464&lt;0,NA(),D464)</f>
        <v>#N/A</v>
      </c>
      <c r="G464" t="e">
        <f>IF(E464&lt;0,NA(),SUM(H464:AZ464))</f>
        <v>#N/A</v>
      </c>
      <c r="H464">
        <f t="shared" si="194"/>
        <v>3.7615819226313341E-36</v>
      </c>
      <c r="I464">
        <f t="shared" si="203"/>
        <v>2.3884556404198283E-35</v>
      </c>
      <c r="J464">
        <f t="shared" si="212"/>
        <v>1.5165747984727121E-34</v>
      </c>
      <c r="K464">
        <f t="shared" si="222"/>
        <v>9.629649721936222E-34</v>
      </c>
      <c r="L464">
        <f t="shared" si="232"/>
        <v>6.1144464394747652E-33</v>
      </c>
      <c r="M464">
        <f t="shared" si="242"/>
        <v>3.8824314840901456E-32</v>
      </c>
      <c r="N464">
        <f t="shared" si="251"/>
        <v>2.4651903288156746E-31</v>
      </c>
      <c r="O464">
        <f t="shared" si="199"/>
        <v>1.565298288505541E-30</v>
      </c>
      <c r="P464">
        <f t="shared" si="208"/>
        <v>9.9390245992707798E-30</v>
      </c>
      <c r="Q464">
        <f t="shared" si="217"/>
        <v>6.3108872417681303E-29</v>
      </c>
      <c r="R464">
        <f t="shared" si="227"/>
        <v>4.0071636185741875E-28</v>
      </c>
      <c r="S464">
        <f t="shared" si="237"/>
        <v>2.5443902974133214E-27</v>
      </c>
      <c r="T464">
        <f t="shared" si="247"/>
        <v>1.6155871338926425E-26</v>
      </c>
      <c r="U464">
        <f t="shared" si="196"/>
        <v>1.0258338863549856E-25</v>
      </c>
      <c r="V464">
        <f t="shared" si="205"/>
        <v>6.5136391613781074E-25</v>
      </c>
      <c r="W464">
        <f t="shared" si="214"/>
        <v>4.1359030627651678E-24</v>
      </c>
      <c r="X464">
        <f t="shared" si="224"/>
        <v>2.6261347490687648E-23</v>
      </c>
      <c r="Y464">
        <f t="shared" si="234"/>
        <v>1.6674916253127967E-22</v>
      </c>
      <c r="Z464">
        <f t="shared" si="244"/>
        <v>1.0587911840678764E-21</v>
      </c>
      <c r="AA464">
        <f t="shared" si="186"/>
        <v>6.7229049576160433E-21</v>
      </c>
      <c r="AB464">
        <f t="shared" si="201"/>
        <v>4.2687785608007625E-20</v>
      </c>
      <c r="AC464">
        <f t="shared" si="210"/>
        <v>2.7105054312137654E-19</v>
      </c>
      <c r="AD464">
        <f t="shared" si="220"/>
        <v>1.7210636691497082E-18</v>
      </c>
      <c r="AE464">
        <f t="shared" si="230"/>
        <v>1.092807311564996E-17</v>
      </c>
      <c r="AF464">
        <f t="shared" si="240"/>
        <v>6.9388939039072432E-17</v>
      </c>
      <c r="AG464">
        <f t="shared" si="250"/>
        <v>4.4059229930232245E-16</v>
      </c>
      <c r="AH464">
        <f t="shared" si="228"/>
        <v>2.7975867176063917E-15</v>
      </c>
      <c r="AI464">
        <f t="shared" si="238"/>
        <v>1.7763568394002555E-14</v>
      </c>
      <c r="AJ464">
        <f t="shared" si="248"/>
        <v>1.1279162862139462E-13</v>
      </c>
      <c r="AK464">
        <f t="shared" si="226"/>
        <v>7.1618219970723425E-13</v>
      </c>
      <c r="AL464">
        <f t="shared" si="236"/>
        <v>4.5474735088646573E-12</v>
      </c>
      <c r="AM464">
        <f t="shared" si="246"/>
        <v>2.8874656927077046E-11</v>
      </c>
      <c r="AN464">
        <f t="shared" si="225"/>
        <v>1.833426431250521E-10</v>
      </c>
      <c r="AO464">
        <f t="shared" si="235"/>
        <v>1.164153218269349E-9</v>
      </c>
      <c r="AP464">
        <f t="shared" si="245"/>
        <v>7.3919121733317287E-9</v>
      </c>
      <c r="AQ464">
        <f t="shared" si="223"/>
        <v>4.6935716640013204E-8</v>
      </c>
      <c r="AR464">
        <f t="shared" si="233"/>
        <v>2.980232238769536E-7</v>
      </c>
      <c r="AS464">
        <f t="shared" si="243"/>
        <v>1.8923295163729204E-6</v>
      </c>
      <c r="AT464">
        <f t="shared" si="252"/>
        <v>1.2015543459843389E-5</v>
      </c>
      <c r="AU464">
        <f t="shared" si="231"/>
        <v>7.6293945312500027E-5</v>
      </c>
      <c r="AV464">
        <f t="shared" si="241"/>
        <v>4.8443635619146714E-4</v>
      </c>
      <c r="AW464">
        <f t="shared" si="219"/>
        <v>3.0759791257199071E-3</v>
      </c>
      <c r="AX464">
        <f t="shared" si="229"/>
        <v>1.9531250000000003E-2</v>
      </c>
      <c r="AY464">
        <f t="shared" si="239"/>
        <v>0.12401570718501562</v>
      </c>
      <c r="AZ464">
        <f t="shared" si="249"/>
        <v>0.78745065618429588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64"/>
  <sheetViews>
    <sheetView workbookViewId="0">
      <pane xSplit="7" ySplit="14" topLeftCell="H15" activePane="bottomRight" state="frozen"/>
      <selection pane="topRight" activeCell="H1" sqref="H1"/>
      <selection pane="bottomLeft" activeCell="A12" sqref="A12"/>
      <selection pane="bottomRight" activeCell="C11" sqref="C11"/>
    </sheetView>
  </sheetViews>
  <sheetFormatPr defaultRowHeight="13.2" x14ac:dyDescent="0.2"/>
  <cols>
    <col min="2" max="7" width="6.6640625" customWidth="1"/>
    <col min="8" max="52" width="5.6640625" customWidth="1"/>
  </cols>
  <sheetData>
    <row r="1" spans="1:52" x14ac:dyDescent="0.2">
      <c r="A1" t="s">
        <v>46</v>
      </c>
      <c r="B1">
        <v>3</v>
      </c>
      <c r="C1" s="2">
        <f>'4.iv_repeat'!E3</f>
        <v>100</v>
      </c>
    </row>
    <row r="2" spans="1:52" x14ac:dyDescent="0.2">
      <c r="A2" t="s">
        <v>47</v>
      </c>
      <c r="B2">
        <v>3</v>
      </c>
      <c r="C2" s="2">
        <f>'4.iv_repeat'!E4</f>
        <v>100</v>
      </c>
    </row>
    <row r="3" spans="1:52" x14ac:dyDescent="0.2">
      <c r="A3" t="s">
        <v>48</v>
      </c>
      <c r="B3">
        <v>3</v>
      </c>
      <c r="C3" s="2">
        <f>'4.iv_repeat'!E5</f>
        <v>8</v>
      </c>
    </row>
    <row r="4" spans="1:52" x14ac:dyDescent="0.2">
      <c r="A4" t="s">
        <v>49</v>
      </c>
      <c r="B4">
        <v>3</v>
      </c>
      <c r="C4" s="2">
        <f>'4.iv_repeat'!E6</f>
        <v>3</v>
      </c>
    </row>
    <row r="5" spans="1:52" x14ac:dyDescent="0.2">
      <c r="A5" t="s">
        <v>50</v>
      </c>
      <c r="B5">
        <v>3</v>
      </c>
      <c r="C5" s="4">
        <f>LN(2)/C4</f>
        <v>0.23104906018664842</v>
      </c>
    </row>
    <row r="6" spans="1:52" x14ac:dyDescent="0.2">
      <c r="A6" t="s">
        <v>51</v>
      </c>
      <c r="B6">
        <v>3</v>
      </c>
      <c r="C6" s="2">
        <f>'4.iv_repeat'!E7</f>
        <v>20</v>
      </c>
    </row>
    <row r="7" spans="1:52" x14ac:dyDescent="0.2">
      <c r="A7" t="s">
        <v>52</v>
      </c>
      <c r="B7">
        <v>3</v>
      </c>
      <c r="C7" s="4">
        <f>C1/C6</f>
        <v>5</v>
      </c>
    </row>
    <row r="8" spans="1:52" x14ac:dyDescent="0.2">
      <c r="A8" t="s">
        <v>53</v>
      </c>
      <c r="B8">
        <v>3</v>
      </c>
      <c r="C8" s="4">
        <f>C2/C6</f>
        <v>5</v>
      </c>
    </row>
    <row r="10" spans="1:52" x14ac:dyDescent="0.2">
      <c r="A10" t="s">
        <v>54</v>
      </c>
      <c r="B10">
        <v>0</v>
      </c>
      <c r="C10" s="3">
        <f>IF('4.iv_repeat'!H4&lt;'4.iv_repeat'!H5,'4.iv_repeat'!H4,'4.iv_repeat'!H5)</f>
        <v>72</v>
      </c>
    </row>
    <row r="14" spans="1:52" x14ac:dyDescent="0.2">
      <c r="A14" t="s">
        <v>42</v>
      </c>
      <c r="B14" t="s">
        <v>55</v>
      </c>
      <c r="C14" t="s">
        <v>56</v>
      </c>
      <c r="D14" t="s">
        <v>57</v>
      </c>
      <c r="E14" t="s">
        <v>58</v>
      </c>
      <c r="F14" t="s">
        <v>59</v>
      </c>
      <c r="G14" t="s">
        <v>14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 t="shared" ref="B15:B78" si="0">FLOOR(A15-1,10)/10</f>
        <v>0</v>
      </c>
      <c r="C15" s="1">
        <f t="shared" ref="C15:C78" si="1">MOD(A15-1,10)</f>
        <v>0</v>
      </c>
      <c r="D15" s="1">
        <f t="shared" ref="D15:D78" si="2">(B15+C15/9)*$C$3</f>
        <v>0</v>
      </c>
      <c r="E15" s="1">
        <f t="shared" ref="E15:E78" si="3">$C$10-D15</f>
        <v>72</v>
      </c>
      <c r="F15" s="1">
        <f t="shared" ref="F15:F78" si="4">IF(E15&lt;0,NA(),D15)</f>
        <v>0</v>
      </c>
      <c r="G15" s="1">
        <f t="shared" ref="G15:G78" si="5">IF(E15&lt;0,NA(),SUM(H15:AZ15))</f>
        <v>5</v>
      </c>
      <c r="H15" s="1">
        <f t="shared" ref="H15:H78" si="6">$C$7*EXP(-$C$5*D15)</f>
        <v>5</v>
      </c>
    </row>
    <row r="16" spans="1:52" x14ac:dyDescent="0.2">
      <c r="A16">
        <v>2</v>
      </c>
      <c r="B16">
        <f t="shared" si="0"/>
        <v>0</v>
      </c>
      <c r="C16">
        <f t="shared" si="1"/>
        <v>1</v>
      </c>
      <c r="D16">
        <f t="shared" si="2"/>
        <v>0.88888888888888884</v>
      </c>
      <c r="E16">
        <f t="shared" si="3"/>
        <v>71.111111111111114</v>
      </c>
      <c r="F16">
        <f t="shared" si="4"/>
        <v>0.88888888888888884</v>
      </c>
      <c r="G16">
        <f t="shared" si="5"/>
        <v>4.0717014958701085</v>
      </c>
      <c r="H16">
        <f t="shared" si="6"/>
        <v>4.0717014958701085</v>
      </c>
    </row>
    <row r="17" spans="1:9" x14ac:dyDescent="0.2">
      <c r="A17">
        <v>3</v>
      </c>
      <c r="B17">
        <f t="shared" si="0"/>
        <v>0</v>
      </c>
      <c r="C17">
        <f t="shared" si="1"/>
        <v>2</v>
      </c>
      <c r="D17">
        <f t="shared" si="2"/>
        <v>1.7777777777777777</v>
      </c>
      <c r="E17">
        <f t="shared" si="3"/>
        <v>70.222222222222229</v>
      </c>
      <c r="F17">
        <f t="shared" si="4"/>
        <v>1.7777777777777777</v>
      </c>
      <c r="G17">
        <f t="shared" si="5"/>
        <v>3.3157506142941759</v>
      </c>
      <c r="H17">
        <f t="shared" si="6"/>
        <v>3.3157506142941759</v>
      </c>
    </row>
    <row r="18" spans="1:9" x14ac:dyDescent="0.2">
      <c r="A18">
        <v>4</v>
      </c>
      <c r="B18">
        <f t="shared" si="0"/>
        <v>0</v>
      </c>
      <c r="C18">
        <f t="shared" si="1"/>
        <v>3</v>
      </c>
      <c r="D18">
        <f t="shared" si="2"/>
        <v>2.6666666666666665</v>
      </c>
      <c r="E18">
        <f t="shared" si="3"/>
        <v>69.333333333333329</v>
      </c>
      <c r="F18">
        <f t="shared" si="4"/>
        <v>2.6666666666666665</v>
      </c>
      <c r="G18">
        <f t="shared" si="5"/>
        <v>2.7001493472307656</v>
      </c>
      <c r="H18">
        <f t="shared" si="6"/>
        <v>2.7001493472307656</v>
      </c>
    </row>
    <row r="19" spans="1:9" x14ac:dyDescent="0.2">
      <c r="A19">
        <v>5</v>
      </c>
      <c r="B19">
        <f t="shared" si="0"/>
        <v>0</v>
      </c>
      <c r="C19">
        <f t="shared" si="1"/>
        <v>4</v>
      </c>
      <c r="D19">
        <f t="shared" si="2"/>
        <v>3.5555555555555554</v>
      </c>
      <c r="E19">
        <f t="shared" si="3"/>
        <v>68.444444444444443</v>
      </c>
      <c r="F19">
        <f t="shared" si="4"/>
        <v>3.5555555555555554</v>
      </c>
      <c r="G19">
        <f t="shared" si="5"/>
        <v>2.1988404272384412</v>
      </c>
      <c r="H19">
        <f t="shared" si="6"/>
        <v>2.1988404272384412</v>
      </c>
    </row>
    <row r="20" spans="1:9" x14ac:dyDescent="0.2">
      <c r="A20">
        <v>6</v>
      </c>
      <c r="B20">
        <f t="shared" si="0"/>
        <v>0</v>
      </c>
      <c r="C20">
        <f t="shared" si="1"/>
        <v>5</v>
      </c>
      <c r="D20">
        <f t="shared" si="2"/>
        <v>4.4444444444444446</v>
      </c>
      <c r="E20">
        <f t="shared" si="3"/>
        <v>67.555555555555557</v>
      </c>
      <c r="F20">
        <f t="shared" si="4"/>
        <v>4.4444444444444446</v>
      </c>
      <c r="G20">
        <f t="shared" si="5"/>
        <v>1.7906043713532858</v>
      </c>
      <c r="H20">
        <f t="shared" si="6"/>
        <v>1.7906043713532858</v>
      </c>
    </row>
    <row r="21" spans="1:9" x14ac:dyDescent="0.2">
      <c r="A21">
        <v>7</v>
      </c>
      <c r="B21">
        <f t="shared" si="0"/>
        <v>0</v>
      </c>
      <c r="C21">
        <f t="shared" si="1"/>
        <v>6</v>
      </c>
      <c r="D21">
        <f t="shared" si="2"/>
        <v>5.333333333333333</v>
      </c>
      <c r="E21">
        <f t="shared" si="3"/>
        <v>66.666666666666671</v>
      </c>
      <c r="F21">
        <f t="shared" si="4"/>
        <v>5.333333333333333</v>
      </c>
      <c r="G21">
        <f t="shared" si="5"/>
        <v>1.4581612994701461</v>
      </c>
      <c r="H21">
        <f t="shared" si="6"/>
        <v>1.4581612994701461</v>
      </c>
    </row>
    <row r="22" spans="1:9" x14ac:dyDescent="0.2">
      <c r="A22">
        <v>8</v>
      </c>
      <c r="B22">
        <f t="shared" si="0"/>
        <v>0</v>
      </c>
      <c r="C22">
        <f t="shared" si="1"/>
        <v>7</v>
      </c>
      <c r="D22">
        <f t="shared" si="2"/>
        <v>6.2222222222222223</v>
      </c>
      <c r="E22">
        <f t="shared" si="3"/>
        <v>65.777777777777771</v>
      </c>
      <c r="F22">
        <f t="shared" si="4"/>
        <v>6.2222222222222223</v>
      </c>
      <c r="G22">
        <f t="shared" si="5"/>
        <v>1.1874395088544987</v>
      </c>
      <c r="H22">
        <f t="shared" si="6"/>
        <v>1.1874395088544987</v>
      </c>
    </row>
    <row r="23" spans="1:9" x14ac:dyDescent="0.2">
      <c r="A23">
        <v>9</v>
      </c>
      <c r="B23">
        <f t="shared" si="0"/>
        <v>0</v>
      </c>
      <c r="C23">
        <f t="shared" si="1"/>
        <v>8</v>
      </c>
      <c r="D23">
        <f t="shared" si="2"/>
        <v>7.1111111111111107</v>
      </c>
      <c r="E23">
        <f t="shared" si="3"/>
        <v>64.888888888888886</v>
      </c>
      <c r="F23">
        <f t="shared" si="4"/>
        <v>7.1111111111111107</v>
      </c>
      <c r="G23">
        <f t="shared" si="5"/>
        <v>0.96697984489162603</v>
      </c>
      <c r="H23">
        <f t="shared" si="6"/>
        <v>0.96697984489162603</v>
      </c>
    </row>
    <row r="24" spans="1:9" x14ac:dyDescent="0.2">
      <c r="A24">
        <v>10</v>
      </c>
      <c r="B24">
        <f t="shared" si="0"/>
        <v>0</v>
      </c>
      <c r="C24">
        <f t="shared" si="1"/>
        <v>9</v>
      </c>
      <c r="D24">
        <f t="shared" si="2"/>
        <v>8</v>
      </c>
      <c r="E24">
        <f t="shared" si="3"/>
        <v>64</v>
      </c>
      <c r="F24">
        <f t="shared" si="4"/>
        <v>8</v>
      </c>
      <c r="G24">
        <f t="shared" si="5"/>
        <v>0.78745065618429588</v>
      </c>
      <c r="H24">
        <f t="shared" si="6"/>
        <v>0.78745065618429588</v>
      </c>
    </row>
    <row r="25" spans="1:9" s="1" customFormat="1" x14ac:dyDescent="0.2">
      <c r="A25" s="1">
        <v>11</v>
      </c>
      <c r="B25" s="1">
        <f t="shared" si="0"/>
        <v>1</v>
      </c>
      <c r="C25" s="1">
        <f t="shared" si="1"/>
        <v>0</v>
      </c>
      <c r="D25" s="1">
        <f t="shared" si="2"/>
        <v>8</v>
      </c>
      <c r="E25" s="1">
        <f t="shared" si="3"/>
        <v>64</v>
      </c>
      <c r="F25" s="1">
        <f t="shared" si="4"/>
        <v>8</v>
      </c>
      <c r="G25" s="1">
        <f t="shared" si="5"/>
        <v>5.787450656184296</v>
      </c>
      <c r="H25" s="1">
        <f t="shared" si="6"/>
        <v>0.78745065618429588</v>
      </c>
      <c r="I25" s="1">
        <f t="shared" ref="I25:I88" si="7">$C$8*EXP(-$C$5*($D25-($I$14-1)*$C$3))</f>
        <v>5</v>
      </c>
    </row>
    <row r="26" spans="1:9" x14ac:dyDescent="0.2">
      <c r="A26">
        <v>12</v>
      </c>
      <c r="B26">
        <f t="shared" si="0"/>
        <v>1</v>
      </c>
      <c r="C26">
        <f t="shared" si="1"/>
        <v>1</v>
      </c>
      <c r="D26">
        <f t="shared" si="2"/>
        <v>8.8888888888888893</v>
      </c>
      <c r="E26">
        <f t="shared" si="3"/>
        <v>63.111111111111114</v>
      </c>
      <c r="F26">
        <f t="shared" si="4"/>
        <v>8.8888888888888893</v>
      </c>
      <c r="G26">
        <f t="shared" si="5"/>
        <v>4.7129542988120079</v>
      </c>
      <c r="H26">
        <f t="shared" si="6"/>
        <v>0.64125280294189912</v>
      </c>
      <c r="I26">
        <f t="shared" si="7"/>
        <v>4.0717014958701085</v>
      </c>
    </row>
    <row r="27" spans="1:9" x14ac:dyDescent="0.2">
      <c r="A27">
        <v>13</v>
      </c>
      <c r="B27">
        <f t="shared" si="0"/>
        <v>1</v>
      </c>
      <c r="C27">
        <f t="shared" si="1"/>
        <v>2</v>
      </c>
      <c r="D27">
        <f t="shared" si="2"/>
        <v>9.7777777777777786</v>
      </c>
      <c r="E27">
        <f t="shared" si="3"/>
        <v>62.222222222222221</v>
      </c>
      <c r="F27">
        <f t="shared" si="4"/>
        <v>9.7777777777777786</v>
      </c>
      <c r="G27">
        <f t="shared" si="5"/>
        <v>3.8379486136880612</v>
      </c>
      <c r="H27">
        <f t="shared" si="6"/>
        <v>0.522197999393886</v>
      </c>
      <c r="I27">
        <f t="shared" si="7"/>
        <v>3.3157506142941751</v>
      </c>
    </row>
    <row r="28" spans="1:9" x14ac:dyDescent="0.2">
      <c r="A28">
        <v>14</v>
      </c>
      <c r="B28">
        <f t="shared" si="0"/>
        <v>1</v>
      </c>
      <c r="C28">
        <f t="shared" si="1"/>
        <v>3</v>
      </c>
      <c r="D28">
        <f t="shared" si="2"/>
        <v>10.666666666666666</v>
      </c>
      <c r="E28">
        <f t="shared" si="3"/>
        <v>61.333333333333336</v>
      </c>
      <c r="F28">
        <f t="shared" si="4"/>
        <v>10.666666666666666</v>
      </c>
      <c r="G28">
        <f t="shared" si="5"/>
        <v>3.1253962222852585</v>
      </c>
      <c r="H28">
        <f t="shared" si="6"/>
        <v>0.42524687505449299</v>
      </c>
      <c r="I28">
        <f t="shared" si="7"/>
        <v>2.7001493472307656</v>
      </c>
    </row>
    <row r="29" spans="1:9" x14ac:dyDescent="0.2">
      <c r="A29">
        <v>15</v>
      </c>
      <c r="B29">
        <f t="shared" si="0"/>
        <v>1</v>
      </c>
      <c r="C29">
        <f t="shared" si="1"/>
        <v>4</v>
      </c>
      <c r="D29">
        <f t="shared" si="2"/>
        <v>11.555555555555555</v>
      </c>
      <c r="E29">
        <f t="shared" si="3"/>
        <v>60.444444444444443</v>
      </c>
      <c r="F29">
        <f t="shared" si="4"/>
        <v>11.555555555555555</v>
      </c>
      <c r="G29">
        <f t="shared" si="5"/>
        <v>2.545136094693135</v>
      </c>
      <c r="H29">
        <f t="shared" si="6"/>
        <v>0.34629566745469359</v>
      </c>
      <c r="I29">
        <f t="shared" si="7"/>
        <v>2.1988404272384412</v>
      </c>
    </row>
    <row r="30" spans="1:9" x14ac:dyDescent="0.2">
      <c r="A30">
        <v>16</v>
      </c>
      <c r="B30">
        <f t="shared" si="0"/>
        <v>1</v>
      </c>
      <c r="C30">
        <f t="shared" si="1"/>
        <v>5</v>
      </c>
      <c r="D30">
        <f t="shared" si="2"/>
        <v>12.444444444444445</v>
      </c>
      <c r="E30">
        <f t="shared" si="3"/>
        <v>59.555555555555557</v>
      </c>
      <c r="F30">
        <f t="shared" si="4"/>
        <v>12.444444444444445</v>
      </c>
      <c r="G30">
        <f t="shared" si="5"/>
        <v>2.0726068887910083</v>
      </c>
      <c r="H30">
        <f t="shared" si="6"/>
        <v>0.28200251743772264</v>
      </c>
      <c r="I30">
        <f t="shared" si="7"/>
        <v>1.7906043713532858</v>
      </c>
    </row>
    <row r="31" spans="1:9" x14ac:dyDescent="0.2">
      <c r="A31">
        <v>17</v>
      </c>
      <c r="B31">
        <f t="shared" si="0"/>
        <v>1</v>
      </c>
      <c r="C31">
        <f t="shared" si="1"/>
        <v>6</v>
      </c>
      <c r="D31">
        <f t="shared" si="2"/>
        <v>13.333333333333332</v>
      </c>
      <c r="E31">
        <f t="shared" si="3"/>
        <v>58.666666666666671</v>
      </c>
      <c r="F31">
        <f t="shared" si="4"/>
        <v>13.333333333333332</v>
      </c>
      <c r="G31">
        <f t="shared" si="5"/>
        <v>1.687807313888209</v>
      </c>
      <c r="H31">
        <f t="shared" si="6"/>
        <v>0.22964601441806246</v>
      </c>
      <c r="I31">
        <f t="shared" si="7"/>
        <v>1.4581612994701465</v>
      </c>
    </row>
    <row r="32" spans="1:9" x14ac:dyDescent="0.2">
      <c r="A32">
        <v>18</v>
      </c>
      <c r="B32">
        <f t="shared" si="0"/>
        <v>1</v>
      </c>
      <c r="C32">
        <f t="shared" si="1"/>
        <v>7</v>
      </c>
      <c r="D32">
        <f t="shared" si="2"/>
        <v>14.222222222222221</v>
      </c>
      <c r="E32">
        <f t="shared" si="3"/>
        <v>57.777777777777779</v>
      </c>
      <c r="F32">
        <f t="shared" si="4"/>
        <v>14.222222222222221</v>
      </c>
      <c r="G32">
        <f t="shared" si="5"/>
        <v>1.3744495129398255</v>
      </c>
      <c r="H32">
        <f t="shared" si="6"/>
        <v>0.18701000408532664</v>
      </c>
      <c r="I32">
        <f t="shared" si="7"/>
        <v>1.1874395088544989</v>
      </c>
    </row>
    <row r="33" spans="1:11" x14ac:dyDescent="0.2">
      <c r="A33">
        <v>19</v>
      </c>
      <c r="B33">
        <f t="shared" si="0"/>
        <v>1</v>
      </c>
      <c r="C33">
        <f t="shared" si="1"/>
        <v>8</v>
      </c>
      <c r="D33">
        <f t="shared" si="2"/>
        <v>15.111111111111111</v>
      </c>
      <c r="E33">
        <f t="shared" si="3"/>
        <v>56.888888888888886</v>
      </c>
      <c r="F33">
        <f t="shared" si="4"/>
        <v>15.111111111111111</v>
      </c>
      <c r="G33">
        <f t="shared" si="5"/>
        <v>1.119269627567006</v>
      </c>
      <c r="H33">
        <f t="shared" si="6"/>
        <v>0.15228978267537993</v>
      </c>
      <c r="I33">
        <f t="shared" si="7"/>
        <v>0.96697984489162603</v>
      </c>
    </row>
    <row r="34" spans="1:11" x14ac:dyDescent="0.2">
      <c r="A34">
        <v>20</v>
      </c>
      <c r="B34">
        <f t="shared" si="0"/>
        <v>1</v>
      </c>
      <c r="C34">
        <f t="shared" si="1"/>
        <v>9</v>
      </c>
      <c r="D34">
        <f t="shared" si="2"/>
        <v>16</v>
      </c>
      <c r="E34">
        <f t="shared" si="3"/>
        <v>56</v>
      </c>
      <c r="F34">
        <f t="shared" si="4"/>
        <v>16</v>
      </c>
      <c r="G34">
        <f t="shared" si="5"/>
        <v>0.91146636336931153</v>
      </c>
      <c r="H34">
        <f t="shared" si="6"/>
        <v>0.12401570718501562</v>
      </c>
      <c r="I34">
        <f t="shared" si="7"/>
        <v>0.78745065618429588</v>
      </c>
    </row>
    <row r="35" spans="1:11" s="1" customFormat="1" x14ac:dyDescent="0.2">
      <c r="A35" s="1">
        <v>21</v>
      </c>
      <c r="B35" s="1">
        <f t="shared" si="0"/>
        <v>2</v>
      </c>
      <c r="C35" s="1">
        <f t="shared" si="1"/>
        <v>0</v>
      </c>
      <c r="D35" s="1">
        <f t="shared" si="2"/>
        <v>16</v>
      </c>
      <c r="E35" s="1">
        <f t="shared" si="3"/>
        <v>56</v>
      </c>
      <c r="F35" s="1">
        <f t="shared" si="4"/>
        <v>16</v>
      </c>
      <c r="G35" s="1">
        <f t="shared" si="5"/>
        <v>5.9114663633693114</v>
      </c>
      <c r="H35" s="1">
        <f t="shared" si="6"/>
        <v>0.12401570718501562</v>
      </c>
      <c r="I35" s="1">
        <f t="shared" si="7"/>
        <v>0.78745065618429588</v>
      </c>
      <c r="J35" s="1">
        <f t="shared" ref="J35:J98" si="8">$C$8*EXP(-$C$5*($D35-($J$14-1)*$C$3))</f>
        <v>5</v>
      </c>
    </row>
    <row r="36" spans="1:11" x14ac:dyDescent="0.2">
      <c r="A36">
        <v>22</v>
      </c>
      <c r="B36">
        <f t="shared" si="0"/>
        <v>2</v>
      </c>
      <c r="C36">
        <f t="shared" si="1"/>
        <v>1</v>
      </c>
      <c r="D36">
        <f t="shared" si="2"/>
        <v>16.888888888888889</v>
      </c>
      <c r="E36">
        <f t="shared" si="3"/>
        <v>55.111111111111114</v>
      </c>
      <c r="F36">
        <f t="shared" si="4"/>
        <v>16.888888888888889</v>
      </c>
      <c r="G36">
        <f t="shared" si="5"/>
        <v>4.8139452869033308</v>
      </c>
      <c r="H36">
        <f t="shared" si="6"/>
        <v>0.10099098809132347</v>
      </c>
      <c r="I36">
        <f t="shared" si="7"/>
        <v>0.64125280294189912</v>
      </c>
      <c r="J36">
        <f t="shared" si="8"/>
        <v>4.0717014958701085</v>
      </c>
    </row>
    <row r="37" spans="1:11" x14ac:dyDescent="0.2">
      <c r="A37">
        <v>23</v>
      </c>
      <c r="B37">
        <f t="shared" si="0"/>
        <v>2</v>
      </c>
      <c r="C37">
        <f t="shared" si="1"/>
        <v>2</v>
      </c>
      <c r="D37">
        <f t="shared" si="2"/>
        <v>17.777777777777779</v>
      </c>
      <c r="E37">
        <f t="shared" si="3"/>
        <v>54.222222222222221</v>
      </c>
      <c r="F37">
        <f t="shared" si="4"/>
        <v>17.777777777777779</v>
      </c>
      <c r="G37">
        <f t="shared" si="5"/>
        <v>3.9201896451442293</v>
      </c>
      <c r="H37">
        <f t="shared" si="6"/>
        <v>8.2241031456168429E-2</v>
      </c>
      <c r="I37">
        <f t="shared" si="7"/>
        <v>0.522197999393886</v>
      </c>
      <c r="J37">
        <f t="shared" si="8"/>
        <v>3.3157506142941751</v>
      </c>
    </row>
    <row r="38" spans="1:11" x14ac:dyDescent="0.2">
      <c r="A38">
        <v>24</v>
      </c>
      <c r="B38">
        <f t="shared" si="0"/>
        <v>2</v>
      </c>
      <c r="C38">
        <f t="shared" si="1"/>
        <v>3</v>
      </c>
      <c r="D38">
        <f t="shared" si="2"/>
        <v>18.666666666666668</v>
      </c>
      <c r="E38">
        <f t="shared" si="3"/>
        <v>53.333333333333329</v>
      </c>
      <c r="F38">
        <f t="shared" si="4"/>
        <v>18.666666666666668</v>
      </c>
      <c r="G38">
        <f t="shared" si="5"/>
        <v>3.1923684084456538</v>
      </c>
      <c r="H38">
        <f t="shared" si="6"/>
        <v>6.697218616039631E-2</v>
      </c>
      <c r="I38">
        <f t="shared" si="7"/>
        <v>0.42524687505449277</v>
      </c>
      <c r="J38">
        <f t="shared" si="8"/>
        <v>2.7001493472307647</v>
      </c>
    </row>
    <row r="39" spans="1:11" x14ac:dyDescent="0.2">
      <c r="A39">
        <v>25</v>
      </c>
      <c r="B39">
        <f t="shared" si="0"/>
        <v>2</v>
      </c>
      <c r="C39">
        <f t="shared" si="1"/>
        <v>4</v>
      </c>
      <c r="D39">
        <f t="shared" si="2"/>
        <v>19.555555555555557</v>
      </c>
      <c r="E39">
        <f t="shared" si="3"/>
        <v>52.444444444444443</v>
      </c>
      <c r="F39">
        <f t="shared" si="4"/>
        <v>19.555555555555557</v>
      </c>
      <c r="G39">
        <f t="shared" si="5"/>
        <v>2.5996742448073293</v>
      </c>
      <c r="H39">
        <f t="shared" si="6"/>
        <v>5.4538150114195397E-2</v>
      </c>
      <c r="I39">
        <f t="shared" si="7"/>
        <v>0.34629566745469342</v>
      </c>
      <c r="J39">
        <f t="shared" si="8"/>
        <v>2.1988404272384403</v>
      </c>
    </row>
    <row r="40" spans="1:11" x14ac:dyDescent="0.2">
      <c r="A40">
        <v>26</v>
      </c>
      <c r="B40">
        <f t="shared" si="0"/>
        <v>2</v>
      </c>
      <c r="C40">
        <f t="shared" si="1"/>
        <v>5</v>
      </c>
      <c r="D40">
        <f t="shared" si="2"/>
        <v>20.444444444444443</v>
      </c>
      <c r="E40">
        <f t="shared" si="3"/>
        <v>51.555555555555557</v>
      </c>
      <c r="F40">
        <f t="shared" si="4"/>
        <v>20.444444444444443</v>
      </c>
      <c r="G40">
        <f t="shared" si="5"/>
        <v>2.1170195022714009</v>
      </c>
      <c r="H40">
        <f t="shared" si="6"/>
        <v>4.4412613480391612E-2</v>
      </c>
      <c r="I40">
        <f t="shared" si="7"/>
        <v>0.28200251743772276</v>
      </c>
      <c r="J40">
        <f t="shared" si="8"/>
        <v>1.7906043713532864</v>
      </c>
    </row>
    <row r="41" spans="1:11" x14ac:dyDescent="0.2">
      <c r="A41">
        <v>27</v>
      </c>
      <c r="B41">
        <f t="shared" si="0"/>
        <v>2</v>
      </c>
      <c r="C41">
        <f t="shared" si="1"/>
        <v>6</v>
      </c>
      <c r="D41">
        <f t="shared" si="2"/>
        <v>21.333333333333332</v>
      </c>
      <c r="E41">
        <f t="shared" si="3"/>
        <v>50.666666666666671</v>
      </c>
      <c r="F41">
        <f t="shared" si="4"/>
        <v>21.333333333333332</v>
      </c>
      <c r="G41">
        <f t="shared" si="5"/>
        <v>1.7239742948369312</v>
      </c>
      <c r="H41">
        <f t="shared" si="6"/>
        <v>3.6166980948722317E-2</v>
      </c>
      <c r="I41">
        <f t="shared" si="7"/>
        <v>0.22964601441806246</v>
      </c>
      <c r="J41">
        <f t="shared" si="8"/>
        <v>1.4581612994701465</v>
      </c>
    </row>
    <row r="42" spans="1:11" x14ac:dyDescent="0.2">
      <c r="A42">
        <v>28</v>
      </c>
      <c r="B42">
        <f t="shared" si="0"/>
        <v>2</v>
      </c>
      <c r="C42">
        <f t="shared" si="1"/>
        <v>7</v>
      </c>
      <c r="D42">
        <f t="shared" si="2"/>
        <v>22.222222222222221</v>
      </c>
      <c r="E42">
        <f t="shared" si="3"/>
        <v>49.777777777777779</v>
      </c>
      <c r="F42">
        <f t="shared" si="4"/>
        <v>22.222222222222221</v>
      </c>
      <c r="G42">
        <f t="shared" si="5"/>
        <v>1.4039017430258292</v>
      </c>
      <c r="H42">
        <f t="shared" si="6"/>
        <v>2.9452230086003669E-2</v>
      </c>
      <c r="I42">
        <f t="shared" si="7"/>
        <v>0.18701000408532664</v>
      </c>
      <c r="J42">
        <f t="shared" si="8"/>
        <v>1.1874395088544989</v>
      </c>
    </row>
    <row r="43" spans="1:11" x14ac:dyDescent="0.2">
      <c r="A43">
        <v>29</v>
      </c>
      <c r="B43">
        <f t="shared" si="0"/>
        <v>2</v>
      </c>
      <c r="C43">
        <f t="shared" si="1"/>
        <v>8</v>
      </c>
      <c r="D43">
        <f t="shared" si="2"/>
        <v>23.111111111111111</v>
      </c>
      <c r="E43">
        <f t="shared" si="3"/>
        <v>48.888888888888886</v>
      </c>
      <c r="F43">
        <f t="shared" si="4"/>
        <v>23.111111111111111</v>
      </c>
      <c r="G43">
        <f t="shared" si="5"/>
        <v>1.1432537654265844</v>
      </c>
      <c r="H43">
        <f t="shared" si="6"/>
        <v>2.3984137859578342E-2</v>
      </c>
      <c r="I43">
        <f t="shared" si="7"/>
        <v>0.15228978267537993</v>
      </c>
      <c r="J43">
        <f t="shared" si="8"/>
        <v>0.96697984489162603</v>
      </c>
    </row>
    <row r="44" spans="1:11" x14ac:dyDescent="0.2">
      <c r="A44">
        <v>30</v>
      </c>
      <c r="B44">
        <f t="shared" si="0"/>
        <v>2</v>
      </c>
      <c r="C44">
        <f t="shared" si="1"/>
        <v>9</v>
      </c>
      <c r="D44">
        <f t="shared" si="2"/>
        <v>24</v>
      </c>
      <c r="E44">
        <f t="shared" si="3"/>
        <v>48</v>
      </c>
      <c r="F44">
        <f t="shared" si="4"/>
        <v>24</v>
      </c>
      <c r="G44">
        <f t="shared" si="5"/>
        <v>0.93099761336931153</v>
      </c>
      <c r="H44">
        <f t="shared" si="6"/>
        <v>1.9531250000000003E-2</v>
      </c>
      <c r="I44">
        <f t="shared" si="7"/>
        <v>0.12401570718501562</v>
      </c>
      <c r="J44">
        <f t="shared" si="8"/>
        <v>0.78745065618429588</v>
      </c>
    </row>
    <row r="45" spans="1:11" s="1" customFormat="1" x14ac:dyDescent="0.2">
      <c r="A45" s="1">
        <v>31</v>
      </c>
      <c r="B45" s="1">
        <f t="shared" si="0"/>
        <v>3</v>
      </c>
      <c r="C45" s="1">
        <f t="shared" si="1"/>
        <v>0</v>
      </c>
      <c r="D45" s="1">
        <f t="shared" si="2"/>
        <v>24</v>
      </c>
      <c r="E45" s="1">
        <f t="shared" si="3"/>
        <v>48</v>
      </c>
      <c r="F45" s="1">
        <f t="shared" si="4"/>
        <v>24</v>
      </c>
      <c r="G45" s="1">
        <f t="shared" si="5"/>
        <v>5.9309976133693114</v>
      </c>
      <c r="H45" s="1">
        <f t="shared" si="6"/>
        <v>1.9531250000000003E-2</v>
      </c>
      <c r="I45" s="1">
        <f t="shared" si="7"/>
        <v>0.12401570718501562</v>
      </c>
      <c r="J45" s="1">
        <f t="shared" si="8"/>
        <v>0.78745065618429588</v>
      </c>
      <c r="K45" s="1">
        <f t="shared" ref="K45:K108" si="9">$C$8*EXP(-$C$5*($D45-($K$14-1)*$C$3))</f>
        <v>5</v>
      </c>
    </row>
    <row r="46" spans="1:11" x14ac:dyDescent="0.2">
      <c r="A46">
        <v>32</v>
      </c>
      <c r="B46">
        <f t="shared" si="0"/>
        <v>3</v>
      </c>
      <c r="C46">
        <f t="shared" si="1"/>
        <v>1</v>
      </c>
      <c r="D46">
        <f t="shared" si="2"/>
        <v>24.888888888888889</v>
      </c>
      <c r="E46">
        <f t="shared" si="3"/>
        <v>47.111111111111114</v>
      </c>
      <c r="F46">
        <f t="shared" si="4"/>
        <v>24.888888888888889</v>
      </c>
      <c r="G46">
        <f t="shared" si="5"/>
        <v>4.8298503708715739</v>
      </c>
      <c r="H46">
        <f t="shared" si="6"/>
        <v>1.5905083968242612E-2</v>
      </c>
      <c r="I46">
        <f t="shared" si="7"/>
        <v>0.10099098809132347</v>
      </c>
      <c r="J46">
        <f t="shared" si="8"/>
        <v>0.64125280294189912</v>
      </c>
      <c r="K46">
        <f t="shared" si="9"/>
        <v>4.0717014958701085</v>
      </c>
    </row>
    <row r="47" spans="1:11" x14ac:dyDescent="0.2">
      <c r="A47">
        <v>33</v>
      </c>
      <c r="B47">
        <f t="shared" si="0"/>
        <v>3</v>
      </c>
      <c r="C47">
        <f t="shared" si="1"/>
        <v>2</v>
      </c>
      <c r="D47">
        <f t="shared" si="2"/>
        <v>25.777777777777779</v>
      </c>
      <c r="E47">
        <f t="shared" si="3"/>
        <v>46.222222222222221</v>
      </c>
      <c r="F47">
        <f t="shared" si="4"/>
        <v>25.777777777777779</v>
      </c>
      <c r="G47">
        <f t="shared" si="5"/>
        <v>3.933141795981316</v>
      </c>
      <c r="H47">
        <f t="shared" si="6"/>
        <v>1.2952150837086632E-2</v>
      </c>
      <c r="I47">
        <f t="shared" si="7"/>
        <v>8.2241031456168429E-2</v>
      </c>
      <c r="J47">
        <f t="shared" si="8"/>
        <v>0.522197999393886</v>
      </c>
      <c r="K47">
        <f t="shared" si="9"/>
        <v>3.3157506142941751</v>
      </c>
    </row>
    <row r="48" spans="1:11" x14ac:dyDescent="0.2">
      <c r="A48">
        <v>34</v>
      </c>
      <c r="B48">
        <f t="shared" si="0"/>
        <v>3</v>
      </c>
      <c r="C48">
        <f t="shared" si="1"/>
        <v>3</v>
      </c>
      <c r="D48">
        <f t="shared" si="2"/>
        <v>26.666666666666668</v>
      </c>
      <c r="E48">
        <f t="shared" si="3"/>
        <v>45.333333333333329</v>
      </c>
      <c r="F48">
        <f t="shared" si="4"/>
        <v>26.666666666666668</v>
      </c>
      <c r="G48">
        <f t="shared" si="5"/>
        <v>3.202915866833274</v>
      </c>
      <c r="H48">
        <f t="shared" si="6"/>
        <v>1.0547458387620182E-2</v>
      </c>
      <c r="I48">
        <f t="shared" si="7"/>
        <v>6.697218616039631E-2</v>
      </c>
      <c r="J48">
        <f t="shared" si="8"/>
        <v>0.42524687505449277</v>
      </c>
      <c r="K48">
        <f t="shared" si="9"/>
        <v>2.7001493472307647</v>
      </c>
    </row>
    <row r="49" spans="1:12" x14ac:dyDescent="0.2">
      <c r="A49">
        <v>35</v>
      </c>
      <c r="B49">
        <f t="shared" si="0"/>
        <v>3</v>
      </c>
      <c r="C49">
        <f t="shared" si="1"/>
        <v>4</v>
      </c>
      <c r="D49">
        <f t="shared" si="2"/>
        <v>27.555555555555557</v>
      </c>
      <c r="E49">
        <f t="shared" si="3"/>
        <v>44.444444444444443</v>
      </c>
      <c r="F49">
        <f t="shared" si="4"/>
        <v>27.555555555555557</v>
      </c>
      <c r="G49">
        <f t="shared" si="5"/>
        <v>2.6082634652262291</v>
      </c>
      <c r="H49">
        <f t="shared" si="6"/>
        <v>8.5892204189001592E-3</v>
      </c>
      <c r="I49">
        <f t="shared" si="7"/>
        <v>5.4538150114195397E-2</v>
      </c>
      <c r="J49">
        <f t="shared" si="8"/>
        <v>0.34629566745469342</v>
      </c>
      <c r="K49">
        <f t="shared" si="9"/>
        <v>2.1988404272384403</v>
      </c>
    </row>
    <row r="50" spans="1:12" x14ac:dyDescent="0.2">
      <c r="A50">
        <v>36</v>
      </c>
      <c r="B50">
        <f t="shared" si="0"/>
        <v>3</v>
      </c>
      <c r="C50">
        <f t="shared" si="1"/>
        <v>5</v>
      </c>
      <c r="D50">
        <f t="shared" si="2"/>
        <v>28.444444444444443</v>
      </c>
      <c r="E50">
        <f t="shared" si="3"/>
        <v>43.555555555555557</v>
      </c>
      <c r="F50">
        <f t="shared" si="4"/>
        <v>28.444444444444443</v>
      </c>
      <c r="G50">
        <f t="shared" si="5"/>
        <v>2.1240140505969993</v>
      </c>
      <c r="H50">
        <f t="shared" si="6"/>
        <v>6.9945483255987768E-3</v>
      </c>
      <c r="I50">
        <f t="shared" si="7"/>
        <v>4.4412613480391612E-2</v>
      </c>
      <c r="J50">
        <f t="shared" si="8"/>
        <v>0.28200251743772276</v>
      </c>
      <c r="K50">
        <f t="shared" si="9"/>
        <v>1.7906043713532864</v>
      </c>
    </row>
    <row r="51" spans="1:12" x14ac:dyDescent="0.2">
      <c r="A51">
        <v>37</v>
      </c>
      <c r="B51">
        <f t="shared" si="0"/>
        <v>3</v>
      </c>
      <c r="C51">
        <f t="shared" si="1"/>
        <v>6</v>
      </c>
      <c r="D51">
        <f t="shared" si="2"/>
        <v>29.333333333333332</v>
      </c>
      <c r="E51">
        <f t="shared" si="3"/>
        <v>42.666666666666671</v>
      </c>
      <c r="F51">
        <f t="shared" si="4"/>
        <v>29.333333333333332</v>
      </c>
      <c r="G51">
        <f t="shared" si="5"/>
        <v>1.7296702374129866</v>
      </c>
      <c r="H51">
        <f t="shared" si="6"/>
        <v>5.6959425760552589E-3</v>
      </c>
      <c r="I51">
        <f t="shared" si="7"/>
        <v>3.6166980948722317E-2</v>
      </c>
      <c r="J51">
        <f t="shared" si="8"/>
        <v>0.22964601441806246</v>
      </c>
      <c r="K51">
        <f t="shared" si="9"/>
        <v>1.4581612994701465</v>
      </c>
    </row>
    <row r="52" spans="1:12" x14ac:dyDescent="0.2">
      <c r="A52">
        <v>38</v>
      </c>
      <c r="B52">
        <f t="shared" si="0"/>
        <v>3</v>
      </c>
      <c r="C52">
        <f t="shared" si="1"/>
        <v>7</v>
      </c>
      <c r="D52">
        <f t="shared" si="2"/>
        <v>30.222222222222221</v>
      </c>
      <c r="E52">
        <f t="shared" si="3"/>
        <v>41.777777777777779</v>
      </c>
      <c r="F52">
        <f t="shared" si="4"/>
        <v>30.222222222222221</v>
      </c>
      <c r="G52">
        <f t="shared" si="5"/>
        <v>1.408540178607292</v>
      </c>
      <c r="H52">
        <f t="shared" si="6"/>
        <v>4.6384355814628906E-3</v>
      </c>
      <c r="I52">
        <f t="shared" si="7"/>
        <v>2.9452230086003669E-2</v>
      </c>
      <c r="J52">
        <f t="shared" si="8"/>
        <v>0.18701000408532664</v>
      </c>
      <c r="K52">
        <f t="shared" si="9"/>
        <v>1.1874395088544989</v>
      </c>
    </row>
    <row r="53" spans="1:12" x14ac:dyDescent="0.2">
      <c r="A53">
        <v>39</v>
      </c>
      <c r="B53">
        <f t="shared" si="0"/>
        <v>3</v>
      </c>
      <c r="C53">
        <f t="shared" si="1"/>
        <v>8</v>
      </c>
      <c r="D53">
        <f t="shared" si="2"/>
        <v>31.111111111111111</v>
      </c>
      <c r="E53">
        <f t="shared" si="3"/>
        <v>40.888888888888886</v>
      </c>
      <c r="F53">
        <f t="shared" si="4"/>
        <v>31.111111111111111</v>
      </c>
      <c r="G53">
        <f t="shared" si="5"/>
        <v>1.1470310304456923</v>
      </c>
      <c r="H53">
        <f t="shared" si="6"/>
        <v>3.7772650191079168E-3</v>
      </c>
      <c r="I53">
        <f t="shared" si="7"/>
        <v>2.3984137859578342E-2</v>
      </c>
      <c r="J53">
        <f t="shared" si="8"/>
        <v>0.15228978267537993</v>
      </c>
      <c r="K53">
        <f t="shared" si="9"/>
        <v>0.96697984489162603</v>
      </c>
    </row>
    <row r="54" spans="1:12" x14ac:dyDescent="0.2">
      <c r="A54">
        <v>40</v>
      </c>
      <c r="B54">
        <f t="shared" si="0"/>
        <v>3</v>
      </c>
      <c r="C54">
        <f t="shared" si="1"/>
        <v>9</v>
      </c>
      <c r="D54">
        <f t="shared" si="2"/>
        <v>32</v>
      </c>
      <c r="E54">
        <f t="shared" si="3"/>
        <v>40</v>
      </c>
      <c r="F54">
        <f t="shared" si="4"/>
        <v>32</v>
      </c>
      <c r="G54">
        <f t="shared" si="5"/>
        <v>0.93407359249503141</v>
      </c>
      <c r="H54">
        <f t="shared" si="6"/>
        <v>3.0759791257199071E-3</v>
      </c>
      <c r="I54">
        <f t="shared" si="7"/>
        <v>1.9531250000000003E-2</v>
      </c>
      <c r="J54">
        <f t="shared" si="8"/>
        <v>0.12401570718501562</v>
      </c>
      <c r="K54">
        <f t="shared" si="9"/>
        <v>0.78745065618429588</v>
      </c>
    </row>
    <row r="55" spans="1:12" s="1" customFormat="1" x14ac:dyDescent="0.2">
      <c r="A55" s="1">
        <v>41</v>
      </c>
      <c r="B55" s="1">
        <f t="shared" si="0"/>
        <v>4</v>
      </c>
      <c r="C55" s="1">
        <f t="shared" si="1"/>
        <v>0</v>
      </c>
      <c r="D55" s="1">
        <f t="shared" si="2"/>
        <v>32</v>
      </c>
      <c r="E55" s="1">
        <f t="shared" si="3"/>
        <v>40</v>
      </c>
      <c r="F55" s="1">
        <f t="shared" si="4"/>
        <v>32</v>
      </c>
      <c r="G55" s="1">
        <f t="shared" si="5"/>
        <v>5.9340735924950314</v>
      </c>
      <c r="H55" s="1">
        <f t="shared" si="6"/>
        <v>3.0759791257199071E-3</v>
      </c>
      <c r="I55" s="1">
        <f t="shared" si="7"/>
        <v>1.9531250000000003E-2</v>
      </c>
      <c r="J55" s="1">
        <f t="shared" si="8"/>
        <v>0.12401570718501562</v>
      </c>
      <c r="K55" s="1">
        <f t="shared" si="9"/>
        <v>0.78745065618429588</v>
      </c>
      <c r="L55" s="1">
        <f t="shared" ref="L55:L118" si="10">$C$8*EXP(-$C$5*($D55-($L$14-1)*$C$3))</f>
        <v>5</v>
      </c>
    </row>
    <row r="56" spans="1:12" x14ac:dyDescent="0.2">
      <c r="A56">
        <v>42</v>
      </c>
      <c r="B56">
        <f t="shared" si="0"/>
        <v>4</v>
      </c>
      <c r="C56">
        <f t="shared" si="1"/>
        <v>1</v>
      </c>
      <c r="D56">
        <f t="shared" si="2"/>
        <v>32.888888888888886</v>
      </c>
      <c r="E56">
        <f t="shared" si="3"/>
        <v>39.111111111111114</v>
      </c>
      <c r="F56">
        <f t="shared" si="4"/>
        <v>32.888888888888886</v>
      </c>
      <c r="G56">
        <f t="shared" si="5"/>
        <v>4.832355264633069</v>
      </c>
      <c r="H56">
        <f t="shared" si="6"/>
        <v>2.5048937614917961E-3</v>
      </c>
      <c r="I56">
        <f t="shared" si="7"/>
        <v>1.5905083968242625E-2</v>
      </c>
      <c r="J56">
        <f t="shared" si="8"/>
        <v>0.10099098809132356</v>
      </c>
      <c r="K56">
        <f t="shared" si="9"/>
        <v>0.64125280294189968</v>
      </c>
      <c r="L56">
        <f t="shared" si="10"/>
        <v>4.0717014958701112</v>
      </c>
    </row>
    <row r="57" spans="1:12" x14ac:dyDescent="0.2">
      <c r="A57">
        <v>43</v>
      </c>
      <c r="B57">
        <f t="shared" si="0"/>
        <v>4</v>
      </c>
      <c r="C57">
        <f t="shared" si="1"/>
        <v>2</v>
      </c>
      <c r="D57">
        <f t="shared" si="2"/>
        <v>33.777777777777779</v>
      </c>
      <c r="E57">
        <f t="shared" si="3"/>
        <v>38.222222222222221</v>
      </c>
      <c r="F57">
        <f t="shared" si="4"/>
        <v>33.777777777777779</v>
      </c>
      <c r="G57">
        <f t="shared" si="5"/>
        <v>3.9351816319164485</v>
      </c>
      <c r="H57">
        <f t="shared" si="6"/>
        <v>2.0398359351323676E-3</v>
      </c>
      <c r="I57">
        <f t="shared" si="7"/>
        <v>1.2952150837086632E-2</v>
      </c>
      <c r="J57">
        <f t="shared" si="8"/>
        <v>8.2241031456168429E-2</v>
      </c>
      <c r="K57">
        <f t="shared" si="9"/>
        <v>0.522197999393886</v>
      </c>
      <c r="L57">
        <f t="shared" si="10"/>
        <v>3.3157506142941751</v>
      </c>
    </row>
    <row r="58" spans="1:12" x14ac:dyDescent="0.2">
      <c r="A58">
        <v>44</v>
      </c>
      <c r="B58">
        <f t="shared" si="0"/>
        <v>4</v>
      </c>
      <c r="C58">
        <f t="shared" si="1"/>
        <v>3</v>
      </c>
      <c r="D58">
        <f t="shared" si="2"/>
        <v>34.666666666666664</v>
      </c>
      <c r="E58">
        <f t="shared" si="3"/>
        <v>37.333333333333336</v>
      </c>
      <c r="F58">
        <f t="shared" si="4"/>
        <v>34.666666666666664</v>
      </c>
      <c r="G58">
        <f t="shared" si="5"/>
        <v>3.2045769874389585</v>
      </c>
      <c r="H58">
        <f t="shared" si="6"/>
        <v>1.6611206056816152E-3</v>
      </c>
      <c r="I58">
        <f t="shared" si="7"/>
        <v>1.054745838762019E-2</v>
      </c>
      <c r="J58">
        <f t="shared" si="8"/>
        <v>6.697218616039638E-2</v>
      </c>
      <c r="K58">
        <f t="shared" si="9"/>
        <v>0.42524687505449321</v>
      </c>
      <c r="L58">
        <f t="shared" si="10"/>
        <v>2.7001493472307669</v>
      </c>
    </row>
    <row r="59" spans="1:12" x14ac:dyDescent="0.2">
      <c r="A59">
        <v>45</v>
      </c>
      <c r="B59">
        <f t="shared" si="0"/>
        <v>4</v>
      </c>
      <c r="C59">
        <f t="shared" si="1"/>
        <v>4</v>
      </c>
      <c r="D59">
        <f t="shared" si="2"/>
        <v>35.555555555555557</v>
      </c>
      <c r="E59">
        <f t="shared" si="3"/>
        <v>36.444444444444443</v>
      </c>
      <c r="F59">
        <f t="shared" si="4"/>
        <v>35.555555555555557</v>
      </c>
      <c r="G59">
        <f t="shared" si="5"/>
        <v>2.6096161826772244</v>
      </c>
      <c r="H59">
        <f t="shared" si="6"/>
        <v>1.3527174509948968E-3</v>
      </c>
      <c r="I59">
        <f t="shared" si="7"/>
        <v>8.5892204189001592E-3</v>
      </c>
      <c r="J59">
        <f t="shared" si="8"/>
        <v>5.4538150114195397E-2</v>
      </c>
      <c r="K59">
        <f t="shared" si="9"/>
        <v>0.34629566745469342</v>
      </c>
      <c r="L59">
        <f t="shared" si="10"/>
        <v>2.1988404272384403</v>
      </c>
    </row>
    <row r="60" spans="1:12" x14ac:dyDescent="0.2">
      <c r="A60">
        <v>46</v>
      </c>
      <c r="B60">
        <f t="shared" si="0"/>
        <v>4</v>
      </c>
      <c r="C60">
        <f t="shared" si="1"/>
        <v>5</v>
      </c>
      <c r="D60">
        <f t="shared" si="2"/>
        <v>36.444444444444443</v>
      </c>
      <c r="E60">
        <f t="shared" si="3"/>
        <v>35.555555555555557</v>
      </c>
      <c r="F60">
        <f t="shared" si="4"/>
        <v>36.444444444444443</v>
      </c>
      <c r="G60">
        <f t="shared" si="5"/>
        <v>2.1251156229307409</v>
      </c>
      <c r="H60">
        <f t="shared" si="6"/>
        <v>1.1015723337411052E-3</v>
      </c>
      <c r="I60">
        <f t="shared" si="7"/>
        <v>6.9945483255987768E-3</v>
      </c>
      <c r="J60">
        <f t="shared" si="8"/>
        <v>4.4412613480391612E-2</v>
      </c>
      <c r="K60">
        <f t="shared" si="9"/>
        <v>0.28200251743772276</v>
      </c>
      <c r="L60">
        <f t="shared" si="10"/>
        <v>1.7906043713532864</v>
      </c>
    </row>
    <row r="61" spans="1:12" x14ac:dyDescent="0.2">
      <c r="A61">
        <v>47</v>
      </c>
      <c r="B61">
        <f t="shared" si="0"/>
        <v>4</v>
      </c>
      <c r="C61">
        <f t="shared" si="1"/>
        <v>6</v>
      </c>
      <c r="D61">
        <f t="shared" si="2"/>
        <v>37.333333333333336</v>
      </c>
      <c r="E61">
        <f t="shared" si="3"/>
        <v>34.666666666666664</v>
      </c>
      <c r="F61">
        <f t="shared" si="4"/>
        <v>37.333333333333336</v>
      </c>
      <c r="G61">
        <f t="shared" si="5"/>
        <v>1.7305672921568056</v>
      </c>
      <c r="H61">
        <f t="shared" si="6"/>
        <v>8.9705474382055582E-4</v>
      </c>
      <c r="I61">
        <f t="shared" si="7"/>
        <v>5.6959425760552546E-3</v>
      </c>
      <c r="J61">
        <f t="shared" si="8"/>
        <v>3.6166980948722283E-2</v>
      </c>
      <c r="K61">
        <f t="shared" si="9"/>
        <v>0.22964601441806226</v>
      </c>
      <c r="L61">
        <f t="shared" si="10"/>
        <v>1.4581612994701452</v>
      </c>
    </row>
    <row r="62" spans="1:12" x14ac:dyDescent="0.2">
      <c r="A62">
        <v>48</v>
      </c>
      <c r="B62">
        <f t="shared" si="0"/>
        <v>4</v>
      </c>
      <c r="C62">
        <f t="shared" si="1"/>
        <v>7</v>
      </c>
      <c r="D62">
        <f t="shared" si="2"/>
        <v>38.222222222222221</v>
      </c>
      <c r="E62">
        <f t="shared" si="3"/>
        <v>33.777777777777779</v>
      </c>
      <c r="F62">
        <f t="shared" si="4"/>
        <v>38.222222222222221</v>
      </c>
      <c r="G62">
        <f t="shared" si="5"/>
        <v>1.4092706864357505</v>
      </c>
      <c r="H62">
        <f t="shared" si="6"/>
        <v>7.3050782845830741E-4</v>
      </c>
      <c r="I62">
        <f t="shared" si="7"/>
        <v>4.6384355814628906E-3</v>
      </c>
      <c r="J62">
        <f t="shared" si="8"/>
        <v>2.9452230086003669E-2</v>
      </c>
      <c r="K62">
        <f t="shared" si="9"/>
        <v>0.18701000408532664</v>
      </c>
      <c r="L62">
        <f t="shared" si="10"/>
        <v>1.1874395088544989</v>
      </c>
    </row>
    <row r="63" spans="1:12" x14ac:dyDescent="0.2">
      <c r="A63">
        <v>49</v>
      </c>
      <c r="B63">
        <f t="shared" si="0"/>
        <v>4</v>
      </c>
      <c r="C63">
        <f t="shared" si="1"/>
        <v>8</v>
      </c>
      <c r="D63">
        <f t="shared" si="2"/>
        <v>39.111111111111114</v>
      </c>
      <c r="E63">
        <f t="shared" si="3"/>
        <v>32.888888888888886</v>
      </c>
      <c r="F63">
        <f t="shared" si="4"/>
        <v>39.111111111111114</v>
      </c>
      <c r="G63">
        <f t="shared" si="5"/>
        <v>1.1476259124092669</v>
      </c>
      <c r="H63">
        <f t="shared" si="6"/>
        <v>5.9488196357570221E-4</v>
      </c>
      <c r="I63">
        <f t="shared" si="7"/>
        <v>3.7772650191079133E-3</v>
      </c>
      <c r="J63">
        <f t="shared" si="8"/>
        <v>2.3984137859578321E-2</v>
      </c>
      <c r="K63">
        <f t="shared" si="9"/>
        <v>0.15228978267537979</v>
      </c>
      <c r="L63">
        <f t="shared" si="10"/>
        <v>0.96697984489162514</v>
      </c>
    </row>
    <row r="64" spans="1:12" x14ac:dyDescent="0.2">
      <c r="A64">
        <v>50</v>
      </c>
      <c r="B64">
        <f t="shared" si="0"/>
        <v>4</v>
      </c>
      <c r="C64">
        <f t="shared" si="1"/>
        <v>9</v>
      </c>
      <c r="D64">
        <f t="shared" si="2"/>
        <v>40</v>
      </c>
      <c r="E64">
        <f t="shared" si="3"/>
        <v>32</v>
      </c>
      <c r="F64">
        <f t="shared" si="4"/>
        <v>40</v>
      </c>
      <c r="G64">
        <f t="shared" si="5"/>
        <v>0.93455802885122286</v>
      </c>
      <c r="H64">
        <f t="shared" si="6"/>
        <v>4.8443635619146714E-4</v>
      </c>
      <c r="I64">
        <f t="shared" si="7"/>
        <v>3.0759791257199071E-3</v>
      </c>
      <c r="J64">
        <f t="shared" si="8"/>
        <v>1.9531250000000003E-2</v>
      </c>
      <c r="K64">
        <f t="shared" si="9"/>
        <v>0.12401570718501562</v>
      </c>
      <c r="L64">
        <f t="shared" si="10"/>
        <v>0.78745065618429588</v>
      </c>
    </row>
    <row r="65" spans="1:14" s="1" customFormat="1" x14ac:dyDescent="0.2">
      <c r="A65" s="1">
        <v>51</v>
      </c>
      <c r="B65" s="1">
        <f t="shared" si="0"/>
        <v>5</v>
      </c>
      <c r="C65" s="1">
        <f t="shared" si="1"/>
        <v>0</v>
      </c>
      <c r="D65" s="1">
        <f t="shared" si="2"/>
        <v>40</v>
      </c>
      <c r="E65" s="1">
        <f t="shared" si="3"/>
        <v>32</v>
      </c>
      <c r="F65" s="1">
        <f t="shared" si="4"/>
        <v>40</v>
      </c>
      <c r="G65" s="1">
        <f t="shared" si="5"/>
        <v>5.9345580288512227</v>
      </c>
      <c r="H65" s="1">
        <f t="shared" si="6"/>
        <v>4.8443635619146714E-4</v>
      </c>
      <c r="I65" s="1">
        <f t="shared" si="7"/>
        <v>3.0759791257199071E-3</v>
      </c>
      <c r="J65" s="1">
        <f t="shared" si="8"/>
        <v>1.9531250000000003E-2</v>
      </c>
      <c r="K65" s="1">
        <f t="shared" si="9"/>
        <v>0.12401570718501562</v>
      </c>
      <c r="L65" s="1">
        <f t="shared" si="10"/>
        <v>0.78745065618429588</v>
      </c>
      <c r="M65" s="1">
        <f t="shared" ref="M65:M128" si="11">$C$8*EXP(-$C$5*($D65-($M$14-1)*$C$3))</f>
        <v>5</v>
      </c>
    </row>
    <row r="66" spans="1:14" x14ac:dyDescent="0.2">
      <c r="A66">
        <v>52</v>
      </c>
      <c r="B66">
        <f t="shared" si="0"/>
        <v>5</v>
      </c>
      <c r="C66">
        <f t="shared" si="1"/>
        <v>1</v>
      </c>
      <c r="D66">
        <f t="shared" si="2"/>
        <v>40.888888888888886</v>
      </c>
      <c r="E66">
        <f t="shared" si="3"/>
        <v>31.111111111111114</v>
      </c>
      <c r="F66">
        <f t="shared" si="4"/>
        <v>40.888888888888886</v>
      </c>
      <c r="G66">
        <f t="shared" si="5"/>
        <v>4.8327497606803007</v>
      </c>
      <c r="H66">
        <f t="shared" si="6"/>
        <v>3.9449604723173251E-4</v>
      </c>
      <c r="I66">
        <f t="shared" si="7"/>
        <v>2.5048937614917961E-3</v>
      </c>
      <c r="J66">
        <f t="shared" si="8"/>
        <v>1.5905083968242625E-2</v>
      </c>
      <c r="K66">
        <f t="shared" si="9"/>
        <v>0.10099098809132356</v>
      </c>
      <c r="L66">
        <f t="shared" si="10"/>
        <v>0.64125280294189968</v>
      </c>
      <c r="M66">
        <f t="shared" si="11"/>
        <v>4.0717014958701112</v>
      </c>
    </row>
    <row r="67" spans="1:14" x14ac:dyDescent="0.2">
      <c r="A67">
        <v>53</v>
      </c>
      <c r="B67">
        <f t="shared" si="0"/>
        <v>5</v>
      </c>
      <c r="C67">
        <f t="shared" si="1"/>
        <v>2</v>
      </c>
      <c r="D67">
        <f t="shared" si="2"/>
        <v>41.777777777777779</v>
      </c>
      <c r="E67">
        <f t="shared" si="3"/>
        <v>30.222222222222221</v>
      </c>
      <c r="F67">
        <f t="shared" si="4"/>
        <v>41.777777777777779</v>
      </c>
      <c r="G67">
        <f t="shared" si="5"/>
        <v>3.9355028859455743</v>
      </c>
      <c r="H67">
        <f t="shared" si="6"/>
        <v>3.2125402912565825E-4</v>
      </c>
      <c r="I67">
        <f t="shared" si="7"/>
        <v>2.0398359351323676E-3</v>
      </c>
      <c r="J67">
        <f t="shared" si="8"/>
        <v>1.2952150837086632E-2</v>
      </c>
      <c r="K67">
        <f t="shared" si="9"/>
        <v>8.2241031456168429E-2</v>
      </c>
      <c r="L67">
        <f t="shared" si="10"/>
        <v>0.522197999393886</v>
      </c>
      <c r="M67">
        <f t="shared" si="11"/>
        <v>3.3157506142941751</v>
      </c>
    </row>
    <row r="68" spans="1:14" x14ac:dyDescent="0.2">
      <c r="A68">
        <v>54</v>
      </c>
      <c r="B68">
        <f t="shared" si="0"/>
        <v>5</v>
      </c>
      <c r="C68">
        <f t="shared" si="1"/>
        <v>3</v>
      </c>
      <c r="D68">
        <f t="shared" si="2"/>
        <v>42.666666666666664</v>
      </c>
      <c r="E68">
        <f t="shared" si="3"/>
        <v>29.333333333333336</v>
      </c>
      <c r="F68">
        <f t="shared" si="4"/>
        <v>42.666666666666664</v>
      </c>
      <c r="G68">
        <f t="shared" si="5"/>
        <v>3.2048385975411473</v>
      </c>
      <c r="H68">
        <f t="shared" si="6"/>
        <v>2.6161010218904858E-4</v>
      </c>
      <c r="I68">
        <f t="shared" si="7"/>
        <v>1.6611206056816152E-3</v>
      </c>
      <c r="J68">
        <f t="shared" si="8"/>
        <v>1.054745838762019E-2</v>
      </c>
      <c r="K68">
        <f t="shared" si="9"/>
        <v>6.697218616039638E-2</v>
      </c>
      <c r="L68">
        <f t="shared" si="10"/>
        <v>0.42524687505449321</v>
      </c>
      <c r="M68">
        <f t="shared" si="11"/>
        <v>2.7001493472307669</v>
      </c>
    </row>
    <row r="69" spans="1:14" x14ac:dyDescent="0.2">
      <c r="A69">
        <v>55</v>
      </c>
      <c r="B69">
        <f t="shared" si="0"/>
        <v>5</v>
      </c>
      <c r="C69">
        <f t="shared" si="1"/>
        <v>4</v>
      </c>
      <c r="D69">
        <f t="shared" si="2"/>
        <v>43.555555555555557</v>
      </c>
      <c r="E69">
        <f t="shared" si="3"/>
        <v>28.444444444444443</v>
      </c>
      <c r="F69">
        <f t="shared" si="4"/>
        <v>43.555555555555557</v>
      </c>
      <c r="G69">
        <f t="shared" si="5"/>
        <v>2.6098292223261077</v>
      </c>
      <c r="H69">
        <f t="shared" si="6"/>
        <v>2.1303964888357599E-4</v>
      </c>
      <c r="I69">
        <f t="shared" si="7"/>
        <v>1.3527174509948968E-3</v>
      </c>
      <c r="J69">
        <f t="shared" si="8"/>
        <v>8.5892204189001592E-3</v>
      </c>
      <c r="K69">
        <f t="shared" si="9"/>
        <v>5.4538150114195397E-2</v>
      </c>
      <c r="L69">
        <f t="shared" si="10"/>
        <v>0.34629566745469342</v>
      </c>
      <c r="M69">
        <f t="shared" si="11"/>
        <v>2.1988404272384403</v>
      </c>
    </row>
    <row r="70" spans="1:14" x14ac:dyDescent="0.2">
      <c r="A70">
        <v>56</v>
      </c>
      <c r="B70">
        <f t="shared" si="0"/>
        <v>5</v>
      </c>
      <c r="C70">
        <f t="shared" si="1"/>
        <v>5</v>
      </c>
      <c r="D70">
        <f t="shared" si="2"/>
        <v>44.444444444444443</v>
      </c>
      <c r="E70">
        <f t="shared" si="3"/>
        <v>27.555555555555557</v>
      </c>
      <c r="F70">
        <f t="shared" si="4"/>
        <v>44.444444444444443</v>
      </c>
      <c r="G70">
        <f t="shared" si="5"/>
        <v>2.1252891097021482</v>
      </c>
      <c r="H70">
        <f t="shared" si="6"/>
        <v>1.7348677140777992E-4</v>
      </c>
      <c r="I70">
        <f t="shared" si="7"/>
        <v>1.1015723337411052E-3</v>
      </c>
      <c r="J70">
        <f t="shared" si="8"/>
        <v>6.9945483255987768E-3</v>
      </c>
      <c r="K70">
        <f t="shared" si="9"/>
        <v>4.4412613480391612E-2</v>
      </c>
      <c r="L70">
        <f t="shared" si="10"/>
        <v>0.28200251743772276</v>
      </c>
      <c r="M70">
        <f t="shared" si="11"/>
        <v>1.7906043713532864</v>
      </c>
    </row>
    <row r="71" spans="1:14" x14ac:dyDescent="0.2">
      <c r="A71">
        <v>57</v>
      </c>
      <c r="B71">
        <f t="shared" si="0"/>
        <v>5</v>
      </c>
      <c r="C71">
        <f t="shared" si="1"/>
        <v>6</v>
      </c>
      <c r="D71">
        <f t="shared" si="2"/>
        <v>45.333333333333336</v>
      </c>
      <c r="E71">
        <f t="shared" si="3"/>
        <v>26.666666666666664</v>
      </c>
      <c r="F71">
        <f t="shared" si="4"/>
        <v>45.333333333333336</v>
      </c>
      <c r="G71">
        <f t="shared" si="5"/>
        <v>1.7307085694261364</v>
      </c>
      <c r="H71">
        <f t="shared" si="6"/>
        <v>1.4127726933094644E-4</v>
      </c>
      <c r="I71">
        <f t="shared" si="7"/>
        <v>8.9705474382055582E-4</v>
      </c>
      <c r="J71">
        <f t="shared" si="8"/>
        <v>5.6959425760552546E-3</v>
      </c>
      <c r="K71">
        <f t="shared" si="9"/>
        <v>3.6166980948722283E-2</v>
      </c>
      <c r="L71">
        <f t="shared" si="10"/>
        <v>0.22964601441806226</v>
      </c>
      <c r="M71">
        <f t="shared" si="11"/>
        <v>1.4581612994701452</v>
      </c>
    </row>
    <row r="72" spans="1:14" x14ac:dyDescent="0.2">
      <c r="A72">
        <v>58</v>
      </c>
      <c r="B72">
        <f t="shared" si="0"/>
        <v>5</v>
      </c>
      <c r="C72">
        <f t="shared" si="1"/>
        <v>7</v>
      </c>
      <c r="D72">
        <f t="shared" si="2"/>
        <v>46.222222222222221</v>
      </c>
      <c r="E72">
        <f t="shared" si="3"/>
        <v>25.777777777777779</v>
      </c>
      <c r="F72">
        <f t="shared" si="4"/>
        <v>46.222222222222221</v>
      </c>
      <c r="G72">
        <f t="shared" si="5"/>
        <v>1.4093857342095237</v>
      </c>
      <c r="H72">
        <f t="shared" si="6"/>
        <v>1.1504777377345184E-4</v>
      </c>
      <c r="I72">
        <f t="shared" si="7"/>
        <v>7.3050782845830741E-4</v>
      </c>
      <c r="J72">
        <f t="shared" si="8"/>
        <v>4.6384355814628906E-3</v>
      </c>
      <c r="K72">
        <f t="shared" si="9"/>
        <v>2.9452230086003669E-2</v>
      </c>
      <c r="L72">
        <f t="shared" si="10"/>
        <v>0.18701000408532664</v>
      </c>
      <c r="M72">
        <f t="shared" si="11"/>
        <v>1.1874395088544989</v>
      </c>
    </row>
    <row r="73" spans="1:14" x14ac:dyDescent="0.2">
      <c r="A73">
        <v>59</v>
      </c>
      <c r="B73">
        <f t="shared" si="0"/>
        <v>5</v>
      </c>
      <c r="C73">
        <f t="shared" si="1"/>
        <v>8</v>
      </c>
      <c r="D73">
        <f t="shared" si="2"/>
        <v>47.111111111111114</v>
      </c>
      <c r="E73">
        <f t="shared" si="3"/>
        <v>24.888888888888886</v>
      </c>
      <c r="F73">
        <f t="shared" si="4"/>
        <v>47.111111111111114</v>
      </c>
      <c r="G73">
        <f t="shared" si="5"/>
        <v>1.1477196004477808</v>
      </c>
      <c r="H73">
        <f t="shared" si="6"/>
        <v>9.3688038513977829E-5</v>
      </c>
      <c r="I73">
        <f t="shared" si="7"/>
        <v>5.9488196357570221E-4</v>
      </c>
      <c r="J73">
        <f t="shared" si="8"/>
        <v>3.7772650191079133E-3</v>
      </c>
      <c r="K73">
        <f t="shared" si="9"/>
        <v>2.3984137859578321E-2</v>
      </c>
      <c r="L73">
        <f t="shared" si="10"/>
        <v>0.15228978267537979</v>
      </c>
      <c r="M73">
        <f t="shared" si="11"/>
        <v>0.96697984489162514</v>
      </c>
    </row>
    <row r="74" spans="1:14" x14ac:dyDescent="0.2">
      <c r="A74">
        <v>60</v>
      </c>
      <c r="B74">
        <f t="shared" si="0"/>
        <v>5</v>
      </c>
      <c r="C74">
        <f t="shared" si="1"/>
        <v>9</v>
      </c>
      <c r="D74">
        <f t="shared" si="2"/>
        <v>48</v>
      </c>
      <c r="E74">
        <f t="shared" si="3"/>
        <v>24</v>
      </c>
      <c r="F74">
        <f t="shared" si="4"/>
        <v>48</v>
      </c>
      <c r="G74">
        <f t="shared" si="5"/>
        <v>0.93463432279653536</v>
      </c>
      <c r="H74">
        <f t="shared" si="6"/>
        <v>7.6293945312500027E-5</v>
      </c>
      <c r="I74">
        <f t="shared" si="7"/>
        <v>4.8443635619146714E-4</v>
      </c>
      <c r="J74">
        <f t="shared" si="8"/>
        <v>3.0759791257199071E-3</v>
      </c>
      <c r="K74">
        <f t="shared" si="9"/>
        <v>1.9531250000000003E-2</v>
      </c>
      <c r="L74">
        <f t="shared" si="10"/>
        <v>0.12401570718501562</v>
      </c>
      <c r="M74">
        <f t="shared" si="11"/>
        <v>0.78745065618429588</v>
      </c>
    </row>
    <row r="75" spans="1:14" s="1" customFormat="1" x14ac:dyDescent="0.2">
      <c r="A75" s="1">
        <v>61</v>
      </c>
      <c r="B75" s="1">
        <f t="shared" si="0"/>
        <v>6</v>
      </c>
      <c r="C75" s="1">
        <f t="shared" si="1"/>
        <v>0</v>
      </c>
      <c r="D75" s="1">
        <f t="shared" si="2"/>
        <v>48</v>
      </c>
      <c r="E75" s="1">
        <f t="shared" si="3"/>
        <v>24</v>
      </c>
      <c r="F75" s="1">
        <f t="shared" si="4"/>
        <v>48</v>
      </c>
      <c r="G75" s="1">
        <f t="shared" si="5"/>
        <v>5.9346343227965352</v>
      </c>
      <c r="H75" s="1">
        <f t="shared" si="6"/>
        <v>7.6293945312500027E-5</v>
      </c>
      <c r="I75" s="1">
        <f t="shared" si="7"/>
        <v>4.8443635619146714E-4</v>
      </c>
      <c r="J75" s="1">
        <f t="shared" si="8"/>
        <v>3.0759791257199071E-3</v>
      </c>
      <c r="K75" s="1">
        <f t="shared" si="9"/>
        <v>1.9531250000000003E-2</v>
      </c>
      <c r="L75" s="1">
        <f t="shared" si="10"/>
        <v>0.12401570718501562</v>
      </c>
      <c r="M75" s="1">
        <f t="shared" si="11"/>
        <v>0.78745065618429588</v>
      </c>
      <c r="N75" s="1">
        <f t="shared" ref="N75:N138" si="12">$C$8*EXP(-$C$5*($D75-($N$14-1)*$C$3))</f>
        <v>5</v>
      </c>
    </row>
    <row r="76" spans="1:14" x14ac:dyDescent="0.2">
      <c r="A76">
        <v>62</v>
      </c>
      <c r="B76">
        <f t="shared" si="0"/>
        <v>6</v>
      </c>
      <c r="C76">
        <f t="shared" si="1"/>
        <v>1</v>
      </c>
      <c r="D76">
        <f t="shared" si="2"/>
        <v>48.888888888888886</v>
      </c>
      <c r="E76">
        <f t="shared" si="3"/>
        <v>23.111111111111114</v>
      </c>
      <c r="F76">
        <f t="shared" si="4"/>
        <v>48.888888888888886</v>
      </c>
      <c r="G76">
        <f t="shared" si="5"/>
        <v>4.8328118899145514</v>
      </c>
      <c r="H76">
        <f t="shared" si="6"/>
        <v>6.2129234250947755E-5</v>
      </c>
      <c r="I76">
        <f t="shared" si="7"/>
        <v>3.9449604723173251E-4</v>
      </c>
      <c r="J76">
        <f t="shared" si="8"/>
        <v>2.5048937614917961E-3</v>
      </c>
      <c r="K76">
        <f t="shared" si="9"/>
        <v>1.5905083968242625E-2</v>
      </c>
      <c r="L76">
        <f t="shared" si="10"/>
        <v>0.10099098809132356</v>
      </c>
      <c r="M76">
        <f t="shared" si="11"/>
        <v>0.64125280294189968</v>
      </c>
      <c r="N76">
        <f t="shared" si="12"/>
        <v>4.0717014958701112</v>
      </c>
    </row>
    <row r="77" spans="1:14" x14ac:dyDescent="0.2">
      <c r="A77">
        <v>63</v>
      </c>
      <c r="B77">
        <f t="shared" si="0"/>
        <v>6</v>
      </c>
      <c r="C77">
        <f t="shared" si="1"/>
        <v>2</v>
      </c>
      <c r="D77">
        <f t="shared" si="2"/>
        <v>49.777777777777779</v>
      </c>
      <c r="E77">
        <f t="shared" si="3"/>
        <v>22.222222222222221</v>
      </c>
      <c r="F77">
        <f t="shared" si="4"/>
        <v>49.777777777777779</v>
      </c>
      <c r="G77">
        <f t="shared" si="5"/>
        <v>3.9355534802847814</v>
      </c>
      <c r="H77">
        <f t="shared" si="6"/>
        <v>5.0594339207369621E-5</v>
      </c>
      <c r="I77">
        <f t="shared" si="7"/>
        <v>3.2125402912565825E-4</v>
      </c>
      <c r="J77">
        <f t="shared" si="8"/>
        <v>2.0398359351323676E-3</v>
      </c>
      <c r="K77">
        <f t="shared" si="9"/>
        <v>1.2952150837086632E-2</v>
      </c>
      <c r="L77">
        <f t="shared" si="10"/>
        <v>8.2241031456168429E-2</v>
      </c>
      <c r="M77">
        <f t="shared" si="11"/>
        <v>0.522197999393886</v>
      </c>
      <c r="N77">
        <f t="shared" si="12"/>
        <v>3.3157506142941751</v>
      </c>
    </row>
    <row r="78" spans="1:14" x14ac:dyDescent="0.2">
      <c r="A78">
        <v>64</v>
      </c>
      <c r="B78">
        <f t="shared" si="0"/>
        <v>6</v>
      </c>
      <c r="C78">
        <f t="shared" si="1"/>
        <v>3</v>
      </c>
      <c r="D78">
        <f t="shared" si="2"/>
        <v>50.666666666666664</v>
      </c>
      <c r="E78">
        <f t="shared" si="3"/>
        <v>21.333333333333336</v>
      </c>
      <c r="F78">
        <f t="shared" si="4"/>
        <v>50.666666666666664</v>
      </c>
      <c r="G78">
        <f t="shared" si="5"/>
        <v>3.2048797985504738</v>
      </c>
      <c r="H78">
        <f t="shared" si="6"/>
        <v>4.1201009326641409E-5</v>
      </c>
      <c r="I78">
        <f t="shared" si="7"/>
        <v>2.6161010218904858E-4</v>
      </c>
      <c r="J78">
        <f t="shared" si="8"/>
        <v>1.6611206056816152E-3</v>
      </c>
      <c r="K78">
        <f t="shared" si="9"/>
        <v>1.054745838762019E-2</v>
      </c>
      <c r="L78">
        <f t="shared" si="10"/>
        <v>6.697218616039638E-2</v>
      </c>
      <c r="M78">
        <f t="shared" si="11"/>
        <v>0.42524687505449321</v>
      </c>
      <c r="N78">
        <f t="shared" si="12"/>
        <v>2.7001493472307669</v>
      </c>
    </row>
    <row r="79" spans="1:14" x14ac:dyDescent="0.2">
      <c r="A79">
        <v>65</v>
      </c>
      <c r="B79">
        <f t="shared" ref="B79:B142" si="13">FLOOR(A79-1,10)/10</f>
        <v>6</v>
      </c>
      <c r="C79">
        <f t="shared" ref="C79:C142" si="14">MOD(A79-1,10)</f>
        <v>4</v>
      </c>
      <c r="D79">
        <f t="shared" ref="D79:D142" si="15">(B79+C79/9)*$C$3</f>
        <v>51.555555555555557</v>
      </c>
      <c r="E79">
        <f t="shared" ref="E79:E142" si="16">$C$10-D79</f>
        <v>20.444444444444443</v>
      </c>
      <c r="F79">
        <f t="shared" ref="F79:F142" si="17">IF(E79&lt;0,NA(),D79)</f>
        <v>51.555555555555557</v>
      </c>
      <c r="G79">
        <f t="shared" ref="G79:G142" si="18">IF(E79&lt;0,NA(),SUM(H79:AZ79))</f>
        <v>2.6098627739683691</v>
      </c>
      <c r="H79">
        <f t="shared" ref="H79:H142" si="19">$C$7*EXP(-$C$5*D79)</f>
        <v>3.3551642261328788E-5</v>
      </c>
      <c r="I79">
        <f t="shared" si="7"/>
        <v>2.1303964888357599E-4</v>
      </c>
      <c r="J79">
        <f t="shared" si="8"/>
        <v>1.3527174509948968E-3</v>
      </c>
      <c r="K79">
        <f t="shared" si="9"/>
        <v>8.5892204189001592E-3</v>
      </c>
      <c r="L79">
        <f t="shared" si="10"/>
        <v>5.4538150114195397E-2</v>
      </c>
      <c r="M79">
        <f t="shared" si="11"/>
        <v>0.34629566745469342</v>
      </c>
      <c r="N79">
        <f t="shared" si="12"/>
        <v>2.1988404272384403</v>
      </c>
    </row>
    <row r="80" spans="1:14" x14ac:dyDescent="0.2">
      <c r="A80">
        <v>66</v>
      </c>
      <c r="B80">
        <f t="shared" si="13"/>
        <v>6</v>
      </c>
      <c r="C80">
        <f t="shared" si="14"/>
        <v>5</v>
      </c>
      <c r="D80">
        <f t="shared" si="15"/>
        <v>52.444444444444443</v>
      </c>
      <c r="E80">
        <f t="shared" si="16"/>
        <v>19.555555555555557</v>
      </c>
      <c r="F80">
        <f t="shared" si="17"/>
        <v>52.444444444444443</v>
      </c>
      <c r="G80">
        <f t="shared" si="18"/>
        <v>2.1253164321565454</v>
      </c>
      <c r="H80">
        <f t="shared" si="19"/>
        <v>2.7322454396870249E-5</v>
      </c>
      <c r="I80">
        <f t="shared" si="7"/>
        <v>1.7348677140777992E-4</v>
      </c>
      <c r="J80">
        <f t="shared" si="8"/>
        <v>1.1015723337411052E-3</v>
      </c>
      <c r="K80">
        <f t="shared" si="9"/>
        <v>6.9945483255987768E-3</v>
      </c>
      <c r="L80">
        <f t="shared" si="10"/>
        <v>4.4412613480391612E-2</v>
      </c>
      <c r="M80">
        <f t="shared" si="11"/>
        <v>0.28200251743772276</v>
      </c>
      <c r="N80">
        <f t="shared" si="12"/>
        <v>1.7906043713532864</v>
      </c>
    </row>
    <row r="81" spans="1:16" x14ac:dyDescent="0.2">
      <c r="A81">
        <v>67</v>
      </c>
      <c r="B81">
        <f t="shared" si="13"/>
        <v>6</v>
      </c>
      <c r="C81">
        <f t="shared" si="14"/>
        <v>6</v>
      </c>
      <c r="D81">
        <f t="shared" si="15"/>
        <v>53.333333333333336</v>
      </c>
      <c r="E81">
        <f t="shared" si="16"/>
        <v>18.666666666666664</v>
      </c>
      <c r="F81">
        <f t="shared" si="17"/>
        <v>53.333333333333336</v>
      </c>
      <c r="G81">
        <f t="shared" si="18"/>
        <v>1.7307308192018243</v>
      </c>
      <c r="H81">
        <f t="shared" si="19"/>
        <v>2.2249775687715858E-5</v>
      </c>
      <c r="I81">
        <f t="shared" si="7"/>
        <v>1.4127726933094644E-4</v>
      </c>
      <c r="J81">
        <f t="shared" si="8"/>
        <v>8.9705474382055582E-4</v>
      </c>
      <c r="K81">
        <f t="shared" si="9"/>
        <v>5.6959425760552546E-3</v>
      </c>
      <c r="L81">
        <f t="shared" si="10"/>
        <v>3.6166980948722283E-2</v>
      </c>
      <c r="M81">
        <f t="shared" si="11"/>
        <v>0.22964601441806226</v>
      </c>
      <c r="N81">
        <f t="shared" si="12"/>
        <v>1.4581612994701452</v>
      </c>
    </row>
    <row r="82" spans="1:16" x14ac:dyDescent="0.2">
      <c r="A82">
        <v>68</v>
      </c>
      <c r="B82">
        <f t="shared" si="13"/>
        <v>6</v>
      </c>
      <c r="C82">
        <f t="shared" si="14"/>
        <v>7</v>
      </c>
      <c r="D82">
        <f t="shared" si="15"/>
        <v>54.222222222222221</v>
      </c>
      <c r="E82">
        <f t="shared" si="16"/>
        <v>17.777777777777779</v>
      </c>
      <c r="F82">
        <f t="shared" si="17"/>
        <v>54.222222222222221</v>
      </c>
      <c r="G82">
        <f t="shared" si="18"/>
        <v>1.409403853098514</v>
      </c>
      <c r="H82">
        <f t="shared" si="19"/>
        <v>1.811888899008942E-5</v>
      </c>
      <c r="I82">
        <f t="shared" si="7"/>
        <v>1.1504777377345184E-4</v>
      </c>
      <c r="J82">
        <f t="shared" si="8"/>
        <v>7.3050782845830741E-4</v>
      </c>
      <c r="K82">
        <f t="shared" si="9"/>
        <v>4.6384355814628906E-3</v>
      </c>
      <c r="L82">
        <f t="shared" si="10"/>
        <v>2.9452230086003669E-2</v>
      </c>
      <c r="M82">
        <f t="shared" si="11"/>
        <v>0.18701000408532664</v>
      </c>
      <c r="N82">
        <f t="shared" si="12"/>
        <v>1.1874395088544989</v>
      </c>
    </row>
    <row r="83" spans="1:16" x14ac:dyDescent="0.2">
      <c r="A83">
        <v>69</v>
      </c>
      <c r="B83">
        <f t="shared" si="13"/>
        <v>6</v>
      </c>
      <c r="C83">
        <f t="shared" si="14"/>
        <v>8</v>
      </c>
      <c r="D83">
        <f t="shared" si="15"/>
        <v>55.111111111111114</v>
      </c>
      <c r="E83">
        <f t="shared" si="16"/>
        <v>16.888888888888886</v>
      </c>
      <c r="F83">
        <f t="shared" si="17"/>
        <v>55.111111111111114</v>
      </c>
      <c r="G83">
        <f t="shared" si="18"/>
        <v>1.1477343553892618</v>
      </c>
      <c r="H83">
        <f t="shared" si="19"/>
        <v>1.475494148089029E-5</v>
      </c>
      <c r="I83">
        <f t="shared" si="7"/>
        <v>9.3688038513977829E-5</v>
      </c>
      <c r="J83">
        <f t="shared" si="8"/>
        <v>5.9488196357570221E-4</v>
      </c>
      <c r="K83">
        <f t="shared" si="9"/>
        <v>3.7772650191079133E-3</v>
      </c>
      <c r="L83">
        <f t="shared" si="10"/>
        <v>2.3984137859578321E-2</v>
      </c>
      <c r="M83">
        <f t="shared" si="11"/>
        <v>0.15228978267537979</v>
      </c>
      <c r="N83">
        <f t="shared" si="12"/>
        <v>0.96697984489162514</v>
      </c>
    </row>
    <row r="84" spans="1:16" x14ac:dyDescent="0.2">
      <c r="A84">
        <v>70</v>
      </c>
      <c r="B84">
        <f t="shared" si="13"/>
        <v>6</v>
      </c>
      <c r="C84">
        <f t="shared" si="14"/>
        <v>9</v>
      </c>
      <c r="D84">
        <f t="shared" si="15"/>
        <v>56</v>
      </c>
      <c r="E84">
        <f t="shared" si="16"/>
        <v>16</v>
      </c>
      <c r="F84">
        <f t="shared" si="17"/>
        <v>56</v>
      </c>
      <c r="G84">
        <f t="shared" si="18"/>
        <v>0.93464633833999522</v>
      </c>
      <c r="H84">
        <f t="shared" si="19"/>
        <v>1.2015543459843389E-5</v>
      </c>
      <c r="I84">
        <f t="shared" si="7"/>
        <v>7.6293945312500027E-5</v>
      </c>
      <c r="J84">
        <f t="shared" si="8"/>
        <v>4.8443635619146714E-4</v>
      </c>
      <c r="K84">
        <f t="shared" si="9"/>
        <v>3.0759791257199071E-3</v>
      </c>
      <c r="L84">
        <f t="shared" si="10"/>
        <v>1.9531250000000003E-2</v>
      </c>
      <c r="M84">
        <f t="shared" si="11"/>
        <v>0.12401570718501562</v>
      </c>
      <c r="N84">
        <f t="shared" si="12"/>
        <v>0.78745065618429588</v>
      </c>
    </row>
    <row r="85" spans="1:16" s="1" customFormat="1" x14ac:dyDescent="0.2">
      <c r="A85" s="1">
        <v>71</v>
      </c>
      <c r="B85" s="1">
        <f t="shared" si="13"/>
        <v>7</v>
      </c>
      <c r="C85" s="1">
        <f t="shared" si="14"/>
        <v>0</v>
      </c>
      <c r="D85" s="1">
        <f t="shared" si="15"/>
        <v>56</v>
      </c>
      <c r="E85" s="1">
        <f t="shared" si="16"/>
        <v>16</v>
      </c>
      <c r="F85" s="1">
        <f t="shared" si="17"/>
        <v>56</v>
      </c>
      <c r="G85" s="1">
        <f t="shared" si="18"/>
        <v>5.934646338339995</v>
      </c>
      <c r="H85" s="1">
        <f t="shared" si="19"/>
        <v>1.2015543459843389E-5</v>
      </c>
      <c r="I85" s="1">
        <f t="shared" si="7"/>
        <v>7.6293945312500027E-5</v>
      </c>
      <c r="J85" s="1">
        <f t="shared" si="8"/>
        <v>4.8443635619146714E-4</v>
      </c>
      <c r="K85" s="1">
        <f t="shared" si="9"/>
        <v>3.0759791257199071E-3</v>
      </c>
      <c r="L85" s="1">
        <f t="shared" si="10"/>
        <v>1.9531250000000003E-2</v>
      </c>
      <c r="M85" s="1">
        <f t="shared" si="11"/>
        <v>0.12401570718501562</v>
      </c>
      <c r="N85" s="1">
        <f t="shared" si="12"/>
        <v>0.78745065618429588</v>
      </c>
      <c r="O85" s="1">
        <f t="shared" ref="O85:O148" si="20">$C$8*EXP(-$C$5*($D85-($O$14-1)*$C$3))</f>
        <v>5</v>
      </c>
    </row>
    <row r="86" spans="1:16" x14ac:dyDescent="0.2">
      <c r="A86">
        <v>72</v>
      </c>
      <c r="B86">
        <f t="shared" si="13"/>
        <v>7</v>
      </c>
      <c r="C86">
        <f t="shared" si="14"/>
        <v>1</v>
      </c>
      <c r="D86">
        <f t="shared" si="15"/>
        <v>56.888888888888886</v>
      </c>
      <c r="E86">
        <f t="shared" si="16"/>
        <v>15.111111111111114</v>
      </c>
      <c r="F86">
        <f t="shared" si="17"/>
        <v>56.888888888888886</v>
      </c>
      <c r="G86">
        <f t="shared" si="18"/>
        <v>4.8328216746558077</v>
      </c>
      <c r="H86">
        <f t="shared" si="19"/>
        <v>9.7847412558273317E-6</v>
      </c>
      <c r="I86">
        <f t="shared" si="7"/>
        <v>6.2129234250947755E-5</v>
      </c>
      <c r="J86">
        <f t="shared" si="8"/>
        <v>3.9449604723173251E-4</v>
      </c>
      <c r="K86">
        <f t="shared" si="9"/>
        <v>2.5048937614917961E-3</v>
      </c>
      <c r="L86">
        <f t="shared" si="10"/>
        <v>1.5905083968242625E-2</v>
      </c>
      <c r="M86">
        <f t="shared" si="11"/>
        <v>0.10099098809132356</v>
      </c>
      <c r="N86">
        <f t="shared" si="12"/>
        <v>0.64125280294189968</v>
      </c>
      <c r="O86">
        <f t="shared" si="20"/>
        <v>4.0717014958701112</v>
      </c>
    </row>
    <row r="87" spans="1:16" x14ac:dyDescent="0.2">
      <c r="A87">
        <v>73</v>
      </c>
      <c r="B87">
        <f t="shared" si="13"/>
        <v>7</v>
      </c>
      <c r="C87">
        <f t="shared" si="14"/>
        <v>2</v>
      </c>
      <c r="D87">
        <f t="shared" si="15"/>
        <v>57.777777777777779</v>
      </c>
      <c r="E87">
        <f t="shared" si="16"/>
        <v>14.222222222222221</v>
      </c>
      <c r="F87">
        <f t="shared" si="17"/>
        <v>57.777777777777779</v>
      </c>
      <c r="G87">
        <f t="shared" si="18"/>
        <v>3.9355614483939032</v>
      </c>
      <c r="H87">
        <f t="shared" si="19"/>
        <v>7.9681091216108128E-6</v>
      </c>
      <c r="I87">
        <f t="shared" si="7"/>
        <v>5.0594339207369621E-5</v>
      </c>
      <c r="J87">
        <f t="shared" si="8"/>
        <v>3.2125402912565825E-4</v>
      </c>
      <c r="K87">
        <f t="shared" si="9"/>
        <v>2.0398359351323676E-3</v>
      </c>
      <c r="L87">
        <f t="shared" si="10"/>
        <v>1.2952150837086632E-2</v>
      </c>
      <c r="M87">
        <f t="shared" si="11"/>
        <v>8.2241031456168429E-2</v>
      </c>
      <c r="N87">
        <f t="shared" si="12"/>
        <v>0.522197999393886</v>
      </c>
      <c r="O87">
        <f t="shared" si="20"/>
        <v>3.3157506142941751</v>
      </c>
    </row>
    <row r="88" spans="1:16" x14ac:dyDescent="0.2">
      <c r="A88">
        <v>74</v>
      </c>
      <c r="B88">
        <f t="shared" si="13"/>
        <v>7</v>
      </c>
      <c r="C88">
        <f t="shared" si="14"/>
        <v>3</v>
      </c>
      <c r="D88">
        <f t="shared" si="15"/>
        <v>58.666666666666664</v>
      </c>
      <c r="E88">
        <f t="shared" si="16"/>
        <v>13.333333333333336</v>
      </c>
      <c r="F88">
        <f t="shared" si="17"/>
        <v>58.666666666666664</v>
      </c>
      <c r="G88">
        <f t="shared" si="18"/>
        <v>3.2048862873028399</v>
      </c>
      <c r="H88">
        <f t="shared" si="19"/>
        <v>6.4887523659438034E-6</v>
      </c>
      <c r="I88">
        <f t="shared" si="7"/>
        <v>4.1201009326641409E-5</v>
      </c>
      <c r="J88">
        <f t="shared" si="8"/>
        <v>2.6161010218904858E-4</v>
      </c>
      <c r="K88">
        <f t="shared" si="9"/>
        <v>1.6611206056816152E-3</v>
      </c>
      <c r="L88">
        <f t="shared" si="10"/>
        <v>1.054745838762019E-2</v>
      </c>
      <c r="M88">
        <f t="shared" si="11"/>
        <v>6.697218616039638E-2</v>
      </c>
      <c r="N88">
        <f t="shared" si="12"/>
        <v>0.42524687505449321</v>
      </c>
      <c r="O88">
        <f t="shared" si="20"/>
        <v>2.7001493472307669</v>
      </c>
    </row>
    <row r="89" spans="1:16" x14ac:dyDescent="0.2">
      <c r="A89">
        <v>75</v>
      </c>
      <c r="B89">
        <f t="shared" si="13"/>
        <v>7</v>
      </c>
      <c r="C89">
        <f t="shared" si="14"/>
        <v>4</v>
      </c>
      <c r="D89">
        <f t="shared" si="15"/>
        <v>59.555555555555557</v>
      </c>
      <c r="E89">
        <f t="shared" si="16"/>
        <v>12.444444444444443</v>
      </c>
      <c r="F89">
        <f t="shared" si="17"/>
        <v>59.555555555555557</v>
      </c>
      <c r="G89">
        <f t="shared" si="18"/>
        <v>2.6098680580209122</v>
      </c>
      <c r="H89">
        <f t="shared" si="19"/>
        <v>5.2840525429488225E-6</v>
      </c>
      <c r="I89">
        <f t="shared" ref="I89:I152" si="21">$C$8*EXP(-$C$5*($D89-($I$14-1)*$C$3))</f>
        <v>3.3551642261328788E-5</v>
      </c>
      <c r="J89">
        <f t="shared" si="8"/>
        <v>2.1303964888357599E-4</v>
      </c>
      <c r="K89">
        <f t="shared" si="9"/>
        <v>1.3527174509948968E-3</v>
      </c>
      <c r="L89">
        <f t="shared" si="10"/>
        <v>8.5892204189001592E-3</v>
      </c>
      <c r="M89">
        <f t="shared" si="11"/>
        <v>5.4538150114195397E-2</v>
      </c>
      <c r="N89">
        <f t="shared" si="12"/>
        <v>0.34629566745469342</v>
      </c>
      <c r="O89">
        <f t="shared" si="20"/>
        <v>2.1988404272384403</v>
      </c>
    </row>
    <row r="90" spans="1:16" x14ac:dyDescent="0.2">
      <c r="A90">
        <v>76</v>
      </c>
      <c r="B90">
        <f t="shared" si="13"/>
        <v>7</v>
      </c>
      <c r="C90">
        <f t="shared" si="14"/>
        <v>5</v>
      </c>
      <c r="D90">
        <f t="shared" si="15"/>
        <v>60.444444444444443</v>
      </c>
      <c r="E90">
        <f t="shared" si="16"/>
        <v>11.555555555555557</v>
      </c>
      <c r="F90">
        <f t="shared" si="17"/>
        <v>60.444444444444443</v>
      </c>
      <c r="G90">
        <f t="shared" si="18"/>
        <v>2.125320735173474</v>
      </c>
      <c r="H90">
        <f t="shared" si="19"/>
        <v>4.3030169286761971E-6</v>
      </c>
      <c r="I90">
        <f t="shared" si="21"/>
        <v>2.7322454396870249E-5</v>
      </c>
      <c r="J90">
        <f t="shared" si="8"/>
        <v>1.7348677140777992E-4</v>
      </c>
      <c r="K90">
        <f t="shared" si="9"/>
        <v>1.1015723337411052E-3</v>
      </c>
      <c r="L90">
        <f t="shared" si="10"/>
        <v>6.9945483255987768E-3</v>
      </c>
      <c r="M90">
        <f t="shared" si="11"/>
        <v>4.4412613480391612E-2</v>
      </c>
      <c r="N90">
        <f t="shared" si="12"/>
        <v>0.28200251743772276</v>
      </c>
      <c r="O90">
        <f t="shared" si="20"/>
        <v>1.7906043713532864</v>
      </c>
    </row>
    <row r="91" spans="1:16" x14ac:dyDescent="0.2">
      <c r="A91">
        <v>77</v>
      </c>
      <c r="B91">
        <f t="shared" si="13"/>
        <v>7</v>
      </c>
      <c r="C91">
        <f t="shared" si="14"/>
        <v>6</v>
      </c>
      <c r="D91">
        <f t="shared" si="15"/>
        <v>61.333333333333336</v>
      </c>
      <c r="E91">
        <f t="shared" si="16"/>
        <v>10.666666666666664</v>
      </c>
      <c r="F91">
        <f t="shared" si="17"/>
        <v>61.333333333333336</v>
      </c>
      <c r="G91">
        <f t="shared" si="18"/>
        <v>1.7307343233219172</v>
      </c>
      <c r="H91">
        <f t="shared" si="19"/>
        <v>3.5041200930490504E-6</v>
      </c>
      <c r="I91">
        <f t="shared" si="21"/>
        <v>2.2249775687715858E-5</v>
      </c>
      <c r="J91">
        <f t="shared" si="8"/>
        <v>1.4127726933094644E-4</v>
      </c>
      <c r="K91">
        <f t="shared" si="9"/>
        <v>8.9705474382055582E-4</v>
      </c>
      <c r="L91">
        <f t="shared" si="10"/>
        <v>5.6959425760552546E-3</v>
      </c>
      <c r="M91">
        <f t="shared" si="11"/>
        <v>3.6166980948722283E-2</v>
      </c>
      <c r="N91">
        <f t="shared" si="12"/>
        <v>0.22964601441806226</v>
      </c>
      <c r="O91">
        <f t="shared" si="20"/>
        <v>1.4581612994701452</v>
      </c>
    </row>
    <row r="92" spans="1:16" x14ac:dyDescent="0.2">
      <c r="A92">
        <v>78</v>
      </c>
      <c r="B92">
        <f t="shared" si="13"/>
        <v>7</v>
      </c>
      <c r="C92">
        <f t="shared" si="14"/>
        <v>7</v>
      </c>
      <c r="D92">
        <f t="shared" si="15"/>
        <v>62.222222222222221</v>
      </c>
      <c r="E92">
        <f t="shared" si="16"/>
        <v>9.7777777777777786</v>
      </c>
      <c r="F92">
        <f t="shared" si="17"/>
        <v>62.222222222222221</v>
      </c>
      <c r="G92">
        <f t="shared" si="18"/>
        <v>1.4094067066447189</v>
      </c>
      <c r="H92">
        <f t="shared" si="19"/>
        <v>2.8535462049152659E-6</v>
      </c>
      <c r="I92">
        <f t="shared" si="21"/>
        <v>1.811888899008942E-5</v>
      </c>
      <c r="J92">
        <f t="shared" si="8"/>
        <v>1.1504777377345184E-4</v>
      </c>
      <c r="K92">
        <f t="shared" si="9"/>
        <v>7.3050782845830741E-4</v>
      </c>
      <c r="L92">
        <f t="shared" si="10"/>
        <v>4.6384355814628906E-3</v>
      </c>
      <c r="M92">
        <f t="shared" si="11"/>
        <v>2.9452230086003669E-2</v>
      </c>
      <c r="N92">
        <f t="shared" si="12"/>
        <v>0.18701000408532664</v>
      </c>
      <c r="O92">
        <f t="shared" si="20"/>
        <v>1.1874395088544989</v>
      </c>
    </row>
    <row r="93" spans="1:16" x14ac:dyDescent="0.2">
      <c r="A93">
        <v>79</v>
      </c>
      <c r="B93">
        <f t="shared" si="13"/>
        <v>7</v>
      </c>
      <c r="C93">
        <f t="shared" si="14"/>
        <v>8</v>
      </c>
      <c r="D93">
        <f t="shared" si="15"/>
        <v>63.111111111111114</v>
      </c>
      <c r="E93">
        <f t="shared" si="16"/>
        <v>8.8888888888888857</v>
      </c>
      <c r="F93">
        <f t="shared" si="17"/>
        <v>63.111111111111114</v>
      </c>
      <c r="G93">
        <f t="shared" si="18"/>
        <v>1.1477366791469319</v>
      </c>
      <c r="H93">
        <f t="shared" si="19"/>
        <v>2.3237576702175893E-6</v>
      </c>
      <c r="I93">
        <f t="shared" si="21"/>
        <v>1.475494148089029E-5</v>
      </c>
      <c r="J93">
        <f t="shared" si="8"/>
        <v>9.3688038513977829E-5</v>
      </c>
      <c r="K93">
        <f t="shared" si="9"/>
        <v>5.9488196357570221E-4</v>
      </c>
      <c r="L93">
        <f t="shared" si="10"/>
        <v>3.7772650191079133E-3</v>
      </c>
      <c r="M93">
        <f t="shared" si="11"/>
        <v>2.3984137859578321E-2</v>
      </c>
      <c r="N93">
        <f t="shared" si="12"/>
        <v>0.15228978267537979</v>
      </c>
      <c r="O93">
        <f t="shared" si="20"/>
        <v>0.96697984489162514</v>
      </c>
    </row>
    <row r="94" spans="1:16" x14ac:dyDescent="0.2">
      <c r="A94">
        <v>80</v>
      </c>
      <c r="B94">
        <f t="shared" si="13"/>
        <v>7</v>
      </c>
      <c r="C94">
        <f t="shared" si="14"/>
        <v>9</v>
      </c>
      <c r="D94">
        <f t="shared" si="15"/>
        <v>64</v>
      </c>
      <c r="E94">
        <f t="shared" si="16"/>
        <v>8</v>
      </c>
      <c r="F94">
        <f t="shared" si="17"/>
        <v>64</v>
      </c>
      <c r="G94">
        <f t="shared" si="18"/>
        <v>0.93464823066951164</v>
      </c>
      <c r="H94">
        <f t="shared" si="19"/>
        <v>1.8923295163729204E-6</v>
      </c>
      <c r="I94">
        <f t="shared" si="21"/>
        <v>1.2015543459843389E-5</v>
      </c>
      <c r="J94">
        <f t="shared" si="8"/>
        <v>7.6293945312500027E-5</v>
      </c>
      <c r="K94">
        <f t="shared" si="9"/>
        <v>4.8443635619146714E-4</v>
      </c>
      <c r="L94">
        <f t="shared" si="10"/>
        <v>3.0759791257199071E-3</v>
      </c>
      <c r="M94">
        <f t="shared" si="11"/>
        <v>1.9531250000000003E-2</v>
      </c>
      <c r="N94">
        <f t="shared" si="12"/>
        <v>0.12401570718501562</v>
      </c>
      <c r="O94">
        <f t="shared" si="20"/>
        <v>0.78745065618429588</v>
      </c>
    </row>
    <row r="95" spans="1:16" s="1" customFormat="1" x14ac:dyDescent="0.2">
      <c r="A95" s="1">
        <v>81</v>
      </c>
      <c r="B95" s="1">
        <f t="shared" si="13"/>
        <v>8</v>
      </c>
      <c r="C95" s="1">
        <f t="shared" si="14"/>
        <v>0</v>
      </c>
      <c r="D95" s="1">
        <f t="shared" si="15"/>
        <v>64</v>
      </c>
      <c r="E95" s="1">
        <f t="shared" si="16"/>
        <v>8</v>
      </c>
      <c r="F95" s="1">
        <f t="shared" si="17"/>
        <v>64</v>
      </c>
      <c r="G95" s="1">
        <f t="shared" si="18"/>
        <v>5.9346482306695112</v>
      </c>
      <c r="H95" s="1">
        <f t="shared" si="19"/>
        <v>1.8923295163729204E-6</v>
      </c>
      <c r="I95" s="1">
        <f t="shared" si="21"/>
        <v>1.2015543459843389E-5</v>
      </c>
      <c r="J95" s="1">
        <f t="shared" si="8"/>
        <v>7.6293945312500027E-5</v>
      </c>
      <c r="K95" s="1">
        <f t="shared" si="9"/>
        <v>4.8443635619146714E-4</v>
      </c>
      <c r="L95" s="1">
        <f t="shared" si="10"/>
        <v>3.0759791257199071E-3</v>
      </c>
      <c r="M95" s="1">
        <f t="shared" si="11"/>
        <v>1.9531250000000003E-2</v>
      </c>
      <c r="N95" s="1">
        <f t="shared" si="12"/>
        <v>0.12401570718501562</v>
      </c>
      <c r="O95" s="1">
        <f t="shared" si="20"/>
        <v>0.78745065618429588</v>
      </c>
      <c r="P95" s="1">
        <f t="shared" ref="P95:P158" si="22">$C$8*EXP(-$C$5*($D95-($P$14-1)*$C$3))</f>
        <v>5</v>
      </c>
    </row>
    <row r="96" spans="1:16" x14ac:dyDescent="0.2">
      <c r="A96">
        <v>82</v>
      </c>
      <c r="B96">
        <f t="shared" si="13"/>
        <v>8</v>
      </c>
      <c r="C96">
        <f t="shared" si="14"/>
        <v>1</v>
      </c>
      <c r="D96">
        <f t="shared" si="15"/>
        <v>64.888888888888886</v>
      </c>
      <c r="E96">
        <f t="shared" si="16"/>
        <v>7.1111111111111143</v>
      </c>
      <c r="F96">
        <f t="shared" si="17"/>
        <v>64.888888888888886</v>
      </c>
      <c r="G96">
        <f t="shared" si="18"/>
        <v>4.832823215655992</v>
      </c>
      <c r="H96">
        <f t="shared" si="19"/>
        <v>1.541000184498957E-6</v>
      </c>
      <c r="I96">
        <f t="shared" si="21"/>
        <v>9.7847412558273317E-6</v>
      </c>
      <c r="J96">
        <f t="shared" si="8"/>
        <v>6.2129234250947755E-5</v>
      </c>
      <c r="K96">
        <f t="shared" si="9"/>
        <v>3.9449604723173251E-4</v>
      </c>
      <c r="L96">
        <f t="shared" si="10"/>
        <v>2.5048937614917961E-3</v>
      </c>
      <c r="M96">
        <f t="shared" si="11"/>
        <v>1.5905083968242625E-2</v>
      </c>
      <c r="N96">
        <f t="shared" si="12"/>
        <v>0.10099098809132356</v>
      </c>
      <c r="O96">
        <f t="shared" si="20"/>
        <v>0.64125280294189968</v>
      </c>
      <c r="P96">
        <f t="shared" si="22"/>
        <v>4.0717014958701112</v>
      </c>
    </row>
    <row r="97" spans="1:17" x14ac:dyDescent="0.2">
      <c r="A97">
        <v>83</v>
      </c>
      <c r="B97">
        <f t="shared" si="13"/>
        <v>8</v>
      </c>
      <c r="C97">
        <f t="shared" si="14"/>
        <v>2</v>
      </c>
      <c r="D97">
        <f t="shared" si="15"/>
        <v>65.777777777777771</v>
      </c>
      <c r="E97">
        <f t="shared" si="16"/>
        <v>6.2222222222222285</v>
      </c>
      <c r="F97">
        <f t="shared" si="17"/>
        <v>65.777777777777771</v>
      </c>
      <c r="G97">
        <f t="shared" si="18"/>
        <v>3.9355627032924607</v>
      </c>
      <c r="H97">
        <f t="shared" si="19"/>
        <v>1.254898551272104E-6</v>
      </c>
      <c r="I97">
        <f t="shared" si="21"/>
        <v>7.9681091216108263E-6</v>
      </c>
      <c r="J97">
        <f t="shared" si="8"/>
        <v>5.0594339207369709E-5</v>
      </c>
      <c r="K97">
        <f t="shared" si="9"/>
        <v>3.2125402912565879E-4</v>
      </c>
      <c r="L97">
        <f t="shared" si="10"/>
        <v>2.0398359351323711E-3</v>
      </c>
      <c r="M97">
        <f t="shared" si="11"/>
        <v>1.2952150837086654E-2</v>
      </c>
      <c r="N97">
        <f t="shared" si="12"/>
        <v>8.2241031456168567E-2</v>
      </c>
      <c r="O97">
        <f t="shared" si="20"/>
        <v>0.522197999393887</v>
      </c>
      <c r="P97">
        <f t="shared" si="22"/>
        <v>3.3157506142941804</v>
      </c>
    </row>
    <row r="98" spans="1:17" x14ac:dyDescent="0.2">
      <c r="A98">
        <v>84</v>
      </c>
      <c r="B98">
        <f t="shared" si="13"/>
        <v>8</v>
      </c>
      <c r="C98">
        <f t="shared" si="14"/>
        <v>3</v>
      </c>
      <c r="D98">
        <f t="shared" si="15"/>
        <v>66.666666666666671</v>
      </c>
      <c r="E98">
        <f t="shared" si="16"/>
        <v>5.3333333333333286</v>
      </c>
      <c r="F98">
        <f t="shared" si="17"/>
        <v>66.666666666666671</v>
      </c>
      <c r="G98">
        <f t="shared" si="18"/>
        <v>3.2048873092172965</v>
      </c>
      <c r="H98">
        <f t="shared" si="19"/>
        <v>1.0219144616759687E-6</v>
      </c>
      <c r="I98">
        <f t="shared" si="21"/>
        <v>6.4887523659437933E-6</v>
      </c>
      <c r="J98">
        <f t="shared" si="8"/>
        <v>4.1201009326641341E-5</v>
      </c>
      <c r="K98">
        <f t="shared" si="9"/>
        <v>2.6161010218904814E-4</v>
      </c>
      <c r="L98">
        <f t="shared" si="10"/>
        <v>1.6611206056816122E-3</v>
      </c>
      <c r="M98">
        <f t="shared" si="11"/>
        <v>1.0547458387620171E-2</v>
      </c>
      <c r="N98">
        <f t="shared" si="12"/>
        <v>6.6972186160396255E-2</v>
      </c>
      <c r="O98">
        <f t="shared" si="20"/>
        <v>0.42524687505449243</v>
      </c>
      <c r="P98">
        <f t="shared" si="22"/>
        <v>2.7001493472307625</v>
      </c>
    </row>
    <row r="99" spans="1:17" x14ac:dyDescent="0.2">
      <c r="A99">
        <v>85</v>
      </c>
      <c r="B99">
        <f t="shared" si="13"/>
        <v>8</v>
      </c>
      <c r="C99">
        <f t="shared" si="14"/>
        <v>4</v>
      </c>
      <c r="D99">
        <f t="shared" si="15"/>
        <v>67.555555555555557</v>
      </c>
      <c r="E99">
        <f t="shared" si="16"/>
        <v>4.4444444444444429</v>
      </c>
      <c r="F99">
        <f t="shared" si="17"/>
        <v>67.555555555555557</v>
      </c>
      <c r="G99">
        <f t="shared" si="18"/>
        <v>2.6098688902070406</v>
      </c>
      <c r="H99">
        <f t="shared" si="19"/>
        <v>8.3218612845146806E-7</v>
      </c>
      <c r="I99">
        <f t="shared" si="21"/>
        <v>5.2840525429488225E-6</v>
      </c>
      <c r="J99">
        <f t="shared" ref="J99:J162" si="23">$C$8*EXP(-$C$5*($D99-($J$14-1)*$C$3))</f>
        <v>3.3551642261328788E-5</v>
      </c>
      <c r="K99">
        <f t="shared" si="9"/>
        <v>2.1303964888357599E-4</v>
      </c>
      <c r="L99">
        <f t="shared" si="10"/>
        <v>1.3527174509948968E-3</v>
      </c>
      <c r="M99">
        <f t="shared" si="11"/>
        <v>8.5892204189001592E-3</v>
      </c>
      <c r="N99">
        <f t="shared" si="12"/>
        <v>5.4538150114195397E-2</v>
      </c>
      <c r="O99">
        <f t="shared" si="20"/>
        <v>0.34629566745469342</v>
      </c>
      <c r="P99">
        <f t="shared" si="22"/>
        <v>2.1988404272384403</v>
      </c>
    </row>
    <row r="100" spans="1:17" x14ac:dyDescent="0.2">
      <c r="A100">
        <v>86</v>
      </c>
      <c r="B100">
        <f t="shared" si="13"/>
        <v>8</v>
      </c>
      <c r="C100">
        <f t="shared" si="14"/>
        <v>5</v>
      </c>
      <c r="D100">
        <f t="shared" si="15"/>
        <v>68.444444444444443</v>
      </c>
      <c r="E100">
        <f t="shared" si="16"/>
        <v>3.5555555555555571</v>
      </c>
      <c r="F100">
        <f t="shared" si="17"/>
        <v>68.444444444444443</v>
      </c>
      <c r="G100">
        <f t="shared" si="18"/>
        <v>2.1253214128561746</v>
      </c>
      <c r="H100">
        <f t="shared" si="19"/>
        <v>6.776827008116398E-7</v>
      </c>
      <c r="I100">
        <f t="shared" si="21"/>
        <v>4.3030169286761971E-6</v>
      </c>
      <c r="J100">
        <f t="shared" si="23"/>
        <v>2.7322454396870249E-5</v>
      </c>
      <c r="K100">
        <f t="shared" si="9"/>
        <v>1.7348677140777992E-4</v>
      </c>
      <c r="L100">
        <f t="shared" si="10"/>
        <v>1.1015723337411052E-3</v>
      </c>
      <c r="M100">
        <f t="shared" si="11"/>
        <v>6.9945483255987768E-3</v>
      </c>
      <c r="N100">
        <f t="shared" si="12"/>
        <v>4.4412613480391612E-2</v>
      </c>
      <c r="O100">
        <f t="shared" si="20"/>
        <v>0.28200251743772276</v>
      </c>
      <c r="P100">
        <f t="shared" si="22"/>
        <v>1.7906043713532864</v>
      </c>
    </row>
    <row r="101" spans="1:17" x14ac:dyDescent="0.2">
      <c r="A101">
        <v>87</v>
      </c>
      <c r="B101">
        <f t="shared" si="13"/>
        <v>8</v>
      </c>
      <c r="C101">
        <f t="shared" si="14"/>
        <v>6</v>
      </c>
      <c r="D101">
        <f t="shared" si="15"/>
        <v>69.333333333333329</v>
      </c>
      <c r="E101">
        <f t="shared" si="16"/>
        <v>2.6666666666666714</v>
      </c>
      <c r="F101">
        <f t="shared" si="17"/>
        <v>69.333333333333329</v>
      </c>
      <c r="G101">
        <f t="shared" si="18"/>
        <v>1.7307348751862532</v>
      </c>
      <c r="H101">
        <f t="shared" si="19"/>
        <v>5.5186433332401113E-7</v>
      </c>
      <c r="I101">
        <f t="shared" si="21"/>
        <v>3.5041200930490559E-6</v>
      </c>
      <c r="J101">
        <f t="shared" si="23"/>
        <v>2.2249775687715899E-5</v>
      </c>
      <c r="K101">
        <f t="shared" si="9"/>
        <v>1.4127726933094671E-4</v>
      </c>
      <c r="L101">
        <f t="shared" si="10"/>
        <v>8.9705474382055744E-4</v>
      </c>
      <c r="M101">
        <f t="shared" si="11"/>
        <v>5.6959425760552641E-3</v>
      </c>
      <c r="N101">
        <f t="shared" si="12"/>
        <v>3.6166980948722352E-2</v>
      </c>
      <c r="O101">
        <f t="shared" si="20"/>
        <v>0.22964601441806265</v>
      </c>
      <c r="P101">
        <f t="shared" si="22"/>
        <v>1.4581612994701474</v>
      </c>
    </row>
    <row r="102" spans="1:17" x14ac:dyDescent="0.2">
      <c r="A102">
        <v>88</v>
      </c>
      <c r="B102">
        <f t="shared" si="13"/>
        <v>8</v>
      </c>
      <c r="C102">
        <f t="shared" si="14"/>
        <v>7</v>
      </c>
      <c r="D102">
        <f t="shared" si="15"/>
        <v>70.222222222222229</v>
      </c>
      <c r="E102">
        <f t="shared" si="16"/>
        <v>1.7777777777777715</v>
      </c>
      <c r="F102">
        <f t="shared" si="17"/>
        <v>70.222222222222229</v>
      </c>
      <c r="G102">
        <f t="shared" si="18"/>
        <v>1.4094071560500829</v>
      </c>
      <c r="H102">
        <f t="shared" si="19"/>
        <v>4.4940536630254595E-7</v>
      </c>
      <c r="I102">
        <f t="shared" si="21"/>
        <v>2.8535462049152608E-6</v>
      </c>
      <c r="J102">
        <f t="shared" si="23"/>
        <v>1.8118888990089386E-5</v>
      </c>
      <c r="K102">
        <f t="shared" si="9"/>
        <v>1.1504777377345164E-4</v>
      </c>
      <c r="L102">
        <f t="shared" si="10"/>
        <v>7.30507828458306E-4</v>
      </c>
      <c r="M102">
        <f t="shared" si="11"/>
        <v>4.638435581462882E-3</v>
      </c>
      <c r="N102">
        <f t="shared" si="12"/>
        <v>2.9452230086003617E-2</v>
      </c>
      <c r="O102">
        <f t="shared" si="20"/>
        <v>0.18701000408532631</v>
      </c>
      <c r="P102">
        <f t="shared" si="22"/>
        <v>1.1874395088544971</v>
      </c>
    </row>
    <row r="103" spans="1:17" x14ac:dyDescent="0.2">
      <c r="A103">
        <v>89</v>
      </c>
      <c r="B103">
        <f t="shared" si="13"/>
        <v>8</v>
      </c>
      <c r="C103">
        <f t="shared" si="14"/>
        <v>8</v>
      </c>
      <c r="D103">
        <f t="shared" si="15"/>
        <v>71.111111111111114</v>
      </c>
      <c r="E103">
        <f t="shared" si="16"/>
        <v>0.88888888888888573</v>
      </c>
      <c r="F103">
        <f t="shared" si="17"/>
        <v>71.111111111111114</v>
      </c>
      <c r="G103">
        <f t="shared" si="18"/>
        <v>1.1477370451158324</v>
      </c>
      <c r="H103">
        <f t="shared" si="19"/>
        <v>3.6596890044522632E-7</v>
      </c>
      <c r="I103">
        <f t="shared" si="21"/>
        <v>2.3237576702175893E-6</v>
      </c>
      <c r="J103">
        <f t="shared" si="23"/>
        <v>1.475494148089029E-5</v>
      </c>
      <c r="K103">
        <f t="shared" si="9"/>
        <v>9.3688038513977829E-5</v>
      </c>
      <c r="L103">
        <f t="shared" si="10"/>
        <v>5.9488196357570221E-4</v>
      </c>
      <c r="M103">
        <f t="shared" si="11"/>
        <v>3.7772650191079133E-3</v>
      </c>
      <c r="N103">
        <f t="shared" si="12"/>
        <v>2.3984137859578321E-2</v>
      </c>
      <c r="O103">
        <f t="shared" si="20"/>
        <v>0.15228978267537979</v>
      </c>
      <c r="P103">
        <f t="shared" si="22"/>
        <v>0.96697984489162514</v>
      </c>
    </row>
    <row r="104" spans="1:17" x14ac:dyDescent="0.2">
      <c r="A104">
        <v>90</v>
      </c>
      <c r="B104">
        <f t="shared" si="13"/>
        <v>8</v>
      </c>
      <c r="C104">
        <f t="shared" si="14"/>
        <v>9</v>
      </c>
      <c r="D104">
        <f t="shared" si="15"/>
        <v>72</v>
      </c>
      <c r="E104">
        <f t="shared" si="16"/>
        <v>0</v>
      </c>
      <c r="F104">
        <f t="shared" si="17"/>
        <v>72</v>
      </c>
      <c r="G104">
        <f t="shared" si="18"/>
        <v>0.93464852869273551</v>
      </c>
      <c r="H104">
        <f t="shared" si="19"/>
        <v>2.980232238769536E-7</v>
      </c>
      <c r="I104">
        <f t="shared" si="21"/>
        <v>1.8923295163729204E-6</v>
      </c>
      <c r="J104">
        <f t="shared" si="23"/>
        <v>1.2015543459843389E-5</v>
      </c>
      <c r="K104">
        <f t="shared" si="9"/>
        <v>7.6293945312500027E-5</v>
      </c>
      <c r="L104">
        <f t="shared" si="10"/>
        <v>4.8443635619146714E-4</v>
      </c>
      <c r="M104">
        <f t="shared" si="11"/>
        <v>3.0759791257199071E-3</v>
      </c>
      <c r="N104">
        <f t="shared" si="12"/>
        <v>1.9531250000000003E-2</v>
      </c>
      <c r="O104">
        <f t="shared" si="20"/>
        <v>0.12401570718501562</v>
      </c>
      <c r="P104">
        <f t="shared" si="22"/>
        <v>0.78745065618429588</v>
      </c>
    </row>
    <row r="105" spans="1:17" s="1" customFormat="1" x14ac:dyDescent="0.2">
      <c r="A105" s="1">
        <v>91</v>
      </c>
      <c r="B105" s="1">
        <f t="shared" si="13"/>
        <v>9</v>
      </c>
      <c r="C105" s="1">
        <f t="shared" si="14"/>
        <v>0</v>
      </c>
      <c r="D105" s="1">
        <f t="shared" si="15"/>
        <v>72</v>
      </c>
      <c r="E105" s="1">
        <f t="shared" si="16"/>
        <v>0</v>
      </c>
      <c r="F105" s="1">
        <f t="shared" si="17"/>
        <v>72</v>
      </c>
      <c r="G105" s="1">
        <f t="shared" si="18"/>
        <v>5.9346485286927351</v>
      </c>
      <c r="H105" s="1">
        <f t="shared" si="19"/>
        <v>2.980232238769536E-7</v>
      </c>
      <c r="I105" s="1">
        <f t="shared" si="21"/>
        <v>1.8923295163729204E-6</v>
      </c>
      <c r="J105" s="1">
        <f t="shared" si="23"/>
        <v>1.2015543459843389E-5</v>
      </c>
      <c r="K105" s="1">
        <f t="shared" si="9"/>
        <v>7.6293945312500027E-5</v>
      </c>
      <c r="L105" s="1">
        <f t="shared" si="10"/>
        <v>4.8443635619146714E-4</v>
      </c>
      <c r="M105" s="1">
        <f t="shared" si="11"/>
        <v>3.0759791257199071E-3</v>
      </c>
      <c r="N105" s="1">
        <f t="shared" si="12"/>
        <v>1.9531250000000003E-2</v>
      </c>
      <c r="O105" s="1">
        <f t="shared" si="20"/>
        <v>0.12401570718501562</v>
      </c>
      <c r="P105" s="1">
        <f t="shared" si="22"/>
        <v>0.78745065618429588</v>
      </c>
      <c r="Q105" s="1">
        <f t="shared" ref="Q105:Q168" si="24">$C$8*EXP(-$C$5*($D105-($Q$14-1)*$C$3))</f>
        <v>5</v>
      </c>
    </row>
    <row r="106" spans="1:17" x14ac:dyDescent="0.2">
      <c r="A106">
        <v>92</v>
      </c>
      <c r="B106">
        <f t="shared" si="13"/>
        <v>9</v>
      </c>
      <c r="C106">
        <f t="shared" si="14"/>
        <v>1</v>
      </c>
      <c r="D106">
        <f t="shared" si="15"/>
        <v>72.888888888888886</v>
      </c>
      <c r="E106">
        <f t="shared" si="16"/>
        <v>-0.88888888888888573</v>
      </c>
      <c r="F106" t="e">
        <f t="shared" si="17"/>
        <v>#N/A</v>
      </c>
      <c r="G106" t="e">
        <f t="shared" si="18"/>
        <v>#N/A</v>
      </c>
      <c r="H106">
        <f t="shared" si="19"/>
        <v>2.4269232129276499E-7</v>
      </c>
      <c r="I106">
        <f t="shared" si="21"/>
        <v>1.541000184498957E-6</v>
      </c>
      <c r="J106">
        <f t="shared" si="23"/>
        <v>9.7847412558273317E-6</v>
      </c>
      <c r="K106">
        <f t="shared" si="9"/>
        <v>6.2129234250947755E-5</v>
      </c>
      <c r="L106">
        <f t="shared" si="10"/>
        <v>3.9449604723173251E-4</v>
      </c>
      <c r="M106">
        <f t="shared" si="11"/>
        <v>2.5048937614917961E-3</v>
      </c>
      <c r="N106">
        <f t="shared" si="12"/>
        <v>1.5905083968242625E-2</v>
      </c>
      <c r="O106">
        <f t="shared" si="20"/>
        <v>0.10099098809132356</v>
      </c>
      <c r="P106">
        <f t="shared" si="22"/>
        <v>0.64125280294189968</v>
      </c>
      <c r="Q106">
        <f t="shared" si="24"/>
        <v>4.0717014958701112</v>
      </c>
    </row>
    <row r="107" spans="1:17" x14ac:dyDescent="0.2">
      <c r="A107">
        <v>93</v>
      </c>
      <c r="B107">
        <f t="shared" si="13"/>
        <v>9</v>
      </c>
      <c r="C107">
        <f t="shared" si="14"/>
        <v>2</v>
      </c>
      <c r="D107">
        <f t="shared" si="15"/>
        <v>73.777777777777771</v>
      </c>
      <c r="E107">
        <f t="shared" si="16"/>
        <v>-1.7777777777777715</v>
      </c>
      <c r="F107" t="e">
        <f t="shared" si="17"/>
        <v>#N/A</v>
      </c>
      <c r="G107" t="e">
        <f t="shared" si="18"/>
        <v>#N/A</v>
      </c>
      <c r="H107">
        <f t="shared" si="19"/>
        <v>1.9763413752878814E-7</v>
      </c>
      <c r="I107">
        <f t="shared" si="21"/>
        <v>1.254898551272104E-6</v>
      </c>
      <c r="J107">
        <f t="shared" si="23"/>
        <v>7.9681091216108263E-6</v>
      </c>
      <c r="K107">
        <f t="shared" si="9"/>
        <v>5.0594339207369709E-5</v>
      </c>
      <c r="L107">
        <f t="shared" si="10"/>
        <v>3.2125402912565879E-4</v>
      </c>
      <c r="M107">
        <f t="shared" si="11"/>
        <v>2.0398359351323711E-3</v>
      </c>
      <c r="N107">
        <f t="shared" si="12"/>
        <v>1.2952150837086654E-2</v>
      </c>
      <c r="O107">
        <f t="shared" si="20"/>
        <v>8.2241031456168567E-2</v>
      </c>
      <c r="P107">
        <f t="shared" si="22"/>
        <v>0.522197999393887</v>
      </c>
      <c r="Q107">
        <f t="shared" si="24"/>
        <v>3.3157506142941804</v>
      </c>
    </row>
    <row r="108" spans="1:17" x14ac:dyDescent="0.2">
      <c r="A108">
        <v>94</v>
      </c>
      <c r="B108">
        <f t="shared" si="13"/>
        <v>9</v>
      </c>
      <c r="C108">
        <f t="shared" si="14"/>
        <v>3</v>
      </c>
      <c r="D108">
        <f t="shared" si="15"/>
        <v>74.666666666666671</v>
      </c>
      <c r="E108">
        <f t="shared" si="16"/>
        <v>-2.6666666666666714</v>
      </c>
      <c r="F108" t="e">
        <f t="shared" si="17"/>
        <v>#N/A</v>
      </c>
      <c r="G108" t="e">
        <f t="shared" si="18"/>
        <v>#N/A</v>
      </c>
      <c r="H108">
        <f t="shared" si="19"/>
        <v>1.6094144268219261E-7</v>
      </c>
      <c r="I108">
        <f t="shared" si="21"/>
        <v>1.0219144616759687E-6</v>
      </c>
      <c r="J108">
        <f t="shared" si="23"/>
        <v>6.4887523659437933E-6</v>
      </c>
      <c r="K108">
        <f t="shared" si="9"/>
        <v>4.1201009326641341E-5</v>
      </c>
      <c r="L108">
        <f t="shared" si="10"/>
        <v>2.6161010218904814E-4</v>
      </c>
      <c r="M108">
        <f t="shared" si="11"/>
        <v>1.6611206056816122E-3</v>
      </c>
      <c r="N108">
        <f t="shared" si="12"/>
        <v>1.0547458387620171E-2</v>
      </c>
      <c r="O108">
        <f t="shared" si="20"/>
        <v>6.6972186160396255E-2</v>
      </c>
      <c r="P108">
        <f t="shared" si="22"/>
        <v>0.42524687505449243</v>
      </c>
      <c r="Q108">
        <f t="shared" si="24"/>
        <v>2.7001493472307625</v>
      </c>
    </row>
    <row r="109" spans="1:17" x14ac:dyDescent="0.2">
      <c r="A109">
        <v>95</v>
      </c>
      <c r="B109">
        <f t="shared" si="13"/>
        <v>9</v>
      </c>
      <c r="C109">
        <f t="shared" si="14"/>
        <v>4</v>
      </c>
      <c r="D109">
        <f t="shared" si="15"/>
        <v>75.555555555555557</v>
      </c>
      <c r="E109">
        <f t="shared" si="16"/>
        <v>-3.5555555555555571</v>
      </c>
      <c r="F109" t="e">
        <f t="shared" si="17"/>
        <v>#N/A</v>
      </c>
      <c r="G109" t="e">
        <f t="shared" si="18"/>
        <v>#N/A</v>
      </c>
      <c r="H109">
        <f t="shared" si="19"/>
        <v>1.3106110258331547E-7</v>
      </c>
      <c r="I109">
        <f t="shared" si="21"/>
        <v>8.3218612845146806E-7</v>
      </c>
      <c r="J109">
        <f t="shared" si="23"/>
        <v>5.2840525429488225E-6</v>
      </c>
      <c r="K109">
        <f t="shared" ref="K109:K172" si="25">$C$8*EXP(-$C$5*($D109-($K$14-1)*$C$3))</f>
        <v>3.3551642261328788E-5</v>
      </c>
      <c r="L109">
        <f t="shared" si="10"/>
        <v>2.1303964888357599E-4</v>
      </c>
      <c r="M109">
        <f t="shared" si="11"/>
        <v>1.3527174509948968E-3</v>
      </c>
      <c r="N109">
        <f t="shared" si="12"/>
        <v>8.5892204189001592E-3</v>
      </c>
      <c r="O109">
        <f t="shared" si="20"/>
        <v>5.4538150114195397E-2</v>
      </c>
      <c r="P109">
        <f t="shared" si="22"/>
        <v>0.34629566745469342</v>
      </c>
      <c r="Q109">
        <f t="shared" si="24"/>
        <v>2.1988404272384403</v>
      </c>
    </row>
    <row r="110" spans="1:17" x14ac:dyDescent="0.2">
      <c r="A110">
        <v>96</v>
      </c>
      <c r="B110">
        <f t="shared" si="13"/>
        <v>9</v>
      </c>
      <c r="C110">
        <f t="shared" si="14"/>
        <v>5</v>
      </c>
      <c r="D110">
        <f t="shared" si="15"/>
        <v>76.444444444444443</v>
      </c>
      <c r="E110">
        <f t="shared" si="16"/>
        <v>-4.4444444444444429</v>
      </c>
      <c r="F110" t="e">
        <f t="shared" si="17"/>
        <v>#N/A</v>
      </c>
      <c r="G110" t="e">
        <f t="shared" si="18"/>
        <v>#N/A</v>
      </c>
      <c r="H110">
        <f t="shared" si="19"/>
        <v>1.0672833748777436E-7</v>
      </c>
      <c r="I110">
        <f t="shared" si="21"/>
        <v>6.776827008116398E-7</v>
      </c>
      <c r="J110">
        <f t="shared" si="23"/>
        <v>4.3030169286761971E-6</v>
      </c>
      <c r="K110">
        <f t="shared" si="25"/>
        <v>2.7322454396870249E-5</v>
      </c>
      <c r="L110">
        <f t="shared" si="10"/>
        <v>1.7348677140777992E-4</v>
      </c>
      <c r="M110">
        <f t="shared" si="11"/>
        <v>1.1015723337411052E-3</v>
      </c>
      <c r="N110">
        <f t="shared" si="12"/>
        <v>6.9945483255987768E-3</v>
      </c>
      <c r="O110">
        <f t="shared" si="20"/>
        <v>4.4412613480391612E-2</v>
      </c>
      <c r="P110">
        <f t="shared" si="22"/>
        <v>0.28200251743772276</v>
      </c>
      <c r="Q110">
        <f t="shared" si="24"/>
        <v>1.7906043713532864</v>
      </c>
    </row>
    <row r="111" spans="1:17" x14ac:dyDescent="0.2">
      <c r="A111">
        <v>97</v>
      </c>
      <c r="B111">
        <f t="shared" si="13"/>
        <v>9</v>
      </c>
      <c r="C111">
        <f t="shared" si="14"/>
        <v>6</v>
      </c>
      <c r="D111">
        <f t="shared" si="15"/>
        <v>77.333333333333329</v>
      </c>
      <c r="E111">
        <f t="shared" si="16"/>
        <v>-5.3333333333333286</v>
      </c>
      <c r="F111" t="e">
        <f t="shared" si="17"/>
        <v>#N/A</v>
      </c>
      <c r="G111" t="e">
        <f t="shared" si="18"/>
        <v>#N/A</v>
      </c>
      <c r="H111">
        <f t="shared" si="19"/>
        <v>8.6913186280140178E-8</v>
      </c>
      <c r="I111">
        <f t="shared" si="21"/>
        <v>5.5186433332401113E-7</v>
      </c>
      <c r="J111">
        <f t="shared" si="23"/>
        <v>3.5041200930490559E-6</v>
      </c>
      <c r="K111">
        <f t="shared" si="25"/>
        <v>2.2249775687715899E-5</v>
      </c>
      <c r="L111">
        <f t="shared" si="10"/>
        <v>1.4127726933094671E-4</v>
      </c>
      <c r="M111">
        <f t="shared" si="11"/>
        <v>8.9705474382055744E-4</v>
      </c>
      <c r="N111">
        <f t="shared" si="12"/>
        <v>5.6959425760552641E-3</v>
      </c>
      <c r="O111">
        <f t="shared" si="20"/>
        <v>3.6166980948722352E-2</v>
      </c>
      <c r="P111">
        <f t="shared" si="22"/>
        <v>0.22964601441806265</v>
      </c>
      <c r="Q111">
        <f t="shared" si="24"/>
        <v>1.4581612994701474</v>
      </c>
    </row>
    <row r="112" spans="1:17" x14ac:dyDescent="0.2">
      <c r="A112">
        <v>98</v>
      </c>
      <c r="B112">
        <f t="shared" si="13"/>
        <v>9</v>
      </c>
      <c r="C112">
        <f t="shared" si="14"/>
        <v>7</v>
      </c>
      <c r="D112">
        <f t="shared" si="15"/>
        <v>78.222222222222229</v>
      </c>
      <c r="E112">
        <f t="shared" si="16"/>
        <v>-6.2222222222222285</v>
      </c>
      <c r="F112" t="e">
        <f t="shared" si="17"/>
        <v>#N/A</v>
      </c>
      <c r="G112" t="e">
        <f t="shared" si="18"/>
        <v>#N/A</v>
      </c>
      <c r="H112">
        <f t="shared" si="19"/>
        <v>7.0776910117536625E-8</v>
      </c>
      <c r="I112">
        <f t="shared" si="21"/>
        <v>4.4940536630254595E-7</v>
      </c>
      <c r="J112">
        <f t="shared" si="23"/>
        <v>2.8535462049152608E-6</v>
      </c>
      <c r="K112">
        <f t="shared" si="25"/>
        <v>1.8118888990089386E-5</v>
      </c>
      <c r="L112">
        <f t="shared" si="10"/>
        <v>1.1504777377345164E-4</v>
      </c>
      <c r="M112">
        <f t="shared" si="11"/>
        <v>7.30507828458306E-4</v>
      </c>
      <c r="N112">
        <f t="shared" si="12"/>
        <v>4.638435581462882E-3</v>
      </c>
      <c r="O112">
        <f t="shared" si="20"/>
        <v>2.9452230086003617E-2</v>
      </c>
      <c r="P112">
        <f t="shared" si="22"/>
        <v>0.18701000408532631</v>
      </c>
      <c r="Q112">
        <f t="shared" si="24"/>
        <v>1.1874395088544971</v>
      </c>
    </row>
    <row r="113" spans="1:19" x14ac:dyDescent="0.2">
      <c r="A113">
        <v>99</v>
      </c>
      <c r="B113">
        <f t="shared" si="13"/>
        <v>9</v>
      </c>
      <c r="C113">
        <f t="shared" si="14"/>
        <v>8</v>
      </c>
      <c r="D113">
        <f t="shared" si="15"/>
        <v>79.111111111111114</v>
      </c>
      <c r="E113">
        <f t="shared" si="16"/>
        <v>-7.1111111111111143</v>
      </c>
      <c r="F113" t="e">
        <f t="shared" si="17"/>
        <v>#N/A</v>
      </c>
      <c r="G113" t="e">
        <f t="shared" si="18"/>
        <v>#N/A</v>
      </c>
      <c r="H113">
        <f t="shared" si="19"/>
        <v>5.7636490159727655E-8</v>
      </c>
      <c r="I113">
        <f t="shared" si="21"/>
        <v>3.6596890044522632E-7</v>
      </c>
      <c r="J113">
        <f t="shared" si="23"/>
        <v>2.3237576702175893E-6</v>
      </c>
      <c r="K113">
        <f t="shared" si="25"/>
        <v>1.475494148089029E-5</v>
      </c>
      <c r="L113">
        <f t="shared" si="10"/>
        <v>9.3688038513977829E-5</v>
      </c>
      <c r="M113">
        <f t="shared" si="11"/>
        <v>5.9488196357570221E-4</v>
      </c>
      <c r="N113">
        <f t="shared" si="12"/>
        <v>3.7772650191079133E-3</v>
      </c>
      <c r="O113">
        <f t="shared" si="20"/>
        <v>2.3984137859578321E-2</v>
      </c>
      <c r="P113">
        <f t="shared" si="22"/>
        <v>0.15228978267537979</v>
      </c>
      <c r="Q113">
        <f t="shared" si="24"/>
        <v>0.96697984489162514</v>
      </c>
    </row>
    <row r="114" spans="1:19" x14ac:dyDescent="0.2">
      <c r="A114">
        <v>100</v>
      </c>
      <c r="B114">
        <f t="shared" si="13"/>
        <v>9</v>
      </c>
      <c r="C114">
        <f t="shared" si="14"/>
        <v>9</v>
      </c>
      <c r="D114">
        <f t="shared" si="15"/>
        <v>80</v>
      </c>
      <c r="E114">
        <f t="shared" si="16"/>
        <v>-8</v>
      </c>
      <c r="F114" t="e">
        <f t="shared" si="17"/>
        <v>#N/A</v>
      </c>
      <c r="G114" t="e">
        <f t="shared" si="18"/>
        <v>#N/A</v>
      </c>
      <c r="H114">
        <f t="shared" si="19"/>
        <v>4.6935716640013204E-8</v>
      </c>
      <c r="I114">
        <f t="shared" si="21"/>
        <v>2.980232238769536E-7</v>
      </c>
      <c r="J114">
        <f t="shared" si="23"/>
        <v>1.8923295163729204E-6</v>
      </c>
      <c r="K114">
        <f t="shared" si="25"/>
        <v>1.2015543459843389E-5</v>
      </c>
      <c r="L114">
        <f t="shared" si="10"/>
        <v>7.6293945312500027E-5</v>
      </c>
      <c r="M114">
        <f t="shared" si="11"/>
        <v>4.8443635619146714E-4</v>
      </c>
      <c r="N114">
        <f t="shared" si="12"/>
        <v>3.0759791257199071E-3</v>
      </c>
      <c r="O114">
        <f t="shared" si="20"/>
        <v>1.9531250000000003E-2</v>
      </c>
      <c r="P114">
        <f t="shared" si="22"/>
        <v>0.12401570718501562</v>
      </c>
      <c r="Q114">
        <f t="shared" si="24"/>
        <v>0.78745065618429588</v>
      </c>
    </row>
    <row r="115" spans="1:19" s="1" customFormat="1" x14ac:dyDescent="0.2">
      <c r="A115" s="1">
        <v>101</v>
      </c>
      <c r="B115" s="1">
        <f t="shared" si="13"/>
        <v>10</v>
      </c>
      <c r="C115" s="1">
        <f t="shared" si="14"/>
        <v>0</v>
      </c>
      <c r="D115" s="1">
        <f t="shared" si="15"/>
        <v>80</v>
      </c>
      <c r="E115" s="1">
        <f t="shared" si="16"/>
        <v>-8</v>
      </c>
      <c r="F115" s="1" t="e">
        <f t="shared" si="17"/>
        <v>#N/A</v>
      </c>
      <c r="G115" s="1" t="e">
        <f t="shared" si="18"/>
        <v>#N/A</v>
      </c>
      <c r="H115" s="1">
        <f t="shared" si="19"/>
        <v>4.6935716640013204E-8</v>
      </c>
      <c r="I115" s="1">
        <f t="shared" si="21"/>
        <v>2.980232238769536E-7</v>
      </c>
      <c r="J115" s="1">
        <f t="shared" si="23"/>
        <v>1.8923295163729204E-6</v>
      </c>
      <c r="K115" s="1">
        <f t="shared" si="25"/>
        <v>1.2015543459843389E-5</v>
      </c>
      <c r="L115" s="1">
        <f t="shared" si="10"/>
        <v>7.6293945312500027E-5</v>
      </c>
      <c r="M115" s="1">
        <f t="shared" si="11"/>
        <v>4.8443635619146714E-4</v>
      </c>
      <c r="N115" s="1">
        <f t="shared" si="12"/>
        <v>3.0759791257199071E-3</v>
      </c>
      <c r="O115" s="1">
        <f t="shared" si="20"/>
        <v>1.9531250000000003E-2</v>
      </c>
      <c r="P115" s="1">
        <f t="shared" si="22"/>
        <v>0.12401570718501562</v>
      </c>
      <c r="Q115" s="1">
        <f t="shared" si="24"/>
        <v>0.78745065618429588</v>
      </c>
      <c r="R115" s="1">
        <f t="shared" ref="R115:R178" si="26">$C$8*EXP(-$C$5*($D115-($R$14-1)*$C$3))</f>
        <v>5</v>
      </c>
    </row>
    <row r="116" spans="1:19" x14ac:dyDescent="0.2">
      <c r="A116">
        <v>102</v>
      </c>
      <c r="B116">
        <f t="shared" si="13"/>
        <v>10</v>
      </c>
      <c r="C116">
        <f t="shared" si="14"/>
        <v>1</v>
      </c>
      <c r="D116">
        <f t="shared" si="15"/>
        <v>80.888888888888886</v>
      </c>
      <c r="E116">
        <f t="shared" si="16"/>
        <v>-8.8888888888888857</v>
      </c>
      <c r="F116" t="e">
        <f t="shared" si="17"/>
        <v>#N/A</v>
      </c>
      <c r="G116" t="e">
        <f t="shared" si="18"/>
        <v>#N/A</v>
      </c>
      <c r="H116">
        <f t="shared" si="19"/>
        <v>3.8221645530575488E-8</v>
      </c>
      <c r="I116">
        <f t="shared" si="21"/>
        <v>2.4269232129276499E-7</v>
      </c>
      <c r="J116">
        <f t="shared" si="23"/>
        <v>1.541000184498957E-6</v>
      </c>
      <c r="K116">
        <f t="shared" si="25"/>
        <v>9.7847412558273317E-6</v>
      </c>
      <c r="L116">
        <f t="shared" si="10"/>
        <v>6.2129234250947755E-5</v>
      </c>
      <c r="M116">
        <f t="shared" si="11"/>
        <v>3.9449604723173251E-4</v>
      </c>
      <c r="N116">
        <f t="shared" si="12"/>
        <v>2.5048937614917961E-3</v>
      </c>
      <c r="O116">
        <f t="shared" si="20"/>
        <v>1.5905083968242625E-2</v>
      </c>
      <c r="P116">
        <f t="shared" si="22"/>
        <v>0.10099098809132356</v>
      </c>
      <c r="Q116">
        <f t="shared" si="24"/>
        <v>0.64125280294189968</v>
      </c>
      <c r="R116">
        <f t="shared" si="26"/>
        <v>4.0717014958701112</v>
      </c>
    </row>
    <row r="117" spans="1:19" x14ac:dyDescent="0.2">
      <c r="A117">
        <v>103</v>
      </c>
      <c r="B117">
        <f t="shared" si="13"/>
        <v>10</v>
      </c>
      <c r="C117">
        <f t="shared" si="14"/>
        <v>2</v>
      </c>
      <c r="D117">
        <f t="shared" si="15"/>
        <v>81.777777777777771</v>
      </c>
      <c r="E117">
        <f t="shared" si="16"/>
        <v>-9.7777777777777715</v>
      </c>
      <c r="F117" t="e">
        <f t="shared" si="17"/>
        <v>#N/A</v>
      </c>
      <c r="G117" t="e">
        <f t="shared" si="18"/>
        <v>#N/A</v>
      </c>
      <c r="H117">
        <f t="shared" si="19"/>
        <v>3.112542625629227E-8</v>
      </c>
      <c r="I117">
        <f t="shared" si="21"/>
        <v>1.9763413752878814E-7</v>
      </c>
      <c r="J117">
        <f t="shared" si="23"/>
        <v>1.254898551272104E-6</v>
      </c>
      <c r="K117">
        <f t="shared" si="25"/>
        <v>7.9681091216108263E-6</v>
      </c>
      <c r="L117">
        <f t="shared" si="10"/>
        <v>5.0594339207369709E-5</v>
      </c>
      <c r="M117">
        <f t="shared" si="11"/>
        <v>3.2125402912565879E-4</v>
      </c>
      <c r="N117">
        <f t="shared" si="12"/>
        <v>2.0398359351323711E-3</v>
      </c>
      <c r="O117">
        <f t="shared" si="20"/>
        <v>1.2952150837086654E-2</v>
      </c>
      <c r="P117">
        <f t="shared" si="22"/>
        <v>8.2241031456168567E-2</v>
      </c>
      <c r="Q117">
        <f t="shared" si="24"/>
        <v>0.522197999393887</v>
      </c>
      <c r="R117">
        <f t="shared" si="26"/>
        <v>3.3157506142941804</v>
      </c>
    </row>
    <row r="118" spans="1:19" x14ac:dyDescent="0.2">
      <c r="A118">
        <v>104</v>
      </c>
      <c r="B118">
        <f t="shared" si="13"/>
        <v>10</v>
      </c>
      <c r="C118">
        <f t="shared" si="14"/>
        <v>3</v>
      </c>
      <c r="D118">
        <f t="shared" si="15"/>
        <v>82.666666666666671</v>
      </c>
      <c r="E118">
        <f t="shared" si="16"/>
        <v>-10.666666666666671</v>
      </c>
      <c r="F118" t="e">
        <f t="shared" si="17"/>
        <v>#N/A</v>
      </c>
      <c r="G118" t="e">
        <f t="shared" si="18"/>
        <v>#N/A</v>
      </c>
      <c r="H118">
        <f t="shared" si="19"/>
        <v>2.5346688929468012E-8</v>
      </c>
      <c r="I118">
        <f t="shared" si="21"/>
        <v>1.6094144268219261E-7</v>
      </c>
      <c r="J118">
        <f t="shared" si="23"/>
        <v>1.0219144616759687E-6</v>
      </c>
      <c r="K118">
        <f t="shared" si="25"/>
        <v>6.4887523659437933E-6</v>
      </c>
      <c r="L118">
        <f t="shared" si="10"/>
        <v>4.1201009326641341E-5</v>
      </c>
      <c r="M118">
        <f t="shared" si="11"/>
        <v>2.6161010218904814E-4</v>
      </c>
      <c r="N118">
        <f t="shared" si="12"/>
        <v>1.6611206056816122E-3</v>
      </c>
      <c r="O118">
        <f t="shared" si="20"/>
        <v>1.0547458387620171E-2</v>
      </c>
      <c r="P118">
        <f t="shared" si="22"/>
        <v>6.6972186160396255E-2</v>
      </c>
      <c r="Q118">
        <f t="shared" si="24"/>
        <v>0.42524687505449243</v>
      </c>
      <c r="R118">
        <f t="shared" si="26"/>
        <v>2.7001493472307625</v>
      </c>
    </row>
    <row r="119" spans="1:19" x14ac:dyDescent="0.2">
      <c r="A119">
        <v>105</v>
      </c>
      <c r="B119">
        <f t="shared" si="13"/>
        <v>10</v>
      </c>
      <c r="C119">
        <f t="shared" si="14"/>
        <v>4</v>
      </c>
      <c r="D119">
        <f t="shared" si="15"/>
        <v>83.555555555555557</v>
      </c>
      <c r="E119">
        <f t="shared" si="16"/>
        <v>-11.555555555555557</v>
      </c>
      <c r="F119" t="e">
        <f t="shared" si="17"/>
        <v>#N/A</v>
      </c>
      <c r="G119" t="e">
        <f t="shared" si="18"/>
        <v>#N/A</v>
      </c>
      <c r="H119">
        <f t="shared" si="19"/>
        <v>2.0640830245893858E-8</v>
      </c>
      <c r="I119">
        <f t="shared" si="21"/>
        <v>1.3106110258331547E-7</v>
      </c>
      <c r="J119">
        <f t="shared" si="23"/>
        <v>8.3218612845146806E-7</v>
      </c>
      <c r="K119">
        <f t="shared" si="25"/>
        <v>5.2840525429488225E-6</v>
      </c>
      <c r="L119">
        <f t="shared" ref="L119:L182" si="27">$C$8*EXP(-$C$5*($D119-($L$14-1)*$C$3))</f>
        <v>3.3551642261328788E-5</v>
      </c>
      <c r="M119">
        <f t="shared" si="11"/>
        <v>2.1303964888357599E-4</v>
      </c>
      <c r="N119">
        <f t="shared" si="12"/>
        <v>1.3527174509948968E-3</v>
      </c>
      <c r="O119">
        <f t="shared" si="20"/>
        <v>8.5892204189001592E-3</v>
      </c>
      <c r="P119">
        <f t="shared" si="22"/>
        <v>5.4538150114195397E-2</v>
      </c>
      <c r="Q119">
        <f t="shared" si="24"/>
        <v>0.34629566745469342</v>
      </c>
      <c r="R119">
        <f t="shared" si="26"/>
        <v>2.1988404272384403</v>
      </c>
    </row>
    <row r="120" spans="1:19" x14ac:dyDescent="0.2">
      <c r="A120">
        <v>106</v>
      </c>
      <c r="B120">
        <f t="shared" si="13"/>
        <v>10</v>
      </c>
      <c r="C120">
        <f t="shared" si="14"/>
        <v>5</v>
      </c>
      <c r="D120">
        <f t="shared" si="15"/>
        <v>84.444444444444443</v>
      </c>
      <c r="E120">
        <f t="shared" si="16"/>
        <v>-12.444444444444443</v>
      </c>
      <c r="F120" t="e">
        <f t="shared" si="17"/>
        <v>#N/A</v>
      </c>
      <c r="G120" t="e">
        <f t="shared" si="18"/>
        <v>#N/A</v>
      </c>
      <c r="H120">
        <f t="shared" si="19"/>
        <v>1.6808659877641412E-8</v>
      </c>
      <c r="I120">
        <f t="shared" si="21"/>
        <v>1.0672833748777436E-7</v>
      </c>
      <c r="J120">
        <f t="shared" si="23"/>
        <v>6.776827008116398E-7</v>
      </c>
      <c r="K120">
        <f t="shared" si="25"/>
        <v>4.3030169286761971E-6</v>
      </c>
      <c r="L120">
        <f t="shared" si="27"/>
        <v>2.7322454396870249E-5</v>
      </c>
      <c r="M120">
        <f t="shared" si="11"/>
        <v>1.7348677140777992E-4</v>
      </c>
      <c r="N120">
        <f t="shared" si="12"/>
        <v>1.1015723337411052E-3</v>
      </c>
      <c r="O120">
        <f t="shared" si="20"/>
        <v>6.9945483255987768E-3</v>
      </c>
      <c r="P120">
        <f t="shared" si="22"/>
        <v>4.4412613480391612E-2</v>
      </c>
      <c r="Q120">
        <f t="shared" si="24"/>
        <v>0.28200251743772276</v>
      </c>
      <c r="R120">
        <f t="shared" si="26"/>
        <v>1.7906043713532864</v>
      </c>
    </row>
    <row r="121" spans="1:19" x14ac:dyDescent="0.2">
      <c r="A121">
        <v>107</v>
      </c>
      <c r="B121">
        <f t="shared" si="13"/>
        <v>10</v>
      </c>
      <c r="C121">
        <f t="shared" si="14"/>
        <v>6</v>
      </c>
      <c r="D121">
        <f t="shared" si="15"/>
        <v>85.333333333333329</v>
      </c>
      <c r="E121">
        <f t="shared" si="16"/>
        <v>-13.333333333333329</v>
      </c>
      <c r="F121" t="e">
        <f t="shared" si="17"/>
        <v>#N/A</v>
      </c>
      <c r="G121" t="e">
        <f t="shared" si="18"/>
        <v>#N/A</v>
      </c>
      <c r="H121">
        <f t="shared" si="19"/>
        <v>1.3687969113472889E-8</v>
      </c>
      <c r="I121">
        <f t="shared" si="21"/>
        <v>8.6913186280140178E-8</v>
      </c>
      <c r="J121">
        <f t="shared" si="23"/>
        <v>5.5186433332401113E-7</v>
      </c>
      <c r="K121">
        <f t="shared" si="25"/>
        <v>3.5041200930490559E-6</v>
      </c>
      <c r="L121">
        <f t="shared" si="27"/>
        <v>2.2249775687715899E-5</v>
      </c>
      <c r="M121">
        <f t="shared" si="11"/>
        <v>1.4127726933094671E-4</v>
      </c>
      <c r="N121">
        <f t="shared" si="12"/>
        <v>8.9705474382055744E-4</v>
      </c>
      <c r="O121">
        <f t="shared" si="20"/>
        <v>5.6959425760552641E-3</v>
      </c>
      <c r="P121">
        <f t="shared" si="22"/>
        <v>3.6166980948722352E-2</v>
      </c>
      <c r="Q121">
        <f t="shared" si="24"/>
        <v>0.22964601441806265</v>
      </c>
      <c r="R121">
        <f t="shared" si="26"/>
        <v>1.4581612994701474</v>
      </c>
    </row>
    <row r="122" spans="1:19" x14ac:dyDescent="0.2">
      <c r="A122">
        <v>108</v>
      </c>
      <c r="B122">
        <f t="shared" si="13"/>
        <v>10</v>
      </c>
      <c r="C122">
        <f t="shared" si="14"/>
        <v>7</v>
      </c>
      <c r="D122">
        <f t="shared" si="15"/>
        <v>86.222222222222229</v>
      </c>
      <c r="E122">
        <f t="shared" si="16"/>
        <v>-14.222222222222229</v>
      </c>
      <c r="F122" t="e">
        <f t="shared" si="17"/>
        <v>#N/A</v>
      </c>
      <c r="G122" t="e">
        <f t="shared" si="18"/>
        <v>#N/A</v>
      </c>
      <c r="H122">
        <f t="shared" si="19"/>
        <v>1.1146664862950251E-8</v>
      </c>
      <c r="I122">
        <f t="shared" si="21"/>
        <v>7.0776910117536625E-8</v>
      </c>
      <c r="J122">
        <f t="shared" si="23"/>
        <v>4.4940536630254595E-7</v>
      </c>
      <c r="K122">
        <f t="shared" si="25"/>
        <v>2.8535462049152608E-6</v>
      </c>
      <c r="L122">
        <f t="shared" si="27"/>
        <v>1.8118888990089386E-5</v>
      </c>
      <c r="M122">
        <f t="shared" si="11"/>
        <v>1.1504777377345164E-4</v>
      </c>
      <c r="N122">
        <f t="shared" si="12"/>
        <v>7.30507828458306E-4</v>
      </c>
      <c r="O122">
        <f t="shared" si="20"/>
        <v>4.638435581462882E-3</v>
      </c>
      <c r="P122">
        <f t="shared" si="22"/>
        <v>2.9452230086003617E-2</v>
      </c>
      <c r="Q122">
        <f t="shared" si="24"/>
        <v>0.18701000408532631</v>
      </c>
      <c r="R122">
        <f t="shared" si="26"/>
        <v>1.1874395088544971</v>
      </c>
    </row>
    <row r="123" spans="1:19" x14ac:dyDescent="0.2">
      <c r="A123">
        <v>109</v>
      </c>
      <c r="B123">
        <f t="shared" si="13"/>
        <v>10</v>
      </c>
      <c r="C123">
        <f t="shared" si="14"/>
        <v>8</v>
      </c>
      <c r="D123">
        <f t="shared" si="15"/>
        <v>87.111111111111114</v>
      </c>
      <c r="E123">
        <f t="shared" si="16"/>
        <v>-15.111111111111114</v>
      </c>
      <c r="F123" t="e">
        <f t="shared" si="17"/>
        <v>#N/A</v>
      </c>
      <c r="G123" t="e">
        <f t="shared" si="18"/>
        <v>#N/A</v>
      </c>
      <c r="H123">
        <f t="shared" si="19"/>
        <v>9.0771783992874681E-9</v>
      </c>
      <c r="I123">
        <f t="shared" si="21"/>
        <v>5.7636490159727655E-8</v>
      </c>
      <c r="J123">
        <f t="shared" si="23"/>
        <v>3.6596890044522632E-7</v>
      </c>
      <c r="K123">
        <f t="shared" si="25"/>
        <v>2.3237576702175893E-6</v>
      </c>
      <c r="L123">
        <f t="shared" si="27"/>
        <v>1.475494148089029E-5</v>
      </c>
      <c r="M123">
        <f t="shared" si="11"/>
        <v>9.3688038513977829E-5</v>
      </c>
      <c r="N123">
        <f t="shared" si="12"/>
        <v>5.9488196357570221E-4</v>
      </c>
      <c r="O123">
        <f t="shared" si="20"/>
        <v>3.7772650191079133E-3</v>
      </c>
      <c r="P123">
        <f t="shared" si="22"/>
        <v>2.3984137859578321E-2</v>
      </c>
      <c r="Q123">
        <f t="shared" si="24"/>
        <v>0.15228978267537979</v>
      </c>
      <c r="R123">
        <f t="shared" si="26"/>
        <v>0.96697984489162514</v>
      </c>
    </row>
    <row r="124" spans="1:19" x14ac:dyDescent="0.2">
      <c r="A124">
        <v>110</v>
      </c>
      <c r="B124">
        <f t="shared" si="13"/>
        <v>10</v>
      </c>
      <c r="C124">
        <f t="shared" si="14"/>
        <v>9</v>
      </c>
      <c r="D124">
        <f t="shared" si="15"/>
        <v>88</v>
      </c>
      <c r="E124">
        <f t="shared" si="16"/>
        <v>-16</v>
      </c>
      <c r="F124" t="e">
        <f t="shared" si="17"/>
        <v>#N/A</v>
      </c>
      <c r="G124" t="e">
        <f t="shared" si="18"/>
        <v>#N/A</v>
      </c>
      <c r="H124">
        <f t="shared" si="19"/>
        <v>7.3919121733317287E-9</v>
      </c>
      <c r="I124">
        <f t="shared" si="21"/>
        <v>4.6935716640013204E-8</v>
      </c>
      <c r="J124">
        <f t="shared" si="23"/>
        <v>2.980232238769536E-7</v>
      </c>
      <c r="K124">
        <f t="shared" si="25"/>
        <v>1.8923295163729204E-6</v>
      </c>
      <c r="L124">
        <f t="shared" si="27"/>
        <v>1.2015543459843389E-5</v>
      </c>
      <c r="M124">
        <f t="shared" si="11"/>
        <v>7.6293945312500027E-5</v>
      </c>
      <c r="N124">
        <f t="shared" si="12"/>
        <v>4.8443635619146714E-4</v>
      </c>
      <c r="O124">
        <f t="shared" si="20"/>
        <v>3.0759791257199071E-3</v>
      </c>
      <c r="P124">
        <f t="shared" si="22"/>
        <v>1.9531250000000003E-2</v>
      </c>
      <c r="Q124">
        <f t="shared" si="24"/>
        <v>0.12401570718501562</v>
      </c>
      <c r="R124">
        <f t="shared" si="26"/>
        <v>0.78745065618429588</v>
      </c>
    </row>
    <row r="125" spans="1:19" s="1" customFormat="1" x14ac:dyDescent="0.2">
      <c r="A125" s="1">
        <v>111</v>
      </c>
      <c r="B125" s="1">
        <f t="shared" si="13"/>
        <v>11</v>
      </c>
      <c r="C125" s="1">
        <f t="shared" si="14"/>
        <v>0</v>
      </c>
      <c r="D125" s="1">
        <f t="shared" si="15"/>
        <v>88</v>
      </c>
      <c r="E125" s="1">
        <f t="shared" si="16"/>
        <v>-16</v>
      </c>
      <c r="F125" s="1" t="e">
        <f t="shared" si="17"/>
        <v>#N/A</v>
      </c>
      <c r="G125" s="1" t="e">
        <f t="shared" si="18"/>
        <v>#N/A</v>
      </c>
      <c r="H125" s="1">
        <f t="shared" si="19"/>
        <v>7.3919121733317287E-9</v>
      </c>
      <c r="I125" s="1">
        <f t="shared" si="21"/>
        <v>4.6935716640013204E-8</v>
      </c>
      <c r="J125" s="1">
        <f t="shared" si="23"/>
        <v>2.980232238769536E-7</v>
      </c>
      <c r="K125" s="1">
        <f t="shared" si="25"/>
        <v>1.8923295163729204E-6</v>
      </c>
      <c r="L125" s="1">
        <f t="shared" si="27"/>
        <v>1.2015543459843389E-5</v>
      </c>
      <c r="M125" s="1">
        <f t="shared" si="11"/>
        <v>7.6293945312500027E-5</v>
      </c>
      <c r="N125" s="1">
        <f t="shared" si="12"/>
        <v>4.8443635619146714E-4</v>
      </c>
      <c r="O125" s="1">
        <f t="shared" si="20"/>
        <v>3.0759791257199071E-3</v>
      </c>
      <c r="P125" s="1">
        <f t="shared" si="22"/>
        <v>1.9531250000000003E-2</v>
      </c>
      <c r="Q125" s="1">
        <f t="shared" si="24"/>
        <v>0.12401570718501562</v>
      </c>
      <c r="R125" s="1">
        <f t="shared" si="26"/>
        <v>0.78745065618429588</v>
      </c>
      <c r="S125" s="1">
        <f t="shared" ref="S125:S188" si="28">$C$8*EXP(-$C$5*($D125-($S$14-1)*$C$3))</f>
        <v>5</v>
      </c>
    </row>
    <row r="126" spans="1:19" x14ac:dyDescent="0.2">
      <c r="A126">
        <v>112</v>
      </c>
      <c r="B126">
        <f t="shared" si="13"/>
        <v>11</v>
      </c>
      <c r="C126">
        <f t="shared" si="14"/>
        <v>1</v>
      </c>
      <c r="D126">
        <f t="shared" si="15"/>
        <v>88.888888888888886</v>
      </c>
      <c r="E126">
        <f t="shared" si="16"/>
        <v>-16.888888888888886</v>
      </c>
      <c r="F126" t="e">
        <f t="shared" si="17"/>
        <v>#N/A</v>
      </c>
      <c r="G126" t="e">
        <f t="shared" si="18"/>
        <v>#N/A</v>
      </c>
      <c r="H126">
        <f t="shared" si="19"/>
        <v>6.0195319706990566E-9</v>
      </c>
      <c r="I126">
        <f t="shared" si="21"/>
        <v>3.8221645530575488E-8</v>
      </c>
      <c r="J126">
        <f t="shared" si="23"/>
        <v>2.4269232129276499E-7</v>
      </c>
      <c r="K126">
        <f t="shared" si="25"/>
        <v>1.541000184498957E-6</v>
      </c>
      <c r="L126">
        <f t="shared" si="27"/>
        <v>9.7847412558273317E-6</v>
      </c>
      <c r="M126">
        <f t="shared" si="11"/>
        <v>6.2129234250947755E-5</v>
      </c>
      <c r="N126">
        <f t="shared" si="12"/>
        <v>3.9449604723173251E-4</v>
      </c>
      <c r="O126">
        <f t="shared" si="20"/>
        <v>2.5048937614917961E-3</v>
      </c>
      <c r="P126">
        <f t="shared" si="22"/>
        <v>1.5905083968242625E-2</v>
      </c>
      <c r="Q126">
        <f t="shared" si="24"/>
        <v>0.10099098809132356</v>
      </c>
      <c r="R126">
        <f t="shared" si="26"/>
        <v>0.64125280294189968</v>
      </c>
      <c r="S126">
        <f t="shared" si="28"/>
        <v>4.0717014958701112</v>
      </c>
    </row>
    <row r="127" spans="1:19" x14ac:dyDescent="0.2">
      <c r="A127">
        <v>113</v>
      </c>
      <c r="B127">
        <f t="shared" si="13"/>
        <v>11</v>
      </c>
      <c r="C127">
        <f t="shared" si="14"/>
        <v>2</v>
      </c>
      <c r="D127">
        <f t="shared" si="15"/>
        <v>89.777777777777771</v>
      </c>
      <c r="E127">
        <f t="shared" si="16"/>
        <v>-17.777777777777771</v>
      </c>
      <c r="F127" t="e">
        <f t="shared" si="17"/>
        <v>#N/A</v>
      </c>
      <c r="G127" t="e">
        <f t="shared" si="18"/>
        <v>#N/A</v>
      </c>
      <c r="H127">
        <f t="shared" si="19"/>
        <v>4.9019474659066613E-9</v>
      </c>
      <c r="I127">
        <f t="shared" si="21"/>
        <v>3.112542625629227E-8</v>
      </c>
      <c r="J127">
        <f t="shared" si="23"/>
        <v>1.9763413752878814E-7</v>
      </c>
      <c r="K127">
        <f t="shared" si="25"/>
        <v>1.254898551272104E-6</v>
      </c>
      <c r="L127">
        <f t="shared" si="27"/>
        <v>7.9681091216108263E-6</v>
      </c>
      <c r="M127">
        <f t="shared" si="11"/>
        <v>5.0594339207369709E-5</v>
      </c>
      <c r="N127">
        <f t="shared" si="12"/>
        <v>3.2125402912565879E-4</v>
      </c>
      <c r="O127">
        <f t="shared" si="20"/>
        <v>2.0398359351323711E-3</v>
      </c>
      <c r="P127">
        <f t="shared" si="22"/>
        <v>1.2952150837086654E-2</v>
      </c>
      <c r="Q127">
        <f t="shared" si="24"/>
        <v>8.2241031456168567E-2</v>
      </c>
      <c r="R127">
        <f t="shared" si="26"/>
        <v>0.522197999393887</v>
      </c>
      <c r="S127">
        <f t="shared" si="28"/>
        <v>3.3157506142941804</v>
      </c>
    </row>
    <row r="128" spans="1:19" x14ac:dyDescent="0.2">
      <c r="A128">
        <v>114</v>
      </c>
      <c r="B128">
        <f t="shared" si="13"/>
        <v>11</v>
      </c>
      <c r="C128">
        <f t="shared" si="14"/>
        <v>3</v>
      </c>
      <c r="D128">
        <f t="shared" si="15"/>
        <v>90.666666666666671</v>
      </c>
      <c r="E128">
        <f t="shared" si="16"/>
        <v>-18.666666666666671</v>
      </c>
      <c r="F128" t="e">
        <f t="shared" si="17"/>
        <v>#N/A</v>
      </c>
      <c r="G128" t="e">
        <f t="shared" si="18"/>
        <v>#N/A</v>
      </c>
      <c r="H128">
        <f t="shared" si="19"/>
        <v>3.9918533659217567E-9</v>
      </c>
      <c r="I128">
        <f t="shared" si="21"/>
        <v>2.5346688929468012E-8</v>
      </c>
      <c r="J128">
        <f t="shared" si="23"/>
        <v>1.6094144268219261E-7</v>
      </c>
      <c r="K128">
        <f t="shared" si="25"/>
        <v>1.0219144616759687E-6</v>
      </c>
      <c r="L128">
        <f t="shared" si="27"/>
        <v>6.4887523659437933E-6</v>
      </c>
      <c r="M128">
        <f t="shared" si="11"/>
        <v>4.1201009326641341E-5</v>
      </c>
      <c r="N128">
        <f t="shared" si="12"/>
        <v>2.6161010218904814E-4</v>
      </c>
      <c r="O128">
        <f t="shared" si="20"/>
        <v>1.6611206056816122E-3</v>
      </c>
      <c r="P128">
        <f t="shared" si="22"/>
        <v>1.0547458387620171E-2</v>
      </c>
      <c r="Q128">
        <f t="shared" si="24"/>
        <v>6.6972186160396255E-2</v>
      </c>
      <c r="R128">
        <f t="shared" si="26"/>
        <v>0.42524687505449243</v>
      </c>
      <c r="S128">
        <f t="shared" si="28"/>
        <v>2.7001493472307625</v>
      </c>
    </row>
    <row r="129" spans="1:20" x14ac:dyDescent="0.2">
      <c r="A129">
        <v>115</v>
      </c>
      <c r="B129">
        <f t="shared" si="13"/>
        <v>11</v>
      </c>
      <c r="C129">
        <f t="shared" si="14"/>
        <v>4</v>
      </c>
      <c r="D129">
        <f t="shared" si="15"/>
        <v>91.555555555555557</v>
      </c>
      <c r="E129">
        <f t="shared" si="16"/>
        <v>-19.555555555555557</v>
      </c>
      <c r="F129" t="e">
        <f t="shared" si="17"/>
        <v>#N/A</v>
      </c>
      <c r="G129" t="e">
        <f t="shared" si="18"/>
        <v>#N/A</v>
      </c>
      <c r="H129">
        <f t="shared" si="19"/>
        <v>3.2507270642635508E-9</v>
      </c>
      <c r="I129">
        <f t="shared" si="21"/>
        <v>2.0640830245893858E-8</v>
      </c>
      <c r="J129">
        <f t="shared" si="23"/>
        <v>1.3106110258331547E-7</v>
      </c>
      <c r="K129">
        <f t="shared" si="25"/>
        <v>8.3218612845146806E-7</v>
      </c>
      <c r="L129">
        <f t="shared" si="27"/>
        <v>5.2840525429488225E-6</v>
      </c>
      <c r="M129">
        <f t="shared" ref="M129:M192" si="29">$C$8*EXP(-$C$5*($D129-($M$14-1)*$C$3))</f>
        <v>3.3551642261328788E-5</v>
      </c>
      <c r="N129">
        <f t="shared" si="12"/>
        <v>2.1303964888357599E-4</v>
      </c>
      <c r="O129">
        <f t="shared" si="20"/>
        <v>1.3527174509948968E-3</v>
      </c>
      <c r="P129">
        <f t="shared" si="22"/>
        <v>8.5892204189001592E-3</v>
      </c>
      <c r="Q129">
        <f t="shared" si="24"/>
        <v>5.4538150114195397E-2</v>
      </c>
      <c r="R129">
        <f t="shared" si="26"/>
        <v>0.34629566745469342</v>
      </c>
      <c r="S129">
        <f t="shared" si="28"/>
        <v>2.1988404272384403</v>
      </c>
    </row>
    <row r="130" spans="1:20" x14ac:dyDescent="0.2">
      <c r="A130">
        <v>116</v>
      </c>
      <c r="B130">
        <f t="shared" si="13"/>
        <v>11</v>
      </c>
      <c r="C130">
        <f t="shared" si="14"/>
        <v>5</v>
      </c>
      <c r="D130">
        <f t="shared" si="15"/>
        <v>92.444444444444443</v>
      </c>
      <c r="E130">
        <f t="shared" si="16"/>
        <v>-20.444444444444443</v>
      </c>
      <c r="F130" t="e">
        <f t="shared" si="17"/>
        <v>#N/A</v>
      </c>
      <c r="G130" t="e">
        <f t="shared" si="18"/>
        <v>#N/A</v>
      </c>
      <c r="H130">
        <f t="shared" si="19"/>
        <v>2.6471980500454713E-9</v>
      </c>
      <c r="I130">
        <f t="shared" si="21"/>
        <v>1.6808659877641412E-8</v>
      </c>
      <c r="J130">
        <f t="shared" si="23"/>
        <v>1.0672833748777436E-7</v>
      </c>
      <c r="K130">
        <f t="shared" si="25"/>
        <v>6.776827008116398E-7</v>
      </c>
      <c r="L130">
        <f t="shared" si="27"/>
        <v>4.3030169286761971E-6</v>
      </c>
      <c r="M130">
        <f t="shared" si="29"/>
        <v>2.7322454396870249E-5</v>
      </c>
      <c r="N130">
        <f t="shared" si="12"/>
        <v>1.7348677140777992E-4</v>
      </c>
      <c r="O130">
        <f t="shared" si="20"/>
        <v>1.1015723337411052E-3</v>
      </c>
      <c r="P130">
        <f t="shared" si="22"/>
        <v>6.9945483255987768E-3</v>
      </c>
      <c r="Q130">
        <f t="shared" si="24"/>
        <v>4.4412613480391612E-2</v>
      </c>
      <c r="R130">
        <f t="shared" si="26"/>
        <v>0.28200251743772276</v>
      </c>
      <c r="S130">
        <f t="shared" si="28"/>
        <v>1.7906043713532864</v>
      </c>
    </row>
    <row r="131" spans="1:20" x14ac:dyDescent="0.2">
      <c r="A131">
        <v>117</v>
      </c>
      <c r="B131">
        <f t="shared" si="13"/>
        <v>11</v>
      </c>
      <c r="C131">
        <f t="shared" si="14"/>
        <v>6</v>
      </c>
      <c r="D131">
        <f t="shared" si="15"/>
        <v>93.333333333333329</v>
      </c>
      <c r="E131">
        <f t="shared" si="16"/>
        <v>-21.333333333333329</v>
      </c>
      <c r="F131" t="e">
        <f t="shared" si="17"/>
        <v>#N/A</v>
      </c>
      <c r="G131" t="e">
        <f t="shared" si="18"/>
        <v>#N/A</v>
      </c>
      <c r="H131">
        <f t="shared" si="19"/>
        <v>2.1557200520469173E-9</v>
      </c>
      <c r="I131">
        <f t="shared" si="21"/>
        <v>1.3687969113472889E-8</v>
      </c>
      <c r="J131">
        <f t="shared" si="23"/>
        <v>8.6913186280140178E-8</v>
      </c>
      <c r="K131">
        <f t="shared" si="25"/>
        <v>5.5186433332401113E-7</v>
      </c>
      <c r="L131">
        <f t="shared" si="27"/>
        <v>3.5041200930490559E-6</v>
      </c>
      <c r="M131">
        <f t="shared" si="29"/>
        <v>2.2249775687715899E-5</v>
      </c>
      <c r="N131">
        <f t="shared" si="12"/>
        <v>1.4127726933094671E-4</v>
      </c>
      <c r="O131">
        <f t="shared" si="20"/>
        <v>8.9705474382055744E-4</v>
      </c>
      <c r="P131">
        <f t="shared" si="22"/>
        <v>5.6959425760552641E-3</v>
      </c>
      <c r="Q131">
        <f t="shared" si="24"/>
        <v>3.6166980948722352E-2</v>
      </c>
      <c r="R131">
        <f t="shared" si="26"/>
        <v>0.22964601441806265</v>
      </c>
      <c r="S131">
        <f t="shared" si="28"/>
        <v>1.4581612994701474</v>
      </c>
    </row>
    <row r="132" spans="1:20" x14ac:dyDescent="0.2">
      <c r="A132">
        <v>118</v>
      </c>
      <c r="B132">
        <f t="shared" si="13"/>
        <v>11</v>
      </c>
      <c r="C132">
        <f t="shared" si="14"/>
        <v>7</v>
      </c>
      <c r="D132">
        <f t="shared" si="15"/>
        <v>94.222222222222229</v>
      </c>
      <c r="E132">
        <f t="shared" si="16"/>
        <v>-22.222222222222229</v>
      </c>
      <c r="F132" t="e">
        <f t="shared" si="17"/>
        <v>#N/A</v>
      </c>
      <c r="G132" t="e">
        <f t="shared" si="18"/>
        <v>#N/A</v>
      </c>
      <c r="H132">
        <f t="shared" si="19"/>
        <v>1.7554897121193191E-9</v>
      </c>
      <c r="I132">
        <f t="shared" si="21"/>
        <v>1.1146664862950251E-8</v>
      </c>
      <c r="J132">
        <f t="shared" si="23"/>
        <v>7.0776910117536625E-8</v>
      </c>
      <c r="K132">
        <f t="shared" si="25"/>
        <v>4.4940536630254595E-7</v>
      </c>
      <c r="L132">
        <f t="shared" si="27"/>
        <v>2.8535462049152608E-6</v>
      </c>
      <c r="M132">
        <f t="shared" si="29"/>
        <v>1.8118888990089386E-5</v>
      </c>
      <c r="N132">
        <f t="shared" si="12"/>
        <v>1.1504777377345164E-4</v>
      </c>
      <c r="O132">
        <f t="shared" si="20"/>
        <v>7.30507828458306E-4</v>
      </c>
      <c r="P132">
        <f t="shared" si="22"/>
        <v>4.638435581462882E-3</v>
      </c>
      <c r="Q132">
        <f t="shared" si="24"/>
        <v>2.9452230086003617E-2</v>
      </c>
      <c r="R132">
        <f t="shared" si="26"/>
        <v>0.18701000408532631</v>
      </c>
      <c r="S132">
        <f t="shared" si="28"/>
        <v>1.1874395088544971</v>
      </c>
    </row>
    <row r="133" spans="1:20" x14ac:dyDescent="0.2">
      <c r="A133">
        <v>119</v>
      </c>
      <c r="B133">
        <f t="shared" si="13"/>
        <v>11</v>
      </c>
      <c r="C133">
        <f t="shared" si="14"/>
        <v>8</v>
      </c>
      <c r="D133">
        <f t="shared" si="15"/>
        <v>95.111111111111114</v>
      </c>
      <c r="E133">
        <f t="shared" si="16"/>
        <v>-23.111111111111114</v>
      </c>
      <c r="F133" t="e">
        <f t="shared" si="17"/>
        <v>#N/A</v>
      </c>
      <c r="G133" t="e">
        <f t="shared" si="18"/>
        <v>#N/A</v>
      </c>
      <c r="H133">
        <f t="shared" si="19"/>
        <v>1.4295660173641643E-9</v>
      </c>
      <c r="I133">
        <f t="shared" si="21"/>
        <v>9.0771783992874681E-9</v>
      </c>
      <c r="J133">
        <f t="shared" si="23"/>
        <v>5.7636490159727655E-8</v>
      </c>
      <c r="K133">
        <f t="shared" si="25"/>
        <v>3.6596890044522632E-7</v>
      </c>
      <c r="L133">
        <f t="shared" si="27"/>
        <v>2.3237576702175893E-6</v>
      </c>
      <c r="M133">
        <f t="shared" si="29"/>
        <v>1.475494148089029E-5</v>
      </c>
      <c r="N133">
        <f t="shared" si="12"/>
        <v>9.3688038513977829E-5</v>
      </c>
      <c r="O133">
        <f t="shared" si="20"/>
        <v>5.9488196357570221E-4</v>
      </c>
      <c r="P133">
        <f t="shared" si="22"/>
        <v>3.7772650191079133E-3</v>
      </c>
      <c r="Q133">
        <f t="shared" si="24"/>
        <v>2.3984137859578321E-2</v>
      </c>
      <c r="R133">
        <f t="shared" si="26"/>
        <v>0.15228978267537979</v>
      </c>
      <c r="S133">
        <f t="shared" si="28"/>
        <v>0.96697984489162514</v>
      </c>
    </row>
    <row r="134" spans="1:20" x14ac:dyDescent="0.2">
      <c r="A134">
        <v>120</v>
      </c>
      <c r="B134">
        <f t="shared" si="13"/>
        <v>11</v>
      </c>
      <c r="C134">
        <f t="shared" si="14"/>
        <v>9</v>
      </c>
      <c r="D134">
        <f t="shared" si="15"/>
        <v>96</v>
      </c>
      <c r="E134">
        <f t="shared" si="16"/>
        <v>-24</v>
      </c>
      <c r="F134" t="e">
        <f t="shared" si="17"/>
        <v>#N/A</v>
      </c>
      <c r="G134" t="e">
        <f t="shared" si="18"/>
        <v>#N/A</v>
      </c>
      <c r="H134">
        <f t="shared" si="19"/>
        <v>1.164153218269349E-9</v>
      </c>
      <c r="I134">
        <f t="shared" si="21"/>
        <v>7.3919121733317287E-9</v>
      </c>
      <c r="J134">
        <f t="shared" si="23"/>
        <v>4.6935716640013204E-8</v>
      </c>
      <c r="K134">
        <f t="shared" si="25"/>
        <v>2.980232238769536E-7</v>
      </c>
      <c r="L134">
        <f t="shared" si="27"/>
        <v>1.8923295163729204E-6</v>
      </c>
      <c r="M134">
        <f t="shared" si="29"/>
        <v>1.2015543459843389E-5</v>
      </c>
      <c r="N134">
        <f t="shared" si="12"/>
        <v>7.6293945312500027E-5</v>
      </c>
      <c r="O134">
        <f t="shared" si="20"/>
        <v>4.8443635619146714E-4</v>
      </c>
      <c r="P134">
        <f t="shared" si="22"/>
        <v>3.0759791257199071E-3</v>
      </c>
      <c r="Q134">
        <f t="shared" si="24"/>
        <v>1.9531250000000003E-2</v>
      </c>
      <c r="R134">
        <f t="shared" si="26"/>
        <v>0.12401570718501562</v>
      </c>
      <c r="S134">
        <f t="shared" si="28"/>
        <v>0.78745065618429588</v>
      </c>
    </row>
    <row r="135" spans="1:20" s="1" customFormat="1" x14ac:dyDescent="0.2">
      <c r="A135" s="1">
        <v>121</v>
      </c>
      <c r="B135" s="1">
        <f t="shared" si="13"/>
        <v>12</v>
      </c>
      <c r="C135" s="1">
        <f t="shared" si="14"/>
        <v>0</v>
      </c>
      <c r="D135" s="1">
        <f t="shared" si="15"/>
        <v>96</v>
      </c>
      <c r="E135" s="1">
        <f t="shared" si="16"/>
        <v>-24</v>
      </c>
      <c r="F135" s="1" t="e">
        <f t="shared" si="17"/>
        <v>#N/A</v>
      </c>
      <c r="G135" s="1" t="e">
        <f t="shared" si="18"/>
        <v>#N/A</v>
      </c>
      <c r="H135" s="1">
        <f t="shared" si="19"/>
        <v>1.164153218269349E-9</v>
      </c>
      <c r="I135" s="1">
        <f t="shared" si="21"/>
        <v>7.3919121733317287E-9</v>
      </c>
      <c r="J135" s="1">
        <f t="shared" si="23"/>
        <v>4.6935716640013204E-8</v>
      </c>
      <c r="K135" s="1">
        <f t="shared" si="25"/>
        <v>2.980232238769536E-7</v>
      </c>
      <c r="L135" s="1">
        <f t="shared" si="27"/>
        <v>1.8923295163729204E-6</v>
      </c>
      <c r="M135" s="1">
        <f t="shared" si="29"/>
        <v>1.2015543459843389E-5</v>
      </c>
      <c r="N135" s="1">
        <f t="shared" si="12"/>
        <v>7.6293945312500027E-5</v>
      </c>
      <c r="O135" s="1">
        <f t="shared" si="20"/>
        <v>4.8443635619146714E-4</v>
      </c>
      <c r="P135" s="1">
        <f t="shared" si="22"/>
        <v>3.0759791257199071E-3</v>
      </c>
      <c r="Q135" s="1">
        <f t="shared" si="24"/>
        <v>1.9531250000000003E-2</v>
      </c>
      <c r="R135" s="1">
        <f t="shared" si="26"/>
        <v>0.12401570718501562</v>
      </c>
      <c r="S135" s="1">
        <f t="shared" si="28"/>
        <v>0.78745065618429588</v>
      </c>
      <c r="T135" s="1">
        <f t="shared" ref="T135:T198" si="30">$C$8*EXP(-$C$5*($D135-($T$14-1)*$C$3))</f>
        <v>5</v>
      </c>
    </row>
    <row r="136" spans="1:20" x14ac:dyDescent="0.2">
      <c r="A136">
        <v>122</v>
      </c>
      <c r="B136">
        <f t="shared" si="13"/>
        <v>12</v>
      </c>
      <c r="C136">
        <f t="shared" si="14"/>
        <v>1</v>
      </c>
      <c r="D136">
        <f t="shared" si="15"/>
        <v>96.888888888888886</v>
      </c>
      <c r="E136">
        <f t="shared" si="16"/>
        <v>-24.888888888888886</v>
      </c>
      <c r="F136" t="e">
        <f t="shared" si="17"/>
        <v>#N/A</v>
      </c>
      <c r="G136" t="e">
        <f t="shared" si="18"/>
        <v>#N/A</v>
      </c>
      <c r="H136">
        <f t="shared" si="19"/>
        <v>9.480168800498624E-10</v>
      </c>
      <c r="I136">
        <f t="shared" si="21"/>
        <v>6.0195319706990566E-9</v>
      </c>
      <c r="J136">
        <f t="shared" si="23"/>
        <v>3.8221645530575488E-8</v>
      </c>
      <c r="K136">
        <f t="shared" si="25"/>
        <v>2.4269232129276499E-7</v>
      </c>
      <c r="L136">
        <f t="shared" si="27"/>
        <v>1.541000184498957E-6</v>
      </c>
      <c r="M136">
        <f t="shared" si="29"/>
        <v>9.7847412558273317E-6</v>
      </c>
      <c r="N136">
        <f t="shared" si="12"/>
        <v>6.2129234250947755E-5</v>
      </c>
      <c r="O136">
        <f t="shared" si="20"/>
        <v>3.9449604723173251E-4</v>
      </c>
      <c r="P136">
        <f t="shared" si="22"/>
        <v>2.5048937614917961E-3</v>
      </c>
      <c r="Q136">
        <f t="shared" si="24"/>
        <v>1.5905083968242625E-2</v>
      </c>
      <c r="R136">
        <f t="shared" si="26"/>
        <v>0.10099098809132356</v>
      </c>
      <c r="S136">
        <f t="shared" si="28"/>
        <v>0.64125280294189968</v>
      </c>
      <c r="T136">
        <f t="shared" si="30"/>
        <v>4.0717014958701112</v>
      </c>
    </row>
    <row r="137" spans="1:20" x14ac:dyDescent="0.2">
      <c r="A137">
        <v>123</v>
      </c>
      <c r="B137">
        <f t="shared" si="13"/>
        <v>12</v>
      </c>
      <c r="C137">
        <f t="shared" si="14"/>
        <v>2</v>
      </c>
      <c r="D137">
        <f t="shared" si="15"/>
        <v>97.777777777777771</v>
      </c>
      <c r="E137">
        <f t="shared" si="16"/>
        <v>-25.777777777777771</v>
      </c>
      <c r="F137" t="e">
        <f t="shared" si="17"/>
        <v>#N/A</v>
      </c>
      <c r="G137" t="e">
        <f t="shared" si="18"/>
        <v>#N/A</v>
      </c>
      <c r="H137">
        <f t="shared" si="19"/>
        <v>7.7200834972182805E-10</v>
      </c>
      <c r="I137">
        <f t="shared" si="21"/>
        <v>4.9019474659066613E-9</v>
      </c>
      <c r="J137">
        <f t="shared" si="23"/>
        <v>3.112542625629227E-8</v>
      </c>
      <c r="K137">
        <f t="shared" si="25"/>
        <v>1.9763413752878814E-7</v>
      </c>
      <c r="L137">
        <f t="shared" si="27"/>
        <v>1.254898551272104E-6</v>
      </c>
      <c r="M137">
        <f t="shared" si="29"/>
        <v>7.9681091216108263E-6</v>
      </c>
      <c r="N137">
        <f t="shared" si="12"/>
        <v>5.0594339207369709E-5</v>
      </c>
      <c r="O137">
        <f t="shared" si="20"/>
        <v>3.2125402912565879E-4</v>
      </c>
      <c r="P137">
        <f t="shared" si="22"/>
        <v>2.0398359351323711E-3</v>
      </c>
      <c r="Q137">
        <f t="shared" si="24"/>
        <v>1.2952150837086654E-2</v>
      </c>
      <c r="R137">
        <f t="shared" si="26"/>
        <v>8.2241031456168567E-2</v>
      </c>
      <c r="S137">
        <f t="shared" si="28"/>
        <v>0.522197999393887</v>
      </c>
      <c r="T137">
        <f t="shared" si="30"/>
        <v>3.3157506142941804</v>
      </c>
    </row>
    <row r="138" spans="1:20" x14ac:dyDescent="0.2">
      <c r="A138">
        <v>124</v>
      </c>
      <c r="B138">
        <f t="shared" si="13"/>
        <v>12</v>
      </c>
      <c r="C138">
        <f t="shared" si="14"/>
        <v>3</v>
      </c>
      <c r="D138">
        <f t="shared" si="15"/>
        <v>98.666666666666671</v>
      </c>
      <c r="E138">
        <f t="shared" si="16"/>
        <v>-26.666666666666671</v>
      </c>
      <c r="F138" t="e">
        <f t="shared" si="17"/>
        <v>#N/A</v>
      </c>
      <c r="G138" t="e">
        <f t="shared" si="18"/>
        <v>#N/A</v>
      </c>
      <c r="H138">
        <f t="shared" si="19"/>
        <v>6.2867751047731446E-10</v>
      </c>
      <c r="I138">
        <f t="shared" si="21"/>
        <v>3.9918533659217567E-9</v>
      </c>
      <c r="J138">
        <f t="shared" si="23"/>
        <v>2.5346688929468012E-8</v>
      </c>
      <c r="K138">
        <f t="shared" si="25"/>
        <v>1.6094144268219261E-7</v>
      </c>
      <c r="L138">
        <f t="shared" si="27"/>
        <v>1.0219144616759687E-6</v>
      </c>
      <c r="M138">
        <f t="shared" si="29"/>
        <v>6.4887523659437933E-6</v>
      </c>
      <c r="N138">
        <f t="shared" si="12"/>
        <v>4.1201009326641341E-5</v>
      </c>
      <c r="O138">
        <f t="shared" si="20"/>
        <v>2.6161010218904814E-4</v>
      </c>
      <c r="P138">
        <f t="shared" si="22"/>
        <v>1.6611206056816122E-3</v>
      </c>
      <c r="Q138">
        <f t="shared" si="24"/>
        <v>1.0547458387620171E-2</v>
      </c>
      <c r="R138">
        <f t="shared" si="26"/>
        <v>6.6972186160396255E-2</v>
      </c>
      <c r="S138">
        <f t="shared" si="28"/>
        <v>0.42524687505449243</v>
      </c>
      <c r="T138">
        <f t="shared" si="30"/>
        <v>2.7001493472307625</v>
      </c>
    </row>
    <row r="139" spans="1:20" x14ac:dyDescent="0.2">
      <c r="A139">
        <v>125</v>
      </c>
      <c r="B139">
        <f t="shared" si="13"/>
        <v>12</v>
      </c>
      <c r="C139">
        <f t="shared" si="14"/>
        <v>4</v>
      </c>
      <c r="D139">
        <f t="shared" si="15"/>
        <v>99.555555555555557</v>
      </c>
      <c r="E139">
        <f t="shared" si="16"/>
        <v>-27.555555555555557</v>
      </c>
      <c r="F139" t="e">
        <f t="shared" si="17"/>
        <v>#N/A</v>
      </c>
      <c r="G139" t="e">
        <f t="shared" si="18"/>
        <v>#N/A</v>
      </c>
      <c r="H139">
        <f t="shared" si="19"/>
        <v>5.1195743196607575E-10</v>
      </c>
      <c r="I139">
        <f t="shared" si="21"/>
        <v>3.2507270642635508E-9</v>
      </c>
      <c r="J139">
        <f t="shared" si="23"/>
        <v>2.0640830245893858E-8</v>
      </c>
      <c r="K139">
        <f t="shared" si="25"/>
        <v>1.3106110258331547E-7</v>
      </c>
      <c r="L139">
        <f t="shared" si="27"/>
        <v>8.3218612845146806E-7</v>
      </c>
      <c r="M139">
        <f t="shared" si="29"/>
        <v>5.2840525429488225E-6</v>
      </c>
      <c r="N139">
        <f t="shared" ref="N139:N202" si="31">$C$8*EXP(-$C$5*($D139-($N$14-1)*$C$3))</f>
        <v>3.3551642261328788E-5</v>
      </c>
      <c r="O139">
        <f t="shared" si="20"/>
        <v>2.1303964888357599E-4</v>
      </c>
      <c r="P139">
        <f t="shared" si="22"/>
        <v>1.3527174509948968E-3</v>
      </c>
      <c r="Q139">
        <f t="shared" si="24"/>
        <v>8.5892204189001592E-3</v>
      </c>
      <c r="R139">
        <f t="shared" si="26"/>
        <v>5.4538150114195397E-2</v>
      </c>
      <c r="S139">
        <f t="shared" si="28"/>
        <v>0.34629566745469342</v>
      </c>
      <c r="T139">
        <f t="shared" si="30"/>
        <v>2.1988404272384403</v>
      </c>
    </row>
    <row r="140" spans="1:20" x14ac:dyDescent="0.2">
      <c r="A140">
        <v>126</v>
      </c>
      <c r="B140">
        <f t="shared" si="13"/>
        <v>12</v>
      </c>
      <c r="C140">
        <f t="shared" si="14"/>
        <v>5</v>
      </c>
      <c r="D140">
        <f t="shared" si="15"/>
        <v>100.44444444444444</v>
      </c>
      <c r="E140">
        <f t="shared" si="16"/>
        <v>-28.444444444444443</v>
      </c>
      <c r="F140" t="e">
        <f t="shared" si="17"/>
        <v>#N/A</v>
      </c>
      <c r="G140" t="e">
        <f t="shared" si="18"/>
        <v>#N/A</v>
      </c>
      <c r="H140">
        <f t="shared" si="19"/>
        <v>4.1690756831161822E-10</v>
      </c>
      <c r="I140">
        <f t="shared" si="21"/>
        <v>2.6471980500454713E-9</v>
      </c>
      <c r="J140">
        <f t="shared" si="23"/>
        <v>1.6808659877641412E-8</v>
      </c>
      <c r="K140">
        <f t="shared" si="25"/>
        <v>1.0672833748777436E-7</v>
      </c>
      <c r="L140">
        <f t="shared" si="27"/>
        <v>6.776827008116398E-7</v>
      </c>
      <c r="M140">
        <f t="shared" si="29"/>
        <v>4.3030169286761971E-6</v>
      </c>
      <c r="N140">
        <f t="shared" si="31"/>
        <v>2.7322454396870249E-5</v>
      </c>
      <c r="O140">
        <f t="shared" si="20"/>
        <v>1.7348677140777992E-4</v>
      </c>
      <c r="P140">
        <f t="shared" si="22"/>
        <v>1.1015723337411052E-3</v>
      </c>
      <c r="Q140">
        <f t="shared" si="24"/>
        <v>6.9945483255987768E-3</v>
      </c>
      <c r="R140">
        <f t="shared" si="26"/>
        <v>4.4412613480391612E-2</v>
      </c>
      <c r="S140">
        <f t="shared" si="28"/>
        <v>0.28200251743772276</v>
      </c>
      <c r="T140">
        <f t="shared" si="30"/>
        <v>1.7906043713532864</v>
      </c>
    </row>
    <row r="141" spans="1:20" x14ac:dyDescent="0.2">
      <c r="A141">
        <v>127</v>
      </c>
      <c r="B141">
        <f t="shared" si="13"/>
        <v>12</v>
      </c>
      <c r="C141">
        <f t="shared" si="14"/>
        <v>6</v>
      </c>
      <c r="D141">
        <f t="shared" si="15"/>
        <v>101.33333333333333</v>
      </c>
      <c r="E141">
        <f t="shared" si="16"/>
        <v>-29.333333333333329</v>
      </c>
      <c r="F141" t="e">
        <f t="shared" si="17"/>
        <v>#N/A</v>
      </c>
      <c r="G141" t="e">
        <f t="shared" si="18"/>
        <v>#N/A</v>
      </c>
      <c r="H141">
        <f t="shared" si="19"/>
        <v>3.395046339067985E-10</v>
      </c>
      <c r="I141">
        <f t="shared" si="21"/>
        <v>2.1557200520469173E-9</v>
      </c>
      <c r="J141">
        <f t="shared" si="23"/>
        <v>1.3687969113472889E-8</v>
      </c>
      <c r="K141">
        <f t="shared" si="25"/>
        <v>8.6913186280140178E-8</v>
      </c>
      <c r="L141">
        <f t="shared" si="27"/>
        <v>5.5186433332401113E-7</v>
      </c>
      <c r="M141">
        <f t="shared" si="29"/>
        <v>3.5041200930490559E-6</v>
      </c>
      <c r="N141">
        <f t="shared" si="31"/>
        <v>2.2249775687715899E-5</v>
      </c>
      <c r="O141">
        <f t="shared" si="20"/>
        <v>1.4127726933094671E-4</v>
      </c>
      <c r="P141">
        <f t="shared" si="22"/>
        <v>8.9705474382055744E-4</v>
      </c>
      <c r="Q141">
        <f t="shared" si="24"/>
        <v>5.6959425760552641E-3</v>
      </c>
      <c r="R141">
        <f t="shared" si="26"/>
        <v>3.6166980948722352E-2</v>
      </c>
      <c r="S141">
        <f t="shared" si="28"/>
        <v>0.22964601441806265</v>
      </c>
      <c r="T141">
        <f t="shared" si="30"/>
        <v>1.4581612994701474</v>
      </c>
    </row>
    <row r="142" spans="1:20" x14ac:dyDescent="0.2">
      <c r="A142">
        <v>128</v>
      </c>
      <c r="B142">
        <f t="shared" si="13"/>
        <v>12</v>
      </c>
      <c r="C142">
        <f t="shared" si="14"/>
        <v>7</v>
      </c>
      <c r="D142">
        <f t="shared" si="15"/>
        <v>102.22222222222223</v>
      </c>
      <c r="E142">
        <f t="shared" si="16"/>
        <v>-30.222222222222229</v>
      </c>
      <c r="F142" t="e">
        <f t="shared" si="17"/>
        <v>#N/A</v>
      </c>
      <c r="G142" t="e">
        <f t="shared" si="18"/>
        <v>#N/A</v>
      </c>
      <c r="H142">
        <f t="shared" si="19"/>
        <v>2.7647230514662822E-10</v>
      </c>
      <c r="I142">
        <f t="shared" si="21"/>
        <v>1.7554897121193191E-9</v>
      </c>
      <c r="J142">
        <f t="shared" si="23"/>
        <v>1.1146664862950251E-8</v>
      </c>
      <c r="K142">
        <f t="shared" si="25"/>
        <v>7.0776910117536625E-8</v>
      </c>
      <c r="L142">
        <f t="shared" si="27"/>
        <v>4.4940536630254595E-7</v>
      </c>
      <c r="M142">
        <f t="shared" si="29"/>
        <v>2.8535462049152608E-6</v>
      </c>
      <c r="N142">
        <f t="shared" si="31"/>
        <v>1.8118888990089386E-5</v>
      </c>
      <c r="O142">
        <f t="shared" si="20"/>
        <v>1.1504777377345164E-4</v>
      </c>
      <c r="P142">
        <f t="shared" si="22"/>
        <v>7.30507828458306E-4</v>
      </c>
      <c r="Q142">
        <f t="shared" si="24"/>
        <v>4.638435581462882E-3</v>
      </c>
      <c r="R142">
        <f t="shared" si="26"/>
        <v>2.9452230086003617E-2</v>
      </c>
      <c r="S142">
        <f t="shared" si="28"/>
        <v>0.18701000408532631</v>
      </c>
      <c r="T142">
        <f t="shared" si="30"/>
        <v>1.1874395088544971</v>
      </c>
    </row>
    <row r="143" spans="1:20" x14ac:dyDescent="0.2">
      <c r="A143">
        <v>129</v>
      </c>
      <c r="B143">
        <f t="shared" ref="B143:B206" si="32">FLOOR(A143-1,10)/10</f>
        <v>12</v>
      </c>
      <c r="C143">
        <f t="shared" ref="C143:C206" si="33">MOD(A143-1,10)</f>
        <v>8</v>
      </c>
      <c r="D143">
        <f t="shared" ref="D143:D206" si="34">(B143+C143/9)*$C$3</f>
        <v>103.11111111111111</v>
      </c>
      <c r="E143">
        <f t="shared" ref="E143:E206" si="35">$C$10-D143</f>
        <v>-31.111111111111114</v>
      </c>
      <c r="F143" t="e">
        <f t="shared" ref="F143:F206" si="36">IF(E143&lt;0,NA(),D143)</f>
        <v>#N/A</v>
      </c>
      <c r="G143" t="e">
        <f t="shared" ref="G143:G206" si="37">IF(E143&lt;0,NA(),SUM(H143:AZ143))</f>
        <v>#N/A</v>
      </c>
      <c r="H143">
        <f t="shared" ref="H143:H206" si="38">$C$7*EXP(-$C$5*D143)</f>
        <v>2.2514253968643677E-10</v>
      </c>
      <c r="I143">
        <f t="shared" si="21"/>
        <v>1.4295660173641643E-9</v>
      </c>
      <c r="J143">
        <f t="shared" si="23"/>
        <v>9.0771783992874681E-9</v>
      </c>
      <c r="K143">
        <f t="shared" si="25"/>
        <v>5.7636490159727655E-8</v>
      </c>
      <c r="L143">
        <f t="shared" si="27"/>
        <v>3.6596890044522632E-7</v>
      </c>
      <c r="M143">
        <f t="shared" si="29"/>
        <v>2.3237576702175893E-6</v>
      </c>
      <c r="N143">
        <f t="shared" si="31"/>
        <v>1.475494148089029E-5</v>
      </c>
      <c r="O143">
        <f t="shared" si="20"/>
        <v>9.3688038513977829E-5</v>
      </c>
      <c r="P143">
        <f t="shared" si="22"/>
        <v>5.9488196357570221E-4</v>
      </c>
      <c r="Q143">
        <f t="shared" si="24"/>
        <v>3.7772650191079133E-3</v>
      </c>
      <c r="R143">
        <f t="shared" si="26"/>
        <v>2.3984137859578321E-2</v>
      </c>
      <c r="S143">
        <f t="shared" si="28"/>
        <v>0.15228978267537979</v>
      </c>
      <c r="T143">
        <f t="shared" si="30"/>
        <v>0.96697984489162514</v>
      </c>
    </row>
    <row r="144" spans="1:20" x14ac:dyDescent="0.2">
      <c r="A144">
        <v>130</v>
      </c>
      <c r="B144">
        <f t="shared" si="32"/>
        <v>12</v>
      </c>
      <c r="C144">
        <f t="shared" si="33"/>
        <v>9</v>
      </c>
      <c r="D144">
        <f t="shared" si="34"/>
        <v>104</v>
      </c>
      <c r="E144">
        <f t="shared" si="35"/>
        <v>-32</v>
      </c>
      <c r="F144" t="e">
        <f t="shared" si="36"/>
        <v>#N/A</v>
      </c>
      <c r="G144" t="e">
        <f t="shared" si="37"/>
        <v>#N/A</v>
      </c>
      <c r="H144">
        <f t="shared" si="38"/>
        <v>1.833426431250521E-10</v>
      </c>
      <c r="I144">
        <f t="shared" si="21"/>
        <v>1.164153218269349E-9</v>
      </c>
      <c r="J144">
        <f t="shared" si="23"/>
        <v>7.3919121733317287E-9</v>
      </c>
      <c r="K144">
        <f t="shared" si="25"/>
        <v>4.6935716640013204E-8</v>
      </c>
      <c r="L144">
        <f t="shared" si="27"/>
        <v>2.980232238769536E-7</v>
      </c>
      <c r="M144">
        <f t="shared" si="29"/>
        <v>1.8923295163729204E-6</v>
      </c>
      <c r="N144">
        <f t="shared" si="31"/>
        <v>1.2015543459843389E-5</v>
      </c>
      <c r="O144">
        <f t="shared" si="20"/>
        <v>7.6293945312500027E-5</v>
      </c>
      <c r="P144">
        <f t="shared" si="22"/>
        <v>4.8443635619146714E-4</v>
      </c>
      <c r="Q144">
        <f t="shared" si="24"/>
        <v>3.0759791257199071E-3</v>
      </c>
      <c r="R144">
        <f t="shared" si="26"/>
        <v>1.9531250000000003E-2</v>
      </c>
      <c r="S144">
        <f t="shared" si="28"/>
        <v>0.12401570718501562</v>
      </c>
      <c r="T144">
        <f t="shared" si="30"/>
        <v>0.78745065618429588</v>
      </c>
    </row>
    <row r="145" spans="1:22" s="1" customFormat="1" x14ac:dyDescent="0.2">
      <c r="A145" s="1">
        <v>131</v>
      </c>
      <c r="B145" s="1">
        <f t="shared" si="32"/>
        <v>13</v>
      </c>
      <c r="C145" s="1">
        <f t="shared" si="33"/>
        <v>0</v>
      </c>
      <c r="D145" s="1">
        <f t="shared" si="34"/>
        <v>104</v>
      </c>
      <c r="E145" s="1">
        <f t="shared" si="35"/>
        <v>-32</v>
      </c>
      <c r="F145" s="1" t="e">
        <f t="shared" si="36"/>
        <v>#N/A</v>
      </c>
      <c r="G145" s="1" t="e">
        <f t="shared" si="37"/>
        <v>#N/A</v>
      </c>
      <c r="H145" s="1">
        <f t="shared" si="38"/>
        <v>1.833426431250521E-10</v>
      </c>
      <c r="I145" s="1">
        <f t="shared" si="21"/>
        <v>1.164153218269349E-9</v>
      </c>
      <c r="J145" s="1">
        <f t="shared" si="23"/>
        <v>7.3919121733317287E-9</v>
      </c>
      <c r="K145" s="1">
        <f t="shared" si="25"/>
        <v>4.6935716640013204E-8</v>
      </c>
      <c r="L145" s="1">
        <f t="shared" si="27"/>
        <v>2.980232238769536E-7</v>
      </c>
      <c r="M145" s="1">
        <f t="shared" si="29"/>
        <v>1.8923295163729204E-6</v>
      </c>
      <c r="N145" s="1">
        <f t="shared" si="31"/>
        <v>1.2015543459843389E-5</v>
      </c>
      <c r="O145" s="1">
        <f t="shared" si="20"/>
        <v>7.6293945312500027E-5</v>
      </c>
      <c r="P145" s="1">
        <f t="shared" si="22"/>
        <v>4.8443635619146714E-4</v>
      </c>
      <c r="Q145" s="1">
        <f t="shared" si="24"/>
        <v>3.0759791257199071E-3</v>
      </c>
      <c r="R145" s="1">
        <f t="shared" si="26"/>
        <v>1.9531250000000003E-2</v>
      </c>
      <c r="S145" s="1">
        <f t="shared" si="28"/>
        <v>0.12401570718501562</v>
      </c>
      <c r="T145" s="1">
        <f t="shared" si="30"/>
        <v>0.78745065618429588</v>
      </c>
      <c r="U145" s="1">
        <f t="shared" ref="U145:U208" si="39">$C$8*EXP(-$C$5*($D145-($U$14-1)*$C$3))</f>
        <v>5</v>
      </c>
    </row>
    <row r="146" spans="1:22" x14ac:dyDescent="0.2">
      <c r="A146">
        <v>132</v>
      </c>
      <c r="B146">
        <f t="shared" si="32"/>
        <v>13</v>
      </c>
      <c r="C146">
        <f t="shared" si="33"/>
        <v>1</v>
      </c>
      <c r="D146">
        <f t="shared" si="34"/>
        <v>104.88888888888889</v>
      </c>
      <c r="E146">
        <f t="shared" si="35"/>
        <v>-32.888888888888886</v>
      </c>
      <c r="F146" t="e">
        <f t="shared" si="36"/>
        <v>#N/A</v>
      </c>
      <c r="G146" t="e">
        <f t="shared" si="37"/>
        <v>#N/A</v>
      </c>
      <c r="H146">
        <f t="shared" si="38"/>
        <v>1.4930330285381091E-10</v>
      </c>
      <c r="I146">
        <f t="shared" si="21"/>
        <v>9.480168800498624E-10</v>
      </c>
      <c r="J146">
        <f t="shared" si="23"/>
        <v>6.0195319706990566E-9</v>
      </c>
      <c r="K146">
        <f t="shared" si="25"/>
        <v>3.8221645530575488E-8</v>
      </c>
      <c r="L146">
        <f t="shared" si="27"/>
        <v>2.4269232129276499E-7</v>
      </c>
      <c r="M146">
        <f t="shared" si="29"/>
        <v>1.541000184498957E-6</v>
      </c>
      <c r="N146">
        <f t="shared" si="31"/>
        <v>9.7847412558273317E-6</v>
      </c>
      <c r="O146">
        <f t="shared" si="20"/>
        <v>6.2129234250947755E-5</v>
      </c>
      <c r="P146">
        <f t="shared" si="22"/>
        <v>3.9449604723173251E-4</v>
      </c>
      <c r="Q146">
        <f t="shared" si="24"/>
        <v>2.5048937614917961E-3</v>
      </c>
      <c r="R146">
        <f t="shared" si="26"/>
        <v>1.5905083968242625E-2</v>
      </c>
      <c r="S146">
        <f t="shared" si="28"/>
        <v>0.10099098809132356</v>
      </c>
      <c r="T146">
        <f t="shared" si="30"/>
        <v>0.64125280294189968</v>
      </c>
      <c r="U146">
        <f t="shared" si="39"/>
        <v>4.0717014958701112</v>
      </c>
    </row>
    <row r="147" spans="1:22" x14ac:dyDescent="0.2">
      <c r="A147">
        <v>133</v>
      </c>
      <c r="B147">
        <f t="shared" si="32"/>
        <v>13</v>
      </c>
      <c r="C147">
        <f t="shared" si="33"/>
        <v>2</v>
      </c>
      <c r="D147">
        <f t="shared" si="34"/>
        <v>105.77777777777777</v>
      </c>
      <c r="E147">
        <f t="shared" si="35"/>
        <v>-33.777777777777771</v>
      </c>
      <c r="F147" t="e">
        <f t="shared" si="36"/>
        <v>#N/A</v>
      </c>
      <c r="G147" t="e">
        <f t="shared" si="37"/>
        <v>#N/A</v>
      </c>
      <c r="H147">
        <f t="shared" si="38"/>
        <v>1.2158369631364204E-10</v>
      </c>
      <c r="I147">
        <f t="shared" si="21"/>
        <v>7.7200834972182805E-10</v>
      </c>
      <c r="J147">
        <f t="shared" si="23"/>
        <v>4.9019474659066613E-9</v>
      </c>
      <c r="K147">
        <f t="shared" si="25"/>
        <v>3.112542625629227E-8</v>
      </c>
      <c r="L147">
        <f t="shared" si="27"/>
        <v>1.9763413752878814E-7</v>
      </c>
      <c r="M147">
        <f t="shared" si="29"/>
        <v>1.254898551272104E-6</v>
      </c>
      <c r="N147">
        <f t="shared" si="31"/>
        <v>7.9681091216108263E-6</v>
      </c>
      <c r="O147">
        <f t="shared" si="20"/>
        <v>5.0594339207369709E-5</v>
      </c>
      <c r="P147">
        <f t="shared" si="22"/>
        <v>3.2125402912565879E-4</v>
      </c>
      <c r="Q147">
        <f t="shared" si="24"/>
        <v>2.0398359351323711E-3</v>
      </c>
      <c r="R147">
        <f t="shared" si="26"/>
        <v>1.2952150837086654E-2</v>
      </c>
      <c r="S147">
        <f t="shared" si="28"/>
        <v>8.2241031456168567E-2</v>
      </c>
      <c r="T147">
        <f t="shared" si="30"/>
        <v>0.522197999393887</v>
      </c>
      <c r="U147">
        <f t="shared" si="39"/>
        <v>3.3157506142941804</v>
      </c>
    </row>
    <row r="148" spans="1:22" x14ac:dyDescent="0.2">
      <c r="A148">
        <v>134</v>
      </c>
      <c r="B148">
        <f t="shared" si="32"/>
        <v>13</v>
      </c>
      <c r="C148">
        <f t="shared" si="33"/>
        <v>3</v>
      </c>
      <c r="D148">
        <f t="shared" si="34"/>
        <v>106.66666666666667</v>
      </c>
      <c r="E148">
        <f t="shared" si="35"/>
        <v>-34.666666666666671</v>
      </c>
      <c r="F148" t="e">
        <f t="shared" si="36"/>
        <v>#N/A</v>
      </c>
      <c r="G148" t="e">
        <f t="shared" si="37"/>
        <v>#N/A</v>
      </c>
      <c r="H148">
        <f t="shared" si="38"/>
        <v>9.9010503630734357E-11</v>
      </c>
      <c r="I148">
        <f t="shared" si="21"/>
        <v>6.2867751047731446E-10</v>
      </c>
      <c r="J148">
        <f t="shared" si="23"/>
        <v>3.9918533659217567E-9</v>
      </c>
      <c r="K148">
        <f t="shared" si="25"/>
        <v>2.5346688929468012E-8</v>
      </c>
      <c r="L148">
        <f t="shared" si="27"/>
        <v>1.6094144268219261E-7</v>
      </c>
      <c r="M148">
        <f t="shared" si="29"/>
        <v>1.0219144616759687E-6</v>
      </c>
      <c r="N148">
        <f t="shared" si="31"/>
        <v>6.4887523659437933E-6</v>
      </c>
      <c r="O148">
        <f t="shared" si="20"/>
        <v>4.1201009326641341E-5</v>
      </c>
      <c r="P148">
        <f t="shared" si="22"/>
        <v>2.6161010218904814E-4</v>
      </c>
      <c r="Q148">
        <f t="shared" si="24"/>
        <v>1.6611206056816122E-3</v>
      </c>
      <c r="R148">
        <f t="shared" si="26"/>
        <v>1.0547458387620171E-2</v>
      </c>
      <c r="S148">
        <f t="shared" si="28"/>
        <v>6.6972186160396255E-2</v>
      </c>
      <c r="T148">
        <f t="shared" si="30"/>
        <v>0.42524687505449243</v>
      </c>
      <c r="U148">
        <f t="shared" si="39"/>
        <v>2.7001493472307625</v>
      </c>
    </row>
    <row r="149" spans="1:22" x14ac:dyDescent="0.2">
      <c r="A149">
        <v>135</v>
      </c>
      <c r="B149">
        <f t="shared" si="32"/>
        <v>13</v>
      </c>
      <c r="C149">
        <f t="shared" si="33"/>
        <v>4</v>
      </c>
      <c r="D149">
        <f t="shared" si="34"/>
        <v>107.55555555555556</v>
      </c>
      <c r="E149">
        <f t="shared" si="35"/>
        <v>-35.555555555555557</v>
      </c>
      <c r="F149" t="e">
        <f t="shared" si="36"/>
        <v>#N/A</v>
      </c>
      <c r="G149" t="e">
        <f t="shared" si="37"/>
        <v>#N/A</v>
      </c>
      <c r="H149">
        <f t="shared" si="38"/>
        <v>8.0628243148022831E-11</v>
      </c>
      <c r="I149">
        <f t="shared" si="21"/>
        <v>5.1195743196607575E-10</v>
      </c>
      <c r="J149">
        <f t="shared" si="23"/>
        <v>3.2507270642635508E-9</v>
      </c>
      <c r="K149">
        <f t="shared" si="25"/>
        <v>2.0640830245893858E-8</v>
      </c>
      <c r="L149">
        <f t="shared" si="27"/>
        <v>1.3106110258331547E-7</v>
      </c>
      <c r="M149">
        <f t="shared" si="29"/>
        <v>8.3218612845146806E-7</v>
      </c>
      <c r="N149">
        <f t="shared" si="31"/>
        <v>5.2840525429488225E-6</v>
      </c>
      <c r="O149">
        <f t="shared" ref="O149:O212" si="40">$C$8*EXP(-$C$5*($D149-($O$14-1)*$C$3))</f>
        <v>3.3551642261328788E-5</v>
      </c>
      <c r="P149">
        <f t="shared" si="22"/>
        <v>2.1303964888357599E-4</v>
      </c>
      <c r="Q149">
        <f t="shared" si="24"/>
        <v>1.3527174509948968E-3</v>
      </c>
      <c r="R149">
        <f t="shared" si="26"/>
        <v>8.5892204189001592E-3</v>
      </c>
      <c r="S149">
        <f t="shared" si="28"/>
        <v>5.4538150114195397E-2</v>
      </c>
      <c r="T149">
        <f t="shared" si="30"/>
        <v>0.34629566745469342</v>
      </c>
      <c r="U149">
        <f t="shared" si="39"/>
        <v>2.1988404272384403</v>
      </c>
    </row>
    <row r="150" spans="1:22" x14ac:dyDescent="0.2">
      <c r="A150">
        <v>136</v>
      </c>
      <c r="B150">
        <f t="shared" si="32"/>
        <v>13</v>
      </c>
      <c r="C150">
        <f t="shared" si="33"/>
        <v>5</v>
      </c>
      <c r="D150">
        <f t="shared" si="34"/>
        <v>108.44444444444444</v>
      </c>
      <c r="E150">
        <f t="shared" si="35"/>
        <v>-36.444444444444443</v>
      </c>
      <c r="F150" t="e">
        <f t="shared" si="36"/>
        <v>#N/A</v>
      </c>
      <c r="G150" t="e">
        <f t="shared" si="37"/>
        <v>#N/A</v>
      </c>
      <c r="H150">
        <f t="shared" si="38"/>
        <v>6.5658827647036725E-11</v>
      </c>
      <c r="I150">
        <f t="shared" si="21"/>
        <v>4.1690756831161822E-10</v>
      </c>
      <c r="J150">
        <f t="shared" si="23"/>
        <v>2.6471980500454713E-9</v>
      </c>
      <c r="K150">
        <f t="shared" si="25"/>
        <v>1.6808659877641412E-8</v>
      </c>
      <c r="L150">
        <f t="shared" si="27"/>
        <v>1.0672833748777436E-7</v>
      </c>
      <c r="M150">
        <f t="shared" si="29"/>
        <v>6.776827008116398E-7</v>
      </c>
      <c r="N150">
        <f t="shared" si="31"/>
        <v>4.3030169286761971E-6</v>
      </c>
      <c r="O150">
        <f t="shared" si="40"/>
        <v>2.7322454396870249E-5</v>
      </c>
      <c r="P150">
        <f t="shared" si="22"/>
        <v>1.7348677140777992E-4</v>
      </c>
      <c r="Q150">
        <f t="shared" si="24"/>
        <v>1.1015723337411052E-3</v>
      </c>
      <c r="R150">
        <f t="shared" si="26"/>
        <v>6.9945483255987768E-3</v>
      </c>
      <c r="S150">
        <f t="shared" si="28"/>
        <v>4.4412613480391612E-2</v>
      </c>
      <c r="T150">
        <f t="shared" si="30"/>
        <v>0.28200251743772276</v>
      </c>
      <c r="U150">
        <f t="shared" si="39"/>
        <v>1.7906043713532864</v>
      </c>
    </row>
    <row r="151" spans="1:22" x14ac:dyDescent="0.2">
      <c r="A151">
        <v>137</v>
      </c>
      <c r="B151">
        <f t="shared" si="32"/>
        <v>13</v>
      </c>
      <c r="C151">
        <f t="shared" si="33"/>
        <v>6</v>
      </c>
      <c r="D151">
        <f t="shared" si="34"/>
        <v>109.33333333333333</v>
      </c>
      <c r="E151">
        <f t="shared" si="35"/>
        <v>-37.333333333333329</v>
      </c>
      <c r="F151" t="e">
        <f t="shared" si="36"/>
        <v>#N/A</v>
      </c>
      <c r="G151" t="e">
        <f t="shared" si="37"/>
        <v>#N/A</v>
      </c>
      <c r="H151">
        <f t="shared" si="38"/>
        <v>5.3468629349503442E-11</v>
      </c>
      <c r="I151">
        <f t="shared" si="21"/>
        <v>3.395046339067985E-10</v>
      </c>
      <c r="J151">
        <f t="shared" si="23"/>
        <v>2.1557200520469173E-9</v>
      </c>
      <c r="K151">
        <f t="shared" si="25"/>
        <v>1.3687969113472889E-8</v>
      </c>
      <c r="L151">
        <f t="shared" si="27"/>
        <v>8.6913186280140178E-8</v>
      </c>
      <c r="M151">
        <f t="shared" si="29"/>
        <v>5.5186433332401113E-7</v>
      </c>
      <c r="N151">
        <f t="shared" si="31"/>
        <v>3.5041200930490559E-6</v>
      </c>
      <c r="O151">
        <f t="shared" si="40"/>
        <v>2.2249775687715899E-5</v>
      </c>
      <c r="P151">
        <f t="shared" si="22"/>
        <v>1.4127726933094671E-4</v>
      </c>
      <c r="Q151">
        <f t="shared" si="24"/>
        <v>8.9705474382055744E-4</v>
      </c>
      <c r="R151">
        <f t="shared" si="26"/>
        <v>5.6959425760552641E-3</v>
      </c>
      <c r="S151">
        <f t="shared" si="28"/>
        <v>3.6166980948722352E-2</v>
      </c>
      <c r="T151">
        <f t="shared" si="30"/>
        <v>0.22964601441806265</v>
      </c>
      <c r="U151">
        <f t="shared" si="39"/>
        <v>1.4581612994701474</v>
      </c>
    </row>
    <row r="152" spans="1:22" x14ac:dyDescent="0.2">
      <c r="A152">
        <v>138</v>
      </c>
      <c r="B152">
        <f t="shared" si="32"/>
        <v>13</v>
      </c>
      <c r="C152">
        <f t="shared" si="33"/>
        <v>7</v>
      </c>
      <c r="D152">
        <f t="shared" si="34"/>
        <v>110.22222222222223</v>
      </c>
      <c r="E152">
        <f t="shared" si="35"/>
        <v>-38.222222222222229</v>
      </c>
      <c r="F152" t="e">
        <f t="shared" si="36"/>
        <v>#N/A</v>
      </c>
      <c r="G152" t="e">
        <f t="shared" si="37"/>
        <v>#N/A</v>
      </c>
      <c r="H152">
        <f t="shared" si="38"/>
        <v>4.3541659620899384E-11</v>
      </c>
      <c r="I152">
        <f t="shared" si="21"/>
        <v>2.7647230514662822E-10</v>
      </c>
      <c r="J152">
        <f t="shared" si="23"/>
        <v>1.7554897121193191E-9</v>
      </c>
      <c r="K152">
        <f t="shared" si="25"/>
        <v>1.1146664862950251E-8</v>
      </c>
      <c r="L152">
        <f t="shared" si="27"/>
        <v>7.0776910117536625E-8</v>
      </c>
      <c r="M152">
        <f t="shared" si="29"/>
        <v>4.4940536630254595E-7</v>
      </c>
      <c r="N152">
        <f t="shared" si="31"/>
        <v>2.8535462049152608E-6</v>
      </c>
      <c r="O152">
        <f t="shared" si="40"/>
        <v>1.8118888990089386E-5</v>
      </c>
      <c r="P152">
        <f t="shared" si="22"/>
        <v>1.1504777377345164E-4</v>
      </c>
      <c r="Q152">
        <f t="shared" si="24"/>
        <v>7.30507828458306E-4</v>
      </c>
      <c r="R152">
        <f t="shared" si="26"/>
        <v>4.638435581462882E-3</v>
      </c>
      <c r="S152">
        <f t="shared" si="28"/>
        <v>2.9452230086003617E-2</v>
      </c>
      <c r="T152">
        <f t="shared" si="30"/>
        <v>0.18701000408532631</v>
      </c>
      <c r="U152">
        <f t="shared" si="39"/>
        <v>1.1874395088544971</v>
      </c>
    </row>
    <row r="153" spans="1:22" x14ac:dyDescent="0.2">
      <c r="A153">
        <v>139</v>
      </c>
      <c r="B153">
        <f t="shared" si="32"/>
        <v>13</v>
      </c>
      <c r="C153">
        <f t="shared" si="33"/>
        <v>8</v>
      </c>
      <c r="D153">
        <f t="shared" si="34"/>
        <v>111.11111111111111</v>
      </c>
      <c r="E153">
        <f t="shared" si="35"/>
        <v>-39.111111111111114</v>
      </c>
      <c r="F153" t="e">
        <f t="shared" si="36"/>
        <v>#N/A</v>
      </c>
      <c r="G153" t="e">
        <f t="shared" si="37"/>
        <v>#N/A</v>
      </c>
      <c r="H153">
        <f t="shared" si="38"/>
        <v>3.5457728122216646E-11</v>
      </c>
      <c r="I153">
        <f t="shared" ref="I153:I216" si="41">$C$8*EXP(-$C$5*($D153-($I$14-1)*$C$3))</f>
        <v>2.2514253968643677E-10</v>
      </c>
      <c r="J153">
        <f t="shared" si="23"/>
        <v>1.4295660173641643E-9</v>
      </c>
      <c r="K153">
        <f t="shared" si="25"/>
        <v>9.0771783992874681E-9</v>
      </c>
      <c r="L153">
        <f t="shared" si="27"/>
        <v>5.7636490159727655E-8</v>
      </c>
      <c r="M153">
        <f t="shared" si="29"/>
        <v>3.6596890044522632E-7</v>
      </c>
      <c r="N153">
        <f t="shared" si="31"/>
        <v>2.3237576702175893E-6</v>
      </c>
      <c r="O153">
        <f t="shared" si="40"/>
        <v>1.475494148089029E-5</v>
      </c>
      <c r="P153">
        <f t="shared" si="22"/>
        <v>9.3688038513977829E-5</v>
      </c>
      <c r="Q153">
        <f t="shared" si="24"/>
        <v>5.9488196357570221E-4</v>
      </c>
      <c r="R153">
        <f t="shared" si="26"/>
        <v>3.7772650191079133E-3</v>
      </c>
      <c r="S153">
        <f t="shared" si="28"/>
        <v>2.3984137859578321E-2</v>
      </c>
      <c r="T153">
        <f t="shared" si="30"/>
        <v>0.15228978267537979</v>
      </c>
      <c r="U153">
        <f t="shared" si="39"/>
        <v>0.96697984489162514</v>
      </c>
    </row>
    <row r="154" spans="1:22" x14ac:dyDescent="0.2">
      <c r="A154">
        <v>140</v>
      </c>
      <c r="B154">
        <f t="shared" si="32"/>
        <v>13</v>
      </c>
      <c r="C154">
        <f t="shared" si="33"/>
        <v>9</v>
      </c>
      <c r="D154">
        <f t="shared" si="34"/>
        <v>112</v>
      </c>
      <c r="E154">
        <f t="shared" si="35"/>
        <v>-40</v>
      </c>
      <c r="F154" t="e">
        <f t="shared" si="36"/>
        <v>#N/A</v>
      </c>
      <c r="G154" t="e">
        <f t="shared" si="37"/>
        <v>#N/A</v>
      </c>
      <c r="H154">
        <f t="shared" si="38"/>
        <v>2.8874656927077046E-11</v>
      </c>
      <c r="I154">
        <f t="shared" si="41"/>
        <v>1.833426431250521E-10</v>
      </c>
      <c r="J154">
        <f t="shared" si="23"/>
        <v>1.164153218269349E-9</v>
      </c>
      <c r="K154">
        <f t="shared" si="25"/>
        <v>7.3919121733317287E-9</v>
      </c>
      <c r="L154">
        <f t="shared" si="27"/>
        <v>4.6935716640013204E-8</v>
      </c>
      <c r="M154">
        <f t="shared" si="29"/>
        <v>2.980232238769536E-7</v>
      </c>
      <c r="N154">
        <f t="shared" si="31"/>
        <v>1.8923295163729204E-6</v>
      </c>
      <c r="O154">
        <f t="shared" si="40"/>
        <v>1.2015543459843389E-5</v>
      </c>
      <c r="P154">
        <f t="shared" si="22"/>
        <v>7.6293945312500027E-5</v>
      </c>
      <c r="Q154">
        <f t="shared" si="24"/>
        <v>4.8443635619146714E-4</v>
      </c>
      <c r="R154">
        <f t="shared" si="26"/>
        <v>3.0759791257199071E-3</v>
      </c>
      <c r="S154">
        <f t="shared" si="28"/>
        <v>1.9531250000000003E-2</v>
      </c>
      <c r="T154">
        <f t="shared" si="30"/>
        <v>0.12401570718501562</v>
      </c>
      <c r="U154">
        <f t="shared" si="39"/>
        <v>0.78745065618429588</v>
      </c>
    </row>
    <row r="155" spans="1:22" s="1" customFormat="1" x14ac:dyDescent="0.2">
      <c r="A155" s="1">
        <v>141</v>
      </c>
      <c r="B155" s="1">
        <f t="shared" si="32"/>
        <v>14</v>
      </c>
      <c r="C155" s="1">
        <f t="shared" si="33"/>
        <v>0</v>
      </c>
      <c r="D155" s="1">
        <f t="shared" si="34"/>
        <v>112</v>
      </c>
      <c r="E155" s="1">
        <f t="shared" si="35"/>
        <v>-40</v>
      </c>
      <c r="F155" s="1" t="e">
        <f t="shared" si="36"/>
        <v>#N/A</v>
      </c>
      <c r="G155" s="1" t="e">
        <f t="shared" si="37"/>
        <v>#N/A</v>
      </c>
      <c r="H155" s="1">
        <f t="shared" si="38"/>
        <v>2.8874656927077046E-11</v>
      </c>
      <c r="I155" s="1">
        <f t="shared" si="41"/>
        <v>1.833426431250521E-10</v>
      </c>
      <c r="J155" s="1">
        <f t="shared" si="23"/>
        <v>1.164153218269349E-9</v>
      </c>
      <c r="K155" s="1">
        <f t="shared" si="25"/>
        <v>7.3919121733317287E-9</v>
      </c>
      <c r="L155" s="1">
        <f t="shared" si="27"/>
        <v>4.6935716640013204E-8</v>
      </c>
      <c r="M155" s="1">
        <f t="shared" si="29"/>
        <v>2.980232238769536E-7</v>
      </c>
      <c r="N155" s="1">
        <f t="shared" si="31"/>
        <v>1.8923295163729204E-6</v>
      </c>
      <c r="O155" s="1">
        <f t="shared" si="40"/>
        <v>1.2015543459843389E-5</v>
      </c>
      <c r="P155" s="1">
        <f t="shared" si="22"/>
        <v>7.6293945312500027E-5</v>
      </c>
      <c r="Q155" s="1">
        <f t="shared" si="24"/>
        <v>4.8443635619146714E-4</v>
      </c>
      <c r="R155" s="1">
        <f t="shared" si="26"/>
        <v>3.0759791257199071E-3</v>
      </c>
      <c r="S155" s="1">
        <f t="shared" si="28"/>
        <v>1.9531250000000003E-2</v>
      </c>
      <c r="T155" s="1">
        <f t="shared" si="30"/>
        <v>0.12401570718501562</v>
      </c>
      <c r="U155" s="1">
        <f t="shared" si="39"/>
        <v>0.78745065618429588</v>
      </c>
      <c r="V155" s="1">
        <f t="shared" ref="V155:V218" si="42">$C$8*EXP(-$C$5*($D155-($V$14-1)*$C$3))</f>
        <v>5</v>
      </c>
    </row>
    <row r="156" spans="1:22" x14ac:dyDescent="0.2">
      <c r="A156">
        <v>142</v>
      </c>
      <c r="B156">
        <f t="shared" si="32"/>
        <v>14</v>
      </c>
      <c r="C156">
        <f t="shared" si="33"/>
        <v>1</v>
      </c>
      <c r="D156">
        <f t="shared" si="34"/>
        <v>112.88888888888889</v>
      </c>
      <c r="E156">
        <f t="shared" si="35"/>
        <v>-40.888888888888886</v>
      </c>
      <c r="F156" t="e">
        <f t="shared" si="36"/>
        <v>#N/A</v>
      </c>
      <c r="G156" t="e">
        <f t="shared" si="37"/>
        <v>#N/A</v>
      </c>
      <c r="H156">
        <f t="shared" si="38"/>
        <v>2.3513796760543174E-11</v>
      </c>
      <c r="I156">
        <f t="shared" si="41"/>
        <v>1.4930330285381091E-10</v>
      </c>
      <c r="J156">
        <f t="shared" si="23"/>
        <v>9.480168800498624E-10</v>
      </c>
      <c r="K156">
        <f t="shared" si="25"/>
        <v>6.0195319706990566E-9</v>
      </c>
      <c r="L156">
        <f t="shared" si="27"/>
        <v>3.8221645530575488E-8</v>
      </c>
      <c r="M156">
        <f t="shared" si="29"/>
        <v>2.4269232129276499E-7</v>
      </c>
      <c r="N156">
        <f t="shared" si="31"/>
        <v>1.541000184498957E-6</v>
      </c>
      <c r="O156">
        <f t="shared" si="40"/>
        <v>9.7847412558273317E-6</v>
      </c>
      <c r="P156">
        <f t="shared" si="22"/>
        <v>6.2129234250947755E-5</v>
      </c>
      <c r="Q156">
        <f t="shared" si="24"/>
        <v>3.9449604723173251E-4</v>
      </c>
      <c r="R156">
        <f t="shared" si="26"/>
        <v>2.5048937614917961E-3</v>
      </c>
      <c r="S156">
        <f t="shared" si="28"/>
        <v>1.5905083968242625E-2</v>
      </c>
      <c r="T156">
        <f t="shared" si="30"/>
        <v>0.10099098809132356</v>
      </c>
      <c r="U156">
        <f t="shared" si="39"/>
        <v>0.64125280294189968</v>
      </c>
      <c r="V156">
        <f t="shared" si="42"/>
        <v>4.0717014958701112</v>
      </c>
    </row>
    <row r="157" spans="1:22" x14ac:dyDescent="0.2">
      <c r="A157">
        <v>143</v>
      </c>
      <c r="B157">
        <f t="shared" si="32"/>
        <v>14</v>
      </c>
      <c r="C157">
        <f t="shared" si="33"/>
        <v>2</v>
      </c>
      <c r="D157">
        <f t="shared" si="34"/>
        <v>113.77777777777777</v>
      </c>
      <c r="E157">
        <f t="shared" si="35"/>
        <v>-41.777777777777771</v>
      </c>
      <c r="F157" t="e">
        <f t="shared" si="36"/>
        <v>#N/A</v>
      </c>
      <c r="G157" t="e">
        <f t="shared" si="37"/>
        <v>#N/A</v>
      </c>
      <c r="H157">
        <f t="shared" si="38"/>
        <v>1.9148232288697883E-11</v>
      </c>
      <c r="I157">
        <f t="shared" si="41"/>
        <v>1.2158369631364204E-10</v>
      </c>
      <c r="J157">
        <f t="shared" si="23"/>
        <v>7.7200834972182805E-10</v>
      </c>
      <c r="K157">
        <f t="shared" si="25"/>
        <v>4.9019474659066613E-9</v>
      </c>
      <c r="L157">
        <f t="shared" si="27"/>
        <v>3.112542625629227E-8</v>
      </c>
      <c r="M157">
        <f t="shared" si="29"/>
        <v>1.9763413752878814E-7</v>
      </c>
      <c r="N157">
        <f t="shared" si="31"/>
        <v>1.254898551272104E-6</v>
      </c>
      <c r="O157">
        <f t="shared" si="40"/>
        <v>7.9681091216108263E-6</v>
      </c>
      <c r="P157">
        <f t="shared" si="22"/>
        <v>5.0594339207369709E-5</v>
      </c>
      <c r="Q157">
        <f t="shared" si="24"/>
        <v>3.2125402912565879E-4</v>
      </c>
      <c r="R157">
        <f t="shared" si="26"/>
        <v>2.0398359351323711E-3</v>
      </c>
      <c r="S157">
        <f t="shared" si="28"/>
        <v>1.2952150837086654E-2</v>
      </c>
      <c r="T157">
        <f t="shared" si="30"/>
        <v>8.2241031456168567E-2</v>
      </c>
      <c r="U157">
        <f t="shared" si="39"/>
        <v>0.522197999393887</v>
      </c>
      <c r="V157">
        <f t="shared" si="42"/>
        <v>3.3157506142941804</v>
      </c>
    </row>
    <row r="158" spans="1:22" x14ac:dyDescent="0.2">
      <c r="A158">
        <v>144</v>
      </c>
      <c r="B158">
        <f t="shared" si="32"/>
        <v>14</v>
      </c>
      <c r="C158">
        <f t="shared" si="33"/>
        <v>3</v>
      </c>
      <c r="D158">
        <f t="shared" si="34"/>
        <v>114.66666666666667</v>
      </c>
      <c r="E158">
        <f t="shared" si="35"/>
        <v>-42.666666666666671</v>
      </c>
      <c r="F158" t="e">
        <f t="shared" si="36"/>
        <v>#N/A</v>
      </c>
      <c r="G158" t="e">
        <f t="shared" si="37"/>
        <v>#N/A</v>
      </c>
      <c r="H158">
        <f t="shared" si="38"/>
        <v>1.5593177210631849E-11</v>
      </c>
      <c r="I158">
        <f t="shared" si="41"/>
        <v>9.9010503630734357E-11</v>
      </c>
      <c r="J158">
        <f t="shared" si="23"/>
        <v>6.2867751047731446E-10</v>
      </c>
      <c r="K158">
        <f t="shared" si="25"/>
        <v>3.9918533659217567E-9</v>
      </c>
      <c r="L158">
        <f t="shared" si="27"/>
        <v>2.5346688929468012E-8</v>
      </c>
      <c r="M158">
        <f t="shared" si="29"/>
        <v>1.6094144268219261E-7</v>
      </c>
      <c r="N158">
        <f t="shared" si="31"/>
        <v>1.0219144616759687E-6</v>
      </c>
      <c r="O158">
        <f t="shared" si="40"/>
        <v>6.4887523659437933E-6</v>
      </c>
      <c r="P158">
        <f t="shared" si="22"/>
        <v>4.1201009326641341E-5</v>
      </c>
      <c r="Q158">
        <f t="shared" si="24"/>
        <v>2.6161010218904814E-4</v>
      </c>
      <c r="R158">
        <f t="shared" si="26"/>
        <v>1.6611206056816122E-3</v>
      </c>
      <c r="S158">
        <f t="shared" si="28"/>
        <v>1.0547458387620171E-2</v>
      </c>
      <c r="T158">
        <f t="shared" si="30"/>
        <v>6.6972186160396255E-2</v>
      </c>
      <c r="U158">
        <f t="shared" si="39"/>
        <v>0.42524687505449243</v>
      </c>
      <c r="V158">
        <f t="shared" si="42"/>
        <v>2.7001493472307625</v>
      </c>
    </row>
    <row r="159" spans="1:22" x14ac:dyDescent="0.2">
      <c r="A159">
        <v>145</v>
      </c>
      <c r="B159">
        <f t="shared" si="32"/>
        <v>14</v>
      </c>
      <c r="C159">
        <f t="shared" si="33"/>
        <v>4</v>
      </c>
      <c r="D159">
        <f t="shared" si="34"/>
        <v>115.55555555555556</v>
      </c>
      <c r="E159">
        <f t="shared" si="35"/>
        <v>-43.555555555555557</v>
      </c>
      <c r="F159" t="e">
        <f t="shared" si="36"/>
        <v>#N/A</v>
      </c>
      <c r="G159" t="e">
        <f t="shared" si="37"/>
        <v>#N/A</v>
      </c>
      <c r="H159">
        <f t="shared" si="38"/>
        <v>1.2698152594779486E-11</v>
      </c>
      <c r="I159">
        <f t="shared" si="41"/>
        <v>8.0628243148022831E-11</v>
      </c>
      <c r="J159">
        <f t="shared" si="23"/>
        <v>5.1195743196607575E-10</v>
      </c>
      <c r="K159">
        <f t="shared" si="25"/>
        <v>3.2507270642635508E-9</v>
      </c>
      <c r="L159">
        <f t="shared" si="27"/>
        <v>2.0640830245893858E-8</v>
      </c>
      <c r="M159">
        <f t="shared" si="29"/>
        <v>1.3106110258331547E-7</v>
      </c>
      <c r="N159">
        <f t="shared" si="31"/>
        <v>8.3218612845146806E-7</v>
      </c>
      <c r="O159">
        <f t="shared" si="40"/>
        <v>5.2840525429488225E-6</v>
      </c>
      <c r="P159">
        <f t="shared" ref="P159:P222" si="43">$C$8*EXP(-$C$5*($D159-($P$14-1)*$C$3))</f>
        <v>3.3551642261328788E-5</v>
      </c>
      <c r="Q159">
        <f t="shared" si="24"/>
        <v>2.1303964888357599E-4</v>
      </c>
      <c r="R159">
        <f t="shared" si="26"/>
        <v>1.3527174509948968E-3</v>
      </c>
      <c r="S159">
        <f t="shared" si="28"/>
        <v>8.5892204189001592E-3</v>
      </c>
      <c r="T159">
        <f t="shared" si="30"/>
        <v>5.4538150114195397E-2</v>
      </c>
      <c r="U159">
        <f t="shared" si="39"/>
        <v>0.34629566745469342</v>
      </c>
      <c r="V159">
        <f t="shared" si="42"/>
        <v>2.1988404272384403</v>
      </c>
    </row>
    <row r="160" spans="1:22" x14ac:dyDescent="0.2">
      <c r="A160">
        <v>146</v>
      </c>
      <c r="B160">
        <f t="shared" si="32"/>
        <v>14</v>
      </c>
      <c r="C160">
        <f t="shared" si="33"/>
        <v>5</v>
      </c>
      <c r="D160">
        <f t="shared" si="34"/>
        <v>116.44444444444444</v>
      </c>
      <c r="E160">
        <f t="shared" si="35"/>
        <v>-44.444444444444443</v>
      </c>
      <c r="F160" t="e">
        <f t="shared" si="36"/>
        <v>#N/A</v>
      </c>
      <c r="G160" t="e">
        <f t="shared" si="37"/>
        <v>#N/A</v>
      </c>
      <c r="H160">
        <f t="shared" si="38"/>
        <v>1.0340617382990114E-11</v>
      </c>
      <c r="I160">
        <f t="shared" si="41"/>
        <v>6.5658827647036725E-11</v>
      </c>
      <c r="J160">
        <f t="shared" si="23"/>
        <v>4.1690756831161822E-10</v>
      </c>
      <c r="K160">
        <f t="shared" si="25"/>
        <v>2.6471980500454713E-9</v>
      </c>
      <c r="L160">
        <f t="shared" si="27"/>
        <v>1.6808659877641412E-8</v>
      </c>
      <c r="M160">
        <f t="shared" si="29"/>
        <v>1.0672833748777436E-7</v>
      </c>
      <c r="N160">
        <f t="shared" si="31"/>
        <v>6.776827008116398E-7</v>
      </c>
      <c r="O160">
        <f t="shared" si="40"/>
        <v>4.3030169286761971E-6</v>
      </c>
      <c r="P160">
        <f t="shared" si="43"/>
        <v>2.7322454396870249E-5</v>
      </c>
      <c r="Q160">
        <f t="shared" si="24"/>
        <v>1.7348677140777992E-4</v>
      </c>
      <c r="R160">
        <f t="shared" si="26"/>
        <v>1.1015723337411052E-3</v>
      </c>
      <c r="S160">
        <f t="shared" si="28"/>
        <v>6.9945483255987768E-3</v>
      </c>
      <c r="T160">
        <f t="shared" si="30"/>
        <v>4.4412613480391612E-2</v>
      </c>
      <c r="U160">
        <f t="shared" si="39"/>
        <v>0.28200251743772276</v>
      </c>
      <c r="V160">
        <f t="shared" si="42"/>
        <v>1.7906043713532864</v>
      </c>
    </row>
    <row r="161" spans="1:24" x14ac:dyDescent="0.2">
      <c r="A161">
        <v>147</v>
      </c>
      <c r="B161">
        <f t="shared" si="32"/>
        <v>14</v>
      </c>
      <c r="C161">
        <f t="shared" si="33"/>
        <v>6</v>
      </c>
      <c r="D161">
        <f t="shared" si="34"/>
        <v>117.33333333333333</v>
      </c>
      <c r="E161">
        <f t="shared" si="35"/>
        <v>-45.333333333333329</v>
      </c>
      <c r="F161" t="e">
        <f t="shared" si="36"/>
        <v>#N/A</v>
      </c>
      <c r="G161" t="e">
        <f t="shared" si="37"/>
        <v>#N/A</v>
      </c>
      <c r="H161">
        <f t="shared" si="38"/>
        <v>8.420781453308264E-12</v>
      </c>
      <c r="I161">
        <f t="shared" si="41"/>
        <v>5.3468629349503442E-11</v>
      </c>
      <c r="J161">
        <f t="shared" si="23"/>
        <v>3.395046339067985E-10</v>
      </c>
      <c r="K161">
        <f t="shared" si="25"/>
        <v>2.1557200520469173E-9</v>
      </c>
      <c r="L161">
        <f t="shared" si="27"/>
        <v>1.3687969113472889E-8</v>
      </c>
      <c r="M161">
        <f t="shared" si="29"/>
        <v>8.6913186280140178E-8</v>
      </c>
      <c r="N161">
        <f t="shared" si="31"/>
        <v>5.5186433332401113E-7</v>
      </c>
      <c r="O161">
        <f t="shared" si="40"/>
        <v>3.5041200930490559E-6</v>
      </c>
      <c r="P161">
        <f t="shared" si="43"/>
        <v>2.2249775687715899E-5</v>
      </c>
      <c r="Q161">
        <f t="shared" si="24"/>
        <v>1.4127726933094671E-4</v>
      </c>
      <c r="R161">
        <f t="shared" si="26"/>
        <v>8.9705474382055744E-4</v>
      </c>
      <c r="S161">
        <f t="shared" si="28"/>
        <v>5.6959425760552641E-3</v>
      </c>
      <c r="T161">
        <f t="shared" si="30"/>
        <v>3.6166980948722352E-2</v>
      </c>
      <c r="U161">
        <f t="shared" si="39"/>
        <v>0.22964601441806265</v>
      </c>
      <c r="V161">
        <f t="shared" si="42"/>
        <v>1.4581612994701474</v>
      </c>
    </row>
    <row r="162" spans="1:24" x14ac:dyDescent="0.2">
      <c r="A162">
        <v>148</v>
      </c>
      <c r="B162">
        <f t="shared" si="32"/>
        <v>14</v>
      </c>
      <c r="C162">
        <f t="shared" si="33"/>
        <v>7</v>
      </c>
      <c r="D162">
        <f t="shared" si="34"/>
        <v>118.22222222222223</v>
      </c>
      <c r="E162">
        <f t="shared" si="35"/>
        <v>-46.222222222222229</v>
      </c>
      <c r="F162" t="e">
        <f t="shared" si="36"/>
        <v>#N/A</v>
      </c>
      <c r="G162" t="e">
        <f t="shared" si="37"/>
        <v>#N/A</v>
      </c>
      <c r="H162">
        <f t="shared" si="38"/>
        <v>6.8573816879660845E-12</v>
      </c>
      <c r="I162">
        <f t="shared" si="41"/>
        <v>4.3541659620899384E-11</v>
      </c>
      <c r="J162">
        <f t="shared" si="23"/>
        <v>2.7647230514662822E-10</v>
      </c>
      <c r="K162">
        <f t="shared" si="25"/>
        <v>1.7554897121193191E-9</v>
      </c>
      <c r="L162">
        <f t="shared" si="27"/>
        <v>1.1146664862950251E-8</v>
      </c>
      <c r="M162">
        <f t="shared" si="29"/>
        <v>7.0776910117536625E-8</v>
      </c>
      <c r="N162">
        <f t="shared" si="31"/>
        <v>4.4940536630254595E-7</v>
      </c>
      <c r="O162">
        <f t="shared" si="40"/>
        <v>2.8535462049152608E-6</v>
      </c>
      <c r="P162">
        <f t="shared" si="43"/>
        <v>1.8118888990089386E-5</v>
      </c>
      <c r="Q162">
        <f t="shared" si="24"/>
        <v>1.1504777377345164E-4</v>
      </c>
      <c r="R162">
        <f t="shared" si="26"/>
        <v>7.30507828458306E-4</v>
      </c>
      <c r="S162">
        <f t="shared" si="28"/>
        <v>4.638435581462882E-3</v>
      </c>
      <c r="T162">
        <f t="shared" si="30"/>
        <v>2.9452230086003617E-2</v>
      </c>
      <c r="U162">
        <f t="shared" si="39"/>
        <v>0.18701000408532631</v>
      </c>
      <c r="V162">
        <f t="shared" si="42"/>
        <v>1.1874395088544971</v>
      </c>
    </row>
    <row r="163" spans="1:24" x14ac:dyDescent="0.2">
      <c r="A163">
        <v>149</v>
      </c>
      <c r="B163">
        <f t="shared" si="32"/>
        <v>14</v>
      </c>
      <c r="C163">
        <f t="shared" si="33"/>
        <v>8</v>
      </c>
      <c r="D163">
        <f t="shared" si="34"/>
        <v>119.11111111111111</v>
      </c>
      <c r="E163">
        <f t="shared" si="35"/>
        <v>-47.111111111111114</v>
      </c>
      <c r="F163" t="e">
        <f t="shared" si="36"/>
        <v>#N/A</v>
      </c>
      <c r="G163" t="e">
        <f t="shared" si="37"/>
        <v>#N/A</v>
      </c>
      <c r="H163">
        <f t="shared" si="38"/>
        <v>5.5842422553287829E-12</v>
      </c>
      <c r="I163">
        <f t="shared" si="41"/>
        <v>3.5457728122216646E-11</v>
      </c>
      <c r="J163">
        <f t="shared" ref="J163:J226" si="44">$C$8*EXP(-$C$5*($D163-($J$14-1)*$C$3))</f>
        <v>2.2514253968643677E-10</v>
      </c>
      <c r="K163">
        <f t="shared" si="25"/>
        <v>1.4295660173641643E-9</v>
      </c>
      <c r="L163">
        <f t="shared" si="27"/>
        <v>9.0771783992874681E-9</v>
      </c>
      <c r="M163">
        <f t="shared" si="29"/>
        <v>5.7636490159727655E-8</v>
      </c>
      <c r="N163">
        <f t="shared" si="31"/>
        <v>3.6596890044522632E-7</v>
      </c>
      <c r="O163">
        <f t="shared" si="40"/>
        <v>2.3237576702175893E-6</v>
      </c>
      <c r="P163">
        <f t="shared" si="43"/>
        <v>1.475494148089029E-5</v>
      </c>
      <c r="Q163">
        <f t="shared" si="24"/>
        <v>9.3688038513977829E-5</v>
      </c>
      <c r="R163">
        <f t="shared" si="26"/>
        <v>5.9488196357570221E-4</v>
      </c>
      <c r="S163">
        <f t="shared" si="28"/>
        <v>3.7772650191079133E-3</v>
      </c>
      <c r="T163">
        <f t="shared" si="30"/>
        <v>2.3984137859578321E-2</v>
      </c>
      <c r="U163">
        <f t="shared" si="39"/>
        <v>0.15228978267537979</v>
      </c>
      <c r="V163">
        <f t="shared" si="42"/>
        <v>0.96697984489162514</v>
      </c>
    </row>
    <row r="164" spans="1:24" x14ac:dyDescent="0.2">
      <c r="A164">
        <v>150</v>
      </c>
      <c r="B164">
        <f t="shared" si="32"/>
        <v>14</v>
      </c>
      <c r="C164">
        <f t="shared" si="33"/>
        <v>9</v>
      </c>
      <c r="D164">
        <f t="shared" si="34"/>
        <v>120</v>
      </c>
      <c r="E164">
        <f t="shared" si="35"/>
        <v>-48</v>
      </c>
      <c r="F164" t="e">
        <f t="shared" si="36"/>
        <v>#N/A</v>
      </c>
      <c r="G164" t="e">
        <f t="shared" si="37"/>
        <v>#N/A</v>
      </c>
      <c r="H164">
        <f t="shared" si="38"/>
        <v>4.5474735088646573E-12</v>
      </c>
      <c r="I164">
        <f t="shared" si="41"/>
        <v>2.8874656927077046E-11</v>
      </c>
      <c r="J164">
        <f t="shared" si="44"/>
        <v>1.833426431250521E-10</v>
      </c>
      <c r="K164">
        <f t="shared" si="25"/>
        <v>1.164153218269349E-9</v>
      </c>
      <c r="L164">
        <f t="shared" si="27"/>
        <v>7.3919121733317287E-9</v>
      </c>
      <c r="M164">
        <f t="shared" si="29"/>
        <v>4.6935716640013204E-8</v>
      </c>
      <c r="N164">
        <f t="shared" si="31"/>
        <v>2.980232238769536E-7</v>
      </c>
      <c r="O164">
        <f t="shared" si="40"/>
        <v>1.8923295163729204E-6</v>
      </c>
      <c r="P164">
        <f t="shared" si="43"/>
        <v>1.2015543459843389E-5</v>
      </c>
      <c r="Q164">
        <f t="shared" si="24"/>
        <v>7.6293945312500027E-5</v>
      </c>
      <c r="R164">
        <f t="shared" si="26"/>
        <v>4.8443635619146714E-4</v>
      </c>
      <c r="S164">
        <f t="shared" si="28"/>
        <v>3.0759791257199071E-3</v>
      </c>
      <c r="T164">
        <f t="shared" si="30"/>
        <v>1.9531250000000003E-2</v>
      </c>
      <c r="U164">
        <f t="shared" si="39"/>
        <v>0.12401570718501562</v>
      </c>
      <c r="V164">
        <f t="shared" si="42"/>
        <v>0.78745065618429588</v>
      </c>
    </row>
    <row r="165" spans="1:24" s="1" customFormat="1" x14ac:dyDescent="0.2">
      <c r="A165" s="1">
        <v>151</v>
      </c>
      <c r="B165" s="1">
        <f t="shared" si="32"/>
        <v>15</v>
      </c>
      <c r="C165" s="1">
        <f t="shared" si="33"/>
        <v>0</v>
      </c>
      <c r="D165" s="1">
        <f t="shared" si="34"/>
        <v>120</v>
      </c>
      <c r="E165" s="1">
        <f t="shared" si="35"/>
        <v>-48</v>
      </c>
      <c r="F165" s="1" t="e">
        <f t="shared" si="36"/>
        <v>#N/A</v>
      </c>
      <c r="G165" s="1" t="e">
        <f t="shared" si="37"/>
        <v>#N/A</v>
      </c>
      <c r="H165" s="1">
        <f t="shared" si="38"/>
        <v>4.5474735088646573E-12</v>
      </c>
      <c r="I165" s="1">
        <f t="shared" si="41"/>
        <v>2.8874656927077046E-11</v>
      </c>
      <c r="J165" s="1">
        <f t="shared" si="44"/>
        <v>1.833426431250521E-10</v>
      </c>
      <c r="K165" s="1">
        <f t="shared" si="25"/>
        <v>1.164153218269349E-9</v>
      </c>
      <c r="L165" s="1">
        <f t="shared" si="27"/>
        <v>7.3919121733317287E-9</v>
      </c>
      <c r="M165" s="1">
        <f t="shared" si="29"/>
        <v>4.6935716640013204E-8</v>
      </c>
      <c r="N165" s="1">
        <f t="shared" si="31"/>
        <v>2.980232238769536E-7</v>
      </c>
      <c r="O165" s="1">
        <f t="shared" si="40"/>
        <v>1.8923295163729204E-6</v>
      </c>
      <c r="P165" s="1">
        <f t="shared" si="43"/>
        <v>1.2015543459843389E-5</v>
      </c>
      <c r="Q165" s="1">
        <f t="shared" si="24"/>
        <v>7.6293945312500027E-5</v>
      </c>
      <c r="R165" s="1">
        <f t="shared" si="26"/>
        <v>4.8443635619146714E-4</v>
      </c>
      <c r="S165" s="1">
        <f t="shared" si="28"/>
        <v>3.0759791257199071E-3</v>
      </c>
      <c r="T165" s="1">
        <f t="shared" si="30"/>
        <v>1.9531250000000003E-2</v>
      </c>
      <c r="U165" s="1">
        <f t="shared" si="39"/>
        <v>0.12401570718501562</v>
      </c>
      <c r="V165" s="1">
        <f t="shared" si="42"/>
        <v>0.78745065618429588</v>
      </c>
      <c r="W165" s="1">
        <f t="shared" ref="W165:W228" si="45">$C$8*EXP(-$C$5*($D165-($W$14-1)*$C$3))</f>
        <v>5</v>
      </c>
    </row>
    <row r="166" spans="1:24" x14ac:dyDescent="0.2">
      <c r="A166">
        <v>152</v>
      </c>
      <c r="B166">
        <f t="shared" si="32"/>
        <v>15</v>
      </c>
      <c r="C166">
        <f t="shared" si="33"/>
        <v>1</v>
      </c>
      <c r="D166">
        <f t="shared" si="34"/>
        <v>120.88888888888889</v>
      </c>
      <c r="E166">
        <f t="shared" si="35"/>
        <v>-48.888888888888886</v>
      </c>
      <c r="F166" t="e">
        <f t="shared" si="36"/>
        <v>#N/A</v>
      </c>
      <c r="G166" t="e">
        <f t="shared" si="37"/>
        <v>#N/A</v>
      </c>
      <c r="H166">
        <f t="shared" si="38"/>
        <v>3.7031909376947863E-12</v>
      </c>
      <c r="I166">
        <f t="shared" si="41"/>
        <v>2.3513796760543174E-11</v>
      </c>
      <c r="J166">
        <f t="shared" si="44"/>
        <v>1.4930330285381091E-10</v>
      </c>
      <c r="K166">
        <f t="shared" si="25"/>
        <v>9.480168800498624E-10</v>
      </c>
      <c r="L166">
        <f t="shared" si="27"/>
        <v>6.0195319706990566E-9</v>
      </c>
      <c r="M166">
        <f t="shared" si="29"/>
        <v>3.8221645530575488E-8</v>
      </c>
      <c r="N166">
        <f t="shared" si="31"/>
        <v>2.4269232129276499E-7</v>
      </c>
      <c r="O166">
        <f t="shared" si="40"/>
        <v>1.541000184498957E-6</v>
      </c>
      <c r="P166">
        <f t="shared" si="43"/>
        <v>9.7847412558273317E-6</v>
      </c>
      <c r="Q166">
        <f t="shared" si="24"/>
        <v>6.2129234250947755E-5</v>
      </c>
      <c r="R166">
        <f t="shared" si="26"/>
        <v>3.9449604723173251E-4</v>
      </c>
      <c r="S166">
        <f t="shared" si="28"/>
        <v>2.5048937614917961E-3</v>
      </c>
      <c r="T166">
        <f t="shared" si="30"/>
        <v>1.5905083968242625E-2</v>
      </c>
      <c r="U166">
        <f t="shared" si="39"/>
        <v>0.10099098809132356</v>
      </c>
      <c r="V166">
        <f t="shared" si="42"/>
        <v>0.64125280294189968</v>
      </c>
      <c r="W166">
        <f t="shared" si="45"/>
        <v>4.0717014958701112</v>
      </c>
    </row>
    <row r="167" spans="1:24" x14ac:dyDescent="0.2">
      <c r="A167">
        <v>153</v>
      </c>
      <c r="B167">
        <f t="shared" si="32"/>
        <v>15</v>
      </c>
      <c r="C167">
        <f t="shared" si="33"/>
        <v>2</v>
      </c>
      <c r="D167">
        <f t="shared" si="34"/>
        <v>121.77777777777777</v>
      </c>
      <c r="E167">
        <f t="shared" si="35"/>
        <v>-49.777777777777771</v>
      </c>
      <c r="F167" t="e">
        <f t="shared" si="36"/>
        <v>#N/A</v>
      </c>
      <c r="G167" t="e">
        <f t="shared" si="37"/>
        <v>#N/A</v>
      </c>
      <c r="H167">
        <f t="shared" si="38"/>
        <v>3.0156576161008997E-12</v>
      </c>
      <c r="I167">
        <f t="shared" si="41"/>
        <v>1.9148232288697883E-11</v>
      </c>
      <c r="J167">
        <f t="shared" si="44"/>
        <v>1.2158369631364204E-10</v>
      </c>
      <c r="K167">
        <f t="shared" si="25"/>
        <v>7.7200834972182805E-10</v>
      </c>
      <c r="L167">
        <f t="shared" si="27"/>
        <v>4.9019474659066613E-9</v>
      </c>
      <c r="M167">
        <f t="shared" si="29"/>
        <v>3.112542625629227E-8</v>
      </c>
      <c r="N167">
        <f t="shared" si="31"/>
        <v>1.9763413752878814E-7</v>
      </c>
      <c r="O167">
        <f t="shared" si="40"/>
        <v>1.254898551272104E-6</v>
      </c>
      <c r="P167">
        <f t="shared" si="43"/>
        <v>7.9681091216108263E-6</v>
      </c>
      <c r="Q167">
        <f t="shared" si="24"/>
        <v>5.0594339207369709E-5</v>
      </c>
      <c r="R167">
        <f t="shared" si="26"/>
        <v>3.2125402912565879E-4</v>
      </c>
      <c r="S167">
        <f t="shared" si="28"/>
        <v>2.0398359351323711E-3</v>
      </c>
      <c r="T167">
        <f t="shared" si="30"/>
        <v>1.2952150837086654E-2</v>
      </c>
      <c r="U167">
        <f t="shared" si="39"/>
        <v>8.2241031456168567E-2</v>
      </c>
      <c r="V167">
        <f t="shared" si="42"/>
        <v>0.522197999393887</v>
      </c>
      <c r="W167">
        <f t="shared" si="45"/>
        <v>3.3157506142941804</v>
      </c>
    </row>
    <row r="168" spans="1:24" x14ac:dyDescent="0.2">
      <c r="A168">
        <v>154</v>
      </c>
      <c r="B168">
        <f t="shared" si="32"/>
        <v>15</v>
      </c>
      <c r="C168">
        <f t="shared" si="33"/>
        <v>3</v>
      </c>
      <c r="D168">
        <f t="shared" si="34"/>
        <v>122.66666666666667</v>
      </c>
      <c r="E168">
        <f t="shared" si="35"/>
        <v>-50.666666666666671</v>
      </c>
      <c r="F168" t="e">
        <f t="shared" si="36"/>
        <v>#N/A</v>
      </c>
      <c r="G168" t="e">
        <f t="shared" si="37"/>
        <v>#N/A</v>
      </c>
      <c r="H168">
        <f t="shared" si="38"/>
        <v>2.4557715253020169E-12</v>
      </c>
      <c r="I168">
        <f t="shared" si="41"/>
        <v>1.5593177210631849E-11</v>
      </c>
      <c r="J168">
        <f t="shared" si="44"/>
        <v>9.9010503630734357E-11</v>
      </c>
      <c r="K168">
        <f t="shared" si="25"/>
        <v>6.2867751047731446E-10</v>
      </c>
      <c r="L168">
        <f t="shared" si="27"/>
        <v>3.9918533659217567E-9</v>
      </c>
      <c r="M168">
        <f t="shared" si="29"/>
        <v>2.5346688929468012E-8</v>
      </c>
      <c r="N168">
        <f t="shared" si="31"/>
        <v>1.6094144268219261E-7</v>
      </c>
      <c r="O168">
        <f t="shared" si="40"/>
        <v>1.0219144616759687E-6</v>
      </c>
      <c r="P168">
        <f t="shared" si="43"/>
        <v>6.4887523659437933E-6</v>
      </c>
      <c r="Q168">
        <f t="shared" si="24"/>
        <v>4.1201009326641341E-5</v>
      </c>
      <c r="R168">
        <f t="shared" si="26"/>
        <v>2.6161010218904814E-4</v>
      </c>
      <c r="S168">
        <f t="shared" si="28"/>
        <v>1.6611206056816122E-3</v>
      </c>
      <c r="T168">
        <f t="shared" si="30"/>
        <v>1.0547458387620171E-2</v>
      </c>
      <c r="U168">
        <f t="shared" si="39"/>
        <v>6.6972186160396255E-2</v>
      </c>
      <c r="V168">
        <f t="shared" si="42"/>
        <v>0.42524687505449243</v>
      </c>
      <c r="W168">
        <f t="shared" si="45"/>
        <v>2.7001493472307625</v>
      </c>
    </row>
    <row r="169" spans="1:24" x14ac:dyDescent="0.2">
      <c r="A169">
        <v>155</v>
      </c>
      <c r="B169">
        <f t="shared" si="32"/>
        <v>15</v>
      </c>
      <c r="C169">
        <f t="shared" si="33"/>
        <v>4</v>
      </c>
      <c r="D169">
        <f t="shared" si="34"/>
        <v>123.55555555555556</v>
      </c>
      <c r="E169">
        <f t="shared" si="35"/>
        <v>-51.555555555555557</v>
      </c>
      <c r="F169" t="e">
        <f t="shared" si="36"/>
        <v>#N/A</v>
      </c>
      <c r="G169" t="e">
        <f t="shared" si="37"/>
        <v>#N/A</v>
      </c>
      <c r="H169">
        <f t="shared" si="38"/>
        <v>1.999833718617489E-12</v>
      </c>
      <c r="I169">
        <f t="shared" si="41"/>
        <v>1.2698152594779486E-11</v>
      </c>
      <c r="J169">
        <f t="shared" si="44"/>
        <v>8.0628243148022831E-11</v>
      </c>
      <c r="K169">
        <f t="shared" si="25"/>
        <v>5.1195743196607575E-10</v>
      </c>
      <c r="L169">
        <f t="shared" si="27"/>
        <v>3.2507270642635508E-9</v>
      </c>
      <c r="M169">
        <f t="shared" si="29"/>
        <v>2.0640830245893858E-8</v>
      </c>
      <c r="N169">
        <f t="shared" si="31"/>
        <v>1.3106110258331547E-7</v>
      </c>
      <c r="O169">
        <f t="shared" si="40"/>
        <v>8.3218612845146806E-7</v>
      </c>
      <c r="P169">
        <f t="shared" si="43"/>
        <v>5.2840525429488225E-6</v>
      </c>
      <c r="Q169">
        <f t="shared" ref="Q169:Q232" si="46">$C$8*EXP(-$C$5*($D169-($Q$14-1)*$C$3))</f>
        <v>3.3551642261328788E-5</v>
      </c>
      <c r="R169">
        <f t="shared" si="26"/>
        <v>2.1303964888357599E-4</v>
      </c>
      <c r="S169">
        <f t="shared" si="28"/>
        <v>1.3527174509948968E-3</v>
      </c>
      <c r="T169">
        <f t="shared" si="30"/>
        <v>8.5892204189001592E-3</v>
      </c>
      <c r="U169">
        <f t="shared" si="39"/>
        <v>5.4538150114195397E-2</v>
      </c>
      <c r="V169">
        <f t="shared" si="42"/>
        <v>0.34629566745469342</v>
      </c>
      <c r="W169">
        <f t="shared" si="45"/>
        <v>2.1988404272384403</v>
      </c>
    </row>
    <row r="170" spans="1:24" x14ac:dyDescent="0.2">
      <c r="A170">
        <v>156</v>
      </c>
      <c r="B170">
        <f t="shared" si="32"/>
        <v>15</v>
      </c>
      <c r="C170">
        <f t="shared" si="33"/>
        <v>5</v>
      </c>
      <c r="D170">
        <f t="shared" si="34"/>
        <v>124.44444444444444</v>
      </c>
      <c r="E170">
        <f t="shared" si="35"/>
        <v>-52.444444444444443</v>
      </c>
      <c r="F170" t="e">
        <f t="shared" si="36"/>
        <v>#N/A</v>
      </c>
      <c r="G170" t="e">
        <f t="shared" si="37"/>
        <v>#N/A</v>
      </c>
      <c r="H170">
        <f t="shared" si="38"/>
        <v>1.6285451887172635E-12</v>
      </c>
      <c r="I170">
        <f t="shared" si="41"/>
        <v>1.0340617382990114E-11</v>
      </c>
      <c r="J170">
        <f t="shared" si="44"/>
        <v>6.5658827647036725E-11</v>
      </c>
      <c r="K170">
        <f t="shared" si="25"/>
        <v>4.1690756831161822E-10</v>
      </c>
      <c r="L170">
        <f t="shared" si="27"/>
        <v>2.6471980500454713E-9</v>
      </c>
      <c r="M170">
        <f t="shared" si="29"/>
        <v>1.6808659877641412E-8</v>
      </c>
      <c r="N170">
        <f t="shared" si="31"/>
        <v>1.0672833748777436E-7</v>
      </c>
      <c r="O170">
        <f t="shared" si="40"/>
        <v>6.776827008116398E-7</v>
      </c>
      <c r="P170">
        <f t="shared" si="43"/>
        <v>4.3030169286761971E-6</v>
      </c>
      <c r="Q170">
        <f t="shared" si="46"/>
        <v>2.7322454396870249E-5</v>
      </c>
      <c r="R170">
        <f t="shared" si="26"/>
        <v>1.7348677140777992E-4</v>
      </c>
      <c r="S170">
        <f t="shared" si="28"/>
        <v>1.1015723337411052E-3</v>
      </c>
      <c r="T170">
        <f t="shared" si="30"/>
        <v>6.9945483255987768E-3</v>
      </c>
      <c r="U170">
        <f t="shared" si="39"/>
        <v>4.4412613480391612E-2</v>
      </c>
      <c r="V170">
        <f t="shared" si="42"/>
        <v>0.28200251743772276</v>
      </c>
      <c r="W170">
        <f t="shared" si="45"/>
        <v>1.7906043713532864</v>
      </c>
    </row>
    <row r="171" spans="1:24" x14ac:dyDescent="0.2">
      <c r="A171">
        <v>157</v>
      </c>
      <c r="B171">
        <f t="shared" si="32"/>
        <v>15</v>
      </c>
      <c r="C171">
        <f t="shared" si="33"/>
        <v>6</v>
      </c>
      <c r="D171">
        <f t="shared" si="34"/>
        <v>125.33333333333333</v>
      </c>
      <c r="E171">
        <f t="shared" si="35"/>
        <v>-53.333333333333329</v>
      </c>
      <c r="F171" t="e">
        <f t="shared" si="36"/>
        <v>#N/A</v>
      </c>
      <c r="G171" t="e">
        <f t="shared" si="37"/>
        <v>#N/A</v>
      </c>
      <c r="H171">
        <f t="shared" si="38"/>
        <v>1.3261899761984306E-12</v>
      </c>
      <c r="I171">
        <f t="shared" si="41"/>
        <v>8.420781453308264E-12</v>
      </c>
      <c r="J171">
        <f t="shared" si="44"/>
        <v>5.3468629349503442E-11</v>
      </c>
      <c r="K171">
        <f t="shared" si="25"/>
        <v>3.395046339067985E-10</v>
      </c>
      <c r="L171">
        <f t="shared" si="27"/>
        <v>2.1557200520469173E-9</v>
      </c>
      <c r="M171">
        <f t="shared" si="29"/>
        <v>1.3687969113472889E-8</v>
      </c>
      <c r="N171">
        <f t="shared" si="31"/>
        <v>8.6913186280140178E-8</v>
      </c>
      <c r="O171">
        <f t="shared" si="40"/>
        <v>5.5186433332401113E-7</v>
      </c>
      <c r="P171">
        <f t="shared" si="43"/>
        <v>3.5041200930490559E-6</v>
      </c>
      <c r="Q171">
        <f t="shared" si="46"/>
        <v>2.2249775687715899E-5</v>
      </c>
      <c r="R171">
        <f t="shared" si="26"/>
        <v>1.4127726933094671E-4</v>
      </c>
      <c r="S171">
        <f t="shared" si="28"/>
        <v>8.9705474382055744E-4</v>
      </c>
      <c r="T171">
        <f t="shared" si="30"/>
        <v>5.6959425760552641E-3</v>
      </c>
      <c r="U171">
        <f t="shared" si="39"/>
        <v>3.6166980948722352E-2</v>
      </c>
      <c r="V171">
        <f t="shared" si="42"/>
        <v>0.22964601441806265</v>
      </c>
      <c r="W171">
        <f t="shared" si="45"/>
        <v>1.4581612994701474</v>
      </c>
    </row>
    <row r="172" spans="1:24" x14ac:dyDescent="0.2">
      <c r="A172">
        <v>158</v>
      </c>
      <c r="B172">
        <f t="shared" si="32"/>
        <v>15</v>
      </c>
      <c r="C172">
        <f t="shared" si="33"/>
        <v>7</v>
      </c>
      <c r="D172">
        <f t="shared" si="34"/>
        <v>126.22222222222223</v>
      </c>
      <c r="E172">
        <f t="shared" si="35"/>
        <v>-54.222222222222229</v>
      </c>
      <c r="F172" t="e">
        <f t="shared" si="36"/>
        <v>#N/A</v>
      </c>
      <c r="G172" t="e">
        <f t="shared" si="37"/>
        <v>#N/A</v>
      </c>
      <c r="H172">
        <f t="shared" si="38"/>
        <v>1.0799699419790157E-12</v>
      </c>
      <c r="I172">
        <f t="shared" si="41"/>
        <v>6.8573816879660845E-12</v>
      </c>
      <c r="J172">
        <f t="shared" si="44"/>
        <v>4.3541659620899384E-11</v>
      </c>
      <c r="K172">
        <f t="shared" si="25"/>
        <v>2.7647230514662822E-10</v>
      </c>
      <c r="L172">
        <f t="shared" si="27"/>
        <v>1.7554897121193191E-9</v>
      </c>
      <c r="M172">
        <f t="shared" si="29"/>
        <v>1.1146664862950251E-8</v>
      </c>
      <c r="N172">
        <f t="shared" si="31"/>
        <v>7.0776910117536625E-8</v>
      </c>
      <c r="O172">
        <f t="shared" si="40"/>
        <v>4.4940536630254595E-7</v>
      </c>
      <c r="P172">
        <f t="shared" si="43"/>
        <v>2.8535462049152608E-6</v>
      </c>
      <c r="Q172">
        <f t="shared" si="46"/>
        <v>1.8118888990089386E-5</v>
      </c>
      <c r="R172">
        <f t="shared" si="26"/>
        <v>1.1504777377345164E-4</v>
      </c>
      <c r="S172">
        <f t="shared" si="28"/>
        <v>7.30507828458306E-4</v>
      </c>
      <c r="T172">
        <f t="shared" si="30"/>
        <v>4.638435581462882E-3</v>
      </c>
      <c r="U172">
        <f t="shared" si="39"/>
        <v>2.9452230086003617E-2</v>
      </c>
      <c r="V172">
        <f t="shared" si="42"/>
        <v>0.18701000408532631</v>
      </c>
      <c r="W172">
        <f t="shared" si="45"/>
        <v>1.1874395088544971</v>
      </c>
    </row>
    <row r="173" spans="1:24" x14ac:dyDescent="0.2">
      <c r="A173">
        <v>159</v>
      </c>
      <c r="B173">
        <f t="shared" si="32"/>
        <v>15</v>
      </c>
      <c r="C173">
        <f t="shared" si="33"/>
        <v>8</v>
      </c>
      <c r="D173">
        <f t="shared" si="34"/>
        <v>127.11111111111111</v>
      </c>
      <c r="E173">
        <f t="shared" si="35"/>
        <v>-55.111111111111114</v>
      </c>
      <c r="F173" t="e">
        <f t="shared" si="36"/>
        <v>#N/A</v>
      </c>
      <c r="G173" t="e">
        <f t="shared" si="37"/>
        <v>#N/A</v>
      </c>
      <c r="H173">
        <f t="shared" si="38"/>
        <v>8.7946304565014303E-13</v>
      </c>
      <c r="I173">
        <f t="shared" si="41"/>
        <v>5.5842422553287829E-12</v>
      </c>
      <c r="J173">
        <f t="shared" si="44"/>
        <v>3.5457728122216646E-11</v>
      </c>
      <c r="K173">
        <f t="shared" ref="K173:K236" si="47">$C$8*EXP(-$C$5*($D173-($K$14-1)*$C$3))</f>
        <v>2.2514253968643677E-10</v>
      </c>
      <c r="L173">
        <f t="shared" si="27"/>
        <v>1.4295660173641643E-9</v>
      </c>
      <c r="M173">
        <f t="shared" si="29"/>
        <v>9.0771783992874681E-9</v>
      </c>
      <c r="N173">
        <f t="shared" si="31"/>
        <v>5.7636490159727655E-8</v>
      </c>
      <c r="O173">
        <f t="shared" si="40"/>
        <v>3.6596890044522632E-7</v>
      </c>
      <c r="P173">
        <f t="shared" si="43"/>
        <v>2.3237576702175893E-6</v>
      </c>
      <c r="Q173">
        <f t="shared" si="46"/>
        <v>1.475494148089029E-5</v>
      </c>
      <c r="R173">
        <f t="shared" si="26"/>
        <v>9.3688038513977829E-5</v>
      </c>
      <c r="S173">
        <f t="shared" si="28"/>
        <v>5.9488196357570221E-4</v>
      </c>
      <c r="T173">
        <f t="shared" si="30"/>
        <v>3.7772650191079133E-3</v>
      </c>
      <c r="U173">
        <f t="shared" si="39"/>
        <v>2.3984137859578321E-2</v>
      </c>
      <c r="V173">
        <f t="shared" si="42"/>
        <v>0.15228978267537979</v>
      </c>
      <c r="W173">
        <f t="shared" si="45"/>
        <v>0.96697984489162514</v>
      </c>
    </row>
    <row r="174" spans="1:24" x14ac:dyDescent="0.2">
      <c r="A174">
        <v>160</v>
      </c>
      <c r="B174">
        <f t="shared" si="32"/>
        <v>15</v>
      </c>
      <c r="C174">
        <f t="shared" si="33"/>
        <v>9</v>
      </c>
      <c r="D174">
        <f t="shared" si="34"/>
        <v>128</v>
      </c>
      <c r="E174">
        <f t="shared" si="35"/>
        <v>-56</v>
      </c>
      <c r="F174" t="e">
        <f t="shared" si="36"/>
        <v>#N/A</v>
      </c>
      <c r="G174" t="e">
        <f t="shared" si="37"/>
        <v>#N/A</v>
      </c>
      <c r="H174">
        <f t="shared" si="38"/>
        <v>7.1618219970723425E-13</v>
      </c>
      <c r="I174">
        <f t="shared" si="41"/>
        <v>4.5474735088646573E-12</v>
      </c>
      <c r="J174">
        <f t="shared" si="44"/>
        <v>2.8874656927077046E-11</v>
      </c>
      <c r="K174">
        <f t="shared" si="47"/>
        <v>1.833426431250521E-10</v>
      </c>
      <c r="L174">
        <f t="shared" si="27"/>
        <v>1.164153218269349E-9</v>
      </c>
      <c r="M174">
        <f t="shared" si="29"/>
        <v>7.3919121733317287E-9</v>
      </c>
      <c r="N174">
        <f t="shared" si="31"/>
        <v>4.6935716640013204E-8</v>
      </c>
      <c r="O174">
        <f t="shared" si="40"/>
        <v>2.980232238769536E-7</v>
      </c>
      <c r="P174">
        <f t="shared" si="43"/>
        <v>1.8923295163729204E-6</v>
      </c>
      <c r="Q174">
        <f t="shared" si="46"/>
        <v>1.2015543459843389E-5</v>
      </c>
      <c r="R174">
        <f t="shared" si="26"/>
        <v>7.6293945312500027E-5</v>
      </c>
      <c r="S174">
        <f t="shared" si="28"/>
        <v>4.8443635619146714E-4</v>
      </c>
      <c r="T174">
        <f t="shared" si="30"/>
        <v>3.0759791257199071E-3</v>
      </c>
      <c r="U174">
        <f t="shared" si="39"/>
        <v>1.9531250000000003E-2</v>
      </c>
      <c r="V174">
        <f t="shared" si="42"/>
        <v>0.12401570718501562</v>
      </c>
      <c r="W174">
        <f t="shared" si="45"/>
        <v>0.78745065618429588</v>
      </c>
    </row>
    <row r="175" spans="1:24" s="1" customFormat="1" x14ac:dyDescent="0.2">
      <c r="A175" s="1">
        <v>161</v>
      </c>
      <c r="B175" s="1">
        <f t="shared" si="32"/>
        <v>16</v>
      </c>
      <c r="C175" s="1">
        <f t="shared" si="33"/>
        <v>0</v>
      </c>
      <c r="D175" s="1">
        <f t="shared" si="34"/>
        <v>128</v>
      </c>
      <c r="E175" s="1">
        <f t="shared" si="35"/>
        <v>-56</v>
      </c>
      <c r="F175" s="1" t="e">
        <f t="shared" si="36"/>
        <v>#N/A</v>
      </c>
      <c r="G175" s="1" t="e">
        <f t="shared" si="37"/>
        <v>#N/A</v>
      </c>
      <c r="H175" s="1">
        <f t="shared" si="38"/>
        <v>7.1618219970723425E-13</v>
      </c>
      <c r="I175" s="1">
        <f t="shared" si="41"/>
        <v>4.5474735088646573E-12</v>
      </c>
      <c r="J175" s="1">
        <f t="shared" si="44"/>
        <v>2.8874656927077046E-11</v>
      </c>
      <c r="K175" s="1">
        <f t="shared" si="47"/>
        <v>1.833426431250521E-10</v>
      </c>
      <c r="L175" s="1">
        <f t="shared" si="27"/>
        <v>1.164153218269349E-9</v>
      </c>
      <c r="M175" s="1">
        <f t="shared" si="29"/>
        <v>7.3919121733317287E-9</v>
      </c>
      <c r="N175" s="1">
        <f t="shared" si="31"/>
        <v>4.6935716640013204E-8</v>
      </c>
      <c r="O175" s="1">
        <f t="shared" si="40"/>
        <v>2.980232238769536E-7</v>
      </c>
      <c r="P175" s="1">
        <f t="shared" si="43"/>
        <v>1.8923295163729204E-6</v>
      </c>
      <c r="Q175" s="1">
        <f t="shared" si="46"/>
        <v>1.2015543459843389E-5</v>
      </c>
      <c r="R175" s="1">
        <f t="shared" si="26"/>
        <v>7.6293945312500027E-5</v>
      </c>
      <c r="S175" s="1">
        <f t="shared" si="28"/>
        <v>4.8443635619146714E-4</v>
      </c>
      <c r="T175" s="1">
        <f t="shared" si="30"/>
        <v>3.0759791257199071E-3</v>
      </c>
      <c r="U175" s="1">
        <f t="shared" si="39"/>
        <v>1.9531250000000003E-2</v>
      </c>
      <c r="V175" s="1">
        <f t="shared" si="42"/>
        <v>0.12401570718501562</v>
      </c>
      <c r="W175" s="1">
        <f t="shared" si="45"/>
        <v>0.78745065618429588</v>
      </c>
      <c r="X175" s="1">
        <f t="shared" ref="X175:X238" si="48">$C$8*EXP(-$C$5*($D175-($X$14-1)*$C$3))</f>
        <v>5</v>
      </c>
    </row>
    <row r="176" spans="1:24" x14ac:dyDescent="0.2">
      <c r="A176">
        <v>162</v>
      </c>
      <c r="B176">
        <f t="shared" si="32"/>
        <v>16</v>
      </c>
      <c r="C176">
        <f t="shared" si="33"/>
        <v>1</v>
      </c>
      <c r="D176">
        <f t="shared" si="34"/>
        <v>128.88888888888889</v>
      </c>
      <c r="E176">
        <f t="shared" si="35"/>
        <v>-56.888888888888886</v>
      </c>
      <c r="F176" t="e">
        <f t="shared" si="36"/>
        <v>#N/A</v>
      </c>
      <c r="G176" t="e">
        <f t="shared" si="37"/>
        <v>#N/A</v>
      </c>
      <c r="H176">
        <f t="shared" si="38"/>
        <v>5.8321602677269838E-13</v>
      </c>
      <c r="I176">
        <f t="shared" si="41"/>
        <v>3.7031909376947863E-12</v>
      </c>
      <c r="J176">
        <f t="shared" si="44"/>
        <v>2.3513796760543174E-11</v>
      </c>
      <c r="K176">
        <f t="shared" si="47"/>
        <v>1.4930330285381091E-10</v>
      </c>
      <c r="L176">
        <f t="shared" si="27"/>
        <v>9.480168800498624E-10</v>
      </c>
      <c r="M176">
        <f t="shared" si="29"/>
        <v>6.0195319706990566E-9</v>
      </c>
      <c r="N176">
        <f t="shared" si="31"/>
        <v>3.8221645530575488E-8</v>
      </c>
      <c r="O176">
        <f t="shared" si="40"/>
        <v>2.4269232129276499E-7</v>
      </c>
      <c r="P176">
        <f t="shared" si="43"/>
        <v>1.541000184498957E-6</v>
      </c>
      <c r="Q176">
        <f t="shared" si="46"/>
        <v>9.7847412558273317E-6</v>
      </c>
      <c r="R176">
        <f t="shared" si="26"/>
        <v>6.2129234250947755E-5</v>
      </c>
      <c r="S176">
        <f t="shared" si="28"/>
        <v>3.9449604723173251E-4</v>
      </c>
      <c r="T176">
        <f t="shared" si="30"/>
        <v>2.5048937614917961E-3</v>
      </c>
      <c r="U176">
        <f t="shared" si="39"/>
        <v>1.5905083968242625E-2</v>
      </c>
      <c r="V176">
        <f t="shared" si="42"/>
        <v>0.10099098809132356</v>
      </c>
      <c r="W176">
        <f t="shared" si="45"/>
        <v>0.64125280294189968</v>
      </c>
      <c r="X176">
        <f t="shared" si="48"/>
        <v>4.0717014958701112</v>
      </c>
    </row>
    <row r="177" spans="1:25" x14ac:dyDescent="0.2">
      <c r="A177">
        <v>163</v>
      </c>
      <c r="B177">
        <f t="shared" si="32"/>
        <v>16</v>
      </c>
      <c r="C177">
        <f t="shared" si="33"/>
        <v>2</v>
      </c>
      <c r="D177">
        <f t="shared" si="34"/>
        <v>129.77777777777777</v>
      </c>
      <c r="E177">
        <f t="shared" si="35"/>
        <v>-57.777777777777771</v>
      </c>
      <c r="F177" t="e">
        <f t="shared" si="36"/>
        <v>#N/A</v>
      </c>
      <c r="G177" t="e">
        <f t="shared" si="37"/>
        <v>#N/A</v>
      </c>
      <c r="H177">
        <f t="shared" si="38"/>
        <v>4.7493631372516383E-13</v>
      </c>
      <c r="I177">
        <f t="shared" si="41"/>
        <v>3.0156576161008997E-12</v>
      </c>
      <c r="J177">
        <f t="shared" si="44"/>
        <v>1.9148232288697883E-11</v>
      </c>
      <c r="K177">
        <f t="shared" si="47"/>
        <v>1.2158369631364204E-10</v>
      </c>
      <c r="L177">
        <f t="shared" si="27"/>
        <v>7.7200834972182805E-10</v>
      </c>
      <c r="M177">
        <f t="shared" si="29"/>
        <v>4.9019474659066613E-9</v>
      </c>
      <c r="N177">
        <f t="shared" si="31"/>
        <v>3.112542625629227E-8</v>
      </c>
      <c r="O177">
        <f t="shared" si="40"/>
        <v>1.9763413752878814E-7</v>
      </c>
      <c r="P177">
        <f t="shared" si="43"/>
        <v>1.254898551272104E-6</v>
      </c>
      <c r="Q177">
        <f t="shared" si="46"/>
        <v>7.9681091216108263E-6</v>
      </c>
      <c r="R177">
        <f t="shared" si="26"/>
        <v>5.0594339207369709E-5</v>
      </c>
      <c r="S177">
        <f t="shared" si="28"/>
        <v>3.2125402912565879E-4</v>
      </c>
      <c r="T177">
        <f t="shared" si="30"/>
        <v>2.0398359351323711E-3</v>
      </c>
      <c r="U177">
        <f t="shared" si="39"/>
        <v>1.2952150837086654E-2</v>
      </c>
      <c r="V177">
        <f t="shared" si="42"/>
        <v>8.2241031456168567E-2</v>
      </c>
      <c r="W177">
        <f t="shared" si="45"/>
        <v>0.522197999393887</v>
      </c>
      <c r="X177">
        <f t="shared" si="48"/>
        <v>3.3157506142941804</v>
      </c>
    </row>
    <row r="178" spans="1:25" x14ac:dyDescent="0.2">
      <c r="A178">
        <v>164</v>
      </c>
      <c r="B178">
        <f t="shared" si="32"/>
        <v>16</v>
      </c>
      <c r="C178">
        <f t="shared" si="33"/>
        <v>3</v>
      </c>
      <c r="D178">
        <f t="shared" si="34"/>
        <v>130.66666666666666</v>
      </c>
      <c r="E178">
        <f t="shared" si="35"/>
        <v>-58.666666666666657</v>
      </c>
      <c r="F178" t="e">
        <f t="shared" si="36"/>
        <v>#N/A</v>
      </c>
      <c r="G178" t="e">
        <f t="shared" si="37"/>
        <v>#N/A</v>
      </c>
      <c r="H178">
        <f t="shared" si="38"/>
        <v>3.8675977980755719E-13</v>
      </c>
      <c r="I178">
        <f t="shared" si="41"/>
        <v>2.4557715253020253E-12</v>
      </c>
      <c r="J178">
        <f t="shared" si="44"/>
        <v>1.5593177210631904E-11</v>
      </c>
      <c r="K178">
        <f t="shared" si="47"/>
        <v>9.9010503630734719E-11</v>
      </c>
      <c r="L178">
        <f t="shared" si="27"/>
        <v>6.2867751047731673E-10</v>
      </c>
      <c r="M178">
        <f t="shared" si="29"/>
        <v>3.9918533659217708E-9</v>
      </c>
      <c r="N178">
        <f t="shared" si="31"/>
        <v>2.5346688929468012E-8</v>
      </c>
      <c r="O178">
        <f t="shared" si="40"/>
        <v>1.6094144268219319E-7</v>
      </c>
      <c r="P178">
        <f t="shared" si="43"/>
        <v>1.0219144616759723E-6</v>
      </c>
      <c r="Q178">
        <f t="shared" si="46"/>
        <v>6.4887523659438153E-6</v>
      </c>
      <c r="R178">
        <f t="shared" si="26"/>
        <v>4.1201009326641409E-5</v>
      </c>
      <c r="S178">
        <f t="shared" si="28"/>
        <v>2.6161010218904906E-4</v>
      </c>
      <c r="T178">
        <f t="shared" si="30"/>
        <v>1.661120605681618E-3</v>
      </c>
      <c r="U178">
        <f t="shared" si="39"/>
        <v>1.0547458387620209E-2</v>
      </c>
      <c r="V178">
        <f t="shared" si="42"/>
        <v>6.6972186160396491E-2</v>
      </c>
      <c r="W178">
        <f t="shared" si="45"/>
        <v>0.42524687505449377</v>
      </c>
      <c r="X178">
        <f t="shared" si="48"/>
        <v>2.7001493472307714</v>
      </c>
    </row>
    <row r="179" spans="1:25" x14ac:dyDescent="0.2">
      <c r="A179">
        <v>165</v>
      </c>
      <c r="B179">
        <f t="shared" si="32"/>
        <v>16</v>
      </c>
      <c r="C179">
        <f t="shared" si="33"/>
        <v>4</v>
      </c>
      <c r="D179">
        <f t="shared" si="34"/>
        <v>131.55555555555554</v>
      </c>
      <c r="E179">
        <f t="shared" si="35"/>
        <v>-59.555555555555543</v>
      </c>
      <c r="F179" t="e">
        <f t="shared" si="36"/>
        <v>#N/A</v>
      </c>
      <c r="G179" t="e">
        <f t="shared" si="37"/>
        <v>#N/A</v>
      </c>
      <c r="H179">
        <f t="shared" si="38"/>
        <v>3.1495407479696509E-13</v>
      </c>
      <c r="I179">
        <f t="shared" si="41"/>
        <v>1.9998337186174959E-12</v>
      </c>
      <c r="J179">
        <f t="shared" si="44"/>
        <v>1.2698152594779533E-11</v>
      </c>
      <c r="K179">
        <f t="shared" si="47"/>
        <v>8.0628243148023102E-11</v>
      </c>
      <c r="L179">
        <f t="shared" si="27"/>
        <v>5.1195743196607761E-10</v>
      </c>
      <c r="M179">
        <f t="shared" si="29"/>
        <v>3.2507270642635624E-9</v>
      </c>
      <c r="N179">
        <f t="shared" si="31"/>
        <v>2.0640830245893934E-8</v>
      </c>
      <c r="O179">
        <f t="shared" si="40"/>
        <v>1.3106110258331595E-7</v>
      </c>
      <c r="P179">
        <f t="shared" si="43"/>
        <v>8.3218612845147102E-7</v>
      </c>
      <c r="Q179">
        <f t="shared" si="46"/>
        <v>5.2840525429488319E-6</v>
      </c>
      <c r="R179">
        <f t="shared" ref="R179:R242" si="49">$C$8*EXP(-$C$5*($D179-($R$14-1)*$C$3))</f>
        <v>3.3551642261328909E-5</v>
      </c>
      <c r="S179">
        <f t="shared" si="28"/>
        <v>2.1303964888357674E-4</v>
      </c>
      <c r="T179">
        <f t="shared" si="30"/>
        <v>1.3527174509949018E-3</v>
      </c>
      <c r="U179">
        <f t="shared" si="39"/>
        <v>8.5892204189001904E-3</v>
      </c>
      <c r="V179">
        <f t="shared" si="42"/>
        <v>5.4538150114195591E-2</v>
      </c>
      <c r="W179">
        <f t="shared" si="45"/>
        <v>0.34629566745469464</v>
      </c>
      <c r="X179">
        <f t="shared" si="48"/>
        <v>2.1988404272384474</v>
      </c>
    </row>
    <row r="180" spans="1:25" x14ac:dyDescent="0.2">
      <c r="A180">
        <v>166</v>
      </c>
      <c r="B180">
        <f t="shared" si="32"/>
        <v>16</v>
      </c>
      <c r="C180">
        <f t="shared" si="33"/>
        <v>5</v>
      </c>
      <c r="D180">
        <f t="shared" si="34"/>
        <v>132.44444444444446</v>
      </c>
      <c r="E180">
        <f t="shared" si="35"/>
        <v>-60.444444444444457</v>
      </c>
      <c r="F180" t="e">
        <f t="shared" si="36"/>
        <v>#N/A</v>
      </c>
      <c r="G180" t="e">
        <f t="shared" si="37"/>
        <v>#N/A</v>
      </c>
      <c r="H180">
        <f t="shared" si="38"/>
        <v>2.564797954962361E-13</v>
      </c>
      <c r="I180">
        <f t="shared" si="41"/>
        <v>1.6285451887172577E-12</v>
      </c>
      <c r="J180">
        <f t="shared" si="44"/>
        <v>1.0340617382990077E-11</v>
      </c>
      <c r="K180">
        <f t="shared" si="47"/>
        <v>6.565882764703648E-11</v>
      </c>
      <c r="L180">
        <f t="shared" si="27"/>
        <v>4.1690756831161822E-10</v>
      </c>
      <c r="M180">
        <f t="shared" si="29"/>
        <v>2.6471980500454613E-9</v>
      </c>
      <c r="N180">
        <f t="shared" si="31"/>
        <v>1.6808659877641352E-8</v>
      </c>
      <c r="O180">
        <f t="shared" si="40"/>
        <v>1.0672833748777397E-7</v>
      </c>
      <c r="P180">
        <f t="shared" si="43"/>
        <v>6.7768270081163863E-7</v>
      </c>
      <c r="Q180">
        <f t="shared" si="46"/>
        <v>4.3030169286761819E-6</v>
      </c>
      <c r="R180">
        <f t="shared" si="49"/>
        <v>2.7322454396870154E-5</v>
      </c>
      <c r="S180">
        <f t="shared" si="28"/>
        <v>1.7348677140777927E-4</v>
      </c>
      <c r="T180">
        <f t="shared" si="30"/>
        <v>1.1015723337411013E-3</v>
      </c>
      <c r="U180">
        <f t="shared" si="39"/>
        <v>6.9945483255987517E-3</v>
      </c>
      <c r="V180">
        <f t="shared" si="42"/>
        <v>4.4412613480391487E-2</v>
      </c>
      <c r="W180">
        <f t="shared" si="45"/>
        <v>0.28200251743772187</v>
      </c>
      <c r="X180">
        <f t="shared" si="48"/>
        <v>1.7906043713532807</v>
      </c>
    </row>
    <row r="181" spans="1:25" x14ac:dyDescent="0.2">
      <c r="A181">
        <v>167</v>
      </c>
      <c r="B181">
        <f t="shared" si="32"/>
        <v>16</v>
      </c>
      <c r="C181">
        <f t="shared" si="33"/>
        <v>6</v>
      </c>
      <c r="D181">
        <f t="shared" si="34"/>
        <v>133.33333333333334</v>
      </c>
      <c r="E181">
        <f t="shared" si="35"/>
        <v>-61.333333333333343</v>
      </c>
      <c r="F181" t="e">
        <f t="shared" si="36"/>
        <v>#N/A</v>
      </c>
      <c r="G181" t="e">
        <f t="shared" si="37"/>
        <v>#N/A</v>
      </c>
      <c r="H181">
        <f t="shared" si="38"/>
        <v>2.0886183339649694E-13</v>
      </c>
      <c r="I181">
        <f t="shared" si="41"/>
        <v>1.3261899761984262E-12</v>
      </c>
      <c r="J181">
        <f t="shared" si="44"/>
        <v>8.4207814533082334E-12</v>
      </c>
      <c r="K181">
        <f t="shared" si="47"/>
        <v>5.3468629349503248E-11</v>
      </c>
      <c r="L181">
        <f t="shared" si="27"/>
        <v>3.3950463390679726E-10</v>
      </c>
      <c r="M181">
        <f t="shared" si="29"/>
        <v>2.1557200520469094E-9</v>
      </c>
      <c r="N181">
        <f t="shared" si="31"/>
        <v>1.3687969113472841E-8</v>
      </c>
      <c r="O181">
        <f t="shared" si="40"/>
        <v>8.691318628013986E-8</v>
      </c>
      <c r="P181">
        <f t="shared" si="43"/>
        <v>5.5186433332400923E-7</v>
      </c>
      <c r="Q181">
        <f t="shared" si="46"/>
        <v>3.504120093049044E-6</v>
      </c>
      <c r="R181">
        <f t="shared" si="49"/>
        <v>2.2249775687715821E-5</v>
      </c>
      <c r="S181">
        <f t="shared" si="28"/>
        <v>1.412772693309462E-4</v>
      </c>
      <c r="T181">
        <f t="shared" si="30"/>
        <v>8.970547438205543E-4</v>
      </c>
      <c r="U181">
        <f t="shared" si="39"/>
        <v>5.6959425760552494E-3</v>
      </c>
      <c r="V181">
        <f t="shared" si="42"/>
        <v>3.616698094872222E-2</v>
      </c>
      <c r="W181">
        <f t="shared" si="45"/>
        <v>0.22964601441806182</v>
      </c>
      <c r="X181">
        <f t="shared" si="48"/>
        <v>1.4581612994701425</v>
      </c>
    </row>
    <row r="182" spans="1:25" x14ac:dyDescent="0.2">
      <c r="A182">
        <v>168</v>
      </c>
      <c r="B182">
        <f t="shared" si="32"/>
        <v>16</v>
      </c>
      <c r="C182">
        <f t="shared" si="33"/>
        <v>7</v>
      </c>
      <c r="D182">
        <f t="shared" si="34"/>
        <v>134.22222222222223</v>
      </c>
      <c r="E182">
        <f t="shared" si="35"/>
        <v>-62.222222222222229</v>
      </c>
      <c r="F182" t="e">
        <f t="shared" si="36"/>
        <v>#N/A</v>
      </c>
      <c r="G182" t="e">
        <f t="shared" si="37"/>
        <v>#N/A</v>
      </c>
      <c r="H182">
        <f t="shared" si="38"/>
        <v>1.7008460789413809E-13</v>
      </c>
      <c r="I182">
        <f t="shared" si="41"/>
        <v>1.0799699419790157E-12</v>
      </c>
      <c r="J182">
        <f t="shared" si="44"/>
        <v>6.8573816879660845E-12</v>
      </c>
      <c r="K182">
        <f t="shared" si="47"/>
        <v>4.3541659620899384E-11</v>
      </c>
      <c r="L182">
        <f t="shared" si="27"/>
        <v>2.7647230514662822E-10</v>
      </c>
      <c r="M182">
        <f t="shared" si="29"/>
        <v>1.7554897121193191E-9</v>
      </c>
      <c r="N182">
        <f t="shared" si="31"/>
        <v>1.1146664862950251E-8</v>
      </c>
      <c r="O182">
        <f t="shared" si="40"/>
        <v>7.0776910117536625E-8</v>
      </c>
      <c r="P182">
        <f t="shared" si="43"/>
        <v>4.4940536630254595E-7</v>
      </c>
      <c r="Q182">
        <f t="shared" si="46"/>
        <v>2.8535462049152608E-6</v>
      </c>
      <c r="R182">
        <f t="shared" si="49"/>
        <v>1.8118888990089386E-5</v>
      </c>
      <c r="S182">
        <f t="shared" si="28"/>
        <v>1.1504777377345164E-4</v>
      </c>
      <c r="T182">
        <f t="shared" si="30"/>
        <v>7.30507828458306E-4</v>
      </c>
      <c r="U182">
        <f t="shared" si="39"/>
        <v>4.638435581462882E-3</v>
      </c>
      <c r="V182">
        <f t="shared" si="42"/>
        <v>2.9452230086003617E-2</v>
      </c>
      <c r="W182">
        <f t="shared" si="45"/>
        <v>0.18701000408532631</v>
      </c>
      <c r="X182">
        <f t="shared" si="48"/>
        <v>1.1874395088544971</v>
      </c>
    </row>
    <row r="183" spans="1:25" x14ac:dyDescent="0.2">
      <c r="A183">
        <v>169</v>
      </c>
      <c r="B183">
        <f t="shared" si="32"/>
        <v>16</v>
      </c>
      <c r="C183">
        <f t="shared" si="33"/>
        <v>8</v>
      </c>
      <c r="D183">
        <f t="shared" si="34"/>
        <v>135.11111111111111</v>
      </c>
      <c r="E183">
        <f t="shared" si="35"/>
        <v>-63.111111111111114</v>
      </c>
      <c r="F183" t="e">
        <f t="shared" si="36"/>
        <v>#N/A</v>
      </c>
      <c r="G183" t="e">
        <f t="shared" si="37"/>
        <v>#N/A</v>
      </c>
      <c r="H183">
        <f t="shared" si="38"/>
        <v>1.3850675047740867E-13</v>
      </c>
      <c r="I183">
        <f t="shared" si="41"/>
        <v>8.7946304565014303E-13</v>
      </c>
      <c r="J183">
        <f t="shared" si="44"/>
        <v>5.5842422553287829E-12</v>
      </c>
      <c r="K183">
        <f t="shared" si="47"/>
        <v>3.5457728122216646E-11</v>
      </c>
      <c r="L183">
        <f t="shared" ref="L183:L246" si="50">$C$8*EXP(-$C$5*($D183-($L$14-1)*$C$3))</f>
        <v>2.2514253968643677E-10</v>
      </c>
      <c r="M183">
        <f t="shared" si="29"/>
        <v>1.4295660173641643E-9</v>
      </c>
      <c r="N183">
        <f t="shared" si="31"/>
        <v>9.0771783992874681E-9</v>
      </c>
      <c r="O183">
        <f t="shared" si="40"/>
        <v>5.7636490159727655E-8</v>
      </c>
      <c r="P183">
        <f t="shared" si="43"/>
        <v>3.6596890044522632E-7</v>
      </c>
      <c r="Q183">
        <f t="shared" si="46"/>
        <v>2.3237576702175893E-6</v>
      </c>
      <c r="R183">
        <f t="shared" si="49"/>
        <v>1.475494148089029E-5</v>
      </c>
      <c r="S183">
        <f t="shared" si="28"/>
        <v>9.3688038513977829E-5</v>
      </c>
      <c r="T183">
        <f t="shared" si="30"/>
        <v>5.9488196357570221E-4</v>
      </c>
      <c r="U183">
        <f t="shared" si="39"/>
        <v>3.7772650191079133E-3</v>
      </c>
      <c r="V183">
        <f t="shared" si="42"/>
        <v>2.3984137859578321E-2</v>
      </c>
      <c r="W183">
        <f t="shared" si="45"/>
        <v>0.15228978267537979</v>
      </c>
      <c r="X183">
        <f t="shared" si="48"/>
        <v>0.96697984489162514</v>
      </c>
    </row>
    <row r="184" spans="1:25" x14ac:dyDescent="0.2">
      <c r="A184">
        <v>170</v>
      </c>
      <c r="B184">
        <f t="shared" si="32"/>
        <v>16</v>
      </c>
      <c r="C184">
        <f t="shared" si="33"/>
        <v>9</v>
      </c>
      <c r="D184">
        <f t="shared" si="34"/>
        <v>136</v>
      </c>
      <c r="E184">
        <f t="shared" si="35"/>
        <v>-64</v>
      </c>
      <c r="F184" t="e">
        <f t="shared" si="36"/>
        <v>#N/A</v>
      </c>
      <c r="G184" t="e">
        <f t="shared" si="37"/>
        <v>#N/A</v>
      </c>
      <c r="H184">
        <f t="shared" si="38"/>
        <v>1.1279162862139462E-13</v>
      </c>
      <c r="I184">
        <f t="shared" si="41"/>
        <v>7.1618219970723425E-13</v>
      </c>
      <c r="J184">
        <f t="shared" si="44"/>
        <v>4.5474735088646573E-12</v>
      </c>
      <c r="K184">
        <f t="shared" si="47"/>
        <v>2.8874656927077046E-11</v>
      </c>
      <c r="L184">
        <f t="shared" si="50"/>
        <v>1.833426431250521E-10</v>
      </c>
      <c r="M184">
        <f t="shared" si="29"/>
        <v>1.164153218269349E-9</v>
      </c>
      <c r="N184">
        <f t="shared" si="31"/>
        <v>7.3919121733317287E-9</v>
      </c>
      <c r="O184">
        <f t="shared" si="40"/>
        <v>4.6935716640013204E-8</v>
      </c>
      <c r="P184">
        <f t="shared" si="43"/>
        <v>2.980232238769536E-7</v>
      </c>
      <c r="Q184">
        <f t="shared" si="46"/>
        <v>1.8923295163729204E-6</v>
      </c>
      <c r="R184">
        <f t="shared" si="49"/>
        <v>1.2015543459843389E-5</v>
      </c>
      <c r="S184">
        <f t="shared" si="28"/>
        <v>7.6293945312500027E-5</v>
      </c>
      <c r="T184">
        <f t="shared" si="30"/>
        <v>4.8443635619146714E-4</v>
      </c>
      <c r="U184">
        <f t="shared" si="39"/>
        <v>3.0759791257199071E-3</v>
      </c>
      <c r="V184">
        <f t="shared" si="42"/>
        <v>1.9531250000000003E-2</v>
      </c>
      <c r="W184">
        <f t="shared" si="45"/>
        <v>0.12401570718501562</v>
      </c>
      <c r="X184">
        <f t="shared" si="48"/>
        <v>0.78745065618429588</v>
      </c>
    </row>
    <row r="185" spans="1:25" s="1" customFormat="1" x14ac:dyDescent="0.2">
      <c r="A185" s="1">
        <v>171</v>
      </c>
      <c r="B185" s="1">
        <f t="shared" si="32"/>
        <v>17</v>
      </c>
      <c r="C185" s="1">
        <f t="shared" si="33"/>
        <v>0</v>
      </c>
      <c r="D185" s="1">
        <f t="shared" si="34"/>
        <v>136</v>
      </c>
      <c r="E185" s="1">
        <f t="shared" si="35"/>
        <v>-64</v>
      </c>
      <c r="F185" s="1" t="e">
        <f t="shared" si="36"/>
        <v>#N/A</v>
      </c>
      <c r="G185" s="1" t="e">
        <f t="shared" si="37"/>
        <v>#N/A</v>
      </c>
      <c r="H185" s="1">
        <f t="shared" si="38"/>
        <v>1.1279162862139462E-13</v>
      </c>
      <c r="I185" s="1">
        <f t="shared" si="41"/>
        <v>7.1618219970723425E-13</v>
      </c>
      <c r="J185" s="1">
        <f t="shared" si="44"/>
        <v>4.5474735088646573E-12</v>
      </c>
      <c r="K185" s="1">
        <f t="shared" si="47"/>
        <v>2.8874656927077046E-11</v>
      </c>
      <c r="L185" s="1">
        <f t="shared" si="50"/>
        <v>1.833426431250521E-10</v>
      </c>
      <c r="M185" s="1">
        <f t="shared" si="29"/>
        <v>1.164153218269349E-9</v>
      </c>
      <c r="N185" s="1">
        <f t="shared" si="31"/>
        <v>7.3919121733317287E-9</v>
      </c>
      <c r="O185" s="1">
        <f t="shared" si="40"/>
        <v>4.6935716640013204E-8</v>
      </c>
      <c r="P185" s="1">
        <f t="shared" si="43"/>
        <v>2.980232238769536E-7</v>
      </c>
      <c r="Q185" s="1">
        <f t="shared" si="46"/>
        <v>1.8923295163729204E-6</v>
      </c>
      <c r="R185" s="1">
        <f t="shared" si="49"/>
        <v>1.2015543459843389E-5</v>
      </c>
      <c r="S185" s="1">
        <f t="shared" si="28"/>
        <v>7.6293945312500027E-5</v>
      </c>
      <c r="T185" s="1">
        <f t="shared" si="30"/>
        <v>4.8443635619146714E-4</v>
      </c>
      <c r="U185" s="1">
        <f t="shared" si="39"/>
        <v>3.0759791257199071E-3</v>
      </c>
      <c r="V185" s="1">
        <f t="shared" si="42"/>
        <v>1.9531250000000003E-2</v>
      </c>
      <c r="W185" s="1">
        <f t="shared" si="45"/>
        <v>0.12401570718501562</v>
      </c>
      <c r="X185" s="1">
        <f t="shared" si="48"/>
        <v>0.78745065618429588</v>
      </c>
      <c r="Y185" s="1">
        <f t="shared" ref="Y185:Y248" si="51">$C$8*EXP(-$C$5*($D185-($Y$14-1)*$C$3))</f>
        <v>5</v>
      </c>
    </row>
    <row r="186" spans="1:25" x14ac:dyDescent="0.2">
      <c r="A186">
        <v>172</v>
      </c>
      <c r="B186">
        <f t="shared" si="32"/>
        <v>17</v>
      </c>
      <c r="C186">
        <f t="shared" si="33"/>
        <v>1</v>
      </c>
      <c r="D186">
        <f t="shared" si="34"/>
        <v>136.88888888888889</v>
      </c>
      <c r="E186">
        <f t="shared" si="35"/>
        <v>-64.888888888888886</v>
      </c>
      <c r="F186" t="e">
        <f t="shared" si="36"/>
        <v>#N/A</v>
      </c>
      <c r="G186" t="e">
        <f t="shared" si="37"/>
        <v>#N/A</v>
      </c>
      <c r="H186">
        <f t="shared" si="38"/>
        <v>9.1850768595871709E-14</v>
      </c>
      <c r="I186">
        <f t="shared" si="41"/>
        <v>5.8321602677269838E-13</v>
      </c>
      <c r="J186">
        <f t="shared" si="44"/>
        <v>3.7031909376947863E-12</v>
      </c>
      <c r="K186">
        <f t="shared" si="47"/>
        <v>2.3513796760543174E-11</v>
      </c>
      <c r="L186">
        <f t="shared" si="50"/>
        <v>1.4930330285381091E-10</v>
      </c>
      <c r="M186">
        <f t="shared" si="29"/>
        <v>9.480168800498624E-10</v>
      </c>
      <c r="N186">
        <f t="shared" si="31"/>
        <v>6.0195319706990566E-9</v>
      </c>
      <c r="O186">
        <f t="shared" si="40"/>
        <v>3.8221645530575488E-8</v>
      </c>
      <c r="P186">
        <f t="shared" si="43"/>
        <v>2.4269232129276499E-7</v>
      </c>
      <c r="Q186">
        <f t="shared" si="46"/>
        <v>1.541000184498957E-6</v>
      </c>
      <c r="R186">
        <f t="shared" si="49"/>
        <v>9.7847412558273317E-6</v>
      </c>
      <c r="S186">
        <f t="shared" si="28"/>
        <v>6.2129234250947755E-5</v>
      </c>
      <c r="T186">
        <f t="shared" si="30"/>
        <v>3.9449604723173251E-4</v>
      </c>
      <c r="U186">
        <f t="shared" si="39"/>
        <v>2.5048937614917961E-3</v>
      </c>
      <c r="V186">
        <f t="shared" si="42"/>
        <v>1.5905083968242625E-2</v>
      </c>
      <c r="W186">
        <f t="shared" si="45"/>
        <v>0.10099098809132356</v>
      </c>
      <c r="X186">
        <f t="shared" si="48"/>
        <v>0.64125280294189968</v>
      </c>
      <c r="Y186">
        <f t="shared" si="51"/>
        <v>4.0717014958701112</v>
      </c>
    </row>
    <row r="187" spans="1:25" x14ac:dyDescent="0.2">
      <c r="A187">
        <v>173</v>
      </c>
      <c r="B187">
        <f t="shared" si="32"/>
        <v>17</v>
      </c>
      <c r="C187">
        <f t="shared" si="33"/>
        <v>2</v>
      </c>
      <c r="D187">
        <f t="shared" si="34"/>
        <v>137.77777777777777</v>
      </c>
      <c r="E187">
        <f t="shared" si="35"/>
        <v>-65.777777777777771</v>
      </c>
      <c r="F187" t="e">
        <f t="shared" si="36"/>
        <v>#N/A</v>
      </c>
      <c r="G187" t="e">
        <f t="shared" si="37"/>
        <v>#N/A</v>
      </c>
      <c r="H187">
        <f t="shared" si="38"/>
        <v>7.4797782377726319E-14</v>
      </c>
      <c r="I187">
        <f t="shared" si="41"/>
        <v>4.7493631372516383E-13</v>
      </c>
      <c r="J187">
        <f t="shared" si="44"/>
        <v>3.0156576161008997E-12</v>
      </c>
      <c r="K187">
        <f t="shared" si="47"/>
        <v>1.9148232288697883E-11</v>
      </c>
      <c r="L187">
        <f t="shared" si="50"/>
        <v>1.2158369631364204E-10</v>
      </c>
      <c r="M187">
        <f t="shared" si="29"/>
        <v>7.7200834972182805E-10</v>
      </c>
      <c r="N187">
        <f t="shared" si="31"/>
        <v>4.9019474659066613E-9</v>
      </c>
      <c r="O187">
        <f t="shared" si="40"/>
        <v>3.112542625629227E-8</v>
      </c>
      <c r="P187">
        <f t="shared" si="43"/>
        <v>1.9763413752878814E-7</v>
      </c>
      <c r="Q187">
        <f t="shared" si="46"/>
        <v>1.254898551272104E-6</v>
      </c>
      <c r="R187">
        <f t="shared" si="49"/>
        <v>7.9681091216108263E-6</v>
      </c>
      <c r="S187">
        <f t="shared" si="28"/>
        <v>5.0594339207369709E-5</v>
      </c>
      <c r="T187">
        <f t="shared" si="30"/>
        <v>3.2125402912565879E-4</v>
      </c>
      <c r="U187">
        <f t="shared" si="39"/>
        <v>2.0398359351323711E-3</v>
      </c>
      <c r="V187">
        <f t="shared" si="42"/>
        <v>1.2952150837086654E-2</v>
      </c>
      <c r="W187">
        <f t="shared" si="45"/>
        <v>8.2241031456168567E-2</v>
      </c>
      <c r="X187">
        <f t="shared" si="48"/>
        <v>0.522197999393887</v>
      </c>
      <c r="Y187">
        <f t="shared" si="51"/>
        <v>3.3157506142941804</v>
      </c>
    </row>
    <row r="188" spans="1:25" x14ac:dyDescent="0.2">
      <c r="A188">
        <v>174</v>
      </c>
      <c r="B188">
        <f t="shared" si="32"/>
        <v>17</v>
      </c>
      <c r="C188">
        <f t="shared" si="33"/>
        <v>3</v>
      </c>
      <c r="D188">
        <f t="shared" si="34"/>
        <v>138.66666666666666</v>
      </c>
      <c r="E188">
        <f t="shared" si="35"/>
        <v>-66.666666666666657</v>
      </c>
      <c r="F188" t="e">
        <f t="shared" si="36"/>
        <v>#N/A</v>
      </c>
      <c r="G188" t="e">
        <f t="shared" si="37"/>
        <v>#N/A</v>
      </c>
      <c r="H188">
        <f t="shared" si="38"/>
        <v>6.0910848479031053E-14</v>
      </c>
      <c r="I188">
        <f t="shared" si="41"/>
        <v>3.8675977980755719E-13</v>
      </c>
      <c r="J188">
        <f t="shared" si="44"/>
        <v>2.4557715253020253E-12</v>
      </c>
      <c r="K188">
        <f t="shared" si="47"/>
        <v>1.5593177210631904E-11</v>
      </c>
      <c r="L188">
        <f t="shared" si="50"/>
        <v>9.9010503630734719E-11</v>
      </c>
      <c r="M188">
        <f t="shared" si="29"/>
        <v>6.2867751047731673E-10</v>
      </c>
      <c r="N188">
        <f t="shared" si="31"/>
        <v>3.9918533659217708E-9</v>
      </c>
      <c r="O188">
        <f t="shared" si="40"/>
        <v>2.5346688929468012E-8</v>
      </c>
      <c r="P188">
        <f t="shared" si="43"/>
        <v>1.6094144268219319E-7</v>
      </c>
      <c r="Q188">
        <f t="shared" si="46"/>
        <v>1.0219144616759723E-6</v>
      </c>
      <c r="R188">
        <f t="shared" si="49"/>
        <v>6.4887523659438153E-6</v>
      </c>
      <c r="S188">
        <f t="shared" si="28"/>
        <v>4.1201009326641409E-5</v>
      </c>
      <c r="T188">
        <f t="shared" si="30"/>
        <v>2.6161010218904906E-4</v>
      </c>
      <c r="U188">
        <f t="shared" si="39"/>
        <v>1.661120605681618E-3</v>
      </c>
      <c r="V188">
        <f t="shared" si="42"/>
        <v>1.0547458387620209E-2</v>
      </c>
      <c r="W188">
        <f t="shared" si="45"/>
        <v>6.6972186160396491E-2</v>
      </c>
      <c r="X188">
        <f t="shared" si="48"/>
        <v>0.42524687505449377</v>
      </c>
      <c r="Y188">
        <f t="shared" si="51"/>
        <v>2.7001493472307714</v>
      </c>
    </row>
    <row r="189" spans="1:25" x14ac:dyDescent="0.2">
      <c r="A189">
        <v>175</v>
      </c>
      <c r="B189">
        <f t="shared" si="32"/>
        <v>17</v>
      </c>
      <c r="C189">
        <f t="shared" si="33"/>
        <v>4</v>
      </c>
      <c r="D189">
        <f t="shared" si="34"/>
        <v>139.55555555555554</v>
      </c>
      <c r="E189">
        <f t="shared" si="35"/>
        <v>-67.555555555555543</v>
      </c>
      <c r="F189" t="e">
        <f t="shared" si="36"/>
        <v>#N/A</v>
      </c>
      <c r="G189" t="e">
        <f t="shared" si="37"/>
        <v>#N/A</v>
      </c>
      <c r="H189">
        <f t="shared" si="38"/>
        <v>4.9602158573357511E-14</v>
      </c>
      <c r="I189">
        <f t="shared" si="41"/>
        <v>3.1495407479696509E-13</v>
      </c>
      <c r="J189">
        <f t="shared" si="44"/>
        <v>1.9998337186174959E-12</v>
      </c>
      <c r="K189">
        <f t="shared" si="47"/>
        <v>1.2698152594779533E-11</v>
      </c>
      <c r="L189">
        <f t="shared" si="50"/>
        <v>8.0628243148023102E-11</v>
      </c>
      <c r="M189">
        <f t="shared" si="29"/>
        <v>5.1195743196607761E-10</v>
      </c>
      <c r="N189">
        <f t="shared" si="31"/>
        <v>3.2507270642635624E-9</v>
      </c>
      <c r="O189">
        <f t="shared" si="40"/>
        <v>2.0640830245893934E-8</v>
      </c>
      <c r="P189">
        <f t="shared" si="43"/>
        <v>1.3106110258331595E-7</v>
      </c>
      <c r="Q189">
        <f t="shared" si="46"/>
        <v>8.3218612845147102E-7</v>
      </c>
      <c r="R189">
        <f t="shared" si="49"/>
        <v>5.2840525429488319E-6</v>
      </c>
      <c r="S189">
        <f t="shared" ref="S189:S252" si="52">$C$8*EXP(-$C$5*($D189-($S$14-1)*$C$3))</f>
        <v>3.3551642261328909E-5</v>
      </c>
      <c r="T189">
        <f t="shared" si="30"/>
        <v>2.1303964888357674E-4</v>
      </c>
      <c r="U189">
        <f t="shared" si="39"/>
        <v>1.3527174509949018E-3</v>
      </c>
      <c r="V189">
        <f t="shared" si="42"/>
        <v>8.5892204189001904E-3</v>
      </c>
      <c r="W189">
        <f t="shared" si="45"/>
        <v>5.4538150114195591E-2</v>
      </c>
      <c r="X189">
        <f t="shared" si="48"/>
        <v>0.34629566745469464</v>
      </c>
      <c r="Y189">
        <f t="shared" si="51"/>
        <v>2.1988404272384474</v>
      </c>
    </row>
    <row r="190" spans="1:25" x14ac:dyDescent="0.2">
      <c r="A190">
        <v>176</v>
      </c>
      <c r="B190">
        <f t="shared" si="32"/>
        <v>17</v>
      </c>
      <c r="C190">
        <f t="shared" si="33"/>
        <v>5</v>
      </c>
      <c r="D190">
        <f t="shared" si="34"/>
        <v>140.44444444444446</v>
      </c>
      <c r="E190">
        <f t="shared" si="35"/>
        <v>-68.444444444444457</v>
      </c>
      <c r="F190" t="e">
        <f t="shared" si="36"/>
        <v>#N/A</v>
      </c>
      <c r="G190" t="e">
        <f t="shared" si="37"/>
        <v>#N/A</v>
      </c>
      <c r="H190">
        <f t="shared" si="38"/>
        <v>4.0393036652305102E-14</v>
      </c>
      <c r="I190">
        <f t="shared" si="41"/>
        <v>2.564797954962361E-13</v>
      </c>
      <c r="J190">
        <f t="shared" si="44"/>
        <v>1.6285451887172577E-12</v>
      </c>
      <c r="K190">
        <f t="shared" si="47"/>
        <v>1.0340617382990077E-11</v>
      </c>
      <c r="L190">
        <f t="shared" si="50"/>
        <v>6.565882764703648E-11</v>
      </c>
      <c r="M190">
        <f t="shared" si="29"/>
        <v>4.1690756831161822E-10</v>
      </c>
      <c r="N190">
        <f t="shared" si="31"/>
        <v>2.6471980500454613E-9</v>
      </c>
      <c r="O190">
        <f t="shared" si="40"/>
        <v>1.6808659877641352E-8</v>
      </c>
      <c r="P190">
        <f t="shared" si="43"/>
        <v>1.0672833748777397E-7</v>
      </c>
      <c r="Q190">
        <f t="shared" si="46"/>
        <v>6.7768270081163863E-7</v>
      </c>
      <c r="R190">
        <f t="shared" si="49"/>
        <v>4.3030169286761819E-6</v>
      </c>
      <c r="S190">
        <f t="shared" si="52"/>
        <v>2.7322454396870154E-5</v>
      </c>
      <c r="T190">
        <f t="shared" si="30"/>
        <v>1.7348677140777927E-4</v>
      </c>
      <c r="U190">
        <f t="shared" si="39"/>
        <v>1.1015723337411013E-3</v>
      </c>
      <c r="V190">
        <f t="shared" si="42"/>
        <v>6.9945483255987517E-3</v>
      </c>
      <c r="W190">
        <f t="shared" si="45"/>
        <v>4.4412613480391487E-2</v>
      </c>
      <c r="X190">
        <f t="shared" si="48"/>
        <v>0.28200251743772187</v>
      </c>
      <c r="Y190">
        <f t="shared" si="51"/>
        <v>1.7906043713532807</v>
      </c>
    </row>
    <row r="191" spans="1:25" x14ac:dyDescent="0.2">
      <c r="A191">
        <v>177</v>
      </c>
      <c r="B191">
        <f t="shared" si="32"/>
        <v>17</v>
      </c>
      <c r="C191">
        <f t="shared" si="33"/>
        <v>6</v>
      </c>
      <c r="D191">
        <f t="shared" si="34"/>
        <v>141.33333333333334</v>
      </c>
      <c r="E191">
        <f t="shared" si="35"/>
        <v>-69.333333333333343</v>
      </c>
      <c r="F191" t="e">
        <f t="shared" si="36"/>
        <v>#N/A</v>
      </c>
      <c r="G191" t="e">
        <f t="shared" si="37"/>
        <v>#N/A</v>
      </c>
      <c r="H191">
        <f t="shared" si="38"/>
        <v>3.2893677551985261E-14</v>
      </c>
      <c r="I191">
        <f t="shared" si="41"/>
        <v>2.0886183339649694E-13</v>
      </c>
      <c r="J191">
        <f t="shared" si="44"/>
        <v>1.3261899761984262E-12</v>
      </c>
      <c r="K191">
        <f t="shared" si="47"/>
        <v>8.4207814533082334E-12</v>
      </c>
      <c r="L191">
        <f t="shared" si="50"/>
        <v>5.3468629349503248E-11</v>
      </c>
      <c r="M191">
        <f t="shared" si="29"/>
        <v>3.3950463390679726E-10</v>
      </c>
      <c r="N191">
        <f t="shared" si="31"/>
        <v>2.1557200520469094E-9</v>
      </c>
      <c r="O191">
        <f t="shared" si="40"/>
        <v>1.3687969113472841E-8</v>
      </c>
      <c r="P191">
        <f t="shared" si="43"/>
        <v>8.691318628013986E-8</v>
      </c>
      <c r="Q191">
        <f t="shared" si="46"/>
        <v>5.5186433332400923E-7</v>
      </c>
      <c r="R191">
        <f t="shared" si="49"/>
        <v>3.504120093049044E-6</v>
      </c>
      <c r="S191">
        <f t="shared" si="52"/>
        <v>2.2249775687715821E-5</v>
      </c>
      <c r="T191">
        <f t="shared" si="30"/>
        <v>1.412772693309462E-4</v>
      </c>
      <c r="U191">
        <f t="shared" si="39"/>
        <v>8.970547438205543E-4</v>
      </c>
      <c r="V191">
        <f t="shared" si="42"/>
        <v>5.6959425760552494E-3</v>
      </c>
      <c r="W191">
        <f t="shared" si="45"/>
        <v>3.616698094872222E-2</v>
      </c>
      <c r="X191">
        <f t="shared" si="48"/>
        <v>0.22964601441806182</v>
      </c>
      <c r="Y191">
        <f t="shared" si="51"/>
        <v>1.4581612994701425</v>
      </c>
    </row>
    <row r="192" spans="1:25" x14ac:dyDescent="0.2">
      <c r="A192">
        <v>178</v>
      </c>
      <c r="B192">
        <f t="shared" si="32"/>
        <v>17</v>
      </c>
      <c r="C192">
        <f t="shared" si="33"/>
        <v>7</v>
      </c>
      <c r="D192">
        <f t="shared" si="34"/>
        <v>142.22222222222223</v>
      </c>
      <c r="E192">
        <f t="shared" si="35"/>
        <v>-70.222222222222229</v>
      </c>
      <c r="F192" t="e">
        <f t="shared" si="36"/>
        <v>#N/A</v>
      </c>
      <c r="G192" t="e">
        <f t="shared" si="37"/>
        <v>#N/A</v>
      </c>
      <c r="H192">
        <f t="shared" si="38"/>
        <v>2.6786647218617593E-14</v>
      </c>
      <c r="I192">
        <f t="shared" si="41"/>
        <v>1.7008460789413809E-13</v>
      </c>
      <c r="J192">
        <f t="shared" si="44"/>
        <v>1.0799699419790157E-12</v>
      </c>
      <c r="K192">
        <f t="shared" si="47"/>
        <v>6.8573816879660845E-12</v>
      </c>
      <c r="L192">
        <f t="shared" si="50"/>
        <v>4.3541659620899384E-11</v>
      </c>
      <c r="M192">
        <f t="shared" si="29"/>
        <v>2.7647230514662822E-10</v>
      </c>
      <c r="N192">
        <f t="shared" si="31"/>
        <v>1.7554897121193191E-9</v>
      </c>
      <c r="O192">
        <f t="shared" si="40"/>
        <v>1.1146664862950251E-8</v>
      </c>
      <c r="P192">
        <f t="shared" si="43"/>
        <v>7.0776910117536625E-8</v>
      </c>
      <c r="Q192">
        <f t="shared" si="46"/>
        <v>4.4940536630254595E-7</v>
      </c>
      <c r="R192">
        <f t="shared" si="49"/>
        <v>2.8535462049152608E-6</v>
      </c>
      <c r="S192">
        <f t="shared" si="52"/>
        <v>1.8118888990089386E-5</v>
      </c>
      <c r="T192">
        <f t="shared" si="30"/>
        <v>1.1504777377345164E-4</v>
      </c>
      <c r="U192">
        <f t="shared" si="39"/>
        <v>7.30507828458306E-4</v>
      </c>
      <c r="V192">
        <f t="shared" si="42"/>
        <v>4.638435581462882E-3</v>
      </c>
      <c r="W192">
        <f t="shared" si="45"/>
        <v>2.9452230086003617E-2</v>
      </c>
      <c r="X192">
        <f t="shared" si="48"/>
        <v>0.18701000408532631</v>
      </c>
      <c r="Y192">
        <f t="shared" si="51"/>
        <v>1.1874395088544971</v>
      </c>
    </row>
    <row r="193" spans="1:27" x14ac:dyDescent="0.2">
      <c r="A193">
        <v>179</v>
      </c>
      <c r="B193">
        <f t="shared" si="32"/>
        <v>17</v>
      </c>
      <c r="C193">
        <f t="shared" si="33"/>
        <v>8</v>
      </c>
      <c r="D193">
        <f t="shared" si="34"/>
        <v>143.11111111111111</v>
      </c>
      <c r="E193">
        <f t="shared" si="35"/>
        <v>-71.111111111111114</v>
      </c>
      <c r="F193" t="e">
        <f t="shared" si="36"/>
        <v>#N/A</v>
      </c>
      <c r="G193" t="e">
        <f t="shared" si="37"/>
        <v>#N/A</v>
      </c>
      <c r="H193">
        <f t="shared" si="38"/>
        <v>2.1813446309877967E-14</v>
      </c>
      <c r="I193">
        <f t="shared" si="41"/>
        <v>1.3850675047740867E-13</v>
      </c>
      <c r="J193">
        <f t="shared" si="44"/>
        <v>8.7946304565014303E-13</v>
      </c>
      <c r="K193">
        <f t="shared" si="47"/>
        <v>5.5842422553287829E-12</v>
      </c>
      <c r="L193">
        <f t="shared" si="50"/>
        <v>3.5457728122216646E-11</v>
      </c>
      <c r="M193">
        <f t="shared" ref="M193:M256" si="53">$C$8*EXP(-$C$5*($D193-($M$14-1)*$C$3))</f>
        <v>2.2514253968643677E-10</v>
      </c>
      <c r="N193">
        <f t="shared" si="31"/>
        <v>1.4295660173641643E-9</v>
      </c>
      <c r="O193">
        <f t="shared" si="40"/>
        <v>9.0771783992874681E-9</v>
      </c>
      <c r="P193">
        <f t="shared" si="43"/>
        <v>5.7636490159727655E-8</v>
      </c>
      <c r="Q193">
        <f t="shared" si="46"/>
        <v>3.6596890044522632E-7</v>
      </c>
      <c r="R193">
        <f t="shared" si="49"/>
        <v>2.3237576702175893E-6</v>
      </c>
      <c r="S193">
        <f t="shared" si="52"/>
        <v>1.475494148089029E-5</v>
      </c>
      <c r="T193">
        <f t="shared" si="30"/>
        <v>9.3688038513977829E-5</v>
      </c>
      <c r="U193">
        <f t="shared" si="39"/>
        <v>5.9488196357570221E-4</v>
      </c>
      <c r="V193">
        <f t="shared" si="42"/>
        <v>3.7772650191079133E-3</v>
      </c>
      <c r="W193">
        <f t="shared" si="45"/>
        <v>2.3984137859578321E-2</v>
      </c>
      <c r="X193">
        <f t="shared" si="48"/>
        <v>0.15228978267537979</v>
      </c>
      <c r="Y193">
        <f t="shared" si="51"/>
        <v>0.96697984489162514</v>
      </c>
    </row>
    <row r="194" spans="1:27" x14ac:dyDescent="0.2">
      <c r="A194">
        <v>180</v>
      </c>
      <c r="B194">
        <f t="shared" si="32"/>
        <v>17</v>
      </c>
      <c r="C194">
        <f t="shared" si="33"/>
        <v>9</v>
      </c>
      <c r="D194">
        <f t="shared" si="34"/>
        <v>144</v>
      </c>
      <c r="E194">
        <f t="shared" si="35"/>
        <v>-72</v>
      </c>
      <c r="F194" t="e">
        <f t="shared" si="36"/>
        <v>#N/A</v>
      </c>
      <c r="G194" t="e">
        <f t="shared" si="37"/>
        <v>#N/A</v>
      </c>
      <c r="H194">
        <f t="shared" si="38"/>
        <v>1.7763568394002555E-14</v>
      </c>
      <c r="I194">
        <f t="shared" si="41"/>
        <v>1.1279162862139462E-13</v>
      </c>
      <c r="J194">
        <f t="shared" si="44"/>
        <v>7.1618219970723425E-13</v>
      </c>
      <c r="K194">
        <f t="shared" si="47"/>
        <v>4.5474735088646573E-12</v>
      </c>
      <c r="L194">
        <f t="shared" si="50"/>
        <v>2.8874656927077046E-11</v>
      </c>
      <c r="M194">
        <f t="shared" si="53"/>
        <v>1.833426431250521E-10</v>
      </c>
      <c r="N194">
        <f t="shared" si="31"/>
        <v>1.164153218269349E-9</v>
      </c>
      <c r="O194">
        <f t="shared" si="40"/>
        <v>7.3919121733317287E-9</v>
      </c>
      <c r="P194">
        <f t="shared" si="43"/>
        <v>4.6935716640013204E-8</v>
      </c>
      <c r="Q194">
        <f t="shared" si="46"/>
        <v>2.980232238769536E-7</v>
      </c>
      <c r="R194">
        <f t="shared" si="49"/>
        <v>1.8923295163729204E-6</v>
      </c>
      <c r="S194">
        <f t="shared" si="52"/>
        <v>1.2015543459843389E-5</v>
      </c>
      <c r="T194">
        <f t="shared" si="30"/>
        <v>7.6293945312500027E-5</v>
      </c>
      <c r="U194">
        <f t="shared" si="39"/>
        <v>4.8443635619146714E-4</v>
      </c>
      <c r="V194">
        <f t="shared" si="42"/>
        <v>3.0759791257199071E-3</v>
      </c>
      <c r="W194">
        <f t="shared" si="45"/>
        <v>1.9531250000000003E-2</v>
      </c>
      <c r="X194">
        <f t="shared" si="48"/>
        <v>0.12401570718501562</v>
      </c>
      <c r="Y194">
        <f t="shared" si="51"/>
        <v>0.78745065618429588</v>
      </c>
    </row>
    <row r="195" spans="1:27" s="1" customFormat="1" x14ac:dyDescent="0.2">
      <c r="A195" s="1">
        <v>181</v>
      </c>
      <c r="B195" s="1">
        <f t="shared" si="32"/>
        <v>18</v>
      </c>
      <c r="C195" s="1">
        <f t="shared" si="33"/>
        <v>0</v>
      </c>
      <c r="D195" s="1">
        <f t="shared" si="34"/>
        <v>144</v>
      </c>
      <c r="E195" s="1">
        <f t="shared" si="35"/>
        <v>-72</v>
      </c>
      <c r="F195" s="1" t="e">
        <f t="shared" si="36"/>
        <v>#N/A</v>
      </c>
      <c r="G195" s="1" t="e">
        <f t="shared" si="37"/>
        <v>#N/A</v>
      </c>
      <c r="H195" s="1">
        <f t="shared" si="38"/>
        <v>1.7763568394002555E-14</v>
      </c>
      <c r="I195" s="1">
        <f t="shared" si="41"/>
        <v>1.1279162862139462E-13</v>
      </c>
      <c r="J195" s="1">
        <f t="shared" si="44"/>
        <v>7.1618219970723425E-13</v>
      </c>
      <c r="K195" s="1">
        <f t="shared" si="47"/>
        <v>4.5474735088646573E-12</v>
      </c>
      <c r="L195" s="1">
        <f t="shared" si="50"/>
        <v>2.8874656927077046E-11</v>
      </c>
      <c r="M195" s="1">
        <f t="shared" si="53"/>
        <v>1.833426431250521E-10</v>
      </c>
      <c r="N195" s="1">
        <f t="shared" si="31"/>
        <v>1.164153218269349E-9</v>
      </c>
      <c r="O195" s="1">
        <f t="shared" si="40"/>
        <v>7.3919121733317287E-9</v>
      </c>
      <c r="P195" s="1">
        <f t="shared" si="43"/>
        <v>4.6935716640013204E-8</v>
      </c>
      <c r="Q195" s="1">
        <f t="shared" si="46"/>
        <v>2.980232238769536E-7</v>
      </c>
      <c r="R195" s="1">
        <f t="shared" si="49"/>
        <v>1.8923295163729204E-6</v>
      </c>
      <c r="S195" s="1">
        <f t="shared" si="52"/>
        <v>1.2015543459843389E-5</v>
      </c>
      <c r="T195" s="1">
        <f t="shared" si="30"/>
        <v>7.6293945312500027E-5</v>
      </c>
      <c r="U195" s="1">
        <f t="shared" si="39"/>
        <v>4.8443635619146714E-4</v>
      </c>
      <c r="V195" s="1">
        <f t="shared" si="42"/>
        <v>3.0759791257199071E-3</v>
      </c>
      <c r="W195" s="1">
        <f t="shared" si="45"/>
        <v>1.9531250000000003E-2</v>
      </c>
      <c r="X195" s="1">
        <f t="shared" si="48"/>
        <v>0.12401570718501562</v>
      </c>
      <c r="Y195" s="1">
        <f t="shared" si="51"/>
        <v>0.78745065618429588</v>
      </c>
      <c r="Z195" s="1">
        <f t="shared" ref="Z195:Z258" si="54">$C$8*EXP(-$C$5*($D195-($Z$14-1)*$C$3))</f>
        <v>5</v>
      </c>
    </row>
    <row r="196" spans="1:27" x14ac:dyDescent="0.2">
      <c r="A196">
        <v>182</v>
      </c>
      <c r="B196">
        <f t="shared" si="32"/>
        <v>18</v>
      </c>
      <c r="C196">
        <f t="shared" si="33"/>
        <v>1</v>
      </c>
      <c r="D196">
        <f t="shared" si="34"/>
        <v>144.88888888888889</v>
      </c>
      <c r="E196">
        <f t="shared" si="35"/>
        <v>-72.888888888888886</v>
      </c>
      <c r="F196" t="e">
        <f t="shared" si="36"/>
        <v>#N/A</v>
      </c>
      <c r="G196" t="e">
        <f t="shared" si="37"/>
        <v>#N/A</v>
      </c>
      <c r="H196">
        <f t="shared" si="38"/>
        <v>1.4465589600370196E-14</v>
      </c>
      <c r="I196">
        <f t="shared" si="41"/>
        <v>9.1850768595871709E-14</v>
      </c>
      <c r="J196">
        <f t="shared" si="44"/>
        <v>5.8321602677269838E-13</v>
      </c>
      <c r="K196">
        <f t="shared" si="47"/>
        <v>3.7031909376947863E-12</v>
      </c>
      <c r="L196">
        <f t="shared" si="50"/>
        <v>2.3513796760543174E-11</v>
      </c>
      <c r="M196">
        <f t="shared" si="53"/>
        <v>1.4930330285381091E-10</v>
      </c>
      <c r="N196">
        <f t="shared" si="31"/>
        <v>9.480168800498624E-10</v>
      </c>
      <c r="O196">
        <f t="shared" si="40"/>
        <v>6.0195319706990566E-9</v>
      </c>
      <c r="P196">
        <f t="shared" si="43"/>
        <v>3.8221645530575488E-8</v>
      </c>
      <c r="Q196">
        <f t="shared" si="46"/>
        <v>2.4269232129276499E-7</v>
      </c>
      <c r="R196">
        <f t="shared" si="49"/>
        <v>1.541000184498957E-6</v>
      </c>
      <c r="S196">
        <f t="shared" si="52"/>
        <v>9.7847412558273317E-6</v>
      </c>
      <c r="T196">
        <f t="shared" si="30"/>
        <v>6.2129234250947755E-5</v>
      </c>
      <c r="U196">
        <f t="shared" si="39"/>
        <v>3.9449604723173251E-4</v>
      </c>
      <c r="V196">
        <f t="shared" si="42"/>
        <v>2.5048937614917961E-3</v>
      </c>
      <c r="W196">
        <f t="shared" si="45"/>
        <v>1.5905083968242625E-2</v>
      </c>
      <c r="X196">
        <f t="shared" si="48"/>
        <v>0.10099098809132356</v>
      </c>
      <c r="Y196">
        <f t="shared" si="51"/>
        <v>0.64125280294189968</v>
      </c>
      <c r="Z196">
        <f t="shared" si="54"/>
        <v>4.0717014958701112</v>
      </c>
    </row>
    <row r="197" spans="1:27" x14ac:dyDescent="0.2">
      <c r="A197">
        <v>183</v>
      </c>
      <c r="B197">
        <f t="shared" si="32"/>
        <v>18</v>
      </c>
      <c r="C197">
        <f t="shared" si="33"/>
        <v>2</v>
      </c>
      <c r="D197">
        <f t="shared" si="34"/>
        <v>145.77777777777777</v>
      </c>
      <c r="E197">
        <f t="shared" si="35"/>
        <v>-73.777777777777771</v>
      </c>
      <c r="F197" t="e">
        <f t="shared" si="36"/>
        <v>#N/A</v>
      </c>
      <c r="G197" t="e">
        <f t="shared" si="37"/>
        <v>#N/A</v>
      </c>
      <c r="H197">
        <f t="shared" si="38"/>
        <v>1.177991256289413E-14</v>
      </c>
      <c r="I197">
        <f t="shared" si="41"/>
        <v>7.4797782377726319E-14</v>
      </c>
      <c r="J197">
        <f t="shared" si="44"/>
        <v>4.7493631372516383E-13</v>
      </c>
      <c r="K197">
        <f t="shared" si="47"/>
        <v>3.0156576161008997E-12</v>
      </c>
      <c r="L197">
        <f t="shared" si="50"/>
        <v>1.9148232288697883E-11</v>
      </c>
      <c r="M197">
        <f t="shared" si="53"/>
        <v>1.2158369631364204E-10</v>
      </c>
      <c r="N197">
        <f t="shared" si="31"/>
        <v>7.7200834972182805E-10</v>
      </c>
      <c r="O197">
        <f t="shared" si="40"/>
        <v>4.9019474659066613E-9</v>
      </c>
      <c r="P197">
        <f t="shared" si="43"/>
        <v>3.112542625629227E-8</v>
      </c>
      <c r="Q197">
        <f t="shared" si="46"/>
        <v>1.9763413752878814E-7</v>
      </c>
      <c r="R197">
        <f t="shared" si="49"/>
        <v>1.254898551272104E-6</v>
      </c>
      <c r="S197">
        <f t="shared" si="52"/>
        <v>7.9681091216108263E-6</v>
      </c>
      <c r="T197">
        <f t="shared" si="30"/>
        <v>5.0594339207369709E-5</v>
      </c>
      <c r="U197">
        <f t="shared" si="39"/>
        <v>3.2125402912565879E-4</v>
      </c>
      <c r="V197">
        <f t="shared" si="42"/>
        <v>2.0398359351323711E-3</v>
      </c>
      <c r="W197">
        <f t="shared" si="45"/>
        <v>1.2952150837086654E-2</v>
      </c>
      <c r="X197">
        <f t="shared" si="48"/>
        <v>8.2241031456168567E-2</v>
      </c>
      <c r="Y197">
        <f t="shared" si="51"/>
        <v>0.522197999393887</v>
      </c>
      <c r="Z197">
        <f t="shared" si="54"/>
        <v>3.3157506142941804</v>
      </c>
    </row>
    <row r="198" spans="1:27" x14ac:dyDescent="0.2">
      <c r="A198">
        <v>184</v>
      </c>
      <c r="B198">
        <f t="shared" si="32"/>
        <v>18</v>
      </c>
      <c r="C198">
        <f t="shared" si="33"/>
        <v>3</v>
      </c>
      <c r="D198">
        <f t="shared" si="34"/>
        <v>146.66666666666666</v>
      </c>
      <c r="E198">
        <f t="shared" si="35"/>
        <v>-74.666666666666657</v>
      </c>
      <c r="F198" t="e">
        <f t="shared" si="36"/>
        <v>#N/A</v>
      </c>
      <c r="G198" t="e">
        <f t="shared" si="37"/>
        <v>#N/A</v>
      </c>
      <c r="H198">
        <f t="shared" si="38"/>
        <v>9.5928575207109955E-15</v>
      </c>
      <c r="I198">
        <f t="shared" si="41"/>
        <v>6.0910848479031053E-14</v>
      </c>
      <c r="J198">
        <f t="shared" si="44"/>
        <v>3.8675977980755719E-13</v>
      </c>
      <c r="K198">
        <f t="shared" si="47"/>
        <v>2.4557715253020253E-12</v>
      </c>
      <c r="L198">
        <f t="shared" si="50"/>
        <v>1.5593177210631904E-11</v>
      </c>
      <c r="M198">
        <f t="shared" si="53"/>
        <v>9.9010503630734719E-11</v>
      </c>
      <c r="N198">
        <f t="shared" si="31"/>
        <v>6.2867751047731673E-10</v>
      </c>
      <c r="O198">
        <f t="shared" si="40"/>
        <v>3.9918533659217708E-9</v>
      </c>
      <c r="P198">
        <f t="shared" si="43"/>
        <v>2.5346688929468012E-8</v>
      </c>
      <c r="Q198">
        <f t="shared" si="46"/>
        <v>1.6094144268219319E-7</v>
      </c>
      <c r="R198">
        <f t="shared" si="49"/>
        <v>1.0219144616759723E-6</v>
      </c>
      <c r="S198">
        <f t="shared" si="52"/>
        <v>6.4887523659438153E-6</v>
      </c>
      <c r="T198">
        <f t="shared" si="30"/>
        <v>4.1201009326641409E-5</v>
      </c>
      <c r="U198">
        <f t="shared" si="39"/>
        <v>2.6161010218904906E-4</v>
      </c>
      <c r="V198">
        <f t="shared" si="42"/>
        <v>1.661120605681618E-3</v>
      </c>
      <c r="W198">
        <f t="shared" si="45"/>
        <v>1.0547458387620209E-2</v>
      </c>
      <c r="X198">
        <f t="shared" si="48"/>
        <v>6.6972186160396491E-2</v>
      </c>
      <c r="Y198">
        <f t="shared" si="51"/>
        <v>0.42524687505449377</v>
      </c>
      <c r="Z198">
        <f t="shared" si="54"/>
        <v>2.7001493472307714</v>
      </c>
    </row>
    <row r="199" spans="1:27" x14ac:dyDescent="0.2">
      <c r="A199">
        <v>185</v>
      </c>
      <c r="B199">
        <f t="shared" si="32"/>
        <v>18</v>
      </c>
      <c r="C199">
        <f t="shared" si="33"/>
        <v>4</v>
      </c>
      <c r="D199">
        <f t="shared" si="34"/>
        <v>147.55555555555554</v>
      </c>
      <c r="E199">
        <f t="shared" si="35"/>
        <v>-75.555555555555543</v>
      </c>
      <c r="F199" t="e">
        <f t="shared" si="36"/>
        <v>#N/A</v>
      </c>
      <c r="G199" t="e">
        <f t="shared" si="37"/>
        <v>#N/A</v>
      </c>
      <c r="H199">
        <f t="shared" si="38"/>
        <v>7.8118504633495886E-15</v>
      </c>
      <c r="I199">
        <f t="shared" si="41"/>
        <v>4.9602158573357511E-14</v>
      </c>
      <c r="J199">
        <f t="shared" si="44"/>
        <v>3.1495407479696509E-13</v>
      </c>
      <c r="K199">
        <f t="shared" si="47"/>
        <v>1.9998337186174959E-12</v>
      </c>
      <c r="L199">
        <f t="shared" si="50"/>
        <v>1.2698152594779533E-11</v>
      </c>
      <c r="M199">
        <f t="shared" si="53"/>
        <v>8.0628243148023102E-11</v>
      </c>
      <c r="N199">
        <f t="shared" si="31"/>
        <v>5.1195743196607761E-10</v>
      </c>
      <c r="O199">
        <f t="shared" si="40"/>
        <v>3.2507270642635624E-9</v>
      </c>
      <c r="P199">
        <f t="shared" si="43"/>
        <v>2.0640830245893934E-8</v>
      </c>
      <c r="Q199">
        <f t="shared" si="46"/>
        <v>1.3106110258331595E-7</v>
      </c>
      <c r="R199">
        <f t="shared" si="49"/>
        <v>8.3218612845147102E-7</v>
      </c>
      <c r="S199">
        <f t="shared" si="52"/>
        <v>5.2840525429488319E-6</v>
      </c>
      <c r="T199">
        <f t="shared" ref="T199:T262" si="55">$C$8*EXP(-$C$5*($D199-($T$14-1)*$C$3))</f>
        <v>3.3551642261328909E-5</v>
      </c>
      <c r="U199">
        <f t="shared" si="39"/>
        <v>2.1303964888357674E-4</v>
      </c>
      <c r="V199">
        <f t="shared" si="42"/>
        <v>1.3527174509949018E-3</v>
      </c>
      <c r="W199">
        <f t="shared" si="45"/>
        <v>8.5892204189001904E-3</v>
      </c>
      <c r="X199">
        <f t="shared" si="48"/>
        <v>5.4538150114195591E-2</v>
      </c>
      <c r="Y199">
        <f t="shared" si="51"/>
        <v>0.34629566745469464</v>
      </c>
      <c r="Z199">
        <f t="shared" si="54"/>
        <v>2.1988404272384474</v>
      </c>
    </row>
    <row r="200" spans="1:27" x14ac:dyDescent="0.2">
      <c r="A200">
        <v>186</v>
      </c>
      <c r="B200">
        <f t="shared" si="32"/>
        <v>18</v>
      </c>
      <c r="C200">
        <f t="shared" si="33"/>
        <v>5</v>
      </c>
      <c r="D200">
        <f t="shared" si="34"/>
        <v>148.44444444444446</v>
      </c>
      <c r="E200">
        <f t="shared" si="35"/>
        <v>-76.444444444444457</v>
      </c>
      <c r="F200" t="e">
        <f t="shared" si="36"/>
        <v>#N/A</v>
      </c>
      <c r="G200" t="e">
        <f t="shared" si="37"/>
        <v>#N/A</v>
      </c>
      <c r="H200">
        <f t="shared" si="38"/>
        <v>6.3615046434268059E-15</v>
      </c>
      <c r="I200">
        <f t="shared" si="41"/>
        <v>4.0393036652305102E-14</v>
      </c>
      <c r="J200">
        <f t="shared" si="44"/>
        <v>2.564797954962361E-13</v>
      </c>
      <c r="K200">
        <f t="shared" si="47"/>
        <v>1.6285451887172577E-12</v>
      </c>
      <c r="L200">
        <f t="shared" si="50"/>
        <v>1.0340617382990077E-11</v>
      </c>
      <c r="M200">
        <f t="shared" si="53"/>
        <v>6.565882764703648E-11</v>
      </c>
      <c r="N200">
        <f t="shared" si="31"/>
        <v>4.1690756831161822E-10</v>
      </c>
      <c r="O200">
        <f t="shared" si="40"/>
        <v>2.6471980500454613E-9</v>
      </c>
      <c r="P200">
        <f t="shared" si="43"/>
        <v>1.6808659877641352E-8</v>
      </c>
      <c r="Q200">
        <f t="shared" si="46"/>
        <v>1.0672833748777397E-7</v>
      </c>
      <c r="R200">
        <f t="shared" si="49"/>
        <v>6.7768270081163863E-7</v>
      </c>
      <c r="S200">
        <f t="shared" si="52"/>
        <v>4.3030169286761819E-6</v>
      </c>
      <c r="T200">
        <f t="shared" si="55"/>
        <v>2.7322454396870154E-5</v>
      </c>
      <c r="U200">
        <f t="shared" si="39"/>
        <v>1.7348677140777927E-4</v>
      </c>
      <c r="V200">
        <f t="shared" si="42"/>
        <v>1.1015723337411013E-3</v>
      </c>
      <c r="W200">
        <f t="shared" si="45"/>
        <v>6.9945483255987517E-3</v>
      </c>
      <c r="X200">
        <f t="shared" si="48"/>
        <v>4.4412613480391487E-2</v>
      </c>
      <c r="Y200">
        <f t="shared" si="51"/>
        <v>0.28200251743772187</v>
      </c>
      <c r="Z200">
        <f t="shared" si="54"/>
        <v>1.7906043713532807</v>
      </c>
    </row>
    <row r="201" spans="1:27" x14ac:dyDescent="0.2">
      <c r="A201">
        <v>187</v>
      </c>
      <c r="B201">
        <f t="shared" si="32"/>
        <v>18</v>
      </c>
      <c r="C201">
        <f t="shared" si="33"/>
        <v>6</v>
      </c>
      <c r="D201">
        <f t="shared" si="34"/>
        <v>149.33333333333334</v>
      </c>
      <c r="E201">
        <f t="shared" si="35"/>
        <v>-77.333333333333343</v>
      </c>
      <c r="F201" t="e">
        <f t="shared" si="36"/>
        <v>#N/A</v>
      </c>
      <c r="G201" t="e">
        <f t="shared" si="37"/>
        <v>#N/A</v>
      </c>
      <c r="H201">
        <f t="shared" si="38"/>
        <v>5.1804295945250984E-15</v>
      </c>
      <c r="I201">
        <f t="shared" si="41"/>
        <v>3.2893677551985261E-14</v>
      </c>
      <c r="J201">
        <f t="shared" si="44"/>
        <v>2.0886183339649694E-13</v>
      </c>
      <c r="K201">
        <f t="shared" si="47"/>
        <v>1.3261899761984262E-12</v>
      </c>
      <c r="L201">
        <f t="shared" si="50"/>
        <v>8.4207814533082334E-12</v>
      </c>
      <c r="M201">
        <f t="shared" si="53"/>
        <v>5.3468629349503248E-11</v>
      </c>
      <c r="N201">
        <f t="shared" si="31"/>
        <v>3.3950463390679726E-10</v>
      </c>
      <c r="O201">
        <f t="shared" si="40"/>
        <v>2.1557200520469094E-9</v>
      </c>
      <c r="P201">
        <f t="shared" si="43"/>
        <v>1.3687969113472841E-8</v>
      </c>
      <c r="Q201">
        <f t="shared" si="46"/>
        <v>8.691318628013986E-8</v>
      </c>
      <c r="R201">
        <f t="shared" si="49"/>
        <v>5.5186433332400923E-7</v>
      </c>
      <c r="S201">
        <f t="shared" si="52"/>
        <v>3.504120093049044E-6</v>
      </c>
      <c r="T201">
        <f t="shared" si="55"/>
        <v>2.2249775687715821E-5</v>
      </c>
      <c r="U201">
        <f t="shared" si="39"/>
        <v>1.412772693309462E-4</v>
      </c>
      <c r="V201">
        <f t="shared" si="42"/>
        <v>8.970547438205543E-4</v>
      </c>
      <c r="W201">
        <f t="shared" si="45"/>
        <v>5.6959425760552494E-3</v>
      </c>
      <c r="X201">
        <f t="shared" si="48"/>
        <v>3.616698094872222E-2</v>
      </c>
      <c r="Y201">
        <f t="shared" si="51"/>
        <v>0.22964601441806182</v>
      </c>
      <c r="Z201">
        <f t="shared" si="54"/>
        <v>1.4581612994701425</v>
      </c>
    </row>
    <row r="202" spans="1:27" x14ac:dyDescent="0.2">
      <c r="A202">
        <v>188</v>
      </c>
      <c r="B202">
        <f t="shared" si="32"/>
        <v>18</v>
      </c>
      <c r="C202">
        <f t="shared" si="33"/>
        <v>7</v>
      </c>
      <c r="D202">
        <f t="shared" si="34"/>
        <v>150.22222222222223</v>
      </c>
      <c r="E202">
        <f t="shared" si="35"/>
        <v>-78.222222222222229</v>
      </c>
      <c r="F202" t="e">
        <f t="shared" si="36"/>
        <v>#N/A</v>
      </c>
      <c r="G202" t="e">
        <f t="shared" si="37"/>
        <v>#N/A</v>
      </c>
      <c r="H202">
        <f t="shared" si="38"/>
        <v>4.2186325858555425E-15</v>
      </c>
      <c r="I202">
        <f t="shared" si="41"/>
        <v>2.6786647218617593E-14</v>
      </c>
      <c r="J202">
        <f t="shared" si="44"/>
        <v>1.7008460789413809E-13</v>
      </c>
      <c r="K202">
        <f t="shared" si="47"/>
        <v>1.0799699419790157E-12</v>
      </c>
      <c r="L202">
        <f t="shared" si="50"/>
        <v>6.8573816879660845E-12</v>
      </c>
      <c r="M202">
        <f t="shared" si="53"/>
        <v>4.3541659620899384E-11</v>
      </c>
      <c r="N202">
        <f t="shared" si="31"/>
        <v>2.7647230514662822E-10</v>
      </c>
      <c r="O202">
        <f t="shared" si="40"/>
        <v>1.7554897121193191E-9</v>
      </c>
      <c r="P202">
        <f t="shared" si="43"/>
        <v>1.1146664862950251E-8</v>
      </c>
      <c r="Q202">
        <f t="shared" si="46"/>
        <v>7.0776910117536625E-8</v>
      </c>
      <c r="R202">
        <f t="shared" si="49"/>
        <v>4.4940536630254595E-7</v>
      </c>
      <c r="S202">
        <f t="shared" si="52"/>
        <v>2.8535462049152608E-6</v>
      </c>
      <c r="T202">
        <f t="shared" si="55"/>
        <v>1.8118888990089386E-5</v>
      </c>
      <c r="U202">
        <f t="shared" si="39"/>
        <v>1.1504777377345164E-4</v>
      </c>
      <c r="V202">
        <f t="shared" si="42"/>
        <v>7.30507828458306E-4</v>
      </c>
      <c r="W202">
        <f t="shared" si="45"/>
        <v>4.638435581462882E-3</v>
      </c>
      <c r="X202">
        <f t="shared" si="48"/>
        <v>2.9452230086003617E-2</v>
      </c>
      <c r="Y202">
        <f t="shared" si="51"/>
        <v>0.18701000408532631</v>
      </c>
      <c r="Z202">
        <f t="shared" si="54"/>
        <v>1.1874395088544971</v>
      </c>
    </row>
    <row r="203" spans="1:27" x14ac:dyDescent="0.2">
      <c r="A203">
        <v>189</v>
      </c>
      <c r="B203">
        <f t="shared" si="32"/>
        <v>18</v>
      </c>
      <c r="C203">
        <f t="shared" si="33"/>
        <v>8</v>
      </c>
      <c r="D203">
        <f t="shared" si="34"/>
        <v>151.11111111111111</v>
      </c>
      <c r="E203">
        <f t="shared" si="35"/>
        <v>-79.111111111111114</v>
      </c>
      <c r="F203" t="e">
        <f t="shared" si="36"/>
        <v>#N/A</v>
      </c>
      <c r="G203" t="e">
        <f t="shared" si="37"/>
        <v>#N/A</v>
      </c>
      <c r="H203">
        <f t="shared" si="38"/>
        <v>3.4354025220708688E-15</v>
      </c>
      <c r="I203">
        <f t="shared" si="41"/>
        <v>2.1813446309877967E-14</v>
      </c>
      <c r="J203">
        <f t="shared" si="44"/>
        <v>1.3850675047740867E-13</v>
      </c>
      <c r="K203">
        <f t="shared" si="47"/>
        <v>8.7946304565014303E-13</v>
      </c>
      <c r="L203">
        <f t="shared" si="50"/>
        <v>5.5842422553287829E-12</v>
      </c>
      <c r="M203">
        <f t="shared" si="53"/>
        <v>3.5457728122216646E-11</v>
      </c>
      <c r="N203">
        <f t="shared" ref="N203:N266" si="56">$C$8*EXP(-$C$5*($D203-($N$14-1)*$C$3))</f>
        <v>2.2514253968643677E-10</v>
      </c>
      <c r="O203">
        <f t="shared" si="40"/>
        <v>1.4295660173641643E-9</v>
      </c>
      <c r="P203">
        <f t="shared" si="43"/>
        <v>9.0771783992874681E-9</v>
      </c>
      <c r="Q203">
        <f t="shared" si="46"/>
        <v>5.7636490159727655E-8</v>
      </c>
      <c r="R203">
        <f t="shared" si="49"/>
        <v>3.6596890044522632E-7</v>
      </c>
      <c r="S203">
        <f t="shared" si="52"/>
        <v>2.3237576702175893E-6</v>
      </c>
      <c r="T203">
        <f t="shared" si="55"/>
        <v>1.475494148089029E-5</v>
      </c>
      <c r="U203">
        <f t="shared" si="39"/>
        <v>9.3688038513977829E-5</v>
      </c>
      <c r="V203">
        <f t="shared" si="42"/>
        <v>5.9488196357570221E-4</v>
      </c>
      <c r="W203">
        <f t="shared" si="45"/>
        <v>3.7772650191079133E-3</v>
      </c>
      <c r="X203">
        <f t="shared" si="48"/>
        <v>2.3984137859578321E-2</v>
      </c>
      <c r="Y203">
        <f t="shared" si="51"/>
        <v>0.15228978267537979</v>
      </c>
      <c r="Z203">
        <f t="shared" si="54"/>
        <v>0.96697984489162514</v>
      </c>
    </row>
    <row r="204" spans="1:27" x14ac:dyDescent="0.2">
      <c r="A204">
        <v>190</v>
      </c>
      <c r="B204">
        <f t="shared" si="32"/>
        <v>18</v>
      </c>
      <c r="C204">
        <f t="shared" si="33"/>
        <v>9</v>
      </c>
      <c r="D204">
        <f t="shared" si="34"/>
        <v>152</v>
      </c>
      <c r="E204">
        <f t="shared" si="35"/>
        <v>-80</v>
      </c>
      <c r="F204" t="e">
        <f t="shared" si="36"/>
        <v>#N/A</v>
      </c>
      <c r="G204" t="e">
        <f t="shared" si="37"/>
        <v>#N/A</v>
      </c>
      <c r="H204">
        <f t="shared" si="38"/>
        <v>2.7975867176063917E-15</v>
      </c>
      <c r="I204">
        <f t="shared" si="41"/>
        <v>1.7763568394002555E-14</v>
      </c>
      <c r="J204">
        <f t="shared" si="44"/>
        <v>1.1279162862139462E-13</v>
      </c>
      <c r="K204">
        <f t="shared" si="47"/>
        <v>7.1618219970723425E-13</v>
      </c>
      <c r="L204">
        <f t="shared" si="50"/>
        <v>4.5474735088646573E-12</v>
      </c>
      <c r="M204">
        <f t="shared" si="53"/>
        <v>2.8874656927077046E-11</v>
      </c>
      <c r="N204">
        <f t="shared" si="56"/>
        <v>1.833426431250521E-10</v>
      </c>
      <c r="O204">
        <f t="shared" si="40"/>
        <v>1.164153218269349E-9</v>
      </c>
      <c r="P204">
        <f t="shared" si="43"/>
        <v>7.3919121733317287E-9</v>
      </c>
      <c r="Q204">
        <f t="shared" si="46"/>
        <v>4.6935716640013204E-8</v>
      </c>
      <c r="R204">
        <f t="shared" si="49"/>
        <v>2.980232238769536E-7</v>
      </c>
      <c r="S204">
        <f t="shared" si="52"/>
        <v>1.8923295163729204E-6</v>
      </c>
      <c r="T204">
        <f t="shared" si="55"/>
        <v>1.2015543459843389E-5</v>
      </c>
      <c r="U204">
        <f t="shared" si="39"/>
        <v>7.6293945312500027E-5</v>
      </c>
      <c r="V204">
        <f t="shared" si="42"/>
        <v>4.8443635619146714E-4</v>
      </c>
      <c r="W204">
        <f t="shared" si="45"/>
        <v>3.0759791257199071E-3</v>
      </c>
      <c r="X204">
        <f t="shared" si="48"/>
        <v>1.9531250000000003E-2</v>
      </c>
      <c r="Y204">
        <f t="shared" si="51"/>
        <v>0.12401570718501562</v>
      </c>
      <c r="Z204">
        <f t="shared" si="54"/>
        <v>0.78745065618429588</v>
      </c>
    </row>
    <row r="205" spans="1:27" s="1" customFormat="1" x14ac:dyDescent="0.2">
      <c r="A205" s="1">
        <v>191</v>
      </c>
      <c r="B205" s="1">
        <f t="shared" si="32"/>
        <v>19</v>
      </c>
      <c r="C205" s="1">
        <f t="shared" si="33"/>
        <v>0</v>
      </c>
      <c r="D205" s="1">
        <f t="shared" si="34"/>
        <v>152</v>
      </c>
      <c r="E205" s="1">
        <f t="shared" si="35"/>
        <v>-80</v>
      </c>
      <c r="F205" s="1" t="e">
        <f t="shared" si="36"/>
        <v>#N/A</v>
      </c>
      <c r="G205" s="1" t="e">
        <f t="shared" si="37"/>
        <v>#N/A</v>
      </c>
      <c r="H205" s="1">
        <f t="shared" si="38"/>
        <v>2.7975867176063917E-15</v>
      </c>
      <c r="I205" s="1">
        <f t="shared" si="41"/>
        <v>1.7763568394002555E-14</v>
      </c>
      <c r="J205" s="1">
        <f t="shared" si="44"/>
        <v>1.1279162862139462E-13</v>
      </c>
      <c r="K205" s="1">
        <f t="shared" si="47"/>
        <v>7.1618219970723425E-13</v>
      </c>
      <c r="L205" s="1">
        <f t="shared" si="50"/>
        <v>4.5474735088646573E-12</v>
      </c>
      <c r="M205" s="1">
        <f t="shared" si="53"/>
        <v>2.8874656927077046E-11</v>
      </c>
      <c r="N205" s="1">
        <f t="shared" si="56"/>
        <v>1.833426431250521E-10</v>
      </c>
      <c r="O205" s="1">
        <f t="shared" si="40"/>
        <v>1.164153218269349E-9</v>
      </c>
      <c r="P205" s="1">
        <f t="shared" si="43"/>
        <v>7.3919121733317287E-9</v>
      </c>
      <c r="Q205" s="1">
        <f t="shared" si="46"/>
        <v>4.6935716640013204E-8</v>
      </c>
      <c r="R205" s="1">
        <f t="shared" si="49"/>
        <v>2.980232238769536E-7</v>
      </c>
      <c r="S205" s="1">
        <f t="shared" si="52"/>
        <v>1.8923295163729204E-6</v>
      </c>
      <c r="T205" s="1">
        <f t="shared" si="55"/>
        <v>1.2015543459843389E-5</v>
      </c>
      <c r="U205" s="1">
        <f t="shared" si="39"/>
        <v>7.6293945312500027E-5</v>
      </c>
      <c r="V205" s="1">
        <f t="shared" si="42"/>
        <v>4.8443635619146714E-4</v>
      </c>
      <c r="W205" s="1">
        <f t="shared" si="45"/>
        <v>3.0759791257199071E-3</v>
      </c>
      <c r="X205" s="1">
        <f t="shared" si="48"/>
        <v>1.9531250000000003E-2</v>
      </c>
      <c r="Y205" s="1">
        <f t="shared" si="51"/>
        <v>0.12401570718501562</v>
      </c>
      <c r="Z205" s="1">
        <f t="shared" si="54"/>
        <v>0.78745065618429588</v>
      </c>
      <c r="AA205" s="1">
        <f t="shared" ref="AA205:AA268" si="57">$C$8*EXP(-$C$5*($D205-($AA$14-1)*$C$3))</f>
        <v>5</v>
      </c>
    </row>
    <row r="206" spans="1:27" x14ac:dyDescent="0.2">
      <c r="A206">
        <v>192</v>
      </c>
      <c r="B206">
        <f t="shared" si="32"/>
        <v>19</v>
      </c>
      <c r="C206">
        <f t="shared" si="33"/>
        <v>1</v>
      </c>
      <c r="D206">
        <f t="shared" si="34"/>
        <v>152.88888888888889</v>
      </c>
      <c r="E206">
        <f t="shared" si="35"/>
        <v>-80.888888888888886</v>
      </c>
      <c r="F206" t="e">
        <f t="shared" si="36"/>
        <v>#N/A</v>
      </c>
      <c r="G206" t="e">
        <f t="shared" si="37"/>
        <v>#N/A</v>
      </c>
      <c r="H206">
        <f t="shared" si="38"/>
        <v>2.2781876045808519E-15</v>
      </c>
      <c r="I206">
        <f t="shared" si="41"/>
        <v>1.4465589600370196E-14</v>
      </c>
      <c r="J206">
        <f t="shared" si="44"/>
        <v>9.1850768595871709E-14</v>
      </c>
      <c r="K206">
        <f t="shared" si="47"/>
        <v>5.8321602677269838E-13</v>
      </c>
      <c r="L206">
        <f t="shared" si="50"/>
        <v>3.7031909376947863E-12</v>
      </c>
      <c r="M206">
        <f t="shared" si="53"/>
        <v>2.3513796760543174E-11</v>
      </c>
      <c r="N206">
        <f t="shared" si="56"/>
        <v>1.4930330285381091E-10</v>
      </c>
      <c r="O206">
        <f t="shared" si="40"/>
        <v>9.480168800498624E-10</v>
      </c>
      <c r="P206">
        <f t="shared" si="43"/>
        <v>6.0195319706990566E-9</v>
      </c>
      <c r="Q206">
        <f t="shared" si="46"/>
        <v>3.8221645530575488E-8</v>
      </c>
      <c r="R206">
        <f t="shared" si="49"/>
        <v>2.4269232129276499E-7</v>
      </c>
      <c r="S206">
        <f t="shared" si="52"/>
        <v>1.541000184498957E-6</v>
      </c>
      <c r="T206">
        <f t="shared" si="55"/>
        <v>9.7847412558273317E-6</v>
      </c>
      <c r="U206">
        <f t="shared" si="39"/>
        <v>6.2129234250947755E-5</v>
      </c>
      <c r="V206">
        <f t="shared" si="42"/>
        <v>3.9449604723173251E-4</v>
      </c>
      <c r="W206">
        <f t="shared" si="45"/>
        <v>2.5048937614917961E-3</v>
      </c>
      <c r="X206">
        <f t="shared" si="48"/>
        <v>1.5905083968242625E-2</v>
      </c>
      <c r="Y206">
        <f t="shared" si="51"/>
        <v>0.10099098809132356</v>
      </c>
      <c r="Z206">
        <f t="shared" si="54"/>
        <v>0.64125280294189968</v>
      </c>
      <c r="AA206">
        <f t="shared" si="57"/>
        <v>4.0717014958701112</v>
      </c>
    </row>
    <row r="207" spans="1:27" x14ac:dyDescent="0.2">
      <c r="A207">
        <v>193</v>
      </c>
      <c r="B207">
        <f t="shared" ref="B207:B270" si="58">FLOOR(A207-1,10)/10</f>
        <v>19</v>
      </c>
      <c r="C207">
        <f t="shared" ref="C207:C270" si="59">MOD(A207-1,10)</f>
        <v>2</v>
      </c>
      <c r="D207">
        <f t="shared" ref="D207:D270" si="60">(B207+C207/9)*$C$3</f>
        <v>153.77777777777777</v>
      </c>
      <c r="E207">
        <f t="shared" ref="E207:E270" si="61">$C$10-D207</f>
        <v>-81.777777777777771</v>
      </c>
      <c r="F207" t="e">
        <f t="shared" ref="F207:F270" si="62">IF(E207&lt;0,NA(),D207)</f>
        <v>#N/A</v>
      </c>
      <c r="G207" t="e">
        <f t="shared" ref="G207:G270" si="63">IF(E207&lt;0,NA(),SUM(H207:AZ207))</f>
        <v>#N/A</v>
      </c>
      <c r="H207">
        <f t="shared" ref="H207:H270" si="64">$C$7*EXP(-$C$5*D207)</f>
        <v>1.8552199754889267E-15</v>
      </c>
      <c r="I207">
        <f t="shared" si="41"/>
        <v>1.177991256289413E-14</v>
      </c>
      <c r="J207">
        <f t="shared" si="44"/>
        <v>7.4797782377726319E-14</v>
      </c>
      <c r="K207">
        <f t="shared" si="47"/>
        <v>4.7493631372516383E-13</v>
      </c>
      <c r="L207">
        <f t="shared" si="50"/>
        <v>3.0156576161008997E-12</v>
      </c>
      <c r="M207">
        <f t="shared" si="53"/>
        <v>1.9148232288697883E-11</v>
      </c>
      <c r="N207">
        <f t="shared" si="56"/>
        <v>1.2158369631364204E-10</v>
      </c>
      <c r="O207">
        <f t="shared" si="40"/>
        <v>7.7200834972182805E-10</v>
      </c>
      <c r="P207">
        <f t="shared" si="43"/>
        <v>4.9019474659066613E-9</v>
      </c>
      <c r="Q207">
        <f t="shared" si="46"/>
        <v>3.112542625629227E-8</v>
      </c>
      <c r="R207">
        <f t="shared" si="49"/>
        <v>1.9763413752878814E-7</v>
      </c>
      <c r="S207">
        <f t="shared" si="52"/>
        <v>1.254898551272104E-6</v>
      </c>
      <c r="T207">
        <f t="shared" si="55"/>
        <v>7.9681091216108263E-6</v>
      </c>
      <c r="U207">
        <f t="shared" si="39"/>
        <v>5.0594339207369709E-5</v>
      </c>
      <c r="V207">
        <f t="shared" si="42"/>
        <v>3.2125402912565879E-4</v>
      </c>
      <c r="W207">
        <f t="shared" si="45"/>
        <v>2.0398359351323711E-3</v>
      </c>
      <c r="X207">
        <f t="shared" si="48"/>
        <v>1.2952150837086654E-2</v>
      </c>
      <c r="Y207">
        <f t="shared" si="51"/>
        <v>8.2241031456168567E-2</v>
      </c>
      <c r="Z207">
        <f t="shared" si="54"/>
        <v>0.522197999393887</v>
      </c>
      <c r="AA207">
        <f t="shared" si="57"/>
        <v>3.3157506142941804</v>
      </c>
    </row>
    <row r="208" spans="1:27" x14ac:dyDescent="0.2">
      <c r="A208">
        <v>194</v>
      </c>
      <c r="B208">
        <f t="shared" si="58"/>
        <v>19</v>
      </c>
      <c r="C208">
        <f t="shared" si="59"/>
        <v>3</v>
      </c>
      <c r="D208">
        <f t="shared" si="60"/>
        <v>154.66666666666666</v>
      </c>
      <c r="E208">
        <f t="shared" si="61"/>
        <v>-82.666666666666657</v>
      </c>
      <c r="F208" t="e">
        <f t="shared" si="62"/>
        <v>#N/A</v>
      </c>
      <c r="G208" t="e">
        <f t="shared" si="63"/>
        <v>#N/A</v>
      </c>
      <c r="H208">
        <f t="shared" si="64"/>
        <v>1.5107803898732691E-15</v>
      </c>
      <c r="I208">
        <f t="shared" si="41"/>
        <v>9.5928575207109955E-15</v>
      </c>
      <c r="J208">
        <f t="shared" si="44"/>
        <v>6.0910848479031053E-14</v>
      </c>
      <c r="K208">
        <f t="shared" si="47"/>
        <v>3.8675977980755719E-13</v>
      </c>
      <c r="L208">
        <f t="shared" si="50"/>
        <v>2.4557715253020253E-12</v>
      </c>
      <c r="M208">
        <f t="shared" si="53"/>
        <v>1.5593177210631904E-11</v>
      </c>
      <c r="N208">
        <f t="shared" si="56"/>
        <v>9.9010503630734719E-11</v>
      </c>
      <c r="O208">
        <f t="shared" si="40"/>
        <v>6.2867751047731673E-10</v>
      </c>
      <c r="P208">
        <f t="shared" si="43"/>
        <v>3.9918533659217708E-9</v>
      </c>
      <c r="Q208">
        <f t="shared" si="46"/>
        <v>2.5346688929468012E-8</v>
      </c>
      <c r="R208">
        <f t="shared" si="49"/>
        <v>1.6094144268219319E-7</v>
      </c>
      <c r="S208">
        <f t="shared" si="52"/>
        <v>1.0219144616759723E-6</v>
      </c>
      <c r="T208">
        <f t="shared" si="55"/>
        <v>6.4887523659438153E-6</v>
      </c>
      <c r="U208">
        <f t="shared" si="39"/>
        <v>4.1201009326641409E-5</v>
      </c>
      <c r="V208">
        <f t="shared" si="42"/>
        <v>2.6161010218904906E-4</v>
      </c>
      <c r="W208">
        <f t="shared" si="45"/>
        <v>1.661120605681618E-3</v>
      </c>
      <c r="X208">
        <f t="shared" si="48"/>
        <v>1.0547458387620209E-2</v>
      </c>
      <c r="Y208">
        <f t="shared" si="51"/>
        <v>6.6972186160396491E-2</v>
      </c>
      <c r="Z208">
        <f t="shared" si="54"/>
        <v>0.42524687505449377</v>
      </c>
      <c r="AA208">
        <f t="shared" si="57"/>
        <v>2.7001493472307714</v>
      </c>
    </row>
    <row r="209" spans="1:28" x14ac:dyDescent="0.2">
      <c r="A209">
        <v>195</v>
      </c>
      <c r="B209">
        <f t="shared" si="58"/>
        <v>19</v>
      </c>
      <c r="C209">
        <f t="shared" si="59"/>
        <v>4</v>
      </c>
      <c r="D209">
        <f t="shared" si="60"/>
        <v>155.55555555555554</v>
      </c>
      <c r="E209">
        <f t="shared" si="61"/>
        <v>-83.555555555555543</v>
      </c>
      <c r="F209" t="e">
        <f t="shared" si="62"/>
        <v>#N/A</v>
      </c>
      <c r="G209" t="e">
        <f t="shared" si="63"/>
        <v>#N/A</v>
      </c>
      <c r="H209">
        <f t="shared" si="64"/>
        <v>1.2302893546756482E-15</v>
      </c>
      <c r="I209">
        <f t="shared" si="41"/>
        <v>7.8118504633495886E-15</v>
      </c>
      <c r="J209">
        <f t="shared" si="44"/>
        <v>4.9602158573357511E-14</v>
      </c>
      <c r="K209">
        <f t="shared" si="47"/>
        <v>3.1495407479696509E-13</v>
      </c>
      <c r="L209">
        <f t="shared" si="50"/>
        <v>1.9998337186174959E-12</v>
      </c>
      <c r="M209">
        <f t="shared" si="53"/>
        <v>1.2698152594779533E-11</v>
      </c>
      <c r="N209">
        <f t="shared" si="56"/>
        <v>8.0628243148023102E-11</v>
      </c>
      <c r="O209">
        <f t="shared" si="40"/>
        <v>5.1195743196607761E-10</v>
      </c>
      <c r="P209">
        <f t="shared" si="43"/>
        <v>3.2507270642635624E-9</v>
      </c>
      <c r="Q209">
        <f t="shared" si="46"/>
        <v>2.0640830245893934E-8</v>
      </c>
      <c r="R209">
        <f t="shared" si="49"/>
        <v>1.3106110258331595E-7</v>
      </c>
      <c r="S209">
        <f t="shared" si="52"/>
        <v>8.3218612845147102E-7</v>
      </c>
      <c r="T209">
        <f t="shared" si="55"/>
        <v>5.2840525429488319E-6</v>
      </c>
      <c r="U209">
        <f t="shared" ref="U209:U272" si="65">$C$8*EXP(-$C$5*($D209-($U$14-1)*$C$3))</f>
        <v>3.3551642261328909E-5</v>
      </c>
      <c r="V209">
        <f t="shared" si="42"/>
        <v>2.1303964888357674E-4</v>
      </c>
      <c r="W209">
        <f t="shared" si="45"/>
        <v>1.3527174509949018E-3</v>
      </c>
      <c r="X209">
        <f t="shared" si="48"/>
        <v>8.5892204189001904E-3</v>
      </c>
      <c r="Y209">
        <f t="shared" si="51"/>
        <v>5.4538150114195591E-2</v>
      </c>
      <c r="Z209">
        <f t="shared" si="54"/>
        <v>0.34629566745469464</v>
      </c>
      <c r="AA209">
        <f t="shared" si="57"/>
        <v>2.1988404272384474</v>
      </c>
    </row>
    <row r="210" spans="1:28" x14ac:dyDescent="0.2">
      <c r="A210">
        <v>196</v>
      </c>
      <c r="B210">
        <f t="shared" si="58"/>
        <v>19</v>
      </c>
      <c r="C210">
        <f t="shared" si="59"/>
        <v>5</v>
      </c>
      <c r="D210">
        <f t="shared" si="60"/>
        <v>156.44444444444446</v>
      </c>
      <c r="E210">
        <f t="shared" si="61"/>
        <v>-84.444444444444457</v>
      </c>
      <c r="F210" t="e">
        <f t="shared" si="62"/>
        <v>#N/A</v>
      </c>
      <c r="G210" t="e">
        <f t="shared" si="63"/>
        <v>#N/A</v>
      </c>
      <c r="H210">
        <f t="shared" si="64"/>
        <v>1.0018742011571715E-15</v>
      </c>
      <c r="I210">
        <f t="shared" si="41"/>
        <v>6.3615046434268059E-15</v>
      </c>
      <c r="J210">
        <f t="shared" si="44"/>
        <v>4.0393036652305102E-14</v>
      </c>
      <c r="K210">
        <f t="shared" si="47"/>
        <v>2.564797954962361E-13</v>
      </c>
      <c r="L210">
        <f t="shared" si="50"/>
        <v>1.6285451887172577E-12</v>
      </c>
      <c r="M210">
        <f t="shared" si="53"/>
        <v>1.0340617382990077E-11</v>
      </c>
      <c r="N210">
        <f t="shared" si="56"/>
        <v>6.565882764703648E-11</v>
      </c>
      <c r="O210">
        <f t="shared" si="40"/>
        <v>4.1690756831161822E-10</v>
      </c>
      <c r="P210">
        <f t="shared" si="43"/>
        <v>2.6471980500454613E-9</v>
      </c>
      <c r="Q210">
        <f t="shared" si="46"/>
        <v>1.6808659877641352E-8</v>
      </c>
      <c r="R210">
        <f t="shared" si="49"/>
        <v>1.0672833748777397E-7</v>
      </c>
      <c r="S210">
        <f t="shared" si="52"/>
        <v>6.7768270081163863E-7</v>
      </c>
      <c r="T210">
        <f t="shared" si="55"/>
        <v>4.3030169286761819E-6</v>
      </c>
      <c r="U210">
        <f t="shared" si="65"/>
        <v>2.7322454396870154E-5</v>
      </c>
      <c r="V210">
        <f t="shared" si="42"/>
        <v>1.7348677140777927E-4</v>
      </c>
      <c r="W210">
        <f t="shared" si="45"/>
        <v>1.1015723337411013E-3</v>
      </c>
      <c r="X210">
        <f t="shared" si="48"/>
        <v>6.9945483255987517E-3</v>
      </c>
      <c r="Y210">
        <f t="shared" si="51"/>
        <v>4.4412613480391487E-2</v>
      </c>
      <c r="Z210">
        <f t="shared" si="54"/>
        <v>0.28200251743772187</v>
      </c>
      <c r="AA210">
        <f t="shared" si="57"/>
        <v>1.7906043713532807</v>
      </c>
    </row>
    <row r="211" spans="1:28" x14ac:dyDescent="0.2">
      <c r="A211">
        <v>197</v>
      </c>
      <c r="B211">
        <f t="shared" si="58"/>
        <v>19</v>
      </c>
      <c r="C211">
        <f t="shared" si="59"/>
        <v>6</v>
      </c>
      <c r="D211">
        <f t="shared" si="60"/>
        <v>157.33333333333334</v>
      </c>
      <c r="E211">
        <f t="shared" si="61"/>
        <v>-85.333333333333343</v>
      </c>
      <c r="F211" t="e">
        <f t="shared" si="62"/>
        <v>#N/A</v>
      </c>
      <c r="G211" t="e">
        <f t="shared" si="63"/>
        <v>#N/A</v>
      </c>
      <c r="H211">
        <f t="shared" si="64"/>
        <v>8.1586653670506843E-16</v>
      </c>
      <c r="I211">
        <f t="shared" si="41"/>
        <v>5.1804295945250984E-15</v>
      </c>
      <c r="J211">
        <f t="shared" si="44"/>
        <v>3.2893677551985261E-14</v>
      </c>
      <c r="K211">
        <f t="shared" si="47"/>
        <v>2.0886183339649694E-13</v>
      </c>
      <c r="L211">
        <f t="shared" si="50"/>
        <v>1.3261899761984262E-12</v>
      </c>
      <c r="M211">
        <f t="shared" si="53"/>
        <v>8.4207814533082334E-12</v>
      </c>
      <c r="N211">
        <f t="shared" si="56"/>
        <v>5.3468629349503248E-11</v>
      </c>
      <c r="O211">
        <f t="shared" si="40"/>
        <v>3.3950463390679726E-10</v>
      </c>
      <c r="P211">
        <f t="shared" si="43"/>
        <v>2.1557200520469094E-9</v>
      </c>
      <c r="Q211">
        <f t="shared" si="46"/>
        <v>1.3687969113472841E-8</v>
      </c>
      <c r="R211">
        <f t="shared" si="49"/>
        <v>8.691318628013986E-8</v>
      </c>
      <c r="S211">
        <f t="shared" si="52"/>
        <v>5.5186433332400923E-7</v>
      </c>
      <c r="T211">
        <f t="shared" si="55"/>
        <v>3.504120093049044E-6</v>
      </c>
      <c r="U211">
        <f t="shared" si="65"/>
        <v>2.2249775687715821E-5</v>
      </c>
      <c r="V211">
        <f t="shared" si="42"/>
        <v>1.412772693309462E-4</v>
      </c>
      <c r="W211">
        <f t="shared" si="45"/>
        <v>8.970547438205543E-4</v>
      </c>
      <c r="X211">
        <f t="shared" si="48"/>
        <v>5.6959425760552494E-3</v>
      </c>
      <c r="Y211">
        <f t="shared" si="51"/>
        <v>3.616698094872222E-2</v>
      </c>
      <c r="Z211">
        <f t="shared" si="54"/>
        <v>0.22964601441806182</v>
      </c>
      <c r="AA211">
        <f t="shared" si="57"/>
        <v>1.4581612994701425</v>
      </c>
    </row>
    <row r="212" spans="1:28" x14ac:dyDescent="0.2">
      <c r="A212">
        <v>198</v>
      </c>
      <c r="B212">
        <f t="shared" si="58"/>
        <v>19</v>
      </c>
      <c r="C212">
        <f t="shared" si="59"/>
        <v>7</v>
      </c>
      <c r="D212">
        <f t="shared" si="60"/>
        <v>158.22222222222223</v>
      </c>
      <c r="E212">
        <f t="shared" si="61"/>
        <v>-86.222222222222229</v>
      </c>
      <c r="F212" t="e">
        <f t="shared" si="62"/>
        <v>#N/A</v>
      </c>
      <c r="G212" t="e">
        <f t="shared" si="63"/>
        <v>#N/A</v>
      </c>
      <c r="H212">
        <f t="shared" si="64"/>
        <v>6.6439299958647644E-16</v>
      </c>
      <c r="I212">
        <f t="shared" si="41"/>
        <v>4.2186325858555425E-15</v>
      </c>
      <c r="J212">
        <f t="shared" si="44"/>
        <v>2.6786647218617593E-14</v>
      </c>
      <c r="K212">
        <f t="shared" si="47"/>
        <v>1.7008460789413809E-13</v>
      </c>
      <c r="L212">
        <f t="shared" si="50"/>
        <v>1.0799699419790157E-12</v>
      </c>
      <c r="M212">
        <f t="shared" si="53"/>
        <v>6.8573816879660845E-12</v>
      </c>
      <c r="N212">
        <f t="shared" si="56"/>
        <v>4.3541659620899384E-11</v>
      </c>
      <c r="O212">
        <f t="shared" si="40"/>
        <v>2.7647230514662822E-10</v>
      </c>
      <c r="P212">
        <f t="shared" si="43"/>
        <v>1.7554897121193191E-9</v>
      </c>
      <c r="Q212">
        <f t="shared" si="46"/>
        <v>1.1146664862950251E-8</v>
      </c>
      <c r="R212">
        <f t="shared" si="49"/>
        <v>7.0776910117536625E-8</v>
      </c>
      <c r="S212">
        <f t="shared" si="52"/>
        <v>4.4940536630254595E-7</v>
      </c>
      <c r="T212">
        <f t="shared" si="55"/>
        <v>2.8535462049152608E-6</v>
      </c>
      <c r="U212">
        <f t="shared" si="65"/>
        <v>1.8118888990089386E-5</v>
      </c>
      <c r="V212">
        <f t="shared" si="42"/>
        <v>1.1504777377345164E-4</v>
      </c>
      <c r="W212">
        <f t="shared" si="45"/>
        <v>7.30507828458306E-4</v>
      </c>
      <c r="X212">
        <f t="shared" si="48"/>
        <v>4.638435581462882E-3</v>
      </c>
      <c r="Y212">
        <f t="shared" si="51"/>
        <v>2.9452230086003617E-2</v>
      </c>
      <c r="Z212">
        <f t="shared" si="54"/>
        <v>0.18701000408532631</v>
      </c>
      <c r="AA212">
        <f t="shared" si="57"/>
        <v>1.1874395088544971</v>
      </c>
    </row>
    <row r="213" spans="1:28" x14ac:dyDescent="0.2">
      <c r="A213">
        <v>199</v>
      </c>
      <c r="B213">
        <f t="shared" si="58"/>
        <v>19</v>
      </c>
      <c r="C213">
        <f t="shared" si="59"/>
        <v>8</v>
      </c>
      <c r="D213">
        <f t="shared" si="60"/>
        <v>159.11111111111111</v>
      </c>
      <c r="E213">
        <f t="shared" si="61"/>
        <v>-87.111111111111114</v>
      </c>
      <c r="F213" t="e">
        <f t="shared" si="62"/>
        <v>#N/A</v>
      </c>
      <c r="G213" t="e">
        <f t="shared" si="63"/>
        <v>#N/A</v>
      </c>
      <c r="H213">
        <f t="shared" si="64"/>
        <v>5.4104199405237921E-16</v>
      </c>
      <c r="I213">
        <f t="shared" si="41"/>
        <v>3.4354025220708688E-15</v>
      </c>
      <c r="J213">
        <f t="shared" si="44"/>
        <v>2.1813446309877967E-14</v>
      </c>
      <c r="K213">
        <f t="shared" si="47"/>
        <v>1.3850675047740867E-13</v>
      </c>
      <c r="L213">
        <f t="shared" si="50"/>
        <v>8.7946304565014303E-13</v>
      </c>
      <c r="M213">
        <f t="shared" si="53"/>
        <v>5.5842422553287829E-12</v>
      </c>
      <c r="N213">
        <f t="shared" si="56"/>
        <v>3.5457728122216646E-11</v>
      </c>
      <c r="O213">
        <f t="shared" ref="O213:O276" si="66">$C$8*EXP(-$C$5*($D213-($O$14-1)*$C$3))</f>
        <v>2.2514253968643677E-10</v>
      </c>
      <c r="P213">
        <f t="shared" si="43"/>
        <v>1.4295660173641643E-9</v>
      </c>
      <c r="Q213">
        <f t="shared" si="46"/>
        <v>9.0771783992874681E-9</v>
      </c>
      <c r="R213">
        <f t="shared" si="49"/>
        <v>5.7636490159727655E-8</v>
      </c>
      <c r="S213">
        <f t="shared" si="52"/>
        <v>3.6596890044522632E-7</v>
      </c>
      <c r="T213">
        <f t="shared" si="55"/>
        <v>2.3237576702175893E-6</v>
      </c>
      <c r="U213">
        <f t="shared" si="65"/>
        <v>1.475494148089029E-5</v>
      </c>
      <c r="V213">
        <f t="shared" si="42"/>
        <v>9.3688038513977829E-5</v>
      </c>
      <c r="W213">
        <f t="shared" si="45"/>
        <v>5.9488196357570221E-4</v>
      </c>
      <c r="X213">
        <f t="shared" si="48"/>
        <v>3.7772650191079133E-3</v>
      </c>
      <c r="Y213">
        <f t="shared" si="51"/>
        <v>2.3984137859578321E-2</v>
      </c>
      <c r="Z213">
        <f t="shared" si="54"/>
        <v>0.15228978267537979</v>
      </c>
      <c r="AA213">
        <f t="shared" si="57"/>
        <v>0.96697984489162514</v>
      </c>
    </row>
    <row r="214" spans="1:28" x14ac:dyDescent="0.2">
      <c r="A214">
        <v>200</v>
      </c>
      <c r="B214">
        <f t="shared" si="58"/>
        <v>19</v>
      </c>
      <c r="C214">
        <f t="shared" si="59"/>
        <v>9</v>
      </c>
      <c r="D214">
        <f t="shared" si="60"/>
        <v>160</v>
      </c>
      <c r="E214">
        <f t="shared" si="61"/>
        <v>-88</v>
      </c>
      <c r="F214" t="e">
        <f t="shared" si="62"/>
        <v>#N/A</v>
      </c>
      <c r="G214" t="e">
        <f t="shared" si="63"/>
        <v>#N/A</v>
      </c>
      <c r="H214">
        <f t="shared" si="64"/>
        <v>4.4059229930232245E-16</v>
      </c>
      <c r="I214">
        <f t="shared" si="41"/>
        <v>2.7975867176063917E-15</v>
      </c>
      <c r="J214">
        <f t="shared" si="44"/>
        <v>1.7763568394002555E-14</v>
      </c>
      <c r="K214">
        <f t="shared" si="47"/>
        <v>1.1279162862139462E-13</v>
      </c>
      <c r="L214">
        <f t="shared" si="50"/>
        <v>7.1618219970723425E-13</v>
      </c>
      <c r="M214">
        <f t="shared" si="53"/>
        <v>4.5474735088646573E-12</v>
      </c>
      <c r="N214">
        <f t="shared" si="56"/>
        <v>2.8874656927077046E-11</v>
      </c>
      <c r="O214">
        <f t="shared" si="66"/>
        <v>1.833426431250521E-10</v>
      </c>
      <c r="P214">
        <f t="shared" si="43"/>
        <v>1.164153218269349E-9</v>
      </c>
      <c r="Q214">
        <f t="shared" si="46"/>
        <v>7.3919121733317287E-9</v>
      </c>
      <c r="R214">
        <f t="shared" si="49"/>
        <v>4.6935716640013204E-8</v>
      </c>
      <c r="S214">
        <f t="shared" si="52"/>
        <v>2.980232238769536E-7</v>
      </c>
      <c r="T214">
        <f t="shared" si="55"/>
        <v>1.8923295163729204E-6</v>
      </c>
      <c r="U214">
        <f t="shared" si="65"/>
        <v>1.2015543459843389E-5</v>
      </c>
      <c r="V214">
        <f t="shared" si="42"/>
        <v>7.6293945312500027E-5</v>
      </c>
      <c r="W214">
        <f t="shared" si="45"/>
        <v>4.8443635619146714E-4</v>
      </c>
      <c r="X214">
        <f t="shared" si="48"/>
        <v>3.0759791257199071E-3</v>
      </c>
      <c r="Y214">
        <f t="shared" si="51"/>
        <v>1.9531250000000003E-2</v>
      </c>
      <c r="Z214">
        <f t="shared" si="54"/>
        <v>0.12401570718501562</v>
      </c>
      <c r="AA214">
        <f t="shared" si="57"/>
        <v>0.78745065618429588</v>
      </c>
    </row>
    <row r="215" spans="1:28" s="1" customFormat="1" x14ac:dyDescent="0.2">
      <c r="A215" s="1">
        <v>201</v>
      </c>
      <c r="B215" s="1">
        <f t="shared" si="58"/>
        <v>20</v>
      </c>
      <c r="C215" s="1">
        <f t="shared" si="59"/>
        <v>0</v>
      </c>
      <c r="D215" s="1">
        <f t="shared" si="60"/>
        <v>160</v>
      </c>
      <c r="E215" s="1">
        <f t="shared" si="61"/>
        <v>-88</v>
      </c>
      <c r="F215" s="1" t="e">
        <f t="shared" si="62"/>
        <v>#N/A</v>
      </c>
      <c r="G215" s="1" t="e">
        <f t="shared" si="63"/>
        <v>#N/A</v>
      </c>
      <c r="H215" s="1">
        <f t="shared" si="64"/>
        <v>4.4059229930232245E-16</v>
      </c>
      <c r="I215" s="1">
        <f t="shared" si="41"/>
        <v>2.7975867176063917E-15</v>
      </c>
      <c r="J215" s="1">
        <f t="shared" si="44"/>
        <v>1.7763568394002555E-14</v>
      </c>
      <c r="K215" s="1">
        <f t="shared" si="47"/>
        <v>1.1279162862139462E-13</v>
      </c>
      <c r="L215" s="1">
        <f t="shared" si="50"/>
        <v>7.1618219970723425E-13</v>
      </c>
      <c r="M215" s="1">
        <f t="shared" si="53"/>
        <v>4.5474735088646573E-12</v>
      </c>
      <c r="N215" s="1">
        <f t="shared" si="56"/>
        <v>2.8874656927077046E-11</v>
      </c>
      <c r="O215" s="1">
        <f t="shared" si="66"/>
        <v>1.833426431250521E-10</v>
      </c>
      <c r="P215" s="1">
        <f t="shared" si="43"/>
        <v>1.164153218269349E-9</v>
      </c>
      <c r="Q215" s="1">
        <f t="shared" si="46"/>
        <v>7.3919121733317287E-9</v>
      </c>
      <c r="R215" s="1">
        <f t="shared" si="49"/>
        <v>4.6935716640013204E-8</v>
      </c>
      <c r="S215" s="1">
        <f t="shared" si="52"/>
        <v>2.980232238769536E-7</v>
      </c>
      <c r="T215" s="1">
        <f t="shared" si="55"/>
        <v>1.8923295163729204E-6</v>
      </c>
      <c r="U215" s="1">
        <f t="shared" si="65"/>
        <v>1.2015543459843389E-5</v>
      </c>
      <c r="V215" s="1">
        <f t="shared" si="42"/>
        <v>7.6293945312500027E-5</v>
      </c>
      <c r="W215" s="1">
        <f t="shared" si="45"/>
        <v>4.8443635619146714E-4</v>
      </c>
      <c r="X215" s="1">
        <f t="shared" si="48"/>
        <v>3.0759791257199071E-3</v>
      </c>
      <c r="Y215" s="1">
        <f t="shared" si="51"/>
        <v>1.9531250000000003E-2</v>
      </c>
      <c r="Z215" s="1">
        <f t="shared" si="54"/>
        <v>0.12401570718501562</v>
      </c>
      <c r="AA215" s="1">
        <f t="shared" si="57"/>
        <v>0.78745065618429588</v>
      </c>
      <c r="AB215" s="1">
        <f t="shared" ref="AB215:AB278" si="67">$C$8*EXP(-$C$5*($D215-($AB$14-1)*$C$3))</f>
        <v>5</v>
      </c>
    </row>
    <row r="216" spans="1:28" x14ac:dyDescent="0.2">
      <c r="A216">
        <v>202</v>
      </c>
      <c r="B216">
        <f t="shared" si="58"/>
        <v>20</v>
      </c>
      <c r="C216">
        <f t="shared" si="59"/>
        <v>1</v>
      </c>
      <c r="D216">
        <f t="shared" si="60"/>
        <v>160.88888888888889</v>
      </c>
      <c r="E216">
        <f t="shared" si="61"/>
        <v>-88.888888888888886</v>
      </c>
      <c r="F216" t="e">
        <f t="shared" si="62"/>
        <v>#N/A</v>
      </c>
      <c r="G216" t="e">
        <f t="shared" si="63"/>
        <v>#N/A</v>
      </c>
      <c r="H216">
        <f t="shared" si="64"/>
        <v>3.5879206482762485E-16</v>
      </c>
      <c r="I216">
        <f t="shared" si="41"/>
        <v>2.2781876045808519E-15</v>
      </c>
      <c r="J216">
        <f t="shared" si="44"/>
        <v>1.4465589600370196E-14</v>
      </c>
      <c r="K216">
        <f t="shared" si="47"/>
        <v>9.1850768595871709E-14</v>
      </c>
      <c r="L216">
        <f t="shared" si="50"/>
        <v>5.8321602677269838E-13</v>
      </c>
      <c r="M216">
        <f t="shared" si="53"/>
        <v>3.7031909376947863E-12</v>
      </c>
      <c r="N216">
        <f t="shared" si="56"/>
        <v>2.3513796760543174E-11</v>
      </c>
      <c r="O216">
        <f t="shared" si="66"/>
        <v>1.4930330285381091E-10</v>
      </c>
      <c r="P216">
        <f t="shared" si="43"/>
        <v>9.480168800498624E-10</v>
      </c>
      <c r="Q216">
        <f t="shared" si="46"/>
        <v>6.0195319706990566E-9</v>
      </c>
      <c r="R216">
        <f t="shared" si="49"/>
        <v>3.8221645530575488E-8</v>
      </c>
      <c r="S216">
        <f t="shared" si="52"/>
        <v>2.4269232129276499E-7</v>
      </c>
      <c r="T216">
        <f t="shared" si="55"/>
        <v>1.541000184498957E-6</v>
      </c>
      <c r="U216">
        <f t="shared" si="65"/>
        <v>9.7847412558273317E-6</v>
      </c>
      <c r="V216">
        <f t="shared" si="42"/>
        <v>6.2129234250947755E-5</v>
      </c>
      <c r="W216">
        <f t="shared" si="45"/>
        <v>3.9449604723173251E-4</v>
      </c>
      <c r="X216">
        <f t="shared" si="48"/>
        <v>2.5048937614917961E-3</v>
      </c>
      <c r="Y216">
        <f t="shared" si="51"/>
        <v>1.5905083968242625E-2</v>
      </c>
      <c r="Z216">
        <f t="shared" si="54"/>
        <v>0.10099098809132356</v>
      </c>
      <c r="AA216">
        <f t="shared" si="57"/>
        <v>0.64125280294189968</v>
      </c>
      <c r="AB216">
        <f t="shared" si="67"/>
        <v>4.0717014958701112</v>
      </c>
    </row>
    <row r="217" spans="1:28" x14ac:dyDescent="0.2">
      <c r="A217">
        <v>203</v>
      </c>
      <c r="B217">
        <f t="shared" si="58"/>
        <v>20</v>
      </c>
      <c r="C217">
        <f t="shared" si="59"/>
        <v>2</v>
      </c>
      <c r="D217">
        <f t="shared" si="60"/>
        <v>161.77777777777777</v>
      </c>
      <c r="E217">
        <f t="shared" si="61"/>
        <v>-89.777777777777771</v>
      </c>
      <c r="F217" t="e">
        <f t="shared" si="62"/>
        <v>#N/A</v>
      </c>
      <c r="G217" t="e">
        <f t="shared" si="63"/>
        <v>#N/A</v>
      </c>
      <c r="H217">
        <f t="shared" si="64"/>
        <v>2.9217883741299215E-16</v>
      </c>
      <c r="I217">
        <f t="shared" ref="I217:I280" si="68">$C$8*EXP(-$C$5*($D217-($I$14-1)*$C$3))</f>
        <v>1.8552199754889267E-15</v>
      </c>
      <c r="J217">
        <f t="shared" si="44"/>
        <v>1.177991256289413E-14</v>
      </c>
      <c r="K217">
        <f t="shared" si="47"/>
        <v>7.4797782377726319E-14</v>
      </c>
      <c r="L217">
        <f t="shared" si="50"/>
        <v>4.7493631372516383E-13</v>
      </c>
      <c r="M217">
        <f t="shared" si="53"/>
        <v>3.0156576161008997E-12</v>
      </c>
      <c r="N217">
        <f t="shared" si="56"/>
        <v>1.9148232288697883E-11</v>
      </c>
      <c r="O217">
        <f t="shared" si="66"/>
        <v>1.2158369631364204E-10</v>
      </c>
      <c r="P217">
        <f t="shared" si="43"/>
        <v>7.7200834972182805E-10</v>
      </c>
      <c r="Q217">
        <f t="shared" si="46"/>
        <v>4.9019474659066613E-9</v>
      </c>
      <c r="R217">
        <f t="shared" si="49"/>
        <v>3.112542625629227E-8</v>
      </c>
      <c r="S217">
        <f t="shared" si="52"/>
        <v>1.9763413752878814E-7</v>
      </c>
      <c r="T217">
        <f t="shared" si="55"/>
        <v>1.254898551272104E-6</v>
      </c>
      <c r="U217">
        <f t="shared" si="65"/>
        <v>7.9681091216108263E-6</v>
      </c>
      <c r="V217">
        <f t="shared" si="42"/>
        <v>5.0594339207369709E-5</v>
      </c>
      <c r="W217">
        <f t="shared" si="45"/>
        <v>3.2125402912565879E-4</v>
      </c>
      <c r="X217">
        <f t="shared" si="48"/>
        <v>2.0398359351323711E-3</v>
      </c>
      <c r="Y217">
        <f t="shared" si="51"/>
        <v>1.2952150837086654E-2</v>
      </c>
      <c r="Z217">
        <f t="shared" si="54"/>
        <v>8.2241031456168567E-2</v>
      </c>
      <c r="AA217">
        <f t="shared" si="57"/>
        <v>0.522197999393887</v>
      </c>
      <c r="AB217">
        <f t="shared" si="67"/>
        <v>3.3157506142941804</v>
      </c>
    </row>
    <row r="218" spans="1:28" x14ac:dyDescent="0.2">
      <c r="A218">
        <v>204</v>
      </c>
      <c r="B218">
        <f t="shared" si="58"/>
        <v>20</v>
      </c>
      <c r="C218">
        <f t="shared" si="59"/>
        <v>3</v>
      </c>
      <c r="D218">
        <f t="shared" si="60"/>
        <v>162.66666666666666</v>
      </c>
      <c r="E218">
        <f t="shared" si="61"/>
        <v>-90.666666666666657</v>
      </c>
      <c r="F218" t="e">
        <f t="shared" si="62"/>
        <v>#N/A</v>
      </c>
      <c r="G218" t="e">
        <f t="shared" si="63"/>
        <v>#N/A</v>
      </c>
      <c r="H218">
        <f t="shared" si="64"/>
        <v>2.379330018712149E-16</v>
      </c>
      <c r="I218">
        <f t="shared" si="68"/>
        <v>1.5107803898732691E-15</v>
      </c>
      <c r="J218">
        <f t="shared" si="44"/>
        <v>9.5928575207109955E-15</v>
      </c>
      <c r="K218">
        <f t="shared" si="47"/>
        <v>6.0910848479031053E-14</v>
      </c>
      <c r="L218">
        <f t="shared" si="50"/>
        <v>3.8675977980755719E-13</v>
      </c>
      <c r="M218">
        <f t="shared" si="53"/>
        <v>2.4557715253020253E-12</v>
      </c>
      <c r="N218">
        <f t="shared" si="56"/>
        <v>1.5593177210631904E-11</v>
      </c>
      <c r="O218">
        <f t="shared" si="66"/>
        <v>9.9010503630734719E-11</v>
      </c>
      <c r="P218">
        <f t="shared" si="43"/>
        <v>6.2867751047731673E-10</v>
      </c>
      <c r="Q218">
        <f t="shared" si="46"/>
        <v>3.9918533659217708E-9</v>
      </c>
      <c r="R218">
        <f t="shared" si="49"/>
        <v>2.5346688929468012E-8</v>
      </c>
      <c r="S218">
        <f t="shared" si="52"/>
        <v>1.6094144268219319E-7</v>
      </c>
      <c r="T218">
        <f t="shared" si="55"/>
        <v>1.0219144616759723E-6</v>
      </c>
      <c r="U218">
        <f t="shared" si="65"/>
        <v>6.4887523659438153E-6</v>
      </c>
      <c r="V218">
        <f t="shared" si="42"/>
        <v>4.1201009326641409E-5</v>
      </c>
      <c r="W218">
        <f t="shared" si="45"/>
        <v>2.6161010218904906E-4</v>
      </c>
      <c r="X218">
        <f t="shared" si="48"/>
        <v>1.661120605681618E-3</v>
      </c>
      <c r="Y218">
        <f t="shared" si="51"/>
        <v>1.0547458387620209E-2</v>
      </c>
      <c r="Z218">
        <f t="shared" si="54"/>
        <v>6.6972186160396491E-2</v>
      </c>
      <c r="AA218">
        <f t="shared" si="57"/>
        <v>0.42524687505449377</v>
      </c>
      <c r="AB218">
        <f t="shared" si="67"/>
        <v>2.7001493472307714</v>
      </c>
    </row>
    <row r="219" spans="1:28" x14ac:dyDescent="0.2">
      <c r="A219">
        <v>205</v>
      </c>
      <c r="B219">
        <f t="shared" si="58"/>
        <v>20</v>
      </c>
      <c r="C219">
        <f t="shared" si="59"/>
        <v>4</v>
      </c>
      <c r="D219">
        <f t="shared" si="60"/>
        <v>163.55555555555554</v>
      </c>
      <c r="E219">
        <f t="shared" si="61"/>
        <v>-91.555555555555543</v>
      </c>
      <c r="F219" t="e">
        <f t="shared" si="62"/>
        <v>#N/A</v>
      </c>
      <c r="G219" t="e">
        <f t="shared" si="63"/>
        <v>#N/A</v>
      </c>
      <c r="H219">
        <f t="shared" si="64"/>
        <v>1.9375843192717763E-16</v>
      </c>
      <c r="I219">
        <f t="shared" si="68"/>
        <v>1.2302893546756482E-15</v>
      </c>
      <c r="J219">
        <f t="shared" si="44"/>
        <v>7.8118504633495886E-15</v>
      </c>
      <c r="K219">
        <f t="shared" si="47"/>
        <v>4.9602158573357511E-14</v>
      </c>
      <c r="L219">
        <f t="shared" si="50"/>
        <v>3.1495407479696509E-13</v>
      </c>
      <c r="M219">
        <f t="shared" si="53"/>
        <v>1.9998337186174959E-12</v>
      </c>
      <c r="N219">
        <f t="shared" si="56"/>
        <v>1.2698152594779533E-11</v>
      </c>
      <c r="O219">
        <f t="shared" si="66"/>
        <v>8.0628243148023102E-11</v>
      </c>
      <c r="P219">
        <f t="shared" si="43"/>
        <v>5.1195743196607761E-10</v>
      </c>
      <c r="Q219">
        <f t="shared" si="46"/>
        <v>3.2507270642635624E-9</v>
      </c>
      <c r="R219">
        <f t="shared" si="49"/>
        <v>2.0640830245893934E-8</v>
      </c>
      <c r="S219">
        <f t="shared" si="52"/>
        <v>1.3106110258331595E-7</v>
      </c>
      <c r="T219">
        <f t="shared" si="55"/>
        <v>8.3218612845147102E-7</v>
      </c>
      <c r="U219">
        <f t="shared" si="65"/>
        <v>5.2840525429488319E-6</v>
      </c>
      <c r="V219">
        <f t="shared" ref="V219:V282" si="69">$C$8*EXP(-$C$5*($D219-($V$14-1)*$C$3))</f>
        <v>3.3551642261328909E-5</v>
      </c>
      <c r="W219">
        <f t="shared" si="45"/>
        <v>2.1303964888357674E-4</v>
      </c>
      <c r="X219">
        <f t="shared" si="48"/>
        <v>1.3527174509949018E-3</v>
      </c>
      <c r="Y219">
        <f t="shared" si="51"/>
        <v>8.5892204189001904E-3</v>
      </c>
      <c r="Z219">
        <f t="shared" si="54"/>
        <v>5.4538150114195591E-2</v>
      </c>
      <c r="AA219">
        <f t="shared" si="57"/>
        <v>0.34629566745469464</v>
      </c>
      <c r="AB219">
        <f t="shared" si="67"/>
        <v>2.1988404272384474</v>
      </c>
    </row>
    <row r="220" spans="1:28" x14ac:dyDescent="0.2">
      <c r="A220">
        <v>206</v>
      </c>
      <c r="B220">
        <f t="shared" si="58"/>
        <v>20</v>
      </c>
      <c r="C220">
        <f t="shared" si="59"/>
        <v>5</v>
      </c>
      <c r="D220">
        <f t="shared" si="60"/>
        <v>164.44444444444446</v>
      </c>
      <c r="E220">
        <f t="shared" si="61"/>
        <v>-92.444444444444457</v>
      </c>
      <c r="F220" t="e">
        <f t="shared" si="62"/>
        <v>#N/A</v>
      </c>
      <c r="G220" t="e">
        <f t="shared" si="63"/>
        <v>#N/A</v>
      </c>
      <c r="H220">
        <f t="shared" si="64"/>
        <v>1.577852994230667E-16</v>
      </c>
      <c r="I220">
        <f t="shared" si="68"/>
        <v>1.0018742011571715E-15</v>
      </c>
      <c r="J220">
        <f t="shared" si="44"/>
        <v>6.3615046434268059E-15</v>
      </c>
      <c r="K220">
        <f t="shared" si="47"/>
        <v>4.0393036652305102E-14</v>
      </c>
      <c r="L220">
        <f t="shared" si="50"/>
        <v>2.564797954962361E-13</v>
      </c>
      <c r="M220">
        <f t="shared" si="53"/>
        <v>1.6285451887172577E-12</v>
      </c>
      <c r="N220">
        <f t="shared" si="56"/>
        <v>1.0340617382990077E-11</v>
      </c>
      <c r="O220">
        <f t="shared" si="66"/>
        <v>6.565882764703648E-11</v>
      </c>
      <c r="P220">
        <f t="shared" si="43"/>
        <v>4.1690756831161822E-10</v>
      </c>
      <c r="Q220">
        <f t="shared" si="46"/>
        <v>2.6471980500454613E-9</v>
      </c>
      <c r="R220">
        <f t="shared" si="49"/>
        <v>1.6808659877641352E-8</v>
      </c>
      <c r="S220">
        <f t="shared" si="52"/>
        <v>1.0672833748777397E-7</v>
      </c>
      <c r="T220">
        <f t="shared" si="55"/>
        <v>6.7768270081163863E-7</v>
      </c>
      <c r="U220">
        <f t="shared" si="65"/>
        <v>4.3030169286761819E-6</v>
      </c>
      <c r="V220">
        <f t="shared" si="69"/>
        <v>2.7322454396870154E-5</v>
      </c>
      <c r="W220">
        <f t="shared" si="45"/>
        <v>1.7348677140777927E-4</v>
      </c>
      <c r="X220">
        <f t="shared" si="48"/>
        <v>1.1015723337411013E-3</v>
      </c>
      <c r="Y220">
        <f t="shared" si="51"/>
        <v>6.9945483255987517E-3</v>
      </c>
      <c r="Z220">
        <f t="shared" si="54"/>
        <v>4.4412613480391487E-2</v>
      </c>
      <c r="AA220">
        <f t="shared" si="57"/>
        <v>0.28200251743772187</v>
      </c>
      <c r="AB220">
        <f t="shared" si="67"/>
        <v>1.7906043713532807</v>
      </c>
    </row>
    <row r="221" spans="1:28" x14ac:dyDescent="0.2">
      <c r="A221">
        <v>207</v>
      </c>
      <c r="B221">
        <f t="shared" si="58"/>
        <v>20</v>
      </c>
      <c r="C221">
        <f t="shared" si="59"/>
        <v>6</v>
      </c>
      <c r="D221">
        <f t="shared" si="60"/>
        <v>165.33333333333334</v>
      </c>
      <c r="E221">
        <f t="shared" si="61"/>
        <v>-93.333333333333343</v>
      </c>
      <c r="F221" t="e">
        <f t="shared" si="62"/>
        <v>#N/A</v>
      </c>
      <c r="G221" t="e">
        <f t="shared" si="63"/>
        <v>#N/A</v>
      </c>
      <c r="H221">
        <f t="shared" si="64"/>
        <v>1.2849092793744327E-16</v>
      </c>
      <c r="I221">
        <f t="shared" si="68"/>
        <v>8.1586653670506843E-16</v>
      </c>
      <c r="J221">
        <f t="shared" si="44"/>
        <v>5.1804295945250984E-15</v>
      </c>
      <c r="K221">
        <f t="shared" si="47"/>
        <v>3.2893677551985261E-14</v>
      </c>
      <c r="L221">
        <f t="shared" si="50"/>
        <v>2.0886183339649694E-13</v>
      </c>
      <c r="M221">
        <f t="shared" si="53"/>
        <v>1.3261899761984262E-12</v>
      </c>
      <c r="N221">
        <f t="shared" si="56"/>
        <v>8.4207814533082334E-12</v>
      </c>
      <c r="O221">
        <f t="shared" si="66"/>
        <v>5.3468629349503248E-11</v>
      </c>
      <c r="P221">
        <f t="shared" si="43"/>
        <v>3.3950463390679726E-10</v>
      </c>
      <c r="Q221">
        <f t="shared" si="46"/>
        <v>2.1557200520469094E-9</v>
      </c>
      <c r="R221">
        <f t="shared" si="49"/>
        <v>1.3687969113472841E-8</v>
      </c>
      <c r="S221">
        <f t="shared" si="52"/>
        <v>8.691318628013986E-8</v>
      </c>
      <c r="T221">
        <f t="shared" si="55"/>
        <v>5.5186433332400923E-7</v>
      </c>
      <c r="U221">
        <f t="shared" si="65"/>
        <v>3.504120093049044E-6</v>
      </c>
      <c r="V221">
        <f t="shared" si="69"/>
        <v>2.2249775687715821E-5</v>
      </c>
      <c r="W221">
        <f t="shared" si="45"/>
        <v>1.412772693309462E-4</v>
      </c>
      <c r="X221">
        <f t="shared" si="48"/>
        <v>8.970547438205543E-4</v>
      </c>
      <c r="Y221">
        <f t="shared" si="51"/>
        <v>5.6959425760552494E-3</v>
      </c>
      <c r="Z221">
        <f t="shared" si="54"/>
        <v>3.616698094872222E-2</v>
      </c>
      <c r="AA221">
        <f t="shared" si="57"/>
        <v>0.22964601441806182</v>
      </c>
      <c r="AB221">
        <f t="shared" si="67"/>
        <v>1.4581612994701425</v>
      </c>
    </row>
    <row r="222" spans="1:28" x14ac:dyDescent="0.2">
      <c r="A222">
        <v>208</v>
      </c>
      <c r="B222">
        <f t="shared" si="58"/>
        <v>20</v>
      </c>
      <c r="C222">
        <f t="shared" si="59"/>
        <v>7</v>
      </c>
      <c r="D222">
        <f t="shared" si="60"/>
        <v>166.22222222222223</v>
      </c>
      <c r="E222">
        <f t="shared" si="61"/>
        <v>-94.222222222222229</v>
      </c>
      <c r="F222" t="e">
        <f t="shared" si="62"/>
        <v>#N/A</v>
      </c>
      <c r="G222" t="e">
        <f t="shared" si="63"/>
        <v>#N/A</v>
      </c>
      <c r="H222">
        <f t="shared" si="64"/>
        <v>1.046353406977249E-16</v>
      </c>
      <c r="I222">
        <f t="shared" si="68"/>
        <v>6.6439299958647644E-16</v>
      </c>
      <c r="J222">
        <f t="shared" si="44"/>
        <v>4.2186325858555425E-15</v>
      </c>
      <c r="K222">
        <f t="shared" si="47"/>
        <v>2.6786647218617593E-14</v>
      </c>
      <c r="L222">
        <f t="shared" si="50"/>
        <v>1.7008460789413809E-13</v>
      </c>
      <c r="M222">
        <f t="shared" si="53"/>
        <v>1.0799699419790157E-12</v>
      </c>
      <c r="N222">
        <f t="shared" si="56"/>
        <v>6.8573816879660845E-12</v>
      </c>
      <c r="O222">
        <f t="shared" si="66"/>
        <v>4.3541659620899384E-11</v>
      </c>
      <c r="P222">
        <f t="shared" si="43"/>
        <v>2.7647230514662822E-10</v>
      </c>
      <c r="Q222">
        <f t="shared" si="46"/>
        <v>1.7554897121193191E-9</v>
      </c>
      <c r="R222">
        <f t="shared" si="49"/>
        <v>1.1146664862950251E-8</v>
      </c>
      <c r="S222">
        <f t="shared" si="52"/>
        <v>7.0776910117536625E-8</v>
      </c>
      <c r="T222">
        <f t="shared" si="55"/>
        <v>4.4940536630254595E-7</v>
      </c>
      <c r="U222">
        <f t="shared" si="65"/>
        <v>2.8535462049152608E-6</v>
      </c>
      <c r="V222">
        <f t="shared" si="69"/>
        <v>1.8118888990089386E-5</v>
      </c>
      <c r="W222">
        <f t="shared" si="45"/>
        <v>1.1504777377345164E-4</v>
      </c>
      <c r="X222">
        <f t="shared" si="48"/>
        <v>7.30507828458306E-4</v>
      </c>
      <c r="Y222">
        <f t="shared" si="51"/>
        <v>4.638435581462882E-3</v>
      </c>
      <c r="Z222">
        <f t="shared" si="54"/>
        <v>2.9452230086003617E-2</v>
      </c>
      <c r="AA222">
        <f t="shared" si="57"/>
        <v>0.18701000408532631</v>
      </c>
      <c r="AB222">
        <f t="shared" si="67"/>
        <v>1.1874395088544971</v>
      </c>
    </row>
    <row r="223" spans="1:28" x14ac:dyDescent="0.2">
      <c r="A223">
        <v>209</v>
      </c>
      <c r="B223">
        <f t="shared" si="58"/>
        <v>20</v>
      </c>
      <c r="C223">
        <f t="shared" si="59"/>
        <v>8</v>
      </c>
      <c r="D223">
        <f t="shared" si="60"/>
        <v>167.11111111111111</v>
      </c>
      <c r="E223">
        <f t="shared" si="61"/>
        <v>-95.111111111111114</v>
      </c>
      <c r="F223" t="e">
        <f t="shared" si="62"/>
        <v>#N/A</v>
      </c>
      <c r="G223" t="e">
        <f t="shared" si="63"/>
        <v>#N/A</v>
      </c>
      <c r="H223">
        <f t="shared" si="64"/>
        <v>8.5208774647961349E-17</v>
      </c>
      <c r="I223">
        <f t="shared" si="68"/>
        <v>5.4104199405237921E-16</v>
      </c>
      <c r="J223">
        <f t="shared" si="44"/>
        <v>3.4354025220708688E-15</v>
      </c>
      <c r="K223">
        <f t="shared" si="47"/>
        <v>2.1813446309877967E-14</v>
      </c>
      <c r="L223">
        <f t="shared" si="50"/>
        <v>1.3850675047740867E-13</v>
      </c>
      <c r="M223">
        <f t="shared" si="53"/>
        <v>8.7946304565014303E-13</v>
      </c>
      <c r="N223">
        <f t="shared" si="56"/>
        <v>5.5842422553287829E-12</v>
      </c>
      <c r="O223">
        <f t="shared" si="66"/>
        <v>3.5457728122216646E-11</v>
      </c>
      <c r="P223">
        <f t="shared" ref="P223:P286" si="70">$C$8*EXP(-$C$5*($D223-($P$14-1)*$C$3))</f>
        <v>2.2514253968643677E-10</v>
      </c>
      <c r="Q223">
        <f t="shared" si="46"/>
        <v>1.4295660173641643E-9</v>
      </c>
      <c r="R223">
        <f t="shared" si="49"/>
        <v>9.0771783992874681E-9</v>
      </c>
      <c r="S223">
        <f t="shared" si="52"/>
        <v>5.7636490159727655E-8</v>
      </c>
      <c r="T223">
        <f t="shared" si="55"/>
        <v>3.6596890044522632E-7</v>
      </c>
      <c r="U223">
        <f t="shared" si="65"/>
        <v>2.3237576702175893E-6</v>
      </c>
      <c r="V223">
        <f t="shared" si="69"/>
        <v>1.475494148089029E-5</v>
      </c>
      <c r="W223">
        <f t="shared" si="45"/>
        <v>9.3688038513977829E-5</v>
      </c>
      <c r="X223">
        <f t="shared" si="48"/>
        <v>5.9488196357570221E-4</v>
      </c>
      <c r="Y223">
        <f t="shared" si="51"/>
        <v>3.7772650191079133E-3</v>
      </c>
      <c r="Z223">
        <f t="shared" si="54"/>
        <v>2.3984137859578321E-2</v>
      </c>
      <c r="AA223">
        <f t="shared" si="57"/>
        <v>0.15228978267537979</v>
      </c>
      <c r="AB223">
        <f t="shared" si="67"/>
        <v>0.96697984489162514</v>
      </c>
    </row>
    <row r="224" spans="1:28" x14ac:dyDescent="0.2">
      <c r="A224">
        <v>210</v>
      </c>
      <c r="B224">
        <f t="shared" si="58"/>
        <v>20</v>
      </c>
      <c r="C224">
        <f t="shared" si="59"/>
        <v>9</v>
      </c>
      <c r="D224">
        <f t="shared" si="60"/>
        <v>168</v>
      </c>
      <c r="E224">
        <f t="shared" si="61"/>
        <v>-96</v>
      </c>
      <c r="F224" t="e">
        <f t="shared" si="62"/>
        <v>#N/A</v>
      </c>
      <c r="G224" t="e">
        <f t="shared" si="63"/>
        <v>#N/A</v>
      </c>
      <c r="H224">
        <f t="shared" si="64"/>
        <v>6.9388939039072432E-17</v>
      </c>
      <c r="I224">
        <f t="shared" si="68"/>
        <v>4.4059229930232245E-16</v>
      </c>
      <c r="J224">
        <f t="shared" si="44"/>
        <v>2.7975867176063917E-15</v>
      </c>
      <c r="K224">
        <f t="shared" si="47"/>
        <v>1.7763568394002555E-14</v>
      </c>
      <c r="L224">
        <f t="shared" si="50"/>
        <v>1.1279162862139462E-13</v>
      </c>
      <c r="M224">
        <f t="shared" si="53"/>
        <v>7.1618219970723425E-13</v>
      </c>
      <c r="N224">
        <f t="shared" si="56"/>
        <v>4.5474735088646573E-12</v>
      </c>
      <c r="O224">
        <f t="shared" si="66"/>
        <v>2.8874656927077046E-11</v>
      </c>
      <c r="P224">
        <f t="shared" si="70"/>
        <v>1.833426431250521E-10</v>
      </c>
      <c r="Q224">
        <f t="shared" si="46"/>
        <v>1.164153218269349E-9</v>
      </c>
      <c r="R224">
        <f t="shared" si="49"/>
        <v>7.3919121733317287E-9</v>
      </c>
      <c r="S224">
        <f t="shared" si="52"/>
        <v>4.6935716640013204E-8</v>
      </c>
      <c r="T224">
        <f t="shared" si="55"/>
        <v>2.980232238769536E-7</v>
      </c>
      <c r="U224">
        <f t="shared" si="65"/>
        <v>1.8923295163729204E-6</v>
      </c>
      <c r="V224">
        <f t="shared" si="69"/>
        <v>1.2015543459843389E-5</v>
      </c>
      <c r="W224">
        <f t="shared" si="45"/>
        <v>7.6293945312500027E-5</v>
      </c>
      <c r="X224">
        <f t="shared" si="48"/>
        <v>4.8443635619146714E-4</v>
      </c>
      <c r="Y224">
        <f t="shared" si="51"/>
        <v>3.0759791257199071E-3</v>
      </c>
      <c r="Z224">
        <f t="shared" si="54"/>
        <v>1.9531250000000003E-2</v>
      </c>
      <c r="AA224">
        <f t="shared" si="57"/>
        <v>0.12401570718501562</v>
      </c>
      <c r="AB224">
        <f t="shared" si="67"/>
        <v>0.78745065618429588</v>
      </c>
    </row>
    <row r="225" spans="1:30" s="1" customFormat="1" x14ac:dyDescent="0.2">
      <c r="A225" s="1">
        <v>211</v>
      </c>
      <c r="B225" s="1">
        <f t="shared" si="58"/>
        <v>21</v>
      </c>
      <c r="C225" s="1">
        <f t="shared" si="59"/>
        <v>0</v>
      </c>
      <c r="D225" s="1">
        <f t="shared" si="60"/>
        <v>168</v>
      </c>
      <c r="E225" s="1">
        <f t="shared" si="61"/>
        <v>-96</v>
      </c>
      <c r="F225" s="1" t="e">
        <f t="shared" si="62"/>
        <v>#N/A</v>
      </c>
      <c r="G225" s="1" t="e">
        <f t="shared" si="63"/>
        <v>#N/A</v>
      </c>
      <c r="H225" s="1">
        <f t="shared" si="64"/>
        <v>6.9388939039072432E-17</v>
      </c>
      <c r="I225" s="1">
        <f t="shared" si="68"/>
        <v>4.4059229930232245E-16</v>
      </c>
      <c r="J225" s="1">
        <f t="shared" si="44"/>
        <v>2.7975867176063917E-15</v>
      </c>
      <c r="K225" s="1">
        <f t="shared" si="47"/>
        <v>1.7763568394002555E-14</v>
      </c>
      <c r="L225" s="1">
        <f t="shared" si="50"/>
        <v>1.1279162862139462E-13</v>
      </c>
      <c r="M225" s="1">
        <f t="shared" si="53"/>
        <v>7.1618219970723425E-13</v>
      </c>
      <c r="N225" s="1">
        <f t="shared" si="56"/>
        <v>4.5474735088646573E-12</v>
      </c>
      <c r="O225" s="1">
        <f t="shared" si="66"/>
        <v>2.8874656927077046E-11</v>
      </c>
      <c r="P225" s="1">
        <f t="shared" si="70"/>
        <v>1.833426431250521E-10</v>
      </c>
      <c r="Q225" s="1">
        <f t="shared" si="46"/>
        <v>1.164153218269349E-9</v>
      </c>
      <c r="R225" s="1">
        <f t="shared" si="49"/>
        <v>7.3919121733317287E-9</v>
      </c>
      <c r="S225" s="1">
        <f t="shared" si="52"/>
        <v>4.6935716640013204E-8</v>
      </c>
      <c r="T225" s="1">
        <f t="shared" si="55"/>
        <v>2.980232238769536E-7</v>
      </c>
      <c r="U225" s="1">
        <f t="shared" si="65"/>
        <v>1.8923295163729204E-6</v>
      </c>
      <c r="V225" s="1">
        <f t="shared" si="69"/>
        <v>1.2015543459843389E-5</v>
      </c>
      <c r="W225" s="1">
        <f t="shared" si="45"/>
        <v>7.6293945312500027E-5</v>
      </c>
      <c r="X225" s="1">
        <f t="shared" si="48"/>
        <v>4.8443635619146714E-4</v>
      </c>
      <c r="Y225" s="1">
        <f t="shared" si="51"/>
        <v>3.0759791257199071E-3</v>
      </c>
      <c r="Z225" s="1">
        <f t="shared" si="54"/>
        <v>1.9531250000000003E-2</v>
      </c>
      <c r="AA225" s="1">
        <f t="shared" si="57"/>
        <v>0.12401570718501562</v>
      </c>
      <c r="AB225" s="1">
        <f t="shared" si="67"/>
        <v>0.78745065618429588</v>
      </c>
      <c r="AC225" s="1">
        <f t="shared" ref="AC225:AC288" si="71">$C$8*EXP(-$C$5*($D225-($AC$14-1)*$C$3))</f>
        <v>5</v>
      </c>
    </row>
    <row r="226" spans="1:30" x14ac:dyDescent="0.2">
      <c r="A226">
        <v>212</v>
      </c>
      <c r="B226">
        <f t="shared" si="58"/>
        <v>21</v>
      </c>
      <c r="C226">
        <f t="shared" si="59"/>
        <v>1</v>
      </c>
      <c r="D226">
        <f t="shared" si="60"/>
        <v>168.88888888888889</v>
      </c>
      <c r="E226">
        <f t="shared" si="61"/>
        <v>-96.888888888888886</v>
      </c>
      <c r="F226" t="e">
        <f t="shared" si="62"/>
        <v>#N/A</v>
      </c>
      <c r="G226" t="e">
        <f t="shared" si="63"/>
        <v>#N/A</v>
      </c>
      <c r="H226">
        <f t="shared" si="64"/>
        <v>5.6506209376446435E-17</v>
      </c>
      <c r="I226">
        <f t="shared" si="68"/>
        <v>3.5879206482762485E-16</v>
      </c>
      <c r="J226">
        <f t="shared" si="44"/>
        <v>2.2781876045808519E-15</v>
      </c>
      <c r="K226">
        <f t="shared" si="47"/>
        <v>1.4465589600370196E-14</v>
      </c>
      <c r="L226">
        <f t="shared" si="50"/>
        <v>9.1850768595871709E-14</v>
      </c>
      <c r="M226">
        <f t="shared" si="53"/>
        <v>5.8321602677269838E-13</v>
      </c>
      <c r="N226">
        <f t="shared" si="56"/>
        <v>3.7031909376947863E-12</v>
      </c>
      <c r="O226">
        <f t="shared" si="66"/>
        <v>2.3513796760543174E-11</v>
      </c>
      <c r="P226">
        <f t="shared" si="70"/>
        <v>1.4930330285381091E-10</v>
      </c>
      <c r="Q226">
        <f t="shared" si="46"/>
        <v>9.480168800498624E-10</v>
      </c>
      <c r="R226">
        <f t="shared" si="49"/>
        <v>6.0195319706990566E-9</v>
      </c>
      <c r="S226">
        <f t="shared" si="52"/>
        <v>3.8221645530575488E-8</v>
      </c>
      <c r="T226">
        <f t="shared" si="55"/>
        <v>2.4269232129276499E-7</v>
      </c>
      <c r="U226">
        <f t="shared" si="65"/>
        <v>1.541000184498957E-6</v>
      </c>
      <c r="V226">
        <f t="shared" si="69"/>
        <v>9.7847412558273317E-6</v>
      </c>
      <c r="W226">
        <f t="shared" si="45"/>
        <v>6.2129234250947755E-5</v>
      </c>
      <c r="X226">
        <f t="shared" si="48"/>
        <v>3.9449604723173251E-4</v>
      </c>
      <c r="Y226">
        <f t="shared" si="51"/>
        <v>2.5048937614917961E-3</v>
      </c>
      <c r="Z226">
        <f t="shared" si="54"/>
        <v>1.5905083968242625E-2</v>
      </c>
      <c r="AA226">
        <f t="shared" si="57"/>
        <v>0.10099098809132356</v>
      </c>
      <c r="AB226">
        <f t="shared" si="67"/>
        <v>0.64125280294189968</v>
      </c>
      <c r="AC226">
        <f t="shared" si="71"/>
        <v>4.0717014958701112</v>
      </c>
    </row>
    <row r="227" spans="1:30" x14ac:dyDescent="0.2">
      <c r="A227">
        <v>213</v>
      </c>
      <c r="B227">
        <f t="shared" si="58"/>
        <v>21</v>
      </c>
      <c r="C227">
        <f t="shared" si="59"/>
        <v>2</v>
      </c>
      <c r="D227">
        <f t="shared" si="60"/>
        <v>169.77777777777777</v>
      </c>
      <c r="E227">
        <f t="shared" si="61"/>
        <v>-97.777777777777771</v>
      </c>
      <c r="F227" t="e">
        <f t="shared" si="62"/>
        <v>#N/A</v>
      </c>
      <c r="G227" t="e">
        <f t="shared" si="63"/>
        <v>#N/A</v>
      </c>
      <c r="H227">
        <f t="shared" si="64"/>
        <v>4.6015283448805171E-17</v>
      </c>
      <c r="I227">
        <f t="shared" si="68"/>
        <v>2.9217883741299215E-16</v>
      </c>
      <c r="J227">
        <f t="shared" ref="J227:J290" si="72">$C$8*EXP(-$C$5*($D227-($J$14-1)*$C$3))</f>
        <v>1.8552199754889267E-15</v>
      </c>
      <c r="K227">
        <f t="shared" si="47"/>
        <v>1.177991256289413E-14</v>
      </c>
      <c r="L227">
        <f t="shared" si="50"/>
        <v>7.4797782377726319E-14</v>
      </c>
      <c r="M227">
        <f t="shared" si="53"/>
        <v>4.7493631372516383E-13</v>
      </c>
      <c r="N227">
        <f t="shared" si="56"/>
        <v>3.0156576161008997E-12</v>
      </c>
      <c r="O227">
        <f t="shared" si="66"/>
        <v>1.9148232288697883E-11</v>
      </c>
      <c r="P227">
        <f t="shared" si="70"/>
        <v>1.2158369631364204E-10</v>
      </c>
      <c r="Q227">
        <f t="shared" si="46"/>
        <v>7.7200834972182805E-10</v>
      </c>
      <c r="R227">
        <f t="shared" si="49"/>
        <v>4.9019474659066613E-9</v>
      </c>
      <c r="S227">
        <f t="shared" si="52"/>
        <v>3.112542625629227E-8</v>
      </c>
      <c r="T227">
        <f t="shared" si="55"/>
        <v>1.9763413752878814E-7</v>
      </c>
      <c r="U227">
        <f t="shared" si="65"/>
        <v>1.254898551272104E-6</v>
      </c>
      <c r="V227">
        <f t="shared" si="69"/>
        <v>7.9681091216108263E-6</v>
      </c>
      <c r="W227">
        <f t="shared" si="45"/>
        <v>5.0594339207369709E-5</v>
      </c>
      <c r="X227">
        <f t="shared" si="48"/>
        <v>3.2125402912565879E-4</v>
      </c>
      <c r="Y227">
        <f t="shared" si="51"/>
        <v>2.0398359351323711E-3</v>
      </c>
      <c r="Z227">
        <f t="shared" si="54"/>
        <v>1.2952150837086654E-2</v>
      </c>
      <c r="AA227">
        <f t="shared" si="57"/>
        <v>8.2241031456168567E-2</v>
      </c>
      <c r="AB227">
        <f t="shared" si="67"/>
        <v>0.522197999393887</v>
      </c>
      <c r="AC227">
        <f t="shared" si="71"/>
        <v>3.3157506142941804</v>
      </c>
    </row>
    <row r="228" spans="1:30" x14ac:dyDescent="0.2">
      <c r="A228">
        <v>214</v>
      </c>
      <c r="B228">
        <f t="shared" si="58"/>
        <v>21</v>
      </c>
      <c r="C228">
        <f t="shared" si="59"/>
        <v>3</v>
      </c>
      <c r="D228">
        <f t="shared" si="60"/>
        <v>170.66666666666666</v>
      </c>
      <c r="E228">
        <f t="shared" si="61"/>
        <v>-98.666666666666657</v>
      </c>
      <c r="F228" t="e">
        <f t="shared" si="62"/>
        <v>#N/A</v>
      </c>
      <c r="G228" t="e">
        <f t="shared" si="63"/>
        <v>#N/A</v>
      </c>
      <c r="H228">
        <f t="shared" si="64"/>
        <v>3.7472099690277567E-17</v>
      </c>
      <c r="I228">
        <f t="shared" si="68"/>
        <v>2.379330018712149E-16</v>
      </c>
      <c r="J228">
        <f t="shared" si="72"/>
        <v>1.5107803898732691E-15</v>
      </c>
      <c r="K228">
        <f t="shared" si="47"/>
        <v>9.5928575207109955E-15</v>
      </c>
      <c r="L228">
        <f t="shared" si="50"/>
        <v>6.0910848479031053E-14</v>
      </c>
      <c r="M228">
        <f t="shared" si="53"/>
        <v>3.8675977980755719E-13</v>
      </c>
      <c r="N228">
        <f t="shared" si="56"/>
        <v>2.4557715253020253E-12</v>
      </c>
      <c r="O228">
        <f t="shared" si="66"/>
        <v>1.5593177210631904E-11</v>
      </c>
      <c r="P228">
        <f t="shared" si="70"/>
        <v>9.9010503630734719E-11</v>
      </c>
      <c r="Q228">
        <f t="shared" si="46"/>
        <v>6.2867751047731673E-10</v>
      </c>
      <c r="R228">
        <f t="shared" si="49"/>
        <v>3.9918533659217708E-9</v>
      </c>
      <c r="S228">
        <f t="shared" si="52"/>
        <v>2.5346688929468012E-8</v>
      </c>
      <c r="T228">
        <f t="shared" si="55"/>
        <v>1.6094144268219319E-7</v>
      </c>
      <c r="U228">
        <f t="shared" si="65"/>
        <v>1.0219144616759723E-6</v>
      </c>
      <c r="V228">
        <f t="shared" si="69"/>
        <v>6.4887523659438153E-6</v>
      </c>
      <c r="W228">
        <f t="shared" si="45"/>
        <v>4.1201009326641409E-5</v>
      </c>
      <c r="X228">
        <f t="shared" si="48"/>
        <v>2.6161010218904906E-4</v>
      </c>
      <c r="Y228">
        <f t="shared" si="51"/>
        <v>1.661120605681618E-3</v>
      </c>
      <c r="Z228">
        <f t="shared" si="54"/>
        <v>1.0547458387620209E-2</v>
      </c>
      <c r="AA228">
        <f t="shared" si="57"/>
        <v>6.6972186160396491E-2</v>
      </c>
      <c r="AB228">
        <f t="shared" si="67"/>
        <v>0.42524687505449377</v>
      </c>
      <c r="AC228">
        <f t="shared" si="71"/>
        <v>2.7001493472307714</v>
      </c>
    </row>
    <row r="229" spans="1:30" x14ac:dyDescent="0.2">
      <c r="A229">
        <v>215</v>
      </c>
      <c r="B229">
        <f t="shared" si="58"/>
        <v>21</v>
      </c>
      <c r="C229">
        <f t="shared" si="59"/>
        <v>4</v>
      </c>
      <c r="D229">
        <f t="shared" si="60"/>
        <v>171.55555555555554</v>
      </c>
      <c r="E229">
        <f t="shared" si="61"/>
        <v>-99.555555555555543</v>
      </c>
      <c r="F229" t="e">
        <f t="shared" si="62"/>
        <v>#N/A</v>
      </c>
      <c r="G229" t="e">
        <f t="shared" si="63"/>
        <v>#N/A</v>
      </c>
      <c r="H229">
        <f t="shared" si="64"/>
        <v>3.0515040872459312E-17</v>
      </c>
      <c r="I229">
        <f t="shared" si="68"/>
        <v>1.9375843192717763E-16</v>
      </c>
      <c r="J229">
        <f t="shared" si="72"/>
        <v>1.2302893546756482E-15</v>
      </c>
      <c r="K229">
        <f t="shared" si="47"/>
        <v>7.8118504633495886E-15</v>
      </c>
      <c r="L229">
        <f t="shared" si="50"/>
        <v>4.9602158573357511E-14</v>
      </c>
      <c r="M229">
        <f t="shared" si="53"/>
        <v>3.1495407479696509E-13</v>
      </c>
      <c r="N229">
        <f t="shared" si="56"/>
        <v>1.9998337186174959E-12</v>
      </c>
      <c r="O229">
        <f t="shared" si="66"/>
        <v>1.2698152594779533E-11</v>
      </c>
      <c r="P229">
        <f t="shared" si="70"/>
        <v>8.0628243148023102E-11</v>
      </c>
      <c r="Q229">
        <f t="shared" si="46"/>
        <v>5.1195743196607761E-10</v>
      </c>
      <c r="R229">
        <f t="shared" si="49"/>
        <v>3.2507270642635624E-9</v>
      </c>
      <c r="S229">
        <f t="shared" si="52"/>
        <v>2.0640830245893934E-8</v>
      </c>
      <c r="T229">
        <f t="shared" si="55"/>
        <v>1.3106110258331595E-7</v>
      </c>
      <c r="U229">
        <f t="shared" si="65"/>
        <v>8.3218612845147102E-7</v>
      </c>
      <c r="V229">
        <f t="shared" si="69"/>
        <v>5.2840525429488319E-6</v>
      </c>
      <c r="W229">
        <f t="shared" ref="W229:W292" si="73">$C$8*EXP(-$C$5*($D229-($W$14-1)*$C$3))</f>
        <v>3.3551642261328909E-5</v>
      </c>
      <c r="X229">
        <f t="shared" si="48"/>
        <v>2.1303964888357674E-4</v>
      </c>
      <c r="Y229">
        <f t="shared" si="51"/>
        <v>1.3527174509949018E-3</v>
      </c>
      <c r="Z229">
        <f t="shared" si="54"/>
        <v>8.5892204189001904E-3</v>
      </c>
      <c r="AA229">
        <f t="shared" si="57"/>
        <v>5.4538150114195591E-2</v>
      </c>
      <c r="AB229">
        <f t="shared" si="67"/>
        <v>0.34629566745469464</v>
      </c>
      <c r="AC229">
        <f t="shared" si="71"/>
        <v>2.1988404272384474</v>
      </c>
    </row>
    <row r="230" spans="1:30" x14ac:dyDescent="0.2">
      <c r="A230">
        <v>216</v>
      </c>
      <c r="B230">
        <f t="shared" si="58"/>
        <v>21</v>
      </c>
      <c r="C230">
        <f t="shared" si="59"/>
        <v>5</v>
      </c>
      <c r="D230">
        <f t="shared" si="60"/>
        <v>172.44444444444446</v>
      </c>
      <c r="E230">
        <f t="shared" si="61"/>
        <v>-100.44444444444446</v>
      </c>
      <c r="F230" t="e">
        <f t="shared" si="62"/>
        <v>#N/A</v>
      </c>
      <c r="G230" t="e">
        <f t="shared" si="63"/>
        <v>#N/A</v>
      </c>
      <c r="H230">
        <f t="shared" si="64"/>
        <v>2.4849627513385945E-17</v>
      </c>
      <c r="I230">
        <f t="shared" si="68"/>
        <v>1.577852994230667E-16</v>
      </c>
      <c r="J230">
        <f t="shared" si="72"/>
        <v>1.0018742011571715E-15</v>
      </c>
      <c r="K230">
        <f t="shared" si="47"/>
        <v>6.3615046434268059E-15</v>
      </c>
      <c r="L230">
        <f t="shared" si="50"/>
        <v>4.0393036652305102E-14</v>
      </c>
      <c r="M230">
        <f t="shared" si="53"/>
        <v>2.564797954962361E-13</v>
      </c>
      <c r="N230">
        <f t="shared" si="56"/>
        <v>1.6285451887172577E-12</v>
      </c>
      <c r="O230">
        <f t="shared" si="66"/>
        <v>1.0340617382990077E-11</v>
      </c>
      <c r="P230">
        <f t="shared" si="70"/>
        <v>6.565882764703648E-11</v>
      </c>
      <c r="Q230">
        <f t="shared" si="46"/>
        <v>4.1690756831161822E-10</v>
      </c>
      <c r="R230">
        <f t="shared" si="49"/>
        <v>2.6471980500454613E-9</v>
      </c>
      <c r="S230">
        <f t="shared" si="52"/>
        <v>1.6808659877641352E-8</v>
      </c>
      <c r="T230">
        <f t="shared" si="55"/>
        <v>1.0672833748777397E-7</v>
      </c>
      <c r="U230">
        <f t="shared" si="65"/>
        <v>6.7768270081163863E-7</v>
      </c>
      <c r="V230">
        <f t="shared" si="69"/>
        <v>4.3030169286761819E-6</v>
      </c>
      <c r="W230">
        <f t="shared" si="73"/>
        <v>2.7322454396870154E-5</v>
      </c>
      <c r="X230">
        <f t="shared" si="48"/>
        <v>1.7348677140777927E-4</v>
      </c>
      <c r="Y230">
        <f t="shared" si="51"/>
        <v>1.1015723337411013E-3</v>
      </c>
      <c r="Z230">
        <f t="shared" si="54"/>
        <v>6.9945483255987517E-3</v>
      </c>
      <c r="AA230">
        <f t="shared" si="57"/>
        <v>4.4412613480391487E-2</v>
      </c>
      <c r="AB230">
        <f t="shared" si="67"/>
        <v>0.28200251743772187</v>
      </c>
      <c r="AC230">
        <f t="shared" si="71"/>
        <v>1.7906043713532807</v>
      </c>
    </row>
    <row r="231" spans="1:30" x14ac:dyDescent="0.2">
      <c r="A231">
        <v>217</v>
      </c>
      <c r="B231">
        <f t="shared" si="58"/>
        <v>21</v>
      </c>
      <c r="C231">
        <f t="shared" si="59"/>
        <v>6</v>
      </c>
      <c r="D231">
        <f t="shared" si="60"/>
        <v>173.33333333333334</v>
      </c>
      <c r="E231">
        <f t="shared" si="61"/>
        <v>-101.33333333333334</v>
      </c>
      <c r="F231" t="e">
        <f t="shared" si="62"/>
        <v>#N/A</v>
      </c>
      <c r="G231" t="e">
        <f t="shared" si="63"/>
        <v>#N/A</v>
      </c>
      <c r="H231">
        <f t="shared" si="64"/>
        <v>2.023605310361365E-17</v>
      </c>
      <c r="I231">
        <f t="shared" si="68"/>
        <v>1.2849092793744327E-16</v>
      </c>
      <c r="J231">
        <f t="shared" si="72"/>
        <v>8.1586653670506843E-16</v>
      </c>
      <c r="K231">
        <f t="shared" si="47"/>
        <v>5.1804295945250984E-15</v>
      </c>
      <c r="L231">
        <f t="shared" si="50"/>
        <v>3.2893677551985261E-14</v>
      </c>
      <c r="M231">
        <f t="shared" si="53"/>
        <v>2.0886183339649694E-13</v>
      </c>
      <c r="N231">
        <f t="shared" si="56"/>
        <v>1.3261899761984262E-12</v>
      </c>
      <c r="O231">
        <f t="shared" si="66"/>
        <v>8.4207814533082334E-12</v>
      </c>
      <c r="P231">
        <f t="shared" si="70"/>
        <v>5.3468629349503248E-11</v>
      </c>
      <c r="Q231">
        <f t="shared" si="46"/>
        <v>3.3950463390679726E-10</v>
      </c>
      <c r="R231">
        <f t="shared" si="49"/>
        <v>2.1557200520469094E-9</v>
      </c>
      <c r="S231">
        <f t="shared" si="52"/>
        <v>1.3687969113472841E-8</v>
      </c>
      <c r="T231">
        <f t="shared" si="55"/>
        <v>8.691318628013986E-8</v>
      </c>
      <c r="U231">
        <f t="shared" si="65"/>
        <v>5.5186433332400923E-7</v>
      </c>
      <c r="V231">
        <f t="shared" si="69"/>
        <v>3.504120093049044E-6</v>
      </c>
      <c r="W231">
        <f t="shared" si="73"/>
        <v>2.2249775687715821E-5</v>
      </c>
      <c r="X231">
        <f t="shared" si="48"/>
        <v>1.412772693309462E-4</v>
      </c>
      <c r="Y231">
        <f t="shared" si="51"/>
        <v>8.970547438205543E-4</v>
      </c>
      <c r="Z231">
        <f t="shared" si="54"/>
        <v>5.6959425760552494E-3</v>
      </c>
      <c r="AA231">
        <f t="shared" si="57"/>
        <v>3.616698094872222E-2</v>
      </c>
      <c r="AB231">
        <f t="shared" si="67"/>
        <v>0.22964601441806182</v>
      </c>
      <c r="AC231">
        <f t="shared" si="71"/>
        <v>1.4581612994701425</v>
      </c>
    </row>
    <row r="232" spans="1:30" x14ac:dyDescent="0.2">
      <c r="A232">
        <v>218</v>
      </c>
      <c r="B232">
        <f t="shared" si="58"/>
        <v>21</v>
      </c>
      <c r="C232">
        <f t="shared" si="59"/>
        <v>7</v>
      </c>
      <c r="D232">
        <f t="shared" si="60"/>
        <v>174.22222222222223</v>
      </c>
      <c r="E232">
        <f t="shared" si="61"/>
        <v>-102.22222222222223</v>
      </c>
      <c r="F232" t="e">
        <f t="shared" si="62"/>
        <v>#N/A</v>
      </c>
      <c r="G232" t="e">
        <f t="shared" si="63"/>
        <v>#N/A</v>
      </c>
      <c r="H232">
        <f t="shared" si="64"/>
        <v>1.6479033538498201E-17</v>
      </c>
      <c r="I232">
        <f t="shared" si="68"/>
        <v>1.046353406977249E-16</v>
      </c>
      <c r="J232">
        <f t="shared" si="72"/>
        <v>6.6439299958647644E-16</v>
      </c>
      <c r="K232">
        <f t="shared" si="47"/>
        <v>4.2186325858555425E-15</v>
      </c>
      <c r="L232">
        <f t="shared" si="50"/>
        <v>2.6786647218617593E-14</v>
      </c>
      <c r="M232">
        <f t="shared" si="53"/>
        <v>1.7008460789413809E-13</v>
      </c>
      <c r="N232">
        <f t="shared" si="56"/>
        <v>1.0799699419790157E-12</v>
      </c>
      <c r="O232">
        <f t="shared" si="66"/>
        <v>6.8573816879660845E-12</v>
      </c>
      <c r="P232">
        <f t="shared" si="70"/>
        <v>4.3541659620899384E-11</v>
      </c>
      <c r="Q232">
        <f t="shared" si="46"/>
        <v>2.7647230514662822E-10</v>
      </c>
      <c r="R232">
        <f t="shared" si="49"/>
        <v>1.7554897121193191E-9</v>
      </c>
      <c r="S232">
        <f t="shared" si="52"/>
        <v>1.1146664862950251E-8</v>
      </c>
      <c r="T232">
        <f t="shared" si="55"/>
        <v>7.0776910117536625E-8</v>
      </c>
      <c r="U232">
        <f t="shared" si="65"/>
        <v>4.4940536630254595E-7</v>
      </c>
      <c r="V232">
        <f t="shared" si="69"/>
        <v>2.8535462049152608E-6</v>
      </c>
      <c r="W232">
        <f t="shared" si="73"/>
        <v>1.8118888990089386E-5</v>
      </c>
      <c r="X232">
        <f t="shared" si="48"/>
        <v>1.1504777377345164E-4</v>
      </c>
      <c r="Y232">
        <f t="shared" si="51"/>
        <v>7.30507828458306E-4</v>
      </c>
      <c r="Z232">
        <f t="shared" si="54"/>
        <v>4.638435581462882E-3</v>
      </c>
      <c r="AA232">
        <f t="shared" si="57"/>
        <v>2.9452230086003617E-2</v>
      </c>
      <c r="AB232">
        <f t="shared" si="67"/>
        <v>0.18701000408532631</v>
      </c>
      <c r="AC232">
        <f t="shared" si="71"/>
        <v>1.1874395088544971</v>
      </c>
    </row>
    <row r="233" spans="1:30" x14ac:dyDescent="0.2">
      <c r="A233">
        <v>219</v>
      </c>
      <c r="B233">
        <f t="shared" si="58"/>
        <v>21</v>
      </c>
      <c r="C233">
        <f t="shared" si="59"/>
        <v>8</v>
      </c>
      <c r="D233">
        <f t="shared" si="60"/>
        <v>175.11111111111111</v>
      </c>
      <c r="E233">
        <f t="shared" si="61"/>
        <v>-103.11111111111111</v>
      </c>
      <c r="F233" t="e">
        <f t="shared" si="62"/>
        <v>#N/A</v>
      </c>
      <c r="G233" t="e">
        <f t="shared" si="63"/>
        <v>#N/A</v>
      </c>
      <c r="H233">
        <f t="shared" si="64"/>
        <v>1.3419541101839322E-17</v>
      </c>
      <c r="I233">
        <f t="shared" si="68"/>
        <v>8.5208774647961349E-17</v>
      </c>
      <c r="J233">
        <f t="shared" si="72"/>
        <v>5.4104199405237921E-16</v>
      </c>
      <c r="K233">
        <f t="shared" si="47"/>
        <v>3.4354025220708688E-15</v>
      </c>
      <c r="L233">
        <f t="shared" si="50"/>
        <v>2.1813446309877967E-14</v>
      </c>
      <c r="M233">
        <f t="shared" si="53"/>
        <v>1.3850675047740867E-13</v>
      </c>
      <c r="N233">
        <f t="shared" si="56"/>
        <v>8.7946304565014303E-13</v>
      </c>
      <c r="O233">
        <f t="shared" si="66"/>
        <v>5.5842422553287829E-12</v>
      </c>
      <c r="P233">
        <f t="shared" si="70"/>
        <v>3.5457728122216646E-11</v>
      </c>
      <c r="Q233">
        <f t="shared" ref="Q233:Q296" si="74">$C$8*EXP(-$C$5*($D233-($Q$14-1)*$C$3))</f>
        <v>2.2514253968643677E-10</v>
      </c>
      <c r="R233">
        <f t="shared" si="49"/>
        <v>1.4295660173641643E-9</v>
      </c>
      <c r="S233">
        <f t="shared" si="52"/>
        <v>9.0771783992874681E-9</v>
      </c>
      <c r="T233">
        <f t="shared" si="55"/>
        <v>5.7636490159727655E-8</v>
      </c>
      <c r="U233">
        <f t="shared" si="65"/>
        <v>3.6596890044522632E-7</v>
      </c>
      <c r="V233">
        <f t="shared" si="69"/>
        <v>2.3237576702175893E-6</v>
      </c>
      <c r="W233">
        <f t="shared" si="73"/>
        <v>1.475494148089029E-5</v>
      </c>
      <c r="X233">
        <f t="shared" si="48"/>
        <v>9.3688038513977829E-5</v>
      </c>
      <c r="Y233">
        <f t="shared" si="51"/>
        <v>5.9488196357570221E-4</v>
      </c>
      <c r="Z233">
        <f t="shared" si="54"/>
        <v>3.7772650191079133E-3</v>
      </c>
      <c r="AA233">
        <f t="shared" si="57"/>
        <v>2.3984137859578321E-2</v>
      </c>
      <c r="AB233">
        <f t="shared" si="67"/>
        <v>0.15228978267537979</v>
      </c>
      <c r="AC233">
        <f t="shared" si="71"/>
        <v>0.96697984489162514</v>
      </c>
    </row>
    <row r="234" spans="1:30" x14ac:dyDescent="0.2">
      <c r="A234">
        <v>220</v>
      </c>
      <c r="B234">
        <f t="shared" si="58"/>
        <v>21</v>
      </c>
      <c r="C234">
        <f t="shared" si="59"/>
        <v>9</v>
      </c>
      <c r="D234">
        <f t="shared" si="60"/>
        <v>176</v>
      </c>
      <c r="E234">
        <f t="shared" si="61"/>
        <v>-104</v>
      </c>
      <c r="F234" t="e">
        <f t="shared" si="62"/>
        <v>#N/A</v>
      </c>
      <c r="G234" t="e">
        <f t="shared" si="63"/>
        <v>#N/A</v>
      </c>
      <c r="H234">
        <f t="shared" si="64"/>
        <v>1.092807311564996E-17</v>
      </c>
      <c r="I234">
        <f t="shared" si="68"/>
        <v>6.9388939039072432E-17</v>
      </c>
      <c r="J234">
        <f t="shared" si="72"/>
        <v>4.4059229930232245E-16</v>
      </c>
      <c r="K234">
        <f t="shared" si="47"/>
        <v>2.7975867176063917E-15</v>
      </c>
      <c r="L234">
        <f t="shared" si="50"/>
        <v>1.7763568394002555E-14</v>
      </c>
      <c r="M234">
        <f t="shared" si="53"/>
        <v>1.1279162862139462E-13</v>
      </c>
      <c r="N234">
        <f t="shared" si="56"/>
        <v>7.1618219970723425E-13</v>
      </c>
      <c r="O234">
        <f t="shared" si="66"/>
        <v>4.5474735088646573E-12</v>
      </c>
      <c r="P234">
        <f t="shared" si="70"/>
        <v>2.8874656927077046E-11</v>
      </c>
      <c r="Q234">
        <f t="shared" si="74"/>
        <v>1.833426431250521E-10</v>
      </c>
      <c r="R234">
        <f t="shared" si="49"/>
        <v>1.164153218269349E-9</v>
      </c>
      <c r="S234">
        <f t="shared" si="52"/>
        <v>7.3919121733317287E-9</v>
      </c>
      <c r="T234">
        <f t="shared" si="55"/>
        <v>4.6935716640013204E-8</v>
      </c>
      <c r="U234">
        <f t="shared" si="65"/>
        <v>2.980232238769536E-7</v>
      </c>
      <c r="V234">
        <f t="shared" si="69"/>
        <v>1.8923295163729204E-6</v>
      </c>
      <c r="W234">
        <f t="shared" si="73"/>
        <v>1.2015543459843389E-5</v>
      </c>
      <c r="X234">
        <f t="shared" si="48"/>
        <v>7.6293945312500027E-5</v>
      </c>
      <c r="Y234">
        <f t="shared" si="51"/>
        <v>4.8443635619146714E-4</v>
      </c>
      <c r="Z234">
        <f t="shared" si="54"/>
        <v>3.0759791257199071E-3</v>
      </c>
      <c r="AA234">
        <f t="shared" si="57"/>
        <v>1.9531250000000003E-2</v>
      </c>
      <c r="AB234">
        <f t="shared" si="67"/>
        <v>0.12401570718501562</v>
      </c>
      <c r="AC234">
        <f t="shared" si="71"/>
        <v>0.78745065618429588</v>
      </c>
    </row>
    <row r="235" spans="1:30" s="1" customFormat="1" x14ac:dyDescent="0.2">
      <c r="A235" s="1">
        <v>221</v>
      </c>
      <c r="B235" s="1">
        <f t="shared" si="58"/>
        <v>22</v>
      </c>
      <c r="C235" s="1">
        <f t="shared" si="59"/>
        <v>0</v>
      </c>
      <c r="D235" s="1">
        <f t="shared" si="60"/>
        <v>176</v>
      </c>
      <c r="E235" s="1">
        <f t="shared" si="61"/>
        <v>-104</v>
      </c>
      <c r="F235" s="1" t="e">
        <f t="shared" si="62"/>
        <v>#N/A</v>
      </c>
      <c r="G235" s="1" t="e">
        <f t="shared" si="63"/>
        <v>#N/A</v>
      </c>
      <c r="H235" s="1">
        <f t="shared" si="64"/>
        <v>1.092807311564996E-17</v>
      </c>
      <c r="I235" s="1">
        <f t="shared" si="68"/>
        <v>6.9388939039072432E-17</v>
      </c>
      <c r="J235" s="1">
        <f t="shared" si="72"/>
        <v>4.4059229930232245E-16</v>
      </c>
      <c r="K235" s="1">
        <f t="shared" si="47"/>
        <v>2.7975867176063917E-15</v>
      </c>
      <c r="L235" s="1">
        <f t="shared" si="50"/>
        <v>1.7763568394002555E-14</v>
      </c>
      <c r="M235" s="1">
        <f t="shared" si="53"/>
        <v>1.1279162862139462E-13</v>
      </c>
      <c r="N235" s="1">
        <f t="shared" si="56"/>
        <v>7.1618219970723425E-13</v>
      </c>
      <c r="O235" s="1">
        <f t="shared" si="66"/>
        <v>4.5474735088646573E-12</v>
      </c>
      <c r="P235" s="1">
        <f t="shared" si="70"/>
        <v>2.8874656927077046E-11</v>
      </c>
      <c r="Q235" s="1">
        <f t="shared" si="74"/>
        <v>1.833426431250521E-10</v>
      </c>
      <c r="R235" s="1">
        <f t="shared" si="49"/>
        <v>1.164153218269349E-9</v>
      </c>
      <c r="S235" s="1">
        <f t="shared" si="52"/>
        <v>7.3919121733317287E-9</v>
      </c>
      <c r="T235" s="1">
        <f t="shared" si="55"/>
        <v>4.6935716640013204E-8</v>
      </c>
      <c r="U235" s="1">
        <f t="shared" si="65"/>
        <v>2.980232238769536E-7</v>
      </c>
      <c r="V235" s="1">
        <f t="shared" si="69"/>
        <v>1.8923295163729204E-6</v>
      </c>
      <c r="W235" s="1">
        <f t="shared" si="73"/>
        <v>1.2015543459843389E-5</v>
      </c>
      <c r="X235" s="1">
        <f t="shared" si="48"/>
        <v>7.6293945312500027E-5</v>
      </c>
      <c r="Y235" s="1">
        <f t="shared" si="51"/>
        <v>4.8443635619146714E-4</v>
      </c>
      <c r="Z235" s="1">
        <f t="shared" si="54"/>
        <v>3.0759791257199071E-3</v>
      </c>
      <c r="AA235" s="1">
        <f t="shared" si="57"/>
        <v>1.9531250000000003E-2</v>
      </c>
      <c r="AB235" s="1">
        <f t="shared" si="67"/>
        <v>0.12401570718501562</v>
      </c>
      <c r="AC235" s="1">
        <f t="shared" si="71"/>
        <v>0.78745065618429588</v>
      </c>
      <c r="AD235" s="1">
        <f t="shared" ref="AD235:AD298" si="75">$C$8*EXP(-$C$5*($D235-($AD$14-1)*$C$3))</f>
        <v>5</v>
      </c>
    </row>
    <row r="236" spans="1:30" x14ac:dyDescent="0.2">
      <c r="A236">
        <v>222</v>
      </c>
      <c r="B236">
        <f t="shared" si="58"/>
        <v>22</v>
      </c>
      <c r="C236">
        <f t="shared" si="59"/>
        <v>1</v>
      </c>
      <c r="D236">
        <f t="shared" si="60"/>
        <v>176.88888888888889</v>
      </c>
      <c r="E236">
        <f t="shared" si="61"/>
        <v>-104.88888888888889</v>
      </c>
      <c r="F236" t="e">
        <f t="shared" si="62"/>
        <v>#N/A</v>
      </c>
      <c r="G236" t="e">
        <f t="shared" si="63"/>
        <v>#N/A</v>
      </c>
      <c r="H236">
        <f t="shared" si="64"/>
        <v>8.8991703303939464E-18</v>
      </c>
      <c r="I236">
        <f t="shared" si="68"/>
        <v>5.6506209376446435E-17</v>
      </c>
      <c r="J236">
        <f t="shared" si="72"/>
        <v>3.5879206482762485E-16</v>
      </c>
      <c r="K236">
        <f t="shared" si="47"/>
        <v>2.2781876045808519E-15</v>
      </c>
      <c r="L236">
        <f t="shared" si="50"/>
        <v>1.4465589600370196E-14</v>
      </c>
      <c r="M236">
        <f t="shared" si="53"/>
        <v>9.1850768595871709E-14</v>
      </c>
      <c r="N236">
        <f t="shared" si="56"/>
        <v>5.8321602677269838E-13</v>
      </c>
      <c r="O236">
        <f t="shared" si="66"/>
        <v>3.7031909376947863E-12</v>
      </c>
      <c r="P236">
        <f t="shared" si="70"/>
        <v>2.3513796760543174E-11</v>
      </c>
      <c r="Q236">
        <f t="shared" si="74"/>
        <v>1.4930330285381091E-10</v>
      </c>
      <c r="R236">
        <f t="shared" si="49"/>
        <v>9.480168800498624E-10</v>
      </c>
      <c r="S236">
        <f t="shared" si="52"/>
        <v>6.0195319706990566E-9</v>
      </c>
      <c r="T236">
        <f t="shared" si="55"/>
        <v>3.8221645530575488E-8</v>
      </c>
      <c r="U236">
        <f t="shared" si="65"/>
        <v>2.4269232129276499E-7</v>
      </c>
      <c r="V236">
        <f t="shared" si="69"/>
        <v>1.541000184498957E-6</v>
      </c>
      <c r="W236">
        <f t="shared" si="73"/>
        <v>9.7847412558273317E-6</v>
      </c>
      <c r="X236">
        <f t="shared" si="48"/>
        <v>6.2129234250947755E-5</v>
      </c>
      <c r="Y236">
        <f t="shared" si="51"/>
        <v>3.9449604723173251E-4</v>
      </c>
      <c r="Z236">
        <f t="shared" si="54"/>
        <v>2.5048937614917961E-3</v>
      </c>
      <c r="AA236">
        <f t="shared" si="57"/>
        <v>1.5905083968242625E-2</v>
      </c>
      <c r="AB236">
        <f t="shared" si="67"/>
        <v>0.10099098809132356</v>
      </c>
      <c r="AC236">
        <f t="shared" si="71"/>
        <v>0.64125280294189968</v>
      </c>
      <c r="AD236">
        <f t="shared" si="75"/>
        <v>4.0717014958701112</v>
      </c>
    </row>
    <row r="237" spans="1:30" x14ac:dyDescent="0.2">
      <c r="A237">
        <v>223</v>
      </c>
      <c r="B237">
        <f t="shared" si="58"/>
        <v>22</v>
      </c>
      <c r="C237">
        <f t="shared" si="59"/>
        <v>2</v>
      </c>
      <c r="D237">
        <f t="shared" si="60"/>
        <v>177.77777777777777</v>
      </c>
      <c r="E237">
        <f t="shared" si="61"/>
        <v>-105.77777777777777</v>
      </c>
      <c r="F237" t="e">
        <f t="shared" si="62"/>
        <v>#N/A</v>
      </c>
      <c r="G237" t="e">
        <f t="shared" si="63"/>
        <v>#N/A</v>
      </c>
      <c r="H237">
        <f t="shared" si="64"/>
        <v>7.2469530292536139E-18</v>
      </c>
      <c r="I237">
        <f t="shared" si="68"/>
        <v>4.6015283448805171E-17</v>
      </c>
      <c r="J237">
        <f t="shared" si="72"/>
        <v>2.9217883741299215E-16</v>
      </c>
      <c r="K237">
        <f t="shared" ref="K237:K300" si="76">$C$8*EXP(-$C$5*($D237-($K$14-1)*$C$3))</f>
        <v>1.8552199754889267E-15</v>
      </c>
      <c r="L237">
        <f t="shared" si="50"/>
        <v>1.177991256289413E-14</v>
      </c>
      <c r="M237">
        <f t="shared" si="53"/>
        <v>7.4797782377726319E-14</v>
      </c>
      <c r="N237">
        <f t="shared" si="56"/>
        <v>4.7493631372516383E-13</v>
      </c>
      <c r="O237">
        <f t="shared" si="66"/>
        <v>3.0156576161008997E-12</v>
      </c>
      <c r="P237">
        <f t="shared" si="70"/>
        <v>1.9148232288697883E-11</v>
      </c>
      <c r="Q237">
        <f t="shared" si="74"/>
        <v>1.2158369631364204E-10</v>
      </c>
      <c r="R237">
        <f t="shared" si="49"/>
        <v>7.7200834972182805E-10</v>
      </c>
      <c r="S237">
        <f t="shared" si="52"/>
        <v>4.9019474659066613E-9</v>
      </c>
      <c r="T237">
        <f t="shared" si="55"/>
        <v>3.112542625629227E-8</v>
      </c>
      <c r="U237">
        <f t="shared" si="65"/>
        <v>1.9763413752878814E-7</v>
      </c>
      <c r="V237">
        <f t="shared" si="69"/>
        <v>1.254898551272104E-6</v>
      </c>
      <c r="W237">
        <f t="shared" si="73"/>
        <v>7.9681091216108263E-6</v>
      </c>
      <c r="X237">
        <f t="shared" si="48"/>
        <v>5.0594339207369709E-5</v>
      </c>
      <c r="Y237">
        <f t="shared" si="51"/>
        <v>3.2125402912565879E-4</v>
      </c>
      <c r="Z237">
        <f t="shared" si="54"/>
        <v>2.0398359351323711E-3</v>
      </c>
      <c r="AA237">
        <f t="shared" si="57"/>
        <v>1.2952150837086654E-2</v>
      </c>
      <c r="AB237">
        <f t="shared" si="67"/>
        <v>8.2241031456168567E-2</v>
      </c>
      <c r="AC237">
        <f t="shared" si="71"/>
        <v>0.522197999393887</v>
      </c>
      <c r="AD237">
        <f t="shared" si="75"/>
        <v>3.3157506142941804</v>
      </c>
    </row>
    <row r="238" spans="1:30" x14ac:dyDescent="0.2">
      <c r="A238">
        <v>224</v>
      </c>
      <c r="B238">
        <f t="shared" si="58"/>
        <v>22</v>
      </c>
      <c r="C238">
        <f t="shared" si="59"/>
        <v>3</v>
      </c>
      <c r="D238">
        <f t="shared" si="60"/>
        <v>178.66666666666666</v>
      </c>
      <c r="E238">
        <f t="shared" si="61"/>
        <v>-106.66666666666666</v>
      </c>
      <c r="F238" t="e">
        <f t="shared" si="62"/>
        <v>#N/A</v>
      </c>
      <c r="G238" t="e">
        <f t="shared" si="63"/>
        <v>#N/A</v>
      </c>
      <c r="H238">
        <f t="shared" si="64"/>
        <v>5.9014858979424543E-18</v>
      </c>
      <c r="I238">
        <f t="shared" si="68"/>
        <v>3.7472099690277567E-17</v>
      </c>
      <c r="J238">
        <f t="shared" si="72"/>
        <v>2.379330018712149E-16</v>
      </c>
      <c r="K238">
        <f t="shared" si="76"/>
        <v>1.5107803898732691E-15</v>
      </c>
      <c r="L238">
        <f t="shared" si="50"/>
        <v>9.5928575207109955E-15</v>
      </c>
      <c r="M238">
        <f t="shared" si="53"/>
        <v>6.0910848479031053E-14</v>
      </c>
      <c r="N238">
        <f t="shared" si="56"/>
        <v>3.8675977980755719E-13</v>
      </c>
      <c r="O238">
        <f t="shared" si="66"/>
        <v>2.4557715253020253E-12</v>
      </c>
      <c r="P238">
        <f t="shared" si="70"/>
        <v>1.5593177210631904E-11</v>
      </c>
      <c r="Q238">
        <f t="shared" si="74"/>
        <v>9.9010503630734719E-11</v>
      </c>
      <c r="R238">
        <f t="shared" si="49"/>
        <v>6.2867751047731673E-10</v>
      </c>
      <c r="S238">
        <f t="shared" si="52"/>
        <v>3.9918533659217708E-9</v>
      </c>
      <c r="T238">
        <f t="shared" si="55"/>
        <v>2.5346688929468012E-8</v>
      </c>
      <c r="U238">
        <f t="shared" si="65"/>
        <v>1.6094144268219319E-7</v>
      </c>
      <c r="V238">
        <f t="shared" si="69"/>
        <v>1.0219144616759723E-6</v>
      </c>
      <c r="W238">
        <f t="shared" si="73"/>
        <v>6.4887523659438153E-6</v>
      </c>
      <c r="X238">
        <f t="shared" si="48"/>
        <v>4.1201009326641409E-5</v>
      </c>
      <c r="Y238">
        <f t="shared" si="51"/>
        <v>2.6161010218904906E-4</v>
      </c>
      <c r="Z238">
        <f t="shared" si="54"/>
        <v>1.661120605681618E-3</v>
      </c>
      <c r="AA238">
        <f t="shared" si="57"/>
        <v>1.0547458387620209E-2</v>
      </c>
      <c r="AB238">
        <f t="shared" si="67"/>
        <v>6.6972186160396491E-2</v>
      </c>
      <c r="AC238">
        <f t="shared" si="71"/>
        <v>0.42524687505449377</v>
      </c>
      <c r="AD238">
        <f t="shared" si="75"/>
        <v>2.7001493472307714</v>
      </c>
    </row>
    <row r="239" spans="1:30" x14ac:dyDescent="0.2">
      <c r="A239">
        <v>225</v>
      </c>
      <c r="B239">
        <f t="shared" si="58"/>
        <v>22</v>
      </c>
      <c r="C239">
        <f t="shared" si="59"/>
        <v>4</v>
      </c>
      <c r="D239">
        <f t="shared" si="60"/>
        <v>179.55555555555554</v>
      </c>
      <c r="E239">
        <f t="shared" si="61"/>
        <v>-107.55555555555554</v>
      </c>
      <c r="F239" t="e">
        <f t="shared" si="62"/>
        <v>#N/A</v>
      </c>
      <c r="G239" t="e">
        <f t="shared" si="63"/>
        <v>#N/A</v>
      </c>
      <c r="H239">
        <f t="shared" si="64"/>
        <v>4.8058177917017479E-18</v>
      </c>
      <c r="I239">
        <f t="shared" si="68"/>
        <v>3.0515040872459312E-17</v>
      </c>
      <c r="J239">
        <f t="shared" si="72"/>
        <v>1.9375843192717763E-16</v>
      </c>
      <c r="K239">
        <f t="shared" si="76"/>
        <v>1.2302893546756482E-15</v>
      </c>
      <c r="L239">
        <f t="shared" si="50"/>
        <v>7.8118504633495886E-15</v>
      </c>
      <c r="M239">
        <f t="shared" si="53"/>
        <v>4.9602158573357511E-14</v>
      </c>
      <c r="N239">
        <f t="shared" si="56"/>
        <v>3.1495407479696509E-13</v>
      </c>
      <c r="O239">
        <f t="shared" si="66"/>
        <v>1.9998337186174959E-12</v>
      </c>
      <c r="P239">
        <f t="shared" si="70"/>
        <v>1.2698152594779533E-11</v>
      </c>
      <c r="Q239">
        <f t="shared" si="74"/>
        <v>8.0628243148023102E-11</v>
      </c>
      <c r="R239">
        <f t="shared" si="49"/>
        <v>5.1195743196607761E-10</v>
      </c>
      <c r="S239">
        <f t="shared" si="52"/>
        <v>3.2507270642635624E-9</v>
      </c>
      <c r="T239">
        <f t="shared" si="55"/>
        <v>2.0640830245893934E-8</v>
      </c>
      <c r="U239">
        <f t="shared" si="65"/>
        <v>1.3106110258331595E-7</v>
      </c>
      <c r="V239">
        <f t="shared" si="69"/>
        <v>8.3218612845147102E-7</v>
      </c>
      <c r="W239">
        <f t="shared" si="73"/>
        <v>5.2840525429488319E-6</v>
      </c>
      <c r="X239">
        <f t="shared" ref="X239:X302" si="77">$C$8*EXP(-$C$5*($D239-($X$14-1)*$C$3))</f>
        <v>3.3551642261328909E-5</v>
      </c>
      <c r="Y239">
        <f t="shared" si="51"/>
        <v>2.1303964888357674E-4</v>
      </c>
      <c r="Z239">
        <f t="shared" si="54"/>
        <v>1.3527174509949018E-3</v>
      </c>
      <c r="AA239">
        <f t="shared" si="57"/>
        <v>8.5892204189001904E-3</v>
      </c>
      <c r="AB239">
        <f t="shared" si="67"/>
        <v>5.4538150114195591E-2</v>
      </c>
      <c r="AC239">
        <f t="shared" si="71"/>
        <v>0.34629566745469464</v>
      </c>
      <c r="AD239">
        <f t="shared" si="75"/>
        <v>2.1988404272384474</v>
      </c>
    </row>
    <row r="240" spans="1:30" x14ac:dyDescent="0.2">
      <c r="A240">
        <v>226</v>
      </c>
      <c r="B240">
        <f t="shared" si="58"/>
        <v>22</v>
      </c>
      <c r="C240">
        <f t="shared" si="59"/>
        <v>5</v>
      </c>
      <c r="D240">
        <f t="shared" si="60"/>
        <v>180.44444444444446</v>
      </c>
      <c r="E240">
        <f t="shared" si="61"/>
        <v>-108.44444444444446</v>
      </c>
      <c r="F240" t="e">
        <f t="shared" si="62"/>
        <v>#N/A</v>
      </c>
      <c r="G240" t="e">
        <f t="shared" si="63"/>
        <v>#N/A</v>
      </c>
      <c r="H240">
        <f t="shared" si="64"/>
        <v>3.9135710982701987E-18</v>
      </c>
      <c r="I240">
        <f t="shared" si="68"/>
        <v>2.4849627513385945E-17</v>
      </c>
      <c r="J240">
        <f t="shared" si="72"/>
        <v>1.577852994230667E-16</v>
      </c>
      <c r="K240">
        <f t="shared" si="76"/>
        <v>1.0018742011571715E-15</v>
      </c>
      <c r="L240">
        <f t="shared" si="50"/>
        <v>6.3615046434268059E-15</v>
      </c>
      <c r="M240">
        <f t="shared" si="53"/>
        <v>4.0393036652305102E-14</v>
      </c>
      <c r="N240">
        <f t="shared" si="56"/>
        <v>2.564797954962361E-13</v>
      </c>
      <c r="O240">
        <f t="shared" si="66"/>
        <v>1.6285451887172577E-12</v>
      </c>
      <c r="P240">
        <f t="shared" si="70"/>
        <v>1.0340617382990077E-11</v>
      </c>
      <c r="Q240">
        <f t="shared" si="74"/>
        <v>6.565882764703648E-11</v>
      </c>
      <c r="R240">
        <f t="shared" si="49"/>
        <v>4.1690756831161822E-10</v>
      </c>
      <c r="S240">
        <f t="shared" si="52"/>
        <v>2.6471980500454613E-9</v>
      </c>
      <c r="T240">
        <f t="shared" si="55"/>
        <v>1.6808659877641352E-8</v>
      </c>
      <c r="U240">
        <f t="shared" si="65"/>
        <v>1.0672833748777397E-7</v>
      </c>
      <c r="V240">
        <f t="shared" si="69"/>
        <v>6.7768270081163863E-7</v>
      </c>
      <c r="W240">
        <f t="shared" si="73"/>
        <v>4.3030169286761819E-6</v>
      </c>
      <c r="X240">
        <f t="shared" si="77"/>
        <v>2.7322454396870154E-5</v>
      </c>
      <c r="Y240">
        <f t="shared" si="51"/>
        <v>1.7348677140777927E-4</v>
      </c>
      <c r="Z240">
        <f t="shared" si="54"/>
        <v>1.1015723337411013E-3</v>
      </c>
      <c r="AA240">
        <f t="shared" si="57"/>
        <v>6.9945483255987517E-3</v>
      </c>
      <c r="AB240">
        <f t="shared" si="67"/>
        <v>4.4412613480391487E-2</v>
      </c>
      <c r="AC240">
        <f t="shared" si="71"/>
        <v>0.28200251743772187</v>
      </c>
      <c r="AD240">
        <f t="shared" si="75"/>
        <v>1.7906043713532807</v>
      </c>
    </row>
    <row r="241" spans="1:32" x14ac:dyDescent="0.2">
      <c r="A241">
        <v>227</v>
      </c>
      <c r="B241">
        <f t="shared" si="58"/>
        <v>22</v>
      </c>
      <c r="C241">
        <f t="shared" si="59"/>
        <v>6</v>
      </c>
      <c r="D241">
        <f t="shared" si="60"/>
        <v>181.33333333333334</v>
      </c>
      <c r="E241">
        <f t="shared" si="61"/>
        <v>-109.33333333333334</v>
      </c>
      <c r="F241" t="e">
        <f t="shared" si="62"/>
        <v>#N/A</v>
      </c>
      <c r="G241" t="e">
        <f t="shared" si="63"/>
        <v>#N/A</v>
      </c>
      <c r="H241">
        <f t="shared" si="64"/>
        <v>3.1869786590041716E-18</v>
      </c>
      <c r="I241">
        <f t="shared" si="68"/>
        <v>2.023605310361365E-17</v>
      </c>
      <c r="J241">
        <f t="shared" si="72"/>
        <v>1.2849092793744327E-16</v>
      </c>
      <c r="K241">
        <f t="shared" si="76"/>
        <v>8.1586653670506843E-16</v>
      </c>
      <c r="L241">
        <f t="shared" si="50"/>
        <v>5.1804295945250984E-15</v>
      </c>
      <c r="M241">
        <f t="shared" si="53"/>
        <v>3.2893677551985261E-14</v>
      </c>
      <c r="N241">
        <f t="shared" si="56"/>
        <v>2.0886183339649694E-13</v>
      </c>
      <c r="O241">
        <f t="shared" si="66"/>
        <v>1.3261899761984262E-12</v>
      </c>
      <c r="P241">
        <f t="shared" si="70"/>
        <v>8.4207814533082334E-12</v>
      </c>
      <c r="Q241">
        <f t="shared" si="74"/>
        <v>5.3468629349503248E-11</v>
      </c>
      <c r="R241">
        <f t="shared" si="49"/>
        <v>3.3950463390679726E-10</v>
      </c>
      <c r="S241">
        <f t="shared" si="52"/>
        <v>2.1557200520469094E-9</v>
      </c>
      <c r="T241">
        <f t="shared" si="55"/>
        <v>1.3687969113472841E-8</v>
      </c>
      <c r="U241">
        <f t="shared" si="65"/>
        <v>8.691318628013986E-8</v>
      </c>
      <c r="V241">
        <f t="shared" si="69"/>
        <v>5.5186433332400923E-7</v>
      </c>
      <c r="W241">
        <f t="shared" si="73"/>
        <v>3.504120093049044E-6</v>
      </c>
      <c r="X241">
        <f t="shared" si="77"/>
        <v>2.2249775687715821E-5</v>
      </c>
      <c r="Y241">
        <f t="shared" si="51"/>
        <v>1.412772693309462E-4</v>
      </c>
      <c r="Z241">
        <f t="shared" si="54"/>
        <v>8.970547438205543E-4</v>
      </c>
      <c r="AA241">
        <f t="shared" si="57"/>
        <v>5.6959425760552494E-3</v>
      </c>
      <c r="AB241">
        <f t="shared" si="67"/>
        <v>3.616698094872222E-2</v>
      </c>
      <c r="AC241">
        <f t="shared" si="71"/>
        <v>0.22964601441806182</v>
      </c>
      <c r="AD241">
        <f t="shared" si="75"/>
        <v>1.4581612994701425</v>
      </c>
    </row>
    <row r="242" spans="1:32" x14ac:dyDescent="0.2">
      <c r="A242">
        <v>228</v>
      </c>
      <c r="B242">
        <f t="shared" si="58"/>
        <v>22</v>
      </c>
      <c r="C242">
        <f t="shared" si="59"/>
        <v>7</v>
      </c>
      <c r="D242">
        <f t="shared" si="60"/>
        <v>182.22222222222223</v>
      </c>
      <c r="E242">
        <f t="shared" si="61"/>
        <v>-110.22222222222223</v>
      </c>
      <c r="F242" t="e">
        <f t="shared" si="62"/>
        <v>#N/A</v>
      </c>
      <c r="G242" t="e">
        <f t="shared" si="63"/>
        <v>#N/A</v>
      </c>
      <c r="H242">
        <f t="shared" si="64"/>
        <v>2.5952851546346717E-18</v>
      </c>
      <c r="I242">
        <f t="shared" si="68"/>
        <v>1.6479033538498201E-17</v>
      </c>
      <c r="J242">
        <f t="shared" si="72"/>
        <v>1.046353406977249E-16</v>
      </c>
      <c r="K242">
        <f t="shared" si="76"/>
        <v>6.6439299958647644E-16</v>
      </c>
      <c r="L242">
        <f t="shared" si="50"/>
        <v>4.2186325858555425E-15</v>
      </c>
      <c r="M242">
        <f t="shared" si="53"/>
        <v>2.6786647218617593E-14</v>
      </c>
      <c r="N242">
        <f t="shared" si="56"/>
        <v>1.7008460789413809E-13</v>
      </c>
      <c r="O242">
        <f t="shared" si="66"/>
        <v>1.0799699419790157E-12</v>
      </c>
      <c r="P242">
        <f t="shared" si="70"/>
        <v>6.8573816879660845E-12</v>
      </c>
      <c r="Q242">
        <f t="shared" si="74"/>
        <v>4.3541659620899384E-11</v>
      </c>
      <c r="R242">
        <f t="shared" si="49"/>
        <v>2.7647230514662822E-10</v>
      </c>
      <c r="S242">
        <f t="shared" si="52"/>
        <v>1.7554897121193191E-9</v>
      </c>
      <c r="T242">
        <f t="shared" si="55"/>
        <v>1.1146664862950251E-8</v>
      </c>
      <c r="U242">
        <f t="shared" si="65"/>
        <v>7.0776910117536625E-8</v>
      </c>
      <c r="V242">
        <f t="shared" si="69"/>
        <v>4.4940536630254595E-7</v>
      </c>
      <c r="W242">
        <f t="shared" si="73"/>
        <v>2.8535462049152608E-6</v>
      </c>
      <c r="X242">
        <f t="shared" si="77"/>
        <v>1.8118888990089386E-5</v>
      </c>
      <c r="Y242">
        <f t="shared" si="51"/>
        <v>1.1504777377345164E-4</v>
      </c>
      <c r="Z242">
        <f t="shared" si="54"/>
        <v>7.30507828458306E-4</v>
      </c>
      <c r="AA242">
        <f t="shared" si="57"/>
        <v>4.638435581462882E-3</v>
      </c>
      <c r="AB242">
        <f t="shared" si="67"/>
        <v>2.9452230086003617E-2</v>
      </c>
      <c r="AC242">
        <f t="shared" si="71"/>
        <v>0.18701000408532631</v>
      </c>
      <c r="AD242">
        <f t="shared" si="75"/>
        <v>1.1874395088544971</v>
      </c>
    </row>
    <row r="243" spans="1:32" x14ac:dyDescent="0.2">
      <c r="A243">
        <v>229</v>
      </c>
      <c r="B243">
        <f t="shared" si="58"/>
        <v>22</v>
      </c>
      <c r="C243">
        <f t="shared" si="59"/>
        <v>8</v>
      </c>
      <c r="D243">
        <f t="shared" si="60"/>
        <v>183.11111111111111</v>
      </c>
      <c r="E243">
        <f t="shared" si="61"/>
        <v>-111.11111111111111</v>
      </c>
      <c r="F243" t="e">
        <f t="shared" si="62"/>
        <v>#N/A</v>
      </c>
      <c r="G243" t="e">
        <f t="shared" si="63"/>
        <v>#N/A</v>
      </c>
      <c r="H243">
        <f t="shared" si="64"/>
        <v>2.1134452892671047E-18</v>
      </c>
      <c r="I243">
        <f t="shared" si="68"/>
        <v>1.3419541101839322E-17</v>
      </c>
      <c r="J243">
        <f t="shared" si="72"/>
        <v>8.5208774647961349E-17</v>
      </c>
      <c r="K243">
        <f t="shared" si="76"/>
        <v>5.4104199405237921E-16</v>
      </c>
      <c r="L243">
        <f t="shared" si="50"/>
        <v>3.4354025220708688E-15</v>
      </c>
      <c r="M243">
        <f t="shared" si="53"/>
        <v>2.1813446309877967E-14</v>
      </c>
      <c r="N243">
        <f t="shared" si="56"/>
        <v>1.3850675047740867E-13</v>
      </c>
      <c r="O243">
        <f t="shared" si="66"/>
        <v>8.7946304565014303E-13</v>
      </c>
      <c r="P243">
        <f t="shared" si="70"/>
        <v>5.5842422553287829E-12</v>
      </c>
      <c r="Q243">
        <f t="shared" si="74"/>
        <v>3.5457728122216646E-11</v>
      </c>
      <c r="R243">
        <f t="shared" ref="R243:R306" si="78">$C$8*EXP(-$C$5*($D243-($R$14-1)*$C$3))</f>
        <v>2.2514253968643677E-10</v>
      </c>
      <c r="S243">
        <f t="shared" si="52"/>
        <v>1.4295660173641643E-9</v>
      </c>
      <c r="T243">
        <f t="shared" si="55"/>
        <v>9.0771783992874681E-9</v>
      </c>
      <c r="U243">
        <f t="shared" si="65"/>
        <v>5.7636490159727655E-8</v>
      </c>
      <c r="V243">
        <f t="shared" si="69"/>
        <v>3.6596890044522632E-7</v>
      </c>
      <c r="W243">
        <f t="shared" si="73"/>
        <v>2.3237576702175893E-6</v>
      </c>
      <c r="X243">
        <f t="shared" si="77"/>
        <v>1.475494148089029E-5</v>
      </c>
      <c r="Y243">
        <f t="shared" si="51"/>
        <v>9.3688038513977829E-5</v>
      </c>
      <c r="Z243">
        <f t="shared" si="54"/>
        <v>5.9488196357570221E-4</v>
      </c>
      <c r="AA243">
        <f t="shared" si="57"/>
        <v>3.7772650191079133E-3</v>
      </c>
      <c r="AB243">
        <f t="shared" si="67"/>
        <v>2.3984137859578321E-2</v>
      </c>
      <c r="AC243">
        <f t="shared" si="71"/>
        <v>0.15228978267537979</v>
      </c>
      <c r="AD243">
        <f t="shared" si="75"/>
        <v>0.96697984489162514</v>
      </c>
    </row>
    <row r="244" spans="1:32" x14ac:dyDescent="0.2">
      <c r="A244">
        <v>230</v>
      </c>
      <c r="B244">
        <f t="shared" si="58"/>
        <v>22</v>
      </c>
      <c r="C244">
        <f t="shared" si="59"/>
        <v>9</v>
      </c>
      <c r="D244">
        <f t="shared" si="60"/>
        <v>184</v>
      </c>
      <c r="E244">
        <f t="shared" si="61"/>
        <v>-112</v>
      </c>
      <c r="F244" t="e">
        <f t="shared" si="62"/>
        <v>#N/A</v>
      </c>
      <c r="G244" t="e">
        <f t="shared" si="63"/>
        <v>#N/A</v>
      </c>
      <c r="H244">
        <f t="shared" si="64"/>
        <v>1.7210636691497082E-18</v>
      </c>
      <c r="I244">
        <f t="shared" si="68"/>
        <v>1.092807311564996E-17</v>
      </c>
      <c r="J244">
        <f t="shared" si="72"/>
        <v>6.9388939039072432E-17</v>
      </c>
      <c r="K244">
        <f t="shared" si="76"/>
        <v>4.4059229930232245E-16</v>
      </c>
      <c r="L244">
        <f t="shared" si="50"/>
        <v>2.7975867176063917E-15</v>
      </c>
      <c r="M244">
        <f t="shared" si="53"/>
        <v>1.7763568394002555E-14</v>
      </c>
      <c r="N244">
        <f t="shared" si="56"/>
        <v>1.1279162862139462E-13</v>
      </c>
      <c r="O244">
        <f t="shared" si="66"/>
        <v>7.1618219970723425E-13</v>
      </c>
      <c r="P244">
        <f t="shared" si="70"/>
        <v>4.5474735088646573E-12</v>
      </c>
      <c r="Q244">
        <f t="shared" si="74"/>
        <v>2.8874656927077046E-11</v>
      </c>
      <c r="R244">
        <f t="shared" si="78"/>
        <v>1.833426431250521E-10</v>
      </c>
      <c r="S244">
        <f t="shared" si="52"/>
        <v>1.164153218269349E-9</v>
      </c>
      <c r="T244">
        <f t="shared" si="55"/>
        <v>7.3919121733317287E-9</v>
      </c>
      <c r="U244">
        <f t="shared" si="65"/>
        <v>4.6935716640013204E-8</v>
      </c>
      <c r="V244">
        <f t="shared" si="69"/>
        <v>2.980232238769536E-7</v>
      </c>
      <c r="W244">
        <f t="shared" si="73"/>
        <v>1.8923295163729204E-6</v>
      </c>
      <c r="X244">
        <f t="shared" si="77"/>
        <v>1.2015543459843389E-5</v>
      </c>
      <c r="Y244">
        <f t="shared" si="51"/>
        <v>7.6293945312500027E-5</v>
      </c>
      <c r="Z244">
        <f t="shared" si="54"/>
        <v>4.8443635619146714E-4</v>
      </c>
      <c r="AA244">
        <f t="shared" si="57"/>
        <v>3.0759791257199071E-3</v>
      </c>
      <c r="AB244">
        <f t="shared" si="67"/>
        <v>1.9531250000000003E-2</v>
      </c>
      <c r="AC244">
        <f t="shared" si="71"/>
        <v>0.12401570718501562</v>
      </c>
      <c r="AD244">
        <f t="shared" si="75"/>
        <v>0.78745065618429588</v>
      </c>
    </row>
    <row r="245" spans="1:32" s="1" customFormat="1" x14ac:dyDescent="0.2">
      <c r="A245" s="1">
        <v>231</v>
      </c>
      <c r="B245" s="1">
        <f t="shared" si="58"/>
        <v>23</v>
      </c>
      <c r="C245" s="1">
        <f t="shared" si="59"/>
        <v>0</v>
      </c>
      <c r="D245" s="1">
        <f t="shared" si="60"/>
        <v>184</v>
      </c>
      <c r="E245" s="1">
        <f t="shared" si="61"/>
        <v>-112</v>
      </c>
      <c r="F245" s="1" t="e">
        <f t="shared" si="62"/>
        <v>#N/A</v>
      </c>
      <c r="G245" s="1" t="e">
        <f t="shared" si="63"/>
        <v>#N/A</v>
      </c>
      <c r="H245" s="1">
        <f t="shared" si="64"/>
        <v>1.7210636691497082E-18</v>
      </c>
      <c r="I245" s="1">
        <f t="shared" si="68"/>
        <v>1.092807311564996E-17</v>
      </c>
      <c r="J245" s="1">
        <f t="shared" si="72"/>
        <v>6.9388939039072432E-17</v>
      </c>
      <c r="K245" s="1">
        <f t="shared" si="76"/>
        <v>4.4059229930232245E-16</v>
      </c>
      <c r="L245" s="1">
        <f t="shared" si="50"/>
        <v>2.7975867176063917E-15</v>
      </c>
      <c r="M245" s="1">
        <f t="shared" si="53"/>
        <v>1.7763568394002555E-14</v>
      </c>
      <c r="N245" s="1">
        <f t="shared" si="56"/>
        <v>1.1279162862139462E-13</v>
      </c>
      <c r="O245" s="1">
        <f t="shared" si="66"/>
        <v>7.1618219970723425E-13</v>
      </c>
      <c r="P245" s="1">
        <f t="shared" si="70"/>
        <v>4.5474735088646573E-12</v>
      </c>
      <c r="Q245" s="1">
        <f t="shared" si="74"/>
        <v>2.8874656927077046E-11</v>
      </c>
      <c r="R245" s="1">
        <f t="shared" si="78"/>
        <v>1.833426431250521E-10</v>
      </c>
      <c r="S245" s="1">
        <f t="shared" si="52"/>
        <v>1.164153218269349E-9</v>
      </c>
      <c r="T245" s="1">
        <f t="shared" si="55"/>
        <v>7.3919121733317287E-9</v>
      </c>
      <c r="U245" s="1">
        <f t="shared" si="65"/>
        <v>4.6935716640013204E-8</v>
      </c>
      <c r="V245" s="1">
        <f t="shared" si="69"/>
        <v>2.980232238769536E-7</v>
      </c>
      <c r="W245" s="1">
        <f t="shared" si="73"/>
        <v>1.8923295163729204E-6</v>
      </c>
      <c r="X245" s="1">
        <f t="shared" si="77"/>
        <v>1.2015543459843389E-5</v>
      </c>
      <c r="Y245" s="1">
        <f t="shared" si="51"/>
        <v>7.6293945312500027E-5</v>
      </c>
      <c r="Z245" s="1">
        <f t="shared" si="54"/>
        <v>4.8443635619146714E-4</v>
      </c>
      <c r="AA245" s="1">
        <f t="shared" si="57"/>
        <v>3.0759791257199071E-3</v>
      </c>
      <c r="AB245" s="1">
        <f t="shared" si="67"/>
        <v>1.9531250000000003E-2</v>
      </c>
      <c r="AC245" s="1">
        <f t="shared" si="71"/>
        <v>0.12401570718501562</v>
      </c>
      <c r="AD245" s="1">
        <f t="shared" si="75"/>
        <v>0.78745065618429588</v>
      </c>
      <c r="AE245" s="1">
        <f t="shared" ref="AE245:AE308" si="79">$C$8*EXP(-$C$5*($D245-($AE$14-1)*$C$3))</f>
        <v>5</v>
      </c>
    </row>
    <row r="246" spans="1:32" x14ac:dyDescent="0.2">
      <c r="A246">
        <v>232</v>
      </c>
      <c r="B246">
        <f t="shared" si="58"/>
        <v>23</v>
      </c>
      <c r="C246">
        <f t="shared" si="59"/>
        <v>1</v>
      </c>
      <c r="D246">
        <f t="shared" si="60"/>
        <v>184.88888888888889</v>
      </c>
      <c r="E246">
        <f t="shared" si="61"/>
        <v>-112.88888888888889</v>
      </c>
      <c r="F246" t="e">
        <f t="shared" si="62"/>
        <v>#N/A</v>
      </c>
      <c r="G246" t="e">
        <f t="shared" si="63"/>
        <v>#N/A</v>
      </c>
      <c r="H246">
        <f t="shared" si="64"/>
        <v>1.4015315032329086E-18</v>
      </c>
      <c r="I246">
        <f t="shared" si="68"/>
        <v>8.8991703303939464E-18</v>
      </c>
      <c r="J246">
        <f t="shared" si="72"/>
        <v>5.6506209376446435E-17</v>
      </c>
      <c r="K246">
        <f t="shared" si="76"/>
        <v>3.5879206482762485E-16</v>
      </c>
      <c r="L246">
        <f t="shared" si="50"/>
        <v>2.2781876045808519E-15</v>
      </c>
      <c r="M246">
        <f t="shared" si="53"/>
        <v>1.4465589600370196E-14</v>
      </c>
      <c r="N246">
        <f t="shared" si="56"/>
        <v>9.1850768595871709E-14</v>
      </c>
      <c r="O246">
        <f t="shared" si="66"/>
        <v>5.8321602677269838E-13</v>
      </c>
      <c r="P246">
        <f t="shared" si="70"/>
        <v>3.7031909376947863E-12</v>
      </c>
      <c r="Q246">
        <f t="shared" si="74"/>
        <v>2.3513796760543174E-11</v>
      </c>
      <c r="R246">
        <f t="shared" si="78"/>
        <v>1.4930330285381091E-10</v>
      </c>
      <c r="S246">
        <f t="shared" si="52"/>
        <v>9.480168800498624E-10</v>
      </c>
      <c r="T246">
        <f t="shared" si="55"/>
        <v>6.0195319706990566E-9</v>
      </c>
      <c r="U246">
        <f t="shared" si="65"/>
        <v>3.8221645530575488E-8</v>
      </c>
      <c r="V246">
        <f t="shared" si="69"/>
        <v>2.4269232129276499E-7</v>
      </c>
      <c r="W246">
        <f t="shared" si="73"/>
        <v>1.541000184498957E-6</v>
      </c>
      <c r="X246">
        <f t="shared" si="77"/>
        <v>9.7847412558273317E-6</v>
      </c>
      <c r="Y246">
        <f t="shared" si="51"/>
        <v>6.2129234250947755E-5</v>
      </c>
      <c r="Z246">
        <f t="shared" si="54"/>
        <v>3.9449604723173251E-4</v>
      </c>
      <c r="AA246">
        <f t="shared" si="57"/>
        <v>2.5048937614917961E-3</v>
      </c>
      <c r="AB246">
        <f t="shared" si="67"/>
        <v>1.5905083968242625E-2</v>
      </c>
      <c r="AC246">
        <f t="shared" si="71"/>
        <v>0.10099098809132356</v>
      </c>
      <c r="AD246">
        <f t="shared" si="75"/>
        <v>0.64125280294189968</v>
      </c>
      <c r="AE246">
        <f t="shared" si="79"/>
        <v>4.0717014958701112</v>
      </c>
    </row>
    <row r="247" spans="1:32" x14ac:dyDescent="0.2">
      <c r="A247">
        <v>233</v>
      </c>
      <c r="B247">
        <f t="shared" si="58"/>
        <v>23</v>
      </c>
      <c r="C247">
        <f t="shared" si="59"/>
        <v>2</v>
      </c>
      <c r="D247">
        <f t="shared" si="60"/>
        <v>185.77777777777777</v>
      </c>
      <c r="E247">
        <f t="shared" si="61"/>
        <v>-113.77777777777777</v>
      </c>
      <c r="F247" t="e">
        <f t="shared" si="62"/>
        <v>#N/A</v>
      </c>
      <c r="G247" t="e">
        <f t="shared" si="63"/>
        <v>#N/A</v>
      </c>
      <c r="H247">
        <f t="shared" si="64"/>
        <v>1.1413235836445079E-18</v>
      </c>
      <c r="I247">
        <f t="shared" si="68"/>
        <v>7.2469530292536139E-18</v>
      </c>
      <c r="J247">
        <f t="shared" si="72"/>
        <v>4.6015283448805171E-17</v>
      </c>
      <c r="K247">
        <f t="shared" si="76"/>
        <v>2.9217883741299215E-16</v>
      </c>
      <c r="L247">
        <f t="shared" ref="L247:L310" si="80">$C$8*EXP(-$C$5*($D247-($L$14-1)*$C$3))</f>
        <v>1.8552199754889267E-15</v>
      </c>
      <c r="M247">
        <f t="shared" si="53"/>
        <v>1.177991256289413E-14</v>
      </c>
      <c r="N247">
        <f t="shared" si="56"/>
        <v>7.4797782377726319E-14</v>
      </c>
      <c r="O247">
        <f t="shared" si="66"/>
        <v>4.7493631372516383E-13</v>
      </c>
      <c r="P247">
        <f t="shared" si="70"/>
        <v>3.0156576161008997E-12</v>
      </c>
      <c r="Q247">
        <f t="shared" si="74"/>
        <v>1.9148232288697883E-11</v>
      </c>
      <c r="R247">
        <f t="shared" si="78"/>
        <v>1.2158369631364204E-10</v>
      </c>
      <c r="S247">
        <f t="shared" si="52"/>
        <v>7.7200834972182805E-10</v>
      </c>
      <c r="T247">
        <f t="shared" si="55"/>
        <v>4.9019474659066613E-9</v>
      </c>
      <c r="U247">
        <f t="shared" si="65"/>
        <v>3.112542625629227E-8</v>
      </c>
      <c r="V247">
        <f t="shared" si="69"/>
        <v>1.9763413752878814E-7</v>
      </c>
      <c r="W247">
        <f t="shared" si="73"/>
        <v>1.254898551272104E-6</v>
      </c>
      <c r="X247">
        <f t="shared" si="77"/>
        <v>7.9681091216108263E-6</v>
      </c>
      <c r="Y247">
        <f t="shared" si="51"/>
        <v>5.0594339207369709E-5</v>
      </c>
      <c r="Z247">
        <f t="shared" si="54"/>
        <v>3.2125402912565879E-4</v>
      </c>
      <c r="AA247">
        <f t="shared" si="57"/>
        <v>2.0398359351323711E-3</v>
      </c>
      <c r="AB247">
        <f t="shared" si="67"/>
        <v>1.2952150837086654E-2</v>
      </c>
      <c r="AC247">
        <f t="shared" si="71"/>
        <v>8.2241031456168567E-2</v>
      </c>
      <c r="AD247">
        <f t="shared" si="75"/>
        <v>0.522197999393887</v>
      </c>
      <c r="AE247">
        <f t="shared" si="79"/>
        <v>3.3157506142941804</v>
      </c>
    </row>
    <row r="248" spans="1:32" x14ac:dyDescent="0.2">
      <c r="A248">
        <v>234</v>
      </c>
      <c r="B248">
        <f t="shared" si="58"/>
        <v>23</v>
      </c>
      <c r="C248">
        <f t="shared" si="59"/>
        <v>3</v>
      </c>
      <c r="D248">
        <f t="shared" si="60"/>
        <v>186.66666666666666</v>
      </c>
      <c r="E248">
        <f t="shared" si="61"/>
        <v>-114.66666666666666</v>
      </c>
      <c r="F248" t="e">
        <f t="shared" si="62"/>
        <v>#N/A</v>
      </c>
      <c r="G248" t="e">
        <f t="shared" si="63"/>
        <v>#N/A</v>
      </c>
      <c r="H248">
        <f t="shared" si="64"/>
        <v>9.2942578855943244E-19</v>
      </c>
      <c r="I248">
        <f t="shared" si="68"/>
        <v>5.9014858979424543E-18</v>
      </c>
      <c r="J248">
        <f t="shared" si="72"/>
        <v>3.7472099690277567E-17</v>
      </c>
      <c r="K248">
        <f t="shared" si="76"/>
        <v>2.379330018712149E-16</v>
      </c>
      <c r="L248">
        <f t="shared" si="80"/>
        <v>1.5107803898732691E-15</v>
      </c>
      <c r="M248">
        <f t="shared" si="53"/>
        <v>9.5928575207109955E-15</v>
      </c>
      <c r="N248">
        <f t="shared" si="56"/>
        <v>6.0910848479031053E-14</v>
      </c>
      <c r="O248">
        <f t="shared" si="66"/>
        <v>3.8675977980755719E-13</v>
      </c>
      <c r="P248">
        <f t="shared" si="70"/>
        <v>2.4557715253020253E-12</v>
      </c>
      <c r="Q248">
        <f t="shared" si="74"/>
        <v>1.5593177210631904E-11</v>
      </c>
      <c r="R248">
        <f t="shared" si="78"/>
        <v>9.9010503630734719E-11</v>
      </c>
      <c r="S248">
        <f t="shared" si="52"/>
        <v>6.2867751047731673E-10</v>
      </c>
      <c r="T248">
        <f t="shared" si="55"/>
        <v>3.9918533659217708E-9</v>
      </c>
      <c r="U248">
        <f t="shared" si="65"/>
        <v>2.5346688929468012E-8</v>
      </c>
      <c r="V248">
        <f t="shared" si="69"/>
        <v>1.6094144268219319E-7</v>
      </c>
      <c r="W248">
        <f t="shared" si="73"/>
        <v>1.0219144616759723E-6</v>
      </c>
      <c r="X248">
        <f t="shared" si="77"/>
        <v>6.4887523659438153E-6</v>
      </c>
      <c r="Y248">
        <f t="shared" si="51"/>
        <v>4.1201009326641409E-5</v>
      </c>
      <c r="Z248">
        <f t="shared" si="54"/>
        <v>2.6161010218904906E-4</v>
      </c>
      <c r="AA248">
        <f t="shared" si="57"/>
        <v>1.661120605681618E-3</v>
      </c>
      <c r="AB248">
        <f t="shared" si="67"/>
        <v>1.0547458387620209E-2</v>
      </c>
      <c r="AC248">
        <f t="shared" si="71"/>
        <v>6.6972186160396491E-2</v>
      </c>
      <c r="AD248">
        <f t="shared" si="75"/>
        <v>0.42524687505449377</v>
      </c>
      <c r="AE248">
        <f t="shared" si="79"/>
        <v>2.7001493472307714</v>
      </c>
    </row>
    <row r="249" spans="1:32" x14ac:dyDescent="0.2">
      <c r="A249">
        <v>235</v>
      </c>
      <c r="B249">
        <f t="shared" si="58"/>
        <v>23</v>
      </c>
      <c r="C249">
        <f t="shared" si="59"/>
        <v>4</v>
      </c>
      <c r="D249">
        <f t="shared" si="60"/>
        <v>187.55555555555554</v>
      </c>
      <c r="E249">
        <f t="shared" si="61"/>
        <v>-115.55555555555554</v>
      </c>
      <c r="F249" t="e">
        <f t="shared" si="62"/>
        <v>#N/A</v>
      </c>
      <c r="G249" t="e">
        <f t="shared" si="63"/>
        <v>#N/A</v>
      </c>
      <c r="H249">
        <f t="shared" si="64"/>
        <v>7.5686887471554243E-19</v>
      </c>
      <c r="I249">
        <f t="shared" si="68"/>
        <v>4.8058177917017479E-18</v>
      </c>
      <c r="J249">
        <f t="shared" si="72"/>
        <v>3.0515040872459312E-17</v>
      </c>
      <c r="K249">
        <f t="shared" si="76"/>
        <v>1.9375843192717763E-16</v>
      </c>
      <c r="L249">
        <f t="shared" si="80"/>
        <v>1.2302893546756482E-15</v>
      </c>
      <c r="M249">
        <f t="shared" si="53"/>
        <v>7.8118504633495886E-15</v>
      </c>
      <c r="N249">
        <f t="shared" si="56"/>
        <v>4.9602158573357511E-14</v>
      </c>
      <c r="O249">
        <f t="shared" si="66"/>
        <v>3.1495407479696509E-13</v>
      </c>
      <c r="P249">
        <f t="shared" si="70"/>
        <v>1.9998337186174959E-12</v>
      </c>
      <c r="Q249">
        <f t="shared" si="74"/>
        <v>1.2698152594779533E-11</v>
      </c>
      <c r="R249">
        <f t="shared" si="78"/>
        <v>8.0628243148023102E-11</v>
      </c>
      <c r="S249">
        <f t="shared" si="52"/>
        <v>5.1195743196607761E-10</v>
      </c>
      <c r="T249">
        <f t="shared" si="55"/>
        <v>3.2507270642635624E-9</v>
      </c>
      <c r="U249">
        <f t="shared" si="65"/>
        <v>2.0640830245893934E-8</v>
      </c>
      <c r="V249">
        <f t="shared" si="69"/>
        <v>1.3106110258331595E-7</v>
      </c>
      <c r="W249">
        <f t="shared" si="73"/>
        <v>8.3218612845147102E-7</v>
      </c>
      <c r="X249">
        <f t="shared" si="77"/>
        <v>5.2840525429488319E-6</v>
      </c>
      <c r="Y249">
        <f t="shared" ref="Y249:Y312" si="81">$C$8*EXP(-$C$5*($D249-($Y$14-1)*$C$3))</f>
        <v>3.3551642261328909E-5</v>
      </c>
      <c r="Z249">
        <f t="shared" si="54"/>
        <v>2.1303964888357674E-4</v>
      </c>
      <c r="AA249">
        <f t="shared" si="57"/>
        <v>1.3527174509949018E-3</v>
      </c>
      <c r="AB249">
        <f t="shared" si="67"/>
        <v>8.5892204189001904E-3</v>
      </c>
      <c r="AC249">
        <f t="shared" si="71"/>
        <v>5.4538150114195591E-2</v>
      </c>
      <c r="AD249">
        <f t="shared" si="75"/>
        <v>0.34629566745469464</v>
      </c>
      <c r="AE249">
        <f t="shared" si="79"/>
        <v>2.1988404272384474</v>
      </c>
    </row>
    <row r="250" spans="1:32" x14ac:dyDescent="0.2">
      <c r="A250">
        <v>236</v>
      </c>
      <c r="B250">
        <f t="shared" si="58"/>
        <v>23</v>
      </c>
      <c r="C250">
        <f t="shared" si="59"/>
        <v>5</v>
      </c>
      <c r="D250">
        <f t="shared" si="60"/>
        <v>188.44444444444446</v>
      </c>
      <c r="E250">
        <f t="shared" si="61"/>
        <v>-116.44444444444446</v>
      </c>
      <c r="F250" t="e">
        <f t="shared" si="62"/>
        <v>#N/A</v>
      </c>
      <c r="G250" t="e">
        <f t="shared" si="63"/>
        <v>#N/A</v>
      </c>
      <c r="H250">
        <f t="shared" si="64"/>
        <v>6.1634882587135383E-19</v>
      </c>
      <c r="I250">
        <f t="shared" si="68"/>
        <v>3.9135710982701987E-18</v>
      </c>
      <c r="J250">
        <f t="shared" si="72"/>
        <v>2.4849627513385945E-17</v>
      </c>
      <c r="K250">
        <f t="shared" si="76"/>
        <v>1.577852994230667E-16</v>
      </c>
      <c r="L250">
        <f t="shared" si="80"/>
        <v>1.0018742011571715E-15</v>
      </c>
      <c r="M250">
        <f t="shared" si="53"/>
        <v>6.3615046434268059E-15</v>
      </c>
      <c r="N250">
        <f t="shared" si="56"/>
        <v>4.0393036652305102E-14</v>
      </c>
      <c r="O250">
        <f t="shared" si="66"/>
        <v>2.564797954962361E-13</v>
      </c>
      <c r="P250">
        <f t="shared" si="70"/>
        <v>1.6285451887172577E-12</v>
      </c>
      <c r="Q250">
        <f t="shared" si="74"/>
        <v>1.0340617382990077E-11</v>
      </c>
      <c r="R250">
        <f t="shared" si="78"/>
        <v>6.565882764703648E-11</v>
      </c>
      <c r="S250">
        <f t="shared" si="52"/>
        <v>4.1690756831161822E-10</v>
      </c>
      <c r="T250">
        <f t="shared" si="55"/>
        <v>2.6471980500454613E-9</v>
      </c>
      <c r="U250">
        <f t="shared" si="65"/>
        <v>1.6808659877641352E-8</v>
      </c>
      <c r="V250">
        <f t="shared" si="69"/>
        <v>1.0672833748777397E-7</v>
      </c>
      <c r="W250">
        <f t="shared" si="73"/>
        <v>6.7768270081163863E-7</v>
      </c>
      <c r="X250">
        <f t="shared" si="77"/>
        <v>4.3030169286761819E-6</v>
      </c>
      <c r="Y250">
        <f t="shared" si="81"/>
        <v>2.7322454396870154E-5</v>
      </c>
      <c r="Z250">
        <f t="shared" si="54"/>
        <v>1.7348677140777927E-4</v>
      </c>
      <c r="AA250">
        <f t="shared" si="57"/>
        <v>1.1015723337411013E-3</v>
      </c>
      <c r="AB250">
        <f t="shared" si="67"/>
        <v>6.9945483255987517E-3</v>
      </c>
      <c r="AC250">
        <f t="shared" si="71"/>
        <v>4.4412613480391487E-2</v>
      </c>
      <c r="AD250">
        <f t="shared" si="75"/>
        <v>0.28200251743772187</v>
      </c>
      <c r="AE250">
        <f t="shared" si="79"/>
        <v>1.7906043713532807</v>
      </c>
    </row>
    <row r="251" spans="1:32" x14ac:dyDescent="0.2">
      <c r="A251">
        <v>237</v>
      </c>
      <c r="B251">
        <f t="shared" si="58"/>
        <v>23</v>
      </c>
      <c r="C251">
        <f t="shared" si="59"/>
        <v>6</v>
      </c>
      <c r="D251">
        <f t="shared" si="60"/>
        <v>189.33333333333334</v>
      </c>
      <c r="E251">
        <f t="shared" si="61"/>
        <v>-117.33333333333334</v>
      </c>
      <c r="F251" t="e">
        <f t="shared" si="62"/>
        <v>#N/A</v>
      </c>
      <c r="G251" t="e">
        <f t="shared" si="63"/>
        <v>#N/A</v>
      </c>
      <c r="H251">
        <f t="shared" si="64"/>
        <v>5.0191768725563737E-19</v>
      </c>
      <c r="I251">
        <f t="shared" si="68"/>
        <v>3.1869786590041716E-18</v>
      </c>
      <c r="J251">
        <f t="shared" si="72"/>
        <v>2.023605310361365E-17</v>
      </c>
      <c r="K251">
        <f t="shared" si="76"/>
        <v>1.2849092793744327E-16</v>
      </c>
      <c r="L251">
        <f t="shared" si="80"/>
        <v>8.1586653670506843E-16</v>
      </c>
      <c r="M251">
        <f t="shared" si="53"/>
        <v>5.1804295945250984E-15</v>
      </c>
      <c r="N251">
        <f t="shared" si="56"/>
        <v>3.2893677551985261E-14</v>
      </c>
      <c r="O251">
        <f t="shared" si="66"/>
        <v>2.0886183339649694E-13</v>
      </c>
      <c r="P251">
        <f t="shared" si="70"/>
        <v>1.3261899761984262E-12</v>
      </c>
      <c r="Q251">
        <f t="shared" si="74"/>
        <v>8.4207814533082334E-12</v>
      </c>
      <c r="R251">
        <f t="shared" si="78"/>
        <v>5.3468629349503248E-11</v>
      </c>
      <c r="S251">
        <f t="shared" si="52"/>
        <v>3.3950463390679726E-10</v>
      </c>
      <c r="T251">
        <f t="shared" si="55"/>
        <v>2.1557200520469094E-9</v>
      </c>
      <c r="U251">
        <f t="shared" si="65"/>
        <v>1.3687969113472841E-8</v>
      </c>
      <c r="V251">
        <f t="shared" si="69"/>
        <v>8.691318628013986E-8</v>
      </c>
      <c r="W251">
        <f t="shared" si="73"/>
        <v>5.5186433332400923E-7</v>
      </c>
      <c r="X251">
        <f t="shared" si="77"/>
        <v>3.504120093049044E-6</v>
      </c>
      <c r="Y251">
        <f t="shared" si="81"/>
        <v>2.2249775687715821E-5</v>
      </c>
      <c r="Z251">
        <f t="shared" si="54"/>
        <v>1.412772693309462E-4</v>
      </c>
      <c r="AA251">
        <f t="shared" si="57"/>
        <v>8.970547438205543E-4</v>
      </c>
      <c r="AB251">
        <f t="shared" si="67"/>
        <v>5.6959425760552494E-3</v>
      </c>
      <c r="AC251">
        <f t="shared" si="71"/>
        <v>3.616698094872222E-2</v>
      </c>
      <c r="AD251">
        <f t="shared" si="75"/>
        <v>0.22964601441806182</v>
      </c>
      <c r="AE251">
        <f t="shared" si="79"/>
        <v>1.4581612994701425</v>
      </c>
    </row>
    <row r="252" spans="1:32" x14ac:dyDescent="0.2">
      <c r="A252">
        <v>238</v>
      </c>
      <c r="B252">
        <f t="shared" si="58"/>
        <v>23</v>
      </c>
      <c r="C252">
        <f t="shared" si="59"/>
        <v>7</v>
      </c>
      <c r="D252">
        <f t="shared" si="60"/>
        <v>190.22222222222223</v>
      </c>
      <c r="E252">
        <f t="shared" si="61"/>
        <v>-118.22222222222223</v>
      </c>
      <c r="F252" t="e">
        <f t="shared" si="62"/>
        <v>#N/A</v>
      </c>
      <c r="G252" t="e">
        <f t="shared" si="63"/>
        <v>#N/A</v>
      </c>
      <c r="H252">
        <f t="shared" si="64"/>
        <v>4.0873179960048765E-19</v>
      </c>
      <c r="I252">
        <f t="shared" si="68"/>
        <v>2.5952851546346717E-18</v>
      </c>
      <c r="J252">
        <f t="shared" si="72"/>
        <v>1.6479033538498201E-17</v>
      </c>
      <c r="K252">
        <f t="shared" si="76"/>
        <v>1.046353406977249E-16</v>
      </c>
      <c r="L252">
        <f t="shared" si="80"/>
        <v>6.6439299958647644E-16</v>
      </c>
      <c r="M252">
        <f t="shared" si="53"/>
        <v>4.2186325858555425E-15</v>
      </c>
      <c r="N252">
        <f t="shared" si="56"/>
        <v>2.6786647218617593E-14</v>
      </c>
      <c r="O252">
        <f t="shared" si="66"/>
        <v>1.7008460789413809E-13</v>
      </c>
      <c r="P252">
        <f t="shared" si="70"/>
        <v>1.0799699419790157E-12</v>
      </c>
      <c r="Q252">
        <f t="shared" si="74"/>
        <v>6.8573816879660845E-12</v>
      </c>
      <c r="R252">
        <f t="shared" si="78"/>
        <v>4.3541659620899384E-11</v>
      </c>
      <c r="S252">
        <f t="shared" si="52"/>
        <v>2.7647230514662822E-10</v>
      </c>
      <c r="T252">
        <f t="shared" si="55"/>
        <v>1.7554897121193191E-9</v>
      </c>
      <c r="U252">
        <f t="shared" si="65"/>
        <v>1.1146664862950251E-8</v>
      </c>
      <c r="V252">
        <f t="shared" si="69"/>
        <v>7.0776910117536625E-8</v>
      </c>
      <c r="W252">
        <f t="shared" si="73"/>
        <v>4.4940536630254595E-7</v>
      </c>
      <c r="X252">
        <f t="shared" si="77"/>
        <v>2.8535462049152608E-6</v>
      </c>
      <c r="Y252">
        <f t="shared" si="81"/>
        <v>1.8118888990089386E-5</v>
      </c>
      <c r="Z252">
        <f t="shared" si="54"/>
        <v>1.1504777377345164E-4</v>
      </c>
      <c r="AA252">
        <f t="shared" si="57"/>
        <v>7.30507828458306E-4</v>
      </c>
      <c r="AB252">
        <f t="shared" si="67"/>
        <v>4.638435581462882E-3</v>
      </c>
      <c r="AC252">
        <f t="shared" si="71"/>
        <v>2.9452230086003617E-2</v>
      </c>
      <c r="AD252">
        <f t="shared" si="75"/>
        <v>0.18701000408532631</v>
      </c>
      <c r="AE252">
        <f t="shared" si="79"/>
        <v>1.1874395088544971</v>
      </c>
    </row>
    <row r="253" spans="1:32" x14ac:dyDescent="0.2">
      <c r="A253">
        <v>239</v>
      </c>
      <c r="B253">
        <f t="shared" si="58"/>
        <v>23</v>
      </c>
      <c r="C253">
        <f t="shared" si="59"/>
        <v>8</v>
      </c>
      <c r="D253">
        <f t="shared" si="60"/>
        <v>191.11111111111111</v>
      </c>
      <c r="E253">
        <f t="shared" si="61"/>
        <v>-119.11111111111111</v>
      </c>
      <c r="F253" t="e">
        <f t="shared" si="62"/>
        <v>#N/A</v>
      </c>
      <c r="G253" t="e">
        <f t="shared" si="63"/>
        <v>#N/A</v>
      </c>
      <c r="H253">
        <f t="shared" si="64"/>
        <v>3.3284677596859878E-19</v>
      </c>
      <c r="I253">
        <f t="shared" si="68"/>
        <v>2.1134452892671047E-18</v>
      </c>
      <c r="J253">
        <f t="shared" si="72"/>
        <v>1.3419541101839322E-17</v>
      </c>
      <c r="K253">
        <f t="shared" si="76"/>
        <v>8.5208774647961349E-17</v>
      </c>
      <c r="L253">
        <f t="shared" si="80"/>
        <v>5.4104199405237921E-16</v>
      </c>
      <c r="M253">
        <f t="shared" si="53"/>
        <v>3.4354025220708688E-15</v>
      </c>
      <c r="N253">
        <f t="shared" si="56"/>
        <v>2.1813446309877967E-14</v>
      </c>
      <c r="O253">
        <f t="shared" si="66"/>
        <v>1.3850675047740867E-13</v>
      </c>
      <c r="P253">
        <f t="shared" si="70"/>
        <v>8.7946304565014303E-13</v>
      </c>
      <c r="Q253">
        <f t="shared" si="74"/>
        <v>5.5842422553287829E-12</v>
      </c>
      <c r="R253">
        <f t="shared" si="78"/>
        <v>3.5457728122216646E-11</v>
      </c>
      <c r="S253">
        <f t="shared" ref="S253:S316" si="82">$C$8*EXP(-$C$5*($D253-($S$14-1)*$C$3))</f>
        <v>2.2514253968643677E-10</v>
      </c>
      <c r="T253">
        <f t="shared" si="55"/>
        <v>1.4295660173641643E-9</v>
      </c>
      <c r="U253">
        <f t="shared" si="65"/>
        <v>9.0771783992874681E-9</v>
      </c>
      <c r="V253">
        <f t="shared" si="69"/>
        <v>5.7636490159727655E-8</v>
      </c>
      <c r="W253">
        <f t="shared" si="73"/>
        <v>3.6596890044522632E-7</v>
      </c>
      <c r="X253">
        <f t="shared" si="77"/>
        <v>2.3237576702175893E-6</v>
      </c>
      <c r="Y253">
        <f t="shared" si="81"/>
        <v>1.475494148089029E-5</v>
      </c>
      <c r="Z253">
        <f t="shared" si="54"/>
        <v>9.3688038513977829E-5</v>
      </c>
      <c r="AA253">
        <f t="shared" si="57"/>
        <v>5.9488196357570221E-4</v>
      </c>
      <c r="AB253">
        <f t="shared" si="67"/>
        <v>3.7772650191079133E-3</v>
      </c>
      <c r="AC253">
        <f t="shared" si="71"/>
        <v>2.3984137859578321E-2</v>
      </c>
      <c r="AD253">
        <f t="shared" si="75"/>
        <v>0.15228978267537979</v>
      </c>
      <c r="AE253">
        <f t="shared" si="79"/>
        <v>0.96697984489162514</v>
      </c>
    </row>
    <row r="254" spans="1:32" x14ac:dyDescent="0.2">
      <c r="A254">
        <v>240</v>
      </c>
      <c r="B254">
        <f t="shared" si="58"/>
        <v>23</v>
      </c>
      <c r="C254">
        <f t="shared" si="59"/>
        <v>9</v>
      </c>
      <c r="D254">
        <f t="shared" si="60"/>
        <v>192</v>
      </c>
      <c r="E254">
        <f t="shared" si="61"/>
        <v>-120</v>
      </c>
      <c r="F254" t="e">
        <f t="shared" si="62"/>
        <v>#N/A</v>
      </c>
      <c r="G254" t="e">
        <f t="shared" si="63"/>
        <v>#N/A</v>
      </c>
      <c r="H254">
        <f t="shared" si="64"/>
        <v>2.7105054312137654E-19</v>
      </c>
      <c r="I254">
        <f t="shared" si="68"/>
        <v>1.7210636691497082E-18</v>
      </c>
      <c r="J254">
        <f t="shared" si="72"/>
        <v>1.092807311564996E-17</v>
      </c>
      <c r="K254">
        <f t="shared" si="76"/>
        <v>6.9388939039072432E-17</v>
      </c>
      <c r="L254">
        <f t="shared" si="80"/>
        <v>4.4059229930232245E-16</v>
      </c>
      <c r="M254">
        <f t="shared" si="53"/>
        <v>2.7975867176063917E-15</v>
      </c>
      <c r="N254">
        <f t="shared" si="56"/>
        <v>1.7763568394002555E-14</v>
      </c>
      <c r="O254">
        <f t="shared" si="66"/>
        <v>1.1279162862139462E-13</v>
      </c>
      <c r="P254">
        <f t="shared" si="70"/>
        <v>7.1618219970723425E-13</v>
      </c>
      <c r="Q254">
        <f t="shared" si="74"/>
        <v>4.5474735088646573E-12</v>
      </c>
      <c r="R254">
        <f t="shared" si="78"/>
        <v>2.8874656927077046E-11</v>
      </c>
      <c r="S254">
        <f t="shared" si="82"/>
        <v>1.833426431250521E-10</v>
      </c>
      <c r="T254">
        <f t="shared" si="55"/>
        <v>1.164153218269349E-9</v>
      </c>
      <c r="U254">
        <f t="shared" si="65"/>
        <v>7.3919121733317287E-9</v>
      </c>
      <c r="V254">
        <f t="shared" si="69"/>
        <v>4.6935716640013204E-8</v>
      </c>
      <c r="W254">
        <f t="shared" si="73"/>
        <v>2.980232238769536E-7</v>
      </c>
      <c r="X254">
        <f t="shared" si="77"/>
        <v>1.8923295163729204E-6</v>
      </c>
      <c r="Y254">
        <f t="shared" si="81"/>
        <v>1.2015543459843389E-5</v>
      </c>
      <c r="Z254">
        <f t="shared" si="54"/>
        <v>7.6293945312500027E-5</v>
      </c>
      <c r="AA254">
        <f t="shared" si="57"/>
        <v>4.8443635619146714E-4</v>
      </c>
      <c r="AB254">
        <f t="shared" si="67"/>
        <v>3.0759791257199071E-3</v>
      </c>
      <c r="AC254">
        <f t="shared" si="71"/>
        <v>1.9531250000000003E-2</v>
      </c>
      <c r="AD254">
        <f t="shared" si="75"/>
        <v>0.12401570718501562</v>
      </c>
      <c r="AE254">
        <f t="shared" si="79"/>
        <v>0.78745065618429588</v>
      </c>
    </row>
    <row r="255" spans="1:32" s="1" customFormat="1" x14ac:dyDescent="0.2">
      <c r="A255" s="1">
        <v>241</v>
      </c>
      <c r="B255" s="1">
        <f t="shared" si="58"/>
        <v>24</v>
      </c>
      <c r="C255" s="1">
        <f t="shared" si="59"/>
        <v>0</v>
      </c>
      <c r="D255" s="1">
        <f t="shared" si="60"/>
        <v>192</v>
      </c>
      <c r="E255" s="1">
        <f t="shared" si="61"/>
        <v>-120</v>
      </c>
      <c r="F255" s="1" t="e">
        <f t="shared" si="62"/>
        <v>#N/A</v>
      </c>
      <c r="G255" s="1" t="e">
        <f t="shared" si="63"/>
        <v>#N/A</v>
      </c>
      <c r="H255" s="1">
        <f t="shared" si="64"/>
        <v>2.7105054312137654E-19</v>
      </c>
      <c r="I255" s="1">
        <f t="shared" si="68"/>
        <v>1.7210636691497082E-18</v>
      </c>
      <c r="J255" s="1">
        <f t="shared" si="72"/>
        <v>1.092807311564996E-17</v>
      </c>
      <c r="K255" s="1">
        <f t="shared" si="76"/>
        <v>6.9388939039072432E-17</v>
      </c>
      <c r="L255" s="1">
        <f t="shared" si="80"/>
        <v>4.4059229930232245E-16</v>
      </c>
      <c r="M255" s="1">
        <f t="shared" si="53"/>
        <v>2.7975867176063917E-15</v>
      </c>
      <c r="N255" s="1">
        <f t="shared" si="56"/>
        <v>1.7763568394002555E-14</v>
      </c>
      <c r="O255" s="1">
        <f t="shared" si="66"/>
        <v>1.1279162862139462E-13</v>
      </c>
      <c r="P255" s="1">
        <f t="shared" si="70"/>
        <v>7.1618219970723425E-13</v>
      </c>
      <c r="Q255" s="1">
        <f t="shared" si="74"/>
        <v>4.5474735088646573E-12</v>
      </c>
      <c r="R255" s="1">
        <f t="shared" si="78"/>
        <v>2.8874656927077046E-11</v>
      </c>
      <c r="S255" s="1">
        <f t="shared" si="82"/>
        <v>1.833426431250521E-10</v>
      </c>
      <c r="T255" s="1">
        <f t="shared" si="55"/>
        <v>1.164153218269349E-9</v>
      </c>
      <c r="U255" s="1">
        <f t="shared" si="65"/>
        <v>7.3919121733317287E-9</v>
      </c>
      <c r="V255" s="1">
        <f t="shared" si="69"/>
        <v>4.6935716640013204E-8</v>
      </c>
      <c r="W255" s="1">
        <f t="shared" si="73"/>
        <v>2.980232238769536E-7</v>
      </c>
      <c r="X255" s="1">
        <f t="shared" si="77"/>
        <v>1.8923295163729204E-6</v>
      </c>
      <c r="Y255" s="1">
        <f t="shared" si="81"/>
        <v>1.2015543459843389E-5</v>
      </c>
      <c r="Z255" s="1">
        <f t="shared" si="54"/>
        <v>7.6293945312500027E-5</v>
      </c>
      <c r="AA255" s="1">
        <f t="shared" si="57"/>
        <v>4.8443635619146714E-4</v>
      </c>
      <c r="AB255" s="1">
        <f t="shared" si="67"/>
        <v>3.0759791257199071E-3</v>
      </c>
      <c r="AC255" s="1">
        <f t="shared" si="71"/>
        <v>1.9531250000000003E-2</v>
      </c>
      <c r="AD255" s="1">
        <f t="shared" si="75"/>
        <v>0.12401570718501562</v>
      </c>
      <c r="AE255" s="1">
        <f t="shared" si="79"/>
        <v>0.78745065618429588</v>
      </c>
      <c r="AF255" s="1">
        <f t="shared" ref="AF255:AF318" si="83">$C$8*EXP(-$C$5*($D255-($AF$14-1)*$C$3))</f>
        <v>5</v>
      </c>
    </row>
    <row r="256" spans="1:32" x14ac:dyDescent="0.2">
      <c r="A256">
        <v>242</v>
      </c>
      <c r="B256">
        <f t="shared" si="58"/>
        <v>24</v>
      </c>
      <c r="C256">
        <f t="shared" si="59"/>
        <v>1</v>
      </c>
      <c r="D256">
        <f t="shared" si="60"/>
        <v>192.88888888888889</v>
      </c>
      <c r="E256">
        <f t="shared" si="61"/>
        <v>-120.88888888888889</v>
      </c>
      <c r="F256" t="e">
        <f t="shared" si="62"/>
        <v>#N/A</v>
      </c>
      <c r="G256" t="e">
        <f t="shared" si="63"/>
        <v>#N/A</v>
      </c>
      <c r="H256">
        <f t="shared" si="64"/>
        <v>2.2072738037674374E-19</v>
      </c>
      <c r="I256">
        <f t="shared" si="68"/>
        <v>1.4015315032329086E-18</v>
      </c>
      <c r="J256">
        <f t="shared" si="72"/>
        <v>8.8991703303939464E-18</v>
      </c>
      <c r="K256">
        <f t="shared" si="76"/>
        <v>5.6506209376446435E-17</v>
      </c>
      <c r="L256">
        <f t="shared" si="80"/>
        <v>3.5879206482762485E-16</v>
      </c>
      <c r="M256">
        <f t="shared" si="53"/>
        <v>2.2781876045808519E-15</v>
      </c>
      <c r="N256">
        <f t="shared" si="56"/>
        <v>1.4465589600370196E-14</v>
      </c>
      <c r="O256">
        <f t="shared" si="66"/>
        <v>9.1850768595871709E-14</v>
      </c>
      <c r="P256">
        <f t="shared" si="70"/>
        <v>5.8321602677269838E-13</v>
      </c>
      <c r="Q256">
        <f t="shared" si="74"/>
        <v>3.7031909376947863E-12</v>
      </c>
      <c r="R256">
        <f t="shared" si="78"/>
        <v>2.3513796760543174E-11</v>
      </c>
      <c r="S256">
        <f t="shared" si="82"/>
        <v>1.4930330285381091E-10</v>
      </c>
      <c r="T256">
        <f t="shared" si="55"/>
        <v>9.480168800498624E-10</v>
      </c>
      <c r="U256">
        <f t="shared" si="65"/>
        <v>6.0195319706990566E-9</v>
      </c>
      <c r="V256">
        <f t="shared" si="69"/>
        <v>3.8221645530575488E-8</v>
      </c>
      <c r="W256">
        <f t="shared" si="73"/>
        <v>2.4269232129276499E-7</v>
      </c>
      <c r="X256">
        <f t="shared" si="77"/>
        <v>1.541000184498957E-6</v>
      </c>
      <c r="Y256">
        <f t="shared" si="81"/>
        <v>9.7847412558273317E-6</v>
      </c>
      <c r="Z256">
        <f t="shared" si="54"/>
        <v>6.2129234250947755E-5</v>
      </c>
      <c r="AA256">
        <f t="shared" si="57"/>
        <v>3.9449604723173251E-4</v>
      </c>
      <c r="AB256">
        <f t="shared" si="67"/>
        <v>2.5048937614917961E-3</v>
      </c>
      <c r="AC256">
        <f t="shared" si="71"/>
        <v>1.5905083968242625E-2</v>
      </c>
      <c r="AD256">
        <f t="shared" si="75"/>
        <v>0.10099098809132356</v>
      </c>
      <c r="AE256">
        <f t="shared" si="79"/>
        <v>0.64125280294189968</v>
      </c>
      <c r="AF256">
        <f t="shared" si="83"/>
        <v>4.0717014958701112</v>
      </c>
    </row>
    <row r="257" spans="1:33" x14ac:dyDescent="0.2">
      <c r="A257">
        <v>243</v>
      </c>
      <c r="B257">
        <f t="shared" si="58"/>
        <v>24</v>
      </c>
      <c r="C257">
        <f t="shared" si="59"/>
        <v>2</v>
      </c>
      <c r="D257">
        <f t="shared" si="60"/>
        <v>193.77777777777777</v>
      </c>
      <c r="E257">
        <f t="shared" si="61"/>
        <v>-121.77777777777777</v>
      </c>
      <c r="F257" t="e">
        <f t="shared" si="62"/>
        <v>#N/A</v>
      </c>
      <c r="G257" t="e">
        <f t="shared" si="63"/>
        <v>#N/A</v>
      </c>
      <c r="H257">
        <f t="shared" si="64"/>
        <v>1.7974720097189505E-19</v>
      </c>
      <c r="I257">
        <f t="shared" si="68"/>
        <v>1.1413235836445079E-18</v>
      </c>
      <c r="J257">
        <f t="shared" si="72"/>
        <v>7.2469530292536139E-18</v>
      </c>
      <c r="K257">
        <f t="shared" si="76"/>
        <v>4.6015283448805171E-17</v>
      </c>
      <c r="L257">
        <f t="shared" si="80"/>
        <v>2.9217883741299215E-16</v>
      </c>
      <c r="M257">
        <f t="shared" ref="M257:M320" si="84">$C$8*EXP(-$C$5*($D257-($M$14-1)*$C$3))</f>
        <v>1.8552199754889267E-15</v>
      </c>
      <c r="N257">
        <f t="shared" si="56"/>
        <v>1.177991256289413E-14</v>
      </c>
      <c r="O257">
        <f t="shared" si="66"/>
        <v>7.4797782377726319E-14</v>
      </c>
      <c r="P257">
        <f t="shared" si="70"/>
        <v>4.7493631372516383E-13</v>
      </c>
      <c r="Q257">
        <f t="shared" si="74"/>
        <v>3.0156576161008997E-12</v>
      </c>
      <c r="R257">
        <f t="shared" si="78"/>
        <v>1.9148232288697883E-11</v>
      </c>
      <c r="S257">
        <f t="shared" si="82"/>
        <v>1.2158369631364204E-10</v>
      </c>
      <c r="T257">
        <f t="shared" si="55"/>
        <v>7.7200834972182805E-10</v>
      </c>
      <c r="U257">
        <f t="shared" si="65"/>
        <v>4.9019474659066613E-9</v>
      </c>
      <c r="V257">
        <f t="shared" si="69"/>
        <v>3.112542625629227E-8</v>
      </c>
      <c r="W257">
        <f t="shared" si="73"/>
        <v>1.9763413752878814E-7</v>
      </c>
      <c r="X257">
        <f t="shared" si="77"/>
        <v>1.254898551272104E-6</v>
      </c>
      <c r="Y257">
        <f t="shared" si="81"/>
        <v>7.9681091216108263E-6</v>
      </c>
      <c r="Z257">
        <f t="shared" si="54"/>
        <v>5.0594339207369709E-5</v>
      </c>
      <c r="AA257">
        <f t="shared" si="57"/>
        <v>3.2125402912565879E-4</v>
      </c>
      <c r="AB257">
        <f t="shared" si="67"/>
        <v>2.0398359351323711E-3</v>
      </c>
      <c r="AC257">
        <f t="shared" si="71"/>
        <v>1.2952150837086654E-2</v>
      </c>
      <c r="AD257">
        <f t="shared" si="75"/>
        <v>8.2241031456168567E-2</v>
      </c>
      <c r="AE257">
        <f t="shared" si="79"/>
        <v>0.522197999393887</v>
      </c>
      <c r="AF257">
        <f t="shared" si="83"/>
        <v>3.3157506142941804</v>
      </c>
    </row>
    <row r="258" spans="1:33" x14ac:dyDescent="0.2">
      <c r="A258">
        <v>244</v>
      </c>
      <c r="B258">
        <f t="shared" si="58"/>
        <v>24</v>
      </c>
      <c r="C258">
        <f t="shared" si="59"/>
        <v>3</v>
      </c>
      <c r="D258">
        <f t="shared" si="60"/>
        <v>194.66666666666666</v>
      </c>
      <c r="E258">
        <f t="shared" si="61"/>
        <v>-122.66666666666666</v>
      </c>
      <c r="F258" t="e">
        <f t="shared" si="62"/>
        <v>#N/A</v>
      </c>
      <c r="G258" t="e">
        <f t="shared" si="63"/>
        <v>#N/A</v>
      </c>
      <c r="H258">
        <f t="shared" si="64"/>
        <v>1.4637538941514665E-19</v>
      </c>
      <c r="I258">
        <f t="shared" si="68"/>
        <v>9.2942578855943244E-19</v>
      </c>
      <c r="J258">
        <f t="shared" si="72"/>
        <v>5.9014858979424543E-18</v>
      </c>
      <c r="K258">
        <f t="shared" si="76"/>
        <v>3.7472099690277567E-17</v>
      </c>
      <c r="L258">
        <f t="shared" si="80"/>
        <v>2.379330018712149E-16</v>
      </c>
      <c r="M258">
        <f t="shared" si="84"/>
        <v>1.5107803898732691E-15</v>
      </c>
      <c r="N258">
        <f t="shared" si="56"/>
        <v>9.5928575207109955E-15</v>
      </c>
      <c r="O258">
        <f t="shared" si="66"/>
        <v>6.0910848479031053E-14</v>
      </c>
      <c r="P258">
        <f t="shared" si="70"/>
        <v>3.8675977980755719E-13</v>
      </c>
      <c r="Q258">
        <f t="shared" si="74"/>
        <v>2.4557715253020253E-12</v>
      </c>
      <c r="R258">
        <f t="shared" si="78"/>
        <v>1.5593177210631904E-11</v>
      </c>
      <c r="S258">
        <f t="shared" si="82"/>
        <v>9.9010503630734719E-11</v>
      </c>
      <c r="T258">
        <f t="shared" si="55"/>
        <v>6.2867751047731673E-10</v>
      </c>
      <c r="U258">
        <f t="shared" si="65"/>
        <v>3.9918533659217708E-9</v>
      </c>
      <c r="V258">
        <f t="shared" si="69"/>
        <v>2.5346688929468012E-8</v>
      </c>
      <c r="W258">
        <f t="shared" si="73"/>
        <v>1.6094144268219319E-7</v>
      </c>
      <c r="X258">
        <f t="shared" si="77"/>
        <v>1.0219144616759723E-6</v>
      </c>
      <c r="Y258">
        <f t="shared" si="81"/>
        <v>6.4887523659438153E-6</v>
      </c>
      <c r="Z258">
        <f t="shared" si="54"/>
        <v>4.1201009326641409E-5</v>
      </c>
      <c r="AA258">
        <f t="shared" si="57"/>
        <v>2.6161010218904906E-4</v>
      </c>
      <c r="AB258">
        <f t="shared" si="67"/>
        <v>1.661120605681618E-3</v>
      </c>
      <c r="AC258">
        <f t="shared" si="71"/>
        <v>1.0547458387620209E-2</v>
      </c>
      <c r="AD258">
        <f t="shared" si="75"/>
        <v>6.6972186160396491E-2</v>
      </c>
      <c r="AE258">
        <f t="shared" si="79"/>
        <v>0.42524687505449377</v>
      </c>
      <c r="AF258">
        <f t="shared" si="83"/>
        <v>2.7001493472307714</v>
      </c>
    </row>
    <row r="259" spans="1:33" x14ac:dyDescent="0.2">
      <c r="A259">
        <v>245</v>
      </c>
      <c r="B259">
        <f t="shared" si="58"/>
        <v>24</v>
      </c>
      <c r="C259">
        <f t="shared" si="59"/>
        <v>4</v>
      </c>
      <c r="D259">
        <f t="shared" si="60"/>
        <v>195.55555555555554</v>
      </c>
      <c r="E259">
        <f t="shared" si="61"/>
        <v>-123.55555555555554</v>
      </c>
      <c r="F259" t="e">
        <f t="shared" si="62"/>
        <v>#N/A</v>
      </c>
      <c r="G259" t="e">
        <f t="shared" si="63"/>
        <v>#N/A</v>
      </c>
      <c r="H259">
        <f t="shared" si="64"/>
        <v>1.1919937840804409E-19</v>
      </c>
      <c r="I259">
        <f t="shared" si="68"/>
        <v>7.5686887471554243E-19</v>
      </c>
      <c r="J259">
        <f t="shared" si="72"/>
        <v>4.8058177917017479E-18</v>
      </c>
      <c r="K259">
        <f t="shared" si="76"/>
        <v>3.0515040872459312E-17</v>
      </c>
      <c r="L259">
        <f t="shared" si="80"/>
        <v>1.9375843192717763E-16</v>
      </c>
      <c r="M259">
        <f t="shared" si="84"/>
        <v>1.2302893546756482E-15</v>
      </c>
      <c r="N259">
        <f t="shared" si="56"/>
        <v>7.8118504633495886E-15</v>
      </c>
      <c r="O259">
        <f t="shared" si="66"/>
        <v>4.9602158573357511E-14</v>
      </c>
      <c r="P259">
        <f t="shared" si="70"/>
        <v>3.1495407479696509E-13</v>
      </c>
      <c r="Q259">
        <f t="shared" si="74"/>
        <v>1.9998337186174959E-12</v>
      </c>
      <c r="R259">
        <f t="shared" si="78"/>
        <v>1.2698152594779533E-11</v>
      </c>
      <c r="S259">
        <f t="shared" si="82"/>
        <v>8.0628243148023102E-11</v>
      </c>
      <c r="T259">
        <f t="shared" si="55"/>
        <v>5.1195743196607761E-10</v>
      </c>
      <c r="U259">
        <f t="shared" si="65"/>
        <v>3.2507270642635624E-9</v>
      </c>
      <c r="V259">
        <f t="shared" si="69"/>
        <v>2.0640830245893934E-8</v>
      </c>
      <c r="W259">
        <f t="shared" si="73"/>
        <v>1.3106110258331595E-7</v>
      </c>
      <c r="X259">
        <f t="shared" si="77"/>
        <v>8.3218612845147102E-7</v>
      </c>
      <c r="Y259">
        <f t="shared" si="81"/>
        <v>5.2840525429488319E-6</v>
      </c>
      <c r="Z259">
        <f t="shared" ref="Z259:Z322" si="85">$C$8*EXP(-$C$5*($D259-($Z$14-1)*$C$3))</f>
        <v>3.3551642261328909E-5</v>
      </c>
      <c r="AA259">
        <f t="shared" si="57"/>
        <v>2.1303964888357674E-4</v>
      </c>
      <c r="AB259">
        <f t="shared" si="67"/>
        <v>1.3527174509949018E-3</v>
      </c>
      <c r="AC259">
        <f t="shared" si="71"/>
        <v>8.5892204189001904E-3</v>
      </c>
      <c r="AD259">
        <f t="shared" si="75"/>
        <v>5.4538150114195591E-2</v>
      </c>
      <c r="AE259">
        <f t="shared" si="79"/>
        <v>0.34629566745469464</v>
      </c>
      <c r="AF259">
        <f t="shared" si="83"/>
        <v>2.1988404272384474</v>
      </c>
    </row>
    <row r="260" spans="1:33" x14ac:dyDescent="0.2">
      <c r="A260">
        <v>246</v>
      </c>
      <c r="B260">
        <f t="shared" si="58"/>
        <v>24</v>
      </c>
      <c r="C260">
        <f t="shared" si="59"/>
        <v>5</v>
      </c>
      <c r="D260">
        <f t="shared" si="60"/>
        <v>196.44444444444446</v>
      </c>
      <c r="E260">
        <f t="shared" si="61"/>
        <v>-124.44444444444446</v>
      </c>
      <c r="F260" t="e">
        <f t="shared" si="62"/>
        <v>#N/A</v>
      </c>
      <c r="G260" t="e">
        <f t="shared" si="63"/>
        <v>#N/A</v>
      </c>
      <c r="H260">
        <f t="shared" si="64"/>
        <v>9.7068857474163777E-20</v>
      </c>
      <c r="I260">
        <f t="shared" si="68"/>
        <v>6.1634882587135383E-19</v>
      </c>
      <c r="J260">
        <f t="shared" si="72"/>
        <v>3.9135710982701987E-18</v>
      </c>
      <c r="K260">
        <f t="shared" si="76"/>
        <v>2.4849627513385945E-17</v>
      </c>
      <c r="L260">
        <f t="shared" si="80"/>
        <v>1.577852994230667E-16</v>
      </c>
      <c r="M260">
        <f t="shared" si="84"/>
        <v>1.0018742011571715E-15</v>
      </c>
      <c r="N260">
        <f t="shared" si="56"/>
        <v>6.3615046434268059E-15</v>
      </c>
      <c r="O260">
        <f t="shared" si="66"/>
        <v>4.0393036652305102E-14</v>
      </c>
      <c r="P260">
        <f t="shared" si="70"/>
        <v>2.564797954962361E-13</v>
      </c>
      <c r="Q260">
        <f t="shared" si="74"/>
        <v>1.6285451887172577E-12</v>
      </c>
      <c r="R260">
        <f t="shared" si="78"/>
        <v>1.0340617382990077E-11</v>
      </c>
      <c r="S260">
        <f t="shared" si="82"/>
        <v>6.565882764703648E-11</v>
      </c>
      <c r="T260">
        <f t="shared" si="55"/>
        <v>4.1690756831161822E-10</v>
      </c>
      <c r="U260">
        <f t="shared" si="65"/>
        <v>2.6471980500454613E-9</v>
      </c>
      <c r="V260">
        <f t="shared" si="69"/>
        <v>1.6808659877641352E-8</v>
      </c>
      <c r="W260">
        <f t="shared" si="73"/>
        <v>1.0672833748777397E-7</v>
      </c>
      <c r="X260">
        <f t="shared" si="77"/>
        <v>6.7768270081163863E-7</v>
      </c>
      <c r="Y260">
        <f t="shared" si="81"/>
        <v>4.3030169286761819E-6</v>
      </c>
      <c r="Z260">
        <f t="shared" si="85"/>
        <v>2.7322454396870154E-5</v>
      </c>
      <c r="AA260">
        <f t="shared" si="57"/>
        <v>1.7348677140777927E-4</v>
      </c>
      <c r="AB260">
        <f t="shared" si="67"/>
        <v>1.1015723337411013E-3</v>
      </c>
      <c r="AC260">
        <f t="shared" si="71"/>
        <v>6.9945483255987517E-3</v>
      </c>
      <c r="AD260">
        <f t="shared" si="75"/>
        <v>4.4412613480391487E-2</v>
      </c>
      <c r="AE260">
        <f t="shared" si="79"/>
        <v>0.28200251743772187</v>
      </c>
      <c r="AF260">
        <f t="shared" si="83"/>
        <v>1.7906043713532807</v>
      </c>
    </row>
    <row r="261" spans="1:33" x14ac:dyDescent="0.2">
      <c r="A261">
        <v>247</v>
      </c>
      <c r="B261">
        <f t="shared" si="58"/>
        <v>24</v>
      </c>
      <c r="C261">
        <f t="shared" si="59"/>
        <v>6</v>
      </c>
      <c r="D261">
        <f t="shared" si="60"/>
        <v>197.33333333333334</v>
      </c>
      <c r="E261">
        <f t="shared" si="61"/>
        <v>-125.33333333333334</v>
      </c>
      <c r="F261" t="e">
        <f t="shared" si="62"/>
        <v>#N/A</v>
      </c>
      <c r="G261" t="e">
        <f t="shared" si="63"/>
        <v>#N/A</v>
      </c>
      <c r="H261">
        <f t="shared" si="64"/>
        <v>7.9047082435990772E-20</v>
      </c>
      <c r="I261">
        <f t="shared" si="68"/>
        <v>5.0191768725563737E-19</v>
      </c>
      <c r="J261">
        <f t="shared" si="72"/>
        <v>3.1869786590041716E-18</v>
      </c>
      <c r="K261">
        <f t="shared" si="76"/>
        <v>2.023605310361365E-17</v>
      </c>
      <c r="L261">
        <f t="shared" si="80"/>
        <v>1.2849092793744327E-16</v>
      </c>
      <c r="M261">
        <f t="shared" si="84"/>
        <v>8.1586653670506843E-16</v>
      </c>
      <c r="N261">
        <f t="shared" si="56"/>
        <v>5.1804295945250984E-15</v>
      </c>
      <c r="O261">
        <f t="shared" si="66"/>
        <v>3.2893677551985261E-14</v>
      </c>
      <c r="P261">
        <f t="shared" si="70"/>
        <v>2.0886183339649694E-13</v>
      </c>
      <c r="Q261">
        <f t="shared" si="74"/>
        <v>1.3261899761984262E-12</v>
      </c>
      <c r="R261">
        <f t="shared" si="78"/>
        <v>8.4207814533082334E-12</v>
      </c>
      <c r="S261">
        <f t="shared" si="82"/>
        <v>5.3468629349503248E-11</v>
      </c>
      <c r="T261">
        <f t="shared" si="55"/>
        <v>3.3950463390679726E-10</v>
      </c>
      <c r="U261">
        <f t="shared" si="65"/>
        <v>2.1557200520469094E-9</v>
      </c>
      <c r="V261">
        <f t="shared" si="69"/>
        <v>1.3687969113472841E-8</v>
      </c>
      <c r="W261">
        <f t="shared" si="73"/>
        <v>8.691318628013986E-8</v>
      </c>
      <c r="X261">
        <f t="shared" si="77"/>
        <v>5.5186433332400923E-7</v>
      </c>
      <c r="Y261">
        <f t="shared" si="81"/>
        <v>3.504120093049044E-6</v>
      </c>
      <c r="Z261">
        <f t="shared" si="85"/>
        <v>2.2249775687715821E-5</v>
      </c>
      <c r="AA261">
        <f t="shared" si="57"/>
        <v>1.412772693309462E-4</v>
      </c>
      <c r="AB261">
        <f t="shared" si="67"/>
        <v>8.970547438205543E-4</v>
      </c>
      <c r="AC261">
        <f t="shared" si="71"/>
        <v>5.6959425760552494E-3</v>
      </c>
      <c r="AD261">
        <f t="shared" si="75"/>
        <v>3.616698094872222E-2</v>
      </c>
      <c r="AE261">
        <f t="shared" si="79"/>
        <v>0.22964601441806182</v>
      </c>
      <c r="AF261">
        <f t="shared" si="83"/>
        <v>1.4581612994701425</v>
      </c>
    </row>
    <row r="262" spans="1:33" x14ac:dyDescent="0.2">
      <c r="A262">
        <v>248</v>
      </c>
      <c r="B262">
        <f t="shared" si="58"/>
        <v>24</v>
      </c>
      <c r="C262">
        <f t="shared" si="59"/>
        <v>7</v>
      </c>
      <c r="D262">
        <f t="shared" si="60"/>
        <v>198.22222222222223</v>
      </c>
      <c r="E262">
        <f t="shared" si="61"/>
        <v>-126.22222222222223</v>
      </c>
      <c r="F262" t="e">
        <f t="shared" si="62"/>
        <v>#N/A</v>
      </c>
      <c r="G262" t="e">
        <f t="shared" si="63"/>
        <v>#N/A</v>
      </c>
      <c r="H262">
        <f t="shared" si="64"/>
        <v>6.4371224759758548E-20</v>
      </c>
      <c r="I262">
        <f t="shared" si="68"/>
        <v>4.0873179960048765E-19</v>
      </c>
      <c r="J262">
        <f t="shared" si="72"/>
        <v>2.5952851546346717E-18</v>
      </c>
      <c r="K262">
        <f t="shared" si="76"/>
        <v>1.6479033538498201E-17</v>
      </c>
      <c r="L262">
        <f t="shared" si="80"/>
        <v>1.046353406977249E-16</v>
      </c>
      <c r="M262">
        <f t="shared" si="84"/>
        <v>6.6439299958647644E-16</v>
      </c>
      <c r="N262">
        <f t="shared" si="56"/>
        <v>4.2186325858555425E-15</v>
      </c>
      <c r="O262">
        <f t="shared" si="66"/>
        <v>2.6786647218617593E-14</v>
      </c>
      <c r="P262">
        <f t="shared" si="70"/>
        <v>1.7008460789413809E-13</v>
      </c>
      <c r="Q262">
        <f t="shared" si="74"/>
        <v>1.0799699419790157E-12</v>
      </c>
      <c r="R262">
        <f t="shared" si="78"/>
        <v>6.8573816879660845E-12</v>
      </c>
      <c r="S262">
        <f t="shared" si="82"/>
        <v>4.3541659620899384E-11</v>
      </c>
      <c r="T262">
        <f t="shared" si="55"/>
        <v>2.7647230514662822E-10</v>
      </c>
      <c r="U262">
        <f t="shared" si="65"/>
        <v>1.7554897121193191E-9</v>
      </c>
      <c r="V262">
        <f t="shared" si="69"/>
        <v>1.1146664862950251E-8</v>
      </c>
      <c r="W262">
        <f t="shared" si="73"/>
        <v>7.0776910117536625E-8</v>
      </c>
      <c r="X262">
        <f t="shared" si="77"/>
        <v>4.4940536630254595E-7</v>
      </c>
      <c r="Y262">
        <f t="shared" si="81"/>
        <v>2.8535462049152608E-6</v>
      </c>
      <c r="Z262">
        <f t="shared" si="85"/>
        <v>1.8118888990089386E-5</v>
      </c>
      <c r="AA262">
        <f t="shared" si="57"/>
        <v>1.1504777377345164E-4</v>
      </c>
      <c r="AB262">
        <f t="shared" si="67"/>
        <v>7.30507828458306E-4</v>
      </c>
      <c r="AC262">
        <f t="shared" si="71"/>
        <v>4.638435581462882E-3</v>
      </c>
      <c r="AD262">
        <f t="shared" si="75"/>
        <v>2.9452230086003617E-2</v>
      </c>
      <c r="AE262">
        <f t="shared" si="79"/>
        <v>0.18701000408532631</v>
      </c>
      <c r="AF262">
        <f t="shared" si="83"/>
        <v>1.1874395088544971</v>
      </c>
    </row>
    <row r="263" spans="1:33" x14ac:dyDescent="0.2">
      <c r="A263">
        <v>249</v>
      </c>
      <c r="B263">
        <f t="shared" si="58"/>
        <v>24</v>
      </c>
      <c r="C263">
        <f t="shared" si="59"/>
        <v>8</v>
      </c>
      <c r="D263">
        <f t="shared" si="60"/>
        <v>199.11111111111111</v>
      </c>
      <c r="E263">
        <f t="shared" si="61"/>
        <v>-127.11111111111111</v>
      </c>
      <c r="F263" t="e">
        <f t="shared" si="62"/>
        <v>#N/A</v>
      </c>
      <c r="G263" t="e">
        <f t="shared" si="63"/>
        <v>#N/A</v>
      </c>
      <c r="H263">
        <f t="shared" si="64"/>
        <v>5.2420082429059816E-20</v>
      </c>
      <c r="I263">
        <f t="shared" si="68"/>
        <v>3.3284677596859878E-19</v>
      </c>
      <c r="J263">
        <f t="shared" si="72"/>
        <v>2.1134452892671047E-18</v>
      </c>
      <c r="K263">
        <f t="shared" si="76"/>
        <v>1.3419541101839322E-17</v>
      </c>
      <c r="L263">
        <f t="shared" si="80"/>
        <v>8.5208774647961349E-17</v>
      </c>
      <c r="M263">
        <f t="shared" si="84"/>
        <v>5.4104199405237921E-16</v>
      </c>
      <c r="N263">
        <f t="shared" si="56"/>
        <v>3.4354025220708688E-15</v>
      </c>
      <c r="O263">
        <f t="shared" si="66"/>
        <v>2.1813446309877967E-14</v>
      </c>
      <c r="P263">
        <f t="shared" si="70"/>
        <v>1.3850675047740867E-13</v>
      </c>
      <c r="Q263">
        <f t="shared" si="74"/>
        <v>8.7946304565014303E-13</v>
      </c>
      <c r="R263">
        <f t="shared" si="78"/>
        <v>5.5842422553287829E-12</v>
      </c>
      <c r="S263">
        <f t="shared" si="82"/>
        <v>3.5457728122216646E-11</v>
      </c>
      <c r="T263">
        <f t="shared" ref="T263:T326" si="86">$C$8*EXP(-$C$5*($D263-($T$14-1)*$C$3))</f>
        <v>2.2514253968643677E-10</v>
      </c>
      <c r="U263">
        <f t="shared" si="65"/>
        <v>1.4295660173641643E-9</v>
      </c>
      <c r="V263">
        <f t="shared" si="69"/>
        <v>9.0771783992874681E-9</v>
      </c>
      <c r="W263">
        <f t="shared" si="73"/>
        <v>5.7636490159727655E-8</v>
      </c>
      <c r="X263">
        <f t="shared" si="77"/>
        <v>3.6596890044522632E-7</v>
      </c>
      <c r="Y263">
        <f t="shared" si="81"/>
        <v>2.3237576702175893E-6</v>
      </c>
      <c r="Z263">
        <f t="shared" si="85"/>
        <v>1.475494148089029E-5</v>
      </c>
      <c r="AA263">
        <f t="shared" si="57"/>
        <v>9.3688038513977829E-5</v>
      </c>
      <c r="AB263">
        <f t="shared" si="67"/>
        <v>5.9488196357570221E-4</v>
      </c>
      <c r="AC263">
        <f t="shared" si="71"/>
        <v>3.7772650191079133E-3</v>
      </c>
      <c r="AD263">
        <f t="shared" si="75"/>
        <v>2.3984137859578321E-2</v>
      </c>
      <c r="AE263">
        <f t="shared" si="79"/>
        <v>0.15228978267537979</v>
      </c>
      <c r="AF263">
        <f t="shared" si="83"/>
        <v>0.96697984489162514</v>
      </c>
    </row>
    <row r="264" spans="1:33" x14ac:dyDescent="0.2">
      <c r="A264">
        <v>250</v>
      </c>
      <c r="B264">
        <f t="shared" si="58"/>
        <v>24</v>
      </c>
      <c r="C264">
        <f t="shared" si="59"/>
        <v>9</v>
      </c>
      <c r="D264">
        <f t="shared" si="60"/>
        <v>200</v>
      </c>
      <c r="E264">
        <f t="shared" si="61"/>
        <v>-128</v>
      </c>
      <c r="F264" t="e">
        <f t="shared" si="62"/>
        <v>#N/A</v>
      </c>
      <c r="G264" t="e">
        <f t="shared" si="63"/>
        <v>#N/A</v>
      </c>
      <c r="H264">
        <f t="shared" si="64"/>
        <v>4.2687785608007625E-20</v>
      </c>
      <c r="I264">
        <f t="shared" si="68"/>
        <v>2.7105054312137654E-19</v>
      </c>
      <c r="J264">
        <f t="shared" si="72"/>
        <v>1.7210636691497082E-18</v>
      </c>
      <c r="K264">
        <f t="shared" si="76"/>
        <v>1.092807311564996E-17</v>
      </c>
      <c r="L264">
        <f t="shared" si="80"/>
        <v>6.9388939039072432E-17</v>
      </c>
      <c r="M264">
        <f t="shared" si="84"/>
        <v>4.4059229930232245E-16</v>
      </c>
      <c r="N264">
        <f t="shared" si="56"/>
        <v>2.7975867176063917E-15</v>
      </c>
      <c r="O264">
        <f t="shared" si="66"/>
        <v>1.7763568394002555E-14</v>
      </c>
      <c r="P264">
        <f t="shared" si="70"/>
        <v>1.1279162862139462E-13</v>
      </c>
      <c r="Q264">
        <f t="shared" si="74"/>
        <v>7.1618219970723425E-13</v>
      </c>
      <c r="R264">
        <f t="shared" si="78"/>
        <v>4.5474735088646573E-12</v>
      </c>
      <c r="S264">
        <f t="shared" si="82"/>
        <v>2.8874656927077046E-11</v>
      </c>
      <c r="T264">
        <f t="shared" si="86"/>
        <v>1.833426431250521E-10</v>
      </c>
      <c r="U264">
        <f t="shared" si="65"/>
        <v>1.164153218269349E-9</v>
      </c>
      <c r="V264">
        <f t="shared" si="69"/>
        <v>7.3919121733317287E-9</v>
      </c>
      <c r="W264">
        <f t="shared" si="73"/>
        <v>4.6935716640013204E-8</v>
      </c>
      <c r="X264">
        <f t="shared" si="77"/>
        <v>2.980232238769536E-7</v>
      </c>
      <c r="Y264">
        <f t="shared" si="81"/>
        <v>1.8923295163729204E-6</v>
      </c>
      <c r="Z264">
        <f t="shared" si="85"/>
        <v>1.2015543459843389E-5</v>
      </c>
      <c r="AA264">
        <f t="shared" si="57"/>
        <v>7.6293945312500027E-5</v>
      </c>
      <c r="AB264">
        <f t="shared" si="67"/>
        <v>4.8443635619146714E-4</v>
      </c>
      <c r="AC264">
        <f t="shared" si="71"/>
        <v>3.0759791257199071E-3</v>
      </c>
      <c r="AD264">
        <f t="shared" si="75"/>
        <v>1.9531250000000003E-2</v>
      </c>
      <c r="AE264">
        <f t="shared" si="79"/>
        <v>0.12401570718501562</v>
      </c>
      <c r="AF264">
        <f t="shared" si="83"/>
        <v>0.78745065618429588</v>
      </c>
    </row>
    <row r="265" spans="1:33" s="1" customFormat="1" x14ac:dyDescent="0.2">
      <c r="A265" s="1">
        <v>251</v>
      </c>
      <c r="B265" s="1">
        <f t="shared" si="58"/>
        <v>25</v>
      </c>
      <c r="C265" s="1">
        <f t="shared" si="59"/>
        <v>0</v>
      </c>
      <c r="D265" s="1">
        <f t="shared" si="60"/>
        <v>200</v>
      </c>
      <c r="E265" s="1">
        <f t="shared" si="61"/>
        <v>-128</v>
      </c>
      <c r="F265" s="1" t="e">
        <f t="shared" si="62"/>
        <v>#N/A</v>
      </c>
      <c r="G265" s="1" t="e">
        <f t="shared" si="63"/>
        <v>#N/A</v>
      </c>
      <c r="H265" s="1">
        <f t="shared" si="64"/>
        <v>4.2687785608007625E-20</v>
      </c>
      <c r="I265" s="1">
        <f t="shared" si="68"/>
        <v>2.7105054312137654E-19</v>
      </c>
      <c r="J265" s="1">
        <f t="shared" si="72"/>
        <v>1.7210636691497082E-18</v>
      </c>
      <c r="K265" s="1">
        <f t="shared" si="76"/>
        <v>1.092807311564996E-17</v>
      </c>
      <c r="L265" s="1">
        <f t="shared" si="80"/>
        <v>6.9388939039072432E-17</v>
      </c>
      <c r="M265" s="1">
        <f t="shared" si="84"/>
        <v>4.4059229930232245E-16</v>
      </c>
      <c r="N265" s="1">
        <f t="shared" si="56"/>
        <v>2.7975867176063917E-15</v>
      </c>
      <c r="O265" s="1">
        <f t="shared" si="66"/>
        <v>1.7763568394002555E-14</v>
      </c>
      <c r="P265" s="1">
        <f t="shared" si="70"/>
        <v>1.1279162862139462E-13</v>
      </c>
      <c r="Q265" s="1">
        <f t="shared" si="74"/>
        <v>7.1618219970723425E-13</v>
      </c>
      <c r="R265" s="1">
        <f t="shared" si="78"/>
        <v>4.5474735088646573E-12</v>
      </c>
      <c r="S265" s="1">
        <f t="shared" si="82"/>
        <v>2.8874656927077046E-11</v>
      </c>
      <c r="T265" s="1">
        <f t="shared" si="86"/>
        <v>1.833426431250521E-10</v>
      </c>
      <c r="U265" s="1">
        <f t="shared" si="65"/>
        <v>1.164153218269349E-9</v>
      </c>
      <c r="V265" s="1">
        <f t="shared" si="69"/>
        <v>7.3919121733317287E-9</v>
      </c>
      <c r="W265" s="1">
        <f t="shared" si="73"/>
        <v>4.6935716640013204E-8</v>
      </c>
      <c r="X265" s="1">
        <f t="shared" si="77"/>
        <v>2.980232238769536E-7</v>
      </c>
      <c r="Y265" s="1">
        <f t="shared" si="81"/>
        <v>1.8923295163729204E-6</v>
      </c>
      <c r="Z265" s="1">
        <f t="shared" si="85"/>
        <v>1.2015543459843389E-5</v>
      </c>
      <c r="AA265" s="1">
        <f t="shared" si="57"/>
        <v>7.6293945312500027E-5</v>
      </c>
      <c r="AB265" s="1">
        <f t="shared" si="67"/>
        <v>4.8443635619146714E-4</v>
      </c>
      <c r="AC265" s="1">
        <f t="shared" si="71"/>
        <v>3.0759791257199071E-3</v>
      </c>
      <c r="AD265" s="1">
        <f t="shared" si="75"/>
        <v>1.9531250000000003E-2</v>
      </c>
      <c r="AE265" s="1">
        <f t="shared" si="79"/>
        <v>0.12401570718501562</v>
      </c>
      <c r="AF265" s="1">
        <f t="shared" si="83"/>
        <v>0.78745065618429588</v>
      </c>
      <c r="AG265" s="1">
        <f t="shared" ref="AG265:AG296" si="87">$C$8*EXP(-$C$5*($D265-($AG$14-1)*$C$3))</f>
        <v>5</v>
      </c>
    </row>
    <row r="266" spans="1:33" x14ac:dyDescent="0.2">
      <c r="A266">
        <v>252</v>
      </c>
      <c r="B266">
        <f t="shared" si="58"/>
        <v>25</v>
      </c>
      <c r="C266">
        <f t="shared" si="59"/>
        <v>1</v>
      </c>
      <c r="D266">
        <f t="shared" si="60"/>
        <v>200.88888888888889</v>
      </c>
      <c r="E266">
        <f t="shared" si="61"/>
        <v>-128.88888888888889</v>
      </c>
      <c r="F266" t="e">
        <f t="shared" si="62"/>
        <v>#N/A</v>
      </c>
      <c r="G266" t="e">
        <f t="shared" si="63"/>
        <v>#N/A</v>
      </c>
      <c r="H266">
        <f t="shared" si="64"/>
        <v>3.4762384103101329E-20</v>
      </c>
      <c r="I266">
        <f t="shared" si="68"/>
        <v>2.2072738037674374E-19</v>
      </c>
      <c r="J266">
        <f t="shared" si="72"/>
        <v>1.4015315032329086E-18</v>
      </c>
      <c r="K266">
        <f t="shared" si="76"/>
        <v>8.8991703303939464E-18</v>
      </c>
      <c r="L266">
        <f t="shared" si="80"/>
        <v>5.6506209376446435E-17</v>
      </c>
      <c r="M266">
        <f t="shared" si="84"/>
        <v>3.5879206482762485E-16</v>
      </c>
      <c r="N266">
        <f t="shared" si="56"/>
        <v>2.2781876045808519E-15</v>
      </c>
      <c r="O266">
        <f t="shared" si="66"/>
        <v>1.4465589600370196E-14</v>
      </c>
      <c r="P266">
        <f t="shared" si="70"/>
        <v>9.1850768595871709E-14</v>
      </c>
      <c r="Q266">
        <f t="shared" si="74"/>
        <v>5.8321602677269838E-13</v>
      </c>
      <c r="R266">
        <f t="shared" si="78"/>
        <v>3.7031909376947863E-12</v>
      </c>
      <c r="S266">
        <f t="shared" si="82"/>
        <v>2.3513796760543174E-11</v>
      </c>
      <c r="T266">
        <f t="shared" si="86"/>
        <v>1.4930330285381091E-10</v>
      </c>
      <c r="U266">
        <f t="shared" si="65"/>
        <v>9.480168800498624E-10</v>
      </c>
      <c r="V266">
        <f t="shared" si="69"/>
        <v>6.0195319706990566E-9</v>
      </c>
      <c r="W266">
        <f t="shared" si="73"/>
        <v>3.8221645530575488E-8</v>
      </c>
      <c r="X266">
        <f t="shared" si="77"/>
        <v>2.4269232129276499E-7</v>
      </c>
      <c r="Y266">
        <f t="shared" si="81"/>
        <v>1.541000184498957E-6</v>
      </c>
      <c r="Z266">
        <f t="shared" si="85"/>
        <v>9.7847412558273317E-6</v>
      </c>
      <c r="AA266">
        <f t="shared" si="57"/>
        <v>6.2129234250947755E-5</v>
      </c>
      <c r="AB266">
        <f t="shared" si="67"/>
        <v>3.9449604723173251E-4</v>
      </c>
      <c r="AC266">
        <f t="shared" si="71"/>
        <v>2.5048937614917961E-3</v>
      </c>
      <c r="AD266">
        <f t="shared" si="75"/>
        <v>1.5905083968242625E-2</v>
      </c>
      <c r="AE266">
        <f t="shared" si="79"/>
        <v>0.10099098809132356</v>
      </c>
      <c r="AF266">
        <f t="shared" si="83"/>
        <v>0.64125280294189968</v>
      </c>
      <c r="AG266">
        <f t="shared" si="87"/>
        <v>4.0717014958701112</v>
      </c>
    </row>
    <row r="267" spans="1:33" x14ac:dyDescent="0.2">
      <c r="A267">
        <v>253</v>
      </c>
      <c r="B267">
        <f t="shared" si="58"/>
        <v>25</v>
      </c>
      <c r="C267">
        <f t="shared" si="59"/>
        <v>2</v>
      </c>
      <c r="D267">
        <f t="shared" si="60"/>
        <v>201.77777777777777</v>
      </c>
      <c r="E267">
        <f t="shared" si="61"/>
        <v>-129.77777777777777</v>
      </c>
      <c r="F267" t="e">
        <f t="shared" si="62"/>
        <v>#N/A</v>
      </c>
      <c r="G267" t="e">
        <f t="shared" si="63"/>
        <v>#N/A</v>
      </c>
      <c r="H267">
        <f t="shared" si="64"/>
        <v>2.8308410270521911E-20</v>
      </c>
      <c r="I267">
        <f t="shared" si="68"/>
        <v>1.7974720097189505E-19</v>
      </c>
      <c r="J267">
        <f t="shared" si="72"/>
        <v>1.1413235836445079E-18</v>
      </c>
      <c r="K267">
        <f t="shared" si="76"/>
        <v>7.2469530292536139E-18</v>
      </c>
      <c r="L267">
        <f t="shared" si="80"/>
        <v>4.6015283448805171E-17</v>
      </c>
      <c r="M267">
        <f t="shared" si="84"/>
        <v>2.9217883741299215E-16</v>
      </c>
      <c r="N267">
        <f t="shared" ref="N267:N330" si="88">$C$8*EXP(-$C$5*($D267-($N$14-1)*$C$3))</f>
        <v>1.8552199754889267E-15</v>
      </c>
      <c r="O267">
        <f t="shared" si="66"/>
        <v>1.177991256289413E-14</v>
      </c>
      <c r="P267">
        <f t="shared" si="70"/>
        <v>7.4797782377726319E-14</v>
      </c>
      <c r="Q267">
        <f t="shared" si="74"/>
        <v>4.7493631372516383E-13</v>
      </c>
      <c r="R267">
        <f t="shared" si="78"/>
        <v>3.0156576161008997E-12</v>
      </c>
      <c r="S267">
        <f t="shared" si="82"/>
        <v>1.9148232288697883E-11</v>
      </c>
      <c r="T267">
        <f t="shared" si="86"/>
        <v>1.2158369631364204E-10</v>
      </c>
      <c r="U267">
        <f t="shared" si="65"/>
        <v>7.7200834972182805E-10</v>
      </c>
      <c r="V267">
        <f t="shared" si="69"/>
        <v>4.9019474659066613E-9</v>
      </c>
      <c r="W267">
        <f t="shared" si="73"/>
        <v>3.112542625629227E-8</v>
      </c>
      <c r="X267">
        <f t="shared" si="77"/>
        <v>1.9763413752878814E-7</v>
      </c>
      <c r="Y267">
        <f t="shared" si="81"/>
        <v>1.254898551272104E-6</v>
      </c>
      <c r="Z267">
        <f t="shared" si="85"/>
        <v>7.9681091216108263E-6</v>
      </c>
      <c r="AA267">
        <f t="shared" si="57"/>
        <v>5.0594339207369709E-5</v>
      </c>
      <c r="AB267">
        <f t="shared" si="67"/>
        <v>3.2125402912565879E-4</v>
      </c>
      <c r="AC267">
        <f t="shared" si="71"/>
        <v>2.0398359351323711E-3</v>
      </c>
      <c r="AD267">
        <f t="shared" si="75"/>
        <v>1.2952150837086654E-2</v>
      </c>
      <c r="AE267">
        <f t="shared" si="79"/>
        <v>8.2241031456168567E-2</v>
      </c>
      <c r="AF267">
        <f t="shared" si="83"/>
        <v>0.522197999393887</v>
      </c>
      <c r="AG267">
        <f t="shared" si="87"/>
        <v>3.3157506142941804</v>
      </c>
    </row>
    <row r="268" spans="1:33" x14ac:dyDescent="0.2">
      <c r="A268">
        <v>254</v>
      </c>
      <c r="B268">
        <f t="shared" si="58"/>
        <v>25</v>
      </c>
      <c r="C268">
        <f t="shared" si="59"/>
        <v>3</v>
      </c>
      <c r="D268">
        <f t="shared" si="60"/>
        <v>202.66666666666666</v>
      </c>
      <c r="E268">
        <f t="shared" si="61"/>
        <v>-130.66666666666666</v>
      </c>
      <c r="F268" t="e">
        <f t="shared" si="62"/>
        <v>#N/A</v>
      </c>
      <c r="G268" t="e">
        <f t="shared" si="63"/>
        <v>#N/A</v>
      </c>
      <c r="H268">
        <f t="shared" si="64"/>
        <v>2.3052679288837857E-20</v>
      </c>
      <c r="I268">
        <f t="shared" si="68"/>
        <v>1.4637538941514665E-19</v>
      </c>
      <c r="J268">
        <f t="shared" si="72"/>
        <v>9.2942578855943244E-19</v>
      </c>
      <c r="K268">
        <f t="shared" si="76"/>
        <v>5.9014858979424543E-18</v>
      </c>
      <c r="L268">
        <f t="shared" si="80"/>
        <v>3.7472099690277567E-17</v>
      </c>
      <c r="M268">
        <f t="shared" si="84"/>
        <v>2.379330018712149E-16</v>
      </c>
      <c r="N268">
        <f t="shared" si="88"/>
        <v>1.5107803898732691E-15</v>
      </c>
      <c r="O268">
        <f t="shared" si="66"/>
        <v>9.5928575207109955E-15</v>
      </c>
      <c r="P268">
        <f t="shared" si="70"/>
        <v>6.0910848479031053E-14</v>
      </c>
      <c r="Q268">
        <f t="shared" si="74"/>
        <v>3.8675977980755719E-13</v>
      </c>
      <c r="R268">
        <f t="shared" si="78"/>
        <v>2.4557715253020253E-12</v>
      </c>
      <c r="S268">
        <f t="shared" si="82"/>
        <v>1.5593177210631904E-11</v>
      </c>
      <c r="T268">
        <f t="shared" si="86"/>
        <v>9.9010503630734719E-11</v>
      </c>
      <c r="U268">
        <f t="shared" si="65"/>
        <v>6.2867751047731673E-10</v>
      </c>
      <c r="V268">
        <f t="shared" si="69"/>
        <v>3.9918533659217708E-9</v>
      </c>
      <c r="W268">
        <f t="shared" si="73"/>
        <v>2.5346688929468012E-8</v>
      </c>
      <c r="X268">
        <f t="shared" si="77"/>
        <v>1.6094144268219319E-7</v>
      </c>
      <c r="Y268">
        <f t="shared" si="81"/>
        <v>1.0219144616759723E-6</v>
      </c>
      <c r="Z268">
        <f t="shared" si="85"/>
        <v>6.4887523659438153E-6</v>
      </c>
      <c r="AA268">
        <f t="shared" si="57"/>
        <v>4.1201009326641409E-5</v>
      </c>
      <c r="AB268">
        <f t="shared" si="67"/>
        <v>2.6161010218904906E-4</v>
      </c>
      <c r="AC268">
        <f t="shared" si="71"/>
        <v>1.661120605681618E-3</v>
      </c>
      <c r="AD268">
        <f t="shared" si="75"/>
        <v>1.0547458387620209E-2</v>
      </c>
      <c r="AE268">
        <f t="shared" si="79"/>
        <v>6.6972186160396491E-2</v>
      </c>
      <c r="AF268">
        <f t="shared" si="83"/>
        <v>0.42524687505449377</v>
      </c>
      <c r="AG268">
        <f t="shared" si="87"/>
        <v>2.7001493472307714</v>
      </c>
    </row>
    <row r="269" spans="1:33" x14ac:dyDescent="0.2">
      <c r="A269">
        <v>255</v>
      </c>
      <c r="B269">
        <f t="shared" si="58"/>
        <v>25</v>
      </c>
      <c r="C269">
        <f t="shared" si="59"/>
        <v>4</v>
      </c>
      <c r="D269">
        <f t="shared" si="60"/>
        <v>203.55555555555554</v>
      </c>
      <c r="E269">
        <f t="shared" si="61"/>
        <v>-131.55555555555554</v>
      </c>
      <c r="F269" t="e">
        <f t="shared" si="62"/>
        <v>#N/A</v>
      </c>
      <c r="G269" t="e">
        <f t="shared" si="63"/>
        <v>#N/A</v>
      </c>
      <c r="H269">
        <f t="shared" si="64"/>
        <v>1.8772725748834941E-20</v>
      </c>
      <c r="I269">
        <f t="shared" si="68"/>
        <v>1.1919937840804409E-19</v>
      </c>
      <c r="J269">
        <f t="shared" si="72"/>
        <v>7.5686887471554243E-19</v>
      </c>
      <c r="K269">
        <f t="shared" si="76"/>
        <v>4.8058177917017479E-18</v>
      </c>
      <c r="L269">
        <f t="shared" si="80"/>
        <v>3.0515040872459312E-17</v>
      </c>
      <c r="M269">
        <f t="shared" si="84"/>
        <v>1.9375843192717763E-16</v>
      </c>
      <c r="N269">
        <f t="shared" si="88"/>
        <v>1.2302893546756482E-15</v>
      </c>
      <c r="O269">
        <f t="shared" si="66"/>
        <v>7.8118504633495886E-15</v>
      </c>
      <c r="P269">
        <f t="shared" si="70"/>
        <v>4.9602158573357511E-14</v>
      </c>
      <c r="Q269">
        <f t="shared" si="74"/>
        <v>3.1495407479696509E-13</v>
      </c>
      <c r="R269">
        <f t="shared" si="78"/>
        <v>1.9998337186174959E-12</v>
      </c>
      <c r="S269">
        <f t="shared" si="82"/>
        <v>1.2698152594779533E-11</v>
      </c>
      <c r="T269">
        <f t="shared" si="86"/>
        <v>8.0628243148023102E-11</v>
      </c>
      <c r="U269">
        <f t="shared" si="65"/>
        <v>5.1195743196607761E-10</v>
      </c>
      <c r="V269">
        <f t="shared" si="69"/>
        <v>3.2507270642635624E-9</v>
      </c>
      <c r="W269">
        <f t="shared" si="73"/>
        <v>2.0640830245893934E-8</v>
      </c>
      <c r="X269">
        <f t="shared" si="77"/>
        <v>1.3106110258331595E-7</v>
      </c>
      <c r="Y269">
        <f t="shared" si="81"/>
        <v>8.3218612845147102E-7</v>
      </c>
      <c r="Z269">
        <f t="shared" si="85"/>
        <v>5.2840525429488319E-6</v>
      </c>
      <c r="AA269">
        <f t="shared" ref="AA269:AA332" si="89">$C$8*EXP(-$C$5*($D269-($AA$14-1)*$C$3))</f>
        <v>3.3551642261328909E-5</v>
      </c>
      <c r="AB269">
        <f t="shared" si="67"/>
        <v>2.1303964888357674E-4</v>
      </c>
      <c r="AC269">
        <f t="shared" si="71"/>
        <v>1.3527174509949018E-3</v>
      </c>
      <c r="AD269">
        <f t="shared" si="75"/>
        <v>8.5892204189001904E-3</v>
      </c>
      <c r="AE269">
        <f t="shared" si="79"/>
        <v>5.4538150114195591E-2</v>
      </c>
      <c r="AF269">
        <f t="shared" si="83"/>
        <v>0.34629566745469464</v>
      </c>
      <c r="AG269">
        <f t="shared" si="87"/>
        <v>2.1988404272384474</v>
      </c>
    </row>
    <row r="270" spans="1:33" x14ac:dyDescent="0.2">
      <c r="A270">
        <v>256</v>
      </c>
      <c r="B270">
        <f t="shared" si="58"/>
        <v>25</v>
      </c>
      <c r="C270">
        <f t="shared" si="59"/>
        <v>5</v>
      </c>
      <c r="D270">
        <f t="shared" si="60"/>
        <v>204.44444444444446</v>
      </c>
      <c r="E270">
        <f t="shared" si="61"/>
        <v>-132.44444444444446</v>
      </c>
      <c r="F270" t="e">
        <f t="shared" si="62"/>
        <v>#N/A</v>
      </c>
      <c r="G270" t="e">
        <f t="shared" si="63"/>
        <v>#N/A</v>
      </c>
      <c r="H270">
        <f t="shared" si="64"/>
        <v>1.528738710261806E-20</v>
      </c>
      <c r="I270">
        <f t="shared" si="68"/>
        <v>9.7068857474163777E-20</v>
      </c>
      <c r="J270">
        <f t="shared" si="72"/>
        <v>6.1634882587135383E-19</v>
      </c>
      <c r="K270">
        <f t="shared" si="76"/>
        <v>3.9135710982701987E-18</v>
      </c>
      <c r="L270">
        <f t="shared" si="80"/>
        <v>2.4849627513385945E-17</v>
      </c>
      <c r="M270">
        <f t="shared" si="84"/>
        <v>1.577852994230667E-16</v>
      </c>
      <c r="N270">
        <f t="shared" si="88"/>
        <v>1.0018742011571715E-15</v>
      </c>
      <c r="O270">
        <f t="shared" si="66"/>
        <v>6.3615046434268059E-15</v>
      </c>
      <c r="P270">
        <f t="shared" si="70"/>
        <v>4.0393036652305102E-14</v>
      </c>
      <c r="Q270">
        <f t="shared" si="74"/>
        <v>2.564797954962361E-13</v>
      </c>
      <c r="R270">
        <f t="shared" si="78"/>
        <v>1.6285451887172577E-12</v>
      </c>
      <c r="S270">
        <f t="shared" si="82"/>
        <v>1.0340617382990077E-11</v>
      </c>
      <c r="T270">
        <f t="shared" si="86"/>
        <v>6.565882764703648E-11</v>
      </c>
      <c r="U270">
        <f t="shared" si="65"/>
        <v>4.1690756831161822E-10</v>
      </c>
      <c r="V270">
        <f t="shared" si="69"/>
        <v>2.6471980500454613E-9</v>
      </c>
      <c r="W270">
        <f t="shared" si="73"/>
        <v>1.6808659877641352E-8</v>
      </c>
      <c r="X270">
        <f t="shared" si="77"/>
        <v>1.0672833748777397E-7</v>
      </c>
      <c r="Y270">
        <f t="shared" si="81"/>
        <v>6.7768270081163863E-7</v>
      </c>
      <c r="Z270">
        <f t="shared" si="85"/>
        <v>4.3030169286761819E-6</v>
      </c>
      <c r="AA270">
        <f t="shared" si="89"/>
        <v>2.7322454396870154E-5</v>
      </c>
      <c r="AB270">
        <f t="shared" si="67"/>
        <v>1.7348677140777927E-4</v>
      </c>
      <c r="AC270">
        <f t="shared" si="71"/>
        <v>1.1015723337411013E-3</v>
      </c>
      <c r="AD270">
        <f t="shared" si="75"/>
        <v>6.9945483255987517E-3</v>
      </c>
      <c r="AE270">
        <f t="shared" si="79"/>
        <v>4.4412613480391487E-2</v>
      </c>
      <c r="AF270">
        <f t="shared" si="83"/>
        <v>0.28200251743772187</v>
      </c>
      <c r="AG270">
        <f t="shared" si="87"/>
        <v>1.7906043713532807</v>
      </c>
    </row>
    <row r="271" spans="1:33" x14ac:dyDescent="0.2">
      <c r="A271">
        <v>257</v>
      </c>
      <c r="B271">
        <f t="shared" ref="B271:B334" si="90">FLOOR(A271-1,10)/10</f>
        <v>25</v>
      </c>
      <c r="C271">
        <f t="shared" ref="C271:C334" si="91">MOD(A271-1,10)</f>
        <v>6</v>
      </c>
      <c r="D271">
        <f t="shared" ref="D271:D334" si="92">(B271+C271/9)*$C$3</f>
        <v>205.33333333333334</v>
      </c>
      <c r="E271">
        <f t="shared" ref="E271:E334" si="93">$C$10-D271</f>
        <v>-133.33333333333334</v>
      </c>
      <c r="F271" t="e">
        <f t="shared" ref="F271:F334" si="94">IF(E271&lt;0,NA(),D271)</f>
        <v>#N/A</v>
      </c>
      <c r="G271" t="e">
        <f t="shared" ref="G271:G334" si="95">IF(E271&lt;0,NA(),SUM(H271:AZ271))</f>
        <v>#N/A</v>
      </c>
      <c r="H271">
        <f t="shared" ref="H271:H334" si="96">$C$7*EXP(-$C$5*D271)</f>
        <v>1.2449135386735035E-20</v>
      </c>
      <c r="I271">
        <f t="shared" si="68"/>
        <v>7.9047082435990772E-20</v>
      </c>
      <c r="J271">
        <f t="shared" si="72"/>
        <v>5.0191768725563737E-19</v>
      </c>
      <c r="K271">
        <f t="shared" si="76"/>
        <v>3.1869786590041716E-18</v>
      </c>
      <c r="L271">
        <f t="shared" si="80"/>
        <v>2.023605310361365E-17</v>
      </c>
      <c r="M271">
        <f t="shared" si="84"/>
        <v>1.2849092793744327E-16</v>
      </c>
      <c r="N271">
        <f t="shared" si="88"/>
        <v>8.1586653670506843E-16</v>
      </c>
      <c r="O271">
        <f t="shared" si="66"/>
        <v>5.1804295945250984E-15</v>
      </c>
      <c r="P271">
        <f t="shared" si="70"/>
        <v>3.2893677551985261E-14</v>
      </c>
      <c r="Q271">
        <f t="shared" si="74"/>
        <v>2.0886183339649694E-13</v>
      </c>
      <c r="R271">
        <f t="shared" si="78"/>
        <v>1.3261899761984262E-12</v>
      </c>
      <c r="S271">
        <f t="shared" si="82"/>
        <v>8.4207814533082334E-12</v>
      </c>
      <c r="T271">
        <f t="shared" si="86"/>
        <v>5.3468629349503248E-11</v>
      </c>
      <c r="U271">
        <f t="shared" si="65"/>
        <v>3.3950463390679726E-10</v>
      </c>
      <c r="V271">
        <f t="shared" si="69"/>
        <v>2.1557200520469094E-9</v>
      </c>
      <c r="W271">
        <f t="shared" si="73"/>
        <v>1.3687969113472841E-8</v>
      </c>
      <c r="X271">
        <f t="shared" si="77"/>
        <v>8.691318628013986E-8</v>
      </c>
      <c r="Y271">
        <f t="shared" si="81"/>
        <v>5.5186433332400923E-7</v>
      </c>
      <c r="Z271">
        <f t="shared" si="85"/>
        <v>3.504120093049044E-6</v>
      </c>
      <c r="AA271">
        <f t="shared" si="89"/>
        <v>2.2249775687715821E-5</v>
      </c>
      <c r="AB271">
        <f t="shared" si="67"/>
        <v>1.412772693309462E-4</v>
      </c>
      <c r="AC271">
        <f t="shared" si="71"/>
        <v>8.970547438205543E-4</v>
      </c>
      <c r="AD271">
        <f t="shared" si="75"/>
        <v>5.6959425760552494E-3</v>
      </c>
      <c r="AE271">
        <f t="shared" si="79"/>
        <v>3.616698094872222E-2</v>
      </c>
      <c r="AF271">
        <f t="shared" si="83"/>
        <v>0.22964601441806182</v>
      </c>
      <c r="AG271">
        <f t="shared" si="87"/>
        <v>1.4581612994701425</v>
      </c>
    </row>
    <row r="272" spans="1:33" x14ac:dyDescent="0.2">
      <c r="A272">
        <v>258</v>
      </c>
      <c r="B272">
        <f t="shared" si="90"/>
        <v>25</v>
      </c>
      <c r="C272">
        <f t="shared" si="91"/>
        <v>7</v>
      </c>
      <c r="D272">
        <f t="shared" si="92"/>
        <v>206.22222222222223</v>
      </c>
      <c r="E272">
        <f t="shared" si="93"/>
        <v>-134.22222222222223</v>
      </c>
      <c r="F272" t="e">
        <f t="shared" si="94"/>
        <v>#N/A</v>
      </c>
      <c r="G272" t="e">
        <f t="shared" si="95"/>
        <v>#N/A</v>
      </c>
      <c r="H272">
        <f t="shared" si="96"/>
        <v>1.0137832635291752E-20</v>
      </c>
      <c r="I272">
        <f t="shared" si="68"/>
        <v>6.4371224759758548E-20</v>
      </c>
      <c r="J272">
        <f t="shared" si="72"/>
        <v>4.0873179960048765E-19</v>
      </c>
      <c r="K272">
        <f t="shared" si="76"/>
        <v>2.5952851546346717E-18</v>
      </c>
      <c r="L272">
        <f t="shared" si="80"/>
        <v>1.6479033538498201E-17</v>
      </c>
      <c r="M272">
        <f t="shared" si="84"/>
        <v>1.046353406977249E-16</v>
      </c>
      <c r="N272">
        <f t="shared" si="88"/>
        <v>6.6439299958647644E-16</v>
      </c>
      <c r="O272">
        <f t="shared" si="66"/>
        <v>4.2186325858555425E-15</v>
      </c>
      <c r="P272">
        <f t="shared" si="70"/>
        <v>2.6786647218617593E-14</v>
      </c>
      <c r="Q272">
        <f t="shared" si="74"/>
        <v>1.7008460789413809E-13</v>
      </c>
      <c r="R272">
        <f t="shared" si="78"/>
        <v>1.0799699419790157E-12</v>
      </c>
      <c r="S272">
        <f t="shared" si="82"/>
        <v>6.8573816879660845E-12</v>
      </c>
      <c r="T272">
        <f t="shared" si="86"/>
        <v>4.3541659620899384E-11</v>
      </c>
      <c r="U272">
        <f t="shared" si="65"/>
        <v>2.7647230514662822E-10</v>
      </c>
      <c r="V272">
        <f t="shared" si="69"/>
        <v>1.7554897121193191E-9</v>
      </c>
      <c r="W272">
        <f t="shared" si="73"/>
        <v>1.1146664862950251E-8</v>
      </c>
      <c r="X272">
        <f t="shared" si="77"/>
        <v>7.0776910117536625E-8</v>
      </c>
      <c r="Y272">
        <f t="shared" si="81"/>
        <v>4.4940536630254595E-7</v>
      </c>
      <c r="Z272">
        <f t="shared" si="85"/>
        <v>2.8535462049152608E-6</v>
      </c>
      <c r="AA272">
        <f t="shared" si="89"/>
        <v>1.8118888990089386E-5</v>
      </c>
      <c r="AB272">
        <f t="shared" si="67"/>
        <v>1.1504777377345164E-4</v>
      </c>
      <c r="AC272">
        <f t="shared" si="71"/>
        <v>7.30507828458306E-4</v>
      </c>
      <c r="AD272">
        <f t="shared" si="75"/>
        <v>4.638435581462882E-3</v>
      </c>
      <c r="AE272">
        <f t="shared" si="79"/>
        <v>2.9452230086003617E-2</v>
      </c>
      <c r="AF272">
        <f t="shared" si="83"/>
        <v>0.18701000408532631</v>
      </c>
      <c r="AG272">
        <f t="shared" si="87"/>
        <v>1.1874395088544971</v>
      </c>
    </row>
    <row r="273" spans="1:35" x14ac:dyDescent="0.2">
      <c r="A273">
        <v>259</v>
      </c>
      <c r="B273">
        <f t="shared" si="90"/>
        <v>25</v>
      </c>
      <c r="C273">
        <f t="shared" si="91"/>
        <v>8</v>
      </c>
      <c r="D273">
        <f t="shared" si="92"/>
        <v>207.11111111111111</v>
      </c>
      <c r="E273">
        <f t="shared" si="93"/>
        <v>-135.11111111111111</v>
      </c>
      <c r="F273" t="e">
        <f t="shared" si="94"/>
        <v>#N/A</v>
      </c>
      <c r="G273" t="e">
        <f t="shared" si="95"/>
        <v>#N/A</v>
      </c>
      <c r="H273">
        <f t="shared" si="96"/>
        <v>8.2556456611996219E-21</v>
      </c>
      <c r="I273">
        <f t="shared" si="68"/>
        <v>5.2420082429059816E-20</v>
      </c>
      <c r="J273">
        <f t="shared" si="72"/>
        <v>3.3284677596859878E-19</v>
      </c>
      <c r="K273">
        <f t="shared" si="76"/>
        <v>2.1134452892671047E-18</v>
      </c>
      <c r="L273">
        <f t="shared" si="80"/>
        <v>1.3419541101839322E-17</v>
      </c>
      <c r="M273">
        <f t="shared" si="84"/>
        <v>8.5208774647961349E-17</v>
      </c>
      <c r="N273">
        <f t="shared" si="88"/>
        <v>5.4104199405237921E-16</v>
      </c>
      <c r="O273">
        <f t="shared" si="66"/>
        <v>3.4354025220708688E-15</v>
      </c>
      <c r="P273">
        <f t="shared" si="70"/>
        <v>2.1813446309877967E-14</v>
      </c>
      <c r="Q273">
        <f t="shared" si="74"/>
        <v>1.3850675047740867E-13</v>
      </c>
      <c r="R273">
        <f t="shared" si="78"/>
        <v>8.7946304565014303E-13</v>
      </c>
      <c r="S273">
        <f t="shared" si="82"/>
        <v>5.5842422553287829E-12</v>
      </c>
      <c r="T273">
        <f t="shared" si="86"/>
        <v>3.5457728122216646E-11</v>
      </c>
      <c r="U273">
        <f t="shared" ref="U273:U336" si="97">$C$8*EXP(-$C$5*($D273-($U$14-1)*$C$3))</f>
        <v>2.2514253968643677E-10</v>
      </c>
      <c r="V273">
        <f t="shared" si="69"/>
        <v>1.4295660173641643E-9</v>
      </c>
      <c r="W273">
        <f t="shared" si="73"/>
        <v>9.0771783992874681E-9</v>
      </c>
      <c r="X273">
        <f t="shared" si="77"/>
        <v>5.7636490159727655E-8</v>
      </c>
      <c r="Y273">
        <f t="shared" si="81"/>
        <v>3.6596890044522632E-7</v>
      </c>
      <c r="Z273">
        <f t="shared" si="85"/>
        <v>2.3237576702175893E-6</v>
      </c>
      <c r="AA273">
        <f t="shared" si="89"/>
        <v>1.475494148089029E-5</v>
      </c>
      <c r="AB273">
        <f t="shared" si="67"/>
        <v>9.3688038513977829E-5</v>
      </c>
      <c r="AC273">
        <f t="shared" si="71"/>
        <v>5.9488196357570221E-4</v>
      </c>
      <c r="AD273">
        <f t="shared" si="75"/>
        <v>3.7772650191079133E-3</v>
      </c>
      <c r="AE273">
        <f t="shared" si="79"/>
        <v>2.3984137859578321E-2</v>
      </c>
      <c r="AF273">
        <f t="shared" si="83"/>
        <v>0.15228978267537979</v>
      </c>
      <c r="AG273">
        <f t="shared" si="87"/>
        <v>0.96697984489162514</v>
      </c>
    </row>
    <row r="274" spans="1:35" x14ac:dyDescent="0.2">
      <c r="A274">
        <v>260</v>
      </c>
      <c r="B274">
        <f t="shared" si="90"/>
        <v>25</v>
      </c>
      <c r="C274">
        <f t="shared" si="91"/>
        <v>9</v>
      </c>
      <c r="D274">
        <f t="shared" si="92"/>
        <v>208</v>
      </c>
      <c r="E274">
        <f t="shared" si="93"/>
        <v>-136</v>
      </c>
      <c r="F274" t="e">
        <f t="shared" si="94"/>
        <v>#N/A</v>
      </c>
      <c r="G274" t="e">
        <f t="shared" si="95"/>
        <v>#N/A</v>
      </c>
      <c r="H274">
        <f t="shared" si="96"/>
        <v>6.7229049576160433E-21</v>
      </c>
      <c r="I274">
        <f t="shared" si="68"/>
        <v>4.2687785608007625E-20</v>
      </c>
      <c r="J274">
        <f t="shared" si="72"/>
        <v>2.7105054312137654E-19</v>
      </c>
      <c r="K274">
        <f t="shared" si="76"/>
        <v>1.7210636691497082E-18</v>
      </c>
      <c r="L274">
        <f t="shared" si="80"/>
        <v>1.092807311564996E-17</v>
      </c>
      <c r="M274">
        <f t="shared" si="84"/>
        <v>6.9388939039072432E-17</v>
      </c>
      <c r="N274">
        <f t="shared" si="88"/>
        <v>4.4059229930232245E-16</v>
      </c>
      <c r="O274">
        <f t="shared" si="66"/>
        <v>2.7975867176063917E-15</v>
      </c>
      <c r="P274">
        <f t="shared" si="70"/>
        <v>1.7763568394002555E-14</v>
      </c>
      <c r="Q274">
        <f t="shared" si="74"/>
        <v>1.1279162862139462E-13</v>
      </c>
      <c r="R274">
        <f t="shared" si="78"/>
        <v>7.1618219970723425E-13</v>
      </c>
      <c r="S274">
        <f t="shared" si="82"/>
        <v>4.5474735088646573E-12</v>
      </c>
      <c r="T274">
        <f t="shared" si="86"/>
        <v>2.8874656927077046E-11</v>
      </c>
      <c r="U274">
        <f t="shared" si="97"/>
        <v>1.833426431250521E-10</v>
      </c>
      <c r="V274">
        <f t="shared" si="69"/>
        <v>1.164153218269349E-9</v>
      </c>
      <c r="W274">
        <f t="shared" si="73"/>
        <v>7.3919121733317287E-9</v>
      </c>
      <c r="X274">
        <f t="shared" si="77"/>
        <v>4.6935716640013204E-8</v>
      </c>
      <c r="Y274">
        <f t="shared" si="81"/>
        <v>2.980232238769536E-7</v>
      </c>
      <c r="Z274">
        <f t="shared" si="85"/>
        <v>1.8923295163729204E-6</v>
      </c>
      <c r="AA274">
        <f t="shared" si="89"/>
        <v>1.2015543459843389E-5</v>
      </c>
      <c r="AB274">
        <f t="shared" si="67"/>
        <v>7.6293945312500027E-5</v>
      </c>
      <c r="AC274">
        <f t="shared" si="71"/>
        <v>4.8443635619146714E-4</v>
      </c>
      <c r="AD274">
        <f t="shared" si="75"/>
        <v>3.0759791257199071E-3</v>
      </c>
      <c r="AE274">
        <f t="shared" si="79"/>
        <v>1.9531250000000003E-2</v>
      </c>
      <c r="AF274">
        <f t="shared" si="83"/>
        <v>0.12401570718501562</v>
      </c>
      <c r="AG274">
        <f t="shared" si="87"/>
        <v>0.78745065618429588</v>
      </c>
    </row>
    <row r="275" spans="1:35" s="1" customFormat="1" x14ac:dyDescent="0.2">
      <c r="A275" s="1">
        <v>261</v>
      </c>
      <c r="B275" s="1">
        <f t="shared" si="90"/>
        <v>26</v>
      </c>
      <c r="C275" s="1">
        <f t="shared" si="91"/>
        <v>0</v>
      </c>
      <c r="D275" s="1">
        <f t="shared" si="92"/>
        <v>208</v>
      </c>
      <c r="E275" s="1">
        <f t="shared" si="93"/>
        <v>-136</v>
      </c>
      <c r="F275" s="1" t="e">
        <f t="shared" si="94"/>
        <v>#N/A</v>
      </c>
      <c r="G275" s="1" t="e">
        <f t="shared" si="95"/>
        <v>#N/A</v>
      </c>
      <c r="H275" s="1">
        <f t="shared" si="96"/>
        <v>6.7229049576160433E-21</v>
      </c>
      <c r="I275" s="1">
        <f t="shared" si="68"/>
        <v>4.2687785608007625E-20</v>
      </c>
      <c r="J275" s="1">
        <f t="shared" si="72"/>
        <v>2.7105054312137654E-19</v>
      </c>
      <c r="K275" s="1">
        <f t="shared" si="76"/>
        <v>1.7210636691497082E-18</v>
      </c>
      <c r="L275" s="1">
        <f t="shared" si="80"/>
        <v>1.092807311564996E-17</v>
      </c>
      <c r="M275" s="1">
        <f t="shared" si="84"/>
        <v>6.9388939039072432E-17</v>
      </c>
      <c r="N275" s="1">
        <f t="shared" si="88"/>
        <v>4.4059229930232245E-16</v>
      </c>
      <c r="O275" s="1">
        <f t="shared" si="66"/>
        <v>2.7975867176063917E-15</v>
      </c>
      <c r="P275" s="1">
        <f t="shared" si="70"/>
        <v>1.7763568394002555E-14</v>
      </c>
      <c r="Q275" s="1">
        <f t="shared" si="74"/>
        <v>1.1279162862139462E-13</v>
      </c>
      <c r="R275" s="1">
        <f t="shared" si="78"/>
        <v>7.1618219970723425E-13</v>
      </c>
      <c r="S275" s="1">
        <f t="shared" si="82"/>
        <v>4.5474735088646573E-12</v>
      </c>
      <c r="T275" s="1">
        <f t="shared" si="86"/>
        <v>2.8874656927077046E-11</v>
      </c>
      <c r="U275" s="1">
        <f t="shared" si="97"/>
        <v>1.833426431250521E-10</v>
      </c>
      <c r="V275" s="1">
        <f t="shared" si="69"/>
        <v>1.164153218269349E-9</v>
      </c>
      <c r="W275" s="1">
        <f t="shared" si="73"/>
        <v>7.3919121733317287E-9</v>
      </c>
      <c r="X275" s="1">
        <f t="shared" si="77"/>
        <v>4.6935716640013204E-8</v>
      </c>
      <c r="Y275" s="1">
        <f t="shared" si="81"/>
        <v>2.980232238769536E-7</v>
      </c>
      <c r="Z275" s="1">
        <f t="shared" si="85"/>
        <v>1.8923295163729204E-6</v>
      </c>
      <c r="AA275" s="1">
        <f t="shared" si="89"/>
        <v>1.2015543459843389E-5</v>
      </c>
      <c r="AB275" s="1">
        <f t="shared" si="67"/>
        <v>7.6293945312500027E-5</v>
      </c>
      <c r="AC275" s="1">
        <f t="shared" si="71"/>
        <v>4.8443635619146714E-4</v>
      </c>
      <c r="AD275" s="1">
        <f t="shared" si="75"/>
        <v>3.0759791257199071E-3</v>
      </c>
      <c r="AE275" s="1">
        <f t="shared" si="79"/>
        <v>1.9531250000000003E-2</v>
      </c>
      <c r="AF275" s="1">
        <f t="shared" si="83"/>
        <v>0.12401570718501562</v>
      </c>
      <c r="AG275" s="1">
        <f t="shared" si="87"/>
        <v>0.78745065618429588</v>
      </c>
      <c r="AH275" s="1">
        <f t="shared" ref="AH275:AH306" si="98">$C$8*EXP(-$C$5*($D275-($AH$14-1)*$C$3))</f>
        <v>5</v>
      </c>
    </row>
    <row r="276" spans="1:35" x14ac:dyDescent="0.2">
      <c r="A276">
        <v>262</v>
      </c>
      <c r="B276">
        <f t="shared" si="90"/>
        <v>26</v>
      </c>
      <c r="C276">
        <f t="shared" si="91"/>
        <v>1</v>
      </c>
      <c r="D276">
        <f t="shared" si="92"/>
        <v>208.88888888888889</v>
      </c>
      <c r="E276">
        <f t="shared" si="93"/>
        <v>-136.88888888888889</v>
      </c>
      <c r="F276" t="e">
        <f t="shared" si="94"/>
        <v>#N/A</v>
      </c>
      <c r="G276" t="e">
        <f t="shared" si="95"/>
        <v>#N/A</v>
      </c>
      <c r="H276">
        <f t="shared" si="96"/>
        <v>5.4747324345035455E-21</v>
      </c>
      <c r="I276">
        <f t="shared" si="68"/>
        <v>3.4762384103101329E-20</v>
      </c>
      <c r="J276">
        <f t="shared" si="72"/>
        <v>2.2072738037674374E-19</v>
      </c>
      <c r="K276">
        <f t="shared" si="76"/>
        <v>1.4015315032329086E-18</v>
      </c>
      <c r="L276">
        <f t="shared" si="80"/>
        <v>8.8991703303939464E-18</v>
      </c>
      <c r="M276">
        <f t="shared" si="84"/>
        <v>5.6506209376446435E-17</v>
      </c>
      <c r="N276">
        <f t="shared" si="88"/>
        <v>3.5879206482762485E-16</v>
      </c>
      <c r="O276">
        <f t="shared" si="66"/>
        <v>2.2781876045808519E-15</v>
      </c>
      <c r="P276">
        <f t="shared" si="70"/>
        <v>1.4465589600370196E-14</v>
      </c>
      <c r="Q276">
        <f t="shared" si="74"/>
        <v>9.1850768595871709E-14</v>
      </c>
      <c r="R276">
        <f t="shared" si="78"/>
        <v>5.8321602677269838E-13</v>
      </c>
      <c r="S276">
        <f t="shared" si="82"/>
        <v>3.7031909376947863E-12</v>
      </c>
      <c r="T276">
        <f t="shared" si="86"/>
        <v>2.3513796760543174E-11</v>
      </c>
      <c r="U276">
        <f t="shared" si="97"/>
        <v>1.4930330285381091E-10</v>
      </c>
      <c r="V276">
        <f t="shared" si="69"/>
        <v>9.480168800498624E-10</v>
      </c>
      <c r="W276">
        <f t="shared" si="73"/>
        <v>6.0195319706990566E-9</v>
      </c>
      <c r="X276">
        <f t="shared" si="77"/>
        <v>3.8221645530575488E-8</v>
      </c>
      <c r="Y276">
        <f t="shared" si="81"/>
        <v>2.4269232129276499E-7</v>
      </c>
      <c r="Z276">
        <f t="shared" si="85"/>
        <v>1.541000184498957E-6</v>
      </c>
      <c r="AA276">
        <f t="shared" si="89"/>
        <v>9.7847412558273317E-6</v>
      </c>
      <c r="AB276">
        <f t="shared" si="67"/>
        <v>6.2129234250947755E-5</v>
      </c>
      <c r="AC276">
        <f t="shared" si="71"/>
        <v>3.9449604723173251E-4</v>
      </c>
      <c r="AD276">
        <f t="shared" si="75"/>
        <v>2.5048937614917961E-3</v>
      </c>
      <c r="AE276">
        <f t="shared" si="79"/>
        <v>1.5905083968242625E-2</v>
      </c>
      <c r="AF276">
        <f t="shared" si="83"/>
        <v>0.10099098809132356</v>
      </c>
      <c r="AG276">
        <f t="shared" si="87"/>
        <v>0.64125280294189968</v>
      </c>
      <c r="AH276">
        <f t="shared" si="98"/>
        <v>4.0717014958701112</v>
      </c>
    </row>
    <row r="277" spans="1:35" x14ac:dyDescent="0.2">
      <c r="A277">
        <v>263</v>
      </c>
      <c r="B277">
        <f t="shared" si="90"/>
        <v>26</v>
      </c>
      <c r="C277">
        <f t="shared" si="91"/>
        <v>2</v>
      </c>
      <c r="D277">
        <f t="shared" si="92"/>
        <v>209.77777777777777</v>
      </c>
      <c r="E277">
        <f t="shared" si="93"/>
        <v>-137.77777777777777</v>
      </c>
      <c r="F277" t="e">
        <f t="shared" si="94"/>
        <v>#N/A</v>
      </c>
      <c r="G277" t="e">
        <f t="shared" si="95"/>
        <v>#N/A</v>
      </c>
      <c r="H277">
        <f t="shared" si="96"/>
        <v>4.458295248611356E-21</v>
      </c>
      <c r="I277">
        <f t="shared" si="68"/>
        <v>2.8308410270521911E-20</v>
      </c>
      <c r="J277">
        <f t="shared" si="72"/>
        <v>1.7974720097189505E-19</v>
      </c>
      <c r="K277">
        <f t="shared" si="76"/>
        <v>1.1413235836445079E-18</v>
      </c>
      <c r="L277">
        <f t="shared" si="80"/>
        <v>7.2469530292536139E-18</v>
      </c>
      <c r="M277">
        <f t="shared" si="84"/>
        <v>4.6015283448805171E-17</v>
      </c>
      <c r="N277">
        <f t="shared" si="88"/>
        <v>2.9217883741299215E-16</v>
      </c>
      <c r="O277">
        <f t="shared" ref="O277:O340" si="99">$C$8*EXP(-$C$5*($D277-($O$14-1)*$C$3))</f>
        <v>1.8552199754889267E-15</v>
      </c>
      <c r="P277">
        <f t="shared" si="70"/>
        <v>1.177991256289413E-14</v>
      </c>
      <c r="Q277">
        <f t="shared" si="74"/>
        <v>7.4797782377726319E-14</v>
      </c>
      <c r="R277">
        <f t="shared" si="78"/>
        <v>4.7493631372516383E-13</v>
      </c>
      <c r="S277">
        <f t="shared" si="82"/>
        <v>3.0156576161008997E-12</v>
      </c>
      <c r="T277">
        <f t="shared" si="86"/>
        <v>1.9148232288697883E-11</v>
      </c>
      <c r="U277">
        <f t="shared" si="97"/>
        <v>1.2158369631364204E-10</v>
      </c>
      <c r="V277">
        <f t="shared" si="69"/>
        <v>7.7200834972182805E-10</v>
      </c>
      <c r="W277">
        <f t="shared" si="73"/>
        <v>4.9019474659066613E-9</v>
      </c>
      <c r="X277">
        <f t="shared" si="77"/>
        <v>3.112542625629227E-8</v>
      </c>
      <c r="Y277">
        <f t="shared" si="81"/>
        <v>1.9763413752878814E-7</v>
      </c>
      <c r="Z277">
        <f t="shared" si="85"/>
        <v>1.254898551272104E-6</v>
      </c>
      <c r="AA277">
        <f t="shared" si="89"/>
        <v>7.9681091216108263E-6</v>
      </c>
      <c r="AB277">
        <f t="shared" si="67"/>
        <v>5.0594339207369709E-5</v>
      </c>
      <c r="AC277">
        <f t="shared" si="71"/>
        <v>3.2125402912565879E-4</v>
      </c>
      <c r="AD277">
        <f t="shared" si="75"/>
        <v>2.0398359351323711E-3</v>
      </c>
      <c r="AE277">
        <f t="shared" si="79"/>
        <v>1.2952150837086654E-2</v>
      </c>
      <c r="AF277">
        <f t="shared" si="83"/>
        <v>8.2241031456168567E-2</v>
      </c>
      <c r="AG277">
        <f t="shared" si="87"/>
        <v>0.522197999393887</v>
      </c>
      <c r="AH277">
        <f t="shared" si="98"/>
        <v>3.3157506142941804</v>
      </c>
    </row>
    <row r="278" spans="1:35" x14ac:dyDescent="0.2">
      <c r="A278">
        <v>264</v>
      </c>
      <c r="B278">
        <f t="shared" si="90"/>
        <v>26</v>
      </c>
      <c r="C278">
        <f t="shared" si="91"/>
        <v>3</v>
      </c>
      <c r="D278">
        <f t="shared" si="92"/>
        <v>210.66666666666666</v>
      </c>
      <c r="E278">
        <f t="shared" si="93"/>
        <v>-138.66666666666666</v>
      </c>
      <c r="F278" t="e">
        <f t="shared" si="94"/>
        <v>#N/A</v>
      </c>
      <c r="G278" t="e">
        <f t="shared" si="95"/>
        <v>#N/A</v>
      </c>
      <c r="H278">
        <f t="shared" si="96"/>
        <v>3.6305694865602807E-21</v>
      </c>
      <c r="I278">
        <f t="shared" si="68"/>
        <v>2.3052679288837857E-20</v>
      </c>
      <c r="J278">
        <f t="shared" si="72"/>
        <v>1.4637538941514665E-19</v>
      </c>
      <c r="K278">
        <f t="shared" si="76"/>
        <v>9.2942578855943244E-19</v>
      </c>
      <c r="L278">
        <f t="shared" si="80"/>
        <v>5.9014858979424543E-18</v>
      </c>
      <c r="M278">
        <f t="shared" si="84"/>
        <v>3.7472099690277567E-17</v>
      </c>
      <c r="N278">
        <f t="shared" si="88"/>
        <v>2.379330018712149E-16</v>
      </c>
      <c r="O278">
        <f t="shared" si="99"/>
        <v>1.5107803898732691E-15</v>
      </c>
      <c r="P278">
        <f t="shared" si="70"/>
        <v>9.5928575207109955E-15</v>
      </c>
      <c r="Q278">
        <f t="shared" si="74"/>
        <v>6.0910848479031053E-14</v>
      </c>
      <c r="R278">
        <f t="shared" si="78"/>
        <v>3.8675977980755719E-13</v>
      </c>
      <c r="S278">
        <f t="shared" si="82"/>
        <v>2.4557715253020253E-12</v>
      </c>
      <c r="T278">
        <f t="shared" si="86"/>
        <v>1.5593177210631904E-11</v>
      </c>
      <c r="U278">
        <f t="shared" si="97"/>
        <v>9.9010503630734719E-11</v>
      </c>
      <c r="V278">
        <f t="shared" si="69"/>
        <v>6.2867751047731673E-10</v>
      </c>
      <c r="W278">
        <f t="shared" si="73"/>
        <v>3.9918533659217708E-9</v>
      </c>
      <c r="X278">
        <f t="shared" si="77"/>
        <v>2.5346688929468012E-8</v>
      </c>
      <c r="Y278">
        <f t="shared" si="81"/>
        <v>1.6094144268219319E-7</v>
      </c>
      <c r="Z278">
        <f t="shared" si="85"/>
        <v>1.0219144616759723E-6</v>
      </c>
      <c r="AA278">
        <f t="shared" si="89"/>
        <v>6.4887523659438153E-6</v>
      </c>
      <c r="AB278">
        <f t="shared" si="67"/>
        <v>4.1201009326641409E-5</v>
      </c>
      <c r="AC278">
        <f t="shared" si="71"/>
        <v>2.6161010218904906E-4</v>
      </c>
      <c r="AD278">
        <f t="shared" si="75"/>
        <v>1.661120605681618E-3</v>
      </c>
      <c r="AE278">
        <f t="shared" si="79"/>
        <v>1.0547458387620209E-2</v>
      </c>
      <c r="AF278">
        <f t="shared" si="83"/>
        <v>6.6972186160396491E-2</v>
      </c>
      <c r="AG278">
        <f t="shared" si="87"/>
        <v>0.42524687505449377</v>
      </c>
      <c r="AH278">
        <f t="shared" si="98"/>
        <v>2.7001493472307714</v>
      </c>
    </row>
    <row r="279" spans="1:35" x14ac:dyDescent="0.2">
      <c r="A279">
        <v>265</v>
      </c>
      <c r="B279">
        <f t="shared" si="90"/>
        <v>26</v>
      </c>
      <c r="C279">
        <f t="shared" si="91"/>
        <v>4</v>
      </c>
      <c r="D279">
        <f t="shared" si="92"/>
        <v>211.55555555555554</v>
      </c>
      <c r="E279">
        <f t="shared" si="93"/>
        <v>-139.55555555555554</v>
      </c>
      <c r="F279" t="e">
        <f t="shared" si="94"/>
        <v>#N/A</v>
      </c>
      <c r="G279" t="e">
        <f t="shared" si="95"/>
        <v>#N/A</v>
      </c>
      <c r="H279">
        <f t="shared" si="96"/>
        <v>2.9565190418575861E-21</v>
      </c>
      <c r="I279">
        <f t="shared" si="68"/>
        <v>1.8772725748834941E-20</v>
      </c>
      <c r="J279">
        <f t="shared" si="72"/>
        <v>1.1919937840804409E-19</v>
      </c>
      <c r="K279">
        <f t="shared" si="76"/>
        <v>7.5686887471554243E-19</v>
      </c>
      <c r="L279">
        <f t="shared" si="80"/>
        <v>4.8058177917017479E-18</v>
      </c>
      <c r="M279">
        <f t="shared" si="84"/>
        <v>3.0515040872459312E-17</v>
      </c>
      <c r="N279">
        <f t="shared" si="88"/>
        <v>1.9375843192717763E-16</v>
      </c>
      <c r="O279">
        <f t="shared" si="99"/>
        <v>1.2302893546756482E-15</v>
      </c>
      <c r="P279">
        <f t="shared" si="70"/>
        <v>7.8118504633495886E-15</v>
      </c>
      <c r="Q279">
        <f t="shared" si="74"/>
        <v>4.9602158573357511E-14</v>
      </c>
      <c r="R279">
        <f t="shared" si="78"/>
        <v>3.1495407479696509E-13</v>
      </c>
      <c r="S279">
        <f t="shared" si="82"/>
        <v>1.9998337186174959E-12</v>
      </c>
      <c r="T279">
        <f t="shared" si="86"/>
        <v>1.2698152594779533E-11</v>
      </c>
      <c r="U279">
        <f t="shared" si="97"/>
        <v>8.0628243148023102E-11</v>
      </c>
      <c r="V279">
        <f t="shared" si="69"/>
        <v>5.1195743196607761E-10</v>
      </c>
      <c r="W279">
        <f t="shared" si="73"/>
        <v>3.2507270642635624E-9</v>
      </c>
      <c r="X279">
        <f t="shared" si="77"/>
        <v>2.0640830245893934E-8</v>
      </c>
      <c r="Y279">
        <f t="shared" si="81"/>
        <v>1.3106110258331595E-7</v>
      </c>
      <c r="Z279">
        <f t="shared" si="85"/>
        <v>8.3218612845147102E-7</v>
      </c>
      <c r="AA279">
        <f t="shared" si="89"/>
        <v>5.2840525429488319E-6</v>
      </c>
      <c r="AB279">
        <f t="shared" ref="AB279:AB342" si="100">$C$8*EXP(-$C$5*($D279-($AB$14-1)*$C$3))</f>
        <v>3.3551642261328909E-5</v>
      </c>
      <c r="AC279">
        <f t="shared" si="71"/>
        <v>2.1303964888357674E-4</v>
      </c>
      <c r="AD279">
        <f t="shared" si="75"/>
        <v>1.3527174509949018E-3</v>
      </c>
      <c r="AE279">
        <f t="shared" si="79"/>
        <v>8.5892204189001904E-3</v>
      </c>
      <c r="AF279">
        <f t="shared" si="83"/>
        <v>5.4538150114195591E-2</v>
      </c>
      <c r="AG279">
        <f t="shared" si="87"/>
        <v>0.34629566745469464</v>
      </c>
      <c r="AH279">
        <f t="shared" si="98"/>
        <v>2.1988404272384474</v>
      </c>
    </row>
    <row r="280" spans="1:35" x14ac:dyDescent="0.2">
      <c r="A280">
        <v>266</v>
      </c>
      <c r="B280">
        <f t="shared" si="90"/>
        <v>26</v>
      </c>
      <c r="C280">
        <f t="shared" si="91"/>
        <v>5</v>
      </c>
      <c r="D280">
        <f t="shared" si="92"/>
        <v>212.44444444444446</v>
      </c>
      <c r="E280">
        <f t="shared" si="93"/>
        <v>-140.44444444444446</v>
      </c>
      <c r="F280" t="e">
        <f t="shared" si="94"/>
        <v>#N/A</v>
      </c>
      <c r="G280" t="e">
        <f t="shared" si="95"/>
        <v>#N/A</v>
      </c>
      <c r="H280">
        <f t="shared" si="96"/>
        <v>2.4076126010599744E-21</v>
      </c>
      <c r="I280">
        <f t="shared" si="68"/>
        <v>1.528738710261806E-20</v>
      </c>
      <c r="J280">
        <f t="shared" si="72"/>
        <v>9.7068857474163777E-20</v>
      </c>
      <c r="K280">
        <f t="shared" si="76"/>
        <v>6.1634882587135383E-19</v>
      </c>
      <c r="L280">
        <f t="shared" si="80"/>
        <v>3.9135710982701987E-18</v>
      </c>
      <c r="M280">
        <f t="shared" si="84"/>
        <v>2.4849627513385945E-17</v>
      </c>
      <c r="N280">
        <f t="shared" si="88"/>
        <v>1.577852994230667E-16</v>
      </c>
      <c r="O280">
        <f t="shared" si="99"/>
        <v>1.0018742011571715E-15</v>
      </c>
      <c r="P280">
        <f t="shared" si="70"/>
        <v>6.3615046434268059E-15</v>
      </c>
      <c r="Q280">
        <f t="shared" si="74"/>
        <v>4.0393036652305102E-14</v>
      </c>
      <c r="R280">
        <f t="shared" si="78"/>
        <v>2.564797954962361E-13</v>
      </c>
      <c r="S280">
        <f t="shared" si="82"/>
        <v>1.6285451887172577E-12</v>
      </c>
      <c r="T280">
        <f t="shared" si="86"/>
        <v>1.0340617382990077E-11</v>
      </c>
      <c r="U280">
        <f t="shared" si="97"/>
        <v>6.565882764703648E-11</v>
      </c>
      <c r="V280">
        <f t="shared" si="69"/>
        <v>4.1690756831161822E-10</v>
      </c>
      <c r="W280">
        <f t="shared" si="73"/>
        <v>2.6471980500454613E-9</v>
      </c>
      <c r="X280">
        <f t="shared" si="77"/>
        <v>1.6808659877641352E-8</v>
      </c>
      <c r="Y280">
        <f t="shared" si="81"/>
        <v>1.0672833748777397E-7</v>
      </c>
      <c r="Z280">
        <f t="shared" si="85"/>
        <v>6.7768270081163863E-7</v>
      </c>
      <c r="AA280">
        <f t="shared" si="89"/>
        <v>4.3030169286761819E-6</v>
      </c>
      <c r="AB280">
        <f t="shared" si="100"/>
        <v>2.7322454396870154E-5</v>
      </c>
      <c r="AC280">
        <f t="shared" si="71"/>
        <v>1.7348677140777927E-4</v>
      </c>
      <c r="AD280">
        <f t="shared" si="75"/>
        <v>1.1015723337411013E-3</v>
      </c>
      <c r="AE280">
        <f t="shared" si="79"/>
        <v>6.9945483255987517E-3</v>
      </c>
      <c r="AF280">
        <f t="shared" si="83"/>
        <v>4.4412613480391487E-2</v>
      </c>
      <c r="AG280">
        <f t="shared" si="87"/>
        <v>0.28200251743772187</v>
      </c>
      <c r="AH280">
        <f t="shared" si="98"/>
        <v>1.7906043713532807</v>
      </c>
    </row>
    <row r="281" spans="1:35" x14ac:dyDescent="0.2">
      <c r="A281">
        <v>267</v>
      </c>
      <c r="B281">
        <f t="shared" si="90"/>
        <v>26</v>
      </c>
      <c r="C281">
        <f t="shared" si="91"/>
        <v>6</v>
      </c>
      <c r="D281">
        <f t="shared" si="92"/>
        <v>213.33333333333334</v>
      </c>
      <c r="E281">
        <f t="shared" si="93"/>
        <v>-141.33333333333334</v>
      </c>
      <c r="F281" t="e">
        <f t="shared" si="94"/>
        <v>#N/A</v>
      </c>
      <c r="G281" t="e">
        <f t="shared" si="95"/>
        <v>#N/A</v>
      </c>
      <c r="H281">
        <f t="shared" si="96"/>
        <v>1.9606159658423323E-21</v>
      </c>
      <c r="I281">
        <f t="shared" ref="I281:I344" si="101">$C$8*EXP(-$C$5*($D281-($I$14-1)*$C$3))</f>
        <v>1.2449135386735035E-20</v>
      </c>
      <c r="J281">
        <f t="shared" si="72"/>
        <v>7.9047082435990772E-20</v>
      </c>
      <c r="K281">
        <f t="shared" si="76"/>
        <v>5.0191768725563737E-19</v>
      </c>
      <c r="L281">
        <f t="shared" si="80"/>
        <v>3.1869786590041716E-18</v>
      </c>
      <c r="M281">
        <f t="shared" si="84"/>
        <v>2.023605310361365E-17</v>
      </c>
      <c r="N281">
        <f t="shared" si="88"/>
        <v>1.2849092793744327E-16</v>
      </c>
      <c r="O281">
        <f t="shared" si="99"/>
        <v>8.1586653670506843E-16</v>
      </c>
      <c r="P281">
        <f t="shared" si="70"/>
        <v>5.1804295945250984E-15</v>
      </c>
      <c r="Q281">
        <f t="shared" si="74"/>
        <v>3.2893677551985261E-14</v>
      </c>
      <c r="R281">
        <f t="shared" si="78"/>
        <v>2.0886183339649694E-13</v>
      </c>
      <c r="S281">
        <f t="shared" si="82"/>
        <v>1.3261899761984262E-12</v>
      </c>
      <c r="T281">
        <f t="shared" si="86"/>
        <v>8.4207814533082334E-12</v>
      </c>
      <c r="U281">
        <f t="shared" si="97"/>
        <v>5.3468629349503248E-11</v>
      </c>
      <c r="V281">
        <f t="shared" si="69"/>
        <v>3.3950463390679726E-10</v>
      </c>
      <c r="W281">
        <f t="shared" si="73"/>
        <v>2.1557200520469094E-9</v>
      </c>
      <c r="X281">
        <f t="shared" si="77"/>
        <v>1.3687969113472841E-8</v>
      </c>
      <c r="Y281">
        <f t="shared" si="81"/>
        <v>8.691318628013986E-8</v>
      </c>
      <c r="Z281">
        <f t="shared" si="85"/>
        <v>5.5186433332400923E-7</v>
      </c>
      <c r="AA281">
        <f t="shared" si="89"/>
        <v>3.504120093049044E-6</v>
      </c>
      <c r="AB281">
        <f t="shared" si="100"/>
        <v>2.2249775687715821E-5</v>
      </c>
      <c r="AC281">
        <f t="shared" si="71"/>
        <v>1.412772693309462E-4</v>
      </c>
      <c r="AD281">
        <f t="shared" si="75"/>
        <v>8.970547438205543E-4</v>
      </c>
      <c r="AE281">
        <f t="shared" si="79"/>
        <v>5.6959425760552494E-3</v>
      </c>
      <c r="AF281">
        <f t="shared" si="83"/>
        <v>3.616698094872222E-2</v>
      </c>
      <c r="AG281">
        <f t="shared" si="87"/>
        <v>0.22964601441806182</v>
      </c>
      <c r="AH281">
        <f t="shared" si="98"/>
        <v>1.4581612994701425</v>
      </c>
    </row>
    <row r="282" spans="1:35" x14ac:dyDescent="0.2">
      <c r="A282">
        <v>268</v>
      </c>
      <c r="B282">
        <f t="shared" si="90"/>
        <v>26</v>
      </c>
      <c r="C282">
        <f t="shared" si="91"/>
        <v>7</v>
      </c>
      <c r="D282">
        <f t="shared" si="92"/>
        <v>214.22222222222223</v>
      </c>
      <c r="E282">
        <f t="shared" si="93"/>
        <v>-142.22222222222223</v>
      </c>
      <c r="F282" t="e">
        <f t="shared" si="94"/>
        <v>#N/A</v>
      </c>
      <c r="G282" t="e">
        <f t="shared" si="95"/>
        <v>#N/A</v>
      </c>
      <c r="H282">
        <f t="shared" si="96"/>
        <v>1.5966085921894038E-21</v>
      </c>
      <c r="I282">
        <f t="shared" si="101"/>
        <v>1.0137832635291752E-20</v>
      </c>
      <c r="J282">
        <f t="shared" si="72"/>
        <v>6.4371224759758548E-20</v>
      </c>
      <c r="K282">
        <f t="shared" si="76"/>
        <v>4.0873179960048765E-19</v>
      </c>
      <c r="L282">
        <f t="shared" si="80"/>
        <v>2.5952851546346717E-18</v>
      </c>
      <c r="M282">
        <f t="shared" si="84"/>
        <v>1.6479033538498201E-17</v>
      </c>
      <c r="N282">
        <f t="shared" si="88"/>
        <v>1.046353406977249E-16</v>
      </c>
      <c r="O282">
        <f t="shared" si="99"/>
        <v>6.6439299958647644E-16</v>
      </c>
      <c r="P282">
        <f t="shared" si="70"/>
        <v>4.2186325858555425E-15</v>
      </c>
      <c r="Q282">
        <f t="shared" si="74"/>
        <v>2.6786647218617593E-14</v>
      </c>
      <c r="R282">
        <f t="shared" si="78"/>
        <v>1.7008460789413809E-13</v>
      </c>
      <c r="S282">
        <f t="shared" si="82"/>
        <v>1.0799699419790157E-12</v>
      </c>
      <c r="T282">
        <f t="shared" si="86"/>
        <v>6.8573816879660845E-12</v>
      </c>
      <c r="U282">
        <f t="shared" si="97"/>
        <v>4.3541659620899384E-11</v>
      </c>
      <c r="V282">
        <f t="shared" si="69"/>
        <v>2.7647230514662822E-10</v>
      </c>
      <c r="W282">
        <f t="shared" si="73"/>
        <v>1.7554897121193191E-9</v>
      </c>
      <c r="X282">
        <f t="shared" si="77"/>
        <v>1.1146664862950251E-8</v>
      </c>
      <c r="Y282">
        <f t="shared" si="81"/>
        <v>7.0776910117536625E-8</v>
      </c>
      <c r="Z282">
        <f t="shared" si="85"/>
        <v>4.4940536630254595E-7</v>
      </c>
      <c r="AA282">
        <f t="shared" si="89"/>
        <v>2.8535462049152608E-6</v>
      </c>
      <c r="AB282">
        <f t="shared" si="100"/>
        <v>1.8118888990089386E-5</v>
      </c>
      <c r="AC282">
        <f t="shared" si="71"/>
        <v>1.1504777377345164E-4</v>
      </c>
      <c r="AD282">
        <f t="shared" si="75"/>
        <v>7.30507828458306E-4</v>
      </c>
      <c r="AE282">
        <f t="shared" si="79"/>
        <v>4.638435581462882E-3</v>
      </c>
      <c r="AF282">
        <f t="shared" si="83"/>
        <v>2.9452230086003617E-2</v>
      </c>
      <c r="AG282">
        <f t="shared" si="87"/>
        <v>0.18701000408532631</v>
      </c>
      <c r="AH282">
        <f t="shared" si="98"/>
        <v>1.1874395088544971</v>
      </c>
    </row>
    <row r="283" spans="1:35" x14ac:dyDescent="0.2">
      <c r="A283">
        <v>269</v>
      </c>
      <c r="B283">
        <f t="shared" si="90"/>
        <v>26</v>
      </c>
      <c r="C283">
        <f t="shared" si="91"/>
        <v>8</v>
      </c>
      <c r="D283">
        <f t="shared" si="92"/>
        <v>215.11111111111111</v>
      </c>
      <c r="E283">
        <f t="shared" si="93"/>
        <v>-143.11111111111111</v>
      </c>
      <c r="F283" t="e">
        <f t="shared" si="94"/>
        <v>#N/A</v>
      </c>
      <c r="G283" t="e">
        <f t="shared" si="95"/>
        <v>#N/A</v>
      </c>
      <c r="H283">
        <f t="shared" si="96"/>
        <v>1.300182718627338E-21</v>
      </c>
      <c r="I283">
        <f t="shared" si="101"/>
        <v>8.2556456611996219E-21</v>
      </c>
      <c r="J283">
        <f t="shared" si="72"/>
        <v>5.2420082429059816E-20</v>
      </c>
      <c r="K283">
        <f t="shared" si="76"/>
        <v>3.3284677596859878E-19</v>
      </c>
      <c r="L283">
        <f t="shared" si="80"/>
        <v>2.1134452892671047E-18</v>
      </c>
      <c r="M283">
        <f t="shared" si="84"/>
        <v>1.3419541101839322E-17</v>
      </c>
      <c r="N283">
        <f t="shared" si="88"/>
        <v>8.5208774647961349E-17</v>
      </c>
      <c r="O283">
        <f t="shared" si="99"/>
        <v>5.4104199405237921E-16</v>
      </c>
      <c r="P283">
        <f t="shared" si="70"/>
        <v>3.4354025220708688E-15</v>
      </c>
      <c r="Q283">
        <f t="shared" si="74"/>
        <v>2.1813446309877967E-14</v>
      </c>
      <c r="R283">
        <f t="shared" si="78"/>
        <v>1.3850675047740867E-13</v>
      </c>
      <c r="S283">
        <f t="shared" si="82"/>
        <v>8.7946304565014303E-13</v>
      </c>
      <c r="T283">
        <f t="shared" si="86"/>
        <v>5.5842422553287829E-12</v>
      </c>
      <c r="U283">
        <f t="shared" si="97"/>
        <v>3.5457728122216646E-11</v>
      </c>
      <c r="V283">
        <f t="shared" ref="V283:V346" si="102">$C$8*EXP(-$C$5*($D283-($V$14-1)*$C$3))</f>
        <v>2.2514253968643677E-10</v>
      </c>
      <c r="W283">
        <f t="shared" si="73"/>
        <v>1.4295660173641643E-9</v>
      </c>
      <c r="X283">
        <f t="shared" si="77"/>
        <v>9.0771783992874681E-9</v>
      </c>
      <c r="Y283">
        <f t="shared" si="81"/>
        <v>5.7636490159727655E-8</v>
      </c>
      <c r="Z283">
        <f t="shared" si="85"/>
        <v>3.6596890044522632E-7</v>
      </c>
      <c r="AA283">
        <f t="shared" si="89"/>
        <v>2.3237576702175893E-6</v>
      </c>
      <c r="AB283">
        <f t="shared" si="100"/>
        <v>1.475494148089029E-5</v>
      </c>
      <c r="AC283">
        <f t="shared" si="71"/>
        <v>9.3688038513977829E-5</v>
      </c>
      <c r="AD283">
        <f t="shared" si="75"/>
        <v>5.9488196357570221E-4</v>
      </c>
      <c r="AE283">
        <f t="shared" si="79"/>
        <v>3.7772650191079133E-3</v>
      </c>
      <c r="AF283">
        <f t="shared" si="83"/>
        <v>2.3984137859578321E-2</v>
      </c>
      <c r="AG283">
        <f t="shared" si="87"/>
        <v>0.15228978267537979</v>
      </c>
      <c r="AH283">
        <f t="shared" si="98"/>
        <v>0.96697984489162514</v>
      </c>
    </row>
    <row r="284" spans="1:35" x14ac:dyDescent="0.2">
      <c r="A284">
        <v>270</v>
      </c>
      <c r="B284">
        <f t="shared" si="90"/>
        <v>26</v>
      </c>
      <c r="C284">
        <f t="shared" si="91"/>
        <v>9</v>
      </c>
      <c r="D284">
        <f t="shared" si="92"/>
        <v>216</v>
      </c>
      <c r="E284">
        <f t="shared" si="93"/>
        <v>-144</v>
      </c>
      <c r="F284" t="e">
        <f t="shared" si="94"/>
        <v>#N/A</v>
      </c>
      <c r="G284" t="e">
        <f t="shared" si="95"/>
        <v>#N/A</v>
      </c>
      <c r="H284">
        <f t="shared" si="96"/>
        <v>1.0587911840678764E-21</v>
      </c>
      <c r="I284">
        <f t="shared" si="101"/>
        <v>6.7229049576160433E-21</v>
      </c>
      <c r="J284">
        <f t="shared" si="72"/>
        <v>4.2687785608007625E-20</v>
      </c>
      <c r="K284">
        <f t="shared" si="76"/>
        <v>2.7105054312137654E-19</v>
      </c>
      <c r="L284">
        <f t="shared" si="80"/>
        <v>1.7210636691497082E-18</v>
      </c>
      <c r="M284">
        <f t="shared" si="84"/>
        <v>1.092807311564996E-17</v>
      </c>
      <c r="N284">
        <f t="shared" si="88"/>
        <v>6.9388939039072432E-17</v>
      </c>
      <c r="O284">
        <f t="shared" si="99"/>
        <v>4.4059229930232245E-16</v>
      </c>
      <c r="P284">
        <f t="shared" si="70"/>
        <v>2.7975867176063917E-15</v>
      </c>
      <c r="Q284">
        <f t="shared" si="74"/>
        <v>1.7763568394002555E-14</v>
      </c>
      <c r="R284">
        <f t="shared" si="78"/>
        <v>1.1279162862139462E-13</v>
      </c>
      <c r="S284">
        <f t="shared" si="82"/>
        <v>7.1618219970723425E-13</v>
      </c>
      <c r="T284">
        <f t="shared" si="86"/>
        <v>4.5474735088646573E-12</v>
      </c>
      <c r="U284">
        <f t="shared" si="97"/>
        <v>2.8874656927077046E-11</v>
      </c>
      <c r="V284">
        <f t="shared" si="102"/>
        <v>1.833426431250521E-10</v>
      </c>
      <c r="W284">
        <f t="shared" si="73"/>
        <v>1.164153218269349E-9</v>
      </c>
      <c r="X284">
        <f t="shared" si="77"/>
        <v>7.3919121733317287E-9</v>
      </c>
      <c r="Y284">
        <f t="shared" si="81"/>
        <v>4.6935716640013204E-8</v>
      </c>
      <c r="Z284">
        <f t="shared" si="85"/>
        <v>2.980232238769536E-7</v>
      </c>
      <c r="AA284">
        <f t="shared" si="89"/>
        <v>1.8923295163729204E-6</v>
      </c>
      <c r="AB284">
        <f t="shared" si="100"/>
        <v>1.2015543459843389E-5</v>
      </c>
      <c r="AC284">
        <f t="shared" si="71"/>
        <v>7.6293945312500027E-5</v>
      </c>
      <c r="AD284">
        <f t="shared" si="75"/>
        <v>4.8443635619146714E-4</v>
      </c>
      <c r="AE284">
        <f t="shared" si="79"/>
        <v>3.0759791257199071E-3</v>
      </c>
      <c r="AF284">
        <f t="shared" si="83"/>
        <v>1.9531250000000003E-2</v>
      </c>
      <c r="AG284">
        <f t="shared" si="87"/>
        <v>0.12401570718501562</v>
      </c>
      <c r="AH284">
        <f t="shared" si="98"/>
        <v>0.78745065618429588</v>
      </c>
    </row>
    <row r="285" spans="1:35" s="1" customFormat="1" x14ac:dyDescent="0.2">
      <c r="A285" s="1">
        <v>271</v>
      </c>
      <c r="B285" s="1">
        <f t="shared" si="90"/>
        <v>27</v>
      </c>
      <c r="C285" s="1">
        <f t="shared" si="91"/>
        <v>0</v>
      </c>
      <c r="D285" s="1">
        <f t="shared" si="92"/>
        <v>216</v>
      </c>
      <c r="E285" s="1">
        <f t="shared" si="93"/>
        <v>-144</v>
      </c>
      <c r="F285" s="1" t="e">
        <f t="shared" si="94"/>
        <v>#N/A</v>
      </c>
      <c r="G285" s="1" t="e">
        <f t="shared" si="95"/>
        <v>#N/A</v>
      </c>
      <c r="H285" s="1">
        <f t="shared" si="96"/>
        <v>1.0587911840678764E-21</v>
      </c>
      <c r="I285" s="1">
        <f t="shared" si="101"/>
        <v>6.7229049576160433E-21</v>
      </c>
      <c r="J285" s="1">
        <f t="shared" si="72"/>
        <v>4.2687785608007625E-20</v>
      </c>
      <c r="K285" s="1">
        <f t="shared" si="76"/>
        <v>2.7105054312137654E-19</v>
      </c>
      <c r="L285" s="1">
        <f t="shared" si="80"/>
        <v>1.7210636691497082E-18</v>
      </c>
      <c r="M285" s="1">
        <f t="shared" si="84"/>
        <v>1.092807311564996E-17</v>
      </c>
      <c r="N285" s="1">
        <f t="shared" si="88"/>
        <v>6.9388939039072432E-17</v>
      </c>
      <c r="O285" s="1">
        <f t="shared" si="99"/>
        <v>4.4059229930232245E-16</v>
      </c>
      <c r="P285" s="1">
        <f t="shared" si="70"/>
        <v>2.7975867176063917E-15</v>
      </c>
      <c r="Q285" s="1">
        <f t="shared" si="74"/>
        <v>1.7763568394002555E-14</v>
      </c>
      <c r="R285" s="1">
        <f t="shared" si="78"/>
        <v>1.1279162862139462E-13</v>
      </c>
      <c r="S285" s="1">
        <f t="shared" si="82"/>
        <v>7.1618219970723425E-13</v>
      </c>
      <c r="T285" s="1">
        <f t="shared" si="86"/>
        <v>4.5474735088646573E-12</v>
      </c>
      <c r="U285" s="1">
        <f t="shared" si="97"/>
        <v>2.8874656927077046E-11</v>
      </c>
      <c r="V285" s="1">
        <f t="shared" si="102"/>
        <v>1.833426431250521E-10</v>
      </c>
      <c r="W285" s="1">
        <f t="shared" si="73"/>
        <v>1.164153218269349E-9</v>
      </c>
      <c r="X285" s="1">
        <f t="shared" si="77"/>
        <v>7.3919121733317287E-9</v>
      </c>
      <c r="Y285" s="1">
        <f t="shared" si="81"/>
        <v>4.6935716640013204E-8</v>
      </c>
      <c r="Z285" s="1">
        <f t="shared" si="85"/>
        <v>2.980232238769536E-7</v>
      </c>
      <c r="AA285" s="1">
        <f t="shared" si="89"/>
        <v>1.8923295163729204E-6</v>
      </c>
      <c r="AB285" s="1">
        <f t="shared" si="100"/>
        <v>1.2015543459843389E-5</v>
      </c>
      <c r="AC285" s="1">
        <f t="shared" si="71"/>
        <v>7.6293945312500027E-5</v>
      </c>
      <c r="AD285" s="1">
        <f t="shared" si="75"/>
        <v>4.8443635619146714E-4</v>
      </c>
      <c r="AE285" s="1">
        <f t="shared" si="79"/>
        <v>3.0759791257199071E-3</v>
      </c>
      <c r="AF285" s="1">
        <f t="shared" si="83"/>
        <v>1.9531250000000003E-2</v>
      </c>
      <c r="AG285" s="1">
        <f t="shared" si="87"/>
        <v>0.12401570718501562</v>
      </c>
      <c r="AH285" s="1">
        <f t="shared" si="98"/>
        <v>0.78745065618429588</v>
      </c>
      <c r="AI285" s="1">
        <f t="shared" ref="AI285:AI316" si="103">$C$8*EXP(-$C$5*($D285-($AI$14-1)*$C$3))</f>
        <v>5</v>
      </c>
    </row>
    <row r="286" spans="1:35" x14ac:dyDescent="0.2">
      <c r="A286">
        <v>272</v>
      </c>
      <c r="B286">
        <f t="shared" si="90"/>
        <v>27</v>
      </c>
      <c r="C286">
        <f t="shared" si="91"/>
        <v>1</v>
      </c>
      <c r="D286">
        <f t="shared" si="92"/>
        <v>216.88888888888889</v>
      </c>
      <c r="E286">
        <f t="shared" si="93"/>
        <v>-144.88888888888889</v>
      </c>
      <c r="F286" t="e">
        <f t="shared" si="94"/>
        <v>#N/A</v>
      </c>
      <c r="G286" t="e">
        <f t="shared" si="95"/>
        <v>#N/A</v>
      </c>
      <c r="H286">
        <f t="shared" si="96"/>
        <v>8.6221632959665469E-22</v>
      </c>
      <c r="I286">
        <f t="shared" si="101"/>
        <v>5.4747324345035455E-21</v>
      </c>
      <c r="J286">
        <f t="shared" si="72"/>
        <v>3.4762384103101329E-20</v>
      </c>
      <c r="K286">
        <f t="shared" si="76"/>
        <v>2.2072738037674374E-19</v>
      </c>
      <c r="L286">
        <f t="shared" si="80"/>
        <v>1.4015315032329086E-18</v>
      </c>
      <c r="M286">
        <f t="shared" si="84"/>
        <v>8.8991703303939464E-18</v>
      </c>
      <c r="N286">
        <f t="shared" si="88"/>
        <v>5.6506209376446435E-17</v>
      </c>
      <c r="O286">
        <f t="shared" si="99"/>
        <v>3.5879206482762485E-16</v>
      </c>
      <c r="P286">
        <f t="shared" si="70"/>
        <v>2.2781876045808519E-15</v>
      </c>
      <c r="Q286">
        <f t="shared" si="74"/>
        <v>1.4465589600370196E-14</v>
      </c>
      <c r="R286">
        <f t="shared" si="78"/>
        <v>9.1850768595871709E-14</v>
      </c>
      <c r="S286">
        <f t="shared" si="82"/>
        <v>5.8321602677269838E-13</v>
      </c>
      <c r="T286">
        <f t="shared" si="86"/>
        <v>3.7031909376947863E-12</v>
      </c>
      <c r="U286">
        <f t="shared" si="97"/>
        <v>2.3513796760543174E-11</v>
      </c>
      <c r="V286">
        <f t="shared" si="102"/>
        <v>1.4930330285381091E-10</v>
      </c>
      <c r="W286">
        <f t="shared" si="73"/>
        <v>9.480168800498624E-10</v>
      </c>
      <c r="X286">
        <f t="shared" si="77"/>
        <v>6.0195319706990566E-9</v>
      </c>
      <c r="Y286">
        <f t="shared" si="81"/>
        <v>3.8221645530575488E-8</v>
      </c>
      <c r="Z286">
        <f t="shared" si="85"/>
        <v>2.4269232129276499E-7</v>
      </c>
      <c r="AA286">
        <f t="shared" si="89"/>
        <v>1.541000184498957E-6</v>
      </c>
      <c r="AB286">
        <f t="shared" si="100"/>
        <v>9.7847412558273317E-6</v>
      </c>
      <c r="AC286">
        <f t="shared" si="71"/>
        <v>6.2129234250947755E-5</v>
      </c>
      <c r="AD286">
        <f t="shared" si="75"/>
        <v>3.9449604723173251E-4</v>
      </c>
      <c r="AE286">
        <f t="shared" si="79"/>
        <v>2.5048937614917961E-3</v>
      </c>
      <c r="AF286">
        <f t="shared" si="83"/>
        <v>1.5905083968242625E-2</v>
      </c>
      <c r="AG286">
        <f t="shared" si="87"/>
        <v>0.10099098809132356</v>
      </c>
      <c r="AH286">
        <f t="shared" si="98"/>
        <v>0.64125280294189968</v>
      </c>
      <c r="AI286">
        <f t="shared" si="103"/>
        <v>4.0717014958701112</v>
      </c>
    </row>
    <row r="287" spans="1:35" x14ac:dyDescent="0.2">
      <c r="A287">
        <v>273</v>
      </c>
      <c r="B287">
        <f t="shared" si="90"/>
        <v>27</v>
      </c>
      <c r="C287">
        <f t="shared" si="91"/>
        <v>2</v>
      </c>
      <c r="D287">
        <f t="shared" si="92"/>
        <v>217.77777777777777</v>
      </c>
      <c r="E287">
        <f t="shared" si="93"/>
        <v>-145.77777777777777</v>
      </c>
      <c r="F287" t="e">
        <f t="shared" si="94"/>
        <v>#N/A</v>
      </c>
      <c r="G287" t="e">
        <f t="shared" si="95"/>
        <v>#N/A</v>
      </c>
      <c r="H287">
        <f t="shared" si="96"/>
        <v>7.0213750379646468E-22</v>
      </c>
      <c r="I287">
        <f t="shared" si="101"/>
        <v>4.458295248611356E-21</v>
      </c>
      <c r="J287">
        <f t="shared" si="72"/>
        <v>2.8308410270521911E-20</v>
      </c>
      <c r="K287">
        <f t="shared" si="76"/>
        <v>1.7974720097189505E-19</v>
      </c>
      <c r="L287">
        <f t="shared" si="80"/>
        <v>1.1413235836445079E-18</v>
      </c>
      <c r="M287">
        <f t="shared" si="84"/>
        <v>7.2469530292536139E-18</v>
      </c>
      <c r="N287">
        <f t="shared" si="88"/>
        <v>4.6015283448805171E-17</v>
      </c>
      <c r="O287">
        <f t="shared" si="99"/>
        <v>2.9217883741299215E-16</v>
      </c>
      <c r="P287">
        <f t="shared" ref="P287:P350" si="104">$C$8*EXP(-$C$5*($D287-($P$14-1)*$C$3))</f>
        <v>1.8552199754889267E-15</v>
      </c>
      <c r="Q287">
        <f t="shared" si="74"/>
        <v>1.177991256289413E-14</v>
      </c>
      <c r="R287">
        <f t="shared" si="78"/>
        <v>7.4797782377726319E-14</v>
      </c>
      <c r="S287">
        <f t="shared" si="82"/>
        <v>4.7493631372516383E-13</v>
      </c>
      <c r="T287">
        <f t="shared" si="86"/>
        <v>3.0156576161008997E-12</v>
      </c>
      <c r="U287">
        <f t="shared" si="97"/>
        <v>1.9148232288697883E-11</v>
      </c>
      <c r="V287">
        <f t="shared" si="102"/>
        <v>1.2158369631364204E-10</v>
      </c>
      <c r="W287">
        <f t="shared" si="73"/>
        <v>7.7200834972182805E-10</v>
      </c>
      <c r="X287">
        <f t="shared" si="77"/>
        <v>4.9019474659066613E-9</v>
      </c>
      <c r="Y287">
        <f t="shared" si="81"/>
        <v>3.112542625629227E-8</v>
      </c>
      <c r="Z287">
        <f t="shared" si="85"/>
        <v>1.9763413752878814E-7</v>
      </c>
      <c r="AA287">
        <f t="shared" si="89"/>
        <v>1.254898551272104E-6</v>
      </c>
      <c r="AB287">
        <f t="shared" si="100"/>
        <v>7.9681091216108263E-6</v>
      </c>
      <c r="AC287">
        <f t="shared" si="71"/>
        <v>5.0594339207369709E-5</v>
      </c>
      <c r="AD287">
        <f t="shared" si="75"/>
        <v>3.2125402912565879E-4</v>
      </c>
      <c r="AE287">
        <f t="shared" si="79"/>
        <v>2.0398359351323711E-3</v>
      </c>
      <c r="AF287">
        <f t="shared" si="83"/>
        <v>1.2952150837086654E-2</v>
      </c>
      <c r="AG287">
        <f t="shared" si="87"/>
        <v>8.2241031456168567E-2</v>
      </c>
      <c r="AH287">
        <f t="shared" si="98"/>
        <v>0.522197999393887</v>
      </c>
      <c r="AI287">
        <f t="shared" si="103"/>
        <v>3.3157506142941804</v>
      </c>
    </row>
    <row r="288" spans="1:35" x14ac:dyDescent="0.2">
      <c r="A288">
        <v>274</v>
      </c>
      <c r="B288">
        <f t="shared" si="90"/>
        <v>27</v>
      </c>
      <c r="C288">
        <f t="shared" si="91"/>
        <v>3</v>
      </c>
      <c r="D288">
        <f t="shared" si="92"/>
        <v>218.66666666666666</v>
      </c>
      <c r="E288">
        <f t="shared" si="93"/>
        <v>-146.66666666666666</v>
      </c>
      <c r="F288" t="e">
        <f t="shared" si="94"/>
        <v>#N/A</v>
      </c>
      <c r="G288" t="e">
        <f t="shared" si="95"/>
        <v>#N/A</v>
      </c>
      <c r="H288">
        <f t="shared" si="96"/>
        <v>5.7177886490291622E-22</v>
      </c>
      <c r="I288">
        <f t="shared" si="101"/>
        <v>3.6305694865602807E-21</v>
      </c>
      <c r="J288">
        <f t="shared" si="72"/>
        <v>2.3052679288837857E-20</v>
      </c>
      <c r="K288">
        <f t="shared" si="76"/>
        <v>1.4637538941514665E-19</v>
      </c>
      <c r="L288">
        <f t="shared" si="80"/>
        <v>9.2942578855943244E-19</v>
      </c>
      <c r="M288">
        <f t="shared" si="84"/>
        <v>5.9014858979424543E-18</v>
      </c>
      <c r="N288">
        <f t="shared" si="88"/>
        <v>3.7472099690277567E-17</v>
      </c>
      <c r="O288">
        <f t="shared" si="99"/>
        <v>2.379330018712149E-16</v>
      </c>
      <c r="P288">
        <f t="shared" si="104"/>
        <v>1.5107803898732691E-15</v>
      </c>
      <c r="Q288">
        <f t="shared" si="74"/>
        <v>9.5928575207109955E-15</v>
      </c>
      <c r="R288">
        <f t="shared" si="78"/>
        <v>6.0910848479031053E-14</v>
      </c>
      <c r="S288">
        <f t="shared" si="82"/>
        <v>3.8675977980755719E-13</v>
      </c>
      <c r="T288">
        <f t="shared" si="86"/>
        <v>2.4557715253020253E-12</v>
      </c>
      <c r="U288">
        <f t="shared" si="97"/>
        <v>1.5593177210631904E-11</v>
      </c>
      <c r="V288">
        <f t="shared" si="102"/>
        <v>9.9010503630734719E-11</v>
      </c>
      <c r="W288">
        <f t="shared" si="73"/>
        <v>6.2867751047731673E-10</v>
      </c>
      <c r="X288">
        <f t="shared" si="77"/>
        <v>3.9918533659217708E-9</v>
      </c>
      <c r="Y288">
        <f t="shared" si="81"/>
        <v>2.5346688929468012E-8</v>
      </c>
      <c r="Z288">
        <f t="shared" si="85"/>
        <v>1.6094144268219319E-7</v>
      </c>
      <c r="AA288">
        <f t="shared" si="89"/>
        <v>1.0219144616759723E-6</v>
      </c>
      <c r="AB288">
        <f t="shared" si="100"/>
        <v>6.4887523659438153E-6</v>
      </c>
      <c r="AC288">
        <f t="shared" si="71"/>
        <v>4.1201009326641409E-5</v>
      </c>
      <c r="AD288">
        <f t="shared" si="75"/>
        <v>2.6161010218904906E-4</v>
      </c>
      <c r="AE288">
        <f t="shared" si="79"/>
        <v>1.661120605681618E-3</v>
      </c>
      <c r="AF288">
        <f t="shared" si="83"/>
        <v>1.0547458387620209E-2</v>
      </c>
      <c r="AG288">
        <f t="shared" si="87"/>
        <v>6.6972186160396491E-2</v>
      </c>
      <c r="AH288">
        <f t="shared" si="98"/>
        <v>0.42524687505449377</v>
      </c>
      <c r="AI288">
        <f t="shared" si="103"/>
        <v>2.7001493472307714</v>
      </c>
    </row>
    <row r="289" spans="1:36" x14ac:dyDescent="0.2">
      <c r="A289">
        <v>275</v>
      </c>
      <c r="B289">
        <f t="shared" si="90"/>
        <v>27</v>
      </c>
      <c r="C289">
        <f t="shared" si="91"/>
        <v>4</v>
      </c>
      <c r="D289">
        <f t="shared" si="92"/>
        <v>219.55555555555554</v>
      </c>
      <c r="E289">
        <f t="shared" si="93"/>
        <v>-147.55555555555554</v>
      </c>
      <c r="F289" t="e">
        <f t="shared" si="94"/>
        <v>#N/A</v>
      </c>
      <c r="G289" t="e">
        <f t="shared" si="95"/>
        <v>#N/A</v>
      </c>
      <c r="H289">
        <f t="shared" si="96"/>
        <v>4.6562257190642195E-22</v>
      </c>
      <c r="I289">
        <f t="shared" si="101"/>
        <v>2.9565190418575861E-21</v>
      </c>
      <c r="J289">
        <f t="shared" si="72"/>
        <v>1.8772725748834941E-20</v>
      </c>
      <c r="K289">
        <f t="shared" si="76"/>
        <v>1.1919937840804409E-19</v>
      </c>
      <c r="L289">
        <f t="shared" si="80"/>
        <v>7.5686887471554243E-19</v>
      </c>
      <c r="M289">
        <f t="shared" si="84"/>
        <v>4.8058177917017479E-18</v>
      </c>
      <c r="N289">
        <f t="shared" si="88"/>
        <v>3.0515040872459312E-17</v>
      </c>
      <c r="O289">
        <f t="shared" si="99"/>
        <v>1.9375843192717763E-16</v>
      </c>
      <c r="P289">
        <f t="shared" si="104"/>
        <v>1.2302893546756482E-15</v>
      </c>
      <c r="Q289">
        <f t="shared" si="74"/>
        <v>7.8118504633495886E-15</v>
      </c>
      <c r="R289">
        <f t="shared" si="78"/>
        <v>4.9602158573357511E-14</v>
      </c>
      <c r="S289">
        <f t="shared" si="82"/>
        <v>3.1495407479696509E-13</v>
      </c>
      <c r="T289">
        <f t="shared" si="86"/>
        <v>1.9998337186174959E-12</v>
      </c>
      <c r="U289">
        <f t="shared" si="97"/>
        <v>1.2698152594779533E-11</v>
      </c>
      <c r="V289">
        <f t="shared" si="102"/>
        <v>8.0628243148023102E-11</v>
      </c>
      <c r="W289">
        <f t="shared" si="73"/>
        <v>5.1195743196607761E-10</v>
      </c>
      <c r="X289">
        <f t="shared" si="77"/>
        <v>3.2507270642635624E-9</v>
      </c>
      <c r="Y289">
        <f t="shared" si="81"/>
        <v>2.0640830245893934E-8</v>
      </c>
      <c r="Z289">
        <f t="shared" si="85"/>
        <v>1.3106110258331595E-7</v>
      </c>
      <c r="AA289">
        <f t="shared" si="89"/>
        <v>8.3218612845147102E-7</v>
      </c>
      <c r="AB289">
        <f t="shared" si="100"/>
        <v>5.2840525429488319E-6</v>
      </c>
      <c r="AC289">
        <f t="shared" ref="AC289:AC352" si="105">$C$8*EXP(-$C$5*($D289-($AC$14-1)*$C$3))</f>
        <v>3.3551642261328909E-5</v>
      </c>
      <c r="AD289">
        <f t="shared" si="75"/>
        <v>2.1303964888357674E-4</v>
      </c>
      <c r="AE289">
        <f t="shared" si="79"/>
        <v>1.3527174509949018E-3</v>
      </c>
      <c r="AF289">
        <f t="shared" si="83"/>
        <v>8.5892204189001904E-3</v>
      </c>
      <c r="AG289">
        <f t="shared" si="87"/>
        <v>5.4538150114195591E-2</v>
      </c>
      <c r="AH289">
        <f t="shared" si="98"/>
        <v>0.34629566745469464</v>
      </c>
      <c r="AI289">
        <f t="shared" si="103"/>
        <v>2.1988404272384474</v>
      </c>
    </row>
    <row r="290" spans="1:36" x14ac:dyDescent="0.2">
      <c r="A290">
        <v>276</v>
      </c>
      <c r="B290">
        <f t="shared" si="90"/>
        <v>27</v>
      </c>
      <c r="C290">
        <f t="shared" si="91"/>
        <v>5</v>
      </c>
      <c r="D290">
        <f t="shared" si="92"/>
        <v>220.44444444444446</v>
      </c>
      <c r="E290">
        <f t="shared" si="93"/>
        <v>-148.44444444444446</v>
      </c>
      <c r="F290" t="e">
        <f t="shared" si="94"/>
        <v>#N/A</v>
      </c>
      <c r="G290" t="e">
        <f t="shared" si="95"/>
        <v>#N/A</v>
      </c>
      <c r="H290">
        <f t="shared" si="96"/>
        <v>3.7917522450845192E-22</v>
      </c>
      <c r="I290">
        <f t="shared" si="101"/>
        <v>2.4076126010599744E-21</v>
      </c>
      <c r="J290">
        <f t="shared" si="72"/>
        <v>1.528738710261806E-20</v>
      </c>
      <c r="K290">
        <f t="shared" si="76"/>
        <v>9.7068857474163777E-20</v>
      </c>
      <c r="L290">
        <f t="shared" si="80"/>
        <v>6.1634882587135383E-19</v>
      </c>
      <c r="M290">
        <f t="shared" si="84"/>
        <v>3.9135710982701987E-18</v>
      </c>
      <c r="N290">
        <f t="shared" si="88"/>
        <v>2.4849627513385945E-17</v>
      </c>
      <c r="O290">
        <f t="shared" si="99"/>
        <v>1.577852994230667E-16</v>
      </c>
      <c r="P290">
        <f t="shared" si="104"/>
        <v>1.0018742011571715E-15</v>
      </c>
      <c r="Q290">
        <f t="shared" si="74"/>
        <v>6.3615046434268059E-15</v>
      </c>
      <c r="R290">
        <f t="shared" si="78"/>
        <v>4.0393036652305102E-14</v>
      </c>
      <c r="S290">
        <f t="shared" si="82"/>
        <v>2.564797954962361E-13</v>
      </c>
      <c r="T290">
        <f t="shared" si="86"/>
        <v>1.6285451887172577E-12</v>
      </c>
      <c r="U290">
        <f t="shared" si="97"/>
        <v>1.0340617382990077E-11</v>
      </c>
      <c r="V290">
        <f t="shared" si="102"/>
        <v>6.565882764703648E-11</v>
      </c>
      <c r="W290">
        <f t="shared" si="73"/>
        <v>4.1690756831161822E-10</v>
      </c>
      <c r="X290">
        <f t="shared" si="77"/>
        <v>2.6471980500454613E-9</v>
      </c>
      <c r="Y290">
        <f t="shared" si="81"/>
        <v>1.6808659877641352E-8</v>
      </c>
      <c r="Z290">
        <f t="shared" si="85"/>
        <v>1.0672833748777397E-7</v>
      </c>
      <c r="AA290">
        <f t="shared" si="89"/>
        <v>6.7768270081163863E-7</v>
      </c>
      <c r="AB290">
        <f t="shared" si="100"/>
        <v>4.3030169286761819E-6</v>
      </c>
      <c r="AC290">
        <f t="shared" si="105"/>
        <v>2.7322454396870154E-5</v>
      </c>
      <c r="AD290">
        <f t="shared" si="75"/>
        <v>1.7348677140777927E-4</v>
      </c>
      <c r="AE290">
        <f t="shared" si="79"/>
        <v>1.1015723337411013E-3</v>
      </c>
      <c r="AF290">
        <f t="shared" si="83"/>
        <v>6.9945483255987517E-3</v>
      </c>
      <c r="AG290">
        <f t="shared" si="87"/>
        <v>4.4412613480391487E-2</v>
      </c>
      <c r="AH290">
        <f t="shared" si="98"/>
        <v>0.28200251743772187</v>
      </c>
      <c r="AI290">
        <f t="shared" si="103"/>
        <v>1.7906043713532807</v>
      </c>
    </row>
    <row r="291" spans="1:36" x14ac:dyDescent="0.2">
      <c r="A291">
        <v>277</v>
      </c>
      <c r="B291">
        <f t="shared" si="90"/>
        <v>27</v>
      </c>
      <c r="C291">
        <f t="shared" si="91"/>
        <v>6</v>
      </c>
      <c r="D291">
        <f t="shared" si="92"/>
        <v>221.33333333333334</v>
      </c>
      <c r="E291">
        <f t="shared" si="93"/>
        <v>-149.33333333333334</v>
      </c>
      <c r="F291" t="e">
        <f t="shared" si="94"/>
        <v>#N/A</v>
      </c>
      <c r="G291" t="e">
        <f t="shared" si="95"/>
        <v>#N/A</v>
      </c>
      <c r="H291">
        <f t="shared" si="96"/>
        <v>3.0877766576559088E-22</v>
      </c>
      <c r="I291">
        <f t="shared" si="101"/>
        <v>1.9606159658423323E-21</v>
      </c>
      <c r="J291">
        <f t="shared" ref="J291:J354" si="106">$C$8*EXP(-$C$5*($D291-($J$14-1)*$C$3))</f>
        <v>1.2449135386735035E-20</v>
      </c>
      <c r="K291">
        <f t="shared" si="76"/>
        <v>7.9047082435990772E-20</v>
      </c>
      <c r="L291">
        <f t="shared" si="80"/>
        <v>5.0191768725563737E-19</v>
      </c>
      <c r="M291">
        <f t="shared" si="84"/>
        <v>3.1869786590041716E-18</v>
      </c>
      <c r="N291">
        <f t="shared" si="88"/>
        <v>2.023605310361365E-17</v>
      </c>
      <c r="O291">
        <f t="shared" si="99"/>
        <v>1.2849092793744327E-16</v>
      </c>
      <c r="P291">
        <f t="shared" si="104"/>
        <v>8.1586653670506843E-16</v>
      </c>
      <c r="Q291">
        <f t="shared" si="74"/>
        <v>5.1804295945250984E-15</v>
      </c>
      <c r="R291">
        <f t="shared" si="78"/>
        <v>3.2893677551985261E-14</v>
      </c>
      <c r="S291">
        <f t="shared" si="82"/>
        <v>2.0886183339649694E-13</v>
      </c>
      <c r="T291">
        <f t="shared" si="86"/>
        <v>1.3261899761984262E-12</v>
      </c>
      <c r="U291">
        <f t="shared" si="97"/>
        <v>8.4207814533082334E-12</v>
      </c>
      <c r="V291">
        <f t="shared" si="102"/>
        <v>5.3468629349503248E-11</v>
      </c>
      <c r="W291">
        <f t="shared" si="73"/>
        <v>3.3950463390679726E-10</v>
      </c>
      <c r="X291">
        <f t="shared" si="77"/>
        <v>2.1557200520469094E-9</v>
      </c>
      <c r="Y291">
        <f t="shared" si="81"/>
        <v>1.3687969113472841E-8</v>
      </c>
      <c r="Z291">
        <f t="shared" si="85"/>
        <v>8.691318628013986E-8</v>
      </c>
      <c r="AA291">
        <f t="shared" si="89"/>
        <v>5.5186433332400923E-7</v>
      </c>
      <c r="AB291">
        <f t="shared" si="100"/>
        <v>3.504120093049044E-6</v>
      </c>
      <c r="AC291">
        <f t="shared" si="105"/>
        <v>2.2249775687715821E-5</v>
      </c>
      <c r="AD291">
        <f t="shared" si="75"/>
        <v>1.412772693309462E-4</v>
      </c>
      <c r="AE291">
        <f t="shared" si="79"/>
        <v>8.970547438205543E-4</v>
      </c>
      <c r="AF291">
        <f t="shared" si="83"/>
        <v>5.6959425760552494E-3</v>
      </c>
      <c r="AG291">
        <f t="shared" si="87"/>
        <v>3.616698094872222E-2</v>
      </c>
      <c r="AH291">
        <f t="shared" si="98"/>
        <v>0.22964601441806182</v>
      </c>
      <c r="AI291">
        <f t="shared" si="103"/>
        <v>1.4581612994701425</v>
      </c>
    </row>
    <row r="292" spans="1:36" x14ac:dyDescent="0.2">
      <c r="A292">
        <v>278</v>
      </c>
      <c r="B292">
        <f t="shared" si="90"/>
        <v>27</v>
      </c>
      <c r="C292">
        <f t="shared" si="91"/>
        <v>7</v>
      </c>
      <c r="D292">
        <f t="shared" si="92"/>
        <v>222.22222222222223</v>
      </c>
      <c r="E292">
        <f t="shared" si="93"/>
        <v>-150.22222222222223</v>
      </c>
      <c r="F292" t="e">
        <f t="shared" si="94"/>
        <v>#N/A</v>
      </c>
      <c r="G292" t="e">
        <f t="shared" si="95"/>
        <v>#N/A</v>
      </c>
      <c r="H292">
        <f t="shared" si="96"/>
        <v>2.5145009671780664E-22</v>
      </c>
      <c r="I292">
        <f t="shared" si="101"/>
        <v>1.5966085921894038E-21</v>
      </c>
      <c r="J292">
        <f t="shared" si="106"/>
        <v>1.0137832635291752E-20</v>
      </c>
      <c r="K292">
        <f t="shared" si="76"/>
        <v>6.4371224759758548E-20</v>
      </c>
      <c r="L292">
        <f t="shared" si="80"/>
        <v>4.0873179960048765E-19</v>
      </c>
      <c r="M292">
        <f t="shared" si="84"/>
        <v>2.5952851546346717E-18</v>
      </c>
      <c r="N292">
        <f t="shared" si="88"/>
        <v>1.6479033538498201E-17</v>
      </c>
      <c r="O292">
        <f t="shared" si="99"/>
        <v>1.046353406977249E-16</v>
      </c>
      <c r="P292">
        <f t="shared" si="104"/>
        <v>6.6439299958647644E-16</v>
      </c>
      <c r="Q292">
        <f t="shared" si="74"/>
        <v>4.2186325858555425E-15</v>
      </c>
      <c r="R292">
        <f t="shared" si="78"/>
        <v>2.6786647218617593E-14</v>
      </c>
      <c r="S292">
        <f t="shared" si="82"/>
        <v>1.7008460789413809E-13</v>
      </c>
      <c r="T292">
        <f t="shared" si="86"/>
        <v>1.0799699419790157E-12</v>
      </c>
      <c r="U292">
        <f t="shared" si="97"/>
        <v>6.8573816879660845E-12</v>
      </c>
      <c r="V292">
        <f t="shared" si="102"/>
        <v>4.3541659620899384E-11</v>
      </c>
      <c r="W292">
        <f t="shared" si="73"/>
        <v>2.7647230514662822E-10</v>
      </c>
      <c r="X292">
        <f t="shared" si="77"/>
        <v>1.7554897121193191E-9</v>
      </c>
      <c r="Y292">
        <f t="shared" si="81"/>
        <v>1.1146664862950251E-8</v>
      </c>
      <c r="Z292">
        <f t="shared" si="85"/>
        <v>7.0776910117536625E-8</v>
      </c>
      <c r="AA292">
        <f t="shared" si="89"/>
        <v>4.4940536630254595E-7</v>
      </c>
      <c r="AB292">
        <f t="shared" si="100"/>
        <v>2.8535462049152608E-6</v>
      </c>
      <c r="AC292">
        <f t="shared" si="105"/>
        <v>1.8118888990089386E-5</v>
      </c>
      <c r="AD292">
        <f t="shared" si="75"/>
        <v>1.1504777377345164E-4</v>
      </c>
      <c r="AE292">
        <f t="shared" si="79"/>
        <v>7.30507828458306E-4</v>
      </c>
      <c r="AF292">
        <f t="shared" si="83"/>
        <v>4.638435581462882E-3</v>
      </c>
      <c r="AG292">
        <f t="shared" si="87"/>
        <v>2.9452230086003617E-2</v>
      </c>
      <c r="AH292">
        <f t="shared" si="98"/>
        <v>0.18701000408532631</v>
      </c>
      <c r="AI292">
        <f t="shared" si="103"/>
        <v>1.1874395088544971</v>
      </c>
    </row>
    <row r="293" spans="1:36" x14ac:dyDescent="0.2">
      <c r="A293">
        <v>279</v>
      </c>
      <c r="B293">
        <f t="shared" si="90"/>
        <v>27</v>
      </c>
      <c r="C293">
        <f t="shared" si="91"/>
        <v>8</v>
      </c>
      <c r="D293">
        <f t="shared" si="92"/>
        <v>223.11111111111111</v>
      </c>
      <c r="E293">
        <f t="shared" si="93"/>
        <v>-151.11111111111111</v>
      </c>
      <c r="F293" t="e">
        <f t="shared" si="94"/>
        <v>#N/A</v>
      </c>
      <c r="G293" t="e">
        <f t="shared" si="95"/>
        <v>#N/A</v>
      </c>
      <c r="H293">
        <f t="shared" si="96"/>
        <v>2.0476594698851622E-22</v>
      </c>
      <c r="I293">
        <f t="shared" si="101"/>
        <v>1.300182718627338E-21</v>
      </c>
      <c r="J293">
        <f t="shared" si="106"/>
        <v>8.2556456611996219E-21</v>
      </c>
      <c r="K293">
        <f t="shared" si="76"/>
        <v>5.2420082429059816E-20</v>
      </c>
      <c r="L293">
        <f t="shared" si="80"/>
        <v>3.3284677596859878E-19</v>
      </c>
      <c r="M293">
        <f t="shared" si="84"/>
        <v>2.1134452892671047E-18</v>
      </c>
      <c r="N293">
        <f t="shared" si="88"/>
        <v>1.3419541101839322E-17</v>
      </c>
      <c r="O293">
        <f t="shared" si="99"/>
        <v>8.5208774647961349E-17</v>
      </c>
      <c r="P293">
        <f t="shared" si="104"/>
        <v>5.4104199405237921E-16</v>
      </c>
      <c r="Q293">
        <f t="shared" si="74"/>
        <v>3.4354025220708688E-15</v>
      </c>
      <c r="R293">
        <f t="shared" si="78"/>
        <v>2.1813446309877967E-14</v>
      </c>
      <c r="S293">
        <f t="shared" si="82"/>
        <v>1.3850675047740867E-13</v>
      </c>
      <c r="T293">
        <f t="shared" si="86"/>
        <v>8.7946304565014303E-13</v>
      </c>
      <c r="U293">
        <f t="shared" si="97"/>
        <v>5.5842422553287829E-12</v>
      </c>
      <c r="V293">
        <f t="shared" si="102"/>
        <v>3.5457728122216646E-11</v>
      </c>
      <c r="W293">
        <f t="shared" ref="W293:W356" si="107">$C$8*EXP(-$C$5*($D293-($W$14-1)*$C$3))</f>
        <v>2.2514253968643677E-10</v>
      </c>
      <c r="X293">
        <f t="shared" si="77"/>
        <v>1.4295660173641643E-9</v>
      </c>
      <c r="Y293">
        <f t="shared" si="81"/>
        <v>9.0771783992874681E-9</v>
      </c>
      <c r="Z293">
        <f t="shared" si="85"/>
        <v>5.7636490159727655E-8</v>
      </c>
      <c r="AA293">
        <f t="shared" si="89"/>
        <v>3.6596890044522632E-7</v>
      </c>
      <c r="AB293">
        <f t="shared" si="100"/>
        <v>2.3237576702175893E-6</v>
      </c>
      <c r="AC293">
        <f t="shared" si="105"/>
        <v>1.475494148089029E-5</v>
      </c>
      <c r="AD293">
        <f t="shared" si="75"/>
        <v>9.3688038513977829E-5</v>
      </c>
      <c r="AE293">
        <f t="shared" si="79"/>
        <v>5.9488196357570221E-4</v>
      </c>
      <c r="AF293">
        <f t="shared" si="83"/>
        <v>3.7772650191079133E-3</v>
      </c>
      <c r="AG293">
        <f t="shared" si="87"/>
        <v>2.3984137859578321E-2</v>
      </c>
      <c r="AH293">
        <f t="shared" si="98"/>
        <v>0.15228978267537979</v>
      </c>
      <c r="AI293">
        <f t="shared" si="103"/>
        <v>0.96697984489162514</v>
      </c>
    </row>
    <row r="294" spans="1:36" x14ac:dyDescent="0.2">
      <c r="A294">
        <v>280</v>
      </c>
      <c r="B294">
        <f t="shared" si="90"/>
        <v>27</v>
      </c>
      <c r="C294">
        <f t="shared" si="91"/>
        <v>9</v>
      </c>
      <c r="D294">
        <f t="shared" si="92"/>
        <v>224</v>
      </c>
      <c r="E294">
        <f t="shared" si="93"/>
        <v>-152</v>
      </c>
      <c r="F294" t="e">
        <f t="shared" si="94"/>
        <v>#N/A</v>
      </c>
      <c r="G294" t="e">
        <f t="shared" si="95"/>
        <v>#N/A</v>
      </c>
      <c r="H294">
        <f t="shared" si="96"/>
        <v>1.6674916253127967E-22</v>
      </c>
      <c r="I294">
        <f t="shared" si="101"/>
        <v>1.0587911840678764E-21</v>
      </c>
      <c r="J294">
        <f t="shared" si="106"/>
        <v>6.7229049576160433E-21</v>
      </c>
      <c r="K294">
        <f t="shared" si="76"/>
        <v>4.2687785608007625E-20</v>
      </c>
      <c r="L294">
        <f t="shared" si="80"/>
        <v>2.7105054312137654E-19</v>
      </c>
      <c r="M294">
        <f t="shared" si="84"/>
        <v>1.7210636691497082E-18</v>
      </c>
      <c r="N294">
        <f t="shared" si="88"/>
        <v>1.092807311564996E-17</v>
      </c>
      <c r="O294">
        <f t="shared" si="99"/>
        <v>6.9388939039072432E-17</v>
      </c>
      <c r="P294">
        <f t="shared" si="104"/>
        <v>4.4059229930232245E-16</v>
      </c>
      <c r="Q294">
        <f t="shared" si="74"/>
        <v>2.7975867176063917E-15</v>
      </c>
      <c r="R294">
        <f t="shared" si="78"/>
        <v>1.7763568394002555E-14</v>
      </c>
      <c r="S294">
        <f t="shared" si="82"/>
        <v>1.1279162862139462E-13</v>
      </c>
      <c r="T294">
        <f t="shared" si="86"/>
        <v>7.1618219970723425E-13</v>
      </c>
      <c r="U294">
        <f t="shared" si="97"/>
        <v>4.5474735088646573E-12</v>
      </c>
      <c r="V294">
        <f t="shared" si="102"/>
        <v>2.8874656927077046E-11</v>
      </c>
      <c r="W294">
        <f t="shared" si="107"/>
        <v>1.833426431250521E-10</v>
      </c>
      <c r="X294">
        <f t="shared" si="77"/>
        <v>1.164153218269349E-9</v>
      </c>
      <c r="Y294">
        <f t="shared" si="81"/>
        <v>7.3919121733317287E-9</v>
      </c>
      <c r="Z294">
        <f t="shared" si="85"/>
        <v>4.6935716640013204E-8</v>
      </c>
      <c r="AA294">
        <f t="shared" si="89"/>
        <v>2.980232238769536E-7</v>
      </c>
      <c r="AB294">
        <f t="shared" si="100"/>
        <v>1.8923295163729204E-6</v>
      </c>
      <c r="AC294">
        <f t="shared" si="105"/>
        <v>1.2015543459843389E-5</v>
      </c>
      <c r="AD294">
        <f t="shared" si="75"/>
        <v>7.6293945312500027E-5</v>
      </c>
      <c r="AE294">
        <f t="shared" si="79"/>
        <v>4.8443635619146714E-4</v>
      </c>
      <c r="AF294">
        <f t="shared" si="83"/>
        <v>3.0759791257199071E-3</v>
      </c>
      <c r="AG294">
        <f t="shared" si="87"/>
        <v>1.9531250000000003E-2</v>
      </c>
      <c r="AH294">
        <f t="shared" si="98"/>
        <v>0.12401570718501562</v>
      </c>
      <c r="AI294">
        <f t="shared" si="103"/>
        <v>0.78745065618429588</v>
      </c>
    </row>
    <row r="295" spans="1:36" s="1" customFormat="1" x14ac:dyDescent="0.2">
      <c r="A295" s="1">
        <v>281</v>
      </c>
      <c r="B295" s="1">
        <f t="shared" si="90"/>
        <v>28</v>
      </c>
      <c r="C295" s="1">
        <f t="shared" si="91"/>
        <v>0</v>
      </c>
      <c r="D295" s="1">
        <f t="shared" si="92"/>
        <v>224</v>
      </c>
      <c r="E295" s="1">
        <f t="shared" si="93"/>
        <v>-152</v>
      </c>
      <c r="F295" s="1" t="e">
        <f t="shared" si="94"/>
        <v>#N/A</v>
      </c>
      <c r="G295" s="1" t="e">
        <f t="shared" si="95"/>
        <v>#N/A</v>
      </c>
      <c r="H295" s="1">
        <f t="shared" si="96"/>
        <v>1.6674916253127967E-22</v>
      </c>
      <c r="I295" s="1">
        <f t="shared" si="101"/>
        <v>1.0587911840678764E-21</v>
      </c>
      <c r="J295" s="1">
        <f t="shared" si="106"/>
        <v>6.7229049576160433E-21</v>
      </c>
      <c r="K295" s="1">
        <f t="shared" si="76"/>
        <v>4.2687785608007625E-20</v>
      </c>
      <c r="L295" s="1">
        <f t="shared" si="80"/>
        <v>2.7105054312137654E-19</v>
      </c>
      <c r="M295" s="1">
        <f t="shared" si="84"/>
        <v>1.7210636691497082E-18</v>
      </c>
      <c r="N295" s="1">
        <f t="shared" si="88"/>
        <v>1.092807311564996E-17</v>
      </c>
      <c r="O295" s="1">
        <f t="shared" si="99"/>
        <v>6.9388939039072432E-17</v>
      </c>
      <c r="P295" s="1">
        <f t="shared" si="104"/>
        <v>4.4059229930232245E-16</v>
      </c>
      <c r="Q295" s="1">
        <f t="shared" si="74"/>
        <v>2.7975867176063917E-15</v>
      </c>
      <c r="R295" s="1">
        <f t="shared" si="78"/>
        <v>1.7763568394002555E-14</v>
      </c>
      <c r="S295" s="1">
        <f t="shared" si="82"/>
        <v>1.1279162862139462E-13</v>
      </c>
      <c r="T295" s="1">
        <f t="shared" si="86"/>
        <v>7.1618219970723425E-13</v>
      </c>
      <c r="U295" s="1">
        <f t="shared" si="97"/>
        <v>4.5474735088646573E-12</v>
      </c>
      <c r="V295" s="1">
        <f t="shared" si="102"/>
        <v>2.8874656927077046E-11</v>
      </c>
      <c r="W295" s="1">
        <f t="shared" si="107"/>
        <v>1.833426431250521E-10</v>
      </c>
      <c r="X295" s="1">
        <f t="shared" si="77"/>
        <v>1.164153218269349E-9</v>
      </c>
      <c r="Y295" s="1">
        <f t="shared" si="81"/>
        <v>7.3919121733317287E-9</v>
      </c>
      <c r="Z295" s="1">
        <f t="shared" si="85"/>
        <v>4.6935716640013204E-8</v>
      </c>
      <c r="AA295" s="1">
        <f t="shared" si="89"/>
        <v>2.980232238769536E-7</v>
      </c>
      <c r="AB295" s="1">
        <f t="shared" si="100"/>
        <v>1.8923295163729204E-6</v>
      </c>
      <c r="AC295" s="1">
        <f t="shared" si="105"/>
        <v>1.2015543459843389E-5</v>
      </c>
      <c r="AD295" s="1">
        <f t="shared" si="75"/>
        <v>7.6293945312500027E-5</v>
      </c>
      <c r="AE295" s="1">
        <f t="shared" si="79"/>
        <v>4.8443635619146714E-4</v>
      </c>
      <c r="AF295" s="1">
        <f t="shared" si="83"/>
        <v>3.0759791257199071E-3</v>
      </c>
      <c r="AG295" s="1">
        <f t="shared" si="87"/>
        <v>1.9531250000000003E-2</v>
      </c>
      <c r="AH295" s="1">
        <f t="shared" si="98"/>
        <v>0.12401570718501562</v>
      </c>
      <c r="AI295" s="1">
        <f t="shared" si="103"/>
        <v>0.78745065618429588</v>
      </c>
      <c r="AJ295" s="1">
        <f t="shared" ref="AJ295:AJ326" si="108">$C$8*EXP(-$C$5*($D295-($AJ$14-1)*$C$3))</f>
        <v>5</v>
      </c>
    </row>
    <row r="296" spans="1:36" x14ac:dyDescent="0.2">
      <c r="A296">
        <v>282</v>
      </c>
      <c r="B296">
        <f t="shared" si="90"/>
        <v>28</v>
      </c>
      <c r="C296">
        <f t="shared" si="91"/>
        <v>1</v>
      </c>
      <c r="D296">
        <f t="shared" si="92"/>
        <v>224.88888888888889</v>
      </c>
      <c r="E296">
        <f t="shared" si="93"/>
        <v>-152.88888888888889</v>
      </c>
      <c r="F296" t="e">
        <f t="shared" si="94"/>
        <v>#N/A</v>
      </c>
      <c r="G296" t="e">
        <f t="shared" si="95"/>
        <v>#N/A</v>
      </c>
      <c r="H296">
        <f t="shared" si="96"/>
        <v>1.3579056290274041E-22</v>
      </c>
      <c r="I296">
        <f t="shared" si="101"/>
        <v>8.6221632959665469E-22</v>
      </c>
      <c r="J296">
        <f t="shared" si="106"/>
        <v>5.4747324345035455E-21</v>
      </c>
      <c r="K296">
        <f t="shared" si="76"/>
        <v>3.4762384103101329E-20</v>
      </c>
      <c r="L296">
        <f t="shared" si="80"/>
        <v>2.2072738037674374E-19</v>
      </c>
      <c r="M296">
        <f t="shared" si="84"/>
        <v>1.4015315032329086E-18</v>
      </c>
      <c r="N296">
        <f t="shared" si="88"/>
        <v>8.8991703303939464E-18</v>
      </c>
      <c r="O296">
        <f t="shared" si="99"/>
        <v>5.6506209376446435E-17</v>
      </c>
      <c r="P296">
        <f t="shared" si="104"/>
        <v>3.5879206482762485E-16</v>
      </c>
      <c r="Q296">
        <f t="shared" si="74"/>
        <v>2.2781876045808519E-15</v>
      </c>
      <c r="R296">
        <f t="shared" si="78"/>
        <v>1.4465589600370196E-14</v>
      </c>
      <c r="S296">
        <f t="shared" si="82"/>
        <v>9.1850768595871709E-14</v>
      </c>
      <c r="T296">
        <f t="shared" si="86"/>
        <v>5.8321602677269838E-13</v>
      </c>
      <c r="U296">
        <f t="shared" si="97"/>
        <v>3.7031909376947863E-12</v>
      </c>
      <c r="V296">
        <f t="shared" si="102"/>
        <v>2.3513796760543174E-11</v>
      </c>
      <c r="W296">
        <f t="shared" si="107"/>
        <v>1.4930330285381091E-10</v>
      </c>
      <c r="X296">
        <f t="shared" si="77"/>
        <v>9.480168800498624E-10</v>
      </c>
      <c r="Y296">
        <f t="shared" si="81"/>
        <v>6.0195319706990566E-9</v>
      </c>
      <c r="Z296">
        <f t="shared" si="85"/>
        <v>3.8221645530575488E-8</v>
      </c>
      <c r="AA296">
        <f t="shared" si="89"/>
        <v>2.4269232129276499E-7</v>
      </c>
      <c r="AB296">
        <f t="shared" si="100"/>
        <v>1.541000184498957E-6</v>
      </c>
      <c r="AC296">
        <f t="shared" si="105"/>
        <v>9.7847412558273317E-6</v>
      </c>
      <c r="AD296">
        <f t="shared" si="75"/>
        <v>6.2129234250947755E-5</v>
      </c>
      <c r="AE296">
        <f t="shared" si="79"/>
        <v>3.9449604723173251E-4</v>
      </c>
      <c r="AF296">
        <f t="shared" si="83"/>
        <v>2.5048937614917961E-3</v>
      </c>
      <c r="AG296">
        <f t="shared" si="87"/>
        <v>1.5905083968242625E-2</v>
      </c>
      <c r="AH296">
        <f t="shared" si="98"/>
        <v>0.10099098809132356</v>
      </c>
      <c r="AI296">
        <f t="shared" si="103"/>
        <v>0.64125280294189968</v>
      </c>
      <c r="AJ296">
        <f t="shared" si="108"/>
        <v>4.0717014958701112</v>
      </c>
    </row>
    <row r="297" spans="1:36" x14ac:dyDescent="0.2">
      <c r="A297">
        <v>283</v>
      </c>
      <c r="B297">
        <f t="shared" si="90"/>
        <v>28</v>
      </c>
      <c r="C297">
        <f t="shared" si="91"/>
        <v>2</v>
      </c>
      <c r="D297">
        <f t="shared" si="92"/>
        <v>225.77777777777777</v>
      </c>
      <c r="E297">
        <f t="shared" si="93"/>
        <v>-153.77777777777777</v>
      </c>
      <c r="F297" t="e">
        <f t="shared" si="94"/>
        <v>#N/A</v>
      </c>
      <c r="G297" t="e">
        <f t="shared" si="95"/>
        <v>#N/A</v>
      </c>
      <c r="H297">
        <f t="shared" si="96"/>
        <v>1.1057972761922614E-22</v>
      </c>
      <c r="I297">
        <f t="shared" si="101"/>
        <v>7.0213750379646468E-22</v>
      </c>
      <c r="J297">
        <f t="shared" si="106"/>
        <v>4.458295248611356E-21</v>
      </c>
      <c r="K297">
        <f t="shared" si="76"/>
        <v>2.8308410270521911E-20</v>
      </c>
      <c r="L297">
        <f t="shared" si="80"/>
        <v>1.7974720097189505E-19</v>
      </c>
      <c r="M297">
        <f t="shared" si="84"/>
        <v>1.1413235836445079E-18</v>
      </c>
      <c r="N297">
        <f t="shared" si="88"/>
        <v>7.2469530292536139E-18</v>
      </c>
      <c r="O297">
        <f t="shared" si="99"/>
        <v>4.6015283448805171E-17</v>
      </c>
      <c r="P297">
        <f t="shared" si="104"/>
        <v>2.9217883741299215E-16</v>
      </c>
      <c r="Q297">
        <f t="shared" ref="Q297:Q360" si="109">$C$8*EXP(-$C$5*($D297-($Q$14-1)*$C$3))</f>
        <v>1.8552199754889267E-15</v>
      </c>
      <c r="R297">
        <f t="shared" si="78"/>
        <v>1.177991256289413E-14</v>
      </c>
      <c r="S297">
        <f t="shared" si="82"/>
        <v>7.4797782377726319E-14</v>
      </c>
      <c r="T297">
        <f t="shared" si="86"/>
        <v>4.7493631372516383E-13</v>
      </c>
      <c r="U297">
        <f t="shared" si="97"/>
        <v>3.0156576161008997E-12</v>
      </c>
      <c r="V297">
        <f t="shared" si="102"/>
        <v>1.9148232288697883E-11</v>
      </c>
      <c r="W297">
        <f t="shared" si="107"/>
        <v>1.2158369631364204E-10</v>
      </c>
      <c r="X297">
        <f t="shared" si="77"/>
        <v>7.7200834972182805E-10</v>
      </c>
      <c r="Y297">
        <f t="shared" si="81"/>
        <v>4.9019474659066613E-9</v>
      </c>
      <c r="Z297">
        <f t="shared" si="85"/>
        <v>3.112542625629227E-8</v>
      </c>
      <c r="AA297">
        <f t="shared" si="89"/>
        <v>1.9763413752878814E-7</v>
      </c>
      <c r="AB297">
        <f t="shared" si="100"/>
        <v>1.254898551272104E-6</v>
      </c>
      <c r="AC297">
        <f t="shared" si="105"/>
        <v>7.9681091216108263E-6</v>
      </c>
      <c r="AD297">
        <f t="shared" si="75"/>
        <v>5.0594339207369709E-5</v>
      </c>
      <c r="AE297">
        <f t="shared" si="79"/>
        <v>3.2125402912565879E-4</v>
      </c>
      <c r="AF297">
        <f t="shared" si="83"/>
        <v>2.0398359351323711E-3</v>
      </c>
      <c r="AG297">
        <f t="shared" ref="AG297:AG328" si="110">$C$8*EXP(-$C$5*($D297-($AG$14-1)*$C$3))</f>
        <v>1.2952150837086654E-2</v>
      </c>
      <c r="AH297">
        <f t="shared" si="98"/>
        <v>8.2241031456168567E-2</v>
      </c>
      <c r="AI297">
        <f t="shared" si="103"/>
        <v>0.522197999393887</v>
      </c>
      <c r="AJ297">
        <f t="shared" si="108"/>
        <v>3.3157506142941804</v>
      </c>
    </row>
    <row r="298" spans="1:36" x14ac:dyDescent="0.2">
      <c r="A298">
        <v>284</v>
      </c>
      <c r="B298">
        <f t="shared" si="90"/>
        <v>28</v>
      </c>
      <c r="C298">
        <f t="shared" si="91"/>
        <v>3</v>
      </c>
      <c r="D298">
        <f t="shared" si="92"/>
        <v>226.66666666666666</v>
      </c>
      <c r="E298">
        <f t="shared" si="93"/>
        <v>-154.66666666666666</v>
      </c>
      <c r="F298" t="e">
        <f t="shared" si="94"/>
        <v>#N/A</v>
      </c>
      <c r="G298" t="e">
        <f t="shared" si="95"/>
        <v>#N/A</v>
      </c>
      <c r="H298">
        <f t="shared" si="96"/>
        <v>9.0049528472022819E-23</v>
      </c>
      <c r="I298">
        <f t="shared" si="101"/>
        <v>5.7177886490291622E-22</v>
      </c>
      <c r="J298">
        <f t="shared" si="106"/>
        <v>3.6305694865602807E-21</v>
      </c>
      <c r="K298">
        <f t="shared" si="76"/>
        <v>2.3052679288837857E-20</v>
      </c>
      <c r="L298">
        <f t="shared" si="80"/>
        <v>1.4637538941514665E-19</v>
      </c>
      <c r="M298">
        <f t="shared" si="84"/>
        <v>9.2942578855943244E-19</v>
      </c>
      <c r="N298">
        <f t="shared" si="88"/>
        <v>5.9014858979424543E-18</v>
      </c>
      <c r="O298">
        <f t="shared" si="99"/>
        <v>3.7472099690277567E-17</v>
      </c>
      <c r="P298">
        <f t="shared" si="104"/>
        <v>2.379330018712149E-16</v>
      </c>
      <c r="Q298">
        <f t="shared" si="109"/>
        <v>1.5107803898732691E-15</v>
      </c>
      <c r="R298">
        <f t="shared" si="78"/>
        <v>9.5928575207109955E-15</v>
      </c>
      <c r="S298">
        <f t="shared" si="82"/>
        <v>6.0910848479031053E-14</v>
      </c>
      <c r="T298">
        <f t="shared" si="86"/>
        <v>3.8675977980755719E-13</v>
      </c>
      <c r="U298">
        <f t="shared" si="97"/>
        <v>2.4557715253020253E-12</v>
      </c>
      <c r="V298">
        <f t="shared" si="102"/>
        <v>1.5593177210631904E-11</v>
      </c>
      <c r="W298">
        <f t="shared" si="107"/>
        <v>9.9010503630734719E-11</v>
      </c>
      <c r="X298">
        <f t="shared" si="77"/>
        <v>6.2867751047731673E-10</v>
      </c>
      <c r="Y298">
        <f t="shared" si="81"/>
        <v>3.9918533659217708E-9</v>
      </c>
      <c r="Z298">
        <f t="shared" si="85"/>
        <v>2.5346688929468012E-8</v>
      </c>
      <c r="AA298">
        <f t="shared" si="89"/>
        <v>1.6094144268219319E-7</v>
      </c>
      <c r="AB298">
        <f t="shared" si="100"/>
        <v>1.0219144616759723E-6</v>
      </c>
      <c r="AC298">
        <f t="shared" si="105"/>
        <v>6.4887523659438153E-6</v>
      </c>
      <c r="AD298">
        <f t="shared" si="75"/>
        <v>4.1201009326641409E-5</v>
      </c>
      <c r="AE298">
        <f t="shared" si="79"/>
        <v>2.6161010218904906E-4</v>
      </c>
      <c r="AF298">
        <f t="shared" si="83"/>
        <v>1.661120605681618E-3</v>
      </c>
      <c r="AG298">
        <f t="shared" si="110"/>
        <v>1.0547458387620209E-2</v>
      </c>
      <c r="AH298">
        <f t="shared" si="98"/>
        <v>6.6972186160396491E-2</v>
      </c>
      <c r="AI298">
        <f t="shared" si="103"/>
        <v>0.42524687505449377</v>
      </c>
      <c r="AJ298">
        <f t="shared" si="108"/>
        <v>2.7001493472307714</v>
      </c>
    </row>
    <row r="299" spans="1:36" x14ac:dyDescent="0.2">
      <c r="A299">
        <v>285</v>
      </c>
      <c r="B299">
        <f t="shared" si="90"/>
        <v>28</v>
      </c>
      <c r="C299">
        <f t="shared" si="91"/>
        <v>4</v>
      </c>
      <c r="D299">
        <f t="shared" si="92"/>
        <v>227.55555555555554</v>
      </c>
      <c r="E299">
        <f t="shared" si="93"/>
        <v>-155.55555555555554</v>
      </c>
      <c r="F299" t="e">
        <f t="shared" si="94"/>
        <v>#N/A</v>
      </c>
      <c r="G299" t="e">
        <f t="shared" si="95"/>
        <v>#N/A</v>
      </c>
      <c r="H299">
        <f t="shared" si="96"/>
        <v>7.3330959956386439E-23</v>
      </c>
      <c r="I299">
        <f t="shared" si="101"/>
        <v>4.6562257190642195E-22</v>
      </c>
      <c r="J299">
        <f t="shared" si="106"/>
        <v>2.9565190418575861E-21</v>
      </c>
      <c r="K299">
        <f t="shared" si="76"/>
        <v>1.8772725748834941E-20</v>
      </c>
      <c r="L299">
        <f t="shared" si="80"/>
        <v>1.1919937840804409E-19</v>
      </c>
      <c r="M299">
        <f t="shared" si="84"/>
        <v>7.5686887471554243E-19</v>
      </c>
      <c r="N299">
        <f t="shared" si="88"/>
        <v>4.8058177917017479E-18</v>
      </c>
      <c r="O299">
        <f t="shared" si="99"/>
        <v>3.0515040872459312E-17</v>
      </c>
      <c r="P299">
        <f t="shared" si="104"/>
        <v>1.9375843192717763E-16</v>
      </c>
      <c r="Q299">
        <f t="shared" si="109"/>
        <v>1.2302893546756482E-15</v>
      </c>
      <c r="R299">
        <f t="shared" si="78"/>
        <v>7.8118504633495886E-15</v>
      </c>
      <c r="S299">
        <f t="shared" si="82"/>
        <v>4.9602158573357511E-14</v>
      </c>
      <c r="T299">
        <f t="shared" si="86"/>
        <v>3.1495407479696509E-13</v>
      </c>
      <c r="U299">
        <f t="shared" si="97"/>
        <v>1.9998337186174959E-12</v>
      </c>
      <c r="V299">
        <f t="shared" si="102"/>
        <v>1.2698152594779533E-11</v>
      </c>
      <c r="W299">
        <f t="shared" si="107"/>
        <v>8.0628243148023102E-11</v>
      </c>
      <c r="X299">
        <f t="shared" si="77"/>
        <v>5.1195743196607761E-10</v>
      </c>
      <c r="Y299">
        <f t="shared" si="81"/>
        <v>3.2507270642635624E-9</v>
      </c>
      <c r="Z299">
        <f t="shared" si="85"/>
        <v>2.0640830245893934E-8</v>
      </c>
      <c r="AA299">
        <f t="shared" si="89"/>
        <v>1.3106110258331595E-7</v>
      </c>
      <c r="AB299">
        <f t="shared" si="100"/>
        <v>8.3218612845147102E-7</v>
      </c>
      <c r="AC299">
        <f t="shared" si="105"/>
        <v>5.2840525429488319E-6</v>
      </c>
      <c r="AD299">
        <f t="shared" ref="AD299:AD362" si="111">$C$8*EXP(-$C$5*($D299-($AD$14-1)*$C$3))</f>
        <v>3.3551642261328909E-5</v>
      </c>
      <c r="AE299">
        <f t="shared" si="79"/>
        <v>2.1303964888357674E-4</v>
      </c>
      <c r="AF299">
        <f t="shared" si="83"/>
        <v>1.3527174509949018E-3</v>
      </c>
      <c r="AG299">
        <f t="shared" si="110"/>
        <v>8.5892204189001904E-3</v>
      </c>
      <c r="AH299">
        <f t="shared" si="98"/>
        <v>5.4538150114195591E-2</v>
      </c>
      <c r="AI299">
        <f t="shared" si="103"/>
        <v>0.34629566745469464</v>
      </c>
      <c r="AJ299">
        <f t="shared" si="108"/>
        <v>2.1988404272384474</v>
      </c>
    </row>
    <row r="300" spans="1:36" x14ac:dyDescent="0.2">
      <c r="A300">
        <v>286</v>
      </c>
      <c r="B300">
        <f t="shared" si="90"/>
        <v>28</v>
      </c>
      <c r="C300">
        <f t="shared" si="91"/>
        <v>5</v>
      </c>
      <c r="D300">
        <f t="shared" si="92"/>
        <v>228.44444444444446</v>
      </c>
      <c r="E300">
        <f t="shared" si="93"/>
        <v>-156.44444444444446</v>
      </c>
      <c r="F300" t="e">
        <f t="shared" si="94"/>
        <v>#N/A</v>
      </c>
      <c r="G300" t="e">
        <f t="shared" si="95"/>
        <v>#N/A</v>
      </c>
      <c r="H300">
        <f t="shared" si="96"/>
        <v>5.9716355869601762E-23</v>
      </c>
      <c r="I300">
        <f t="shared" si="101"/>
        <v>3.7917522450845192E-22</v>
      </c>
      <c r="J300">
        <f t="shared" si="106"/>
        <v>2.4076126010599744E-21</v>
      </c>
      <c r="K300">
        <f t="shared" si="76"/>
        <v>1.528738710261806E-20</v>
      </c>
      <c r="L300">
        <f t="shared" si="80"/>
        <v>9.7068857474163777E-20</v>
      </c>
      <c r="M300">
        <f t="shared" si="84"/>
        <v>6.1634882587135383E-19</v>
      </c>
      <c r="N300">
        <f t="shared" si="88"/>
        <v>3.9135710982701987E-18</v>
      </c>
      <c r="O300">
        <f t="shared" si="99"/>
        <v>2.4849627513385945E-17</v>
      </c>
      <c r="P300">
        <f t="shared" si="104"/>
        <v>1.577852994230667E-16</v>
      </c>
      <c r="Q300">
        <f t="shared" si="109"/>
        <v>1.0018742011571715E-15</v>
      </c>
      <c r="R300">
        <f t="shared" si="78"/>
        <v>6.3615046434268059E-15</v>
      </c>
      <c r="S300">
        <f t="shared" si="82"/>
        <v>4.0393036652305102E-14</v>
      </c>
      <c r="T300">
        <f t="shared" si="86"/>
        <v>2.564797954962361E-13</v>
      </c>
      <c r="U300">
        <f t="shared" si="97"/>
        <v>1.6285451887172577E-12</v>
      </c>
      <c r="V300">
        <f t="shared" si="102"/>
        <v>1.0340617382990077E-11</v>
      </c>
      <c r="W300">
        <f t="shared" si="107"/>
        <v>6.565882764703648E-11</v>
      </c>
      <c r="X300">
        <f t="shared" si="77"/>
        <v>4.1690756831161822E-10</v>
      </c>
      <c r="Y300">
        <f t="shared" si="81"/>
        <v>2.6471980500454613E-9</v>
      </c>
      <c r="Z300">
        <f t="shared" si="85"/>
        <v>1.6808659877641352E-8</v>
      </c>
      <c r="AA300">
        <f t="shared" si="89"/>
        <v>1.0672833748777397E-7</v>
      </c>
      <c r="AB300">
        <f t="shared" si="100"/>
        <v>6.7768270081163863E-7</v>
      </c>
      <c r="AC300">
        <f t="shared" si="105"/>
        <v>4.3030169286761819E-6</v>
      </c>
      <c r="AD300">
        <f t="shared" si="111"/>
        <v>2.7322454396870154E-5</v>
      </c>
      <c r="AE300">
        <f t="shared" si="79"/>
        <v>1.7348677140777927E-4</v>
      </c>
      <c r="AF300">
        <f t="shared" si="83"/>
        <v>1.1015723337411013E-3</v>
      </c>
      <c r="AG300">
        <f t="shared" si="110"/>
        <v>6.9945483255987517E-3</v>
      </c>
      <c r="AH300">
        <f t="shared" si="98"/>
        <v>4.4412613480391487E-2</v>
      </c>
      <c r="AI300">
        <f t="shared" si="103"/>
        <v>0.28200251743772187</v>
      </c>
      <c r="AJ300">
        <f t="shared" si="108"/>
        <v>1.7906043713532807</v>
      </c>
    </row>
    <row r="301" spans="1:36" x14ac:dyDescent="0.2">
      <c r="A301">
        <v>287</v>
      </c>
      <c r="B301">
        <f t="shared" si="90"/>
        <v>28</v>
      </c>
      <c r="C301">
        <f t="shared" si="91"/>
        <v>6</v>
      </c>
      <c r="D301">
        <f t="shared" si="92"/>
        <v>229.33333333333334</v>
      </c>
      <c r="E301">
        <f t="shared" si="93"/>
        <v>-157.33333333333334</v>
      </c>
      <c r="F301" t="e">
        <f t="shared" si="94"/>
        <v>#N/A</v>
      </c>
      <c r="G301" t="e">
        <f t="shared" si="95"/>
        <v>#N/A</v>
      </c>
      <c r="H301">
        <f t="shared" si="96"/>
        <v>4.8629435104433695E-23</v>
      </c>
      <c r="I301">
        <f t="shared" si="101"/>
        <v>3.0877766576559088E-22</v>
      </c>
      <c r="J301">
        <f t="shared" si="106"/>
        <v>1.9606159658423323E-21</v>
      </c>
      <c r="K301">
        <f t="shared" ref="K301:K364" si="112">$C$8*EXP(-$C$5*($D301-($K$14-1)*$C$3))</f>
        <v>1.2449135386735035E-20</v>
      </c>
      <c r="L301">
        <f t="shared" si="80"/>
        <v>7.9047082435990772E-20</v>
      </c>
      <c r="M301">
        <f t="shared" si="84"/>
        <v>5.0191768725563737E-19</v>
      </c>
      <c r="N301">
        <f t="shared" si="88"/>
        <v>3.1869786590041716E-18</v>
      </c>
      <c r="O301">
        <f t="shared" si="99"/>
        <v>2.023605310361365E-17</v>
      </c>
      <c r="P301">
        <f t="shared" si="104"/>
        <v>1.2849092793744327E-16</v>
      </c>
      <c r="Q301">
        <f t="shared" si="109"/>
        <v>8.1586653670506843E-16</v>
      </c>
      <c r="R301">
        <f t="shared" si="78"/>
        <v>5.1804295945250984E-15</v>
      </c>
      <c r="S301">
        <f t="shared" si="82"/>
        <v>3.2893677551985261E-14</v>
      </c>
      <c r="T301">
        <f t="shared" si="86"/>
        <v>2.0886183339649694E-13</v>
      </c>
      <c r="U301">
        <f t="shared" si="97"/>
        <v>1.3261899761984262E-12</v>
      </c>
      <c r="V301">
        <f t="shared" si="102"/>
        <v>8.4207814533082334E-12</v>
      </c>
      <c r="W301">
        <f t="shared" si="107"/>
        <v>5.3468629349503248E-11</v>
      </c>
      <c r="X301">
        <f t="shared" si="77"/>
        <v>3.3950463390679726E-10</v>
      </c>
      <c r="Y301">
        <f t="shared" si="81"/>
        <v>2.1557200520469094E-9</v>
      </c>
      <c r="Z301">
        <f t="shared" si="85"/>
        <v>1.3687969113472841E-8</v>
      </c>
      <c r="AA301">
        <f t="shared" si="89"/>
        <v>8.691318628013986E-8</v>
      </c>
      <c r="AB301">
        <f t="shared" si="100"/>
        <v>5.5186433332400923E-7</v>
      </c>
      <c r="AC301">
        <f t="shared" si="105"/>
        <v>3.504120093049044E-6</v>
      </c>
      <c r="AD301">
        <f t="shared" si="111"/>
        <v>2.2249775687715821E-5</v>
      </c>
      <c r="AE301">
        <f t="shared" si="79"/>
        <v>1.412772693309462E-4</v>
      </c>
      <c r="AF301">
        <f t="shared" si="83"/>
        <v>8.970547438205543E-4</v>
      </c>
      <c r="AG301">
        <f t="shared" si="110"/>
        <v>5.6959425760552494E-3</v>
      </c>
      <c r="AH301">
        <f t="shared" si="98"/>
        <v>3.616698094872222E-2</v>
      </c>
      <c r="AI301">
        <f t="shared" si="103"/>
        <v>0.22964601441806182</v>
      </c>
      <c r="AJ301">
        <f t="shared" si="108"/>
        <v>1.4581612994701425</v>
      </c>
    </row>
    <row r="302" spans="1:36" x14ac:dyDescent="0.2">
      <c r="A302">
        <v>288</v>
      </c>
      <c r="B302">
        <f t="shared" si="90"/>
        <v>28</v>
      </c>
      <c r="C302">
        <f t="shared" si="91"/>
        <v>7</v>
      </c>
      <c r="D302">
        <f t="shared" si="92"/>
        <v>230.22222222222223</v>
      </c>
      <c r="E302">
        <f t="shared" si="93"/>
        <v>-158.22222222222223</v>
      </c>
      <c r="F302" t="e">
        <f t="shared" si="94"/>
        <v>#N/A</v>
      </c>
      <c r="G302" t="e">
        <f t="shared" si="95"/>
        <v>#N/A</v>
      </c>
      <c r="H302">
        <f t="shared" si="96"/>
        <v>3.9600908731608378E-23</v>
      </c>
      <c r="I302">
        <f t="shared" si="101"/>
        <v>2.5145009671780664E-22</v>
      </c>
      <c r="J302">
        <f t="shared" si="106"/>
        <v>1.5966085921894038E-21</v>
      </c>
      <c r="K302">
        <f t="shared" si="112"/>
        <v>1.0137832635291752E-20</v>
      </c>
      <c r="L302">
        <f t="shared" si="80"/>
        <v>6.4371224759758548E-20</v>
      </c>
      <c r="M302">
        <f t="shared" si="84"/>
        <v>4.0873179960048765E-19</v>
      </c>
      <c r="N302">
        <f t="shared" si="88"/>
        <v>2.5952851546346717E-18</v>
      </c>
      <c r="O302">
        <f t="shared" si="99"/>
        <v>1.6479033538498201E-17</v>
      </c>
      <c r="P302">
        <f t="shared" si="104"/>
        <v>1.046353406977249E-16</v>
      </c>
      <c r="Q302">
        <f t="shared" si="109"/>
        <v>6.6439299958647644E-16</v>
      </c>
      <c r="R302">
        <f t="shared" si="78"/>
        <v>4.2186325858555425E-15</v>
      </c>
      <c r="S302">
        <f t="shared" si="82"/>
        <v>2.6786647218617593E-14</v>
      </c>
      <c r="T302">
        <f t="shared" si="86"/>
        <v>1.7008460789413809E-13</v>
      </c>
      <c r="U302">
        <f t="shared" si="97"/>
        <v>1.0799699419790157E-12</v>
      </c>
      <c r="V302">
        <f t="shared" si="102"/>
        <v>6.8573816879660845E-12</v>
      </c>
      <c r="W302">
        <f t="shared" si="107"/>
        <v>4.3541659620899384E-11</v>
      </c>
      <c r="X302">
        <f t="shared" si="77"/>
        <v>2.7647230514662822E-10</v>
      </c>
      <c r="Y302">
        <f t="shared" si="81"/>
        <v>1.7554897121193191E-9</v>
      </c>
      <c r="Z302">
        <f t="shared" si="85"/>
        <v>1.1146664862950251E-8</v>
      </c>
      <c r="AA302">
        <f t="shared" si="89"/>
        <v>7.0776910117536625E-8</v>
      </c>
      <c r="AB302">
        <f t="shared" si="100"/>
        <v>4.4940536630254595E-7</v>
      </c>
      <c r="AC302">
        <f t="shared" si="105"/>
        <v>2.8535462049152608E-6</v>
      </c>
      <c r="AD302">
        <f t="shared" si="111"/>
        <v>1.8118888990089386E-5</v>
      </c>
      <c r="AE302">
        <f t="shared" si="79"/>
        <v>1.1504777377345164E-4</v>
      </c>
      <c r="AF302">
        <f t="shared" si="83"/>
        <v>7.30507828458306E-4</v>
      </c>
      <c r="AG302">
        <f t="shared" si="110"/>
        <v>4.638435581462882E-3</v>
      </c>
      <c r="AH302">
        <f t="shared" si="98"/>
        <v>2.9452230086003617E-2</v>
      </c>
      <c r="AI302">
        <f t="shared" si="103"/>
        <v>0.18701000408532631</v>
      </c>
      <c r="AJ302">
        <f t="shared" si="108"/>
        <v>1.1874395088544971</v>
      </c>
    </row>
    <row r="303" spans="1:36" x14ac:dyDescent="0.2">
      <c r="A303">
        <v>289</v>
      </c>
      <c r="B303">
        <f t="shared" si="90"/>
        <v>28</v>
      </c>
      <c r="C303">
        <f t="shared" si="91"/>
        <v>8</v>
      </c>
      <c r="D303">
        <f t="shared" si="92"/>
        <v>231.11111111111111</v>
      </c>
      <c r="E303">
        <f t="shared" si="93"/>
        <v>-159.11111111111111</v>
      </c>
      <c r="F303" t="e">
        <f t="shared" si="94"/>
        <v>#N/A</v>
      </c>
      <c r="G303" t="e">
        <f t="shared" si="95"/>
        <v>#N/A</v>
      </c>
      <c r="H303">
        <f t="shared" si="96"/>
        <v>3.2248615864060999E-23</v>
      </c>
      <c r="I303">
        <f t="shared" si="101"/>
        <v>2.0476594698851622E-22</v>
      </c>
      <c r="J303">
        <f t="shared" si="106"/>
        <v>1.300182718627338E-21</v>
      </c>
      <c r="K303">
        <f t="shared" si="112"/>
        <v>8.2556456611996219E-21</v>
      </c>
      <c r="L303">
        <f t="shared" si="80"/>
        <v>5.2420082429059816E-20</v>
      </c>
      <c r="M303">
        <f t="shared" si="84"/>
        <v>3.3284677596859878E-19</v>
      </c>
      <c r="N303">
        <f t="shared" si="88"/>
        <v>2.1134452892671047E-18</v>
      </c>
      <c r="O303">
        <f t="shared" si="99"/>
        <v>1.3419541101839322E-17</v>
      </c>
      <c r="P303">
        <f t="shared" si="104"/>
        <v>8.5208774647961349E-17</v>
      </c>
      <c r="Q303">
        <f t="shared" si="109"/>
        <v>5.4104199405237921E-16</v>
      </c>
      <c r="R303">
        <f t="shared" si="78"/>
        <v>3.4354025220708688E-15</v>
      </c>
      <c r="S303">
        <f t="shared" si="82"/>
        <v>2.1813446309877967E-14</v>
      </c>
      <c r="T303">
        <f t="shared" si="86"/>
        <v>1.3850675047740867E-13</v>
      </c>
      <c r="U303">
        <f t="shared" si="97"/>
        <v>8.7946304565014303E-13</v>
      </c>
      <c r="V303">
        <f t="shared" si="102"/>
        <v>5.5842422553287829E-12</v>
      </c>
      <c r="W303">
        <f t="shared" si="107"/>
        <v>3.5457728122216646E-11</v>
      </c>
      <c r="X303">
        <f t="shared" ref="X303:X366" si="113">$C$8*EXP(-$C$5*($D303-($X$14-1)*$C$3))</f>
        <v>2.2514253968643677E-10</v>
      </c>
      <c r="Y303">
        <f t="shared" si="81"/>
        <v>1.4295660173641643E-9</v>
      </c>
      <c r="Z303">
        <f t="shared" si="85"/>
        <v>9.0771783992874681E-9</v>
      </c>
      <c r="AA303">
        <f t="shared" si="89"/>
        <v>5.7636490159727655E-8</v>
      </c>
      <c r="AB303">
        <f t="shared" si="100"/>
        <v>3.6596890044522632E-7</v>
      </c>
      <c r="AC303">
        <f t="shared" si="105"/>
        <v>2.3237576702175893E-6</v>
      </c>
      <c r="AD303">
        <f t="shared" si="111"/>
        <v>1.475494148089029E-5</v>
      </c>
      <c r="AE303">
        <f t="shared" si="79"/>
        <v>9.3688038513977829E-5</v>
      </c>
      <c r="AF303">
        <f t="shared" si="83"/>
        <v>5.9488196357570221E-4</v>
      </c>
      <c r="AG303">
        <f t="shared" si="110"/>
        <v>3.7772650191079133E-3</v>
      </c>
      <c r="AH303">
        <f t="shared" si="98"/>
        <v>2.3984137859578321E-2</v>
      </c>
      <c r="AI303">
        <f t="shared" si="103"/>
        <v>0.15228978267537979</v>
      </c>
      <c r="AJ303">
        <f t="shared" si="108"/>
        <v>0.96697984489162514</v>
      </c>
    </row>
    <row r="304" spans="1:36" x14ac:dyDescent="0.2">
      <c r="A304">
        <v>290</v>
      </c>
      <c r="B304">
        <f t="shared" si="90"/>
        <v>28</v>
      </c>
      <c r="C304">
        <f t="shared" si="91"/>
        <v>9</v>
      </c>
      <c r="D304">
        <f t="shared" si="92"/>
        <v>232</v>
      </c>
      <c r="E304">
        <f t="shared" si="93"/>
        <v>-160</v>
      </c>
      <c r="F304" t="e">
        <f t="shared" si="94"/>
        <v>#N/A</v>
      </c>
      <c r="G304" t="e">
        <f t="shared" si="95"/>
        <v>#N/A</v>
      </c>
      <c r="H304">
        <f t="shared" si="96"/>
        <v>2.6261347490687648E-23</v>
      </c>
      <c r="I304">
        <f t="shared" si="101"/>
        <v>1.6674916253127967E-22</v>
      </c>
      <c r="J304">
        <f t="shared" si="106"/>
        <v>1.0587911840678764E-21</v>
      </c>
      <c r="K304">
        <f t="shared" si="112"/>
        <v>6.7229049576160433E-21</v>
      </c>
      <c r="L304">
        <f t="shared" si="80"/>
        <v>4.2687785608007625E-20</v>
      </c>
      <c r="M304">
        <f t="shared" si="84"/>
        <v>2.7105054312137654E-19</v>
      </c>
      <c r="N304">
        <f t="shared" si="88"/>
        <v>1.7210636691497082E-18</v>
      </c>
      <c r="O304">
        <f t="shared" si="99"/>
        <v>1.092807311564996E-17</v>
      </c>
      <c r="P304">
        <f t="shared" si="104"/>
        <v>6.9388939039072432E-17</v>
      </c>
      <c r="Q304">
        <f t="shared" si="109"/>
        <v>4.4059229930232245E-16</v>
      </c>
      <c r="R304">
        <f t="shared" si="78"/>
        <v>2.7975867176063917E-15</v>
      </c>
      <c r="S304">
        <f t="shared" si="82"/>
        <v>1.7763568394002555E-14</v>
      </c>
      <c r="T304">
        <f t="shared" si="86"/>
        <v>1.1279162862139462E-13</v>
      </c>
      <c r="U304">
        <f t="shared" si="97"/>
        <v>7.1618219970723425E-13</v>
      </c>
      <c r="V304">
        <f t="shared" si="102"/>
        <v>4.5474735088646573E-12</v>
      </c>
      <c r="W304">
        <f t="shared" si="107"/>
        <v>2.8874656927077046E-11</v>
      </c>
      <c r="X304">
        <f t="shared" si="113"/>
        <v>1.833426431250521E-10</v>
      </c>
      <c r="Y304">
        <f t="shared" si="81"/>
        <v>1.164153218269349E-9</v>
      </c>
      <c r="Z304">
        <f t="shared" si="85"/>
        <v>7.3919121733317287E-9</v>
      </c>
      <c r="AA304">
        <f t="shared" si="89"/>
        <v>4.6935716640013204E-8</v>
      </c>
      <c r="AB304">
        <f t="shared" si="100"/>
        <v>2.980232238769536E-7</v>
      </c>
      <c r="AC304">
        <f t="shared" si="105"/>
        <v>1.8923295163729204E-6</v>
      </c>
      <c r="AD304">
        <f t="shared" si="111"/>
        <v>1.2015543459843389E-5</v>
      </c>
      <c r="AE304">
        <f t="shared" si="79"/>
        <v>7.6293945312500027E-5</v>
      </c>
      <c r="AF304">
        <f t="shared" si="83"/>
        <v>4.8443635619146714E-4</v>
      </c>
      <c r="AG304">
        <f t="shared" si="110"/>
        <v>3.0759791257199071E-3</v>
      </c>
      <c r="AH304">
        <f t="shared" si="98"/>
        <v>1.9531250000000003E-2</v>
      </c>
      <c r="AI304">
        <f t="shared" si="103"/>
        <v>0.12401570718501562</v>
      </c>
      <c r="AJ304">
        <f t="shared" si="108"/>
        <v>0.78745065618429588</v>
      </c>
    </row>
    <row r="305" spans="1:38" s="1" customFormat="1" x14ac:dyDescent="0.2">
      <c r="A305" s="1">
        <v>291</v>
      </c>
      <c r="B305" s="1">
        <f t="shared" si="90"/>
        <v>29</v>
      </c>
      <c r="C305" s="1">
        <f t="shared" si="91"/>
        <v>0</v>
      </c>
      <c r="D305" s="1">
        <f t="shared" si="92"/>
        <v>232</v>
      </c>
      <c r="E305" s="1">
        <f t="shared" si="93"/>
        <v>-160</v>
      </c>
      <c r="F305" s="1" t="e">
        <f t="shared" si="94"/>
        <v>#N/A</v>
      </c>
      <c r="G305" s="1" t="e">
        <f t="shared" si="95"/>
        <v>#N/A</v>
      </c>
      <c r="H305" s="1">
        <f t="shared" si="96"/>
        <v>2.6261347490687648E-23</v>
      </c>
      <c r="I305" s="1">
        <f t="shared" si="101"/>
        <v>1.6674916253127967E-22</v>
      </c>
      <c r="J305" s="1">
        <f t="shared" si="106"/>
        <v>1.0587911840678764E-21</v>
      </c>
      <c r="K305" s="1">
        <f t="shared" si="112"/>
        <v>6.7229049576160433E-21</v>
      </c>
      <c r="L305" s="1">
        <f t="shared" si="80"/>
        <v>4.2687785608007625E-20</v>
      </c>
      <c r="M305" s="1">
        <f t="shared" si="84"/>
        <v>2.7105054312137654E-19</v>
      </c>
      <c r="N305" s="1">
        <f t="shared" si="88"/>
        <v>1.7210636691497082E-18</v>
      </c>
      <c r="O305" s="1">
        <f t="shared" si="99"/>
        <v>1.092807311564996E-17</v>
      </c>
      <c r="P305" s="1">
        <f t="shared" si="104"/>
        <v>6.9388939039072432E-17</v>
      </c>
      <c r="Q305" s="1">
        <f t="shared" si="109"/>
        <v>4.4059229930232245E-16</v>
      </c>
      <c r="R305" s="1">
        <f t="shared" si="78"/>
        <v>2.7975867176063917E-15</v>
      </c>
      <c r="S305" s="1">
        <f t="shared" si="82"/>
        <v>1.7763568394002555E-14</v>
      </c>
      <c r="T305" s="1">
        <f t="shared" si="86"/>
        <v>1.1279162862139462E-13</v>
      </c>
      <c r="U305" s="1">
        <f t="shared" si="97"/>
        <v>7.1618219970723425E-13</v>
      </c>
      <c r="V305" s="1">
        <f t="shared" si="102"/>
        <v>4.5474735088646573E-12</v>
      </c>
      <c r="W305" s="1">
        <f t="shared" si="107"/>
        <v>2.8874656927077046E-11</v>
      </c>
      <c r="X305" s="1">
        <f t="shared" si="113"/>
        <v>1.833426431250521E-10</v>
      </c>
      <c r="Y305" s="1">
        <f t="shared" si="81"/>
        <v>1.164153218269349E-9</v>
      </c>
      <c r="Z305" s="1">
        <f t="shared" si="85"/>
        <v>7.3919121733317287E-9</v>
      </c>
      <c r="AA305" s="1">
        <f t="shared" si="89"/>
        <v>4.6935716640013204E-8</v>
      </c>
      <c r="AB305" s="1">
        <f t="shared" si="100"/>
        <v>2.980232238769536E-7</v>
      </c>
      <c r="AC305" s="1">
        <f t="shared" si="105"/>
        <v>1.8923295163729204E-6</v>
      </c>
      <c r="AD305" s="1">
        <f t="shared" si="111"/>
        <v>1.2015543459843389E-5</v>
      </c>
      <c r="AE305" s="1">
        <f t="shared" si="79"/>
        <v>7.6293945312500027E-5</v>
      </c>
      <c r="AF305" s="1">
        <f t="shared" si="83"/>
        <v>4.8443635619146714E-4</v>
      </c>
      <c r="AG305" s="1">
        <f t="shared" si="110"/>
        <v>3.0759791257199071E-3</v>
      </c>
      <c r="AH305" s="1">
        <f t="shared" si="98"/>
        <v>1.9531250000000003E-2</v>
      </c>
      <c r="AI305" s="1">
        <f t="shared" si="103"/>
        <v>0.12401570718501562</v>
      </c>
      <c r="AJ305" s="1">
        <f t="shared" si="108"/>
        <v>0.78745065618429588</v>
      </c>
      <c r="AK305" s="1">
        <f t="shared" ref="AK305:AK336" si="114">$C$8*EXP(-$C$5*($D305-($AK$14-1)*$C$3))</f>
        <v>5</v>
      </c>
    </row>
    <row r="306" spans="1:38" x14ac:dyDescent="0.2">
      <c r="A306">
        <v>292</v>
      </c>
      <c r="B306">
        <f t="shared" si="90"/>
        <v>29</v>
      </c>
      <c r="C306">
        <f t="shared" si="91"/>
        <v>1</v>
      </c>
      <c r="D306">
        <f t="shared" si="92"/>
        <v>232.88888888888889</v>
      </c>
      <c r="E306">
        <f t="shared" si="93"/>
        <v>-160.88888888888889</v>
      </c>
      <c r="F306" t="e">
        <f t="shared" si="94"/>
        <v>#N/A</v>
      </c>
      <c r="G306" t="e">
        <f t="shared" si="95"/>
        <v>#N/A</v>
      </c>
      <c r="H306">
        <f t="shared" si="96"/>
        <v>2.138567357227946E-23</v>
      </c>
      <c r="I306">
        <f t="shared" si="101"/>
        <v>1.3579056290274041E-22</v>
      </c>
      <c r="J306">
        <f t="shared" si="106"/>
        <v>8.6221632959665469E-22</v>
      </c>
      <c r="K306">
        <f t="shared" si="112"/>
        <v>5.4747324345035455E-21</v>
      </c>
      <c r="L306">
        <f t="shared" si="80"/>
        <v>3.4762384103101329E-20</v>
      </c>
      <c r="M306">
        <f t="shared" si="84"/>
        <v>2.2072738037674374E-19</v>
      </c>
      <c r="N306">
        <f t="shared" si="88"/>
        <v>1.4015315032329086E-18</v>
      </c>
      <c r="O306">
        <f t="shared" si="99"/>
        <v>8.8991703303939464E-18</v>
      </c>
      <c r="P306">
        <f t="shared" si="104"/>
        <v>5.6506209376446435E-17</v>
      </c>
      <c r="Q306">
        <f t="shared" si="109"/>
        <v>3.5879206482762485E-16</v>
      </c>
      <c r="R306">
        <f t="shared" si="78"/>
        <v>2.2781876045808519E-15</v>
      </c>
      <c r="S306">
        <f t="shared" si="82"/>
        <v>1.4465589600370196E-14</v>
      </c>
      <c r="T306">
        <f t="shared" si="86"/>
        <v>9.1850768595871709E-14</v>
      </c>
      <c r="U306">
        <f t="shared" si="97"/>
        <v>5.8321602677269838E-13</v>
      </c>
      <c r="V306">
        <f t="shared" si="102"/>
        <v>3.7031909376947863E-12</v>
      </c>
      <c r="W306">
        <f t="shared" si="107"/>
        <v>2.3513796760543174E-11</v>
      </c>
      <c r="X306">
        <f t="shared" si="113"/>
        <v>1.4930330285381091E-10</v>
      </c>
      <c r="Y306">
        <f t="shared" si="81"/>
        <v>9.480168800498624E-10</v>
      </c>
      <c r="Z306">
        <f t="shared" si="85"/>
        <v>6.0195319706990566E-9</v>
      </c>
      <c r="AA306">
        <f t="shared" si="89"/>
        <v>3.8221645530575488E-8</v>
      </c>
      <c r="AB306">
        <f t="shared" si="100"/>
        <v>2.4269232129276499E-7</v>
      </c>
      <c r="AC306">
        <f t="shared" si="105"/>
        <v>1.541000184498957E-6</v>
      </c>
      <c r="AD306">
        <f t="shared" si="111"/>
        <v>9.7847412558273317E-6</v>
      </c>
      <c r="AE306">
        <f t="shared" si="79"/>
        <v>6.2129234250947755E-5</v>
      </c>
      <c r="AF306">
        <f t="shared" si="83"/>
        <v>3.9449604723173251E-4</v>
      </c>
      <c r="AG306">
        <f t="shared" si="110"/>
        <v>2.5048937614917961E-3</v>
      </c>
      <c r="AH306">
        <f t="shared" si="98"/>
        <v>1.5905083968242625E-2</v>
      </c>
      <c r="AI306">
        <f t="shared" si="103"/>
        <v>0.10099098809132356</v>
      </c>
      <c r="AJ306">
        <f t="shared" si="108"/>
        <v>0.64125280294189968</v>
      </c>
      <c r="AK306">
        <f t="shared" si="114"/>
        <v>4.0717014958701112</v>
      </c>
    </row>
    <row r="307" spans="1:38" x14ac:dyDescent="0.2">
      <c r="A307">
        <v>293</v>
      </c>
      <c r="B307">
        <f t="shared" si="90"/>
        <v>29</v>
      </c>
      <c r="C307">
        <f t="shared" si="91"/>
        <v>2</v>
      </c>
      <c r="D307">
        <f t="shared" si="92"/>
        <v>233.77777777777777</v>
      </c>
      <c r="E307">
        <f t="shared" si="93"/>
        <v>-161.77777777777777</v>
      </c>
      <c r="F307" t="e">
        <f t="shared" si="94"/>
        <v>#N/A</v>
      </c>
      <c r="G307" t="e">
        <f t="shared" si="95"/>
        <v>#N/A</v>
      </c>
      <c r="H307">
        <f t="shared" si="96"/>
        <v>1.7415215814888098E-23</v>
      </c>
      <c r="I307">
        <f t="shared" si="101"/>
        <v>1.1057972761922614E-22</v>
      </c>
      <c r="J307">
        <f t="shared" si="106"/>
        <v>7.0213750379646468E-22</v>
      </c>
      <c r="K307">
        <f t="shared" si="112"/>
        <v>4.458295248611356E-21</v>
      </c>
      <c r="L307">
        <f t="shared" si="80"/>
        <v>2.8308410270521911E-20</v>
      </c>
      <c r="M307">
        <f t="shared" si="84"/>
        <v>1.7974720097189505E-19</v>
      </c>
      <c r="N307">
        <f t="shared" si="88"/>
        <v>1.1413235836445079E-18</v>
      </c>
      <c r="O307">
        <f t="shared" si="99"/>
        <v>7.2469530292536139E-18</v>
      </c>
      <c r="P307">
        <f t="shared" si="104"/>
        <v>4.6015283448805171E-17</v>
      </c>
      <c r="Q307">
        <f t="shared" si="109"/>
        <v>2.9217883741299215E-16</v>
      </c>
      <c r="R307">
        <f t="shared" ref="R307:R370" si="115">$C$8*EXP(-$C$5*($D307-($R$14-1)*$C$3))</f>
        <v>1.8552199754889267E-15</v>
      </c>
      <c r="S307">
        <f t="shared" si="82"/>
        <v>1.177991256289413E-14</v>
      </c>
      <c r="T307">
        <f t="shared" si="86"/>
        <v>7.4797782377726319E-14</v>
      </c>
      <c r="U307">
        <f t="shared" si="97"/>
        <v>4.7493631372516383E-13</v>
      </c>
      <c r="V307">
        <f t="shared" si="102"/>
        <v>3.0156576161008997E-12</v>
      </c>
      <c r="W307">
        <f t="shared" si="107"/>
        <v>1.9148232288697883E-11</v>
      </c>
      <c r="X307">
        <f t="shared" si="113"/>
        <v>1.2158369631364204E-10</v>
      </c>
      <c r="Y307">
        <f t="shared" si="81"/>
        <v>7.7200834972182805E-10</v>
      </c>
      <c r="Z307">
        <f t="shared" si="85"/>
        <v>4.9019474659066613E-9</v>
      </c>
      <c r="AA307">
        <f t="shared" si="89"/>
        <v>3.112542625629227E-8</v>
      </c>
      <c r="AB307">
        <f t="shared" si="100"/>
        <v>1.9763413752878814E-7</v>
      </c>
      <c r="AC307">
        <f t="shared" si="105"/>
        <v>1.254898551272104E-6</v>
      </c>
      <c r="AD307">
        <f t="shared" si="111"/>
        <v>7.9681091216108263E-6</v>
      </c>
      <c r="AE307">
        <f t="shared" si="79"/>
        <v>5.0594339207369709E-5</v>
      </c>
      <c r="AF307">
        <f t="shared" si="83"/>
        <v>3.2125402912565879E-4</v>
      </c>
      <c r="AG307">
        <f t="shared" si="110"/>
        <v>2.0398359351323711E-3</v>
      </c>
      <c r="AH307">
        <f t="shared" ref="AH307:AH338" si="116">$C$8*EXP(-$C$5*($D307-($AH$14-1)*$C$3))</f>
        <v>1.2952150837086654E-2</v>
      </c>
      <c r="AI307">
        <f t="shared" si="103"/>
        <v>8.2241031456168567E-2</v>
      </c>
      <c r="AJ307">
        <f t="shared" si="108"/>
        <v>0.522197999393887</v>
      </c>
      <c r="AK307">
        <f t="shared" si="114"/>
        <v>3.3157506142941804</v>
      </c>
    </row>
    <row r="308" spans="1:38" x14ac:dyDescent="0.2">
      <c r="A308">
        <v>294</v>
      </c>
      <c r="B308">
        <f t="shared" si="90"/>
        <v>29</v>
      </c>
      <c r="C308">
        <f t="shared" si="91"/>
        <v>3</v>
      </c>
      <c r="D308">
        <f t="shared" si="92"/>
        <v>234.66666666666666</v>
      </c>
      <c r="E308">
        <f t="shared" si="93"/>
        <v>-162.66666666666666</v>
      </c>
      <c r="F308" t="e">
        <f t="shared" si="94"/>
        <v>#N/A</v>
      </c>
      <c r="G308" t="e">
        <f t="shared" si="95"/>
        <v>#N/A</v>
      </c>
      <c r="H308">
        <f t="shared" si="96"/>
        <v>1.4181912056876088E-23</v>
      </c>
      <c r="I308">
        <f t="shared" si="101"/>
        <v>9.0049528472022819E-23</v>
      </c>
      <c r="J308">
        <f t="shared" si="106"/>
        <v>5.7177886490291622E-22</v>
      </c>
      <c r="K308">
        <f t="shared" si="112"/>
        <v>3.6305694865602807E-21</v>
      </c>
      <c r="L308">
        <f t="shared" si="80"/>
        <v>2.3052679288837857E-20</v>
      </c>
      <c r="M308">
        <f t="shared" si="84"/>
        <v>1.4637538941514665E-19</v>
      </c>
      <c r="N308">
        <f t="shared" si="88"/>
        <v>9.2942578855943244E-19</v>
      </c>
      <c r="O308">
        <f t="shared" si="99"/>
        <v>5.9014858979424543E-18</v>
      </c>
      <c r="P308">
        <f t="shared" si="104"/>
        <v>3.7472099690277567E-17</v>
      </c>
      <c r="Q308">
        <f t="shared" si="109"/>
        <v>2.379330018712149E-16</v>
      </c>
      <c r="R308">
        <f t="shared" si="115"/>
        <v>1.5107803898732691E-15</v>
      </c>
      <c r="S308">
        <f t="shared" si="82"/>
        <v>9.5928575207109955E-15</v>
      </c>
      <c r="T308">
        <f t="shared" si="86"/>
        <v>6.0910848479031053E-14</v>
      </c>
      <c r="U308">
        <f t="shared" si="97"/>
        <v>3.8675977980755719E-13</v>
      </c>
      <c r="V308">
        <f t="shared" si="102"/>
        <v>2.4557715253020253E-12</v>
      </c>
      <c r="W308">
        <f t="shared" si="107"/>
        <v>1.5593177210631904E-11</v>
      </c>
      <c r="X308">
        <f t="shared" si="113"/>
        <v>9.9010503630734719E-11</v>
      </c>
      <c r="Y308">
        <f t="shared" si="81"/>
        <v>6.2867751047731673E-10</v>
      </c>
      <c r="Z308">
        <f t="shared" si="85"/>
        <v>3.9918533659217708E-9</v>
      </c>
      <c r="AA308">
        <f t="shared" si="89"/>
        <v>2.5346688929468012E-8</v>
      </c>
      <c r="AB308">
        <f t="shared" si="100"/>
        <v>1.6094144268219319E-7</v>
      </c>
      <c r="AC308">
        <f t="shared" si="105"/>
        <v>1.0219144616759723E-6</v>
      </c>
      <c r="AD308">
        <f t="shared" si="111"/>
        <v>6.4887523659438153E-6</v>
      </c>
      <c r="AE308">
        <f t="shared" si="79"/>
        <v>4.1201009326641409E-5</v>
      </c>
      <c r="AF308">
        <f t="shared" si="83"/>
        <v>2.6161010218904906E-4</v>
      </c>
      <c r="AG308">
        <f t="shared" si="110"/>
        <v>1.661120605681618E-3</v>
      </c>
      <c r="AH308">
        <f t="shared" si="116"/>
        <v>1.0547458387620209E-2</v>
      </c>
      <c r="AI308">
        <f t="shared" si="103"/>
        <v>6.6972186160396491E-2</v>
      </c>
      <c r="AJ308">
        <f t="shared" si="108"/>
        <v>0.42524687505449377</v>
      </c>
      <c r="AK308">
        <f t="shared" si="114"/>
        <v>2.7001493472307714</v>
      </c>
    </row>
    <row r="309" spans="1:38" x14ac:dyDescent="0.2">
      <c r="A309">
        <v>295</v>
      </c>
      <c r="B309">
        <f t="shared" si="90"/>
        <v>29</v>
      </c>
      <c r="C309">
        <f t="shared" si="91"/>
        <v>4</v>
      </c>
      <c r="D309">
        <f t="shared" si="92"/>
        <v>235.55555555555554</v>
      </c>
      <c r="E309">
        <f t="shared" si="93"/>
        <v>-163.55555555555554</v>
      </c>
      <c r="F309" t="e">
        <f t="shared" si="94"/>
        <v>#N/A</v>
      </c>
      <c r="G309" t="e">
        <f t="shared" si="95"/>
        <v>#N/A</v>
      </c>
      <c r="H309">
        <f t="shared" si="96"/>
        <v>1.1548902507256186E-23</v>
      </c>
      <c r="I309">
        <f t="shared" si="101"/>
        <v>7.3330959956386439E-23</v>
      </c>
      <c r="J309">
        <f t="shared" si="106"/>
        <v>4.6562257190642195E-22</v>
      </c>
      <c r="K309">
        <f t="shared" si="112"/>
        <v>2.9565190418575861E-21</v>
      </c>
      <c r="L309">
        <f t="shared" si="80"/>
        <v>1.8772725748834941E-20</v>
      </c>
      <c r="M309">
        <f t="shared" si="84"/>
        <v>1.1919937840804409E-19</v>
      </c>
      <c r="N309">
        <f t="shared" si="88"/>
        <v>7.5686887471554243E-19</v>
      </c>
      <c r="O309">
        <f t="shared" si="99"/>
        <v>4.8058177917017479E-18</v>
      </c>
      <c r="P309">
        <f t="shared" si="104"/>
        <v>3.0515040872459312E-17</v>
      </c>
      <c r="Q309">
        <f t="shared" si="109"/>
        <v>1.9375843192717763E-16</v>
      </c>
      <c r="R309">
        <f t="shared" si="115"/>
        <v>1.2302893546756482E-15</v>
      </c>
      <c r="S309">
        <f t="shared" si="82"/>
        <v>7.8118504633495886E-15</v>
      </c>
      <c r="T309">
        <f t="shared" si="86"/>
        <v>4.9602158573357511E-14</v>
      </c>
      <c r="U309">
        <f t="shared" si="97"/>
        <v>3.1495407479696509E-13</v>
      </c>
      <c r="V309">
        <f t="shared" si="102"/>
        <v>1.9998337186174959E-12</v>
      </c>
      <c r="W309">
        <f t="shared" si="107"/>
        <v>1.2698152594779533E-11</v>
      </c>
      <c r="X309">
        <f t="shared" si="113"/>
        <v>8.0628243148023102E-11</v>
      </c>
      <c r="Y309">
        <f t="shared" si="81"/>
        <v>5.1195743196607761E-10</v>
      </c>
      <c r="Z309">
        <f t="shared" si="85"/>
        <v>3.2507270642635624E-9</v>
      </c>
      <c r="AA309">
        <f t="shared" si="89"/>
        <v>2.0640830245893934E-8</v>
      </c>
      <c r="AB309">
        <f t="shared" si="100"/>
        <v>1.3106110258331595E-7</v>
      </c>
      <c r="AC309">
        <f t="shared" si="105"/>
        <v>8.3218612845147102E-7</v>
      </c>
      <c r="AD309">
        <f t="shared" si="111"/>
        <v>5.2840525429488319E-6</v>
      </c>
      <c r="AE309">
        <f t="shared" ref="AE309:AE372" si="117">$C$8*EXP(-$C$5*($D309-($AE$14-1)*$C$3))</f>
        <v>3.3551642261328909E-5</v>
      </c>
      <c r="AF309">
        <f t="shared" si="83"/>
        <v>2.1303964888357674E-4</v>
      </c>
      <c r="AG309">
        <f t="shared" si="110"/>
        <v>1.3527174509949018E-3</v>
      </c>
      <c r="AH309">
        <f t="shared" si="116"/>
        <v>8.5892204189001904E-3</v>
      </c>
      <c r="AI309">
        <f t="shared" si="103"/>
        <v>5.4538150114195591E-2</v>
      </c>
      <c r="AJ309">
        <f t="shared" si="108"/>
        <v>0.34629566745469464</v>
      </c>
      <c r="AK309">
        <f t="shared" si="114"/>
        <v>2.1988404272384474</v>
      </c>
    </row>
    <row r="310" spans="1:38" x14ac:dyDescent="0.2">
      <c r="A310">
        <v>296</v>
      </c>
      <c r="B310">
        <f t="shared" si="90"/>
        <v>29</v>
      </c>
      <c r="C310">
        <f t="shared" si="91"/>
        <v>5</v>
      </c>
      <c r="D310">
        <f t="shared" si="92"/>
        <v>236.44444444444446</v>
      </c>
      <c r="E310">
        <f t="shared" si="93"/>
        <v>-164.44444444444446</v>
      </c>
      <c r="F310" t="e">
        <f t="shared" si="94"/>
        <v>#N/A</v>
      </c>
      <c r="G310" t="e">
        <f t="shared" si="95"/>
        <v>#N/A</v>
      </c>
      <c r="H310">
        <f t="shared" si="96"/>
        <v>9.4047367228905177E-24</v>
      </c>
      <c r="I310">
        <f t="shared" si="101"/>
        <v>5.9716355869601762E-23</v>
      </c>
      <c r="J310">
        <f t="shared" si="106"/>
        <v>3.7917522450845192E-22</v>
      </c>
      <c r="K310">
        <f t="shared" si="112"/>
        <v>2.4076126010599744E-21</v>
      </c>
      <c r="L310">
        <f t="shared" si="80"/>
        <v>1.528738710261806E-20</v>
      </c>
      <c r="M310">
        <f t="shared" si="84"/>
        <v>9.7068857474163777E-20</v>
      </c>
      <c r="N310">
        <f t="shared" si="88"/>
        <v>6.1634882587135383E-19</v>
      </c>
      <c r="O310">
        <f t="shared" si="99"/>
        <v>3.9135710982701987E-18</v>
      </c>
      <c r="P310">
        <f t="shared" si="104"/>
        <v>2.4849627513385945E-17</v>
      </c>
      <c r="Q310">
        <f t="shared" si="109"/>
        <v>1.577852994230667E-16</v>
      </c>
      <c r="R310">
        <f t="shared" si="115"/>
        <v>1.0018742011571715E-15</v>
      </c>
      <c r="S310">
        <f t="shared" si="82"/>
        <v>6.3615046434268059E-15</v>
      </c>
      <c r="T310">
        <f t="shared" si="86"/>
        <v>4.0393036652305102E-14</v>
      </c>
      <c r="U310">
        <f t="shared" si="97"/>
        <v>2.564797954962361E-13</v>
      </c>
      <c r="V310">
        <f t="shared" si="102"/>
        <v>1.6285451887172577E-12</v>
      </c>
      <c r="W310">
        <f t="shared" si="107"/>
        <v>1.0340617382990077E-11</v>
      </c>
      <c r="X310">
        <f t="shared" si="113"/>
        <v>6.565882764703648E-11</v>
      </c>
      <c r="Y310">
        <f t="shared" si="81"/>
        <v>4.1690756831161822E-10</v>
      </c>
      <c r="Z310">
        <f t="shared" si="85"/>
        <v>2.6471980500454613E-9</v>
      </c>
      <c r="AA310">
        <f t="shared" si="89"/>
        <v>1.6808659877641352E-8</v>
      </c>
      <c r="AB310">
        <f t="shared" si="100"/>
        <v>1.0672833748777397E-7</v>
      </c>
      <c r="AC310">
        <f t="shared" si="105"/>
        <v>6.7768270081163863E-7</v>
      </c>
      <c r="AD310">
        <f t="shared" si="111"/>
        <v>4.3030169286761819E-6</v>
      </c>
      <c r="AE310">
        <f t="shared" si="117"/>
        <v>2.7322454396870154E-5</v>
      </c>
      <c r="AF310">
        <f t="shared" si="83"/>
        <v>1.7348677140777927E-4</v>
      </c>
      <c r="AG310">
        <f t="shared" si="110"/>
        <v>1.1015723337411013E-3</v>
      </c>
      <c r="AH310">
        <f t="shared" si="116"/>
        <v>6.9945483255987517E-3</v>
      </c>
      <c r="AI310">
        <f t="shared" si="103"/>
        <v>4.4412613480391487E-2</v>
      </c>
      <c r="AJ310">
        <f t="shared" si="108"/>
        <v>0.28200251743772187</v>
      </c>
      <c r="AK310">
        <f t="shared" si="114"/>
        <v>1.7906043713532807</v>
      </c>
    </row>
    <row r="311" spans="1:38" x14ac:dyDescent="0.2">
      <c r="A311">
        <v>297</v>
      </c>
      <c r="B311">
        <f t="shared" si="90"/>
        <v>29</v>
      </c>
      <c r="C311">
        <f t="shared" si="91"/>
        <v>6</v>
      </c>
      <c r="D311">
        <f t="shared" si="92"/>
        <v>237.33333333333334</v>
      </c>
      <c r="E311">
        <f t="shared" si="93"/>
        <v>-165.33333333333334</v>
      </c>
      <c r="F311" t="e">
        <f t="shared" si="94"/>
        <v>#N/A</v>
      </c>
      <c r="G311" t="e">
        <f t="shared" si="95"/>
        <v>#N/A</v>
      </c>
      <c r="H311">
        <f t="shared" si="96"/>
        <v>7.6586561165716048E-24</v>
      </c>
      <c r="I311">
        <f t="shared" si="101"/>
        <v>4.8629435104433695E-23</v>
      </c>
      <c r="J311">
        <f t="shared" si="106"/>
        <v>3.0877766576559088E-22</v>
      </c>
      <c r="K311">
        <f t="shared" si="112"/>
        <v>1.9606159658423323E-21</v>
      </c>
      <c r="L311">
        <f t="shared" ref="L311:L374" si="118">$C$8*EXP(-$C$5*($D311-($L$14-1)*$C$3))</f>
        <v>1.2449135386735035E-20</v>
      </c>
      <c r="M311">
        <f t="shared" si="84"/>
        <v>7.9047082435990772E-20</v>
      </c>
      <c r="N311">
        <f t="shared" si="88"/>
        <v>5.0191768725563737E-19</v>
      </c>
      <c r="O311">
        <f t="shared" si="99"/>
        <v>3.1869786590041716E-18</v>
      </c>
      <c r="P311">
        <f t="shared" si="104"/>
        <v>2.023605310361365E-17</v>
      </c>
      <c r="Q311">
        <f t="shared" si="109"/>
        <v>1.2849092793744327E-16</v>
      </c>
      <c r="R311">
        <f t="shared" si="115"/>
        <v>8.1586653670506843E-16</v>
      </c>
      <c r="S311">
        <f t="shared" si="82"/>
        <v>5.1804295945250984E-15</v>
      </c>
      <c r="T311">
        <f t="shared" si="86"/>
        <v>3.2893677551985261E-14</v>
      </c>
      <c r="U311">
        <f t="shared" si="97"/>
        <v>2.0886183339649694E-13</v>
      </c>
      <c r="V311">
        <f t="shared" si="102"/>
        <v>1.3261899761984262E-12</v>
      </c>
      <c r="W311">
        <f t="shared" si="107"/>
        <v>8.4207814533082334E-12</v>
      </c>
      <c r="X311">
        <f t="shared" si="113"/>
        <v>5.3468629349503248E-11</v>
      </c>
      <c r="Y311">
        <f t="shared" si="81"/>
        <v>3.3950463390679726E-10</v>
      </c>
      <c r="Z311">
        <f t="shared" si="85"/>
        <v>2.1557200520469094E-9</v>
      </c>
      <c r="AA311">
        <f t="shared" si="89"/>
        <v>1.3687969113472841E-8</v>
      </c>
      <c r="AB311">
        <f t="shared" si="100"/>
        <v>8.691318628013986E-8</v>
      </c>
      <c r="AC311">
        <f t="shared" si="105"/>
        <v>5.5186433332400923E-7</v>
      </c>
      <c r="AD311">
        <f t="shared" si="111"/>
        <v>3.504120093049044E-6</v>
      </c>
      <c r="AE311">
        <f t="shared" si="117"/>
        <v>2.2249775687715821E-5</v>
      </c>
      <c r="AF311">
        <f t="shared" si="83"/>
        <v>1.412772693309462E-4</v>
      </c>
      <c r="AG311">
        <f t="shared" si="110"/>
        <v>8.970547438205543E-4</v>
      </c>
      <c r="AH311">
        <f t="shared" si="116"/>
        <v>5.6959425760552494E-3</v>
      </c>
      <c r="AI311">
        <f t="shared" si="103"/>
        <v>3.616698094872222E-2</v>
      </c>
      <c r="AJ311">
        <f t="shared" si="108"/>
        <v>0.22964601441806182</v>
      </c>
      <c r="AK311">
        <f t="shared" si="114"/>
        <v>1.4581612994701425</v>
      </c>
    </row>
    <row r="312" spans="1:38" x14ac:dyDescent="0.2">
      <c r="A312">
        <v>298</v>
      </c>
      <c r="B312">
        <f t="shared" si="90"/>
        <v>29</v>
      </c>
      <c r="C312">
        <f t="shared" si="91"/>
        <v>7</v>
      </c>
      <c r="D312">
        <f t="shared" si="92"/>
        <v>238.22222222222223</v>
      </c>
      <c r="E312">
        <f t="shared" si="93"/>
        <v>-166.22222222222223</v>
      </c>
      <c r="F312" t="e">
        <f t="shared" si="94"/>
        <v>#N/A</v>
      </c>
      <c r="G312" t="e">
        <f t="shared" si="95"/>
        <v>#N/A</v>
      </c>
      <c r="H312">
        <f t="shared" si="96"/>
        <v>6.2367523132398974E-24</v>
      </c>
      <c r="I312">
        <f t="shared" si="101"/>
        <v>3.9600908731608378E-23</v>
      </c>
      <c r="J312">
        <f t="shared" si="106"/>
        <v>2.5145009671780664E-22</v>
      </c>
      <c r="K312">
        <f t="shared" si="112"/>
        <v>1.5966085921894038E-21</v>
      </c>
      <c r="L312">
        <f t="shared" si="118"/>
        <v>1.0137832635291752E-20</v>
      </c>
      <c r="M312">
        <f t="shared" si="84"/>
        <v>6.4371224759758548E-20</v>
      </c>
      <c r="N312">
        <f t="shared" si="88"/>
        <v>4.0873179960048765E-19</v>
      </c>
      <c r="O312">
        <f t="shared" si="99"/>
        <v>2.5952851546346717E-18</v>
      </c>
      <c r="P312">
        <f t="shared" si="104"/>
        <v>1.6479033538498201E-17</v>
      </c>
      <c r="Q312">
        <f t="shared" si="109"/>
        <v>1.046353406977249E-16</v>
      </c>
      <c r="R312">
        <f t="shared" si="115"/>
        <v>6.6439299958647644E-16</v>
      </c>
      <c r="S312">
        <f t="shared" si="82"/>
        <v>4.2186325858555425E-15</v>
      </c>
      <c r="T312">
        <f t="shared" si="86"/>
        <v>2.6786647218617593E-14</v>
      </c>
      <c r="U312">
        <f t="shared" si="97"/>
        <v>1.7008460789413809E-13</v>
      </c>
      <c r="V312">
        <f t="shared" si="102"/>
        <v>1.0799699419790157E-12</v>
      </c>
      <c r="W312">
        <f t="shared" si="107"/>
        <v>6.8573816879660845E-12</v>
      </c>
      <c r="X312">
        <f t="shared" si="113"/>
        <v>4.3541659620899384E-11</v>
      </c>
      <c r="Y312">
        <f t="shared" si="81"/>
        <v>2.7647230514662822E-10</v>
      </c>
      <c r="Z312">
        <f t="shared" si="85"/>
        <v>1.7554897121193191E-9</v>
      </c>
      <c r="AA312">
        <f t="shared" si="89"/>
        <v>1.1146664862950251E-8</v>
      </c>
      <c r="AB312">
        <f t="shared" si="100"/>
        <v>7.0776910117536625E-8</v>
      </c>
      <c r="AC312">
        <f t="shared" si="105"/>
        <v>4.4940536630254595E-7</v>
      </c>
      <c r="AD312">
        <f t="shared" si="111"/>
        <v>2.8535462049152608E-6</v>
      </c>
      <c r="AE312">
        <f t="shared" si="117"/>
        <v>1.8118888990089386E-5</v>
      </c>
      <c r="AF312">
        <f t="shared" si="83"/>
        <v>1.1504777377345164E-4</v>
      </c>
      <c r="AG312">
        <f t="shared" si="110"/>
        <v>7.30507828458306E-4</v>
      </c>
      <c r="AH312">
        <f t="shared" si="116"/>
        <v>4.638435581462882E-3</v>
      </c>
      <c r="AI312">
        <f t="shared" si="103"/>
        <v>2.9452230086003617E-2</v>
      </c>
      <c r="AJ312">
        <f t="shared" si="108"/>
        <v>0.18701000408532631</v>
      </c>
      <c r="AK312">
        <f t="shared" si="114"/>
        <v>1.1874395088544971</v>
      </c>
    </row>
    <row r="313" spans="1:38" x14ac:dyDescent="0.2">
      <c r="A313">
        <v>299</v>
      </c>
      <c r="B313">
        <f t="shared" si="90"/>
        <v>29</v>
      </c>
      <c r="C313">
        <f t="shared" si="91"/>
        <v>8</v>
      </c>
      <c r="D313">
        <f t="shared" si="92"/>
        <v>239.11111111111111</v>
      </c>
      <c r="E313">
        <f t="shared" si="93"/>
        <v>-167.11111111111111</v>
      </c>
      <c r="F313" t="e">
        <f t="shared" si="94"/>
        <v>#N/A</v>
      </c>
      <c r="G313" t="e">
        <f t="shared" si="95"/>
        <v>#N/A</v>
      </c>
      <c r="H313">
        <f t="shared" si="96"/>
        <v>5.0788387446380355E-24</v>
      </c>
      <c r="I313">
        <f t="shared" si="101"/>
        <v>3.2248615864060999E-23</v>
      </c>
      <c r="J313">
        <f t="shared" si="106"/>
        <v>2.0476594698851622E-22</v>
      </c>
      <c r="K313">
        <f t="shared" si="112"/>
        <v>1.300182718627338E-21</v>
      </c>
      <c r="L313">
        <f t="shared" si="118"/>
        <v>8.2556456611996219E-21</v>
      </c>
      <c r="M313">
        <f t="shared" si="84"/>
        <v>5.2420082429059816E-20</v>
      </c>
      <c r="N313">
        <f t="shared" si="88"/>
        <v>3.3284677596859878E-19</v>
      </c>
      <c r="O313">
        <f t="shared" si="99"/>
        <v>2.1134452892671047E-18</v>
      </c>
      <c r="P313">
        <f t="shared" si="104"/>
        <v>1.3419541101839322E-17</v>
      </c>
      <c r="Q313">
        <f t="shared" si="109"/>
        <v>8.5208774647961349E-17</v>
      </c>
      <c r="R313">
        <f t="shared" si="115"/>
        <v>5.4104199405237921E-16</v>
      </c>
      <c r="S313">
        <f t="shared" si="82"/>
        <v>3.4354025220708688E-15</v>
      </c>
      <c r="T313">
        <f t="shared" si="86"/>
        <v>2.1813446309877967E-14</v>
      </c>
      <c r="U313">
        <f t="shared" si="97"/>
        <v>1.3850675047740867E-13</v>
      </c>
      <c r="V313">
        <f t="shared" si="102"/>
        <v>8.7946304565014303E-13</v>
      </c>
      <c r="W313">
        <f t="shared" si="107"/>
        <v>5.5842422553287829E-12</v>
      </c>
      <c r="X313">
        <f t="shared" si="113"/>
        <v>3.5457728122216646E-11</v>
      </c>
      <c r="Y313">
        <f t="shared" ref="Y313:Y376" si="119">$C$8*EXP(-$C$5*($D313-($Y$14-1)*$C$3))</f>
        <v>2.2514253968643677E-10</v>
      </c>
      <c r="Z313">
        <f t="shared" si="85"/>
        <v>1.4295660173641643E-9</v>
      </c>
      <c r="AA313">
        <f t="shared" si="89"/>
        <v>9.0771783992874681E-9</v>
      </c>
      <c r="AB313">
        <f t="shared" si="100"/>
        <v>5.7636490159727655E-8</v>
      </c>
      <c r="AC313">
        <f t="shared" si="105"/>
        <v>3.6596890044522632E-7</v>
      </c>
      <c r="AD313">
        <f t="shared" si="111"/>
        <v>2.3237576702175893E-6</v>
      </c>
      <c r="AE313">
        <f t="shared" si="117"/>
        <v>1.475494148089029E-5</v>
      </c>
      <c r="AF313">
        <f t="shared" si="83"/>
        <v>9.3688038513977829E-5</v>
      </c>
      <c r="AG313">
        <f t="shared" si="110"/>
        <v>5.9488196357570221E-4</v>
      </c>
      <c r="AH313">
        <f t="shared" si="116"/>
        <v>3.7772650191079133E-3</v>
      </c>
      <c r="AI313">
        <f t="shared" si="103"/>
        <v>2.3984137859578321E-2</v>
      </c>
      <c r="AJ313">
        <f t="shared" si="108"/>
        <v>0.15228978267537979</v>
      </c>
      <c r="AK313">
        <f t="shared" si="114"/>
        <v>0.96697984489162514</v>
      </c>
    </row>
    <row r="314" spans="1:38" x14ac:dyDescent="0.2">
      <c r="A314">
        <v>300</v>
      </c>
      <c r="B314">
        <f t="shared" si="90"/>
        <v>29</v>
      </c>
      <c r="C314">
        <f t="shared" si="91"/>
        <v>9</v>
      </c>
      <c r="D314">
        <f t="shared" si="92"/>
        <v>240</v>
      </c>
      <c r="E314">
        <f t="shared" si="93"/>
        <v>-168</v>
      </c>
      <c r="F314" t="e">
        <f t="shared" si="94"/>
        <v>#N/A</v>
      </c>
      <c r="G314" t="e">
        <f t="shared" si="95"/>
        <v>#N/A</v>
      </c>
      <c r="H314">
        <f t="shared" si="96"/>
        <v>4.1359030627651678E-24</v>
      </c>
      <c r="I314">
        <f t="shared" si="101"/>
        <v>2.6261347490687648E-23</v>
      </c>
      <c r="J314">
        <f t="shared" si="106"/>
        <v>1.6674916253127967E-22</v>
      </c>
      <c r="K314">
        <f t="shared" si="112"/>
        <v>1.0587911840678764E-21</v>
      </c>
      <c r="L314">
        <f t="shared" si="118"/>
        <v>6.7229049576160433E-21</v>
      </c>
      <c r="M314">
        <f t="shared" si="84"/>
        <v>4.2687785608007625E-20</v>
      </c>
      <c r="N314">
        <f t="shared" si="88"/>
        <v>2.7105054312137654E-19</v>
      </c>
      <c r="O314">
        <f t="shared" si="99"/>
        <v>1.7210636691497082E-18</v>
      </c>
      <c r="P314">
        <f t="shared" si="104"/>
        <v>1.092807311564996E-17</v>
      </c>
      <c r="Q314">
        <f t="shared" si="109"/>
        <v>6.9388939039072432E-17</v>
      </c>
      <c r="R314">
        <f t="shared" si="115"/>
        <v>4.4059229930232245E-16</v>
      </c>
      <c r="S314">
        <f t="shared" si="82"/>
        <v>2.7975867176063917E-15</v>
      </c>
      <c r="T314">
        <f t="shared" si="86"/>
        <v>1.7763568394002555E-14</v>
      </c>
      <c r="U314">
        <f t="shared" si="97"/>
        <v>1.1279162862139462E-13</v>
      </c>
      <c r="V314">
        <f t="shared" si="102"/>
        <v>7.1618219970723425E-13</v>
      </c>
      <c r="W314">
        <f t="shared" si="107"/>
        <v>4.5474735088646573E-12</v>
      </c>
      <c r="X314">
        <f t="shared" si="113"/>
        <v>2.8874656927077046E-11</v>
      </c>
      <c r="Y314">
        <f t="shared" si="119"/>
        <v>1.833426431250521E-10</v>
      </c>
      <c r="Z314">
        <f t="shared" si="85"/>
        <v>1.164153218269349E-9</v>
      </c>
      <c r="AA314">
        <f t="shared" si="89"/>
        <v>7.3919121733317287E-9</v>
      </c>
      <c r="AB314">
        <f t="shared" si="100"/>
        <v>4.6935716640013204E-8</v>
      </c>
      <c r="AC314">
        <f t="shared" si="105"/>
        <v>2.980232238769536E-7</v>
      </c>
      <c r="AD314">
        <f t="shared" si="111"/>
        <v>1.8923295163729204E-6</v>
      </c>
      <c r="AE314">
        <f t="shared" si="117"/>
        <v>1.2015543459843389E-5</v>
      </c>
      <c r="AF314">
        <f t="shared" si="83"/>
        <v>7.6293945312500027E-5</v>
      </c>
      <c r="AG314">
        <f t="shared" si="110"/>
        <v>4.8443635619146714E-4</v>
      </c>
      <c r="AH314">
        <f t="shared" si="116"/>
        <v>3.0759791257199071E-3</v>
      </c>
      <c r="AI314">
        <f t="shared" si="103"/>
        <v>1.9531250000000003E-2</v>
      </c>
      <c r="AJ314">
        <f t="shared" si="108"/>
        <v>0.12401570718501562</v>
      </c>
      <c r="AK314">
        <f t="shared" si="114"/>
        <v>0.78745065618429588</v>
      </c>
    </row>
    <row r="315" spans="1:38" s="1" customFormat="1" x14ac:dyDescent="0.2">
      <c r="A315" s="1">
        <v>301</v>
      </c>
      <c r="B315" s="1">
        <f t="shared" si="90"/>
        <v>30</v>
      </c>
      <c r="C315" s="1">
        <f t="shared" si="91"/>
        <v>0</v>
      </c>
      <c r="D315" s="1">
        <f t="shared" si="92"/>
        <v>240</v>
      </c>
      <c r="E315" s="1">
        <f t="shared" si="93"/>
        <v>-168</v>
      </c>
      <c r="F315" s="1" t="e">
        <f t="shared" si="94"/>
        <v>#N/A</v>
      </c>
      <c r="G315" s="1" t="e">
        <f t="shared" si="95"/>
        <v>#N/A</v>
      </c>
      <c r="H315" s="1">
        <f t="shared" si="96"/>
        <v>4.1359030627651678E-24</v>
      </c>
      <c r="I315" s="1">
        <f t="shared" si="101"/>
        <v>2.6261347490687648E-23</v>
      </c>
      <c r="J315" s="1">
        <f t="shared" si="106"/>
        <v>1.6674916253127967E-22</v>
      </c>
      <c r="K315" s="1">
        <f t="shared" si="112"/>
        <v>1.0587911840678764E-21</v>
      </c>
      <c r="L315" s="1">
        <f t="shared" si="118"/>
        <v>6.7229049576160433E-21</v>
      </c>
      <c r="M315" s="1">
        <f t="shared" si="84"/>
        <v>4.2687785608007625E-20</v>
      </c>
      <c r="N315" s="1">
        <f t="shared" si="88"/>
        <v>2.7105054312137654E-19</v>
      </c>
      <c r="O315" s="1">
        <f t="shared" si="99"/>
        <v>1.7210636691497082E-18</v>
      </c>
      <c r="P315" s="1">
        <f t="shared" si="104"/>
        <v>1.092807311564996E-17</v>
      </c>
      <c r="Q315" s="1">
        <f t="shared" si="109"/>
        <v>6.9388939039072432E-17</v>
      </c>
      <c r="R315" s="1">
        <f t="shared" si="115"/>
        <v>4.4059229930232245E-16</v>
      </c>
      <c r="S315" s="1">
        <f t="shared" si="82"/>
        <v>2.7975867176063917E-15</v>
      </c>
      <c r="T315" s="1">
        <f t="shared" si="86"/>
        <v>1.7763568394002555E-14</v>
      </c>
      <c r="U315" s="1">
        <f t="shared" si="97"/>
        <v>1.1279162862139462E-13</v>
      </c>
      <c r="V315" s="1">
        <f t="shared" si="102"/>
        <v>7.1618219970723425E-13</v>
      </c>
      <c r="W315" s="1">
        <f t="shared" si="107"/>
        <v>4.5474735088646573E-12</v>
      </c>
      <c r="X315" s="1">
        <f t="shared" si="113"/>
        <v>2.8874656927077046E-11</v>
      </c>
      <c r="Y315" s="1">
        <f t="shared" si="119"/>
        <v>1.833426431250521E-10</v>
      </c>
      <c r="Z315" s="1">
        <f t="shared" si="85"/>
        <v>1.164153218269349E-9</v>
      </c>
      <c r="AA315" s="1">
        <f t="shared" si="89"/>
        <v>7.3919121733317287E-9</v>
      </c>
      <c r="AB315" s="1">
        <f t="shared" si="100"/>
        <v>4.6935716640013204E-8</v>
      </c>
      <c r="AC315" s="1">
        <f t="shared" si="105"/>
        <v>2.980232238769536E-7</v>
      </c>
      <c r="AD315" s="1">
        <f t="shared" si="111"/>
        <v>1.8923295163729204E-6</v>
      </c>
      <c r="AE315" s="1">
        <f t="shared" si="117"/>
        <v>1.2015543459843389E-5</v>
      </c>
      <c r="AF315" s="1">
        <f t="shared" si="83"/>
        <v>7.6293945312500027E-5</v>
      </c>
      <c r="AG315" s="1">
        <f t="shared" si="110"/>
        <v>4.8443635619146714E-4</v>
      </c>
      <c r="AH315" s="1">
        <f t="shared" si="116"/>
        <v>3.0759791257199071E-3</v>
      </c>
      <c r="AI315" s="1">
        <f t="shared" si="103"/>
        <v>1.9531250000000003E-2</v>
      </c>
      <c r="AJ315" s="1">
        <f t="shared" si="108"/>
        <v>0.12401570718501562</v>
      </c>
      <c r="AK315" s="1">
        <f t="shared" si="114"/>
        <v>0.78745065618429588</v>
      </c>
      <c r="AL315" s="1">
        <f t="shared" ref="AL315:AL346" si="120">$C$8*EXP(-$C$5*($D315-($AL$14-1)*$C$3))</f>
        <v>5</v>
      </c>
    </row>
    <row r="316" spans="1:38" x14ac:dyDescent="0.2">
      <c r="A316">
        <v>302</v>
      </c>
      <c r="B316">
        <f t="shared" si="90"/>
        <v>30</v>
      </c>
      <c r="C316">
        <f t="shared" si="91"/>
        <v>1</v>
      </c>
      <c r="D316">
        <f t="shared" si="92"/>
        <v>240.88888888888889</v>
      </c>
      <c r="E316">
        <f t="shared" si="93"/>
        <v>-168.88888888888889</v>
      </c>
      <c r="F316" t="e">
        <f t="shared" si="94"/>
        <v>#N/A</v>
      </c>
      <c r="G316" t="e">
        <f t="shared" si="95"/>
        <v>#N/A</v>
      </c>
      <c r="H316">
        <f t="shared" si="96"/>
        <v>3.3680325374869302E-24</v>
      </c>
      <c r="I316">
        <f t="shared" si="101"/>
        <v>2.138567357227946E-23</v>
      </c>
      <c r="J316">
        <f t="shared" si="106"/>
        <v>1.3579056290274041E-22</v>
      </c>
      <c r="K316">
        <f t="shared" si="112"/>
        <v>8.6221632959665469E-22</v>
      </c>
      <c r="L316">
        <f t="shared" si="118"/>
        <v>5.4747324345035455E-21</v>
      </c>
      <c r="M316">
        <f t="shared" si="84"/>
        <v>3.4762384103101329E-20</v>
      </c>
      <c r="N316">
        <f t="shared" si="88"/>
        <v>2.2072738037674374E-19</v>
      </c>
      <c r="O316">
        <f t="shared" si="99"/>
        <v>1.4015315032329086E-18</v>
      </c>
      <c r="P316">
        <f t="shared" si="104"/>
        <v>8.8991703303939464E-18</v>
      </c>
      <c r="Q316">
        <f t="shared" si="109"/>
        <v>5.6506209376446435E-17</v>
      </c>
      <c r="R316">
        <f t="shared" si="115"/>
        <v>3.5879206482762485E-16</v>
      </c>
      <c r="S316">
        <f t="shared" si="82"/>
        <v>2.2781876045808519E-15</v>
      </c>
      <c r="T316">
        <f t="shared" si="86"/>
        <v>1.4465589600370196E-14</v>
      </c>
      <c r="U316">
        <f t="shared" si="97"/>
        <v>9.1850768595871709E-14</v>
      </c>
      <c r="V316">
        <f t="shared" si="102"/>
        <v>5.8321602677269838E-13</v>
      </c>
      <c r="W316">
        <f t="shared" si="107"/>
        <v>3.7031909376947863E-12</v>
      </c>
      <c r="X316">
        <f t="shared" si="113"/>
        <v>2.3513796760543174E-11</v>
      </c>
      <c r="Y316">
        <f t="shared" si="119"/>
        <v>1.4930330285381091E-10</v>
      </c>
      <c r="Z316">
        <f t="shared" si="85"/>
        <v>9.480168800498624E-10</v>
      </c>
      <c r="AA316">
        <f t="shared" si="89"/>
        <v>6.0195319706990566E-9</v>
      </c>
      <c r="AB316">
        <f t="shared" si="100"/>
        <v>3.8221645530575488E-8</v>
      </c>
      <c r="AC316">
        <f t="shared" si="105"/>
        <v>2.4269232129276499E-7</v>
      </c>
      <c r="AD316">
        <f t="shared" si="111"/>
        <v>1.541000184498957E-6</v>
      </c>
      <c r="AE316">
        <f t="shared" si="117"/>
        <v>9.7847412558273317E-6</v>
      </c>
      <c r="AF316">
        <f t="shared" si="83"/>
        <v>6.2129234250947755E-5</v>
      </c>
      <c r="AG316">
        <f t="shared" si="110"/>
        <v>3.9449604723173251E-4</v>
      </c>
      <c r="AH316">
        <f t="shared" si="116"/>
        <v>2.5048937614917961E-3</v>
      </c>
      <c r="AI316">
        <f t="shared" si="103"/>
        <v>1.5905083968242625E-2</v>
      </c>
      <c r="AJ316">
        <f t="shared" si="108"/>
        <v>0.10099098809132356</v>
      </c>
      <c r="AK316">
        <f t="shared" si="114"/>
        <v>0.64125280294189968</v>
      </c>
      <c r="AL316">
        <f t="shared" si="120"/>
        <v>4.0717014958701112</v>
      </c>
    </row>
    <row r="317" spans="1:38" x14ac:dyDescent="0.2">
      <c r="A317">
        <v>303</v>
      </c>
      <c r="B317">
        <f t="shared" si="90"/>
        <v>30</v>
      </c>
      <c r="C317">
        <f t="shared" si="91"/>
        <v>2</v>
      </c>
      <c r="D317">
        <f t="shared" si="92"/>
        <v>241.77777777777777</v>
      </c>
      <c r="E317">
        <f t="shared" si="93"/>
        <v>-169.77777777777777</v>
      </c>
      <c r="F317" t="e">
        <f t="shared" si="94"/>
        <v>#N/A</v>
      </c>
      <c r="G317" t="e">
        <f t="shared" si="95"/>
        <v>#N/A</v>
      </c>
      <c r="H317">
        <f t="shared" si="96"/>
        <v>2.7427246242049574E-24</v>
      </c>
      <c r="I317">
        <f t="shared" si="101"/>
        <v>1.7415215814888098E-23</v>
      </c>
      <c r="J317">
        <f t="shared" si="106"/>
        <v>1.1057972761922614E-22</v>
      </c>
      <c r="K317">
        <f t="shared" si="112"/>
        <v>7.0213750379646468E-22</v>
      </c>
      <c r="L317">
        <f t="shared" si="118"/>
        <v>4.458295248611356E-21</v>
      </c>
      <c r="M317">
        <f t="shared" si="84"/>
        <v>2.8308410270521911E-20</v>
      </c>
      <c r="N317">
        <f t="shared" si="88"/>
        <v>1.7974720097189505E-19</v>
      </c>
      <c r="O317">
        <f t="shared" si="99"/>
        <v>1.1413235836445079E-18</v>
      </c>
      <c r="P317">
        <f t="shared" si="104"/>
        <v>7.2469530292536139E-18</v>
      </c>
      <c r="Q317">
        <f t="shared" si="109"/>
        <v>4.6015283448805171E-17</v>
      </c>
      <c r="R317">
        <f t="shared" si="115"/>
        <v>2.9217883741299215E-16</v>
      </c>
      <c r="S317">
        <f t="shared" ref="S317:S380" si="121">$C$8*EXP(-$C$5*($D317-($S$14-1)*$C$3))</f>
        <v>1.8552199754889267E-15</v>
      </c>
      <c r="T317">
        <f t="shared" si="86"/>
        <v>1.177991256289413E-14</v>
      </c>
      <c r="U317">
        <f t="shared" si="97"/>
        <v>7.4797782377726319E-14</v>
      </c>
      <c r="V317">
        <f t="shared" si="102"/>
        <v>4.7493631372516383E-13</v>
      </c>
      <c r="W317">
        <f t="shared" si="107"/>
        <v>3.0156576161008997E-12</v>
      </c>
      <c r="X317">
        <f t="shared" si="113"/>
        <v>1.9148232288697883E-11</v>
      </c>
      <c r="Y317">
        <f t="shared" si="119"/>
        <v>1.2158369631364204E-10</v>
      </c>
      <c r="Z317">
        <f t="shared" si="85"/>
        <v>7.7200834972182805E-10</v>
      </c>
      <c r="AA317">
        <f t="shared" si="89"/>
        <v>4.9019474659066613E-9</v>
      </c>
      <c r="AB317">
        <f t="shared" si="100"/>
        <v>3.112542625629227E-8</v>
      </c>
      <c r="AC317">
        <f t="shared" si="105"/>
        <v>1.9763413752878814E-7</v>
      </c>
      <c r="AD317">
        <f t="shared" si="111"/>
        <v>1.254898551272104E-6</v>
      </c>
      <c r="AE317">
        <f t="shared" si="117"/>
        <v>7.9681091216108263E-6</v>
      </c>
      <c r="AF317">
        <f t="shared" si="83"/>
        <v>5.0594339207369709E-5</v>
      </c>
      <c r="AG317">
        <f t="shared" si="110"/>
        <v>3.2125402912565879E-4</v>
      </c>
      <c r="AH317">
        <f t="shared" si="116"/>
        <v>2.0398359351323711E-3</v>
      </c>
      <c r="AI317">
        <f t="shared" ref="AI317:AI348" si="122">$C$8*EXP(-$C$5*($D317-($AI$14-1)*$C$3))</f>
        <v>1.2952150837086654E-2</v>
      </c>
      <c r="AJ317">
        <f t="shared" si="108"/>
        <v>8.2241031456168567E-2</v>
      </c>
      <c r="AK317">
        <f t="shared" si="114"/>
        <v>0.522197999393887</v>
      </c>
      <c r="AL317">
        <f t="shared" si="120"/>
        <v>3.3157506142941804</v>
      </c>
    </row>
    <row r="318" spans="1:38" x14ac:dyDescent="0.2">
      <c r="A318">
        <v>304</v>
      </c>
      <c r="B318">
        <f t="shared" si="90"/>
        <v>30</v>
      </c>
      <c r="C318">
        <f t="shared" si="91"/>
        <v>3</v>
      </c>
      <c r="D318">
        <f t="shared" si="92"/>
        <v>242.66666666666666</v>
      </c>
      <c r="E318">
        <f t="shared" si="93"/>
        <v>-170.66666666666666</v>
      </c>
      <c r="F318" t="e">
        <f t="shared" si="94"/>
        <v>#N/A</v>
      </c>
      <c r="G318" t="e">
        <f t="shared" si="95"/>
        <v>#N/A</v>
      </c>
      <c r="H318">
        <f t="shared" si="96"/>
        <v>2.2335111910270146E-24</v>
      </c>
      <c r="I318">
        <f t="shared" si="101"/>
        <v>1.4181912056876088E-23</v>
      </c>
      <c r="J318">
        <f t="shared" si="106"/>
        <v>9.0049528472022819E-23</v>
      </c>
      <c r="K318">
        <f t="shared" si="112"/>
        <v>5.7177886490291622E-22</v>
      </c>
      <c r="L318">
        <f t="shared" si="118"/>
        <v>3.6305694865602807E-21</v>
      </c>
      <c r="M318">
        <f t="shared" si="84"/>
        <v>2.3052679288837857E-20</v>
      </c>
      <c r="N318">
        <f t="shared" si="88"/>
        <v>1.4637538941514665E-19</v>
      </c>
      <c r="O318">
        <f t="shared" si="99"/>
        <v>9.2942578855943244E-19</v>
      </c>
      <c r="P318">
        <f t="shared" si="104"/>
        <v>5.9014858979424543E-18</v>
      </c>
      <c r="Q318">
        <f t="shared" si="109"/>
        <v>3.7472099690277567E-17</v>
      </c>
      <c r="R318">
        <f t="shared" si="115"/>
        <v>2.379330018712149E-16</v>
      </c>
      <c r="S318">
        <f t="shared" si="121"/>
        <v>1.5107803898732691E-15</v>
      </c>
      <c r="T318">
        <f t="shared" si="86"/>
        <v>9.5928575207109955E-15</v>
      </c>
      <c r="U318">
        <f t="shared" si="97"/>
        <v>6.0910848479031053E-14</v>
      </c>
      <c r="V318">
        <f t="shared" si="102"/>
        <v>3.8675977980755719E-13</v>
      </c>
      <c r="W318">
        <f t="shared" si="107"/>
        <v>2.4557715253020253E-12</v>
      </c>
      <c r="X318">
        <f t="shared" si="113"/>
        <v>1.5593177210631904E-11</v>
      </c>
      <c r="Y318">
        <f t="shared" si="119"/>
        <v>9.9010503630734719E-11</v>
      </c>
      <c r="Z318">
        <f t="shared" si="85"/>
        <v>6.2867751047731673E-10</v>
      </c>
      <c r="AA318">
        <f t="shared" si="89"/>
        <v>3.9918533659217708E-9</v>
      </c>
      <c r="AB318">
        <f t="shared" si="100"/>
        <v>2.5346688929468012E-8</v>
      </c>
      <c r="AC318">
        <f t="shared" si="105"/>
        <v>1.6094144268219319E-7</v>
      </c>
      <c r="AD318">
        <f t="shared" si="111"/>
        <v>1.0219144616759723E-6</v>
      </c>
      <c r="AE318">
        <f t="shared" si="117"/>
        <v>6.4887523659438153E-6</v>
      </c>
      <c r="AF318">
        <f t="shared" si="83"/>
        <v>4.1201009326641409E-5</v>
      </c>
      <c r="AG318">
        <f t="shared" si="110"/>
        <v>2.6161010218904906E-4</v>
      </c>
      <c r="AH318">
        <f t="shared" si="116"/>
        <v>1.661120605681618E-3</v>
      </c>
      <c r="AI318">
        <f t="shared" si="122"/>
        <v>1.0547458387620209E-2</v>
      </c>
      <c r="AJ318">
        <f t="shared" si="108"/>
        <v>6.6972186160396491E-2</v>
      </c>
      <c r="AK318">
        <f t="shared" si="114"/>
        <v>0.42524687505449377</v>
      </c>
      <c r="AL318">
        <f t="shared" si="120"/>
        <v>2.7001493472307714</v>
      </c>
    </row>
    <row r="319" spans="1:38" x14ac:dyDescent="0.2">
      <c r="A319">
        <v>305</v>
      </c>
      <c r="B319">
        <f t="shared" si="90"/>
        <v>30</v>
      </c>
      <c r="C319">
        <f t="shared" si="91"/>
        <v>4</v>
      </c>
      <c r="D319">
        <f t="shared" si="92"/>
        <v>243.55555555555554</v>
      </c>
      <c r="E319">
        <f t="shared" si="93"/>
        <v>-171.55555555555554</v>
      </c>
      <c r="F319" t="e">
        <f t="shared" si="94"/>
        <v>#N/A</v>
      </c>
      <c r="G319" t="e">
        <f t="shared" si="95"/>
        <v>#N/A</v>
      </c>
      <c r="H319">
        <f t="shared" si="96"/>
        <v>1.8188381715094725E-24</v>
      </c>
      <c r="I319">
        <f t="shared" si="101"/>
        <v>1.1548902507256186E-23</v>
      </c>
      <c r="J319">
        <f t="shared" si="106"/>
        <v>7.3330959956386439E-23</v>
      </c>
      <c r="K319">
        <f t="shared" si="112"/>
        <v>4.6562257190642195E-22</v>
      </c>
      <c r="L319">
        <f t="shared" si="118"/>
        <v>2.9565190418575861E-21</v>
      </c>
      <c r="M319">
        <f t="shared" si="84"/>
        <v>1.8772725748834941E-20</v>
      </c>
      <c r="N319">
        <f t="shared" si="88"/>
        <v>1.1919937840804409E-19</v>
      </c>
      <c r="O319">
        <f t="shared" si="99"/>
        <v>7.5686887471554243E-19</v>
      </c>
      <c r="P319">
        <f t="shared" si="104"/>
        <v>4.8058177917017479E-18</v>
      </c>
      <c r="Q319">
        <f t="shared" si="109"/>
        <v>3.0515040872459312E-17</v>
      </c>
      <c r="R319">
        <f t="shared" si="115"/>
        <v>1.9375843192717763E-16</v>
      </c>
      <c r="S319">
        <f t="shared" si="121"/>
        <v>1.2302893546756482E-15</v>
      </c>
      <c r="T319">
        <f t="shared" si="86"/>
        <v>7.8118504633495886E-15</v>
      </c>
      <c r="U319">
        <f t="shared" si="97"/>
        <v>4.9602158573357511E-14</v>
      </c>
      <c r="V319">
        <f t="shared" si="102"/>
        <v>3.1495407479696509E-13</v>
      </c>
      <c r="W319">
        <f t="shared" si="107"/>
        <v>1.9998337186174959E-12</v>
      </c>
      <c r="X319">
        <f t="shared" si="113"/>
        <v>1.2698152594779533E-11</v>
      </c>
      <c r="Y319">
        <f t="shared" si="119"/>
        <v>8.0628243148023102E-11</v>
      </c>
      <c r="Z319">
        <f t="shared" si="85"/>
        <v>5.1195743196607761E-10</v>
      </c>
      <c r="AA319">
        <f t="shared" si="89"/>
        <v>3.2507270642635624E-9</v>
      </c>
      <c r="AB319">
        <f t="shared" si="100"/>
        <v>2.0640830245893934E-8</v>
      </c>
      <c r="AC319">
        <f t="shared" si="105"/>
        <v>1.3106110258331595E-7</v>
      </c>
      <c r="AD319">
        <f t="shared" si="111"/>
        <v>8.3218612845147102E-7</v>
      </c>
      <c r="AE319">
        <f t="shared" si="117"/>
        <v>5.2840525429488319E-6</v>
      </c>
      <c r="AF319">
        <f t="shared" ref="AF319:AF382" si="123">$C$8*EXP(-$C$5*($D319-($AF$14-1)*$C$3))</f>
        <v>3.3551642261328909E-5</v>
      </c>
      <c r="AG319">
        <f t="shared" si="110"/>
        <v>2.1303964888357674E-4</v>
      </c>
      <c r="AH319">
        <f t="shared" si="116"/>
        <v>1.3527174509949018E-3</v>
      </c>
      <c r="AI319">
        <f t="shared" si="122"/>
        <v>8.5892204189001904E-3</v>
      </c>
      <c r="AJ319">
        <f t="shared" si="108"/>
        <v>5.4538150114195591E-2</v>
      </c>
      <c r="AK319">
        <f t="shared" si="114"/>
        <v>0.34629566745469464</v>
      </c>
      <c r="AL319">
        <f t="shared" si="120"/>
        <v>2.1988404272384474</v>
      </c>
    </row>
    <row r="320" spans="1:38" x14ac:dyDescent="0.2">
      <c r="A320">
        <v>306</v>
      </c>
      <c r="B320">
        <f t="shared" si="90"/>
        <v>30</v>
      </c>
      <c r="C320">
        <f t="shared" si="91"/>
        <v>5</v>
      </c>
      <c r="D320">
        <f t="shared" si="92"/>
        <v>244.44444444444446</v>
      </c>
      <c r="E320">
        <f t="shared" si="93"/>
        <v>-172.44444444444446</v>
      </c>
      <c r="F320" t="e">
        <f t="shared" si="94"/>
        <v>#N/A</v>
      </c>
      <c r="G320" t="e">
        <f t="shared" si="95"/>
        <v>#N/A</v>
      </c>
      <c r="H320">
        <f t="shared" si="96"/>
        <v>1.4811532207361394E-24</v>
      </c>
      <c r="I320">
        <f t="shared" si="101"/>
        <v>9.4047367228905177E-24</v>
      </c>
      <c r="J320">
        <f t="shared" si="106"/>
        <v>5.9716355869601762E-23</v>
      </c>
      <c r="K320">
        <f t="shared" si="112"/>
        <v>3.7917522450845192E-22</v>
      </c>
      <c r="L320">
        <f t="shared" si="118"/>
        <v>2.4076126010599744E-21</v>
      </c>
      <c r="M320">
        <f t="shared" si="84"/>
        <v>1.528738710261806E-20</v>
      </c>
      <c r="N320">
        <f t="shared" si="88"/>
        <v>9.7068857474163777E-20</v>
      </c>
      <c r="O320">
        <f t="shared" si="99"/>
        <v>6.1634882587135383E-19</v>
      </c>
      <c r="P320">
        <f t="shared" si="104"/>
        <v>3.9135710982701987E-18</v>
      </c>
      <c r="Q320">
        <f t="shared" si="109"/>
        <v>2.4849627513385945E-17</v>
      </c>
      <c r="R320">
        <f t="shared" si="115"/>
        <v>1.577852994230667E-16</v>
      </c>
      <c r="S320">
        <f t="shared" si="121"/>
        <v>1.0018742011571715E-15</v>
      </c>
      <c r="T320">
        <f t="shared" si="86"/>
        <v>6.3615046434268059E-15</v>
      </c>
      <c r="U320">
        <f t="shared" si="97"/>
        <v>4.0393036652305102E-14</v>
      </c>
      <c r="V320">
        <f t="shared" si="102"/>
        <v>2.564797954962361E-13</v>
      </c>
      <c r="W320">
        <f t="shared" si="107"/>
        <v>1.6285451887172577E-12</v>
      </c>
      <c r="X320">
        <f t="shared" si="113"/>
        <v>1.0340617382990077E-11</v>
      </c>
      <c r="Y320">
        <f t="shared" si="119"/>
        <v>6.565882764703648E-11</v>
      </c>
      <c r="Z320">
        <f t="shared" si="85"/>
        <v>4.1690756831161822E-10</v>
      </c>
      <c r="AA320">
        <f t="shared" si="89"/>
        <v>2.6471980500454613E-9</v>
      </c>
      <c r="AB320">
        <f t="shared" si="100"/>
        <v>1.6808659877641352E-8</v>
      </c>
      <c r="AC320">
        <f t="shared" si="105"/>
        <v>1.0672833748777397E-7</v>
      </c>
      <c r="AD320">
        <f t="shared" si="111"/>
        <v>6.7768270081163863E-7</v>
      </c>
      <c r="AE320">
        <f t="shared" si="117"/>
        <v>4.3030169286761819E-6</v>
      </c>
      <c r="AF320">
        <f t="shared" si="123"/>
        <v>2.7322454396870154E-5</v>
      </c>
      <c r="AG320">
        <f t="shared" si="110"/>
        <v>1.7348677140777927E-4</v>
      </c>
      <c r="AH320">
        <f t="shared" si="116"/>
        <v>1.1015723337411013E-3</v>
      </c>
      <c r="AI320">
        <f t="shared" si="122"/>
        <v>6.9945483255987517E-3</v>
      </c>
      <c r="AJ320">
        <f t="shared" si="108"/>
        <v>4.4412613480391487E-2</v>
      </c>
      <c r="AK320">
        <f t="shared" si="114"/>
        <v>0.28200251743772187</v>
      </c>
      <c r="AL320">
        <f t="shared" si="120"/>
        <v>1.7906043713532807</v>
      </c>
    </row>
    <row r="321" spans="1:40" x14ac:dyDescent="0.2">
      <c r="A321">
        <v>307</v>
      </c>
      <c r="B321">
        <f t="shared" si="90"/>
        <v>30</v>
      </c>
      <c r="C321">
        <f t="shared" si="91"/>
        <v>6</v>
      </c>
      <c r="D321">
        <f t="shared" si="92"/>
        <v>245.33333333333334</v>
      </c>
      <c r="E321">
        <f t="shared" si="93"/>
        <v>-173.33333333333334</v>
      </c>
      <c r="F321" t="e">
        <f t="shared" si="94"/>
        <v>#N/A</v>
      </c>
      <c r="G321" t="e">
        <f t="shared" si="95"/>
        <v>#N/A</v>
      </c>
      <c r="H321">
        <f t="shared" si="96"/>
        <v>1.2061627568968387E-24</v>
      </c>
      <c r="I321">
        <f t="shared" si="101"/>
        <v>7.6586561165716048E-24</v>
      </c>
      <c r="J321">
        <f t="shared" si="106"/>
        <v>4.8629435104433695E-23</v>
      </c>
      <c r="K321">
        <f t="shared" si="112"/>
        <v>3.0877766576559088E-22</v>
      </c>
      <c r="L321">
        <f t="shared" si="118"/>
        <v>1.9606159658423323E-21</v>
      </c>
      <c r="M321">
        <f t="shared" ref="M321:M384" si="124">$C$8*EXP(-$C$5*($D321-($M$14-1)*$C$3))</f>
        <v>1.2449135386735035E-20</v>
      </c>
      <c r="N321">
        <f t="shared" si="88"/>
        <v>7.9047082435990772E-20</v>
      </c>
      <c r="O321">
        <f t="shared" si="99"/>
        <v>5.0191768725563737E-19</v>
      </c>
      <c r="P321">
        <f t="shared" si="104"/>
        <v>3.1869786590041716E-18</v>
      </c>
      <c r="Q321">
        <f t="shared" si="109"/>
        <v>2.023605310361365E-17</v>
      </c>
      <c r="R321">
        <f t="shared" si="115"/>
        <v>1.2849092793744327E-16</v>
      </c>
      <c r="S321">
        <f t="shared" si="121"/>
        <v>8.1586653670506843E-16</v>
      </c>
      <c r="T321">
        <f t="shared" si="86"/>
        <v>5.1804295945250984E-15</v>
      </c>
      <c r="U321">
        <f t="shared" si="97"/>
        <v>3.2893677551985261E-14</v>
      </c>
      <c r="V321">
        <f t="shared" si="102"/>
        <v>2.0886183339649694E-13</v>
      </c>
      <c r="W321">
        <f t="shared" si="107"/>
        <v>1.3261899761984262E-12</v>
      </c>
      <c r="X321">
        <f t="shared" si="113"/>
        <v>8.4207814533082334E-12</v>
      </c>
      <c r="Y321">
        <f t="shared" si="119"/>
        <v>5.3468629349503248E-11</v>
      </c>
      <c r="Z321">
        <f t="shared" si="85"/>
        <v>3.3950463390679726E-10</v>
      </c>
      <c r="AA321">
        <f t="shared" si="89"/>
        <v>2.1557200520469094E-9</v>
      </c>
      <c r="AB321">
        <f t="shared" si="100"/>
        <v>1.3687969113472841E-8</v>
      </c>
      <c r="AC321">
        <f t="shared" si="105"/>
        <v>8.691318628013986E-8</v>
      </c>
      <c r="AD321">
        <f t="shared" si="111"/>
        <v>5.5186433332400923E-7</v>
      </c>
      <c r="AE321">
        <f t="shared" si="117"/>
        <v>3.504120093049044E-6</v>
      </c>
      <c r="AF321">
        <f t="shared" si="123"/>
        <v>2.2249775687715821E-5</v>
      </c>
      <c r="AG321">
        <f t="shared" si="110"/>
        <v>1.412772693309462E-4</v>
      </c>
      <c r="AH321">
        <f t="shared" si="116"/>
        <v>8.970547438205543E-4</v>
      </c>
      <c r="AI321">
        <f t="shared" si="122"/>
        <v>5.6959425760552494E-3</v>
      </c>
      <c r="AJ321">
        <f t="shared" si="108"/>
        <v>3.616698094872222E-2</v>
      </c>
      <c r="AK321">
        <f t="shared" si="114"/>
        <v>0.22964601441806182</v>
      </c>
      <c r="AL321">
        <f t="shared" si="120"/>
        <v>1.4581612994701425</v>
      </c>
    </row>
    <row r="322" spans="1:40" x14ac:dyDescent="0.2">
      <c r="A322">
        <v>308</v>
      </c>
      <c r="B322">
        <f t="shared" si="90"/>
        <v>30</v>
      </c>
      <c r="C322">
        <f t="shared" si="91"/>
        <v>7</v>
      </c>
      <c r="D322">
        <f t="shared" si="92"/>
        <v>246.22222222222223</v>
      </c>
      <c r="E322">
        <f t="shared" si="93"/>
        <v>-174.22222222222223</v>
      </c>
      <c r="F322" t="e">
        <f t="shared" si="94"/>
        <v>#N/A</v>
      </c>
      <c r="G322" t="e">
        <f t="shared" si="95"/>
        <v>#N/A</v>
      </c>
      <c r="H322">
        <f t="shared" si="96"/>
        <v>9.8222694030393164E-25</v>
      </c>
      <c r="I322">
        <f t="shared" si="101"/>
        <v>6.2367523132398974E-24</v>
      </c>
      <c r="J322">
        <f t="shared" si="106"/>
        <v>3.9600908731608378E-23</v>
      </c>
      <c r="K322">
        <f t="shared" si="112"/>
        <v>2.5145009671780664E-22</v>
      </c>
      <c r="L322">
        <f t="shared" si="118"/>
        <v>1.5966085921894038E-21</v>
      </c>
      <c r="M322">
        <f t="shared" si="124"/>
        <v>1.0137832635291752E-20</v>
      </c>
      <c r="N322">
        <f t="shared" si="88"/>
        <v>6.4371224759758548E-20</v>
      </c>
      <c r="O322">
        <f t="shared" si="99"/>
        <v>4.0873179960048765E-19</v>
      </c>
      <c r="P322">
        <f t="shared" si="104"/>
        <v>2.5952851546346717E-18</v>
      </c>
      <c r="Q322">
        <f t="shared" si="109"/>
        <v>1.6479033538498201E-17</v>
      </c>
      <c r="R322">
        <f t="shared" si="115"/>
        <v>1.046353406977249E-16</v>
      </c>
      <c r="S322">
        <f t="shared" si="121"/>
        <v>6.6439299958647644E-16</v>
      </c>
      <c r="T322">
        <f t="shared" si="86"/>
        <v>4.2186325858555425E-15</v>
      </c>
      <c r="U322">
        <f t="shared" si="97"/>
        <v>2.6786647218617593E-14</v>
      </c>
      <c r="V322">
        <f t="shared" si="102"/>
        <v>1.7008460789413809E-13</v>
      </c>
      <c r="W322">
        <f t="shared" si="107"/>
        <v>1.0799699419790157E-12</v>
      </c>
      <c r="X322">
        <f t="shared" si="113"/>
        <v>6.8573816879660845E-12</v>
      </c>
      <c r="Y322">
        <f t="shared" si="119"/>
        <v>4.3541659620899384E-11</v>
      </c>
      <c r="Z322">
        <f t="shared" si="85"/>
        <v>2.7647230514662822E-10</v>
      </c>
      <c r="AA322">
        <f t="shared" si="89"/>
        <v>1.7554897121193191E-9</v>
      </c>
      <c r="AB322">
        <f t="shared" si="100"/>
        <v>1.1146664862950251E-8</v>
      </c>
      <c r="AC322">
        <f t="shared" si="105"/>
        <v>7.0776910117536625E-8</v>
      </c>
      <c r="AD322">
        <f t="shared" si="111"/>
        <v>4.4940536630254595E-7</v>
      </c>
      <c r="AE322">
        <f t="shared" si="117"/>
        <v>2.8535462049152608E-6</v>
      </c>
      <c r="AF322">
        <f t="shared" si="123"/>
        <v>1.8118888990089386E-5</v>
      </c>
      <c r="AG322">
        <f t="shared" si="110"/>
        <v>1.1504777377345164E-4</v>
      </c>
      <c r="AH322">
        <f t="shared" si="116"/>
        <v>7.30507828458306E-4</v>
      </c>
      <c r="AI322">
        <f t="shared" si="122"/>
        <v>4.638435581462882E-3</v>
      </c>
      <c r="AJ322">
        <f t="shared" si="108"/>
        <v>2.9452230086003617E-2</v>
      </c>
      <c r="AK322">
        <f t="shared" si="114"/>
        <v>0.18701000408532631</v>
      </c>
      <c r="AL322">
        <f t="shared" si="120"/>
        <v>1.1874395088544971</v>
      </c>
    </row>
    <row r="323" spans="1:40" x14ac:dyDescent="0.2">
      <c r="A323">
        <v>309</v>
      </c>
      <c r="B323">
        <f t="shared" si="90"/>
        <v>30</v>
      </c>
      <c r="C323">
        <f t="shared" si="91"/>
        <v>8</v>
      </c>
      <c r="D323">
        <f t="shared" si="92"/>
        <v>247.11111111111111</v>
      </c>
      <c r="E323">
        <f t="shared" si="93"/>
        <v>-175.11111111111111</v>
      </c>
      <c r="F323" t="e">
        <f t="shared" si="94"/>
        <v>#N/A</v>
      </c>
      <c r="G323" t="e">
        <f t="shared" si="95"/>
        <v>#N/A</v>
      </c>
      <c r="H323">
        <f t="shared" si="96"/>
        <v>7.9986698042389095E-25</v>
      </c>
      <c r="I323">
        <f t="shared" si="101"/>
        <v>5.0788387446380355E-24</v>
      </c>
      <c r="J323">
        <f t="shared" si="106"/>
        <v>3.2248615864060999E-23</v>
      </c>
      <c r="K323">
        <f t="shared" si="112"/>
        <v>2.0476594698851622E-22</v>
      </c>
      <c r="L323">
        <f t="shared" si="118"/>
        <v>1.300182718627338E-21</v>
      </c>
      <c r="M323">
        <f t="shared" si="124"/>
        <v>8.2556456611996219E-21</v>
      </c>
      <c r="N323">
        <f t="shared" si="88"/>
        <v>5.2420082429059816E-20</v>
      </c>
      <c r="O323">
        <f t="shared" si="99"/>
        <v>3.3284677596859878E-19</v>
      </c>
      <c r="P323">
        <f t="shared" si="104"/>
        <v>2.1134452892671047E-18</v>
      </c>
      <c r="Q323">
        <f t="shared" si="109"/>
        <v>1.3419541101839322E-17</v>
      </c>
      <c r="R323">
        <f t="shared" si="115"/>
        <v>8.5208774647961349E-17</v>
      </c>
      <c r="S323">
        <f t="shared" si="121"/>
        <v>5.4104199405237921E-16</v>
      </c>
      <c r="T323">
        <f t="shared" si="86"/>
        <v>3.4354025220708688E-15</v>
      </c>
      <c r="U323">
        <f t="shared" si="97"/>
        <v>2.1813446309877967E-14</v>
      </c>
      <c r="V323">
        <f t="shared" si="102"/>
        <v>1.3850675047740867E-13</v>
      </c>
      <c r="W323">
        <f t="shared" si="107"/>
        <v>8.7946304565014303E-13</v>
      </c>
      <c r="X323">
        <f t="shared" si="113"/>
        <v>5.5842422553287829E-12</v>
      </c>
      <c r="Y323">
        <f t="shared" si="119"/>
        <v>3.5457728122216646E-11</v>
      </c>
      <c r="Z323">
        <f t="shared" ref="Z323:Z386" si="125">$C$8*EXP(-$C$5*($D323-($Z$14-1)*$C$3))</f>
        <v>2.2514253968643677E-10</v>
      </c>
      <c r="AA323">
        <f t="shared" si="89"/>
        <v>1.4295660173641643E-9</v>
      </c>
      <c r="AB323">
        <f t="shared" si="100"/>
        <v>9.0771783992874681E-9</v>
      </c>
      <c r="AC323">
        <f t="shared" si="105"/>
        <v>5.7636490159727655E-8</v>
      </c>
      <c r="AD323">
        <f t="shared" si="111"/>
        <v>3.6596890044522632E-7</v>
      </c>
      <c r="AE323">
        <f t="shared" si="117"/>
        <v>2.3237576702175893E-6</v>
      </c>
      <c r="AF323">
        <f t="shared" si="123"/>
        <v>1.475494148089029E-5</v>
      </c>
      <c r="AG323">
        <f t="shared" si="110"/>
        <v>9.3688038513977829E-5</v>
      </c>
      <c r="AH323">
        <f t="shared" si="116"/>
        <v>5.9488196357570221E-4</v>
      </c>
      <c r="AI323">
        <f t="shared" si="122"/>
        <v>3.7772650191079133E-3</v>
      </c>
      <c r="AJ323">
        <f t="shared" si="108"/>
        <v>2.3984137859578321E-2</v>
      </c>
      <c r="AK323">
        <f t="shared" si="114"/>
        <v>0.15228978267537979</v>
      </c>
      <c r="AL323">
        <f t="shared" si="120"/>
        <v>0.96697984489162514</v>
      </c>
    </row>
    <row r="324" spans="1:40" x14ac:dyDescent="0.2">
      <c r="A324">
        <v>310</v>
      </c>
      <c r="B324">
        <f t="shared" si="90"/>
        <v>30</v>
      </c>
      <c r="C324">
        <f t="shared" si="91"/>
        <v>9</v>
      </c>
      <c r="D324">
        <f t="shared" si="92"/>
        <v>248</v>
      </c>
      <c r="E324">
        <f t="shared" si="93"/>
        <v>-176</v>
      </c>
      <c r="F324" t="e">
        <f t="shared" si="94"/>
        <v>#N/A</v>
      </c>
      <c r="G324" t="e">
        <f t="shared" si="95"/>
        <v>#N/A</v>
      </c>
      <c r="H324">
        <f t="shared" si="96"/>
        <v>6.5136391613781074E-25</v>
      </c>
      <c r="I324">
        <f t="shared" si="101"/>
        <v>4.1359030627651678E-24</v>
      </c>
      <c r="J324">
        <f t="shared" si="106"/>
        <v>2.6261347490687648E-23</v>
      </c>
      <c r="K324">
        <f t="shared" si="112"/>
        <v>1.6674916253127967E-22</v>
      </c>
      <c r="L324">
        <f t="shared" si="118"/>
        <v>1.0587911840678764E-21</v>
      </c>
      <c r="M324">
        <f t="shared" si="124"/>
        <v>6.7229049576160433E-21</v>
      </c>
      <c r="N324">
        <f t="shared" si="88"/>
        <v>4.2687785608007625E-20</v>
      </c>
      <c r="O324">
        <f t="shared" si="99"/>
        <v>2.7105054312137654E-19</v>
      </c>
      <c r="P324">
        <f t="shared" si="104"/>
        <v>1.7210636691497082E-18</v>
      </c>
      <c r="Q324">
        <f t="shared" si="109"/>
        <v>1.092807311564996E-17</v>
      </c>
      <c r="R324">
        <f t="shared" si="115"/>
        <v>6.9388939039072432E-17</v>
      </c>
      <c r="S324">
        <f t="shared" si="121"/>
        <v>4.4059229930232245E-16</v>
      </c>
      <c r="T324">
        <f t="shared" si="86"/>
        <v>2.7975867176063917E-15</v>
      </c>
      <c r="U324">
        <f t="shared" si="97"/>
        <v>1.7763568394002555E-14</v>
      </c>
      <c r="V324">
        <f t="shared" si="102"/>
        <v>1.1279162862139462E-13</v>
      </c>
      <c r="W324">
        <f t="shared" si="107"/>
        <v>7.1618219970723425E-13</v>
      </c>
      <c r="X324">
        <f t="shared" si="113"/>
        <v>4.5474735088646573E-12</v>
      </c>
      <c r="Y324">
        <f t="shared" si="119"/>
        <v>2.8874656927077046E-11</v>
      </c>
      <c r="Z324">
        <f t="shared" si="125"/>
        <v>1.833426431250521E-10</v>
      </c>
      <c r="AA324">
        <f t="shared" si="89"/>
        <v>1.164153218269349E-9</v>
      </c>
      <c r="AB324">
        <f t="shared" si="100"/>
        <v>7.3919121733317287E-9</v>
      </c>
      <c r="AC324">
        <f t="shared" si="105"/>
        <v>4.6935716640013204E-8</v>
      </c>
      <c r="AD324">
        <f t="shared" si="111"/>
        <v>2.980232238769536E-7</v>
      </c>
      <c r="AE324">
        <f t="shared" si="117"/>
        <v>1.8923295163729204E-6</v>
      </c>
      <c r="AF324">
        <f t="shared" si="123"/>
        <v>1.2015543459843389E-5</v>
      </c>
      <c r="AG324">
        <f t="shared" si="110"/>
        <v>7.6293945312500027E-5</v>
      </c>
      <c r="AH324">
        <f t="shared" si="116"/>
        <v>4.8443635619146714E-4</v>
      </c>
      <c r="AI324">
        <f t="shared" si="122"/>
        <v>3.0759791257199071E-3</v>
      </c>
      <c r="AJ324">
        <f t="shared" si="108"/>
        <v>1.9531250000000003E-2</v>
      </c>
      <c r="AK324">
        <f t="shared" si="114"/>
        <v>0.12401570718501562</v>
      </c>
      <c r="AL324">
        <f t="shared" si="120"/>
        <v>0.78745065618429588</v>
      </c>
    </row>
    <row r="325" spans="1:40" s="1" customFormat="1" x14ac:dyDescent="0.2">
      <c r="A325" s="1">
        <v>311</v>
      </c>
      <c r="B325" s="1">
        <f t="shared" si="90"/>
        <v>31</v>
      </c>
      <c r="C325" s="1">
        <f t="shared" si="91"/>
        <v>0</v>
      </c>
      <c r="D325" s="1">
        <f t="shared" si="92"/>
        <v>248</v>
      </c>
      <c r="E325" s="1">
        <f t="shared" si="93"/>
        <v>-176</v>
      </c>
      <c r="F325" s="1" t="e">
        <f t="shared" si="94"/>
        <v>#N/A</v>
      </c>
      <c r="G325" s="1" t="e">
        <f t="shared" si="95"/>
        <v>#N/A</v>
      </c>
      <c r="H325" s="1">
        <f t="shared" si="96"/>
        <v>6.5136391613781074E-25</v>
      </c>
      <c r="I325" s="1">
        <f t="shared" si="101"/>
        <v>4.1359030627651678E-24</v>
      </c>
      <c r="J325" s="1">
        <f t="shared" si="106"/>
        <v>2.6261347490687648E-23</v>
      </c>
      <c r="K325" s="1">
        <f t="shared" si="112"/>
        <v>1.6674916253127967E-22</v>
      </c>
      <c r="L325" s="1">
        <f t="shared" si="118"/>
        <v>1.0587911840678764E-21</v>
      </c>
      <c r="M325" s="1">
        <f t="shared" si="124"/>
        <v>6.7229049576160433E-21</v>
      </c>
      <c r="N325" s="1">
        <f t="shared" si="88"/>
        <v>4.2687785608007625E-20</v>
      </c>
      <c r="O325" s="1">
        <f t="shared" si="99"/>
        <v>2.7105054312137654E-19</v>
      </c>
      <c r="P325" s="1">
        <f t="shared" si="104"/>
        <v>1.7210636691497082E-18</v>
      </c>
      <c r="Q325" s="1">
        <f t="shared" si="109"/>
        <v>1.092807311564996E-17</v>
      </c>
      <c r="R325" s="1">
        <f t="shared" si="115"/>
        <v>6.9388939039072432E-17</v>
      </c>
      <c r="S325" s="1">
        <f t="shared" si="121"/>
        <v>4.4059229930232245E-16</v>
      </c>
      <c r="T325" s="1">
        <f t="shared" si="86"/>
        <v>2.7975867176063917E-15</v>
      </c>
      <c r="U325" s="1">
        <f t="shared" si="97"/>
        <v>1.7763568394002555E-14</v>
      </c>
      <c r="V325" s="1">
        <f t="shared" si="102"/>
        <v>1.1279162862139462E-13</v>
      </c>
      <c r="W325" s="1">
        <f t="shared" si="107"/>
        <v>7.1618219970723425E-13</v>
      </c>
      <c r="X325" s="1">
        <f t="shared" si="113"/>
        <v>4.5474735088646573E-12</v>
      </c>
      <c r="Y325" s="1">
        <f t="shared" si="119"/>
        <v>2.8874656927077046E-11</v>
      </c>
      <c r="Z325" s="1">
        <f t="shared" si="125"/>
        <v>1.833426431250521E-10</v>
      </c>
      <c r="AA325" s="1">
        <f t="shared" si="89"/>
        <v>1.164153218269349E-9</v>
      </c>
      <c r="AB325" s="1">
        <f t="shared" si="100"/>
        <v>7.3919121733317287E-9</v>
      </c>
      <c r="AC325" s="1">
        <f t="shared" si="105"/>
        <v>4.6935716640013204E-8</v>
      </c>
      <c r="AD325" s="1">
        <f t="shared" si="111"/>
        <v>2.980232238769536E-7</v>
      </c>
      <c r="AE325" s="1">
        <f t="shared" si="117"/>
        <v>1.8923295163729204E-6</v>
      </c>
      <c r="AF325" s="1">
        <f t="shared" si="123"/>
        <v>1.2015543459843389E-5</v>
      </c>
      <c r="AG325" s="1">
        <f t="shared" si="110"/>
        <v>7.6293945312500027E-5</v>
      </c>
      <c r="AH325" s="1">
        <f t="shared" si="116"/>
        <v>4.8443635619146714E-4</v>
      </c>
      <c r="AI325" s="1">
        <f t="shared" si="122"/>
        <v>3.0759791257199071E-3</v>
      </c>
      <c r="AJ325" s="1">
        <f t="shared" si="108"/>
        <v>1.9531250000000003E-2</v>
      </c>
      <c r="AK325" s="1">
        <f t="shared" si="114"/>
        <v>0.12401570718501562</v>
      </c>
      <c r="AL325" s="1">
        <f t="shared" si="120"/>
        <v>0.78745065618429588</v>
      </c>
      <c r="AM325" s="1">
        <f t="shared" ref="AM325:AM356" si="126">$C$8*EXP(-$C$5*($D325-($AM$14-1)*$C$3))</f>
        <v>5</v>
      </c>
    </row>
    <row r="326" spans="1:40" x14ac:dyDescent="0.2">
      <c r="A326">
        <v>312</v>
      </c>
      <c r="B326">
        <f t="shared" si="90"/>
        <v>31</v>
      </c>
      <c r="C326">
        <f t="shared" si="91"/>
        <v>1</v>
      </c>
      <c r="D326">
        <f t="shared" si="92"/>
        <v>248.88888888888889</v>
      </c>
      <c r="E326">
        <f t="shared" si="93"/>
        <v>-176.88888888888889</v>
      </c>
      <c r="F326" t="e">
        <f t="shared" si="94"/>
        <v>#N/A</v>
      </c>
      <c r="G326" t="e">
        <f t="shared" si="95"/>
        <v>#N/A</v>
      </c>
      <c r="H326">
        <f t="shared" si="96"/>
        <v>5.3043188633882937E-25</v>
      </c>
      <c r="I326">
        <f t="shared" si="101"/>
        <v>3.3680325374869302E-24</v>
      </c>
      <c r="J326">
        <f t="shared" si="106"/>
        <v>2.138567357227946E-23</v>
      </c>
      <c r="K326">
        <f t="shared" si="112"/>
        <v>1.3579056290274041E-22</v>
      </c>
      <c r="L326">
        <f t="shared" si="118"/>
        <v>8.6221632959665469E-22</v>
      </c>
      <c r="M326">
        <f t="shared" si="124"/>
        <v>5.4747324345035455E-21</v>
      </c>
      <c r="N326">
        <f t="shared" si="88"/>
        <v>3.4762384103101329E-20</v>
      </c>
      <c r="O326">
        <f t="shared" si="99"/>
        <v>2.2072738037674374E-19</v>
      </c>
      <c r="P326">
        <f t="shared" si="104"/>
        <v>1.4015315032329086E-18</v>
      </c>
      <c r="Q326">
        <f t="shared" si="109"/>
        <v>8.8991703303939464E-18</v>
      </c>
      <c r="R326">
        <f t="shared" si="115"/>
        <v>5.6506209376446435E-17</v>
      </c>
      <c r="S326">
        <f t="shared" si="121"/>
        <v>3.5879206482762485E-16</v>
      </c>
      <c r="T326">
        <f t="shared" si="86"/>
        <v>2.2781876045808519E-15</v>
      </c>
      <c r="U326">
        <f t="shared" si="97"/>
        <v>1.4465589600370196E-14</v>
      </c>
      <c r="V326">
        <f t="shared" si="102"/>
        <v>9.1850768595871709E-14</v>
      </c>
      <c r="W326">
        <f t="shared" si="107"/>
        <v>5.8321602677269838E-13</v>
      </c>
      <c r="X326">
        <f t="shared" si="113"/>
        <v>3.7031909376947863E-12</v>
      </c>
      <c r="Y326">
        <f t="shared" si="119"/>
        <v>2.3513796760543174E-11</v>
      </c>
      <c r="Z326">
        <f t="shared" si="125"/>
        <v>1.4930330285381091E-10</v>
      </c>
      <c r="AA326">
        <f t="shared" si="89"/>
        <v>9.480168800498624E-10</v>
      </c>
      <c r="AB326">
        <f t="shared" si="100"/>
        <v>6.0195319706990566E-9</v>
      </c>
      <c r="AC326">
        <f t="shared" si="105"/>
        <v>3.8221645530575488E-8</v>
      </c>
      <c r="AD326">
        <f t="shared" si="111"/>
        <v>2.4269232129276499E-7</v>
      </c>
      <c r="AE326">
        <f t="shared" si="117"/>
        <v>1.541000184498957E-6</v>
      </c>
      <c r="AF326">
        <f t="shared" si="123"/>
        <v>9.7847412558273317E-6</v>
      </c>
      <c r="AG326">
        <f t="shared" si="110"/>
        <v>6.2129234250947755E-5</v>
      </c>
      <c r="AH326">
        <f t="shared" si="116"/>
        <v>3.9449604723173251E-4</v>
      </c>
      <c r="AI326">
        <f t="shared" si="122"/>
        <v>2.5048937614917961E-3</v>
      </c>
      <c r="AJ326">
        <f t="shared" si="108"/>
        <v>1.5905083968242625E-2</v>
      </c>
      <c r="AK326">
        <f t="shared" si="114"/>
        <v>0.10099098809132356</v>
      </c>
      <c r="AL326">
        <f t="shared" si="120"/>
        <v>0.64125280294189968</v>
      </c>
      <c r="AM326">
        <f t="shared" si="126"/>
        <v>4.0717014958701112</v>
      </c>
    </row>
    <row r="327" spans="1:40" x14ac:dyDescent="0.2">
      <c r="A327">
        <v>313</v>
      </c>
      <c r="B327">
        <f t="shared" si="90"/>
        <v>31</v>
      </c>
      <c r="C327">
        <f t="shared" si="91"/>
        <v>2</v>
      </c>
      <c r="D327">
        <f t="shared" si="92"/>
        <v>249.77777777777777</v>
      </c>
      <c r="E327">
        <f t="shared" si="93"/>
        <v>-177.77777777777777</v>
      </c>
      <c r="F327" t="e">
        <f t="shared" si="94"/>
        <v>#N/A</v>
      </c>
      <c r="G327" t="e">
        <f t="shared" si="95"/>
        <v>#N/A</v>
      </c>
      <c r="H327">
        <f t="shared" si="96"/>
        <v>4.3195206101260176E-25</v>
      </c>
      <c r="I327">
        <f t="shared" si="101"/>
        <v>2.7427246242049574E-24</v>
      </c>
      <c r="J327">
        <f t="shared" si="106"/>
        <v>1.7415215814888098E-23</v>
      </c>
      <c r="K327">
        <f t="shared" si="112"/>
        <v>1.1057972761922614E-22</v>
      </c>
      <c r="L327">
        <f t="shared" si="118"/>
        <v>7.0213750379646468E-22</v>
      </c>
      <c r="M327">
        <f t="shared" si="124"/>
        <v>4.458295248611356E-21</v>
      </c>
      <c r="N327">
        <f t="shared" si="88"/>
        <v>2.8308410270521911E-20</v>
      </c>
      <c r="O327">
        <f t="shared" si="99"/>
        <v>1.7974720097189505E-19</v>
      </c>
      <c r="P327">
        <f t="shared" si="104"/>
        <v>1.1413235836445079E-18</v>
      </c>
      <c r="Q327">
        <f t="shared" si="109"/>
        <v>7.2469530292536139E-18</v>
      </c>
      <c r="R327">
        <f t="shared" si="115"/>
        <v>4.6015283448805171E-17</v>
      </c>
      <c r="S327">
        <f t="shared" si="121"/>
        <v>2.9217883741299215E-16</v>
      </c>
      <c r="T327">
        <f t="shared" ref="T327:T390" si="127">$C$8*EXP(-$C$5*($D327-($T$14-1)*$C$3))</f>
        <v>1.8552199754889267E-15</v>
      </c>
      <c r="U327">
        <f t="shared" si="97"/>
        <v>1.177991256289413E-14</v>
      </c>
      <c r="V327">
        <f t="shared" si="102"/>
        <v>7.4797782377726319E-14</v>
      </c>
      <c r="W327">
        <f t="shared" si="107"/>
        <v>4.7493631372516383E-13</v>
      </c>
      <c r="X327">
        <f t="shared" si="113"/>
        <v>3.0156576161008997E-12</v>
      </c>
      <c r="Y327">
        <f t="shared" si="119"/>
        <v>1.9148232288697883E-11</v>
      </c>
      <c r="Z327">
        <f t="shared" si="125"/>
        <v>1.2158369631364204E-10</v>
      </c>
      <c r="AA327">
        <f t="shared" si="89"/>
        <v>7.7200834972182805E-10</v>
      </c>
      <c r="AB327">
        <f t="shared" si="100"/>
        <v>4.9019474659066613E-9</v>
      </c>
      <c r="AC327">
        <f t="shared" si="105"/>
        <v>3.112542625629227E-8</v>
      </c>
      <c r="AD327">
        <f t="shared" si="111"/>
        <v>1.9763413752878814E-7</v>
      </c>
      <c r="AE327">
        <f t="shared" si="117"/>
        <v>1.254898551272104E-6</v>
      </c>
      <c r="AF327">
        <f t="shared" si="123"/>
        <v>7.9681091216108263E-6</v>
      </c>
      <c r="AG327">
        <f t="shared" si="110"/>
        <v>5.0594339207369709E-5</v>
      </c>
      <c r="AH327">
        <f t="shared" si="116"/>
        <v>3.2125402912565879E-4</v>
      </c>
      <c r="AI327">
        <f t="shared" si="122"/>
        <v>2.0398359351323711E-3</v>
      </c>
      <c r="AJ327">
        <f t="shared" ref="AJ327:AJ358" si="128">$C$8*EXP(-$C$5*($D327-($AJ$14-1)*$C$3))</f>
        <v>1.2952150837086654E-2</v>
      </c>
      <c r="AK327">
        <f t="shared" si="114"/>
        <v>8.2241031456168567E-2</v>
      </c>
      <c r="AL327">
        <f t="shared" si="120"/>
        <v>0.522197999393887</v>
      </c>
      <c r="AM327">
        <f t="shared" si="126"/>
        <v>3.3157506142941804</v>
      </c>
    </row>
    <row r="328" spans="1:40" x14ac:dyDescent="0.2">
      <c r="A328">
        <v>314</v>
      </c>
      <c r="B328">
        <f t="shared" si="90"/>
        <v>31</v>
      </c>
      <c r="C328">
        <f t="shared" si="91"/>
        <v>3</v>
      </c>
      <c r="D328">
        <f t="shared" si="92"/>
        <v>250.66666666666666</v>
      </c>
      <c r="E328">
        <f t="shared" si="93"/>
        <v>-178.66666666666666</v>
      </c>
      <c r="F328" t="e">
        <f t="shared" si="94"/>
        <v>#N/A</v>
      </c>
      <c r="G328" t="e">
        <f t="shared" si="95"/>
        <v>#N/A</v>
      </c>
      <c r="H328">
        <f t="shared" si="96"/>
        <v>3.5175597059383886E-25</v>
      </c>
      <c r="I328">
        <f t="shared" si="101"/>
        <v>2.2335111910270146E-24</v>
      </c>
      <c r="J328">
        <f t="shared" si="106"/>
        <v>1.4181912056876088E-23</v>
      </c>
      <c r="K328">
        <f t="shared" si="112"/>
        <v>9.0049528472022819E-23</v>
      </c>
      <c r="L328">
        <f t="shared" si="118"/>
        <v>5.7177886490291622E-22</v>
      </c>
      <c r="M328">
        <f t="shared" si="124"/>
        <v>3.6305694865602807E-21</v>
      </c>
      <c r="N328">
        <f t="shared" si="88"/>
        <v>2.3052679288837857E-20</v>
      </c>
      <c r="O328">
        <f t="shared" si="99"/>
        <v>1.4637538941514665E-19</v>
      </c>
      <c r="P328">
        <f t="shared" si="104"/>
        <v>9.2942578855943244E-19</v>
      </c>
      <c r="Q328">
        <f t="shared" si="109"/>
        <v>5.9014858979424543E-18</v>
      </c>
      <c r="R328">
        <f t="shared" si="115"/>
        <v>3.7472099690277567E-17</v>
      </c>
      <c r="S328">
        <f t="shared" si="121"/>
        <v>2.379330018712149E-16</v>
      </c>
      <c r="T328">
        <f t="shared" si="127"/>
        <v>1.5107803898732691E-15</v>
      </c>
      <c r="U328">
        <f t="shared" si="97"/>
        <v>9.5928575207109955E-15</v>
      </c>
      <c r="V328">
        <f t="shared" si="102"/>
        <v>6.0910848479031053E-14</v>
      </c>
      <c r="W328">
        <f t="shared" si="107"/>
        <v>3.8675977980755719E-13</v>
      </c>
      <c r="X328">
        <f t="shared" si="113"/>
        <v>2.4557715253020253E-12</v>
      </c>
      <c r="Y328">
        <f t="shared" si="119"/>
        <v>1.5593177210631904E-11</v>
      </c>
      <c r="Z328">
        <f t="shared" si="125"/>
        <v>9.9010503630734719E-11</v>
      </c>
      <c r="AA328">
        <f t="shared" si="89"/>
        <v>6.2867751047731673E-10</v>
      </c>
      <c r="AB328">
        <f t="shared" si="100"/>
        <v>3.9918533659217708E-9</v>
      </c>
      <c r="AC328">
        <f t="shared" si="105"/>
        <v>2.5346688929468012E-8</v>
      </c>
      <c r="AD328">
        <f t="shared" si="111"/>
        <v>1.6094144268219319E-7</v>
      </c>
      <c r="AE328">
        <f t="shared" si="117"/>
        <v>1.0219144616759723E-6</v>
      </c>
      <c r="AF328">
        <f t="shared" si="123"/>
        <v>6.4887523659438153E-6</v>
      </c>
      <c r="AG328">
        <f t="shared" si="110"/>
        <v>4.1201009326641409E-5</v>
      </c>
      <c r="AH328">
        <f t="shared" si="116"/>
        <v>2.6161010218904906E-4</v>
      </c>
      <c r="AI328">
        <f t="shared" si="122"/>
        <v>1.661120605681618E-3</v>
      </c>
      <c r="AJ328">
        <f t="shared" si="128"/>
        <v>1.0547458387620209E-2</v>
      </c>
      <c r="AK328">
        <f t="shared" si="114"/>
        <v>6.6972186160396491E-2</v>
      </c>
      <c r="AL328">
        <f t="shared" si="120"/>
        <v>0.42524687505449377</v>
      </c>
      <c r="AM328">
        <f t="shared" si="126"/>
        <v>2.7001493472307714</v>
      </c>
    </row>
    <row r="329" spans="1:40" x14ac:dyDescent="0.2">
      <c r="A329">
        <v>315</v>
      </c>
      <c r="B329">
        <f t="shared" si="90"/>
        <v>31</v>
      </c>
      <c r="C329">
        <f t="shared" si="91"/>
        <v>4</v>
      </c>
      <c r="D329">
        <f t="shared" si="92"/>
        <v>251.55555555555554</v>
      </c>
      <c r="E329">
        <f t="shared" si="93"/>
        <v>-179.55555555555554</v>
      </c>
      <c r="F329" t="e">
        <f t="shared" si="94"/>
        <v>#N/A</v>
      </c>
      <c r="G329" t="e">
        <f t="shared" si="95"/>
        <v>#N/A</v>
      </c>
      <c r="H329">
        <f t="shared" si="96"/>
        <v>2.864490623296343E-25</v>
      </c>
      <c r="I329">
        <f t="shared" si="101"/>
        <v>1.8188381715094725E-24</v>
      </c>
      <c r="J329">
        <f t="shared" si="106"/>
        <v>1.1548902507256186E-23</v>
      </c>
      <c r="K329">
        <f t="shared" si="112"/>
        <v>7.3330959956386439E-23</v>
      </c>
      <c r="L329">
        <f t="shared" si="118"/>
        <v>4.6562257190642195E-22</v>
      </c>
      <c r="M329">
        <f t="shared" si="124"/>
        <v>2.9565190418575861E-21</v>
      </c>
      <c r="N329">
        <f t="shared" si="88"/>
        <v>1.8772725748834941E-20</v>
      </c>
      <c r="O329">
        <f t="shared" si="99"/>
        <v>1.1919937840804409E-19</v>
      </c>
      <c r="P329">
        <f t="shared" si="104"/>
        <v>7.5686887471554243E-19</v>
      </c>
      <c r="Q329">
        <f t="shared" si="109"/>
        <v>4.8058177917017479E-18</v>
      </c>
      <c r="R329">
        <f t="shared" si="115"/>
        <v>3.0515040872459312E-17</v>
      </c>
      <c r="S329">
        <f t="shared" si="121"/>
        <v>1.9375843192717763E-16</v>
      </c>
      <c r="T329">
        <f t="shared" si="127"/>
        <v>1.2302893546756482E-15</v>
      </c>
      <c r="U329">
        <f t="shared" si="97"/>
        <v>7.8118504633495886E-15</v>
      </c>
      <c r="V329">
        <f t="shared" si="102"/>
        <v>4.9602158573357511E-14</v>
      </c>
      <c r="W329">
        <f t="shared" si="107"/>
        <v>3.1495407479696509E-13</v>
      </c>
      <c r="X329">
        <f t="shared" si="113"/>
        <v>1.9998337186174959E-12</v>
      </c>
      <c r="Y329">
        <f t="shared" si="119"/>
        <v>1.2698152594779533E-11</v>
      </c>
      <c r="Z329">
        <f t="shared" si="125"/>
        <v>8.0628243148023102E-11</v>
      </c>
      <c r="AA329">
        <f t="shared" si="89"/>
        <v>5.1195743196607761E-10</v>
      </c>
      <c r="AB329">
        <f t="shared" si="100"/>
        <v>3.2507270642635624E-9</v>
      </c>
      <c r="AC329">
        <f t="shared" si="105"/>
        <v>2.0640830245893934E-8</v>
      </c>
      <c r="AD329">
        <f t="shared" si="111"/>
        <v>1.3106110258331595E-7</v>
      </c>
      <c r="AE329">
        <f t="shared" si="117"/>
        <v>8.3218612845147102E-7</v>
      </c>
      <c r="AF329">
        <f t="shared" si="123"/>
        <v>5.2840525429488319E-6</v>
      </c>
      <c r="AG329">
        <f t="shared" ref="AG329:AG360" si="129">$C$8*EXP(-$C$5*($D329-($AG$14-1)*$C$3))</f>
        <v>3.3551642261328909E-5</v>
      </c>
      <c r="AH329">
        <f t="shared" si="116"/>
        <v>2.1303964888357674E-4</v>
      </c>
      <c r="AI329">
        <f t="shared" si="122"/>
        <v>1.3527174509949018E-3</v>
      </c>
      <c r="AJ329">
        <f t="shared" si="128"/>
        <v>8.5892204189001904E-3</v>
      </c>
      <c r="AK329">
        <f t="shared" si="114"/>
        <v>5.4538150114195591E-2</v>
      </c>
      <c r="AL329">
        <f t="shared" si="120"/>
        <v>0.34629566745469464</v>
      </c>
      <c r="AM329">
        <f t="shared" si="126"/>
        <v>2.1988404272384474</v>
      </c>
    </row>
    <row r="330" spans="1:40" x14ac:dyDescent="0.2">
      <c r="A330">
        <v>316</v>
      </c>
      <c r="B330">
        <f t="shared" si="90"/>
        <v>31</v>
      </c>
      <c r="C330">
        <f t="shared" si="91"/>
        <v>5</v>
      </c>
      <c r="D330">
        <f t="shared" si="92"/>
        <v>252.44444444444446</v>
      </c>
      <c r="E330">
        <f t="shared" si="93"/>
        <v>-180.44444444444446</v>
      </c>
      <c r="F330" t="e">
        <f t="shared" si="94"/>
        <v>#N/A</v>
      </c>
      <c r="G330" t="e">
        <f t="shared" si="95"/>
        <v>#N/A</v>
      </c>
      <c r="H330">
        <f t="shared" si="96"/>
        <v>2.332670151156317E-25</v>
      </c>
      <c r="I330">
        <f t="shared" si="101"/>
        <v>1.4811532207361394E-24</v>
      </c>
      <c r="J330">
        <f t="shared" si="106"/>
        <v>9.4047367228905177E-24</v>
      </c>
      <c r="K330">
        <f t="shared" si="112"/>
        <v>5.9716355869601762E-23</v>
      </c>
      <c r="L330">
        <f t="shared" si="118"/>
        <v>3.7917522450845192E-22</v>
      </c>
      <c r="M330">
        <f t="shared" si="124"/>
        <v>2.4076126010599744E-21</v>
      </c>
      <c r="N330">
        <f t="shared" si="88"/>
        <v>1.528738710261806E-20</v>
      </c>
      <c r="O330">
        <f t="shared" si="99"/>
        <v>9.7068857474163777E-20</v>
      </c>
      <c r="P330">
        <f t="shared" si="104"/>
        <v>6.1634882587135383E-19</v>
      </c>
      <c r="Q330">
        <f t="shared" si="109"/>
        <v>3.9135710982701987E-18</v>
      </c>
      <c r="R330">
        <f t="shared" si="115"/>
        <v>2.4849627513385945E-17</v>
      </c>
      <c r="S330">
        <f t="shared" si="121"/>
        <v>1.577852994230667E-16</v>
      </c>
      <c r="T330">
        <f t="shared" si="127"/>
        <v>1.0018742011571715E-15</v>
      </c>
      <c r="U330">
        <f t="shared" si="97"/>
        <v>6.3615046434268059E-15</v>
      </c>
      <c r="V330">
        <f t="shared" si="102"/>
        <v>4.0393036652305102E-14</v>
      </c>
      <c r="W330">
        <f t="shared" si="107"/>
        <v>2.564797954962361E-13</v>
      </c>
      <c r="X330">
        <f t="shared" si="113"/>
        <v>1.6285451887172577E-12</v>
      </c>
      <c r="Y330">
        <f t="shared" si="119"/>
        <v>1.0340617382990077E-11</v>
      </c>
      <c r="Z330">
        <f t="shared" si="125"/>
        <v>6.565882764703648E-11</v>
      </c>
      <c r="AA330">
        <f t="shared" si="89"/>
        <v>4.1690756831161822E-10</v>
      </c>
      <c r="AB330">
        <f t="shared" si="100"/>
        <v>2.6471980500454613E-9</v>
      </c>
      <c r="AC330">
        <f t="shared" si="105"/>
        <v>1.6808659877641352E-8</v>
      </c>
      <c r="AD330">
        <f t="shared" si="111"/>
        <v>1.0672833748777397E-7</v>
      </c>
      <c r="AE330">
        <f t="shared" si="117"/>
        <v>6.7768270081163863E-7</v>
      </c>
      <c r="AF330">
        <f t="shared" si="123"/>
        <v>4.3030169286761819E-6</v>
      </c>
      <c r="AG330">
        <f t="shared" si="129"/>
        <v>2.7322454396870154E-5</v>
      </c>
      <c r="AH330">
        <f t="shared" si="116"/>
        <v>1.7348677140777927E-4</v>
      </c>
      <c r="AI330">
        <f t="shared" si="122"/>
        <v>1.1015723337411013E-3</v>
      </c>
      <c r="AJ330">
        <f t="shared" si="128"/>
        <v>6.9945483255987517E-3</v>
      </c>
      <c r="AK330">
        <f t="shared" si="114"/>
        <v>4.4412613480391487E-2</v>
      </c>
      <c r="AL330">
        <f t="shared" si="120"/>
        <v>0.28200251743772187</v>
      </c>
      <c r="AM330">
        <f t="shared" si="126"/>
        <v>1.7906043713532807</v>
      </c>
    </row>
    <row r="331" spans="1:40" x14ac:dyDescent="0.2">
      <c r="A331">
        <v>317</v>
      </c>
      <c r="B331">
        <f t="shared" si="90"/>
        <v>31</v>
      </c>
      <c r="C331">
        <f t="shared" si="91"/>
        <v>6</v>
      </c>
      <c r="D331">
        <f t="shared" si="92"/>
        <v>253.33333333333334</v>
      </c>
      <c r="E331">
        <f t="shared" si="93"/>
        <v>-181.33333333333334</v>
      </c>
      <c r="F331" t="e">
        <f t="shared" si="94"/>
        <v>#N/A</v>
      </c>
      <c r="G331" t="e">
        <f t="shared" si="95"/>
        <v>#N/A</v>
      </c>
      <c r="H331">
        <f t="shared" si="96"/>
        <v>1.8995873087669401E-25</v>
      </c>
      <c r="I331">
        <f t="shared" si="101"/>
        <v>1.2061627568968387E-24</v>
      </c>
      <c r="J331">
        <f t="shared" si="106"/>
        <v>7.6586561165716048E-24</v>
      </c>
      <c r="K331">
        <f t="shared" si="112"/>
        <v>4.8629435104433695E-23</v>
      </c>
      <c r="L331">
        <f t="shared" si="118"/>
        <v>3.0877766576559088E-22</v>
      </c>
      <c r="M331">
        <f t="shared" si="124"/>
        <v>1.9606159658423323E-21</v>
      </c>
      <c r="N331">
        <f t="shared" ref="N331:N394" si="130">$C$8*EXP(-$C$5*($D331-($N$14-1)*$C$3))</f>
        <v>1.2449135386735035E-20</v>
      </c>
      <c r="O331">
        <f t="shared" si="99"/>
        <v>7.9047082435990772E-20</v>
      </c>
      <c r="P331">
        <f t="shared" si="104"/>
        <v>5.0191768725563737E-19</v>
      </c>
      <c r="Q331">
        <f t="shared" si="109"/>
        <v>3.1869786590041716E-18</v>
      </c>
      <c r="R331">
        <f t="shared" si="115"/>
        <v>2.023605310361365E-17</v>
      </c>
      <c r="S331">
        <f t="shared" si="121"/>
        <v>1.2849092793744327E-16</v>
      </c>
      <c r="T331">
        <f t="shared" si="127"/>
        <v>8.1586653670506843E-16</v>
      </c>
      <c r="U331">
        <f t="shared" si="97"/>
        <v>5.1804295945250984E-15</v>
      </c>
      <c r="V331">
        <f t="shared" si="102"/>
        <v>3.2893677551985261E-14</v>
      </c>
      <c r="W331">
        <f t="shared" si="107"/>
        <v>2.0886183339649694E-13</v>
      </c>
      <c r="X331">
        <f t="shared" si="113"/>
        <v>1.3261899761984262E-12</v>
      </c>
      <c r="Y331">
        <f t="shared" si="119"/>
        <v>8.4207814533082334E-12</v>
      </c>
      <c r="Z331">
        <f t="shared" si="125"/>
        <v>5.3468629349503248E-11</v>
      </c>
      <c r="AA331">
        <f t="shared" si="89"/>
        <v>3.3950463390679726E-10</v>
      </c>
      <c r="AB331">
        <f t="shared" si="100"/>
        <v>2.1557200520469094E-9</v>
      </c>
      <c r="AC331">
        <f t="shared" si="105"/>
        <v>1.3687969113472841E-8</v>
      </c>
      <c r="AD331">
        <f t="shared" si="111"/>
        <v>8.691318628013986E-8</v>
      </c>
      <c r="AE331">
        <f t="shared" si="117"/>
        <v>5.5186433332400923E-7</v>
      </c>
      <c r="AF331">
        <f t="shared" si="123"/>
        <v>3.504120093049044E-6</v>
      </c>
      <c r="AG331">
        <f t="shared" si="129"/>
        <v>2.2249775687715821E-5</v>
      </c>
      <c r="AH331">
        <f t="shared" si="116"/>
        <v>1.412772693309462E-4</v>
      </c>
      <c r="AI331">
        <f t="shared" si="122"/>
        <v>8.970547438205543E-4</v>
      </c>
      <c r="AJ331">
        <f t="shared" si="128"/>
        <v>5.6959425760552494E-3</v>
      </c>
      <c r="AK331">
        <f t="shared" si="114"/>
        <v>3.616698094872222E-2</v>
      </c>
      <c r="AL331">
        <f t="shared" si="120"/>
        <v>0.22964601441806182</v>
      </c>
      <c r="AM331">
        <f t="shared" si="126"/>
        <v>1.4581612994701425</v>
      </c>
    </row>
    <row r="332" spans="1:40" x14ac:dyDescent="0.2">
      <c r="A332">
        <v>318</v>
      </c>
      <c r="B332">
        <f t="shared" si="90"/>
        <v>31</v>
      </c>
      <c r="C332">
        <f t="shared" si="91"/>
        <v>7</v>
      </c>
      <c r="D332">
        <f t="shared" si="92"/>
        <v>254.22222222222223</v>
      </c>
      <c r="E332">
        <f t="shared" si="93"/>
        <v>-182.22222222222223</v>
      </c>
      <c r="F332" t="e">
        <f t="shared" si="94"/>
        <v>#N/A</v>
      </c>
      <c r="G332" t="e">
        <f t="shared" si="95"/>
        <v>#N/A</v>
      </c>
      <c r="H332">
        <f t="shared" si="96"/>
        <v>1.5469104973284511E-25</v>
      </c>
      <c r="I332">
        <f t="shared" si="101"/>
        <v>9.8222694030393164E-25</v>
      </c>
      <c r="J332">
        <f t="shared" si="106"/>
        <v>6.2367523132398974E-24</v>
      </c>
      <c r="K332">
        <f t="shared" si="112"/>
        <v>3.9600908731608378E-23</v>
      </c>
      <c r="L332">
        <f t="shared" si="118"/>
        <v>2.5145009671780664E-22</v>
      </c>
      <c r="M332">
        <f t="shared" si="124"/>
        <v>1.5966085921894038E-21</v>
      </c>
      <c r="N332">
        <f t="shared" si="130"/>
        <v>1.0137832635291752E-20</v>
      </c>
      <c r="O332">
        <f t="shared" si="99"/>
        <v>6.4371224759758548E-20</v>
      </c>
      <c r="P332">
        <f t="shared" si="104"/>
        <v>4.0873179960048765E-19</v>
      </c>
      <c r="Q332">
        <f t="shared" si="109"/>
        <v>2.5952851546346717E-18</v>
      </c>
      <c r="R332">
        <f t="shared" si="115"/>
        <v>1.6479033538498201E-17</v>
      </c>
      <c r="S332">
        <f t="shared" si="121"/>
        <v>1.046353406977249E-16</v>
      </c>
      <c r="T332">
        <f t="shared" si="127"/>
        <v>6.6439299958647644E-16</v>
      </c>
      <c r="U332">
        <f t="shared" si="97"/>
        <v>4.2186325858555425E-15</v>
      </c>
      <c r="V332">
        <f t="shared" si="102"/>
        <v>2.6786647218617593E-14</v>
      </c>
      <c r="W332">
        <f t="shared" si="107"/>
        <v>1.7008460789413809E-13</v>
      </c>
      <c r="X332">
        <f t="shared" si="113"/>
        <v>1.0799699419790157E-12</v>
      </c>
      <c r="Y332">
        <f t="shared" si="119"/>
        <v>6.8573816879660845E-12</v>
      </c>
      <c r="Z332">
        <f t="shared" si="125"/>
        <v>4.3541659620899384E-11</v>
      </c>
      <c r="AA332">
        <f t="shared" si="89"/>
        <v>2.7647230514662822E-10</v>
      </c>
      <c r="AB332">
        <f t="shared" si="100"/>
        <v>1.7554897121193191E-9</v>
      </c>
      <c r="AC332">
        <f t="shared" si="105"/>
        <v>1.1146664862950251E-8</v>
      </c>
      <c r="AD332">
        <f t="shared" si="111"/>
        <v>7.0776910117536625E-8</v>
      </c>
      <c r="AE332">
        <f t="shared" si="117"/>
        <v>4.4940536630254595E-7</v>
      </c>
      <c r="AF332">
        <f t="shared" si="123"/>
        <v>2.8535462049152608E-6</v>
      </c>
      <c r="AG332">
        <f t="shared" si="129"/>
        <v>1.8118888990089386E-5</v>
      </c>
      <c r="AH332">
        <f t="shared" si="116"/>
        <v>1.1504777377345164E-4</v>
      </c>
      <c r="AI332">
        <f t="shared" si="122"/>
        <v>7.30507828458306E-4</v>
      </c>
      <c r="AJ332">
        <f t="shared" si="128"/>
        <v>4.638435581462882E-3</v>
      </c>
      <c r="AK332">
        <f t="shared" si="114"/>
        <v>2.9452230086003617E-2</v>
      </c>
      <c r="AL332">
        <f t="shared" si="120"/>
        <v>0.18701000408532631</v>
      </c>
      <c r="AM332">
        <f t="shared" si="126"/>
        <v>1.1874395088544971</v>
      </c>
    </row>
    <row r="333" spans="1:40" x14ac:dyDescent="0.2">
      <c r="A333">
        <v>319</v>
      </c>
      <c r="B333">
        <f t="shared" si="90"/>
        <v>31</v>
      </c>
      <c r="C333">
        <f t="shared" si="91"/>
        <v>8</v>
      </c>
      <c r="D333">
        <f t="shared" si="92"/>
        <v>255.11111111111111</v>
      </c>
      <c r="E333">
        <f t="shared" si="93"/>
        <v>-183.11111111111111</v>
      </c>
      <c r="F333" t="e">
        <f t="shared" si="94"/>
        <v>#N/A</v>
      </c>
      <c r="G333" t="e">
        <f t="shared" si="95"/>
        <v>#N/A</v>
      </c>
      <c r="H333">
        <f t="shared" si="96"/>
        <v>1.2597115571898821E-25</v>
      </c>
      <c r="I333">
        <f t="shared" si="101"/>
        <v>7.9986698042389095E-25</v>
      </c>
      <c r="J333">
        <f t="shared" si="106"/>
        <v>5.0788387446380355E-24</v>
      </c>
      <c r="K333">
        <f t="shared" si="112"/>
        <v>3.2248615864060999E-23</v>
      </c>
      <c r="L333">
        <f t="shared" si="118"/>
        <v>2.0476594698851622E-22</v>
      </c>
      <c r="M333">
        <f t="shared" si="124"/>
        <v>1.300182718627338E-21</v>
      </c>
      <c r="N333">
        <f t="shared" si="130"/>
        <v>8.2556456611996219E-21</v>
      </c>
      <c r="O333">
        <f t="shared" si="99"/>
        <v>5.2420082429059816E-20</v>
      </c>
      <c r="P333">
        <f t="shared" si="104"/>
        <v>3.3284677596859878E-19</v>
      </c>
      <c r="Q333">
        <f t="shared" si="109"/>
        <v>2.1134452892671047E-18</v>
      </c>
      <c r="R333">
        <f t="shared" si="115"/>
        <v>1.3419541101839322E-17</v>
      </c>
      <c r="S333">
        <f t="shared" si="121"/>
        <v>8.5208774647961349E-17</v>
      </c>
      <c r="T333">
        <f t="shared" si="127"/>
        <v>5.4104199405237921E-16</v>
      </c>
      <c r="U333">
        <f t="shared" si="97"/>
        <v>3.4354025220708688E-15</v>
      </c>
      <c r="V333">
        <f t="shared" si="102"/>
        <v>2.1813446309877967E-14</v>
      </c>
      <c r="W333">
        <f t="shared" si="107"/>
        <v>1.3850675047740867E-13</v>
      </c>
      <c r="X333">
        <f t="shared" si="113"/>
        <v>8.7946304565014303E-13</v>
      </c>
      <c r="Y333">
        <f t="shared" si="119"/>
        <v>5.5842422553287829E-12</v>
      </c>
      <c r="Z333">
        <f t="shared" si="125"/>
        <v>3.5457728122216646E-11</v>
      </c>
      <c r="AA333">
        <f t="shared" ref="AA333:AA396" si="131">$C$8*EXP(-$C$5*($D333-($AA$14-1)*$C$3))</f>
        <v>2.2514253968643677E-10</v>
      </c>
      <c r="AB333">
        <f t="shared" si="100"/>
        <v>1.4295660173641643E-9</v>
      </c>
      <c r="AC333">
        <f t="shared" si="105"/>
        <v>9.0771783992874681E-9</v>
      </c>
      <c r="AD333">
        <f t="shared" si="111"/>
        <v>5.7636490159727655E-8</v>
      </c>
      <c r="AE333">
        <f t="shared" si="117"/>
        <v>3.6596890044522632E-7</v>
      </c>
      <c r="AF333">
        <f t="shared" si="123"/>
        <v>2.3237576702175893E-6</v>
      </c>
      <c r="AG333">
        <f t="shared" si="129"/>
        <v>1.475494148089029E-5</v>
      </c>
      <c r="AH333">
        <f t="shared" si="116"/>
        <v>9.3688038513977829E-5</v>
      </c>
      <c r="AI333">
        <f t="shared" si="122"/>
        <v>5.9488196357570221E-4</v>
      </c>
      <c r="AJ333">
        <f t="shared" si="128"/>
        <v>3.7772650191079133E-3</v>
      </c>
      <c r="AK333">
        <f t="shared" si="114"/>
        <v>2.3984137859578321E-2</v>
      </c>
      <c r="AL333">
        <f t="shared" si="120"/>
        <v>0.15228978267537979</v>
      </c>
      <c r="AM333">
        <f t="shared" si="126"/>
        <v>0.96697984489162514</v>
      </c>
    </row>
    <row r="334" spans="1:40" x14ac:dyDescent="0.2">
      <c r="A334">
        <v>320</v>
      </c>
      <c r="B334">
        <f t="shared" si="90"/>
        <v>31</v>
      </c>
      <c r="C334">
        <f t="shared" si="91"/>
        <v>9</v>
      </c>
      <c r="D334">
        <f t="shared" si="92"/>
        <v>256</v>
      </c>
      <c r="E334">
        <f t="shared" si="93"/>
        <v>-184</v>
      </c>
      <c r="F334" t="e">
        <f t="shared" si="94"/>
        <v>#N/A</v>
      </c>
      <c r="G334" t="e">
        <f t="shared" si="95"/>
        <v>#N/A</v>
      </c>
      <c r="H334">
        <f t="shared" si="96"/>
        <v>1.0258338863549856E-25</v>
      </c>
      <c r="I334">
        <f t="shared" si="101"/>
        <v>6.5136391613781074E-25</v>
      </c>
      <c r="J334">
        <f t="shared" si="106"/>
        <v>4.1359030627651678E-24</v>
      </c>
      <c r="K334">
        <f t="shared" si="112"/>
        <v>2.6261347490687648E-23</v>
      </c>
      <c r="L334">
        <f t="shared" si="118"/>
        <v>1.6674916253127967E-22</v>
      </c>
      <c r="M334">
        <f t="shared" si="124"/>
        <v>1.0587911840678764E-21</v>
      </c>
      <c r="N334">
        <f t="shared" si="130"/>
        <v>6.7229049576160433E-21</v>
      </c>
      <c r="O334">
        <f t="shared" si="99"/>
        <v>4.2687785608007625E-20</v>
      </c>
      <c r="P334">
        <f t="shared" si="104"/>
        <v>2.7105054312137654E-19</v>
      </c>
      <c r="Q334">
        <f t="shared" si="109"/>
        <v>1.7210636691497082E-18</v>
      </c>
      <c r="R334">
        <f t="shared" si="115"/>
        <v>1.092807311564996E-17</v>
      </c>
      <c r="S334">
        <f t="shared" si="121"/>
        <v>6.9388939039072432E-17</v>
      </c>
      <c r="T334">
        <f t="shared" si="127"/>
        <v>4.4059229930232245E-16</v>
      </c>
      <c r="U334">
        <f t="shared" si="97"/>
        <v>2.7975867176063917E-15</v>
      </c>
      <c r="V334">
        <f t="shared" si="102"/>
        <v>1.7763568394002555E-14</v>
      </c>
      <c r="W334">
        <f t="shared" si="107"/>
        <v>1.1279162862139462E-13</v>
      </c>
      <c r="X334">
        <f t="shared" si="113"/>
        <v>7.1618219970723425E-13</v>
      </c>
      <c r="Y334">
        <f t="shared" si="119"/>
        <v>4.5474735088646573E-12</v>
      </c>
      <c r="Z334">
        <f t="shared" si="125"/>
        <v>2.8874656927077046E-11</v>
      </c>
      <c r="AA334">
        <f t="shared" si="131"/>
        <v>1.833426431250521E-10</v>
      </c>
      <c r="AB334">
        <f t="shared" si="100"/>
        <v>1.164153218269349E-9</v>
      </c>
      <c r="AC334">
        <f t="shared" si="105"/>
        <v>7.3919121733317287E-9</v>
      </c>
      <c r="AD334">
        <f t="shared" si="111"/>
        <v>4.6935716640013204E-8</v>
      </c>
      <c r="AE334">
        <f t="shared" si="117"/>
        <v>2.980232238769536E-7</v>
      </c>
      <c r="AF334">
        <f t="shared" si="123"/>
        <v>1.8923295163729204E-6</v>
      </c>
      <c r="AG334">
        <f t="shared" si="129"/>
        <v>1.2015543459843389E-5</v>
      </c>
      <c r="AH334">
        <f t="shared" si="116"/>
        <v>7.6293945312500027E-5</v>
      </c>
      <c r="AI334">
        <f t="shared" si="122"/>
        <v>4.8443635619146714E-4</v>
      </c>
      <c r="AJ334">
        <f t="shared" si="128"/>
        <v>3.0759791257199071E-3</v>
      </c>
      <c r="AK334">
        <f t="shared" si="114"/>
        <v>1.9531250000000003E-2</v>
      </c>
      <c r="AL334">
        <f t="shared" si="120"/>
        <v>0.12401570718501562</v>
      </c>
      <c r="AM334">
        <f t="shared" si="126"/>
        <v>0.78745065618429588</v>
      </c>
    </row>
    <row r="335" spans="1:40" s="1" customFormat="1" x14ac:dyDescent="0.2">
      <c r="A335" s="1">
        <v>321</v>
      </c>
      <c r="B335" s="1">
        <f t="shared" ref="B335:B398" si="132">FLOOR(A335-1,10)/10</f>
        <v>32</v>
      </c>
      <c r="C335" s="1">
        <f t="shared" ref="C335:C398" si="133">MOD(A335-1,10)</f>
        <v>0</v>
      </c>
      <c r="D335" s="1">
        <f t="shared" ref="D335:D398" si="134">(B335+C335/9)*$C$3</f>
        <v>256</v>
      </c>
      <c r="E335" s="1">
        <f t="shared" ref="E335:E398" si="135">$C$10-D335</f>
        <v>-184</v>
      </c>
      <c r="F335" s="1" t="e">
        <f t="shared" ref="F335:F398" si="136">IF(E335&lt;0,NA(),D335)</f>
        <v>#N/A</v>
      </c>
      <c r="G335" s="1" t="e">
        <f t="shared" ref="G335:G398" si="137">IF(E335&lt;0,NA(),SUM(H335:AZ335))</f>
        <v>#N/A</v>
      </c>
      <c r="H335" s="1">
        <f t="shared" ref="H335:H398" si="138">$C$7*EXP(-$C$5*D335)</f>
        <v>1.0258338863549856E-25</v>
      </c>
      <c r="I335" s="1">
        <f t="shared" si="101"/>
        <v>6.5136391613781074E-25</v>
      </c>
      <c r="J335" s="1">
        <f t="shared" si="106"/>
        <v>4.1359030627651678E-24</v>
      </c>
      <c r="K335" s="1">
        <f t="shared" si="112"/>
        <v>2.6261347490687648E-23</v>
      </c>
      <c r="L335" s="1">
        <f t="shared" si="118"/>
        <v>1.6674916253127967E-22</v>
      </c>
      <c r="M335" s="1">
        <f t="shared" si="124"/>
        <v>1.0587911840678764E-21</v>
      </c>
      <c r="N335" s="1">
        <f t="shared" si="130"/>
        <v>6.7229049576160433E-21</v>
      </c>
      <c r="O335" s="1">
        <f t="shared" si="99"/>
        <v>4.2687785608007625E-20</v>
      </c>
      <c r="P335" s="1">
        <f t="shared" si="104"/>
        <v>2.7105054312137654E-19</v>
      </c>
      <c r="Q335" s="1">
        <f t="shared" si="109"/>
        <v>1.7210636691497082E-18</v>
      </c>
      <c r="R335" s="1">
        <f t="shared" si="115"/>
        <v>1.092807311564996E-17</v>
      </c>
      <c r="S335" s="1">
        <f t="shared" si="121"/>
        <v>6.9388939039072432E-17</v>
      </c>
      <c r="T335" s="1">
        <f t="shared" si="127"/>
        <v>4.4059229930232245E-16</v>
      </c>
      <c r="U335" s="1">
        <f t="shared" si="97"/>
        <v>2.7975867176063917E-15</v>
      </c>
      <c r="V335" s="1">
        <f t="shared" si="102"/>
        <v>1.7763568394002555E-14</v>
      </c>
      <c r="W335" s="1">
        <f t="shared" si="107"/>
        <v>1.1279162862139462E-13</v>
      </c>
      <c r="X335" s="1">
        <f t="shared" si="113"/>
        <v>7.1618219970723425E-13</v>
      </c>
      <c r="Y335" s="1">
        <f t="shared" si="119"/>
        <v>4.5474735088646573E-12</v>
      </c>
      <c r="Z335" s="1">
        <f t="shared" si="125"/>
        <v>2.8874656927077046E-11</v>
      </c>
      <c r="AA335" s="1">
        <f t="shared" si="131"/>
        <v>1.833426431250521E-10</v>
      </c>
      <c r="AB335" s="1">
        <f t="shared" si="100"/>
        <v>1.164153218269349E-9</v>
      </c>
      <c r="AC335" s="1">
        <f t="shared" si="105"/>
        <v>7.3919121733317287E-9</v>
      </c>
      <c r="AD335" s="1">
        <f t="shared" si="111"/>
        <v>4.6935716640013204E-8</v>
      </c>
      <c r="AE335" s="1">
        <f t="shared" si="117"/>
        <v>2.980232238769536E-7</v>
      </c>
      <c r="AF335" s="1">
        <f t="shared" si="123"/>
        <v>1.8923295163729204E-6</v>
      </c>
      <c r="AG335" s="1">
        <f t="shared" si="129"/>
        <v>1.2015543459843389E-5</v>
      </c>
      <c r="AH335" s="1">
        <f t="shared" si="116"/>
        <v>7.6293945312500027E-5</v>
      </c>
      <c r="AI335" s="1">
        <f t="shared" si="122"/>
        <v>4.8443635619146714E-4</v>
      </c>
      <c r="AJ335" s="1">
        <f t="shared" si="128"/>
        <v>3.0759791257199071E-3</v>
      </c>
      <c r="AK335" s="1">
        <f t="shared" si="114"/>
        <v>1.9531250000000003E-2</v>
      </c>
      <c r="AL335" s="1">
        <f t="shared" si="120"/>
        <v>0.12401570718501562</v>
      </c>
      <c r="AM335" s="1">
        <f t="shared" si="126"/>
        <v>0.78745065618429588</v>
      </c>
      <c r="AN335" s="1">
        <f t="shared" ref="AN335:AN366" si="139">$C$8*EXP(-$C$5*($D335-($AN$14-1)*$C$3))</f>
        <v>5</v>
      </c>
    </row>
    <row r="336" spans="1:40" x14ac:dyDescent="0.2">
      <c r="A336">
        <v>322</v>
      </c>
      <c r="B336">
        <f t="shared" si="132"/>
        <v>32</v>
      </c>
      <c r="C336">
        <f t="shared" si="133"/>
        <v>1</v>
      </c>
      <c r="D336">
        <f t="shared" si="134"/>
        <v>256.88888888888891</v>
      </c>
      <c r="E336">
        <f t="shared" si="135"/>
        <v>-184.88888888888891</v>
      </c>
      <c r="F336" t="e">
        <f t="shared" si="136"/>
        <v>#N/A</v>
      </c>
      <c r="G336" t="e">
        <f t="shared" si="137"/>
        <v>#N/A</v>
      </c>
      <c r="H336">
        <f t="shared" si="138"/>
        <v>8.3537787391716583E-26</v>
      </c>
      <c r="I336">
        <f t="shared" si="101"/>
        <v>5.3043188633882561E-25</v>
      </c>
      <c r="J336">
        <f t="shared" si="106"/>
        <v>3.3680325374869059E-24</v>
      </c>
      <c r="K336">
        <f t="shared" si="112"/>
        <v>2.138567357227931E-23</v>
      </c>
      <c r="L336">
        <f t="shared" si="118"/>
        <v>1.3579056290273947E-22</v>
      </c>
      <c r="M336">
        <f t="shared" si="124"/>
        <v>8.6221632959664848E-22</v>
      </c>
      <c r="N336">
        <f t="shared" si="130"/>
        <v>5.4747324345035071E-21</v>
      </c>
      <c r="O336">
        <f t="shared" si="99"/>
        <v>3.4762384103101329E-20</v>
      </c>
      <c r="P336">
        <f t="shared" si="104"/>
        <v>2.2072738037674216E-19</v>
      </c>
      <c r="Q336">
        <f t="shared" si="109"/>
        <v>1.4015315032328988E-18</v>
      </c>
      <c r="R336">
        <f t="shared" si="115"/>
        <v>8.8991703303938817E-18</v>
      </c>
      <c r="S336">
        <f t="shared" si="121"/>
        <v>5.6506209376446029E-17</v>
      </c>
      <c r="T336">
        <f t="shared" si="127"/>
        <v>3.5879206482762234E-16</v>
      </c>
      <c r="U336">
        <f t="shared" si="97"/>
        <v>2.2781876045808353E-15</v>
      </c>
      <c r="V336">
        <f t="shared" si="102"/>
        <v>1.4465589600370196E-14</v>
      </c>
      <c r="W336">
        <f t="shared" si="107"/>
        <v>9.1850768595871381E-14</v>
      </c>
      <c r="X336">
        <f t="shared" si="113"/>
        <v>5.8321602677269434E-13</v>
      </c>
      <c r="Y336">
        <f t="shared" si="119"/>
        <v>3.7031909376947597E-12</v>
      </c>
      <c r="Z336">
        <f t="shared" si="125"/>
        <v>2.3513796760543006E-11</v>
      </c>
      <c r="AA336">
        <f t="shared" si="131"/>
        <v>1.4930330285380985E-10</v>
      </c>
      <c r="AB336">
        <f t="shared" si="100"/>
        <v>9.4801688004985579E-10</v>
      </c>
      <c r="AC336">
        <f t="shared" si="105"/>
        <v>6.0195319706990144E-9</v>
      </c>
      <c r="AD336">
        <f t="shared" si="111"/>
        <v>3.8221645530575349E-8</v>
      </c>
      <c r="AE336">
        <f t="shared" si="117"/>
        <v>2.4269232129276324E-7</v>
      </c>
      <c r="AF336">
        <f t="shared" si="123"/>
        <v>1.5410001844989458E-6</v>
      </c>
      <c r="AG336">
        <f t="shared" si="129"/>
        <v>9.7847412558272606E-6</v>
      </c>
      <c r="AH336">
        <f t="shared" si="116"/>
        <v>6.212923425094743E-5</v>
      </c>
      <c r="AI336">
        <f t="shared" si="122"/>
        <v>3.9449604723173039E-4</v>
      </c>
      <c r="AJ336">
        <f t="shared" si="128"/>
        <v>2.5048937614917804E-3</v>
      </c>
      <c r="AK336">
        <f t="shared" si="114"/>
        <v>1.5905083968242525E-2</v>
      </c>
      <c r="AL336">
        <f t="shared" si="120"/>
        <v>0.10099098809132288</v>
      </c>
      <c r="AM336">
        <f t="shared" si="126"/>
        <v>0.64125280294189535</v>
      </c>
      <c r="AN336">
        <f t="shared" si="139"/>
        <v>4.0717014958700846</v>
      </c>
    </row>
    <row r="337" spans="1:41" x14ac:dyDescent="0.2">
      <c r="A337">
        <v>323</v>
      </c>
      <c r="B337">
        <f t="shared" si="132"/>
        <v>32</v>
      </c>
      <c r="C337">
        <f t="shared" si="133"/>
        <v>2</v>
      </c>
      <c r="D337">
        <f t="shared" si="134"/>
        <v>257.77777777777777</v>
      </c>
      <c r="E337">
        <f t="shared" si="135"/>
        <v>-185.77777777777777</v>
      </c>
      <c r="F337" t="e">
        <f t="shared" si="136"/>
        <v>#N/A</v>
      </c>
      <c r="G337" t="e">
        <f t="shared" si="137"/>
        <v>#N/A</v>
      </c>
      <c r="H337">
        <f t="shared" si="138"/>
        <v>6.8028186776906586E-26</v>
      </c>
      <c r="I337">
        <f t="shared" si="101"/>
        <v>4.3195206101260176E-25</v>
      </c>
      <c r="J337">
        <f t="shared" si="106"/>
        <v>2.7427246242049574E-24</v>
      </c>
      <c r="K337">
        <f t="shared" si="112"/>
        <v>1.7415215814888098E-23</v>
      </c>
      <c r="L337">
        <f t="shared" si="118"/>
        <v>1.1057972761922614E-22</v>
      </c>
      <c r="M337">
        <f t="shared" si="124"/>
        <v>7.0213750379646468E-22</v>
      </c>
      <c r="N337">
        <f t="shared" si="130"/>
        <v>4.458295248611356E-21</v>
      </c>
      <c r="O337">
        <f t="shared" si="99"/>
        <v>2.8308410270521911E-20</v>
      </c>
      <c r="P337">
        <f t="shared" si="104"/>
        <v>1.7974720097189505E-19</v>
      </c>
      <c r="Q337">
        <f t="shared" si="109"/>
        <v>1.1413235836445079E-18</v>
      </c>
      <c r="R337">
        <f t="shared" si="115"/>
        <v>7.2469530292536139E-18</v>
      </c>
      <c r="S337">
        <f t="shared" si="121"/>
        <v>4.6015283448805171E-17</v>
      </c>
      <c r="T337">
        <f t="shared" si="127"/>
        <v>2.9217883741299215E-16</v>
      </c>
      <c r="U337">
        <f t="shared" ref="U337:U400" si="140">$C$8*EXP(-$C$5*($D337-($U$14-1)*$C$3))</f>
        <v>1.8552199754889267E-15</v>
      </c>
      <c r="V337">
        <f t="shared" si="102"/>
        <v>1.177991256289413E-14</v>
      </c>
      <c r="W337">
        <f t="shared" si="107"/>
        <v>7.4797782377726319E-14</v>
      </c>
      <c r="X337">
        <f t="shared" si="113"/>
        <v>4.7493631372516383E-13</v>
      </c>
      <c r="Y337">
        <f t="shared" si="119"/>
        <v>3.0156576161008997E-12</v>
      </c>
      <c r="Z337">
        <f t="shared" si="125"/>
        <v>1.9148232288697883E-11</v>
      </c>
      <c r="AA337">
        <f t="shared" si="131"/>
        <v>1.2158369631364204E-10</v>
      </c>
      <c r="AB337">
        <f t="shared" si="100"/>
        <v>7.7200834972182805E-10</v>
      </c>
      <c r="AC337">
        <f t="shared" si="105"/>
        <v>4.9019474659066613E-9</v>
      </c>
      <c r="AD337">
        <f t="shared" si="111"/>
        <v>3.112542625629227E-8</v>
      </c>
      <c r="AE337">
        <f t="shared" si="117"/>
        <v>1.9763413752878814E-7</v>
      </c>
      <c r="AF337">
        <f t="shared" si="123"/>
        <v>1.254898551272104E-6</v>
      </c>
      <c r="AG337">
        <f t="shared" si="129"/>
        <v>7.9681091216108263E-6</v>
      </c>
      <c r="AH337">
        <f t="shared" si="116"/>
        <v>5.0594339207369709E-5</v>
      </c>
      <c r="AI337">
        <f t="shared" si="122"/>
        <v>3.2125402912565879E-4</v>
      </c>
      <c r="AJ337">
        <f t="shared" si="128"/>
        <v>2.0398359351323711E-3</v>
      </c>
      <c r="AK337">
        <f t="shared" ref="AK337:AK368" si="141">$C$8*EXP(-$C$5*($D337-($AK$14-1)*$C$3))</f>
        <v>1.2952150837086654E-2</v>
      </c>
      <c r="AL337">
        <f t="shared" si="120"/>
        <v>8.2241031456168567E-2</v>
      </c>
      <c r="AM337">
        <f t="shared" si="126"/>
        <v>0.522197999393887</v>
      </c>
      <c r="AN337">
        <f t="shared" si="139"/>
        <v>3.3157506142941804</v>
      </c>
    </row>
    <row r="338" spans="1:41" x14ac:dyDescent="0.2">
      <c r="A338">
        <v>324</v>
      </c>
      <c r="B338">
        <f t="shared" si="132"/>
        <v>32</v>
      </c>
      <c r="C338">
        <f t="shared" si="133"/>
        <v>3</v>
      </c>
      <c r="D338">
        <f t="shared" si="134"/>
        <v>258.66666666666669</v>
      </c>
      <c r="E338">
        <f t="shared" si="135"/>
        <v>-186.66666666666669</v>
      </c>
      <c r="F338" t="e">
        <f t="shared" si="136"/>
        <v>#N/A</v>
      </c>
      <c r="G338" t="e">
        <f t="shared" si="137"/>
        <v>#N/A</v>
      </c>
      <c r="H338">
        <f t="shared" si="138"/>
        <v>5.5398093972172172E-26</v>
      </c>
      <c r="I338">
        <f t="shared" si="101"/>
        <v>3.5175597059383638E-25</v>
      </c>
      <c r="J338">
        <f t="shared" si="106"/>
        <v>2.2335111910269988E-24</v>
      </c>
      <c r="K338">
        <f t="shared" si="112"/>
        <v>1.4181912056875988E-23</v>
      </c>
      <c r="L338">
        <f t="shared" si="118"/>
        <v>9.0049528472022172E-23</v>
      </c>
      <c r="M338">
        <f t="shared" si="124"/>
        <v>5.7177886490291208E-22</v>
      </c>
      <c r="N338">
        <f t="shared" si="130"/>
        <v>3.6305694865602551E-21</v>
      </c>
      <c r="O338">
        <f t="shared" si="99"/>
        <v>2.3052679288837691E-20</v>
      </c>
      <c r="P338">
        <f t="shared" si="104"/>
        <v>1.4637538941514559E-19</v>
      </c>
      <c r="Q338">
        <f t="shared" si="109"/>
        <v>9.2942578855942589E-19</v>
      </c>
      <c r="R338">
        <f t="shared" si="115"/>
        <v>5.9014858979424112E-18</v>
      </c>
      <c r="S338">
        <f t="shared" si="121"/>
        <v>3.7472099690277302E-17</v>
      </c>
      <c r="T338">
        <f t="shared" si="127"/>
        <v>2.3793300187121323E-16</v>
      </c>
      <c r="U338">
        <f t="shared" si="140"/>
        <v>1.5107803898732584E-15</v>
      </c>
      <c r="V338">
        <f t="shared" si="102"/>
        <v>9.5928575207109955E-15</v>
      </c>
      <c r="W338">
        <f t="shared" si="107"/>
        <v>6.0910848479030624E-14</v>
      </c>
      <c r="X338">
        <f t="shared" si="113"/>
        <v>3.8675977980755447E-13</v>
      </c>
      <c r="Y338">
        <f t="shared" si="119"/>
        <v>2.4557715253020076E-12</v>
      </c>
      <c r="Z338">
        <f t="shared" si="125"/>
        <v>1.5593177210631794E-11</v>
      </c>
      <c r="AA338">
        <f t="shared" si="131"/>
        <v>9.9010503630734008E-11</v>
      </c>
      <c r="AB338">
        <f t="shared" si="100"/>
        <v>6.2867751047731229E-10</v>
      </c>
      <c r="AC338">
        <f t="shared" si="105"/>
        <v>3.9918533659217427E-9</v>
      </c>
      <c r="AD338">
        <f t="shared" si="111"/>
        <v>2.5346688929467923E-8</v>
      </c>
      <c r="AE338">
        <f t="shared" si="117"/>
        <v>1.6094144268219205E-7</v>
      </c>
      <c r="AF338">
        <f t="shared" si="123"/>
        <v>1.0219144616759649E-6</v>
      </c>
      <c r="AG338">
        <f t="shared" si="129"/>
        <v>6.4887523659437814E-6</v>
      </c>
      <c r="AH338">
        <f t="shared" si="116"/>
        <v>4.1201009326641185E-5</v>
      </c>
      <c r="AI338">
        <f t="shared" si="122"/>
        <v>2.6161010218904722E-4</v>
      </c>
      <c r="AJ338">
        <f t="shared" si="128"/>
        <v>1.6611206056816063E-3</v>
      </c>
      <c r="AK338">
        <f t="shared" si="141"/>
        <v>1.0547458387620133E-2</v>
      </c>
      <c r="AL338">
        <f t="shared" si="120"/>
        <v>6.6972186160396019E-2</v>
      </c>
      <c r="AM338">
        <f t="shared" si="126"/>
        <v>0.42524687505449088</v>
      </c>
      <c r="AN338">
        <f t="shared" si="139"/>
        <v>2.7001493472307536</v>
      </c>
    </row>
    <row r="339" spans="1:41" x14ac:dyDescent="0.2">
      <c r="A339">
        <v>325</v>
      </c>
      <c r="B339">
        <f t="shared" si="132"/>
        <v>32</v>
      </c>
      <c r="C339">
        <f t="shared" si="133"/>
        <v>4</v>
      </c>
      <c r="D339">
        <f t="shared" si="134"/>
        <v>259.55555555555554</v>
      </c>
      <c r="E339">
        <f t="shared" si="135"/>
        <v>-187.55555555555554</v>
      </c>
      <c r="F339" t="e">
        <f t="shared" si="136"/>
        <v>#N/A</v>
      </c>
      <c r="G339" t="e">
        <f t="shared" si="137"/>
        <v>#N/A</v>
      </c>
      <c r="H339">
        <f t="shared" si="138"/>
        <v>4.5112900418969446E-26</v>
      </c>
      <c r="I339">
        <f t="shared" si="101"/>
        <v>2.864490623296343E-25</v>
      </c>
      <c r="J339">
        <f t="shared" si="106"/>
        <v>1.8188381715094725E-24</v>
      </c>
      <c r="K339">
        <f t="shared" si="112"/>
        <v>1.1548902507256186E-23</v>
      </c>
      <c r="L339">
        <f t="shared" si="118"/>
        <v>7.3330959956386439E-23</v>
      </c>
      <c r="M339">
        <f t="shared" si="124"/>
        <v>4.6562257190642195E-22</v>
      </c>
      <c r="N339">
        <f t="shared" si="130"/>
        <v>2.9565190418575861E-21</v>
      </c>
      <c r="O339">
        <f t="shared" si="99"/>
        <v>1.8772725748834941E-20</v>
      </c>
      <c r="P339">
        <f t="shared" si="104"/>
        <v>1.1919937840804409E-19</v>
      </c>
      <c r="Q339">
        <f t="shared" si="109"/>
        <v>7.5686887471554243E-19</v>
      </c>
      <c r="R339">
        <f t="shared" si="115"/>
        <v>4.8058177917017479E-18</v>
      </c>
      <c r="S339">
        <f t="shared" si="121"/>
        <v>3.0515040872459312E-17</v>
      </c>
      <c r="T339">
        <f t="shared" si="127"/>
        <v>1.9375843192717763E-16</v>
      </c>
      <c r="U339">
        <f t="shared" si="140"/>
        <v>1.2302893546756482E-15</v>
      </c>
      <c r="V339">
        <f t="shared" si="102"/>
        <v>7.8118504633495886E-15</v>
      </c>
      <c r="W339">
        <f t="shared" si="107"/>
        <v>4.9602158573357511E-14</v>
      </c>
      <c r="X339">
        <f t="shared" si="113"/>
        <v>3.1495407479696509E-13</v>
      </c>
      <c r="Y339">
        <f t="shared" si="119"/>
        <v>1.9998337186174959E-12</v>
      </c>
      <c r="Z339">
        <f t="shared" si="125"/>
        <v>1.2698152594779533E-11</v>
      </c>
      <c r="AA339">
        <f t="shared" si="131"/>
        <v>8.0628243148023102E-11</v>
      </c>
      <c r="AB339">
        <f t="shared" si="100"/>
        <v>5.1195743196607761E-10</v>
      </c>
      <c r="AC339">
        <f t="shared" si="105"/>
        <v>3.2507270642635624E-9</v>
      </c>
      <c r="AD339">
        <f t="shared" si="111"/>
        <v>2.0640830245893934E-8</v>
      </c>
      <c r="AE339">
        <f t="shared" si="117"/>
        <v>1.3106110258331595E-7</v>
      </c>
      <c r="AF339">
        <f t="shared" si="123"/>
        <v>8.3218612845147102E-7</v>
      </c>
      <c r="AG339">
        <f t="shared" si="129"/>
        <v>5.2840525429488319E-6</v>
      </c>
      <c r="AH339">
        <f t="shared" ref="AH339:AH370" si="142">$C$8*EXP(-$C$5*($D339-($AH$14-1)*$C$3))</f>
        <v>3.3551642261328909E-5</v>
      </c>
      <c r="AI339">
        <f t="shared" si="122"/>
        <v>2.1303964888357674E-4</v>
      </c>
      <c r="AJ339">
        <f t="shared" si="128"/>
        <v>1.3527174509949018E-3</v>
      </c>
      <c r="AK339">
        <f t="shared" si="141"/>
        <v>8.5892204189001904E-3</v>
      </c>
      <c r="AL339">
        <f t="shared" si="120"/>
        <v>5.4538150114195591E-2</v>
      </c>
      <c r="AM339">
        <f t="shared" si="126"/>
        <v>0.34629566745469464</v>
      </c>
      <c r="AN339">
        <f t="shared" si="139"/>
        <v>2.1988404272384474</v>
      </c>
    </row>
    <row r="340" spans="1:41" x14ac:dyDescent="0.2">
      <c r="A340">
        <v>326</v>
      </c>
      <c r="B340">
        <f t="shared" si="132"/>
        <v>32</v>
      </c>
      <c r="C340">
        <f t="shared" si="133"/>
        <v>5</v>
      </c>
      <c r="D340">
        <f t="shared" si="134"/>
        <v>260.44444444444446</v>
      </c>
      <c r="E340">
        <f t="shared" si="135"/>
        <v>-188.44444444444446</v>
      </c>
      <c r="F340" t="e">
        <f t="shared" si="136"/>
        <v>#N/A</v>
      </c>
      <c r="G340" t="e">
        <f t="shared" si="137"/>
        <v>#N/A</v>
      </c>
      <c r="H340">
        <f t="shared" si="138"/>
        <v>3.673725282379132E-26</v>
      </c>
      <c r="I340">
        <f t="shared" si="101"/>
        <v>2.332670151156317E-25</v>
      </c>
      <c r="J340">
        <f t="shared" si="106"/>
        <v>1.4811532207361394E-24</v>
      </c>
      <c r="K340">
        <f t="shared" si="112"/>
        <v>9.4047367228905177E-24</v>
      </c>
      <c r="L340">
        <f t="shared" si="118"/>
        <v>5.9716355869601762E-23</v>
      </c>
      <c r="M340">
        <f t="shared" si="124"/>
        <v>3.7917522450845192E-22</v>
      </c>
      <c r="N340">
        <f t="shared" si="130"/>
        <v>2.4076126010599744E-21</v>
      </c>
      <c r="O340">
        <f t="shared" si="99"/>
        <v>1.528738710261806E-20</v>
      </c>
      <c r="P340">
        <f t="shared" si="104"/>
        <v>9.7068857474163777E-20</v>
      </c>
      <c r="Q340">
        <f t="shared" si="109"/>
        <v>6.1634882587135383E-19</v>
      </c>
      <c r="R340">
        <f t="shared" si="115"/>
        <v>3.9135710982701987E-18</v>
      </c>
      <c r="S340">
        <f t="shared" si="121"/>
        <v>2.4849627513385945E-17</v>
      </c>
      <c r="T340">
        <f t="shared" si="127"/>
        <v>1.577852994230667E-16</v>
      </c>
      <c r="U340">
        <f t="shared" si="140"/>
        <v>1.0018742011571715E-15</v>
      </c>
      <c r="V340">
        <f t="shared" si="102"/>
        <v>6.3615046434268059E-15</v>
      </c>
      <c r="W340">
        <f t="shared" si="107"/>
        <v>4.0393036652305102E-14</v>
      </c>
      <c r="X340">
        <f t="shared" si="113"/>
        <v>2.564797954962361E-13</v>
      </c>
      <c r="Y340">
        <f t="shared" si="119"/>
        <v>1.6285451887172577E-12</v>
      </c>
      <c r="Z340">
        <f t="shared" si="125"/>
        <v>1.0340617382990077E-11</v>
      </c>
      <c r="AA340">
        <f t="shared" si="131"/>
        <v>6.565882764703648E-11</v>
      </c>
      <c r="AB340">
        <f t="shared" si="100"/>
        <v>4.1690756831161822E-10</v>
      </c>
      <c r="AC340">
        <f t="shared" si="105"/>
        <v>2.6471980500454613E-9</v>
      </c>
      <c r="AD340">
        <f t="shared" si="111"/>
        <v>1.6808659877641352E-8</v>
      </c>
      <c r="AE340">
        <f t="shared" si="117"/>
        <v>1.0672833748777397E-7</v>
      </c>
      <c r="AF340">
        <f t="shared" si="123"/>
        <v>6.7768270081163863E-7</v>
      </c>
      <c r="AG340">
        <f t="shared" si="129"/>
        <v>4.3030169286761819E-6</v>
      </c>
      <c r="AH340">
        <f t="shared" si="142"/>
        <v>2.7322454396870154E-5</v>
      </c>
      <c r="AI340">
        <f t="shared" si="122"/>
        <v>1.7348677140777927E-4</v>
      </c>
      <c r="AJ340">
        <f t="shared" si="128"/>
        <v>1.1015723337411013E-3</v>
      </c>
      <c r="AK340">
        <f t="shared" si="141"/>
        <v>6.9945483255987517E-3</v>
      </c>
      <c r="AL340">
        <f t="shared" si="120"/>
        <v>4.4412613480391487E-2</v>
      </c>
      <c r="AM340">
        <f t="shared" si="126"/>
        <v>0.28200251743772187</v>
      </c>
      <c r="AN340">
        <f t="shared" si="139"/>
        <v>1.7906043713532807</v>
      </c>
    </row>
    <row r="341" spans="1:41" x14ac:dyDescent="0.2">
      <c r="A341">
        <v>327</v>
      </c>
      <c r="B341">
        <f t="shared" si="132"/>
        <v>32</v>
      </c>
      <c r="C341">
        <f t="shared" si="133"/>
        <v>6</v>
      </c>
      <c r="D341">
        <f t="shared" si="134"/>
        <v>261.33333333333331</v>
      </c>
      <c r="E341">
        <f t="shared" si="135"/>
        <v>-189.33333333333331</v>
      </c>
      <c r="F341" t="e">
        <f t="shared" si="136"/>
        <v>#N/A</v>
      </c>
      <c r="G341" t="e">
        <f t="shared" si="137"/>
        <v>#N/A</v>
      </c>
      <c r="H341">
        <f t="shared" si="138"/>
        <v>2.9916625455358027E-26</v>
      </c>
      <c r="I341">
        <f t="shared" si="101"/>
        <v>1.8995873087669536E-25</v>
      </c>
      <c r="J341">
        <f t="shared" si="106"/>
        <v>1.2061627568968473E-24</v>
      </c>
      <c r="K341">
        <f t="shared" si="112"/>
        <v>7.6586561165716592E-24</v>
      </c>
      <c r="L341">
        <f t="shared" si="118"/>
        <v>4.8629435104434047E-23</v>
      </c>
      <c r="M341">
        <f t="shared" si="124"/>
        <v>3.0877766576559314E-22</v>
      </c>
      <c r="N341">
        <f t="shared" si="130"/>
        <v>1.9606159658423463E-21</v>
      </c>
      <c r="O341">
        <f t="shared" ref="O341:O404" si="143">$C$8*EXP(-$C$5*($D341-($O$14-1)*$C$3))</f>
        <v>1.2449135386735124E-20</v>
      </c>
      <c r="P341">
        <f t="shared" si="104"/>
        <v>7.9047082435991326E-20</v>
      </c>
      <c r="Q341">
        <f t="shared" si="109"/>
        <v>5.0191768725564093E-19</v>
      </c>
      <c r="R341">
        <f t="shared" si="115"/>
        <v>3.1869786590041944E-18</v>
      </c>
      <c r="S341">
        <f t="shared" si="121"/>
        <v>2.0236053103613795E-17</v>
      </c>
      <c r="T341">
        <f t="shared" si="127"/>
        <v>1.2849092793744327E-16</v>
      </c>
      <c r="U341">
        <f t="shared" si="140"/>
        <v>8.1586653670507415E-16</v>
      </c>
      <c r="V341">
        <f t="shared" si="102"/>
        <v>5.1804295945251346E-15</v>
      </c>
      <c r="W341">
        <f t="shared" si="107"/>
        <v>3.2893677551985501E-14</v>
      </c>
      <c r="X341">
        <f t="shared" si="113"/>
        <v>2.0886183339649843E-13</v>
      </c>
      <c r="Y341">
        <f t="shared" si="119"/>
        <v>1.3261899761984355E-12</v>
      </c>
      <c r="Z341">
        <f t="shared" si="125"/>
        <v>8.4207814533082947E-12</v>
      </c>
      <c r="AA341">
        <f t="shared" si="131"/>
        <v>5.346862934950363E-11</v>
      </c>
      <c r="AB341">
        <f t="shared" si="100"/>
        <v>3.395046339067985E-10</v>
      </c>
      <c r="AC341">
        <f t="shared" si="105"/>
        <v>2.1557200520469247E-9</v>
      </c>
      <c r="AD341">
        <f t="shared" si="111"/>
        <v>1.3687969113472939E-8</v>
      </c>
      <c r="AE341">
        <f t="shared" si="117"/>
        <v>8.6913186280140482E-8</v>
      </c>
      <c r="AF341">
        <f t="shared" si="123"/>
        <v>5.5186433332401304E-7</v>
      </c>
      <c r="AG341">
        <f t="shared" si="129"/>
        <v>3.5041200930490686E-6</v>
      </c>
      <c r="AH341">
        <f t="shared" si="142"/>
        <v>2.2249775687715977E-5</v>
      </c>
      <c r="AI341">
        <f t="shared" si="122"/>
        <v>1.412772693309472E-4</v>
      </c>
      <c r="AJ341">
        <f t="shared" si="128"/>
        <v>8.9705474382056069E-4</v>
      </c>
      <c r="AK341">
        <f t="shared" si="141"/>
        <v>5.6959425760552849E-3</v>
      </c>
      <c r="AL341">
        <f t="shared" si="120"/>
        <v>3.6166980948722442E-2</v>
      </c>
      <c r="AM341">
        <f t="shared" si="126"/>
        <v>0.2296460144180634</v>
      </c>
      <c r="AN341">
        <f t="shared" si="139"/>
        <v>1.4581612994701523</v>
      </c>
    </row>
    <row r="342" spans="1:41" x14ac:dyDescent="0.2">
      <c r="A342">
        <v>328</v>
      </c>
      <c r="B342">
        <f t="shared" si="132"/>
        <v>32</v>
      </c>
      <c r="C342">
        <f t="shared" si="133"/>
        <v>7</v>
      </c>
      <c r="D342">
        <f t="shared" si="134"/>
        <v>262.22222222222223</v>
      </c>
      <c r="E342">
        <f t="shared" si="135"/>
        <v>-190.22222222222223</v>
      </c>
      <c r="F342" t="e">
        <f t="shared" si="136"/>
        <v>#N/A</v>
      </c>
      <c r="G342" t="e">
        <f t="shared" si="137"/>
        <v>#N/A</v>
      </c>
      <c r="H342">
        <f t="shared" si="138"/>
        <v>2.4362313723593338E-26</v>
      </c>
      <c r="I342">
        <f t="shared" si="101"/>
        <v>1.5469104973284511E-25</v>
      </c>
      <c r="J342">
        <f t="shared" si="106"/>
        <v>9.8222694030393164E-25</v>
      </c>
      <c r="K342">
        <f t="shared" si="112"/>
        <v>6.2367523132398974E-24</v>
      </c>
      <c r="L342">
        <f t="shared" si="118"/>
        <v>3.9600908731608378E-23</v>
      </c>
      <c r="M342">
        <f t="shared" si="124"/>
        <v>2.5145009671780664E-22</v>
      </c>
      <c r="N342">
        <f t="shared" si="130"/>
        <v>1.5966085921894038E-21</v>
      </c>
      <c r="O342">
        <f t="shared" si="143"/>
        <v>1.0137832635291752E-20</v>
      </c>
      <c r="P342">
        <f t="shared" si="104"/>
        <v>6.4371224759758548E-20</v>
      </c>
      <c r="Q342">
        <f t="shared" si="109"/>
        <v>4.0873179960048765E-19</v>
      </c>
      <c r="R342">
        <f t="shared" si="115"/>
        <v>2.5952851546346717E-18</v>
      </c>
      <c r="S342">
        <f t="shared" si="121"/>
        <v>1.6479033538498201E-17</v>
      </c>
      <c r="T342">
        <f t="shared" si="127"/>
        <v>1.046353406977249E-16</v>
      </c>
      <c r="U342">
        <f t="shared" si="140"/>
        <v>6.6439299958647644E-16</v>
      </c>
      <c r="V342">
        <f t="shared" si="102"/>
        <v>4.2186325858555425E-15</v>
      </c>
      <c r="W342">
        <f t="shared" si="107"/>
        <v>2.6786647218617593E-14</v>
      </c>
      <c r="X342">
        <f t="shared" si="113"/>
        <v>1.7008460789413809E-13</v>
      </c>
      <c r="Y342">
        <f t="shared" si="119"/>
        <v>1.0799699419790157E-12</v>
      </c>
      <c r="Z342">
        <f t="shared" si="125"/>
        <v>6.8573816879660845E-12</v>
      </c>
      <c r="AA342">
        <f t="shared" si="131"/>
        <v>4.3541659620899384E-11</v>
      </c>
      <c r="AB342">
        <f t="shared" si="100"/>
        <v>2.7647230514662822E-10</v>
      </c>
      <c r="AC342">
        <f t="shared" si="105"/>
        <v>1.7554897121193191E-9</v>
      </c>
      <c r="AD342">
        <f t="shared" si="111"/>
        <v>1.1146664862950251E-8</v>
      </c>
      <c r="AE342">
        <f t="shared" si="117"/>
        <v>7.0776910117536625E-8</v>
      </c>
      <c r="AF342">
        <f t="shared" si="123"/>
        <v>4.4940536630254595E-7</v>
      </c>
      <c r="AG342">
        <f t="shared" si="129"/>
        <v>2.8535462049152608E-6</v>
      </c>
      <c r="AH342">
        <f t="shared" si="142"/>
        <v>1.8118888990089386E-5</v>
      </c>
      <c r="AI342">
        <f t="shared" si="122"/>
        <v>1.1504777377345164E-4</v>
      </c>
      <c r="AJ342">
        <f t="shared" si="128"/>
        <v>7.30507828458306E-4</v>
      </c>
      <c r="AK342">
        <f t="shared" si="141"/>
        <v>4.638435581462882E-3</v>
      </c>
      <c r="AL342">
        <f t="shared" si="120"/>
        <v>2.9452230086003617E-2</v>
      </c>
      <c r="AM342">
        <f t="shared" si="126"/>
        <v>0.18701000408532631</v>
      </c>
      <c r="AN342">
        <f t="shared" si="139"/>
        <v>1.1874395088544971</v>
      </c>
    </row>
    <row r="343" spans="1:41" x14ac:dyDescent="0.2">
      <c r="A343">
        <v>329</v>
      </c>
      <c r="B343">
        <f t="shared" si="132"/>
        <v>32</v>
      </c>
      <c r="C343">
        <f t="shared" si="133"/>
        <v>8</v>
      </c>
      <c r="D343">
        <f t="shared" si="134"/>
        <v>263.11111111111109</v>
      </c>
      <c r="E343">
        <f t="shared" si="135"/>
        <v>-191.11111111111109</v>
      </c>
      <c r="F343" t="e">
        <f t="shared" si="136"/>
        <v>#N/A</v>
      </c>
      <c r="G343" t="e">
        <f t="shared" si="137"/>
        <v>#N/A</v>
      </c>
      <c r="H343">
        <f t="shared" si="138"/>
        <v>1.9839213846242456E-26</v>
      </c>
      <c r="I343">
        <f t="shared" si="101"/>
        <v>1.2597115571898908E-25</v>
      </c>
      <c r="J343">
        <f t="shared" si="106"/>
        <v>7.9986698042389655E-25</v>
      </c>
      <c r="K343">
        <f t="shared" si="112"/>
        <v>5.0788387446380723E-24</v>
      </c>
      <c r="L343">
        <f t="shared" si="118"/>
        <v>3.2248615864061229E-23</v>
      </c>
      <c r="M343">
        <f t="shared" si="124"/>
        <v>2.0476594698851766E-22</v>
      </c>
      <c r="N343">
        <f t="shared" si="130"/>
        <v>1.3001827186273473E-21</v>
      </c>
      <c r="O343">
        <f t="shared" si="143"/>
        <v>8.2556456611996806E-21</v>
      </c>
      <c r="P343">
        <f t="shared" si="104"/>
        <v>5.2420082429060189E-20</v>
      </c>
      <c r="Q343">
        <f t="shared" si="109"/>
        <v>3.3284677596860109E-19</v>
      </c>
      <c r="R343">
        <f t="shared" si="115"/>
        <v>2.1134452892671198E-18</v>
      </c>
      <c r="S343">
        <f t="shared" si="121"/>
        <v>1.3419541101839418E-17</v>
      </c>
      <c r="T343">
        <f t="shared" si="127"/>
        <v>8.5208774647961953E-17</v>
      </c>
      <c r="U343">
        <f t="shared" si="140"/>
        <v>5.4104199405238305E-16</v>
      </c>
      <c r="V343">
        <f t="shared" si="102"/>
        <v>3.4354025220708933E-15</v>
      </c>
      <c r="W343">
        <f t="shared" si="107"/>
        <v>2.1813446309878121E-14</v>
      </c>
      <c r="X343">
        <f t="shared" si="113"/>
        <v>1.3850675047740966E-13</v>
      </c>
      <c r="Y343">
        <f t="shared" si="119"/>
        <v>8.7946304565014929E-13</v>
      </c>
      <c r="Z343">
        <f t="shared" si="125"/>
        <v>5.5842422553288031E-12</v>
      </c>
      <c r="AA343">
        <f t="shared" si="131"/>
        <v>3.5457728122216898E-11</v>
      </c>
      <c r="AB343">
        <f t="shared" ref="AB343:AB406" si="144">$C$8*EXP(-$C$5*($D343-($AB$14-1)*$C$3))</f>
        <v>2.2514253968643837E-10</v>
      </c>
      <c r="AC343">
        <f t="shared" si="105"/>
        <v>1.4295660173641746E-9</v>
      </c>
      <c r="AD343">
        <f t="shared" si="111"/>
        <v>9.0771783992875326E-9</v>
      </c>
      <c r="AE343">
        <f t="shared" si="117"/>
        <v>5.7636490159728058E-8</v>
      </c>
      <c r="AF343">
        <f t="shared" si="123"/>
        <v>3.6596890044522897E-7</v>
      </c>
      <c r="AG343">
        <f t="shared" si="129"/>
        <v>2.3237576702176058E-6</v>
      </c>
      <c r="AH343">
        <f t="shared" si="142"/>
        <v>1.4754941480890393E-5</v>
      </c>
      <c r="AI343">
        <f t="shared" si="122"/>
        <v>9.3688038513978507E-5</v>
      </c>
      <c r="AJ343">
        <f t="shared" si="128"/>
        <v>5.9488196357570643E-4</v>
      </c>
      <c r="AK343">
        <f t="shared" si="141"/>
        <v>3.7772650191079367E-3</v>
      </c>
      <c r="AL343">
        <f t="shared" si="120"/>
        <v>2.3984137859578494E-2</v>
      </c>
      <c r="AM343">
        <f t="shared" si="126"/>
        <v>0.15228978267538082</v>
      </c>
      <c r="AN343">
        <f t="shared" si="139"/>
        <v>0.96697984489163169</v>
      </c>
    </row>
    <row r="344" spans="1:41" x14ac:dyDescent="0.2">
      <c r="A344">
        <v>330</v>
      </c>
      <c r="B344">
        <f t="shared" si="132"/>
        <v>32</v>
      </c>
      <c r="C344">
        <f t="shared" si="133"/>
        <v>9</v>
      </c>
      <c r="D344">
        <f t="shared" si="134"/>
        <v>264</v>
      </c>
      <c r="E344">
        <f t="shared" si="135"/>
        <v>-192</v>
      </c>
      <c r="F344" t="e">
        <f t="shared" si="136"/>
        <v>#N/A</v>
      </c>
      <c r="G344" t="e">
        <f t="shared" si="137"/>
        <v>#N/A</v>
      </c>
      <c r="H344">
        <f t="shared" si="138"/>
        <v>1.6155871338926425E-26</v>
      </c>
      <c r="I344">
        <f t="shared" si="101"/>
        <v>1.0258338863549856E-25</v>
      </c>
      <c r="J344">
        <f t="shared" si="106"/>
        <v>6.5136391613781074E-25</v>
      </c>
      <c r="K344">
        <f t="shared" si="112"/>
        <v>4.1359030627651678E-24</v>
      </c>
      <c r="L344">
        <f t="shared" si="118"/>
        <v>2.6261347490687648E-23</v>
      </c>
      <c r="M344">
        <f t="shared" si="124"/>
        <v>1.6674916253127967E-22</v>
      </c>
      <c r="N344">
        <f t="shared" si="130"/>
        <v>1.0587911840678764E-21</v>
      </c>
      <c r="O344">
        <f t="shared" si="143"/>
        <v>6.7229049576160433E-21</v>
      </c>
      <c r="P344">
        <f t="shared" si="104"/>
        <v>4.2687785608007625E-20</v>
      </c>
      <c r="Q344">
        <f t="shared" si="109"/>
        <v>2.7105054312137654E-19</v>
      </c>
      <c r="R344">
        <f t="shared" si="115"/>
        <v>1.7210636691497082E-18</v>
      </c>
      <c r="S344">
        <f t="shared" si="121"/>
        <v>1.092807311564996E-17</v>
      </c>
      <c r="T344">
        <f t="shared" si="127"/>
        <v>6.9388939039072432E-17</v>
      </c>
      <c r="U344">
        <f t="shared" si="140"/>
        <v>4.4059229930232245E-16</v>
      </c>
      <c r="V344">
        <f t="shared" si="102"/>
        <v>2.7975867176063917E-15</v>
      </c>
      <c r="W344">
        <f t="shared" si="107"/>
        <v>1.7763568394002555E-14</v>
      </c>
      <c r="X344">
        <f t="shared" si="113"/>
        <v>1.1279162862139462E-13</v>
      </c>
      <c r="Y344">
        <f t="shared" si="119"/>
        <v>7.1618219970723425E-13</v>
      </c>
      <c r="Z344">
        <f t="shared" si="125"/>
        <v>4.5474735088646573E-12</v>
      </c>
      <c r="AA344">
        <f t="shared" si="131"/>
        <v>2.8874656927077046E-11</v>
      </c>
      <c r="AB344">
        <f t="shared" si="144"/>
        <v>1.833426431250521E-10</v>
      </c>
      <c r="AC344">
        <f t="shared" si="105"/>
        <v>1.164153218269349E-9</v>
      </c>
      <c r="AD344">
        <f t="shared" si="111"/>
        <v>7.3919121733317287E-9</v>
      </c>
      <c r="AE344">
        <f t="shared" si="117"/>
        <v>4.6935716640013204E-8</v>
      </c>
      <c r="AF344">
        <f t="shared" si="123"/>
        <v>2.980232238769536E-7</v>
      </c>
      <c r="AG344">
        <f t="shared" si="129"/>
        <v>1.8923295163729204E-6</v>
      </c>
      <c r="AH344">
        <f t="shared" si="142"/>
        <v>1.2015543459843389E-5</v>
      </c>
      <c r="AI344">
        <f t="shared" si="122"/>
        <v>7.6293945312500027E-5</v>
      </c>
      <c r="AJ344">
        <f t="shared" si="128"/>
        <v>4.8443635619146714E-4</v>
      </c>
      <c r="AK344">
        <f t="shared" si="141"/>
        <v>3.0759791257199071E-3</v>
      </c>
      <c r="AL344">
        <f t="shared" si="120"/>
        <v>1.9531250000000003E-2</v>
      </c>
      <c r="AM344">
        <f t="shared" si="126"/>
        <v>0.12401570718501562</v>
      </c>
      <c r="AN344">
        <f t="shared" si="139"/>
        <v>0.78745065618429588</v>
      </c>
    </row>
    <row r="345" spans="1:41" s="1" customFormat="1" x14ac:dyDescent="0.2">
      <c r="A345" s="1">
        <v>331</v>
      </c>
      <c r="B345" s="1">
        <f t="shared" si="132"/>
        <v>33</v>
      </c>
      <c r="C345" s="1">
        <f t="shared" si="133"/>
        <v>0</v>
      </c>
      <c r="D345" s="1">
        <f t="shared" si="134"/>
        <v>264</v>
      </c>
      <c r="E345" s="1">
        <f t="shared" si="135"/>
        <v>-192</v>
      </c>
      <c r="F345" s="1" t="e">
        <f t="shared" si="136"/>
        <v>#N/A</v>
      </c>
      <c r="G345" s="1" t="e">
        <f t="shared" si="137"/>
        <v>#N/A</v>
      </c>
      <c r="H345" s="1">
        <f t="shared" si="138"/>
        <v>1.6155871338926425E-26</v>
      </c>
      <c r="I345" s="1">
        <f t="shared" ref="I345:I408" si="145">$C$8*EXP(-$C$5*($D345-($I$14-1)*$C$3))</f>
        <v>1.0258338863549856E-25</v>
      </c>
      <c r="J345" s="1">
        <f t="shared" si="106"/>
        <v>6.5136391613781074E-25</v>
      </c>
      <c r="K345" s="1">
        <f t="shared" si="112"/>
        <v>4.1359030627651678E-24</v>
      </c>
      <c r="L345" s="1">
        <f t="shared" si="118"/>
        <v>2.6261347490687648E-23</v>
      </c>
      <c r="M345" s="1">
        <f t="shared" si="124"/>
        <v>1.6674916253127967E-22</v>
      </c>
      <c r="N345" s="1">
        <f t="shared" si="130"/>
        <v>1.0587911840678764E-21</v>
      </c>
      <c r="O345" s="1">
        <f t="shared" si="143"/>
        <v>6.7229049576160433E-21</v>
      </c>
      <c r="P345" s="1">
        <f t="shared" si="104"/>
        <v>4.2687785608007625E-20</v>
      </c>
      <c r="Q345" s="1">
        <f t="shared" si="109"/>
        <v>2.7105054312137654E-19</v>
      </c>
      <c r="R345" s="1">
        <f t="shared" si="115"/>
        <v>1.7210636691497082E-18</v>
      </c>
      <c r="S345" s="1">
        <f t="shared" si="121"/>
        <v>1.092807311564996E-17</v>
      </c>
      <c r="T345" s="1">
        <f t="shared" si="127"/>
        <v>6.9388939039072432E-17</v>
      </c>
      <c r="U345" s="1">
        <f t="shared" si="140"/>
        <v>4.4059229930232245E-16</v>
      </c>
      <c r="V345" s="1">
        <f t="shared" si="102"/>
        <v>2.7975867176063917E-15</v>
      </c>
      <c r="W345" s="1">
        <f t="shared" si="107"/>
        <v>1.7763568394002555E-14</v>
      </c>
      <c r="X345" s="1">
        <f t="shared" si="113"/>
        <v>1.1279162862139462E-13</v>
      </c>
      <c r="Y345" s="1">
        <f t="shared" si="119"/>
        <v>7.1618219970723425E-13</v>
      </c>
      <c r="Z345" s="1">
        <f t="shared" si="125"/>
        <v>4.5474735088646573E-12</v>
      </c>
      <c r="AA345" s="1">
        <f t="shared" si="131"/>
        <v>2.8874656927077046E-11</v>
      </c>
      <c r="AB345" s="1">
        <f t="shared" si="144"/>
        <v>1.833426431250521E-10</v>
      </c>
      <c r="AC345" s="1">
        <f t="shared" si="105"/>
        <v>1.164153218269349E-9</v>
      </c>
      <c r="AD345" s="1">
        <f t="shared" si="111"/>
        <v>7.3919121733317287E-9</v>
      </c>
      <c r="AE345" s="1">
        <f t="shared" si="117"/>
        <v>4.6935716640013204E-8</v>
      </c>
      <c r="AF345" s="1">
        <f t="shared" si="123"/>
        <v>2.980232238769536E-7</v>
      </c>
      <c r="AG345" s="1">
        <f t="shared" si="129"/>
        <v>1.8923295163729204E-6</v>
      </c>
      <c r="AH345" s="1">
        <f t="shared" si="142"/>
        <v>1.2015543459843389E-5</v>
      </c>
      <c r="AI345" s="1">
        <f t="shared" si="122"/>
        <v>7.6293945312500027E-5</v>
      </c>
      <c r="AJ345" s="1">
        <f t="shared" si="128"/>
        <v>4.8443635619146714E-4</v>
      </c>
      <c r="AK345" s="1">
        <f t="shared" si="141"/>
        <v>3.0759791257199071E-3</v>
      </c>
      <c r="AL345" s="1">
        <f t="shared" si="120"/>
        <v>1.9531250000000003E-2</v>
      </c>
      <c r="AM345" s="1">
        <f t="shared" si="126"/>
        <v>0.12401570718501562</v>
      </c>
      <c r="AN345" s="1">
        <f t="shared" si="139"/>
        <v>0.78745065618429588</v>
      </c>
      <c r="AO345" s="1">
        <f t="shared" ref="AO345:AO376" si="146">$C$8*EXP(-$C$5*($D345-($AO$14-1)*$C$3))</f>
        <v>5</v>
      </c>
    </row>
    <row r="346" spans="1:41" x14ac:dyDescent="0.2">
      <c r="A346">
        <v>332</v>
      </c>
      <c r="B346">
        <f t="shared" si="132"/>
        <v>33</v>
      </c>
      <c r="C346">
        <f t="shared" si="133"/>
        <v>1</v>
      </c>
      <c r="D346">
        <f t="shared" si="134"/>
        <v>264.88888888888891</v>
      </c>
      <c r="E346">
        <f t="shared" si="135"/>
        <v>-192.88888888888891</v>
      </c>
      <c r="F346" t="e">
        <f t="shared" si="136"/>
        <v>#N/A</v>
      </c>
      <c r="G346" t="e">
        <f t="shared" si="137"/>
        <v>#N/A</v>
      </c>
      <c r="H346">
        <f t="shared" si="138"/>
        <v>1.3156377099558218E-26</v>
      </c>
      <c r="I346">
        <f t="shared" si="145"/>
        <v>8.3537787391716583E-26</v>
      </c>
      <c r="J346">
        <f t="shared" si="106"/>
        <v>5.3043188633882561E-25</v>
      </c>
      <c r="K346">
        <f t="shared" si="112"/>
        <v>3.3680325374869059E-24</v>
      </c>
      <c r="L346">
        <f t="shared" si="118"/>
        <v>2.138567357227931E-23</v>
      </c>
      <c r="M346">
        <f t="shared" si="124"/>
        <v>1.3579056290273947E-22</v>
      </c>
      <c r="N346">
        <f t="shared" si="130"/>
        <v>8.6221632959664848E-22</v>
      </c>
      <c r="O346">
        <f t="shared" si="143"/>
        <v>5.4747324345035071E-21</v>
      </c>
      <c r="P346">
        <f t="shared" si="104"/>
        <v>3.4762384103101329E-20</v>
      </c>
      <c r="Q346">
        <f t="shared" si="109"/>
        <v>2.2072738037674216E-19</v>
      </c>
      <c r="R346">
        <f t="shared" si="115"/>
        <v>1.4015315032328988E-18</v>
      </c>
      <c r="S346">
        <f t="shared" si="121"/>
        <v>8.8991703303938817E-18</v>
      </c>
      <c r="T346">
        <f t="shared" si="127"/>
        <v>5.6506209376446029E-17</v>
      </c>
      <c r="U346">
        <f t="shared" si="140"/>
        <v>3.5879206482762234E-16</v>
      </c>
      <c r="V346">
        <f t="shared" si="102"/>
        <v>2.2781876045808353E-15</v>
      </c>
      <c r="W346">
        <f t="shared" si="107"/>
        <v>1.4465589600370196E-14</v>
      </c>
      <c r="X346">
        <f t="shared" si="113"/>
        <v>9.1850768595871381E-14</v>
      </c>
      <c r="Y346">
        <f t="shared" si="119"/>
        <v>5.8321602677269434E-13</v>
      </c>
      <c r="Z346">
        <f t="shared" si="125"/>
        <v>3.7031909376947597E-12</v>
      </c>
      <c r="AA346">
        <f t="shared" si="131"/>
        <v>2.3513796760543006E-11</v>
      </c>
      <c r="AB346">
        <f t="shared" si="144"/>
        <v>1.4930330285380985E-10</v>
      </c>
      <c r="AC346">
        <f t="shared" si="105"/>
        <v>9.4801688004985579E-10</v>
      </c>
      <c r="AD346">
        <f t="shared" si="111"/>
        <v>6.0195319706990144E-9</v>
      </c>
      <c r="AE346">
        <f t="shared" si="117"/>
        <v>3.8221645530575349E-8</v>
      </c>
      <c r="AF346">
        <f t="shared" si="123"/>
        <v>2.4269232129276324E-7</v>
      </c>
      <c r="AG346">
        <f t="shared" si="129"/>
        <v>1.5410001844989458E-6</v>
      </c>
      <c r="AH346">
        <f t="shared" si="142"/>
        <v>9.7847412558272606E-6</v>
      </c>
      <c r="AI346">
        <f t="shared" si="122"/>
        <v>6.212923425094743E-5</v>
      </c>
      <c r="AJ346">
        <f t="shared" si="128"/>
        <v>3.9449604723173039E-4</v>
      </c>
      <c r="AK346">
        <f t="shared" si="141"/>
        <v>2.5048937614917804E-3</v>
      </c>
      <c r="AL346">
        <f t="shared" si="120"/>
        <v>1.5905083968242525E-2</v>
      </c>
      <c r="AM346">
        <f t="shared" si="126"/>
        <v>0.10099098809132288</v>
      </c>
      <c r="AN346">
        <f t="shared" si="139"/>
        <v>0.64125280294189535</v>
      </c>
      <c r="AO346">
        <f t="shared" si="146"/>
        <v>4.0717014958700846</v>
      </c>
    </row>
    <row r="347" spans="1:41" x14ac:dyDescent="0.2">
      <c r="A347">
        <v>333</v>
      </c>
      <c r="B347">
        <f t="shared" si="132"/>
        <v>33</v>
      </c>
      <c r="C347">
        <f t="shared" si="133"/>
        <v>2</v>
      </c>
      <c r="D347">
        <f t="shared" si="134"/>
        <v>265.77777777777777</v>
      </c>
      <c r="E347">
        <f t="shared" si="135"/>
        <v>-193.77777777777777</v>
      </c>
      <c r="F347" t="e">
        <f t="shared" si="136"/>
        <v>#N/A</v>
      </c>
      <c r="G347" t="e">
        <f t="shared" si="137"/>
        <v>#N/A</v>
      </c>
      <c r="H347">
        <f t="shared" si="138"/>
        <v>1.0713768063300608E-26</v>
      </c>
      <c r="I347">
        <f t="shared" si="145"/>
        <v>6.8028186776906586E-26</v>
      </c>
      <c r="J347">
        <f t="shared" si="106"/>
        <v>4.3195206101260176E-25</v>
      </c>
      <c r="K347">
        <f t="shared" si="112"/>
        <v>2.7427246242049574E-24</v>
      </c>
      <c r="L347">
        <f t="shared" si="118"/>
        <v>1.7415215814888098E-23</v>
      </c>
      <c r="M347">
        <f t="shared" si="124"/>
        <v>1.1057972761922614E-22</v>
      </c>
      <c r="N347">
        <f t="shared" si="130"/>
        <v>7.0213750379646468E-22</v>
      </c>
      <c r="O347">
        <f t="shared" si="143"/>
        <v>4.458295248611356E-21</v>
      </c>
      <c r="P347">
        <f t="shared" si="104"/>
        <v>2.8308410270521911E-20</v>
      </c>
      <c r="Q347">
        <f t="shared" si="109"/>
        <v>1.7974720097189505E-19</v>
      </c>
      <c r="R347">
        <f t="shared" si="115"/>
        <v>1.1413235836445079E-18</v>
      </c>
      <c r="S347">
        <f t="shared" si="121"/>
        <v>7.2469530292536139E-18</v>
      </c>
      <c r="T347">
        <f t="shared" si="127"/>
        <v>4.6015283448805171E-17</v>
      </c>
      <c r="U347">
        <f t="shared" si="140"/>
        <v>2.9217883741299215E-16</v>
      </c>
      <c r="V347">
        <f t="shared" ref="V347:V410" si="147">$C$8*EXP(-$C$5*($D347-($V$14-1)*$C$3))</f>
        <v>1.8552199754889267E-15</v>
      </c>
      <c r="W347">
        <f t="shared" si="107"/>
        <v>1.177991256289413E-14</v>
      </c>
      <c r="X347">
        <f t="shared" si="113"/>
        <v>7.4797782377726319E-14</v>
      </c>
      <c r="Y347">
        <f t="shared" si="119"/>
        <v>4.7493631372516383E-13</v>
      </c>
      <c r="Z347">
        <f t="shared" si="125"/>
        <v>3.0156576161008997E-12</v>
      </c>
      <c r="AA347">
        <f t="shared" si="131"/>
        <v>1.9148232288697883E-11</v>
      </c>
      <c r="AB347">
        <f t="shared" si="144"/>
        <v>1.2158369631364204E-10</v>
      </c>
      <c r="AC347">
        <f t="shared" si="105"/>
        <v>7.7200834972182805E-10</v>
      </c>
      <c r="AD347">
        <f t="shared" si="111"/>
        <v>4.9019474659066613E-9</v>
      </c>
      <c r="AE347">
        <f t="shared" si="117"/>
        <v>3.112542625629227E-8</v>
      </c>
      <c r="AF347">
        <f t="shared" si="123"/>
        <v>1.9763413752878814E-7</v>
      </c>
      <c r="AG347">
        <f t="shared" si="129"/>
        <v>1.254898551272104E-6</v>
      </c>
      <c r="AH347">
        <f t="shared" si="142"/>
        <v>7.9681091216108263E-6</v>
      </c>
      <c r="AI347">
        <f t="shared" si="122"/>
        <v>5.0594339207369709E-5</v>
      </c>
      <c r="AJ347">
        <f t="shared" si="128"/>
        <v>3.2125402912565879E-4</v>
      </c>
      <c r="AK347">
        <f t="shared" si="141"/>
        <v>2.0398359351323711E-3</v>
      </c>
      <c r="AL347">
        <f t="shared" ref="AL347:AL378" si="148">$C$8*EXP(-$C$5*($D347-($AL$14-1)*$C$3))</f>
        <v>1.2952150837086654E-2</v>
      </c>
      <c r="AM347">
        <f t="shared" si="126"/>
        <v>8.2241031456168567E-2</v>
      </c>
      <c r="AN347">
        <f t="shared" si="139"/>
        <v>0.522197999393887</v>
      </c>
      <c r="AO347">
        <f t="shared" si="146"/>
        <v>3.3157506142941804</v>
      </c>
    </row>
    <row r="348" spans="1:41" x14ac:dyDescent="0.2">
      <c r="A348">
        <v>334</v>
      </c>
      <c r="B348">
        <f t="shared" si="132"/>
        <v>33</v>
      </c>
      <c r="C348">
        <f t="shared" si="133"/>
        <v>3</v>
      </c>
      <c r="D348">
        <f t="shared" si="134"/>
        <v>266.66666666666669</v>
      </c>
      <c r="E348">
        <f t="shared" si="135"/>
        <v>-194.66666666666669</v>
      </c>
      <c r="F348" t="e">
        <f t="shared" si="136"/>
        <v>#N/A</v>
      </c>
      <c r="G348" t="e">
        <f t="shared" si="137"/>
        <v>#N/A</v>
      </c>
      <c r="H348">
        <f t="shared" si="138"/>
        <v>8.7246530899492085E-27</v>
      </c>
      <c r="I348">
        <f t="shared" si="145"/>
        <v>5.5398093972172172E-26</v>
      </c>
      <c r="J348">
        <f t="shared" si="106"/>
        <v>3.5175597059383638E-25</v>
      </c>
      <c r="K348">
        <f t="shared" si="112"/>
        <v>2.2335111910269988E-24</v>
      </c>
      <c r="L348">
        <f t="shared" si="118"/>
        <v>1.4181912056875988E-23</v>
      </c>
      <c r="M348">
        <f t="shared" si="124"/>
        <v>9.0049528472022172E-23</v>
      </c>
      <c r="N348">
        <f t="shared" si="130"/>
        <v>5.7177886490291208E-22</v>
      </c>
      <c r="O348">
        <f t="shared" si="143"/>
        <v>3.6305694865602551E-21</v>
      </c>
      <c r="P348">
        <f t="shared" si="104"/>
        <v>2.3052679288837691E-20</v>
      </c>
      <c r="Q348">
        <f t="shared" si="109"/>
        <v>1.4637538941514559E-19</v>
      </c>
      <c r="R348">
        <f t="shared" si="115"/>
        <v>9.2942578855942589E-19</v>
      </c>
      <c r="S348">
        <f t="shared" si="121"/>
        <v>5.9014858979424112E-18</v>
      </c>
      <c r="T348">
        <f t="shared" si="127"/>
        <v>3.7472099690277302E-17</v>
      </c>
      <c r="U348">
        <f t="shared" si="140"/>
        <v>2.3793300187121323E-16</v>
      </c>
      <c r="V348">
        <f t="shared" si="147"/>
        <v>1.5107803898732584E-15</v>
      </c>
      <c r="W348">
        <f t="shared" si="107"/>
        <v>9.5928575207109955E-15</v>
      </c>
      <c r="X348">
        <f t="shared" si="113"/>
        <v>6.0910848479030624E-14</v>
      </c>
      <c r="Y348">
        <f t="shared" si="119"/>
        <v>3.8675977980755447E-13</v>
      </c>
      <c r="Z348">
        <f t="shared" si="125"/>
        <v>2.4557715253020076E-12</v>
      </c>
      <c r="AA348">
        <f t="shared" si="131"/>
        <v>1.5593177210631794E-11</v>
      </c>
      <c r="AB348">
        <f t="shared" si="144"/>
        <v>9.9010503630734008E-11</v>
      </c>
      <c r="AC348">
        <f t="shared" si="105"/>
        <v>6.2867751047731229E-10</v>
      </c>
      <c r="AD348">
        <f t="shared" si="111"/>
        <v>3.9918533659217427E-9</v>
      </c>
      <c r="AE348">
        <f t="shared" si="117"/>
        <v>2.5346688929467923E-8</v>
      </c>
      <c r="AF348">
        <f t="shared" si="123"/>
        <v>1.6094144268219205E-7</v>
      </c>
      <c r="AG348">
        <f t="shared" si="129"/>
        <v>1.0219144616759649E-6</v>
      </c>
      <c r="AH348">
        <f t="shared" si="142"/>
        <v>6.4887523659437814E-6</v>
      </c>
      <c r="AI348">
        <f t="shared" si="122"/>
        <v>4.1201009326641185E-5</v>
      </c>
      <c r="AJ348">
        <f t="shared" si="128"/>
        <v>2.6161010218904722E-4</v>
      </c>
      <c r="AK348">
        <f t="shared" si="141"/>
        <v>1.6611206056816063E-3</v>
      </c>
      <c r="AL348">
        <f t="shared" si="148"/>
        <v>1.0547458387620133E-2</v>
      </c>
      <c r="AM348">
        <f t="shared" si="126"/>
        <v>6.6972186160396019E-2</v>
      </c>
      <c r="AN348">
        <f t="shared" si="139"/>
        <v>0.42524687505449088</v>
      </c>
      <c r="AO348">
        <f t="shared" si="146"/>
        <v>2.7001493472307536</v>
      </c>
    </row>
    <row r="349" spans="1:41" x14ac:dyDescent="0.2">
      <c r="A349">
        <v>335</v>
      </c>
      <c r="B349">
        <f t="shared" si="132"/>
        <v>33</v>
      </c>
      <c r="C349">
        <f t="shared" si="133"/>
        <v>4</v>
      </c>
      <c r="D349">
        <f t="shared" si="134"/>
        <v>267.55555555555554</v>
      </c>
      <c r="E349">
        <f t="shared" si="135"/>
        <v>-195.55555555555554</v>
      </c>
      <c r="F349" t="e">
        <f t="shared" si="136"/>
        <v>#N/A</v>
      </c>
      <c r="G349" t="e">
        <f t="shared" si="137"/>
        <v>#N/A</v>
      </c>
      <c r="H349">
        <f t="shared" si="138"/>
        <v>7.1048366074588712E-27</v>
      </c>
      <c r="I349">
        <f t="shared" si="145"/>
        <v>4.5112900418969446E-26</v>
      </c>
      <c r="J349">
        <f t="shared" si="106"/>
        <v>2.864490623296343E-25</v>
      </c>
      <c r="K349">
        <f t="shared" si="112"/>
        <v>1.8188381715094725E-24</v>
      </c>
      <c r="L349">
        <f t="shared" si="118"/>
        <v>1.1548902507256186E-23</v>
      </c>
      <c r="M349">
        <f t="shared" si="124"/>
        <v>7.3330959956386439E-23</v>
      </c>
      <c r="N349">
        <f t="shared" si="130"/>
        <v>4.6562257190642195E-22</v>
      </c>
      <c r="O349">
        <f t="shared" si="143"/>
        <v>2.9565190418575861E-21</v>
      </c>
      <c r="P349">
        <f t="shared" si="104"/>
        <v>1.8772725748834941E-20</v>
      </c>
      <c r="Q349">
        <f t="shared" si="109"/>
        <v>1.1919937840804409E-19</v>
      </c>
      <c r="R349">
        <f t="shared" si="115"/>
        <v>7.5686887471554243E-19</v>
      </c>
      <c r="S349">
        <f t="shared" si="121"/>
        <v>4.8058177917017479E-18</v>
      </c>
      <c r="T349">
        <f t="shared" si="127"/>
        <v>3.0515040872459312E-17</v>
      </c>
      <c r="U349">
        <f t="shared" si="140"/>
        <v>1.9375843192717763E-16</v>
      </c>
      <c r="V349">
        <f t="shared" si="147"/>
        <v>1.2302893546756482E-15</v>
      </c>
      <c r="W349">
        <f t="shared" si="107"/>
        <v>7.8118504633495886E-15</v>
      </c>
      <c r="X349">
        <f t="shared" si="113"/>
        <v>4.9602158573357511E-14</v>
      </c>
      <c r="Y349">
        <f t="shared" si="119"/>
        <v>3.1495407479696509E-13</v>
      </c>
      <c r="Z349">
        <f t="shared" si="125"/>
        <v>1.9998337186174959E-12</v>
      </c>
      <c r="AA349">
        <f t="shared" si="131"/>
        <v>1.2698152594779533E-11</v>
      </c>
      <c r="AB349">
        <f t="shared" si="144"/>
        <v>8.0628243148023102E-11</v>
      </c>
      <c r="AC349">
        <f t="shared" si="105"/>
        <v>5.1195743196607761E-10</v>
      </c>
      <c r="AD349">
        <f t="shared" si="111"/>
        <v>3.2507270642635624E-9</v>
      </c>
      <c r="AE349">
        <f t="shared" si="117"/>
        <v>2.0640830245893934E-8</v>
      </c>
      <c r="AF349">
        <f t="shared" si="123"/>
        <v>1.3106110258331595E-7</v>
      </c>
      <c r="AG349">
        <f t="shared" si="129"/>
        <v>8.3218612845147102E-7</v>
      </c>
      <c r="AH349">
        <f t="shared" si="142"/>
        <v>5.2840525429488319E-6</v>
      </c>
      <c r="AI349">
        <f t="shared" ref="AI349:AI380" si="149">$C$8*EXP(-$C$5*($D349-($AI$14-1)*$C$3))</f>
        <v>3.3551642261328909E-5</v>
      </c>
      <c r="AJ349">
        <f t="shared" si="128"/>
        <v>2.1303964888357674E-4</v>
      </c>
      <c r="AK349">
        <f t="shared" si="141"/>
        <v>1.3527174509949018E-3</v>
      </c>
      <c r="AL349">
        <f t="shared" si="148"/>
        <v>8.5892204189001904E-3</v>
      </c>
      <c r="AM349">
        <f t="shared" si="126"/>
        <v>5.4538150114195591E-2</v>
      </c>
      <c r="AN349">
        <f t="shared" si="139"/>
        <v>0.34629566745469464</v>
      </c>
      <c r="AO349">
        <f t="shared" si="146"/>
        <v>2.1988404272384474</v>
      </c>
    </row>
    <row r="350" spans="1:41" x14ac:dyDescent="0.2">
      <c r="A350">
        <v>336</v>
      </c>
      <c r="B350">
        <f t="shared" si="132"/>
        <v>33</v>
      </c>
      <c r="C350">
        <f t="shared" si="133"/>
        <v>5</v>
      </c>
      <c r="D350">
        <f t="shared" si="134"/>
        <v>268.44444444444446</v>
      </c>
      <c r="E350">
        <f t="shared" si="135"/>
        <v>-196.44444444444446</v>
      </c>
      <c r="F350" t="e">
        <f t="shared" si="136"/>
        <v>#N/A</v>
      </c>
      <c r="G350" t="e">
        <f t="shared" si="137"/>
        <v>#N/A</v>
      </c>
      <c r="H350">
        <f t="shared" si="138"/>
        <v>5.7857547685005402E-27</v>
      </c>
      <c r="I350">
        <f t="shared" si="145"/>
        <v>3.673725282379132E-26</v>
      </c>
      <c r="J350">
        <f t="shared" si="106"/>
        <v>2.332670151156317E-25</v>
      </c>
      <c r="K350">
        <f t="shared" si="112"/>
        <v>1.4811532207361394E-24</v>
      </c>
      <c r="L350">
        <f t="shared" si="118"/>
        <v>9.4047367228905177E-24</v>
      </c>
      <c r="M350">
        <f t="shared" si="124"/>
        <v>5.9716355869601762E-23</v>
      </c>
      <c r="N350">
        <f t="shared" si="130"/>
        <v>3.7917522450845192E-22</v>
      </c>
      <c r="O350">
        <f t="shared" si="143"/>
        <v>2.4076126010599744E-21</v>
      </c>
      <c r="P350">
        <f t="shared" si="104"/>
        <v>1.528738710261806E-20</v>
      </c>
      <c r="Q350">
        <f t="shared" si="109"/>
        <v>9.7068857474163777E-20</v>
      </c>
      <c r="R350">
        <f t="shared" si="115"/>
        <v>6.1634882587135383E-19</v>
      </c>
      <c r="S350">
        <f t="shared" si="121"/>
        <v>3.9135710982701987E-18</v>
      </c>
      <c r="T350">
        <f t="shared" si="127"/>
        <v>2.4849627513385945E-17</v>
      </c>
      <c r="U350">
        <f t="shared" si="140"/>
        <v>1.577852994230667E-16</v>
      </c>
      <c r="V350">
        <f t="shared" si="147"/>
        <v>1.0018742011571715E-15</v>
      </c>
      <c r="W350">
        <f t="shared" si="107"/>
        <v>6.3615046434268059E-15</v>
      </c>
      <c r="X350">
        <f t="shared" si="113"/>
        <v>4.0393036652305102E-14</v>
      </c>
      <c r="Y350">
        <f t="shared" si="119"/>
        <v>2.564797954962361E-13</v>
      </c>
      <c r="Z350">
        <f t="shared" si="125"/>
        <v>1.6285451887172577E-12</v>
      </c>
      <c r="AA350">
        <f t="shared" si="131"/>
        <v>1.0340617382990077E-11</v>
      </c>
      <c r="AB350">
        <f t="shared" si="144"/>
        <v>6.565882764703648E-11</v>
      </c>
      <c r="AC350">
        <f t="shared" si="105"/>
        <v>4.1690756831161822E-10</v>
      </c>
      <c r="AD350">
        <f t="shared" si="111"/>
        <v>2.6471980500454613E-9</v>
      </c>
      <c r="AE350">
        <f t="shared" si="117"/>
        <v>1.6808659877641352E-8</v>
      </c>
      <c r="AF350">
        <f t="shared" si="123"/>
        <v>1.0672833748777397E-7</v>
      </c>
      <c r="AG350">
        <f t="shared" si="129"/>
        <v>6.7768270081163863E-7</v>
      </c>
      <c r="AH350">
        <f t="shared" si="142"/>
        <v>4.3030169286761819E-6</v>
      </c>
      <c r="AI350">
        <f t="shared" si="149"/>
        <v>2.7322454396870154E-5</v>
      </c>
      <c r="AJ350">
        <f t="shared" si="128"/>
        <v>1.7348677140777927E-4</v>
      </c>
      <c r="AK350">
        <f t="shared" si="141"/>
        <v>1.1015723337411013E-3</v>
      </c>
      <c r="AL350">
        <f t="shared" si="148"/>
        <v>6.9945483255987517E-3</v>
      </c>
      <c r="AM350">
        <f t="shared" si="126"/>
        <v>4.4412613480391487E-2</v>
      </c>
      <c r="AN350">
        <f t="shared" si="139"/>
        <v>0.28200251743772187</v>
      </c>
      <c r="AO350">
        <f t="shared" si="146"/>
        <v>1.7906043713532807</v>
      </c>
    </row>
    <row r="351" spans="1:41" x14ac:dyDescent="0.2">
      <c r="A351">
        <v>337</v>
      </c>
      <c r="B351">
        <f t="shared" si="132"/>
        <v>33</v>
      </c>
      <c r="C351">
        <f t="shared" si="133"/>
        <v>6</v>
      </c>
      <c r="D351">
        <f t="shared" si="134"/>
        <v>269.33333333333331</v>
      </c>
      <c r="E351">
        <f t="shared" si="135"/>
        <v>-197.33333333333331</v>
      </c>
      <c r="F351" t="e">
        <f t="shared" si="136"/>
        <v>#N/A</v>
      </c>
      <c r="G351" t="e">
        <f t="shared" si="137"/>
        <v>#N/A</v>
      </c>
      <c r="H351">
        <f t="shared" si="138"/>
        <v>4.7115732691283061E-27</v>
      </c>
      <c r="I351">
        <f t="shared" si="145"/>
        <v>2.9916625455358027E-26</v>
      </c>
      <c r="J351">
        <f t="shared" si="106"/>
        <v>1.8995873087669536E-25</v>
      </c>
      <c r="K351">
        <f t="shared" si="112"/>
        <v>1.2061627568968473E-24</v>
      </c>
      <c r="L351">
        <f t="shared" si="118"/>
        <v>7.6586561165716592E-24</v>
      </c>
      <c r="M351">
        <f t="shared" si="124"/>
        <v>4.8629435104434047E-23</v>
      </c>
      <c r="N351">
        <f t="shared" si="130"/>
        <v>3.0877766576559314E-22</v>
      </c>
      <c r="O351">
        <f t="shared" si="143"/>
        <v>1.9606159658423463E-21</v>
      </c>
      <c r="P351">
        <f t="shared" ref="P351:P414" si="150">$C$8*EXP(-$C$5*($D351-($P$14-1)*$C$3))</f>
        <v>1.2449135386735124E-20</v>
      </c>
      <c r="Q351">
        <f t="shared" si="109"/>
        <v>7.9047082435991326E-20</v>
      </c>
      <c r="R351">
        <f t="shared" si="115"/>
        <v>5.0191768725564093E-19</v>
      </c>
      <c r="S351">
        <f t="shared" si="121"/>
        <v>3.1869786590041944E-18</v>
      </c>
      <c r="T351">
        <f t="shared" si="127"/>
        <v>2.0236053103613795E-17</v>
      </c>
      <c r="U351">
        <f t="shared" si="140"/>
        <v>1.2849092793744327E-16</v>
      </c>
      <c r="V351">
        <f t="shared" si="147"/>
        <v>8.1586653670507415E-16</v>
      </c>
      <c r="W351">
        <f t="shared" si="107"/>
        <v>5.1804295945251346E-15</v>
      </c>
      <c r="X351">
        <f t="shared" si="113"/>
        <v>3.2893677551985501E-14</v>
      </c>
      <c r="Y351">
        <f t="shared" si="119"/>
        <v>2.0886183339649843E-13</v>
      </c>
      <c r="Z351">
        <f t="shared" si="125"/>
        <v>1.3261899761984355E-12</v>
      </c>
      <c r="AA351">
        <f t="shared" si="131"/>
        <v>8.4207814533082947E-12</v>
      </c>
      <c r="AB351">
        <f t="shared" si="144"/>
        <v>5.346862934950363E-11</v>
      </c>
      <c r="AC351">
        <f t="shared" si="105"/>
        <v>3.395046339067985E-10</v>
      </c>
      <c r="AD351">
        <f t="shared" si="111"/>
        <v>2.1557200520469247E-9</v>
      </c>
      <c r="AE351">
        <f t="shared" si="117"/>
        <v>1.3687969113472939E-8</v>
      </c>
      <c r="AF351">
        <f t="shared" si="123"/>
        <v>8.6913186280140482E-8</v>
      </c>
      <c r="AG351">
        <f t="shared" si="129"/>
        <v>5.5186433332401304E-7</v>
      </c>
      <c r="AH351">
        <f t="shared" si="142"/>
        <v>3.5041200930490686E-6</v>
      </c>
      <c r="AI351">
        <f t="shared" si="149"/>
        <v>2.2249775687715977E-5</v>
      </c>
      <c r="AJ351">
        <f t="shared" si="128"/>
        <v>1.412772693309472E-4</v>
      </c>
      <c r="AK351">
        <f t="shared" si="141"/>
        <v>8.9705474382056069E-4</v>
      </c>
      <c r="AL351">
        <f t="shared" si="148"/>
        <v>5.6959425760552849E-3</v>
      </c>
      <c r="AM351">
        <f t="shared" si="126"/>
        <v>3.6166980948722442E-2</v>
      </c>
      <c r="AN351">
        <f t="shared" si="139"/>
        <v>0.2296460144180634</v>
      </c>
      <c r="AO351">
        <f t="shared" si="146"/>
        <v>1.4581612994701523</v>
      </c>
    </row>
    <row r="352" spans="1:41" x14ac:dyDescent="0.2">
      <c r="A352">
        <v>338</v>
      </c>
      <c r="B352">
        <f t="shared" si="132"/>
        <v>33</v>
      </c>
      <c r="C352">
        <f t="shared" si="133"/>
        <v>7</v>
      </c>
      <c r="D352">
        <f t="shared" si="134"/>
        <v>270.22222222222223</v>
      </c>
      <c r="E352">
        <f t="shared" si="135"/>
        <v>-198.22222222222223</v>
      </c>
      <c r="F352" t="e">
        <f t="shared" si="136"/>
        <v>#N/A</v>
      </c>
      <c r="G352" t="e">
        <f t="shared" si="137"/>
        <v>#N/A</v>
      </c>
      <c r="H352">
        <f t="shared" si="138"/>
        <v>3.8368239855622294E-27</v>
      </c>
      <c r="I352">
        <f t="shared" si="145"/>
        <v>2.4362313723593338E-26</v>
      </c>
      <c r="J352">
        <f t="shared" si="106"/>
        <v>1.5469104973284511E-25</v>
      </c>
      <c r="K352">
        <f t="shared" si="112"/>
        <v>9.8222694030393164E-25</v>
      </c>
      <c r="L352">
        <f t="shared" si="118"/>
        <v>6.2367523132398974E-24</v>
      </c>
      <c r="M352">
        <f t="shared" si="124"/>
        <v>3.9600908731608378E-23</v>
      </c>
      <c r="N352">
        <f t="shared" si="130"/>
        <v>2.5145009671780664E-22</v>
      </c>
      <c r="O352">
        <f t="shared" si="143"/>
        <v>1.5966085921894038E-21</v>
      </c>
      <c r="P352">
        <f t="shared" si="150"/>
        <v>1.0137832635291752E-20</v>
      </c>
      <c r="Q352">
        <f t="shared" si="109"/>
        <v>6.4371224759758548E-20</v>
      </c>
      <c r="R352">
        <f t="shared" si="115"/>
        <v>4.0873179960048765E-19</v>
      </c>
      <c r="S352">
        <f t="shared" si="121"/>
        <v>2.5952851546346717E-18</v>
      </c>
      <c r="T352">
        <f t="shared" si="127"/>
        <v>1.6479033538498201E-17</v>
      </c>
      <c r="U352">
        <f t="shared" si="140"/>
        <v>1.046353406977249E-16</v>
      </c>
      <c r="V352">
        <f t="shared" si="147"/>
        <v>6.6439299958647644E-16</v>
      </c>
      <c r="W352">
        <f t="shared" si="107"/>
        <v>4.2186325858555425E-15</v>
      </c>
      <c r="X352">
        <f t="shared" si="113"/>
        <v>2.6786647218617593E-14</v>
      </c>
      <c r="Y352">
        <f t="shared" si="119"/>
        <v>1.7008460789413809E-13</v>
      </c>
      <c r="Z352">
        <f t="shared" si="125"/>
        <v>1.0799699419790157E-12</v>
      </c>
      <c r="AA352">
        <f t="shared" si="131"/>
        <v>6.8573816879660845E-12</v>
      </c>
      <c r="AB352">
        <f t="shared" si="144"/>
        <v>4.3541659620899384E-11</v>
      </c>
      <c r="AC352">
        <f t="shared" si="105"/>
        <v>2.7647230514662822E-10</v>
      </c>
      <c r="AD352">
        <f t="shared" si="111"/>
        <v>1.7554897121193191E-9</v>
      </c>
      <c r="AE352">
        <f t="shared" si="117"/>
        <v>1.1146664862950251E-8</v>
      </c>
      <c r="AF352">
        <f t="shared" si="123"/>
        <v>7.0776910117536625E-8</v>
      </c>
      <c r="AG352">
        <f t="shared" si="129"/>
        <v>4.4940536630254595E-7</v>
      </c>
      <c r="AH352">
        <f t="shared" si="142"/>
        <v>2.8535462049152608E-6</v>
      </c>
      <c r="AI352">
        <f t="shared" si="149"/>
        <v>1.8118888990089386E-5</v>
      </c>
      <c r="AJ352">
        <f t="shared" si="128"/>
        <v>1.1504777377345164E-4</v>
      </c>
      <c r="AK352">
        <f t="shared" si="141"/>
        <v>7.30507828458306E-4</v>
      </c>
      <c r="AL352">
        <f t="shared" si="148"/>
        <v>4.638435581462882E-3</v>
      </c>
      <c r="AM352">
        <f t="shared" si="126"/>
        <v>2.9452230086003617E-2</v>
      </c>
      <c r="AN352">
        <f t="shared" si="139"/>
        <v>0.18701000408532631</v>
      </c>
      <c r="AO352">
        <f t="shared" si="146"/>
        <v>1.1874395088544971</v>
      </c>
    </row>
    <row r="353" spans="1:43" x14ac:dyDescent="0.2">
      <c r="A353">
        <v>339</v>
      </c>
      <c r="B353">
        <f t="shared" si="132"/>
        <v>33</v>
      </c>
      <c r="C353">
        <f t="shared" si="133"/>
        <v>8</v>
      </c>
      <c r="D353">
        <f t="shared" si="134"/>
        <v>271.11111111111109</v>
      </c>
      <c r="E353">
        <f t="shared" si="135"/>
        <v>-199.11111111111109</v>
      </c>
      <c r="F353" t="e">
        <f t="shared" si="136"/>
        <v>#N/A</v>
      </c>
      <c r="G353" t="e">
        <f t="shared" si="137"/>
        <v>#N/A</v>
      </c>
      <c r="H353">
        <f t="shared" si="138"/>
        <v>3.1244803922808441E-27</v>
      </c>
      <c r="I353">
        <f t="shared" si="145"/>
        <v>1.9839213846242456E-26</v>
      </c>
      <c r="J353">
        <f t="shared" si="106"/>
        <v>1.2597115571898908E-25</v>
      </c>
      <c r="K353">
        <f t="shared" si="112"/>
        <v>7.9986698042389655E-25</v>
      </c>
      <c r="L353">
        <f t="shared" si="118"/>
        <v>5.0788387446380723E-24</v>
      </c>
      <c r="M353">
        <f t="shared" si="124"/>
        <v>3.2248615864061229E-23</v>
      </c>
      <c r="N353">
        <f t="shared" si="130"/>
        <v>2.0476594698851766E-22</v>
      </c>
      <c r="O353">
        <f t="shared" si="143"/>
        <v>1.3001827186273473E-21</v>
      </c>
      <c r="P353">
        <f t="shared" si="150"/>
        <v>8.2556456611996806E-21</v>
      </c>
      <c r="Q353">
        <f t="shared" si="109"/>
        <v>5.2420082429060189E-20</v>
      </c>
      <c r="R353">
        <f t="shared" si="115"/>
        <v>3.3284677596860109E-19</v>
      </c>
      <c r="S353">
        <f t="shared" si="121"/>
        <v>2.1134452892671198E-18</v>
      </c>
      <c r="T353">
        <f t="shared" si="127"/>
        <v>1.3419541101839418E-17</v>
      </c>
      <c r="U353">
        <f t="shared" si="140"/>
        <v>8.5208774647961953E-17</v>
      </c>
      <c r="V353">
        <f t="shared" si="147"/>
        <v>5.4104199405238305E-16</v>
      </c>
      <c r="W353">
        <f t="shared" si="107"/>
        <v>3.4354025220708933E-15</v>
      </c>
      <c r="X353">
        <f t="shared" si="113"/>
        <v>2.1813446309878121E-14</v>
      </c>
      <c r="Y353">
        <f t="shared" si="119"/>
        <v>1.3850675047740966E-13</v>
      </c>
      <c r="Z353">
        <f t="shared" si="125"/>
        <v>8.7946304565014929E-13</v>
      </c>
      <c r="AA353">
        <f t="shared" si="131"/>
        <v>5.5842422553288031E-12</v>
      </c>
      <c r="AB353">
        <f t="shared" si="144"/>
        <v>3.5457728122216898E-11</v>
      </c>
      <c r="AC353">
        <f t="shared" ref="AC353:AC416" si="151">$C$8*EXP(-$C$5*($D353-($AC$14-1)*$C$3))</f>
        <v>2.2514253968643837E-10</v>
      </c>
      <c r="AD353">
        <f t="shared" si="111"/>
        <v>1.4295660173641746E-9</v>
      </c>
      <c r="AE353">
        <f t="shared" si="117"/>
        <v>9.0771783992875326E-9</v>
      </c>
      <c r="AF353">
        <f t="shared" si="123"/>
        <v>5.7636490159728058E-8</v>
      </c>
      <c r="AG353">
        <f t="shared" si="129"/>
        <v>3.6596890044522897E-7</v>
      </c>
      <c r="AH353">
        <f t="shared" si="142"/>
        <v>2.3237576702176058E-6</v>
      </c>
      <c r="AI353">
        <f t="shared" si="149"/>
        <v>1.4754941480890393E-5</v>
      </c>
      <c r="AJ353">
        <f t="shared" si="128"/>
        <v>9.3688038513978507E-5</v>
      </c>
      <c r="AK353">
        <f t="shared" si="141"/>
        <v>5.9488196357570643E-4</v>
      </c>
      <c r="AL353">
        <f t="shared" si="148"/>
        <v>3.7772650191079367E-3</v>
      </c>
      <c r="AM353">
        <f t="shared" si="126"/>
        <v>2.3984137859578494E-2</v>
      </c>
      <c r="AN353">
        <f t="shared" si="139"/>
        <v>0.15228978267538082</v>
      </c>
      <c r="AO353">
        <f t="shared" si="146"/>
        <v>0.96697984489163169</v>
      </c>
    </row>
    <row r="354" spans="1:43" x14ac:dyDescent="0.2">
      <c r="A354">
        <v>340</v>
      </c>
      <c r="B354">
        <f t="shared" si="132"/>
        <v>33</v>
      </c>
      <c r="C354">
        <f t="shared" si="133"/>
        <v>9</v>
      </c>
      <c r="D354">
        <f t="shared" si="134"/>
        <v>272</v>
      </c>
      <c r="E354">
        <f t="shared" si="135"/>
        <v>-200</v>
      </c>
      <c r="F354" t="e">
        <f t="shared" si="136"/>
        <v>#N/A</v>
      </c>
      <c r="G354" t="e">
        <f t="shared" si="137"/>
        <v>#N/A</v>
      </c>
      <c r="H354">
        <f t="shared" si="138"/>
        <v>2.5443902974133214E-27</v>
      </c>
      <c r="I354">
        <f t="shared" si="145"/>
        <v>1.6155871338926425E-26</v>
      </c>
      <c r="J354">
        <f t="shared" si="106"/>
        <v>1.0258338863549856E-25</v>
      </c>
      <c r="K354">
        <f t="shared" si="112"/>
        <v>6.5136391613781074E-25</v>
      </c>
      <c r="L354">
        <f t="shared" si="118"/>
        <v>4.1359030627651678E-24</v>
      </c>
      <c r="M354">
        <f t="shared" si="124"/>
        <v>2.6261347490687648E-23</v>
      </c>
      <c r="N354">
        <f t="shared" si="130"/>
        <v>1.6674916253127967E-22</v>
      </c>
      <c r="O354">
        <f t="shared" si="143"/>
        <v>1.0587911840678764E-21</v>
      </c>
      <c r="P354">
        <f t="shared" si="150"/>
        <v>6.7229049576160433E-21</v>
      </c>
      <c r="Q354">
        <f t="shared" si="109"/>
        <v>4.2687785608007625E-20</v>
      </c>
      <c r="R354">
        <f t="shared" si="115"/>
        <v>2.7105054312137654E-19</v>
      </c>
      <c r="S354">
        <f t="shared" si="121"/>
        <v>1.7210636691497082E-18</v>
      </c>
      <c r="T354">
        <f t="shared" si="127"/>
        <v>1.092807311564996E-17</v>
      </c>
      <c r="U354">
        <f t="shared" si="140"/>
        <v>6.9388939039072432E-17</v>
      </c>
      <c r="V354">
        <f t="shared" si="147"/>
        <v>4.4059229930232245E-16</v>
      </c>
      <c r="W354">
        <f t="shared" si="107"/>
        <v>2.7975867176063917E-15</v>
      </c>
      <c r="X354">
        <f t="shared" si="113"/>
        <v>1.7763568394002555E-14</v>
      </c>
      <c r="Y354">
        <f t="shared" si="119"/>
        <v>1.1279162862139462E-13</v>
      </c>
      <c r="Z354">
        <f t="shared" si="125"/>
        <v>7.1618219970723425E-13</v>
      </c>
      <c r="AA354">
        <f t="shared" si="131"/>
        <v>4.5474735088646573E-12</v>
      </c>
      <c r="AB354">
        <f t="shared" si="144"/>
        <v>2.8874656927077046E-11</v>
      </c>
      <c r="AC354">
        <f t="shared" si="151"/>
        <v>1.833426431250521E-10</v>
      </c>
      <c r="AD354">
        <f t="shared" si="111"/>
        <v>1.164153218269349E-9</v>
      </c>
      <c r="AE354">
        <f t="shared" si="117"/>
        <v>7.3919121733317287E-9</v>
      </c>
      <c r="AF354">
        <f t="shared" si="123"/>
        <v>4.6935716640013204E-8</v>
      </c>
      <c r="AG354">
        <f t="shared" si="129"/>
        <v>2.980232238769536E-7</v>
      </c>
      <c r="AH354">
        <f t="shared" si="142"/>
        <v>1.8923295163729204E-6</v>
      </c>
      <c r="AI354">
        <f t="shared" si="149"/>
        <v>1.2015543459843389E-5</v>
      </c>
      <c r="AJ354">
        <f t="shared" si="128"/>
        <v>7.6293945312500027E-5</v>
      </c>
      <c r="AK354">
        <f t="shared" si="141"/>
        <v>4.8443635619146714E-4</v>
      </c>
      <c r="AL354">
        <f t="shared" si="148"/>
        <v>3.0759791257199071E-3</v>
      </c>
      <c r="AM354">
        <f t="shared" si="126"/>
        <v>1.9531250000000003E-2</v>
      </c>
      <c r="AN354">
        <f t="shared" si="139"/>
        <v>0.12401570718501562</v>
      </c>
      <c r="AO354">
        <f t="shared" si="146"/>
        <v>0.78745065618429588</v>
      </c>
    </row>
    <row r="355" spans="1:43" s="1" customFormat="1" x14ac:dyDescent="0.2">
      <c r="A355" s="1">
        <v>341</v>
      </c>
      <c r="B355" s="1">
        <f t="shared" si="132"/>
        <v>34</v>
      </c>
      <c r="C355" s="1">
        <f t="shared" si="133"/>
        <v>0</v>
      </c>
      <c r="D355" s="1">
        <f t="shared" si="134"/>
        <v>272</v>
      </c>
      <c r="E355" s="1">
        <f t="shared" si="135"/>
        <v>-200</v>
      </c>
      <c r="F355" s="1" t="e">
        <f t="shared" si="136"/>
        <v>#N/A</v>
      </c>
      <c r="G355" s="1" t="e">
        <f t="shared" si="137"/>
        <v>#N/A</v>
      </c>
      <c r="H355" s="1">
        <f t="shared" si="138"/>
        <v>2.5443902974133214E-27</v>
      </c>
      <c r="I355" s="1">
        <f t="shared" si="145"/>
        <v>1.6155871338926425E-26</v>
      </c>
      <c r="J355" s="1">
        <f t="shared" ref="J355:J418" si="152">$C$8*EXP(-$C$5*($D355-($J$14-1)*$C$3))</f>
        <v>1.0258338863549856E-25</v>
      </c>
      <c r="K355" s="1">
        <f t="shared" si="112"/>
        <v>6.5136391613781074E-25</v>
      </c>
      <c r="L355" s="1">
        <f t="shared" si="118"/>
        <v>4.1359030627651678E-24</v>
      </c>
      <c r="M355" s="1">
        <f t="shared" si="124"/>
        <v>2.6261347490687648E-23</v>
      </c>
      <c r="N355" s="1">
        <f t="shared" si="130"/>
        <v>1.6674916253127967E-22</v>
      </c>
      <c r="O355" s="1">
        <f t="shared" si="143"/>
        <v>1.0587911840678764E-21</v>
      </c>
      <c r="P355" s="1">
        <f t="shared" si="150"/>
        <v>6.7229049576160433E-21</v>
      </c>
      <c r="Q355" s="1">
        <f t="shared" si="109"/>
        <v>4.2687785608007625E-20</v>
      </c>
      <c r="R355" s="1">
        <f t="shared" si="115"/>
        <v>2.7105054312137654E-19</v>
      </c>
      <c r="S355" s="1">
        <f t="shared" si="121"/>
        <v>1.7210636691497082E-18</v>
      </c>
      <c r="T355" s="1">
        <f t="shared" si="127"/>
        <v>1.092807311564996E-17</v>
      </c>
      <c r="U355" s="1">
        <f t="shared" si="140"/>
        <v>6.9388939039072432E-17</v>
      </c>
      <c r="V355" s="1">
        <f t="shared" si="147"/>
        <v>4.4059229930232245E-16</v>
      </c>
      <c r="W355" s="1">
        <f t="shared" si="107"/>
        <v>2.7975867176063917E-15</v>
      </c>
      <c r="X355" s="1">
        <f t="shared" si="113"/>
        <v>1.7763568394002555E-14</v>
      </c>
      <c r="Y355" s="1">
        <f t="shared" si="119"/>
        <v>1.1279162862139462E-13</v>
      </c>
      <c r="Z355" s="1">
        <f t="shared" si="125"/>
        <v>7.1618219970723425E-13</v>
      </c>
      <c r="AA355" s="1">
        <f t="shared" si="131"/>
        <v>4.5474735088646573E-12</v>
      </c>
      <c r="AB355" s="1">
        <f t="shared" si="144"/>
        <v>2.8874656927077046E-11</v>
      </c>
      <c r="AC355" s="1">
        <f t="shared" si="151"/>
        <v>1.833426431250521E-10</v>
      </c>
      <c r="AD355" s="1">
        <f t="shared" si="111"/>
        <v>1.164153218269349E-9</v>
      </c>
      <c r="AE355" s="1">
        <f t="shared" si="117"/>
        <v>7.3919121733317287E-9</v>
      </c>
      <c r="AF355" s="1">
        <f t="shared" si="123"/>
        <v>4.6935716640013204E-8</v>
      </c>
      <c r="AG355" s="1">
        <f t="shared" si="129"/>
        <v>2.980232238769536E-7</v>
      </c>
      <c r="AH355" s="1">
        <f t="shared" si="142"/>
        <v>1.8923295163729204E-6</v>
      </c>
      <c r="AI355" s="1">
        <f t="shared" si="149"/>
        <v>1.2015543459843389E-5</v>
      </c>
      <c r="AJ355" s="1">
        <f t="shared" si="128"/>
        <v>7.6293945312500027E-5</v>
      </c>
      <c r="AK355" s="1">
        <f t="shared" si="141"/>
        <v>4.8443635619146714E-4</v>
      </c>
      <c r="AL355" s="1">
        <f t="shared" si="148"/>
        <v>3.0759791257199071E-3</v>
      </c>
      <c r="AM355" s="1">
        <f t="shared" si="126"/>
        <v>1.9531250000000003E-2</v>
      </c>
      <c r="AN355" s="1">
        <f t="shared" si="139"/>
        <v>0.12401570718501562</v>
      </c>
      <c r="AO355" s="1">
        <f t="shared" si="146"/>
        <v>0.78745065618429588</v>
      </c>
      <c r="AP355" s="1">
        <f t="shared" ref="AP355:AP386" si="153">$C$8*EXP(-$C$5*($D355-($AP$14-1)*$C$3))</f>
        <v>5</v>
      </c>
    </row>
    <row r="356" spans="1:43" x14ac:dyDescent="0.2">
      <c r="A356">
        <v>342</v>
      </c>
      <c r="B356">
        <f t="shared" si="132"/>
        <v>34</v>
      </c>
      <c r="C356">
        <f t="shared" si="133"/>
        <v>1</v>
      </c>
      <c r="D356">
        <f t="shared" si="134"/>
        <v>272.88888888888891</v>
      </c>
      <c r="E356">
        <f t="shared" si="135"/>
        <v>-200.88888888888891</v>
      </c>
      <c r="F356" t="e">
        <f t="shared" si="136"/>
        <v>#N/A</v>
      </c>
      <c r="G356" t="e">
        <f t="shared" si="137"/>
        <v>#N/A</v>
      </c>
      <c r="H356">
        <f t="shared" si="138"/>
        <v>2.0719995560110364E-27</v>
      </c>
      <c r="I356">
        <f t="shared" si="145"/>
        <v>1.3156377099558218E-26</v>
      </c>
      <c r="J356">
        <f t="shared" si="152"/>
        <v>8.3537787391716583E-26</v>
      </c>
      <c r="K356">
        <f t="shared" si="112"/>
        <v>5.3043188633882561E-25</v>
      </c>
      <c r="L356">
        <f t="shared" si="118"/>
        <v>3.3680325374869059E-24</v>
      </c>
      <c r="M356">
        <f t="shared" si="124"/>
        <v>2.138567357227931E-23</v>
      </c>
      <c r="N356">
        <f t="shared" si="130"/>
        <v>1.3579056290273947E-22</v>
      </c>
      <c r="O356">
        <f t="shared" si="143"/>
        <v>8.6221632959664848E-22</v>
      </c>
      <c r="P356">
        <f t="shared" si="150"/>
        <v>5.4747324345035071E-21</v>
      </c>
      <c r="Q356">
        <f t="shared" si="109"/>
        <v>3.4762384103101329E-20</v>
      </c>
      <c r="R356">
        <f t="shared" si="115"/>
        <v>2.2072738037674216E-19</v>
      </c>
      <c r="S356">
        <f t="shared" si="121"/>
        <v>1.4015315032328988E-18</v>
      </c>
      <c r="T356">
        <f t="shared" si="127"/>
        <v>8.8991703303938817E-18</v>
      </c>
      <c r="U356">
        <f t="shared" si="140"/>
        <v>5.6506209376446029E-17</v>
      </c>
      <c r="V356">
        <f t="shared" si="147"/>
        <v>3.5879206482762234E-16</v>
      </c>
      <c r="W356">
        <f t="shared" si="107"/>
        <v>2.2781876045808353E-15</v>
      </c>
      <c r="X356">
        <f t="shared" si="113"/>
        <v>1.4465589600370196E-14</v>
      </c>
      <c r="Y356">
        <f t="shared" si="119"/>
        <v>9.1850768595871381E-14</v>
      </c>
      <c r="Z356">
        <f t="shared" si="125"/>
        <v>5.8321602677269434E-13</v>
      </c>
      <c r="AA356">
        <f t="shared" si="131"/>
        <v>3.7031909376947597E-12</v>
      </c>
      <c r="AB356">
        <f t="shared" si="144"/>
        <v>2.3513796760543006E-11</v>
      </c>
      <c r="AC356">
        <f t="shared" si="151"/>
        <v>1.4930330285380985E-10</v>
      </c>
      <c r="AD356">
        <f t="shared" si="111"/>
        <v>9.4801688004985579E-10</v>
      </c>
      <c r="AE356">
        <f t="shared" si="117"/>
        <v>6.0195319706990144E-9</v>
      </c>
      <c r="AF356">
        <f t="shared" si="123"/>
        <v>3.8221645530575349E-8</v>
      </c>
      <c r="AG356">
        <f t="shared" si="129"/>
        <v>2.4269232129276324E-7</v>
      </c>
      <c r="AH356">
        <f t="shared" si="142"/>
        <v>1.5410001844989458E-6</v>
      </c>
      <c r="AI356">
        <f t="shared" si="149"/>
        <v>9.7847412558272606E-6</v>
      </c>
      <c r="AJ356">
        <f t="shared" si="128"/>
        <v>6.212923425094743E-5</v>
      </c>
      <c r="AK356">
        <f t="shared" si="141"/>
        <v>3.9449604723173039E-4</v>
      </c>
      <c r="AL356">
        <f t="shared" si="148"/>
        <v>2.5048937614917804E-3</v>
      </c>
      <c r="AM356">
        <f t="shared" si="126"/>
        <v>1.5905083968242525E-2</v>
      </c>
      <c r="AN356">
        <f t="shared" si="139"/>
        <v>0.10099098809132288</v>
      </c>
      <c r="AO356">
        <f t="shared" si="146"/>
        <v>0.64125280294189535</v>
      </c>
      <c r="AP356">
        <f t="shared" si="153"/>
        <v>4.0717014958700846</v>
      </c>
    </row>
    <row r="357" spans="1:43" x14ac:dyDescent="0.2">
      <c r="A357">
        <v>343</v>
      </c>
      <c r="B357">
        <f t="shared" si="132"/>
        <v>34</v>
      </c>
      <c r="C357">
        <f t="shared" si="133"/>
        <v>2</v>
      </c>
      <c r="D357">
        <f t="shared" si="134"/>
        <v>273.77777777777777</v>
      </c>
      <c r="E357">
        <f t="shared" si="135"/>
        <v>-201.77777777777777</v>
      </c>
      <c r="F357" t="e">
        <f t="shared" si="136"/>
        <v>#N/A</v>
      </c>
      <c r="G357" t="e">
        <f t="shared" si="137"/>
        <v>#N/A</v>
      </c>
      <c r="H357">
        <f t="shared" si="138"/>
        <v>1.6873127383304745E-27</v>
      </c>
      <c r="I357">
        <f t="shared" si="145"/>
        <v>1.0713768063300608E-26</v>
      </c>
      <c r="J357">
        <f t="shared" si="152"/>
        <v>6.8028186776906586E-26</v>
      </c>
      <c r="K357">
        <f t="shared" si="112"/>
        <v>4.3195206101260176E-25</v>
      </c>
      <c r="L357">
        <f t="shared" si="118"/>
        <v>2.7427246242049574E-24</v>
      </c>
      <c r="M357">
        <f t="shared" si="124"/>
        <v>1.7415215814888098E-23</v>
      </c>
      <c r="N357">
        <f t="shared" si="130"/>
        <v>1.1057972761922614E-22</v>
      </c>
      <c r="O357">
        <f t="shared" si="143"/>
        <v>7.0213750379646468E-22</v>
      </c>
      <c r="P357">
        <f t="shared" si="150"/>
        <v>4.458295248611356E-21</v>
      </c>
      <c r="Q357">
        <f t="shared" si="109"/>
        <v>2.8308410270521911E-20</v>
      </c>
      <c r="R357">
        <f t="shared" si="115"/>
        <v>1.7974720097189505E-19</v>
      </c>
      <c r="S357">
        <f t="shared" si="121"/>
        <v>1.1413235836445079E-18</v>
      </c>
      <c r="T357">
        <f t="shared" si="127"/>
        <v>7.2469530292536139E-18</v>
      </c>
      <c r="U357">
        <f t="shared" si="140"/>
        <v>4.6015283448805171E-17</v>
      </c>
      <c r="V357">
        <f t="shared" si="147"/>
        <v>2.9217883741299215E-16</v>
      </c>
      <c r="W357">
        <f t="shared" ref="W357:W420" si="154">$C$8*EXP(-$C$5*($D357-($W$14-1)*$C$3))</f>
        <v>1.8552199754889267E-15</v>
      </c>
      <c r="X357">
        <f t="shared" si="113"/>
        <v>1.177991256289413E-14</v>
      </c>
      <c r="Y357">
        <f t="shared" si="119"/>
        <v>7.4797782377726319E-14</v>
      </c>
      <c r="Z357">
        <f t="shared" si="125"/>
        <v>4.7493631372516383E-13</v>
      </c>
      <c r="AA357">
        <f t="shared" si="131"/>
        <v>3.0156576161008997E-12</v>
      </c>
      <c r="AB357">
        <f t="shared" si="144"/>
        <v>1.9148232288697883E-11</v>
      </c>
      <c r="AC357">
        <f t="shared" si="151"/>
        <v>1.2158369631364204E-10</v>
      </c>
      <c r="AD357">
        <f t="shared" si="111"/>
        <v>7.7200834972182805E-10</v>
      </c>
      <c r="AE357">
        <f t="shared" si="117"/>
        <v>4.9019474659066613E-9</v>
      </c>
      <c r="AF357">
        <f t="shared" si="123"/>
        <v>3.112542625629227E-8</v>
      </c>
      <c r="AG357">
        <f t="shared" si="129"/>
        <v>1.9763413752878814E-7</v>
      </c>
      <c r="AH357">
        <f t="shared" si="142"/>
        <v>1.254898551272104E-6</v>
      </c>
      <c r="AI357">
        <f t="shared" si="149"/>
        <v>7.9681091216108263E-6</v>
      </c>
      <c r="AJ357">
        <f t="shared" si="128"/>
        <v>5.0594339207369709E-5</v>
      </c>
      <c r="AK357">
        <f t="shared" si="141"/>
        <v>3.2125402912565879E-4</v>
      </c>
      <c r="AL357">
        <f t="shared" si="148"/>
        <v>2.0398359351323711E-3</v>
      </c>
      <c r="AM357">
        <f t="shared" ref="AM357:AM388" si="155">$C$8*EXP(-$C$5*($D357-($AM$14-1)*$C$3))</f>
        <v>1.2952150837086654E-2</v>
      </c>
      <c r="AN357">
        <f t="shared" si="139"/>
        <v>8.2241031456168567E-2</v>
      </c>
      <c r="AO357">
        <f t="shared" si="146"/>
        <v>0.522197999393887</v>
      </c>
      <c r="AP357">
        <f t="shared" si="153"/>
        <v>3.3157506142941804</v>
      </c>
    </row>
    <row r="358" spans="1:43" x14ac:dyDescent="0.2">
      <c r="A358">
        <v>344</v>
      </c>
      <c r="B358">
        <f t="shared" si="132"/>
        <v>34</v>
      </c>
      <c r="C358">
        <f t="shared" si="133"/>
        <v>3</v>
      </c>
      <c r="D358">
        <f t="shared" si="134"/>
        <v>274.66666666666669</v>
      </c>
      <c r="E358">
        <f t="shared" si="135"/>
        <v>-202.66666666666669</v>
      </c>
      <c r="F358" t="e">
        <f t="shared" si="136"/>
        <v>#N/A</v>
      </c>
      <c r="G358" t="e">
        <f t="shared" si="137"/>
        <v>#N/A</v>
      </c>
      <c r="H358">
        <f t="shared" si="138"/>
        <v>1.3740467601321723E-27</v>
      </c>
      <c r="I358">
        <f t="shared" si="145"/>
        <v>8.7246530899492085E-27</v>
      </c>
      <c r="J358">
        <f t="shared" si="152"/>
        <v>5.5398093972172172E-26</v>
      </c>
      <c r="K358">
        <f t="shared" si="112"/>
        <v>3.5175597059383638E-25</v>
      </c>
      <c r="L358">
        <f t="shared" si="118"/>
        <v>2.2335111910269988E-24</v>
      </c>
      <c r="M358">
        <f t="shared" si="124"/>
        <v>1.4181912056875988E-23</v>
      </c>
      <c r="N358">
        <f t="shared" si="130"/>
        <v>9.0049528472022172E-23</v>
      </c>
      <c r="O358">
        <f t="shared" si="143"/>
        <v>5.7177886490291208E-22</v>
      </c>
      <c r="P358">
        <f t="shared" si="150"/>
        <v>3.6305694865602551E-21</v>
      </c>
      <c r="Q358">
        <f t="shared" si="109"/>
        <v>2.3052679288837691E-20</v>
      </c>
      <c r="R358">
        <f t="shared" si="115"/>
        <v>1.4637538941514559E-19</v>
      </c>
      <c r="S358">
        <f t="shared" si="121"/>
        <v>9.2942578855942589E-19</v>
      </c>
      <c r="T358">
        <f t="shared" si="127"/>
        <v>5.9014858979424112E-18</v>
      </c>
      <c r="U358">
        <f t="shared" si="140"/>
        <v>3.7472099690277302E-17</v>
      </c>
      <c r="V358">
        <f t="shared" si="147"/>
        <v>2.3793300187121323E-16</v>
      </c>
      <c r="W358">
        <f t="shared" si="154"/>
        <v>1.5107803898732584E-15</v>
      </c>
      <c r="X358">
        <f t="shared" si="113"/>
        <v>9.5928575207109955E-15</v>
      </c>
      <c r="Y358">
        <f t="shared" si="119"/>
        <v>6.0910848479030624E-14</v>
      </c>
      <c r="Z358">
        <f t="shared" si="125"/>
        <v>3.8675977980755447E-13</v>
      </c>
      <c r="AA358">
        <f t="shared" si="131"/>
        <v>2.4557715253020076E-12</v>
      </c>
      <c r="AB358">
        <f t="shared" si="144"/>
        <v>1.5593177210631794E-11</v>
      </c>
      <c r="AC358">
        <f t="shared" si="151"/>
        <v>9.9010503630734008E-11</v>
      </c>
      <c r="AD358">
        <f t="shared" si="111"/>
        <v>6.2867751047731229E-10</v>
      </c>
      <c r="AE358">
        <f t="shared" si="117"/>
        <v>3.9918533659217427E-9</v>
      </c>
      <c r="AF358">
        <f t="shared" si="123"/>
        <v>2.5346688929467923E-8</v>
      </c>
      <c r="AG358">
        <f t="shared" si="129"/>
        <v>1.6094144268219205E-7</v>
      </c>
      <c r="AH358">
        <f t="shared" si="142"/>
        <v>1.0219144616759649E-6</v>
      </c>
      <c r="AI358">
        <f t="shared" si="149"/>
        <v>6.4887523659437814E-6</v>
      </c>
      <c r="AJ358">
        <f t="shared" si="128"/>
        <v>4.1201009326641185E-5</v>
      </c>
      <c r="AK358">
        <f t="shared" si="141"/>
        <v>2.6161010218904722E-4</v>
      </c>
      <c r="AL358">
        <f t="shared" si="148"/>
        <v>1.6611206056816063E-3</v>
      </c>
      <c r="AM358">
        <f t="shared" si="155"/>
        <v>1.0547458387620133E-2</v>
      </c>
      <c r="AN358">
        <f t="shared" si="139"/>
        <v>6.6972186160396019E-2</v>
      </c>
      <c r="AO358">
        <f t="shared" si="146"/>
        <v>0.42524687505449088</v>
      </c>
      <c r="AP358">
        <f t="shared" si="153"/>
        <v>2.7001493472307536</v>
      </c>
    </row>
    <row r="359" spans="1:43" x14ac:dyDescent="0.2">
      <c r="A359">
        <v>345</v>
      </c>
      <c r="B359">
        <f t="shared" si="132"/>
        <v>34</v>
      </c>
      <c r="C359">
        <f t="shared" si="133"/>
        <v>4</v>
      </c>
      <c r="D359">
        <f t="shared" si="134"/>
        <v>275.55555555555554</v>
      </c>
      <c r="E359">
        <f t="shared" si="135"/>
        <v>-203.55555555555554</v>
      </c>
      <c r="F359" t="e">
        <f t="shared" si="136"/>
        <v>#N/A</v>
      </c>
      <c r="G359" t="e">
        <f t="shared" si="137"/>
        <v>#N/A</v>
      </c>
      <c r="H359">
        <f t="shared" si="138"/>
        <v>1.1189416497251412E-27</v>
      </c>
      <c r="I359">
        <f t="shared" si="145"/>
        <v>7.1048366074588712E-27</v>
      </c>
      <c r="J359">
        <f t="shared" si="152"/>
        <v>4.5112900418969446E-26</v>
      </c>
      <c r="K359">
        <f t="shared" si="112"/>
        <v>2.864490623296343E-25</v>
      </c>
      <c r="L359">
        <f t="shared" si="118"/>
        <v>1.8188381715094725E-24</v>
      </c>
      <c r="M359">
        <f t="shared" si="124"/>
        <v>1.1548902507256186E-23</v>
      </c>
      <c r="N359">
        <f t="shared" si="130"/>
        <v>7.3330959956386439E-23</v>
      </c>
      <c r="O359">
        <f t="shared" si="143"/>
        <v>4.6562257190642195E-22</v>
      </c>
      <c r="P359">
        <f t="shared" si="150"/>
        <v>2.9565190418575861E-21</v>
      </c>
      <c r="Q359">
        <f t="shared" si="109"/>
        <v>1.8772725748834941E-20</v>
      </c>
      <c r="R359">
        <f t="shared" si="115"/>
        <v>1.1919937840804409E-19</v>
      </c>
      <c r="S359">
        <f t="shared" si="121"/>
        <v>7.5686887471554243E-19</v>
      </c>
      <c r="T359">
        <f t="shared" si="127"/>
        <v>4.8058177917017479E-18</v>
      </c>
      <c r="U359">
        <f t="shared" si="140"/>
        <v>3.0515040872459312E-17</v>
      </c>
      <c r="V359">
        <f t="shared" si="147"/>
        <v>1.9375843192717763E-16</v>
      </c>
      <c r="W359">
        <f t="shared" si="154"/>
        <v>1.2302893546756482E-15</v>
      </c>
      <c r="X359">
        <f t="shared" si="113"/>
        <v>7.8118504633495886E-15</v>
      </c>
      <c r="Y359">
        <f t="shared" si="119"/>
        <v>4.9602158573357511E-14</v>
      </c>
      <c r="Z359">
        <f t="shared" si="125"/>
        <v>3.1495407479696509E-13</v>
      </c>
      <c r="AA359">
        <f t="shared" si="131"/>
        <v>1.9998337186174959E-12</v>
      </c>
      <c r="AB359">
        <f t="shared" si="144"/>
        <v>1.2698152594779533E-11</v>
      </c>
      <c r="AC359">
        <f t="shared" si="151"/>
        <v>8.0628243148023102E-11</v>
      </c>
      <c r="AD359">
        <f t="shared" si="111"/>
        <v>5.1195743196607761E-10</v>
      </c>
      <c r="AE359">
        <f t="shared" si="117"/>
        <v>3.2507270642635624E-9</v>
      </c>
      <c r="AF359">
        <f t="shared" si="123"/>
        <v>2.0640830245893934E-8</v>
      </c>
      <c r="AG359">
        <f t="shared" si="129"/>
        <v>1.3106110258331595E-7</v>
      </c>
      <c r="AH359">
        <f t="shared" si="142"/>
        <v>8.3218612845147102E-7</v>
      </c>
      <c r="AI359">
        <f t="shared" si="149"/>
        <v>5.2840525429488319E-6</v>
      </c>
      <c r="AJ359">
        <f t="shared" ref="AJ359:AJ390" si="156">$C$8*EXP(-$C$5*($D359-($AJ$14-1)*$C$3))</f>
        <v>3.3551642261328909E-5</v>
      </c>
      <c r="AK359">
        <f t="shared" si="141"/>
        <v>2.1303964888357674E-4</v>
      </c>
      <c r="AL359">
        <f t="shared" si="148"/>
        <v>1.3527174509949018E-3</v>
      </c>
      <c r="AM359">
        <f t="shared" si="155"/>
        <v>8.5892204189001904E-3</v>
      </c>
      <c r="AN359">
        <f t="shared" si="139"/>
        <v>5.4538150114195591E-2</v>
      </c>
      <c r="AO359">
        <f t="shared" si="146"/>
        <v>0.34629566745469464</v>
      </c>
      <c r="AP359">
        <f t="shared" si="153"/>
        <v>2.1988404272384474</v>
      </c>
    </row>
    <row r="360" spans="1:43" x14ac:dyDescent="0.2">
      <c r="A360">
        <v>346</v>
      </c>
      <c r="B360">
        <f t="shared" si="132"/>
        <v>34</v>
      </c>
      <c r="C360">
        <f t="shared" si="133"/>
        <v>5</v>
      </c>
      <c r="D360">
        <f t="shared" si="134"/>
        <v>276.44444444444446</v>
      </c>
      <c r="E360">
        <f t="shared" si="135"/>
        <v>-204.44444444444446</v>
      </c>
      <c r="F360" t="e">
        <f t="shared" si="136"/>
        <v>#N/A</v>
      </c>
      <c r="G360" t="e">
        <f t="shared" si="137"/>
        <v>#N/A</v>
      </c>
      <c r="H360">
        <f t="shared" si="138"/>
        <v>9.1119927779543578E-28</v>
      </c>
      <c r="I360">
        <f t="shared" si="145"/>
        <v>5.7857547685005402E-27</v>
      </c>
      <c r="J360">
        <f t="shared" si="152"/>
        <v>3.673725282379132E-26</v>
      </c>
      <c r="K360">
        <f t="shared" si="112"/>
        <v>2.332670151156317E-25</v>
      </c>
      <c r="L360">
        <f t="shared" si="118"/>
        <v>1.4811532207361394E-24</v>
      </c>
      <c r="M360">
        <f t="shared" si="124"/>
        <v>9.4047367228905177E-24</v>
      </c>
      <c r="N360">
        <f t="shared" si="130"/>
        <v>5.9716355869601762E-23</v>
      </c>
      <c r="O360">
        <f t="shared" si="143"/>
        <v>3.7917522450845192E-22</v>
      </c>
      <c r="P360">
        <f t="shared" si="150"/>
        <v>2.4076126010599744E-21</v>
      </c>
      <c r="Q360">
        <f t="shared" si="109"/>
        <v>1.528738710261806E-20</v>
      </c>
      <c r="R360">
        <f t="shared" si="115"/>
        <v>9.7068857474163777E-20</v>
      </c>
      <c r="S360">
        <f t="shared" si="121"/>
        <v>6.1634882587135383E-19</v>
      </c>
      <c r="T360">
        <f t="shared" si="127"/>
        <v>3.9135710982701987E-18</v>
      </c>
      <c r="U360">
        <f t="shared" si="140"/>
        <v>2.4849627513385945E-17</v>
      </c>
      <c r="V360">
        <f t="shared" si="147"/>
        <v>1.577852994230667E-16</v>
      </c>
      <c r="W360">
        <f t="shared" si="154"/>
        <v>1.0018742011571715E-15</v>
      </c>
      <c r="X360">
        <f t="shared" si="113"/>
        <v>6.3615046434268059E-15</v>
      </c>
      <c r="Y360">
        <f t="shared" si="119"/>
        <v>4.0393036652305102E-14</v>
      </c>
      <c r="Z360">
        <f t="shared" si="125"/>
        <v>2.564797954962361E-13</v>
      </c>
      <c r="AA360">
        <f t="shared" si="131"/>
        <v>1.6285451887172577E-12</v>
      </c>
      <c r="AB360">
        <f t="shared" si="144"/>
        <v>1.0340617382990077E-11</v>
      </c>
      <c r="AC360">
        <f t="shared" si="151"/>
        <v>6.565882764703648E-11</v>
      </c>
      <c r="AD360">
        <f t="shared" si="111"/>
        <v>4.1690756831161822E-10</v>
      </c>
      <c r="AE360">
        <f t="shared" si="117"/>
        <v>2.6471980500454613E-9</v>
      </c>
      <c r="AF360">
        <f t="shared" si="123"/>
        <v>1.6808659877641352E-8</v>
      </c>
      <c r="AG360">
        <f t="shared" si="129"/>
        <v>1.0672833748777397E-7</v>
      </c>
      <c r="AH360">
        <f t="shared" si="142"/>
        <v>6.7768270081163863E-7</v>
      </c>
      <c r="AI360">
        <f t="shared" si="149"/>
        <v>4.3030169286761819E-6</v>
      </c>
      <c r="AJ360">
        <f t="shared" si="156"/>
        <v>2.7322454396870154E-5</v>
      </c>
      <c r="AK360">
        <f t="shared" si="141"/>
        <v>1.7348677140777927E-4</v>
      </c>
      <c r="AL360">
        <f t="shared" si="148"/>
        <v>1.1015723337411013E-3</v>
      </c>
      <c r="AM360">
        <f t="shared" si="155"/>
        <v>6.9945483255987517E-3</v>
      </c>
      <c r="AN360">
        <f t="shared" si="139"/>
        <v>4.4412613480391487E-2</v>
      </c>
      <c r="AO360">
        <f t="shared" si="146"/>
        <v>0.28200251743772187</v>
      </c>
      <c r="AP360">
        <f t="shared" si="153"/>
        <v>1.7906043713532807</v>
      </c>
    </row>
    <row r="361" spans="1:43" x14ac:dyDescent="0.2">
      <c r="A361">
        <v>347</v>
      </c>
      <c r="B361">
        <f t="shared" si="132"/>
        <v>34</v>
      </c>
      <c r="C361">
        <f t="shared" si="133"/>
        <v>6</v>
      </c>
      <c r="D361">
        <f t="shared" si="134"/>
        <v>277.33333333333331</v>
      </c>
      <c r="E361">
        <f t="shared" si="135"/>
        <v>-205.33333333333331</v>
      </c>
      <c r="F361" t="e">
        <f t="shared" si="136"/>
        <v>#N/A</v>
      </c>
      <c r="G361" t="e">
        <f t="shared" si="137"/>
        <v>#N/A</v>
      </c>
      <c r="H361">
        <f t="shared" si="138"/>
        <v>7.4202629248709591E-28</v>
      </c>
      <c r="I361">
        <f t="shared" si="145"/>
        <v>4.7115732691283061E-27</v>
      </c>
      <c r="J361">
        <f t="shared" si="152"/>
        <v>2.9916625455358027E-26</v>
      </c>
      <c r="K361">
        <f t="shared" si="112"/>
        <v>1.8995873087669536E-25</v>
      </c>
      <c r="L361">
        <f t="shared" si="118"/>
        <v>1.2061627568968473E-24</v>
      </c>
      <c r="M361">
        <f t="shared" si="124"/>
        <v>7.6586561165716592E-24</v>
      </c>
      <c r="N361">
        <f t="shared" si="130"/>
        <v>4.8629435104434047E-23</v>
      </c>
      <c r="O361">
        <f t="shared" si="143"/>
        <v>3.0877766576559314E-22</v>
      </c>
      <c r="P361">
        <f t="shared" si="150"/>
        <v>1.9606159658423463E-21</v>
      </c>
      <c r="Q361">
        <f t="shared" ref="Q361:Q424" si="157">$C$8*EXP(-$C$5*($D361-($Q$14-1)*$C$3))</f>
        <v>1.2449135386735124E-20</v>
      </c>
      <c r="R361">
        <f t="shared" si="115"/>
        <v>7.9047082435991326E-20</v>
      </c>
      <c r="S361">
        <f t="shared" si="121"/>
        <v>5.0191768725564093E-19</v>
      </c>
      <c r="T361">
        <f t="shared" si="127"/>
        <v>3.1869786590041944E-18</v>
      </c>
      <c r="U361">
        <f t="shared" si="140"/>
        <v>2.0236053103613795E-17</v>
      </c>
      <c r="V361">
        <f t="shared" si="147"/>
        <v>1.2849092793744327E-16</v>
      </c>
      <c r="W361">
        <f t="shared" si="154"/>
        <v>8.1586653670507415E-16</v>
      </c>
      <c r="X361">
        <f t="shared" si="113"/>
        <v>5.1804295945251346E-15</v>
      </c>
      <c r="Y361">
        <f t="shared" si="119"/>
        <v>3.2893677551985501E-14</v>
      </c>
      <c r="Z361">
        <f t="shared" si="125"/>
        <v>2.0886183339649843E-13</v>
      </c>
      <c r="AA361">
        <f t="shared" si="131"/>
        <v>1.3261899761984355E-12</v>
      </c>
      <c r="AB361">
        <f t="shared" si="144"/>
        <v>8.4207814533082947E-12</v>
      </c>
      <c r="AC361">
        <f t="shared" si="151"/>
        <v>5.346862934950363E-11</v>
      </c>
      <c r="AD361">
        <f t="shared" si="111"/>
        <v>3.395046339067985E-10</v>
      </c>
      <c r="AE361">
        <f t="shared" si="117"/>
        <v>2.1557200520469247E-9</v>
      </c>
      <c r="AF361">
        <f t="shared" si="123"/>
        <v>1.3687969113472939E-8</v>
      </c>
      <c r="AG361">
        <f t="shared" ref="AG361:AG392" si="158">$C$8*EXP(-$C$5*($D361-($AG$14-1)*$C$3))</f>
        <v>8.6913186280140482E-8</v>
      </c>
      <c r="AH361">
        <f t="shared" si="142"/>
        <v>5.5186433332401304E-7</v>
      </c>
      <c r="AI361">
        <f t="shared" si="149"/>
        <v>3.5041200930490686E-6</v>
      </c>
      <c r="AJ361">
        <f t="shared" si="156"/>
        <v>2.2249775687715977E-5</v>
      </c>
      <c r="AK361">
        <f t="shared" si="141"/>
        <v>1.412772693309472E-4</v>
      </c>
      <c r="AL361">
        <f t="shared" si="148"/>
        <v>8.9705474382056069E-4</v>
      </c>
      <c r="AM361">
        <f t="shared" si="155"/>
        <v>5.6959425760552849E-3</v>
      </c>
      <c r="AN361">
        <f t="shared" si="139"/>
        <v>3.6166980948722442E-2</v>
      </c>
      <c r="AO361">
        <f t="shared" si="146"/>
        <v>0.2296460144180634</v>
      </c>
      <c r="AP361">
        <f t="shared" si="153"/>
        <v>1.4581612994701523</v>
      </c>
    </row>
    <row r="362" spans="1:43" x14ac:dyDescent="0.2">
      <c r="A362">
        <v>348</v>
      </c>
      <c r="B362">
        <f t="shared" si="132"/>
        <v>34</v>
      </c>
      <c r="C362">
        <f t="shared" si="133"/>
        <v>7</v>
      </c>
      <c r="D362">
        <f t="shared" si="134"/>
        <v>278.22222222222223</v>
      </c>
      <c r="E362">
        <f t="shared" si="135"/>
        <v>-206.22222222222223</v>
      </c>
      <c r="F362" t="e">
        <f t="shared" si="136"/>
        <v>#N/A</v>
      </c>
      <c r="G362" t="e">
        <f t="shared" si="137"/>
        <v>#N/A</v>
      </c>
      <c r="H362">
        <f t="shared" si="138"/>
        <v>6.0426191301892586E-28</v>
      </c>
      <c r="I362">
        <f t="shared" si="145"/>
        <v>3.8368239855622294E-27</v>
      </c>
      <c r="J362">
        <f t="shared" si="152"/>
        <v>2.4362313723593338E-26</v>
      </c>
      <c r="K362">
        <f t="shared" si="112"/>
        <v>1.5469104973284511E-25</v>
      </c>
      <c r="L362">
        <f t="shared" si="118"/>
        <v>9.8222694030393164E-25</v>
      </c>
      <c r="M362">
        <f t="shared" si="124"/>
        <v>6.2367523132398974E-24</v>
      </c>
      <c r="N362">
        <f t="shared" si="130"/>
        <v>3.9600908731608378E-23</v>
      </c>
      <c r="O362">
        <f t="shared" si="143"/>
        <v>2.5145009671780664E-22</v>
      </c>
      <c r="P362">
        <f t="shared" si="150"/>
        <v>1.5966085921894038E-21</v>
      </c>
      <c r="Q362">
        <f t="shared" si="157"/>
        <v>1.0137832635291752E-20</v>
      </c>
      <c r="R362">
        <f t="shared" si="115"/>
        <v>6.4371224759758548E-20</v>
      </c>
      <c r="S362">
        <f t="shared" si="121"/>
        <v>4.0873179960048765E-19</v>
      </c>
      <c r="T362">
        <f t="shared" si="127"/>
        <v>2.5952851546346717E-18</v>
      </c>
      <c r="U362">
        <f t="shared" si="140"/>
        <v>1.6479033538498201E-17</v>
      </c>
      <c r="V362">
        <f t="shared" si="147"/>
        <v>1.046353406977249E-16</v>
      </c>
      <c r="W362">
        <f t="shared" si="154"/>
        <v>6.6439299958647644E-16</v>
      </c>
      <c r="X362">
        <f t="shared" si="113"/>
        <v>4.2186325858555425E-15</v>
      </c>
      <c r="Y362">
        <f t="shared" si="119"/>
        <v>2.6786647218617593E-14</v>
      </c>
      <c r="Z362">
        <f t="shared" si="125"/>
        <v>1.7008460789413809E-13</v>
      </c>
      <c r="AA362">
        <f t="shared" si="131"/>
        <v>1.0799699419790157E-12</v>
      </c>
      <c r="AB362">
        <f t="shared" si="144"/>
        <v>6.8573816879660845E-12</v>
      </c>
      <c r="AC362">
        <f t="shared" si="151"/>
        <v>4.3541659620899384E-11</v>
      </c>
      <c r="AD362">
        <f t="shared" si="111"/>
        <v>2.7647230514662822E-10</v>
      </c>
      <c r="AE362">
        <f t="shared" si="117"/>
        <v>1.7554897121193191E-9</v>
      </c>
      <c r="AF362">
        <f t="shared" si="123"/>
        <v>1.1146664862950251E-8</v>
      </c>
      <c r="AG362">
        <f t="shared" si="158"/>
        <v>7.0776910117536625E-8</v>
      </c>
      <c r="AH362">
        <f t="shared" si="142"/>
        <v>4.4940536630254595E-7</v>
      </c>
      <c r="AI362">
        <f t="shared" si="149"/>
        <v>2.8535462049152608E-6</v>
      </c>
      <c r="AJ362">
        <f t="shared" si="156"/>
        <v>1.8118888990089386E-5</v>
      </c>
      <c r="AK362">
        <f t="shared" si="141"/>
        <v>1.1504777377345164E-4</v>
      </c>
      <c r="AL362">
        <f t="shared" si="148"/>
        <v>7.30507828458306E-4</v>
      </c>
      <c r="AM362">
        <f t="shared" si="155"/>
        <v>4.638435581462882E-3</v>
      </c>
      <c r="AN362">
        <f t="shared" si="139"/>
        <v>2.9452230086003617E-2</v>
      </c>
      <c r="AO362">
        <f t="shared" si="146"/>
        <v>0.18701000408532631</v>
      </c>
      <c r="AP362">
        <f t="shared" si="153"/>
        <v>1.1874395088544971</v>
      </c>
    </row>
    <row r="363" spans="1:43" x14ac:dyDescent="0.2">
      <c r="A363">
        <v>349</v>
      </c>
      <c r="B363">
        <f t="shared" si="132"/>
        <v>34</v>
      </c>
      <c r="C363">
        <f t="shared" si="133"/>
        <v>8</v>
      </c>
      <c r="D363">
        <f t="shared" si="134"/>
        <v>279.11111111111109</v>
      </c>
      <c r="E363">
        <f t="shared" si="135"/>
        <v>-207.11111111111109</v>
      </c>
      <c r="F363" t="e">
        <f t="shared" si="136"/>
        <v>#N/A</v>
      </c>
      <c r="G363" t="e">
        <f t="shared" si="137"/>
        <v>#N/A</v>
      </c>
      <c r="H363">
        <f t="shared" si="138"/>
        <v>4.9207482702730075E-28</v>
      </c>
      <c r="I363">
        <f t="shared" si="145"/>
        <v>3.1244803922808441E-27</v>
      </c>
      <c r="J363">
        <f t="shared" si="152"/>
        <v>1.9839213846242456E-26</v>
      </c>
      <c r="K363">
        <f t="shared" si="112"/>
        <v>1.2597115571898908E-25</v>
      </c>
      <c r="L363">
        <f t="shared" si="118"/>
        <v>7.9986698042389655E-25</v>
      </c>
      <c r="M363">
        <f t="shared" si="124"/>
        <v>5.0788387446380723E-24</v>
      </c>
      <c r="N363">
        <f t="shared" si="130"/>
        <v>3.2248615864061229E-23</v>
      </c>
      <c r="O363">
        <f t="shared" si="143"/>
        <v>2.0476594698851766E-22</v>
      </c>
      <c r="P363">
        <f t="shared" si="150"/>
        <v>1.3001827186273473E-21</v>
      </c>
      <c r="Q363">
        <f t="shared" si="157"/>
        <v>8.2556456611996806E-21</v>
      </c>
      <c r="R363">
        <f t="shared" si="115"/>
        <v>5.2420082429060189E-20</v>
      </c>
      <c r="S363">
        <f t="shared" si="121"/>
        <v>3.3284677596860109E-19</v>
      </c>
      <c r="T363">
        <f t="shared" si="127"/>
        <v>2.1134452892671198E-18</v>
      </c>
      <c r="U363">
        <f t="shared" si="140"/>
        <v>1.3419541101839418E-17</v>
      </c>
      <c r="V363">
        <f t="shared" si="147"/>
        <v>8.5208774647961953E-17</v>
      </c>
      <c r="W363">
        <f t="shared" si="154"/>
        <v>5.4104199405238305E-16</v>
      </c>
      <c r="X363">
        <f t="shared" si="113"/>
        <v>3.4354025220708933E-15</v>
      </c>
      <c r="Y363">
        <f t="shared" si="119"/>
        <v>2.1813446309878121E-14</v>
      </c>
      <c r="Z363">
        <f t="shared" si="125"/>
        <v>1.3850675047740966E-13</v>
      </c>
      <c r="AA363">
        <f t="shared" si="131"/>
        <v>8.7946304565014929E-13</v>
      </c>
      <c r="AB363">
        <f t="shared" si="144"/>
        <v>5.5842422553288031E-12</v>
      </c>
      <c r="AC363">
        <f t="shared" si="151"/>
        <v>3.5457728122216898E-11</v>
      </c>
      <c r="AD363">
        <f t="shared" ref="AD363:AD426" si="159">$C$8*EXP(-$C$5*($D363-($AD$14-1)*$C$3))</f>
        <v>2.2514253968643837E-10</v>
      </c>
      <c r="AE363">
        <f t="shared" si="117"/>
        <v>1.4295660173641746E-9</v>
      </c>
      <c r="AF363">
        <f t="shared" si="123"/>
        <v>9.0771783992875326E-9</v>
      </c>
      <c r="AG363">
        <f t="shared" si="158"/>
        <v>5.7636490159728058E-8</v>
      </c>
      <c r="AH363">
        <f t="shared" si="142"/>
        <v>3.6596890044522897E-7</v>
      </c>
      <c r="AI363">
        <f t="shared" si="149"/>
        <v>2.3237576702176058E-6</v>
      </c>
      <c r="AJ363">
        <f t="shared" si="156"/>
        <v>1.4754941480890393E-5</v>
      </c>
      <c r="AK363">
        <f t="shared" si="141"/>
        <v>9.3688038513978507E-5</v>
      </c>
      <c r="AL363">
        <f t="shared" si="148"/>
        <v>5.9488196357570643E-4</v>
      </c>
      <c r="AM363">
        <f t="shared" si="155"/>
        <v>3.7772650191079367E-3</v>
      </c>
      <c r="AN363">
        <f t="shared" si="139"/>
        <v>2.3984137859578494E-2</v>
      </c>
      <c r="AO363">
        <f t="shared" si="146"/>
        <v>0.15228978267538082</v>
      </c>
      <c r="AP363">
        <f t="shared" si="153"/>
        <v>0.96697984489163169</v>
      </c>
    </row>
    <row r="364" spans="1:43" x14ac:dyDescent="0.2">
      <c r="A364">
        <v>350</v>
      </c>
      <c r="B364">
        <f t="shared" si="132"/>
        <v>34</v>
      </c>
      <c r="C364">
        <f t="shared" si="133"/>
        <v>9</v>
      </c>
      <c r="D364">
        <f t="shared" si="134"/>
        <v>280</v>
      </c>
      <c r="E364">
        <f t="shared" si="135"/>
        <v>-208</v>
      </c>
      <c r="F364" t="e">
        <f t="shared" si="136"/>
        <v>#N/A</v>
      </c>
      <c r="G364" t="e">
        <f t="shared" si="137"/>
        <v>#N/A</v>
      </c>
      <c r="H364">
        <f t="shared" si="138"/>
        <v>4.0071636185741875E-28</v>
      </c>
      <c r="I364">
        <f t="shared" si="145"/>
        <v>2.5443902974133214E-27</v>
      </c>
      <c r="J364">
        <f t="shared" si="152"/>
        <v>1.6155871338926425E-26</v>
      </c>
      <c r="K364">
        <f t="shared" si="112"/>
        <v>1.0258338863549856E-25</v>
      </c>
      <c r="L364">
        <f t="shared" si="118"/>
        <v>6.5136391613781074E-25</v>
      </c>
      <c r="M364">
        <f t="shared" si="124"/>
        <v>4.1359030627651678E-24</v>
      </c>
      <c r="N364">
        <f t="shared" si="130"/>
        <v>2.6261347490687648E-23</v>
      </c>
      <c r="O364">
        <f t="shared" si="143"/>
        <v>1.6674916253127967E-22</v>
      </c>
      <c r="P364">
        <f t="shared" si="150"/>
        <v>1.0587911840678764E-21</v>
      </c>
      <c r="Q364">
        <f t="shared" si="157"/>
        <v>6.7229049576160433E-21</v>
      </c>
      <c r="R364">
        <f t="shared" si="115"/>
        <v>4.2687785608007625E-20</v>
      </c>
      <c r="S364">
        <f t="shared" si="121"/>
        <v>2.7105054312137654E-19</v>
      </c>
      <c r="T364">
        <f t="shared" si="127"/>
        <v>1.7210636691497082E-18</v>
      </c>
      <c r="U364">
        <f t="shared" si="140"/>
        <v>1.092807311564996E-17</v>
      </c>
      <c r="V364">
        <f t="shared" si="147"/>
        <v>6.9388939039072432E-17</v>
      </c>
      <c r="W364">
        <f t="shared" si="154"/>
        <v>4.4059229930232245E-16</v>
      </c>
      <c r="X364">
        <f t="shared" si="113"/>
        <v>2.7975867176063917E-15</v>
      </c>
      <c r="Y364">
        <f t="shared" si="119"/>
        <v>1.7763568394002555E-14</v>
      </c>
      <c r="Z364">
        <f t="shared" si="125"/>
        <v>1.1279162862139462E-13</v>
      </c>
      <c r="AA364">
        <f t="shared" si="131"/>
        <v>7.1618219970723425E-13</v>
      </c>
      <c r="AB364">
        <f t="shared" si="144"/>
        <v>4.5474735088646573E-12</v>
      </c>
      <c r="AC364">
        <f t="shared" si="151"/>
        <v>2.8874656927077046E-11</v>
      </c>
      <c r="AD364">
        <f t="shared" si="159"/>
        <v>1.833426431250521E-10</v>
      </c>
      <c r="AE364">
        <f t="shared" si="117"/>
        <v>1.164153218269349E-9</v>
      </c>
      <c r="AF364">
        <f t="shared" si="123"/>
        <v>7.3919121733317287E-9</v>
      </c>
      <c r="AG364">
        <f t="shared" si="158"/>
        <v>4.6935716640013204E-8</v>
      </c>
      <c r="AH364">
        <f t="shared" si="142"/>
        <v>2.980232238769536E-7</v>
      </c>
      <c r="AI364">
        <f t="shared" si="149"/>
        <v>1.8923295163729204E-6</v>
      </c>
      <c r="AJ364">
        <f t="shared" si="156"/>
        <v>1.2015543459843389E-5</v>
      </c>
      <c r="AK364">
        <f t="shared" si="141"/>
        <v>7.6293945312500027E-5</v>
      </c>
      <c r="AL364">
        <f t="shared" si="148"/>
        <v>4.8443635619146714E-4</v>
      </c>
      <c r="AM364">
        <f t="shared" si="155"/>
        <v>3.0759791257199071E-3</v>
      </c>
      <c r="AN364">
        <f t="shared" si="139"/>
        <v>1.9531250000000003E-2</v>
      </c>
      <c r="AO364">
        <f t="shared" si="146"/>
        <v>0.12401570718501562</v>
      </c>
      <c r="AP364">
        <f t="shared" si="153"/>
        <v>0.78745065618429588</v>
      </c>
    </row>
    <row r="365" spans="1:43" s="1" customFormat="1" x14ac:dyDescent="0.2">
      <c r="A365" s="1">
        <v>351</v>
      </c>
      <c r="B365" s="1">
        <f t="shared" si="132"/>
        <v>35</v>
      </c>
      <c r="C365" s="1">
        <f t="shared" si="133"/>
        <v>0</v>
      </c>
      <c r="D365" s="1">
        <f t="shared" si="134"/>
        <v>280</v>
      </c>
      <c r="E365" s="1">
        <f t="shared" si="135"/>
        <v>-208</v>
      </c>
      <c r="F365" s="1" t="e">
        <f t="shared" si="136"/>
        <v>#N/A</v>
      </c>
      <c r="G365" s="1" t="e">
        <f t="shared" si="137"/>
        <v>#N/A</v>
      </c>
      <c r="H365" s="1">
        <f t="shared" si="138"/>
        <v>4.0071636185741875E-28</v>
      </c>
      <c r="I365" s="1">
        <f t="shared" si="145"/>
        <v>2.5443902974133214E-27</v>
      </c>
      <c r="J365" s="1">
        <f t="shared" si="152"/>
        <v>1.6155871338926425E-26</v>
      </c>
      <c r="K365" s="1">
        <f t="shared" ref="K365:K428" si="160">$C$8*EXP(-$C$5*($D365-($K$14-1)*$C$3))</f>
        <v>1.0258338863549856E-25</v>
      </c>
      <c r="L365" s="1">
        <f t="shared" si="118"/>
        <v>6.5136391613781074E-25</v>
      </c>
      <c r="M365" s="1">
        <f t="shared" si="124"/>
        <v>4.1359030627651678E-24</v>
      </c>
      <c r="N365" s="1">
        <f t="shared" si="130"/>
        <v>2.6261347490687648E-23</v>
      </c>
      <c r="O365" s="1">
        <f t="shared" si="143"/>
        <v>1.6674916253127967E-22</v>
      </c>
      <c r="P365" s="1">
        <f t="shared" si="150"/>
        <v>1.0587911840678764E-21</v>
      </c>
      <c r="Q365" s="1">
        <f t="shared" si="157"/>
        <v>6.7229049576160433E-21</v>
      </c>
      <c r="R365" s="1">
        <f t="shared" si="115"/>
        <v>4.2687785608007625E-20</v>
      </c>
      <c r="S365" s="1">
        <f t="shared" si="121"/>
        <v>2.7105054312137654E-19</v>
      </c>
      <c r="T365" s="1">
        <f t="shared" si="127"/>
        <v>1.7210636691497082E-18</v>
      </c>
      <c r="U365" s="1">
        <f t="shared" si="140"/>
        <v>1.092807311564996E-17</v>
      </c>
      <c r="V365" s="1">
        <f t="shared" si="147"/>
        <v>6.9388939039072432E-17</v>
      </c>
      <c r="W365" s="1">
        <f t="shared" si="154"/>
        <v>4.4059229930232245E-16</v>
      </c>
      <c r="X365" s="1">
        <f t="shared" si="113"/>
        <v>2.7975867176063917E-15</v>
      </c>
      <c r="Y365" s="1">
        <f t="shared" si="119"/>
        <v>1.7763568394002555E-14</v>
      </c>
      <c r="Z365" s="1">
        <f t="shared" si="125"/>
        <v>1.1279162862139462E-13</v>
      </c>
      <c r="AA365" s="1">
        <f t="shared" si="131"/>
        <v>7.1618219970723425E-13</v>
      </c>
      <c r="AB365" s="1">
        <f t="shared" si="144"/>
        <v>4.5474735088646573E-12</v>
      </c>
      <c r="AC365" s="1">
        <f t="shared" si="151"/>
        <v>2.8874656927077046E-11</v>
      </c>
      <c r="AD365" s="1">
        <f t="shared" si="159"/>
        <v>1.833426431250521E-10</v>
      </c>
      <c r="AE365" s="1">
        <f t="shared" si="117"/>
        <v>1.164153218269349E-9</v>
      </c>
      <c r="AF365" s="1">
        <f t="shared" si="123"/>
        <v>7.3919121733317287E-9</v>
      </c>
      <c r="AG365" s="1">
        <f t="shared" si="158"/>
        <v>4.6935716640013204E-8</v>
      </c>
      <c r="AH365" s="1">
        <f t="shared" si="142"/>
        <v>2.980232238769536E-7</v>
      </c>
      <c r="AI365" s="1">
        <f t="shared" si="149"/>
        <v>1.8923295163729204E-6</v>
      </c>
      <c r="AJ365" s="1">
        <f t="shared" si="156"/>
        <v>1.2015543459843389E-5</v>
      </c>
      <c r="AK365" s="1">
        <f t="shared" si="141"/>
        <v>7.6293945312500027E-5</v>
      </c>
      <c r="AL365" s="1">
        <f t="shared" si="148"/>
        <v>4.8443635619146714E-4</v>
      </c>
      <c r="AM365" s="1">
        <f t="shared" si="155"/>
        <v>3.0759791257199071E-3</v>
      </c>
      <c r="AN365" s="1">
        <f t="shared" si="139"/>
        <v>1.9531250000000003E-2</v>
      </c>
      <c r="AO365" s="1">
        <f t="shared" si="146"/>
        <v>0.12401570718501562</v>
      </c>
      <c r="AP365" s="1">
        <f t="shared" si="153"/>
        <v>0.78745065618429588</v>
      </c>
      <c r="AQ365" s="1">
        <f t="shared" ref="AQ365:AQ396" si="161">$C$8*EXP(-$C$5*($D365-($AQ$14-1)*$C$3))</f>
        <v>5</v>
      </c>
    </row>
    <row r="366" spans="1:43" x14ac:dyDescent="0.2">
      <c r="A366">
        <v>352</v>
      </c>
      <c r="B366">
        <f t="shared" si="132"/>
        <v>35</v>
      </c>
      <c r="C366">
        <f t="shared" si="133"/>
        <v>1</v>
      </c>
      <c r="D366">
        <f t="shared" si="134"/>
        <v>280.88888888888891</v>
      </c>
      <c r="E366">
        <f t="shared" si="135"/>
        <v>-208.88888888888891</v>
      </c>
      <c r="F366" t="e">
        <f t="shared" si="136"/>
        <v>#N/A</v>
      </c>
      <c r="G366" t="e">
        <f t="shared" si="137"/>
        <v>#N/A</v>
      </c>
      <c r="H366">
        <f t="shared" si="138"/>
        <v>3.2631948199889268E-28</v>
      </c>
      <c r="I366">
        <f t="shared" si="145"/>
        <v>2.0719995560110364E-27</v>
      </c>
      <c r="J366">
        <f t="shared" si="152"/>
        <v>1.3156377099558218E-26</v>
      </c>
      <c r="K366">
        <f t="shared" si="160"/>
        <v>8.3537787391716583E-26</v>
      </c>
      <c r="L366">
        <f t="shared" si="118"/>
        <v>5.3043188633882561E-25</v>
      </c>
      <c r="M366">
        <f t="shared" si="124"/>
        <v>3.3680325374869059E-24</v>
      </c>
      <c r="N366">
        <f t="shared" si="130"/>
        <v>2.138567357227931E-23</v>
      </c>
      <c r="O366">
        <f t="shared" si="143"/>
        <v>1.3579056290273947E-22</v>
      </c>
      <c r="P366">
        <f t="shared" si="150"/>
        <v>8.6221632959664848E-22</v>
      </c>
      <c r="Q366">
        <f t="shared" si="157"/>
        <v>5.4747324345035071E-21</v>
      </c>
      <c r="R366">
        <f t="shared" si="115"/>
        <v>3.4762384103101329E-20</v>
      </c>
      <c r="S366">
        <f t="shared" si="121"/>
        <v>2.2072738037674216E-19</v>
      </c>
      <c r="T366">
        <f t="shared" si="127"/>
        <v>1.4015315032328988E-18</v>
      </c>
      <c r="U366">
        <f t="shared" si="140"/>
        <v>8.8991703303938817E-18</v>
      </c>
      <c r="V366">
        <f t="shared" si="147"/>
        <v>5.6506209376446029E-17</v>
      </c>
      <c r="W366">
        <f t="shared" si="154"/>
        <v>3.5879206482762234E-16</v>
      </c>
      <c r="X366">
        <f t="shared" si="113"/>
        <v>2.2781876045808353E-15</v>
      </c>
      <c r="Y366">
        <f t="shared" si="119"/>
        <v>1.4465589600370196E-14</v>
      </c>
      <c r="Z366">
        <f t="shared" si="125"/>
        <v>9.1850768595871381E-14</v>
      </c>
      <c r="AA366">
        <f t="shared" si="131"/>
        <v>5.8321602677269434E-13</v>
      </c>
      <c r="AB366">
        <f t="shared" si="144"/>
        <v>3.7031909376947597E-12</v>
      </c>
      <c r="AC366">
        <f t="shared" si="151"/>
        <v>2.3513796760543006E-11</v>
      </c>
      <c r="AD366">
        <f t="shared" si="159"/>
        <v>1.4930330285380985E-10</v>
      </c>
      <c r="AE366">
        <f t="shared" si="117"/>
        <v>9.4801688004985579E-10</v>
      </c>
      <c r="AF366">
        <f t="shared" si="123"/>
        <v>6.0195319706990144E-9</v>
      </c>
      <c r="AG366">
        <f t="shared" si="158"/>
        <v>3.8221645530575349E-8</v>
      </c>
      <c r="AH366">
        <f t="shared" si="142"/>
        <v>2.4269232129276324E-7</v>
      </c>
      <c r="AI366">
        <f t="shared" si="149"/>
        <v>1.5410001844989458E-6</v>
      </c>
      <c r="AJ366">
        <f t="shared" si="156"/>
        <v>9.7847412558272606E-6</v>
      </c>
      <c r="AK366">
        <f t="shared" si="141"/>
        <v>6.212923425094743E-5</v>
      </c>
      <c r="AL366">
        <f t="shared" si="148"/>
        <v>3.9449604723173039E-4</v>
      </c>
      <c r="AM366">
        <f t="shared" si="155"/>
        <v>2.5048937614917804E-3</v>
      </c>
      <c r="AN366">
        <f t="shared" si="139"/>
        <v>1.5905083968242525E-2</v>
      </c>
      <c r="AO366">
        <f t="shared" si="146"/>
        <v>0.10099098809132288</v>
      </c>
      <c r="AP366">
        <f t="shared" si="153"/>
        <v>0.64125280294189535</v>
      </c>
      <c r="AQ366">
        <f t="shared" si="161"/>
        <v>4.0717014958700846</v>
      </c>
    </row>
    <row r="367" spans="1:43" x14ac:dyDescent="0.2">
      <c r="A367">
        <v>353</v>
      </c>
      <c r="B367">
        <f t="shared" si="132"/>
        <v>35</v>
      </c>
      <c r="C367">
        <f t="shared" si="133"/>
        <v>2</v>
      </c>
      <c r="D367">
        <f t="shared" si="134"/>
        <v>281.77777777777777</v>
      </c>
      <c r="E367">
        <f t="shared" si="135"/>
        <v>-209.77777777777777</v>
      </c>
      <c r="F367" t="e">
        <f t="shared" si="136"/>
        <v>#N/A</v>
      </c>
      <c r="G367" t="e">
        <f t="shared" si="137"/>
        <v>#N/A</v>
      </c>
      <c r="H367">
        <f t="shared" si="138"/>
        <v>2.6573510459729117E-28</v>
      </c>
      <c r="I367">
        <f t="shared" si="145"/>
        <v>1.6873127383304745E-27</v>
      </c>
      <c r="J367">
        <f t="shared" si="152"/>
        <v>1.0713768063300608E-26</v>
      </c>
      <c r="K367">
        <f t="shared" si="160"/>
        <v>6.8028186776906586E-26</v>
      </c>
      <c r="L367">
        <f t="shared" si="118"/>
        <v>4.3195206101260176E-25</v>
      </c>
      <c r="M367">
        <f t="shared" si="124"/>
        <v>2.7427246242049574E-24</v>
      </c>
      <c r="N367">
        <f t="shared" si="130"/>
        <v>1.7415215814888098E-23</v>
      </c>
      <c r="O367">
        <f t="shared" si="143"/>
        <v>1.1057972761922614E-22</v>
      </c>
      <c r="P367">
        <f t="shared" si="150"/>
        <v>7.0213750379646468E-22</v>
      </c>
      <c r="Q367">
        <f t="shared" si="157"/>
        <v>4.458295248611356E-21</v>
      </c>
      <c r="R367">
        <f t="shared" si="115"/>
        <v>2.8308410270521911E-20</v>
      </c>
      <c r="S367">
        <f t="shared" si="121"/>
        <v>1.7974720097189505E-19</v>
      </c>
      <c r="T367">
        <f t="shared" si="127"/>
        <v>1.1413235836445079E-18</v>
      </c>
      <c r="U367">
        <f t="shared" si="140"/>
        <v>7.2469530292536139E-18</v>
      </c>
      <c r="V367">
        <f t="shared" si="147"/>
        <v>4.6015283448805171E-17</v>
      </c>
      <c r="W367">
        <f t="shared" si="154"/>
        <v>2.9217883741299215E-16</v>
      </c>
      <c r="X367">
        <f t="shared" ref="X367:X430" si="162">$C$8*EXP(-$C$5*($D367-($X$14-1)*$C$3))</f>
        <v>1.8552199754889267E-15</v>
      </c>
      <c r="Y367">
        <f t="shared" si="119"/>
        <v>1.177991256289413E-14</v>
      </c>
      <c r="Z367">
        <f t="shared" si="125"/>
        <v>7.4797782377726319E-14</v>
      </c>
      <c r="AA367">
        <f t="shared" si="131"/>
        <v>4.7493631372516383E-13</v>
      </c>
      <c r="AB367">
        <f t="shared" si="144"/>
        <v>3.0156576161008997E-12</v>
      </c>
      <c r="AC367">
        <f t="shared" si="151"/>
        <v>1.9148232288697883E-11</v>
      </c>
      <c r="AD367">
        <f t="shared" si="159"/>
        <v>1.2158369631364204E-10</v>
      </c>
      <c r="AE367">
        <f t="shared" si="117"/>
        <v>7.7200834972182805E-10</v>
      </c>
      <c r="AF367">
        <f t="shared" si="123"/>
        <v>4.9019474659066613E-9</v>
      </c>
      <c r="AG367">
        <f t="shared" si="158"/>
        <v>3.112542625629227E-8</v>
      </c>
      <c r="AH367">
        <f t="shared" si="142"/>
        <v>1.9763413752878814E-7</v>
      </c>
      <c r="AI367">
        <f t="shared" si="149"/>
        <v>1.254898551272104E-6</v>
      </c>
      <c r="AJ367">
        <f t="shared" si="156"/>
        <v>7.9681091216108263E-6</v>
      </c>
      <c r="AK367">
        <f t="shared" si="141"/>
        <v>5.0594339207369709E-5</v>
      </c>
      <c r="AL367">
        <f t="shared" si="148"/>
        <v>3.2125402912565879E-4</v>
      </c>
      <c r="AM367">
        <f t="shared" si="155"/>
        <v>2.0398359351323711E-3</v>
      </c>
      <c r="AN367">
        <f t="shared" ref="AN367:AN398" si="163">$C$8*EXP(-$C$5*($D367-($AN$14-1)*$C$3))</f>
        <v>1.2952150837086654E-2</v>
      </c>
      <c r="AO367">
        <f t="shared" si="146"/>
        <v>8.2241031456168567E-2</v>
      </c>
      <c r="AP367">
        <f t="shared" si="153"/>
        <v>0.522197999393887</v>
      </c>
      <c r="AQ367">
        <f t="shared" si="161"/>
        <v>3.3157506142941804</v>
      </c>
    </row>
    <row r="368" spans="1:43" x14ac:dyDescent="0.2">
      <c r="A368">
        <v>354</v>
      </c>
      <c r="B368">
        <f t="shared" si="132"/>
        <v>35</v>
      </c>
      <c r="C368">
        <f t="shared" si="133"/>
        <v>3</v>
      </c>
      <c r="D368">
        <f t="shared" si="134"/>
        <v>282.66666666666669</v>
      </c>
      <c r="E368">
        <f t="shared" si="135"/>
        <v>-210.66666666666669</v>
      </c>
      <c r="F368" t="e">
        <f t="shared" si="136"/>
        <v>#N/A</v>
      </c>
      <c r="G368" t="e">
        <f t="shared" si="137"/>
        <v>#N/A</v>
      </c>
      <c r="H368">
        <f t="shared" si="138"/>
        <v>2.1639880457879589E-28</v>
      </c>
      <c r="I368">
        <f t="shared" si="145"/>
        <v>1.3740467601321723E-27</v>
      </c>
      <c r="J368">
        <f t="shared" si="152"/>
        <v>8.7246530899492085E-27</v>
      </c>
      <c r="K368">
        <f t="shared" si="160"/>
        <v>5.5398093972172172E-26</v>
      </c>
      <c r="L368">
        <f t="shared" si="118"/>
        <v>3.5175597059383638E-25</v>
      </c>
      <c r="M368">
        <f t="shared" si="124"/>
        <v>2.2335111910269988E-24</v>
      </c>
      <c r="N368">
        <f t="shared" si="130"/>
        <v>1.4181912056875988E-23</v>
      </c>
      <c r="O368">
        <f t="shared" si="143"/>
        <v>9.0049528472022172E-23</v>
      </c>
      <c r="P368">
        <f t="shared" si="150"/>
        <v>5.7177886490291208E-22</v>
      </c>
      <c r="Q368">
        <f t="shared" si="157"/>
        <v>3.6305694865602551E-21</v>
      </c>
      <c r="R368">
        <f t="shared" si="115"/>
        <v>2.3052679288837691E-20</v>
      </c>
      <c r="S368">
        <f t="shared" si="121"/>
        <v>1.4637538941514559E-19</v>
      </c>
      <c r="T368">
        <f t="shared" si="127"/>
        <v>9.2942578855942589E-19</v>
      </c>
      <c r="U368">
        <f t="shared" si="140"/>
        <v>5.9014858979424112E-18</v>
      </c>
      <c r="V368">
        <f t="shared" si="147"/>
        <v>3.7472099690277302E-17</v>
      </c>
      <c r="W368">
        <f t="shared" si="154"/>
        <v>2.3793300187121323E-16</v>
      </c>
      <c r="X368">
        <f t="shared" si="162"/>
        <v>1.5107803898732584E-15</v>
      </c>
      <c r="Y368">
        <f t="shared" si="119"/>
        <v>9.5928575207109955E-15</v>
      </c>
      <c r="Z368">
        <f t="shared" si="125"/>
        <v>6.0910848479030624E-14</v>
      </c>
      <c r="AA368">
        <f t="shared" si="131"/>
        <v>3.8675977980755447E-13</v>
      </c>
      <c r="AB368">
        <f t="shared" si="144"/>
        <v>2.4557715253020076E-12</v>
      </c>
      <c r="AC368">
        <f t="shared" si="151"/>
        <v>1.5593177210631794E-11</v>
      </c>
      <c r="AD368">
        <f t="shared" si="159"/>
        <v>9.9010503630734008E-11</v>
      </c>
      <c r="AE368">
        <f t="shared" si="117"/>
        <v>6.2867751047731229E-10</v>
      </c>
      <c r="AF368">
        <f t="shared" si="123"/>
        <v>3.9918533659217427E-9</v>
      </c>
      <c r="AG368">
        <f t="shared" si="158"/>
        <v>2.5346688929467923E-8</v>
      </c>
      <c r="AH368">
        <f t="shared" si="142"/>
        <v>1.6094144268219205E-7</v>
      </c>
      <c r="AI368">
        <f t="shared" si="149"/>
        <v>1.0219144616759649E-6</v>
      </c>
      <c r="AJ368">
        <f t="shared" si="156"/>
        <v>6.4887523659437814E-6</v>
      </c>
      <c r="AK368">
        <f t="shared" si="141"/>
        <v>4.1201009326641185E-5</v>
      </c>
      <c r="AL368">
        <f t="shared" si="148"/>
        <v>2.6161010218904722E-4</v>
      </c>
      <c r="AM368">
        <f t="shared" si="155"/>
        <v>1.6611206056816063E-3</v>
      </c>
      <c r="AN368">
        <f t="shared" si="163"/>
        <v>1.0547458387620133E-2</v>
      </c>
      <c r="AO368">
        <f t="shared" si="146"/>
        <v>6.6972186160396019E-2</v>
      </c>
      <c r="AP368">
        <f t="shared" si="153"/>
        <v>0.42524687505449088</v>
      </c>
      <c r="AQ368">
        <f t="shared" si="161"/>
        <v>2.7001493472307536</v>
      </c>
    </row>
    <row r="369" spans="1:44" x14ac:dyDescent="0.2">
      <c r="A369">
        <v>355</v>
      </c>
      <c r="B369">
        <f t="shared" si="132"/>
        <v>35</v>
      </c>
      <c r="C369">
        <f t="shared" si="133"/>
        <v>4</v>
      </c>
      <c r="D369">
        <f t="shared" si="134"/>
        <v>283.55555555555554</v>
      </c>
      <c r="E369">
        <f t="shared" si="135"/>
        <v>-211.55555555555554</v>
      </c>
      <c r="F369" t="e">
        <f t="shared" si="136"/>
        <v>#N/A</v>
      </c>
      <c r="G369" t="e">
        <f t="shared" si="137"/>
        <v>#N/A</v>
      </c>
      <c r="H369">
        <f t="shared" si="138"/>
        <v>1.7622226726160052E-28</v>
      </c>
      <c r="I369">
        <f t="shared" si="145"/>
        <v>1.1189416497251412E-27</v>
      </c>
      <c r="J369">
        <f t="shared" si="152"/>
        <v>7.1048366074588712E-27</v>
      </c>
      <c r="K369">
        <f t="shared" si="160"/>
        <v>4.5112900418969446E-26</v>
      </c>
      <c r="L369">
        <f t="shared" si="118"/>
        <v>2.864490623296343E-25</v>
      </c>
      <c r="M369">
        <f t="shared" si="124"/>
        <v>1.8188381715094725E-24</v>
      </c>
      <c r="N369">
        <f t="shared" si="130"/>
        <v>1.1548902507256186E-23</v>
      </c>
      <c r="O369">
        <f t="shared" si="143"/>
        <v>7.3330959956386439E-23</v>
      </c>
      <c r="P369">
        <f t="shared" si="150"/>
        <v>4.6562257190642195E-22</v>
      </c>
      <c r="Q369">
        <f t="shared" si="157"/>
        <v>2.9565190418575861E-21</v>
      </c>
      <c r="R369">
        <f t="shared" si="115"/>
        <v>1.8772725748834941E-20</v>
      </c>
      <c r="S369">
        <f t="shared" si="121"/>
        <v>1.1919937840804409E-19</v>
      </c>
      <c r="T369">
        <f t="shared" si="127"/>
        <v>7.5686887471554243E-19</v>
      </c>
      <c r="U369">
        <f t="shared" si="140"/>
        <v>4.8058177917017479E-18</v>
      </c>
      <c r="V369">
        <f t="shared" si="147"/>
        <v>3.0515040872459312E-17</v>
      </c>
      <c r="W369">
        <f t="shared" si="154"/>
        <v>1.9375843192717763E-16</v>
      </c>
      <c r="X369">
        <f t="shared" si="162"/>
        <v>1.2302893546756482E-15</v>
      </c>
      <c r="Y369">
        <f t="shared" si="119"/>
        <v>7.8118504633495886E-15</v>
      </c>
      <c r="Z369">
        <f t="shared" si="125"/>
        <v>4.9602158573357511E-14</v>
      </c>
      <c r="AA369">
        <f t="shared" si="131"/>
        <v>3.1495407479696509E-13</v>
      </c>
      <c r="AB369">
        <f t="shared" si="144"/>
        <v>1.9998337186174959E-12</v>
      </c>
      <c r="AC369">
        <f t="shared" si="151"/>
        <v>1.2698152594779533E-11</v>
      </c>
      <c r="AD369">
        <f t="shared" si="159"/>
        <v>8.0628243148023102E-11</v>
      </c>
      <c r="AE369">
        <f t="shared" si="117"/>
        <v>5.1195743196607761E-10</v>
      </c>
      <c r="AF369">
        <f t="shared" si="123"/>
        <v>3.2507270642635624E-9</v>
      </c>
      <c r="AG369">
        <f t="shared" si="158"/>
        <v>2.0640830245893934E-8</v>
      </c>
      <c r="AH369">
        <f t="shared" si="142"/>
        <v>1.3106110258331595E-7</v>
      </c>
      <c r="AI369">
        <f t="shared" si="149"/>
        <v>8.3218612845147102E-7</v>
      </c>
      <c r="AJ369">
        <f t="shared" si="156"/>
        <v>5.2840525429488319E-6</v>
      </c>
      <c r="AK369">
        <f t="shared" ref="AK369:AK400" si="164">$C$8*EXP(-$C$5*($D369-($AK$14-1)*$C$3))</f>
        <v>3.3551642261328909E-5</v>
      </c>
      <c r="AL369">
        <f t="shared" si="148"/>
        <v>2.1303964888357674E-4</v>
      </c>
      <c r="AM369">
        <f t="shared" si="155"/>
        <v>1.3527174509949018E-3</v>
      </c>
      <c r="AN369">
        <f t="shared" si="163"/>
        <v>8.5892204189001904E-3</v>
      </c>
      <c r="AO369">
        <f t="shared" si="146"/>
        <v>5.4538150114195591E-2</v>
      </c>
      <c r="AP369">
        <f t="shared" si="153"/>
        <v>0.34629566745469464</v>
      </c>
      <c r="AQ369">
        <f t="shared" si="161"/>
        <v>2.1988404272384474</v>
      </c>
    </row>
    <row r="370" spans="1:44" x14ac:dyDescent="0.2">
      <c r="A370">
        <v>356</v>
      </c>
      <c r="B370">
        <f t="shared" si="132"/>
        <v>35</v>
      </c>
      <c r="C370">
        <f t="shared" si="133"/>
        <v>5</v>
      </c>
      <c r="D370">
        <f t="shared" si="134"/>
        <v>284.44444444444446</v>
      </c>
      <c r="E370">
        <f t="shared" si="135"/>
        <v>-212.44444444444446</v>
      </c>
      <c r="F370" t="e">
        <f t="shared" si="136"/>
        <v>#N/A</v>
      </c>
      <c r="G370" t="e">
        <f t="shared" si="137"/>
        <v>#N/A</v>
      </c>
      <c r="H370">
        <f t="shared" si="138"/>
        <v>1.4350489384293475E-28</v>
      </c>
      <c r="I370">
        <f t="shared" si="145"/>
        <v>9.1119927779543578E-28</v>
      </c>
      <c r="J370">
        <f t="shared" si="152"/>
        <v>5.7857547685005402E-27</v>
      </c>
      <c r="K370">
        <f t="shared" si="160"/>
        <v>3.673725282379132E-26</v>
      </c>
      <c r="L370">
        <f t="shared" si="118"/>
        <v>2.332670151156317E-25</v>
      </c>
      <c r="M370">
        <f t="shared" si="124"/>
        <v>1.4811532207361394E-24</v>
      </c>
      <c r="N370">
        <f t="shared" si="130"/>
        <v>9.4047367228905177E-24</v>
      </c>
      <c r="O370">
        <f t="shared" si="143"/>
        <v>5.9716355869601762E-23</v>
      </c>
      <c r="P370">
        <f t="shared" si="150"/>
        <v>3.7917522450845192E-22</v>
      </c>
      <c r="Q370">
        <f t="shared" si="157"/>
        <v>2.4076126010599744E-21</v>
      </c>
      <c r="R370">
        <f t="shared" si="115"/>
        <v>1.528738710261806E-20</v>
      </c>
      <c r="S370">
        <f t="shared" si="121"/>
        <v>9.7068857474163777E-20</v>
      </c>
      <c r="T370">
        <f t="shared" si="127"/>
        <v>6.1634882587135383E-19</v>
      </c>
      <c r="U370">
        <f t="shared" si="140"/>
        <v>3.9135710982701987E-18</v>
      </c>
      <c r="V370">
        <f t="shared" si="147"/>
        <v>2.4849627513385945E-17</v>
      </c>
      <c r="W370">
        <f t="shared" si="154"/>
        <v>1.577852994230667E-16</v>
      </c>
      <c r="X370">
        <f t="shared" si="162"/>
        <v>1.0018742011571715E-15</v>
      </c>
      <c r="Y370">
        <f t="shared" si="119"/>
        <v>6.3615046434268059E-15</v>
      </c>
      <c r="Z370">
        <f t="shared" si="125"/>
        <v>4.0393036652305102E-14</v>
      </c>
      <c r="AA370">
        <f t="shared" si="131"/>
        <v>2.564797954962361E-13</v>
      </c>
      <c r="AB370">
        <f t="shared" si="144"/>
        <v>1.6285451887172577E-12</v>
      </c>
      <c r="AC370">
        <f t="shared" si="151"/>
        <v>1.0340617382990077E-11</v>
      </c>
      <c r="AD370">
        <f t="shared" si="159"/>
        <v>6.565882764703648E-11</v>
      </c>
      <c r="AE370">
        <f t="shared" si="117"/>
        <v>4.1690756831161822E-10</v>
      </c>
      <c r="AF370">
        <f t="shared" si="123"/>
        <v>2.6471980500454613E-9</v>
      </c>
      <c r="AG370">
        <f t="shared" si="158"/>
        <v>1.6808659877641352E-8</v>
      </c>
      <c r="AH370">
        <f t="shared" si="142"/>
        <v>1.0672833748777397E-7</v>
      </c>
      <c r="AI370">
        <f t="shared" si="149"/>
        <v>6.7768270081163863E-7</v>
      </c>
      <c r="AJ370">
        <f t="shared" si="156"/>
        <v>4.3030169286761819E-6</v>
      </c>
      <c r="AK370">
        <f t="shared" si="164"/>
        <v>2.7322454396870154E-5</v>
      </c>
      <c r="AL370">
        <f t="shared" si="148"/>
        <v>1.7348677140777927E-4</v>
      </c>
      <c r="AM370">
        <f t="shared" si="155"/>
        <v>1.1015723337411013E-3</v>
      </c>
      <c r="AN370">
        <f t="shared" si="163"/>
        <v>6.9945483255987517E-3</v>
      </c>
      <c r="AO370">
        <f t="shared" si="146"/>
        <v>4.4412613480391487E-2</v>
      </c>
      <c r="AP370">
        <f t="shared" si="153"/>
        <v>0.28200251743772187</v>
      </c>
      <c r="AQ370">
        <f t="shared" si="161"/>
        <v>1.7906043713532807</v>
      </c>
    </row>
    <row r="371" spans="1:44" x14ac:dyDescent="0.2">
      <c r="A371">
        <v>357</v>
      </c>
      <c r="B371">
        <f t="shared" si="132"/>
        <v>35</v>
      </c>
      <c r="C371">
        <f t="shared" si="133"/>
        <v>6</v>
      </c>
      <c r="D371">
        <f t="shared" si="134"/>
        <v>285.33333333333331</v>
      </c>
      <c r="E371">
        <f t="shared" si="135"/>
        <v>-213.33333333333331</v>
      </c>
      <c r="F371" t="e">
        <f t="shared" si="136"/>
        <v>#N/A</v>
      </c>
      <c r="G371" t="e">
        <f t="shared" si="137"/>
        <v>#N/A</v>
      </c>
      <c r="H371">
        <f t="shared" si="138"/>
        <v>1.168618181849922E-28</v>
      </c>
      <c r="I371">
        <f t="shared" si="145"/>
        <v>7.4202629248709591E-28</v>
      </c>
      <c r="J371">
        <f t="shared" si="152"/>
        <v>4.7115732691283061E-27</v>
      </c>
      <c r="K371">
        <f t="shared" si="160"/>
        <v>2.9916625455358027E-26</v>
      </c>
      <c r="L371">
        <f t="shared" si="118"/>
        <v>1.8995873087669536E-25</v>
      </c>
      <c r="M371">
        <f t="shared" si="124"/>
        <v>1.2061627568968473E-24</v>
      </c>
      <c r="N371">
        <f t="shared" si="130"/>
        <v>7.6586561165716592E-24</v>
      </c>
      <c r="O371">
        <f t="shared" si="143"/>
        <v>4.8629435104434047E-23</v>
      </c>
      <c r="P371">
        <f t="shared" si="150"/>
        <v>3.0877766576559314E-22</v>
      </c>
      <c r="Q371">
        <f t="shared" si="157"/>
        <v>1.9606159658423463E-21</v>
      </c>
      <c r="R371">
        <f t="shared" ref="R371:R434" si="165">$C$8*EXP(-$C$5*($D371-($R$14-1)*$C$3))</f>
        <v>1.2449135386735124E-20</v>
      </c>
      <c r="S371">
        <f t="shared" si="121"/>
        <v>7.9047082435991326E-20</v>
      </c>
      <c r="T371">
        <f t="shared" si="127"/>
        <v>5.0191768725564093E-19</v>
      </c>
      <c r="U371">
        <f t="shared" si="140"/>
        <v>3.1869786590041944E-18</v>
      </c>
      <c r="V371">
        <f t="shared" si="147"/>
        <v>2.0236053103613795E-17</v>
      </c>
      <c r="W371">
        <f t="shared" si="154"/>
        <v>1.2849092793744327E-16</v>
      </c>
      <c r="X371">
        <f t="shared" si="162"/>
        <v>8.1586653670507415E-16</v>
      </c>
      <c r="Y371">
        <f t="shared" si="119"/>
        <v>5.1804295945251346E-15</v>
      </c>
      <c r="Z371">
        <f t="shared" si="125"/>
        <v>3.2893677551985501E-14</v>
      </c>
      <c r="AA371">
        <f t="shared" si="131"/>
        <v>2.0886183339649843E-13</v>
      </c>
      <c r="AB371">
        <f t="shared" si="144"/>
        <v>1.3261899761984355E-12</v>
      </c>
      <c r="AC371">
        <f t="shared" si="151"/>
        <v>8.4207814533082947E-12</v>
      </c>
      <c r="AD371">
        <f t="shared" si="159"/>
        <v>5.346862934950363E-11</v>
      </c>
      <c r="AE371">
        <f t="shared" si="117"/>
        <v>3.395046339067985E-10</v>
      </c>
      <c r="AF371">
        <f t="shared" si="123"/>
        <v>2.1557200520469247E-9</v>
      </c>
      <c r="AG371">
        <f t="shared" si="158"/>
        <v>1.3687969113472939E-8</v>
      </c>
      <c r="AH371">
        <f t="shared" ref="AH371:AH402" si="166">$C$8*EXP(-$C$5*($D371-($AH$14-1)*$C$3))</f>
        <v>8.6913186280140482E-8</v>
      </c>
      <c r="AI371">
        <f t="shared" si="149"/>
        <v>5.5186433332401304E-7</v>
      </c>
      <c r="AJ371">
        <f t="shared" si="156"/>
        <v>3.5041200930490686E-6</v>
      </c>
      <c r="AK371">
        <f t="shared" si="164"/>
        <v>2.2249775687715977E-5</v>
      </c>
      <c r="AL371">
        <f t="shared" si="148"/>
        <v>1.412772693309472E-4</v>
      </c>
      <c r="AM371">
        <f t="shared" si="155"/>
        <v>8.9705474382056069E-4</v>
      </c>
      <c r="AN371">
        <f t="shared" si="163"/>
        <v>5.6959425760552849E-3</v>
      </c>
      <c r="AO371">
        <f t="shared" si="146"/>
        <v>3.6166980948722442E-2</v>
      </c>
      <c r="AP371">
        <f t="shared" si="153"/>
        <v>0.2296460144180634</v>
      </c>
      <c r="AQ371">
        <f t="shared" si="161"/>
        <v>1.4581612994701523</v>
      </c>
    </row>
    <row r="372" spans="1:44" x14ac:dyDescent="0.2">
      <c r="A372">
        <v>358</v>
      </c>
      <c r="B372">
        <f t="shared" si="132"/>
        <v>35</v>
      </c>
      <c r="C372">
        <f t="shared" si="133"/>
        <v>7</v>
      </c>
      <c r="D372">
        <f t="shared" si="134"/>
        <v>286.22222222222223</v>
      </c>
      <c r="E372">
        <f t="shared" si="135"/>
        <v>-214.22222222222223</v>
      </c>
      <c r="F372" t="e">
        <f t="shared" si="136"/>
        <v>#N/A</v>
      </c>
      <c r="G372" t="e">
        <f t="shared" si="137"/>
        <v>#N/A</v>
      </c>
      <c r="H372">
        <f t="shared" si="138"/>
        <v>9.5165287982785724E-29</v>
      </c>
      <c r="I372">
        <f t="shared" si="145"/>
        <v>6.0426191301892586E-28</v>
      </c>
      <c r="J372">
        <f t="shared" si="152"/>
        <v>3.8368239855622294E-27</v>
      </c>
      <c r="K372">
        <f t="shared" si="160"/>
        <v>2.4362313723593338E-26</v>
      </c>
      <c r="L372">
        <f t="shared" si="118"/>
        <v>1.5469104973284511E-25</v>
      </c>
      <c r="M372">
        <f t="shared" si="124"/>
        <v>9.8222694030393164E-25</v>
      </c>
      <c r="N372">
        <f t="shared" si="130"/>
        <v>6.2367523132398974E-24</v>
      </c>
      <c r="O372">
        <f t="shared" si="143"/>
        <v>3.9600908731608378E-23</v>
      </c>
      <c r="P372">
        <f t="shared" si="150"/>
        <v>2.5145009671780664E-22</v>
      </c>
      <c r="Q372">
        <f t="shared" si="157"/>
        <v>1.5966085921894038E-21</v>
      </c>
      <c r="R372">
        <f t="shared" si="165"/>
        <v>1.0137832635291752E-20</v>
      </c>
      <c r="S372">
        <f t="shared" si="121"/>
        <v>6.4371224759758548E-20</v>
      </c>
      <c r="T372">
        <f t="shared" si="127"/>
        <v>4.0873179960048765E-19</v>
      </c>
      <c r="U372">
        <f t="shared" si="140"/>
        <v>2.5952851546346717E-18</v>
      </c>
      <c r="V372">
        <f t="shared" si="147"/>
        <v>1.6479033538498201E-17</v>
      </c>
      <c r="W372">
        <f t="shared" si="154"/>
        <v>1.046353406977249E-16</v>
      </c>
      <c r="X372">
        <f t="shared" si="162"/>
        <v>6.6439299958647644E-16</v>
      </c>
      <c r="Y372">
        <f t="shared" si="119"/>
        <v>4.2186325858555425E-15</v>
      </c>
      <c r="Z372">
        <f t="shared" si="125"/>
        <v>2.6786647218617593E-14</v>
      </c>
      <c r="AA372">
        <f t="shared" si="131"/>
        <v>1.7008460789413809E-13</v>
      </c>
      <c r="AB372">
        <f t="shared" si="144"/>
        <v>1.0799699419790157E-12</v>
      </c>
      <c r="AC372">
        <f t="shared" si="151"/>
        <v>6.8573816879660845E-12</v>
      </c>
      <c r="AD372">
        <f t="shared" si="159"/>
        <v>4.3541659620899384E-11</v>
      </c>
      <c r="AE372">
        <f t="shared" si="117"/>
        <v>2.7647230514662822E-10</v>
      </c>
      <c r="AF372">
        <f t="shared" si="123"/>
        <v>1.7554897121193191E-9</v>
      </c>
      <c r="AG372">
        <f t="shared" si="158"/>
        <v>1.1146664862950251E-8</v>
      </c>
      <c r="AH372">
        <f t="shared" si="166"/>
        <v>7.0776910117536625E-8</v>
      </c>
      <c r="AI372">
        <f t="shared" si="149"/>
        <v>4.4940536630254595E-7</v>
      </c>
      <c r="AJ372">
        <f t="shared" si="156"/>
        <v>2.8535462049152608E-6</v>
      </c>
      <c r="AK372">
        <f t="shared" si="164"/>
        <v>1.8118888990089386E-5</v>
      </c>
      <c r="AL372">
        <f t="shared" si="148"/>
        <v>1.1504777377345164E-4</v>
      </c>
      <c r="AM372">
        <f t="shared" si="155"/>
        <v>7.30507828458306E-4</v>
      </c>
      <c r="AN372">
        <f t="shared" si="163"/>
        <v>4.638435581462882E-3</v>
      </c>
      <c r="AO372">
        <f t="shared" si="146"/>
        <v>2.9452230086003617E-2</v>
      </c>
      <c r="AP372">
        <f t="shared" si="153"/>
        <v>0.18701000408532631</v>
      </c>
      <c r="AQ372">
        <f t="shared" si="161"/>
        <v>1.1874395088544971</v>
      </c>
    </row>
    <row r="373" spans="1:44" x14ac:dyDescent="0.2">
      <c r="A373">
        <v>359</v>
      </c>
      <c r="B373">
        <f t="shared" si="132"/>
        <v>35</v>
      </c>
      <c r="C373">
        <f t="shared" si="133"/>
        <v>8</v>
      </c>
      <c r="D373">
        <f t="shared" si="134"/>
        <v>287.11111111111109</v>
      </c>
      <c r="E373">
        <f t="shared" si="135"/>
        <v>-215.11111111111109</v>
      </c>
      <c r="F373" t="e">
        <f t="shared" si="136"/>
        <v>#N/A</v>
      </c>
      <c r="G373" t="e">
        <f t="shared" si="137"/>
        <v>#N/A</v>
      </c>
      <c r="H373">
        <f t="shared" si="138"/>
        <v>7.7496929086885074E-29</v>
      </c>
      <c r="I373">
        <f t="shared" si="145"/>
        <v>4.9207482702730075E-28</v>
      </c>
      <c r="J373">
        <f t="shared" si="152"/>
        <v>3.1244803922808441E-27</v>
      </c>
      <c r="K373">
        <f t="shared" si="160"/>
        <v>1.9839213846242456E-26</v>
      </c>
      <c r="L373">
        <f t="shared" si="118"/>
        <v>1.2597115571898908E-25</v>
      </c>
      <c r="M373">
        <f t="shared" si="124"/>
        <v>7.9986698042389655E-25</v>
      </c>
      <c r="N373">
        <f t="shared" si="130"/>
        <v>5.0788387446380723E-24</v>
      </c>
      <c r="O373">
        <f t="shared" si="143"/>
        <v>3.2248615864061229E-23</v>
      </c>
      <c r="P373">
        <f t="shared" si="150"/>
        <v>2.0476594698851766E-22</v>
      </c>
      <c r="Q373">
        <f t="shared" si="157"/>
        <v>1.3001827186273473E-21</v>
      </c>
      <c r="R373">
        <f t="shared" si="165"/>
        <v>8.2556456611996806E-21</v>
      </c>
      <c r="S373">
        <f t="shared" si="121"/>
        <v>5.2420082429060189E-20</v>
      </c>
      <c r="T373">
        <f t="shared" si="127"/>
        <v>3.3284677596860109E-19</v>
      </c>
      <c r="U373">
        <f t="shared" si="140"/>
        <v>2.1134452892671198E-18</v>
      </c>
      <c r="V373">
        <f t="shared" si="147"/>
        <v>1.3419541101839418E-17</v>
      </c>
      <c r="W373">
        <f t="shared" si="154"/>
        <v>8.5208774647961953E-17</v>
      </c>
      <c r="X373">
        <f t="shared" si="162"/>
        <v>5.4104199405238305E-16</v>
      </c>
      <c r="Y373">
        <f t="shared" si="119"/>
        <v>3.4354025220708933E-15</v>
      </c>
      <c r="Z373">
        <f t="shared" si="125"/>
        <v>2.1813446309878121E-14</v>
      </c>
      <c r="AA373">
        <f t="shared" si="131"/>
        <v>1.3850675047740966E-13</v>
      </c>
      <c r="AB373">
        <f t="shared" si="144"/>
        <v>8.7946304565014929E-13</v>
      </c>
      <c r="AC373">
        <f t="shared" si="151"/>
        <v>5.5842422553288031E-12</v>
      </c>
      <c r="AD373">
        <f t="shared" si="159"/>
        <v>3.5457728122216898E-11</v>
      </c>
      <c r="AE373">
        <f t="shared" ref="AE373:AE436" si="167">$C$8*EXP(-$C$5*($D373-($AE$14-1)*$C$3))</f>
        <v>2.2514253968643837E-10</v>
      </c>
      <c r="AF373">
        <f t="shared" si="123"/>
        <v>1.4295660173641746E-9</v>
      </c>
      <c r="AG373">
        <f t="shared" si="158"/>
        <v>9.0771783992875326E-9</v>
      </c>
      <c r="AH373">
        <f t="shared" si="166"/>
        <v>5.7636490159728058E-8</v>
      </c>
      <c r="AI373">
        <f t="shared" si="149"/>
        <v>3.6596890044522897E-7</v>
      </c>
      <c r="AJ373">
        <f t="shared" si="156"/>
        <v>2.3237576702176058E-6</v>
      </c>
      <c r="AK373">
        <f t="shared" si="164"/>
        <v>1.4754941480890393E-5</v>
      </c>
      <c r="AL373">
        <f t="shared" si="148"/>
        <v>9.3688038513978507E-5</v>
      </c>
      <c r="AM373">
        <f t="shared" si="155"/>
        <v>5.9488196357570643E-4</v>
      </c>
      <c r="AN373">
        <f t="shared" si="163"/>
        <v>3.7772650191079367E-3</v>
      </c>
      <c r="AO373">
        <f t="shared" si="146"/>
        <v>2.3984137859578494E-2</v>
      </c>
      <c r="AP373">
        <f t="shared" si="153"/>
        <v>0.15228978267538082</v>
      </c>
      <c r="AQ373">
        <f t="shared" si="161"/>
        <v>0.96697984489163169</v>
      </c>
    </row>
    <row r="374" spans="1:44" x14ac:dyDescent="0.2">
      <c r="A374">
        <v>360</v>
      </c>
      <c r="B374">
        <f t="shared" si="132"/>
        <v>35</v>
      </c>
      <c r="C374">
        <f t="shared" si="133"/>
        <v>9</v>
      </c>
      <c r="D374">
        <f t="shared" si="134"/>
        <v>288</v>
      </c>
      <c r="E374">
        <f t="shared" si="135"/>
        <v>-216</v>
      </c>
      <c r="F374" t="e">
        <f t="shared" si="136"/>
        <v>#N/A</v>
      </c>
      <c r="G374" t="e">
        <f t="shared" si="137"/>
        <v>#N/A</v>
      </c>
      <c r="H374">
        <f t="shared" si="138"/>
        <v>6.3108872417681303E-29</v>
      </c>
      <c r="I374">
        <f t="shared" si="145"/>
        <v>4.0071636185741875E-28</v>
      </c>
      <c r="J374">
        <f t="shared" si="152"/>
        <v>2.5443902974133214E-27</v>
      </c>
      <c r="K374">
        <f t="shared" si="160"/>
        <v>1.6155871338926425E-26</v>
      </c>
      <c r="L374">
        <f t="shared" si="118"/>
        <v>1.0258338863549856E-25</v>
      </c>
      <c r="M374">
        <f t="shared" si="124"/>
        <v>6.5136391613781074E-25</v>
      </c>
      <c r="N374">
        <f t="shared" si="130"/>
        <v>4.1359030627651678E-24</v>
      </c>
      <c r="O374">
        <f t="shared" si="143"/>
        <v>2.6261347490687648E-23</v>
      </c>
      <c r="P374">
        <f t="shared" si="150"/>
        <v>1.6674916253127967E-22</v>
      </c>
      <c r="Q374">
        <f t="shared" si="157"/>
        <v>1.0587911840678764E-21</v>
      </c>
      <c r="R374">
        <f t="shared" si="165"/>
        <v>6.7229049576160433E-21</v>
      </c>
      <c r="S374">
        <f t="shared" si="121"/>
        <v>4.2687785608007625E-20</v>
      </c>
      <c r="T374">
        <f t="shared" si="127"/>
        <v>2.7105054312137654E-19</v>
      </c>
      <c r="U374">
        <f t="shared" si="140"/>
        <v>1.7210636691497082E-18</v>
      </c>
      <c r="V374">
        <f t="shared" si="147"/>
        <v>1.092807311564996E-17</v>
      </c>
      <c r="W374">
        <f t="shared" si="154"/>
        <v>6.9388939039072432E-17</v>
      </c>
      <c r="X374">
        <f t="shared" si="162"/>
        <v>4.4059229930232245E-16</v>
      </c>
      <c r="Y374">
        <f t="shared" si="119"/>
        <v>2.7975867176063917E-15</v>
      </c>
      <c r="Z374">
        <f t="shared" si="125"/>
        <v>1.7763568394002555E-14</v>
      </c>
      <c r="AA374">
        <f t="shared" si="131"/>
        <v>1.1279162862139462E-13</v>
      </c>
      <c r="AB374">
        <f t="shared" si="144"/>
        <v>7.1618219970723425E-13</v>
      </c>
      <c r="AC374">
        <f t="shared" si="151"/>
        <v>4.5474735088646573E-12</v>
      </c>
      <c r="AD374">
        <f t="shared" si="159"/>
        <v>2.8874656927077046E-11</v>
      </c>
      <c r="AE374">
        <f t="shared" si="167"/>
        <v>1.833426431250521E-10</v>
      </c>
      <c r="AF374">
        <f t="shared" si="123"/>
        <v>1.164153218269349E-9</v>
      </c>
      <c r="AG374">
        <f t="shared" si="158"/>
        <v>7.3919121733317287E-9</v>
      </c>
      <c r="AH374">
        <f t="shared" si="166"/>
        <v>4.6935716640013204E-8</v>
      </c>
      <c r="AI374">
        <f t="shared" si="149"/>
        <v>2.980232238769536E-7</v>
      </c>
      <c r="AJ374">
        <f t="shared" si="156"/>
        <v>1.8923295163729204E-6</v>
      </c>
      <c r="AK374">
        <f t="shared" si="164"/>
        <v>1.2015543459843389E-5</v>
      </c>
      <c r="AL374">
        <f t="shared" si="148"/>
        <v>7.6293945312500027E-5</v>
      </c>
      <c r="AM374">
        <f t="shared" si="155"/>
        <v>4.8443635619146714E-4</v>
      </c>
      <c r="AN374">
        <f t="shared" si="163"/>
        <v>3.0759791257199071E-3</v>
      </c>
      <c r="AO374">
        <f t="shared" si="146"/>
        <v>1.9531250000000003E-2</v>
      </c>
      <c r="AP374">
        <f t="shared" si="153"/>
        <v>0.12401570718501562</v>
      </c>
      <c r="AQ374">
        <f t="shared" si="161"/>
        <v>0.78745065618429588</v>
      </c>
    </row>
    <row r="375" spans="1:44" s="1" customFormat="1" x14ac:dyDescent="0.2">
      <c r="A375" s="1">
        <v>361</v>
      </c>
      <c r="B375" s="1">
        <f t="shared" si="132"/>
        <v>36</v>
      </c>
      <c r="C375" s="1">
        <f t="shared" si="133"/>
        <v>0</v>
      </c>
      <c r="D375" s="1">
        <f t="shared" si="134"/>
        <v>288</v>
      </c>
      <c r="E375" s="1">
        <f t="shared" si="135"/>
        <v>-216</v>
      </c>
      <c r="F375" s="1" t="e">
        <f t="shared" si="136"/>
        <v>#N/A</v>
      </c>
      <c r="G375" s="1" t="e">
        <f t="shared" si="137"/>
        <v>#N/A</v>
      </c>
      <c r="H375" s="1">
        <f t="shared" si="138"/>
        <v>6.3108872417681303E-29</v>
      </c>
      <c r="I375" s="1">
        <f t="shared" si="145"/>
        <v>4.0071636185741875E-28</v>
      </c>
      <c r="J375" s="1">
        <f t="shared" si="152"/>
        <v>2.5443902974133214E-27</v>
      </c>
      <c r="K375" s="1">
        <f t="shared" si="160"/>
        <v>1.6155871338926425E-26</v>
      </c>
      <c r="L375" s="1">
        <f t="shared" ref="L375:L438" si="168">$C$8*EXP(-$C$5*($D375-($L$14-1)*$C$3))</f>
        <v>1.0258338863549856E-25</v>
      </c>
      <c r="M375" s="1">
        <f t="shared" si="124"/>
        <v>6.5136391613781074E-25</v>
      </c>
      <c r="N375" s="1">
        <f t="shared" si="130"/>
        <v>4.1359030627651678E-24</v>
      </c>
      <c r="O375" s="1">
        <f t="shared" si="143"/>
        <v>2.6261347490687648E-23</v>
      </c>
      <c r="P375" s="1">
        <f t="shared" si="150"/>
        <v>1.6674916253127967E-22</v>
      </c>
      <c r="Q375" s="1">
        <f t="shared" si="157"/>
        <v>1.0587911840678764E-21</v>
      </c>
      <c r="R375" s="1">
        <f t="shared" si="165"/>
        <v>6.7229049576160433E-21</v>
      </c>
      <c r="S375" s="1">
        <f t="shared" si="121"/>
        <v>4.2687785608007625E-20</v>
      </c>
      <c r="T375" s="1">
        <f t="shared" si="127"/>
        <v>2.7105054312137654E-19</v>
      </c>
      <c r="U375" s="1">
        <f t="shared" si="140"/>
        <v>1.7210636691497082E-18</v>
      </c>
      <c r="V375" s="1">
        <f t="shared" si="147"/>
        <v>1.092807311564996E-17</v>
      </c>
      <c r="W375" s="1">
        <f t="shared" si="154"/>
        <v>6.9388939039072432E-17</v>
      </c>
      <c r="X375" s="1">
        <f t="shared" si="162"/>
        <v>4.4059229930232245E-16</v>
      </c>
      <c r="Y375" s="1">
        <f t="shared" si="119"/>
        <v>2.7975867176063917E-15</v>
      </c>
      <c r="Z375" s="1">
        <f t="shared" si="125"/>
        <v>1.7763568394002555E-14</v>
      </c>
      <c r="AA375" s="1">
        <f t="shared" si="131"/>
        <v>1.1279162862139462E-13</v>
      </c>
      <c r="AB375" s="1">
        <f t="shared" si="144"/>
        <v>7.1618219970723425E-13</v>
      </c>
      <c r="AC375" s="1">
        <f t="shared" si="151"/>
        <v>4.5474735088646573E-12</v>
      </c>
      <c r="AD375" s="1">
        <f t="shared" si="159"/>
        <v>2.8874656927077046E-11</v>
      </c>
      <c r="AE375" s="1">
        <f t="shared" si="167"/>
        <v>1.833426431250521E-10</v>
      </c>
      <c r="AF375" s="1">
        <f t="shared" si="123"/>
        <v>1.164153218269349E-9</v>
      </c>
      <c r="AG375" s="1">
        <f t="shared" si="158"/>
        <v>7.3919121733317287E-9</v>
      </c>
      <c r="AH375" s="1">
        <f t="shared" si="166"/>
        <v>4.6935716640013204E-8</v>
      </c>
      <c r="AI375" s="1">
        <f t="shared" si="149"/>
        <v>2.980232238769536E-7</v>
      </c>
      <c r="AJ375" s="1">
        <f t="shared" si="156"/>
        <v>1.8923295163729204E-6</v>
      </c>
      <c r="AK375" s="1">
        <f t="shared" si="164"/>
        <v>1.2015543459843389E-5</v>
      </c>
      <c r="AL375" s="1">
        <f t="shared" si="148"/>
        <v>7.6293945312500027E-5</v>
      </c>
      <c r="AM375" s="1">
        <f t="shared" si="155"/>
        <v>4.8443635619146714E-4</v>
      </c>
      <c r="AN375" s="1">
        <f t="shared" si="163"/>
        <v>3.0759791257199071E-3</v>
      </c>
      <c r="AO375" s="1">
        <f t="shared" si="146"/>
        <v>1.9531250000000003E-2</v>
      </c>
      <c r="AP375" s="1">
        <f t="shared" si="153"/>
        <v>0.12401570718501562</v>
      </c>
      <c r="AQ375" s="1">
        <f t="shared" si="161"/>
        <v>0.78745065618429588</v>
      </c>
      <c r="AR375" s="1">
        <f t="shared" ref="AR375:AR406" si="169">$C$8*EXP(-$C$5*($D375-($AR$14-1)*$C$3))</f>
        <v>5</v>
      </c>
    </row>
    <row r="376" spans="1:44" x14ac:dyDescent="0.2">
      <c r="A376">
        <v>362</v>
      </c>
      <c r="B376">
        <f t="shared" si="132"/>
        <v>36</v>
      </c>
      <c r="C376">
        <f t="shared" si="133"/>
        <v>1</v>
      </c>
      <c r="D376">
        <f t="shared" si="134"/>
        <v>288.88888888888891</v>
      </c>
      <c r="E376">
        <f t="shared" si="135"/>
        <v>-216.88888888888891</v>
      </c>
      <c r="F376" t="e">
        <f t="shared" si="136"/>
        <v>#N/A</v>
      </c>
      <c r="G376" t="e">
        <f t="shared" si="137"/>
        <v>#N/A</v>
      </c>
      <c r="H376">
        <f t="shared" si="138"/>
        <v>5.1392098045149254E-29</v>
      </c>
      <c r="I376">
        <f t="shared" si="145"/>
        <v>3.2631948199889268E-28</v>
      </c>
      <c r="J376">
        <f t="shared" si="152"/>
        <v>2.0719995560110364E-27</v>
      </c>
      <c r="K376">
        <f t="shared" si="160"/>
        <v>1.3156377099558218E-26</v>
      </c>
      <c r="L376">
        <f t="shared" si="168"/>
        <v>8.3537787391716583E-26</v>
      </c>
      <c r="M376">
        <f t="shared" si="124"/>
        <v>5.3043188633882561E-25</v>
      </c>
      <c r="N376">
        <f t="shared" si="130"/>
        <v>3.3680325374869059E-24</v>
      </c>
      <c r="O376">
        <f t="shared" si="143"/>
        <v>2.138567357227931E-23</v>
      </c>
      <c r="P376">
        <f t="shared" si="150"/>
        <v>1.3579056290273947E-22</v>
      </c>
      <c r="Q376">
        <f t="shared" si="157"/>
        <v>8.6221632959664848E-22</v>
      </c>
      <c r="R376">
        <f t="shared" si="165"/>
        <v>5.4747324345035071E-21</v>
      </c>
      <c r="S376">
        <f t="shared" si="121"/>
        <v>3.4762384103101329E-20</v>
      </c>
      <c r="T376">
        <f t="shared" si="127"/>
        <v>2.2072738037674216E-19</v>
      </c>
      <c r="U376">
        <f t="shared" si="140"/>
        <v>1.4015315032328988E-18</v>
      </c>
      <c r="V376">
        <f t="shared" si="147"/>
        <v>8.8991703303938817E-18</v>
      </c>
      <c r="W376">
        <f t="shared" si="154"/>
        <v>5.6506209376446029E-17</v>
      </c>
      <c r="X376">
        <f t="shared" si="162"/>
        <v>3.5879206482762234E-16</v>
      </c>
      <c r="Y376">
        <f t="shared" si="119"/>
        <v>2.2781876045808353E-15</v>
      </c>
      <c r="Z376">
        <f t="shared" si="125"/>
        <v>1.4465589600370196E-14</v>
      </c>
      <c r="AA376">
        <f t="shared" si="131"/>
        <v>9.1850768595871381E-14</v>
      </c>
      <c r="AB376">
        <f t="shared" si="144"/>
        <v>5.8321602677269434E-13</v>
      </c>
      <c r="AC376">
        <f t="shared" si="151"/>
        <v>3.7031909376947597E-12</v>
      </c>
      <c r="AD376">
        <f t="shared" si="159"/>
        <v>2.3513796760543006E-11</v>
      </c>
      <c r="AE376">
        <f t="shared" si="167"/>
        <v>1.4930330285380985E-10</v>
      </c>
      <c r="AF376">
        <f t="shared" si="123"/>
        <v>9.4801688004985579E-10</v>
      </c>
      <c r="AG376">
        <f t="shared" si="158"/>
        <v>6.0195319706990144E-9</v>
      </c>
      <c r="AH376">
        <f t="shared" si="166"/>
        <v>3.8221645530575349E-8</v>
      </c>
      <c r="AI376">
        <f t="shared" si="149"/>
        <v>2.4269232129276324E-7</v>
      </c>
      <c r="AJ376">
        <f t="shared" si="156"/>
        <v>1.5410001844989458E-6</v>
      </c>
      <c r="AK376">
        <f t="shared" si="164"/>
        <v>9.7847412558272606E-6</v>
      </c>
      <c r="AL376">
        <f t="shared" si="148"/>
        <v>6.212923425094743E-5</v>
      </c>
      <c r="AM376">
        <f t="shared" si="155"/>
        <v>3.9449604723173039E-4</v>
      </c>
      <c r="AN376">
        <f t="shared" si="163"/>
        <v>2.5048937614917804E-3</v>
      </c>
      <c r="AO376">
        <f t="shared" si="146"/>
        <v>1.5905083968242525E-2</v>
      </c>
      <c r="AP376">
        <f t="shared" si="153"/>
        <v>0.10099098809132288</v>
      </c>
      <c r="AQ376">
        <f t="shared" si="161"/>
        <v>0.64125280294189535</v>
      </c>
      <c r="AR376">
        <f t="shared" si="169"/>
        <v>4.0717014958700846</v>
      </c>
    </row>
    <row r="377" spans="1:44" x14ac:dyDescent="0.2">
      <c r="A377">
        <v>363</v>
      </c>
      <c r="B377">
        <f t="shared" si="132"/>
        <v>36</v>
      </c>
      <c r="C377">
        <f t="shared" si="133"/>
        <v>2</v>
      </c>
      <c r="D377">
        <f t="shared" si="134"/>
        <v>289.77777777777777</v>
      </c>
      <c r="E377">
        <f t="shared" si="135"/>
        <v>-217.77777777777777</v>
      </c>
      <c r="F377" t="e">
        <f t="shared" si="136"/>
        <v>#N/A</v>
      </c>
      <c r="G377" t="e">
        <f t="shared" si="137"/>
        <v>#N/A</v>
      </c>
      <c r="H377">
        <f t="shared" si="138"/>
        <v>4.1850656497267668E-29</v>
      </c>
      <c r="I377">
        <f t="shared" si="145"/>
        <v>2.6573510459729117E-28</v>
      </c>
      <c r="J377">
        <f t="shared" si="152"/>
        <v>1.6873127383304745E-27</v>
      </c>
      <c r="K377">
        <f t="shared" si="160"/>
        <v>1.0713768063300608E-26</v>
      </c>
      <c r="L377">
        <f t="shared" si="168"/>
        <v>6.8028186776906586E-26</v>
      </c>
      <c r="M377">
        <f t="shared" si="124"/>
        <v>4.3195206101260176E-25</v>
      </c>
      <c r="N377">
        <f t="shared" si="130"/>
        <v>2.7427246242049574E-24</v>
      </c>
      <c r="O377">
        <f t="shared" si="143"/>
        <v>1.7415215814888098E-23</v>
      </c>
      <c r="P377">
        <f t="shared" si="150"/>
        <v>1.1057972761922614E-22</v>
      </c>
      <c r="Q377">
        <f t="shared" si="157"/>
        <v>7.0213750379646468E-22</v>
      </c>
      <c r="R377">
        <f t="shared" si="165"/>
        <v>4.458295248611356E-21</v>
      </c>
      <c r="S377">
        <f t="shared" si="121"/>
        <v>2.8308410270521911E-20</v>
      </c>
      <c r="T377">
        <f t="shared" si="127"/>
        <v>1.7974720097189505E-19</v>
      </c>
      <c r="U377">
        <f t="shared" si="140"/>
        <v>1.1413235836445079E-18</v>
      </c>
      <c r="V377">
        <f t="shared" si="147"/>
        <v>7.2469530292536139E-18</v>
      </c>
      <c r="W377">
        <f t="shared" si="154"/>
        <v>4.6015283448805171E-17</v>
      </c>
      <c r="X377">
        <f t="shared" si="162"/>
        <v>2.9217883741299215E-16</v>
      </c>
      <c r="Y377">
        <f t="shared" ref="Y377:Y440" si="170">$C$8*EXP(-$C$5*($D377-($Y$14-1)*$C$3))</f>
        <v>1.8552199754889267E-15</v>
      </c>
      <c r="Z377">
        <f t="shared" si="125"/>
        <v>1.177991256289413E-14</v>
      </c>
      <c r="AA377">
        <f t="shared" si="131"/>
        <v>7.4797782377726319E-14</v>
      </c>
      <c r="AB377">
        <f t="shared" si="144"/>
        <v>4.7493631372516383E-13</v>
      </c>
      <c r="AC377">
        <f t="shared" si="151"/>
        <v>3.0156576161008997E-12</v>
      </c>
      <c r="AD377">
        <f t="shared" si="159"/>
        <v>1.9148232288697883E-11</v>
      </c>
      <c r="AE377">
        <f t="shared" si="167"/>
        <v>1.2158369631364204E-10</v>
      </c>
      <c r="AF377">
        <f t="shared" si="123"/>
        <v>7.7200834972182805E-10</v>
      </c>
      <c r="AG377">
        <f t="shared" si="158"/>
        <v>4.9019474659066613E-9</v>
      </c>
      <c r="AH377">
        <f t="shared" si="166"/>
        <v>3.112542625629227E-8</v>
      </c>
      <c r="AI377">
        <f t="shared" si="149"/>
        <v>1.9763413752878814E-7</v>
      </c>
      <c r="AJ377">
        <f t="shared" si="156"/>
        <v>1.254898551272104E-6</v>
      </c>
      <c r="AK377">
        <f t="shared" si="164"/>
        <v>7.9681091216108263E-6</v>
      </c>
      <c r="AL377">
        <f t="shared" si="148"/>
        <v>5.0594339207369709E-5</v>
      </c>
      <c r="AM377">
        <f t="shared" si="155"/>
        <v>3.2125402912565879E-4</v>
      </c>
      <c r="AN377">
        <f t="shared" si="163"/>
        <v>2.0398359351323711E-3</v>
      </c>
      <c r="AO377">
        <f t="shared" ref="AO377:AO408" si="171">$C$8*EXP(-$C$5*($D377-($AO$14-1)*$C$3))</f>
        <v>1.2952150837086654E-2</v>
      </c>
      <c r="AP377">
        <f t="shared" si="153"/>
        <v>8.2241031456168567E-2</v>
      </c>
      <c r="AQ377">
        <f t="shared" si="161"/>
        <v>0.522197999393887</v>
      </c>
      <c r="AR377">
        <f t="shared" si="169"/>
        <v>3.3157506142941804</v>
      </c>
    </row>
    <row r="378" spans="1:44" x14ac:dyDescent="0.2">
      <c r="A378">
        <v>364</v>
      </c>
      <c r="B378">
        <f t="shared" si="132"/>
        <v>36</v>
      </c>
      <c r="C378">
        <f t="shared" si="133"/>
        <v>3</v>
      </c>
      <c r="D378">
        <f t="shared" si="134"/>
        <v>290.66666666666669</v>
      </c>
      <c r="E378">
        <f t="shared" si="135"/>
        <v>-218.66666666666669</v>
      </c>
      <c r="F378" t="e">
        <f t="shared" si="136"/>
        <v>#N/A</v>
      </c>
      <c r="G378" t="e">
        <f t="shared" si="137"/>
        <v>#N/A</v>
      </c>
      <c r="H378">
        <f t="shared" si="138"/>
        <v>3.4080676132614309E-29</v>
      </c>
      <c r="I378">
        <f t="shared" si="145"/>
        <v>2.1639880457879589E-28</v>
      </c>
      <c r="J378">
        <f t="shared" si="152"/>
        <v>1.3740467601321723E-27</v>
      </c>
      <c r="K378">
        <f t="shared" si="160"/>
        <v>8.7246530899492085E-27</v>
      </c>
      <c r="L378">
        <f t="shared" si="168"/>
        <v>5.5398093972172172E-26</v>
      </c>
      <c r="M378">
        <f t="shared" si="124"/>
        <v>3.5175597059383638E-25</v>
      </c>
      <c r="N378">
        <f t="shared" si="130"/>
        <v>2.2335111910269988E-24</v>
      </c>
      <c r="O378">
        <f t="shared" si="143"/>
        <v>1.4181912056875988E-23</v>
      </c>
      <c r="P378">
        <f t="shared" si="150"/>
        <v>9.0049528472022172E-23</v>
      </c>
      <c r="Q378">
        <f t="shared" si="157"/>
        <v>5.7177886490291208E-22</v>
      </c>
      <c r="R378">
        <f t="shared" si="165"/>
        <v>3.6305694865602551E-21</v>
      </c>
      <c r="S378">
        <f t="shared" si="121"/>
        <v>2.3052679288837691E-20</v>
      </c>
      <c r="T378">
        <f t="shared" si="127"/>
        <v>1.4637538941514559E-19</v>
      </c>
      <c r="U378">
        <f t="shared" si="140"/>
        <v>9.2942578855942589E-19</v>
      </c>
      <c r="V378">
        <f t="shared" si="147"/>
        <v>5.9014858979424112E-18</v>
      </c>
      <c r="W378">
        <f t="shared" si="154"/>
        <v>3.7472099690277302E-17</v>
      </c>
      <c r="X378">
        <f t="shared" si="162"/>
        <v>2.3793300187121323E-16</v>
      </c>
      <c r="Y378">
        <f t="shared" si="170"/>
        <v>1.5107803898732584E-15</v>
      </c>
      <c r="Z378">
        <f t="shared" si="125"/>
        <v>9.5928575207109955E-15</v>
      </c>
      <c r="AA378">
        <f t="shared" si="131"/>
        <v>6.0910848479030624E-14</v>
      </c>
      <c r="AB378">
        <f t="shared" si="144"/>
        <v>3.8675977980755447E-13</v>
      </c>
      <c r="AC378">
        <f t="shared" si="151"/>
        <v>2.4557715253020076E-12</v>
      </c>
      <c r="AD378">
        <f t="shared" si="159"/>
        <v>1.5593177210631794E-11</v>
      </c>
      <c r="AE378">
        <f t="shared" si="167"/>
        <v>9.9010503630734008E-11</v>
      </c>
      <c r="AF378">
        <f t="shared" si="123"/>
        <v>6.2867751047731229E-10</v>
      </c>
      <c r="AG378">
        <f t="shared" si="158"/>
        <v>3.9918533659217427E-9</v>
      </c>
      <c r="AH378">
        <f t="shared" si="166"/>
        <v>2.5346688929467923E-8</v>
      </c>
      <c r="AI378">
        <f t="shared" si="149"/>
        <v>1.6094144268219205E-7</v>
      </c>
      <c r="AJ378">
        <f t="shared" si="156"/>
        <v>1.0219144616759649E-6</v>
      </c>
      <c r="AK378">
        <f t="shared" si="164"/>
        <v>6.4887523659437814E-6</v>
      </c>
      <c r="AL378">
        <f t="shared" si="148"/>
        <v>4.1201009326641185E-5</v>
      </c>
      <c r="AM378">
        <f t="shared" si="155"/>
        <v>2.6161010218904722E-4</v>
      </c>
      <c r="AN378">
        <f t="shared" si="163"/>
        <v>1.6611206056816063E-3</v>
      </c>
      <c r="AO378">
        <f t="shared" si="171"/>
        <v>1.0547458387620133E-2</v>
      </c>
      <c r="AP378">
        <f t="shared" si="153"/>
        <v>6.6972186160396019E-2</v>
      </c>
      <c r="AQ378">
        <f t="shared" si="161"/>
        <v>0.42524687505449088</v>
      </c>
      <c r="AR378">
        <f t="shared" si="169"/>
        <v>2.7001493472307536</v>
      </c>
    </row>
    <row r="379" spans="1:44" x14ac:dyDescent="0.2">
      <c r="A379">
        <v>365</v>
      </c>
      <c r="B379">
        <f t="shared" si="132"/>
        <v>36</v>
      </c>
      <c r="C379">
        <f t="shared" si="133"/>
        <v>4</v>
      </c>
      <c r="D379">
        <f t="shared" si="134"/>
        <v>291.55555555555554</v>
      </c>
      <c r="E379">
        <f t="shared" si="135"/>
        <v>-219.55555555555554</v>
      </c>
      <c r="F379" t="e">
        <f t="shared" si="136"/>
        <v>#N/A</v>
      </c>
      <c r="G379" t="e">
        <f t="shared" si="137"/>
        <v>#N/A</v>
      </c>
      <c r="H379">
        <f t="shared" si="138"/>
        <v>2.7753267997886199E-29</v>
      </c>
      <c r="I379">
        <f t="shared" si="145"/>
        <v>1.7622226726160052E-28</v>
      </c>
      <c r="J379">
        <f t="shared" si="152"/>
        <v>1.1189416497251412E-27</v>
      </c>
      <c r="K379">
        <f t="shared" si="160"/>
        <v>7.1048366074588712E-27</v>
      </c>
      <c r="L379">
        <f t="shared" si="168"/>
        <v>4.5112900418969446E-26</v>
      </c>
      <c r="M379">
        <f t="shared" si="124"/>
        <v>2.864490623296343E-25</v>
      </c>
      <c r="N379">
        <f t="shared" si="130"/>
        <v>1.8188381715094725E-24</v>
      </c>
      <c r="O379">
        <f t="shared" si="143"/>
        <v>1.1548902507256186E-23</v>
      </c>
      <c r="P379">
        <f t="shared" si="150"/>
        <v>7.3330959956386439E-23</v>
      </c>
      <c r="Q379">
        <f t="shared" si="157"/>
        <v>4.6562257190642195E-22</v>
      </c>
      <c r="R379">
        <f t="shared" si="165"/>
        <v>2.9565190418575861E-21</v>
      </c>
      <c r="S379">
        <f t="shared" si="121"/>
        <v>1.8772725748834941E-20</v>
      </c>
      <c r="T379">
        <f t="shared" si="127"/>
        <v>1.1919937840804409E-19</v>
      </c>
      <c r="U379">
        <f t="shared" si="140"/>
        <v>7.5686887471554243E-19</v>
      </c>
      <c r="V379">
        <f t="shared" si="147"/>
        <v>4.8058177917017479E-18</v>
      </c>
      <c r="W379">
        <f t="shared" si="154"/>
        <v>3.0515040872459312E-17</v>
      </c>
      <c r="X379">
        <f t="shared" si="162"/>
        <v>1.9375843192717763E-16</v>
      </c>
      <c r="Y379">
        <f t="shared" si="170"/>
        <v>1.2302893546756482E-15</v>
      </c>
      <c r="Z379">
        <f t="shared" si="125"/>
        <v>7.8118504633495886E-15</v>
      </c>
      <c r="AA379">
        <f t="shared" si="131"/>
        <v>4.9602158573357511E-14</v>
      </c>
      <c r="AB379">
        <f t="shared" si="144"/>
        <v>3.1495407479696509E-13</v>
      </c>
      <c r="AC379">
        <f t="shared" si="151"/>
        <v>1.9998337186174959E-12</v>
      </c>
      <c r="AD379">
        <f t="shared" si="159"/>
        <v>1.2698152594779533E-11</v>
      </c>
      <c r="AE379">
        <f t="shared" si="167"/>
        <v>8.0628243148023102E-11</v>
      </c>
      <c r="AF379">
        <f t="shared" si="123"/>
        <v>5.1195743196607761E-10</v>
      </c>
      <c r="AG379">
        <f t="shared" si="158"/>
        <v>3.2507270642635624E-9</v>
      </c>
      <c r="AH379">
        <f t="shared" si="166"/>
        <v>2.0640830245893934E-8</v>
      </c>
      <c r="AI379">
        <f t="shared" si="149"/>
        <v>1.3106110258331595E-7</v>
      </c>
      <c r="AJ379">
        <f t="shared" si="156"/>
        <v>8.3218612845147102E-7</v>
      </c>
      <c r="AK379">
        <f t="shared" si="164"/>
        <v>5.2840525429488319E-6</v>
      </c>
      <c r="AL379">
        <f t="shared" ref="AL379:AL410" si="172">$C$8*EXP(-$C$5*($D379-($AL$14-1)*$C$3))</f>
        <v>3.3551642261328909E-5</v>
      </c>
      <c r="AM379">
        <f t="shared" si="155"/>
        <v>2.1303964888357674E-4</v>
      </c>
      <c r="AN379">
        <f t="shared" si="163"/>
        <v>1.3527174509949018E-3</v>
      </c>
      <c r="AO379">
        <f t="shared" si="171"/>
        <v>8.5892204189001904E-3</v>
      </c>
      <c r="AP379">
        <f t="shared" si="153"/>
        <v>5.4538150114195591E-2</v>
      </c>
      <c r="AQ379">
        <f t="shared" si="161"/>
        <v>0.34629566745469464</v>
      </c>
      <c r="AR379">
        <f t="shared" si="169"/>
        <v>2.1988404272384474</v>
      </c>
    </row>
    <row r="380" spans="1:44" x14ac:dyDescent="0.2">
      <c r="A380">
        <v>366</v>
      </c>
      <c r="B380">
        <f t="shared" si="132"/>
        <v>36</v>
      </c>
      <c r="C380">
        <f t="shared" si="133"/>
        <v>5</v>
      </c>
      <c r="D380">
        <f t="shared" si="134"/>
        <v>292.44444444444446</v>
      </c>
      <c r="E380">
        <f t="shared" si="135"/>
        <v>-220.44444444444446</v>
      </c>
      <c r="F380" t="e">
        <f t="shared" si="136"/>
        <v>#N/A</v>
      </c>
      <c r="G380" t="e">
        <f t="shared" si="137"/>
        <v>#N/A</v>
      </c>
      <c r="H380">
        <f t="shared" si="138"/>
        <v>2.2600604564455221E-29</v>
      </c>
      <c r="I380">
        <f t="shared" si="145"/>
        <v>1.4350489384293475E-28</v>
      </c>
      <c r="J380">
        <f t="shared" si="152"/>
        <v>9.1119927779543578E-28</v>
      </c>
      <c r="K380">
        <f t="shared" si="160"/>
        <v>5.7857547685005402E-27</v>
      </c>
      <c r="L380">
        <f t="shared" si="168"/>
        <v>3.673725282379132E-26</v>
      </c>
      <c r="M380">
        <f t="shared" si="124"/>
        <v>2.332670151156317E-25</v>
      </c>
      <c r="N380">
        <f t="shared" si="130"/>
        <v>1.4811532207361394E-24</v>
      </c>
      <c r="O380">
        <f t="shared" si="143"/>
        <v>9.4047367228905177E-24</v>
      </c>
      <c r="P380">
        <f t="shared" si="150"/>
        <v>5.9716355869601762E-23</v>
      </c>
      <c r="Q380">
        <f t="shared" si="157"/>
        <v>3.7917522450845192E-22</v>
      </c>
      <c r="R380">
        <f t="shared" si="165"/>
        <v>2.4076126010599744E-21</v>
      </c>
      <c r="S380">
        <f t="shared" si="121"/>
        <v>1.528738710261806E-20</v>
      </c>
      <c r="T380">
        <f t="shared" si="127"/>
        <v>9.7068857474163777E-20</v>
      </c>
      <c r="U380">
        <f t="shared" si="140"/>
        <v>6.1634882587135383E-19</v>
      </c>
      <c r="V380">
        <f t="shared" si="147"/>
        <v>3.9135710982701987E-18</v>
      </c>
      <c r="W380">
        <f t="shared" si="154"/>
        <v>2.4849627513385945E-17</v>
      </c>
      <c r="X380">
        <f t="shared" si="162"/>
        <v>1.577852994230667E-16</v>
      </c>
      <c r="Y380">
        <f t="shared" si="170"/>
        <v>1.0018742011571715E-15</v>
      </c>
      <c r="Z380">
        <f t="shared" si="125"/>
        <v>6.3615046434268059E-15</v>
      </c>
      <c r="AA380">
        <f t="shared" si="131"/>
        <v>4.0393036652305102E-14</v>
      </c>
      <c r="AB380">
        <f t="shared" si="144"/>
        <v>2.564797954962361E-13</v>
      </c>
      <c r="AC380">
        <f t="shared" si="151"/>
        <v>1.6285451887172577E-12</v>
      </c>
      <c r="AD380">
        <f t="shared" si="159"/>
        <v>1.0340617382990077E-11</v>
      </c>
      <c r="AE380">
        <f t="shared" si="167"/>
        <v>6.565882764703648E-11</v>
      </c>
      <c r="AF380">
        <f t="shared" si="123"/>
        <v>4.1690756831161822E-10</v>
      </c>
      <c r="AG380">
        <f t="shared" si="158"/>
        <v>2.6471980500454613E-9</v>
      </c>
      <c r="AH380">
        <f t="shared" si="166"/>
        <v>1.6808659877641352E-8</v>
      </c>
      <c r="AI380">
        <f t="shared" si="149"/>
        <v>1.0672833748777397E-7</v>
      </c>
      <c r="AJ380">
        <f t="shared" si="156"/>
        <v>6.7768270081163863E-7</v>
      </c>
      <c r="AK380">
        <f t="shared" si="164"/>
        <v>4.3030169286761819E-6</v>
      </c>
      <c r="AL380">
        <f t="shared" si="172"/>
        <v>2.7322454396870154E-5</v>
      </c>
      <c r="AM380">
        <f t="shared" si="155"/>
        <v>1.7348677140777927E-4</v>
      </c>
      <c r="AN380">
        <f t="shared" si="163"/>
        <v>1.1015723337411013E-3</v>
      </c>
      <c r="AO380">
        <f t="shared" si="171"/>
        <v>6.9945483255987517E-3</v>
      </c>
      <c r="AP380">
        <f t="shared" si="153"/>
        <v>4.4412613480391487E-2</v>
      </c>
      <c r="AQ380">
        <f t="shared" si="161"/>
        <v>0.28200251743772187</v>
      </c>
      <c r="AR380">
        <f t="shared" si="169"/>
        <v>1.7906043713532807</v>
      </c>
    </row>
    <row r="381" spans="1:44" x14ac:dyDescent="0.2">
      <c r="A381">
        <v>367</v>
      </c>
      <c r="B381">
        <f t="shared" si="132"/>
        <v>36</v>
      </c>
      <c r="C381">
        <f t="shared" si="133"/>
        <v>6</v>
      </c>
      <c r="D381">
        <f t="shared" si="134"/>
        <v>293.33333333333331</v>
      </c>
      <c r="E381">
        <f t="shared" si="135"/>
        <v>-221.33333333333331</v>
      </c>
      <c r="F381" t="e">
        <f t="shared" si="136"/>
        <v>#N/A</v>
      </c>
      <c r="G381" t="e">
        <f t="shared" si="137"/>
        <v>#N/A</v>
      </c>
      <c r="H381">
        <f t="shared" si="138"/>
        <v>1.84045830825323E-29</v>
      </c>
      <c r="I381">
        <f t="shared" si="145"/>
        <v>1.168618181849922E-28</v>
      </c>
      <c r="J381">
        <f t="shared" si="152"/>
        <v>7.4202629248709591E-28</v>
      </c>
      <c r="K381">
        <f t="shared" si="160"/>
        <v>4.7115732691283061E-27</v>
      </c>
      <c r="L381">
        <f t="shared" si="168"/>
        <v>2.9916625455358027E-26</v>
      </c>
      <c r="M381">
        <f t="shared" si="124"/>
        <v>1.8995873087669536E-25</v>
      </c>
      <c r="N381">
        <f t="shared" si="130"/>
        <v>1.2061627568968473E-24</v>
      </c>
      <c r="O381">
        <f t="shared" si="143"/>
        <v>7.6586561165716592E-24</v>
      </c>
      <c r="P381">
        <f t="shared" si="150"/>
        <v>4.8629435104434047E-23</v>
      </c>
      <c r="Q381">
        <f t="shared" si="157"/>
        <v>3.0877766576559314E-22</v>
      </c>
      <c r="R381">
        <f t="shared" si="165"/>
        <v>1.9606159658423463E-21</v>
      </c>
      <c r="S381">
        <f t="shared" ref="S381:S444" si="173">$C$8*EXP(-$C$5*($D381-($S$14-1)*$C$3))</f>
        <v>1.2449135386735124E-20</v>
      </c>
      <c r="T381">
        <f t="shared" si="127"/>
        <v>7.9047082435991326E-20</v>
      </c>
      <c r="U381">
        <f t="shared" si="140"/>
        <v>5.0191768725564093E-19</v>
      </c>
      <c r="V381">
        <f t="shared" si="147"/>
        <v>3.1869786590041944E-18</v>
      </c>
      <c r="W381">
        <f t="shared" si="154"/>
        <v>2.0236053103613795E-17</v>
      </c>
      <c r="X381">
        <f t="shared" si="162"/>
        <v>1.2849092793744327E-16</v>
      </c>
      <c r="Y381">
        <f t="shared" si="170"/>
        <v>8.1586653670507415E-16</v>
      </c>
      <c r="Z381">
        <f t="shared" si="125"/>
        <v>5.1804295945251346E-15</v>
      </c>
      <c r="AA381">
        <f t="shared" si="131"/>
        <v>3.2893677551985501E-14</v>
      </c>
      <c r="AB381">
        <f t="shared" si="144"/>
        <v>2.0886183339649843E-13</v>
      </c>
      <c r="AC381">
        <f t="shared" si="151"/>
        <v>1.3261899761984355E-12</v>
      </c>
      <c r="AD381">
        <f t="shared" si="159"/>
        <v>8.4207814533082947E-12</v>
      </c>
      <c r="AE381">
        <f t="shared" si="167"/>
        <v>5.346862934950363E-11</v>
      </c>
      <c r="AF381">
        <f t="shared" si="123"/>
        <v>3.395046339067985E-10</v>
      </c>
      <c r="AG381">
        <f t="shared" si="158"/>
        <v>2.1557200520469247E-9</v>
      </c>
      <c r="AH381">
        <f t="shared" si="166"/>
        <v>1.3687969113472939E-8</v>
      </c>
      <c r="AI381">
        <f t="shared" ref="AI381:AI412" si="174">$C$8*EXP(-$C$5*($D381-($AI$14-1)*$C$3))</f>
        <v>8.6913186280140482E-8</v>
      </c>
      <c r="AJ381">
        <f t="shared" si="156"/>
        <v>5.5186433332401304E-7</v>
      </c>
      <c r="AK381">
        <f t="shared" si="164"/>
        <v>3.5041200930490686E-6</v>
      </c>
      <c r="AL381">
        <f t="shared" si="172"/>
        <v>2.2249775687715977E-5</v>
      </c>
      <c r="AM381">
        <f t="shared" si="155"/>
        <v>1.412772693309472E-4</v>
      </c>
      <c r="AN381">
        <f t="shared" si="163"/>
        <v>8.9705474382056069E-4</v>
      </c>
      <c r="AO381">
        <f t="shared" si="171"/>
        <v>5.6959425760552849E-3</v>
      </c>
      <c r="AP381">
        <f t="shared" si="153"/>
        <v>3.6166980948722442E-2</v>
      </c>
      <c r="AQ381">
        <f t="shared" si="161"/>
        <v>0.2296460144180634</v>
      </c>
      <c r="AR381">
        <f t="shared" si="169"/>
        <v>1.4581612994701523</v>
      </c>
    </row>
    <row r="382" spans="1:44" x14ac:dyDescent="0.2">
      <c r="A382">
        <v>368</v>
      </c>
      <c r="B382">
        <f t="shared" si="132"/>
        <v>36</v>
      </c>
      <c r="C382">
        <f t="shared" si="133"/>
        <v>7</v>
      </c>
      <c r="D382">
        <f t="shared" si="134"/>
        <v>294.22222222222223</v>
      </c>
      <c r="E382">
        <f t="shared" si="135"/>
        <v>-222.22222222222223</v>
      </c>
      <c r="F382" t="e">
        <f t="shared" si="136"/>
        <v>#N/A</v>
      </c>
      <c r="G382" t="e">
        <f t="shared" si="137"/>
        <v>#N/A</v>
      </c>
      <c r="H382">
        <f t="shared" si="138"/>
        <v>1.4987593693602557E-29</v>
      </c>
      <c r="I382">
        <f t="shared" si="145"/>
        <v>9.5165287982785724E-29</v>
      </c>
      <c r="J382">
        <f t="shared" si="152"/>
        <v>6.0426191301892586E-28</v>
      </c>
      <c r="K382">
        <f t="shared" si="160"/>
        <v>3.8368239855622294E-27</v>
      </c>
      <c r="L382">
        <f t="shared" si="168"/>
        <v>2.4362313723593338E-26</v>
      </c>
      <c r="M382">
        <f t="shared" si="124"/>
        <v>1.5469104973284511E-25</v>
      </c>
      <c r="N382">
        <f t="shared" si="130"/>
        <v>9.8222694030393164E-25</v>
      </c>
      <c r="O382">
        <f t="shared" si="143"/>
        <v>6.2367523132398974E-24</v>
      </c>
      <c r="P382">
        <f t="shared" si="150"/>
        <v>3.9600908731608378E-23</v>
      </c>
      <c r="Q382">
        <f t="shared" si="157"/>
        <v>2.5145009671780664E-22</v>
      </c>
      <c r="R382">
        <f t="shared" si="165"/>
        <v>1.5966085921894038E-21</v>
      </c>
      <c r="S382">
        <f t="shared" si="173"/>
        <v>1.0137832635291752E-20</v>
      </c>
      <c r="T382">
        <f t="shared" si="127"/>
        <v>6.4371224759758548E-20</v>
      </c>
      <c r="U382">
        <f t="shared" si="140"/>
        <v>4.0873179960048765E-19</v>
      </c>
      <c r="V382">
        <f t="shared" si="147"/>
        <v>2.5952851546346717E-18</v>
      </c>
      <c r="W382">
        <f t="shared" si="154"/>
        <v>1.6479033538498201E-17</v>
      </c>
      <c r="X382">
        <f t="shared" si="162"/>
        <v>1.046353406977249E-16</v>
      </c>
      <c r="Y382">
        <f t="shared" si="170"/>
        <v>6.6439299958647644E-16</v>
      </c>
      <c r="Z382">
        <f t="shared" si="125"/>
        <v>4.2186325858555425E-15</v>
      </c>
      <c r="AA382">
        <f t="shared" si="131"/>
        <v>2.6786647218617593E-14</v>
      </c>
      <c r="AB382">
        <f t="shared" si="144"/>
        <v>1.7008460789413809E-13</v>
      </c>
      <c r="AC382">
        <f t="shared" si="151"/>
        <v>1.0799699419790157E-12</v>
      </c>
      <c r="AD382">
        <f t="shared" si="159"/>
        <v>6.8573816879660845E-12</v>
      </c>
      <c r="AE382">
        <f t="shared" si="167"/>
        <v>4.3541659620899384E-11</v>
      </c>
      <c r="AF382">
        <f t="shared" si="123"/>
        <v>2.7647230514662822E-10</v>
      </c>
      <c r="AG382">
        <f t="shared" si="158"/>
        <v>1.7554897121193191E-9</v>
      </c>
      <c r="AH382">
        <f t="shared" si="166"/>
        <v>1.1146664862950251E-8</v>
      </c>
      <c r="AI382">
        <f t="shared" si="174"/>
        <v>7.0776910117536625E-8</v>
      </c>
      <c r="AJ382">
        <f t="shared" si="156"/>
        <v>4.4940536630254595E-7</v>
      </c>
      <c r="AK382">
        <f t="shared" si="164"/>
        <v>2.8535462049152608E-6</v>
      </c>
      <c r="AL382">
        <f t="shared" si="172"/>
        <v>1.8118888990089386E-5</v>
      </c>
      <c r="AM382">
        <f t="shared" si="155"/>
        <v>1.1504777377345164E-4</v>
      </c>
      <c r="AN382">
        <f t="shared" si="163"/>
        <v>7.30507828458306E-4</v>
      </c>
      <c r="AO382">
        <f t="shared" si="171"/>
        <v>4.638435581462882E-3</v>
      </c>
      <c r="AP382">
        <f t="shared" si="153"/>
        <v>2.9452230086003617E-2</v>
      </c>
      <c r="AQ382">
        <f t="shared" si="161"/>
        <v>0.18701000408532631</v>
      </c>
      <c r="AR382">
        <f t="shared" si="169"/>
        <v>1.1874395088544971</v>
      </c>
    </row>
    <row r="383" spans="1:44" x14ac:dyDescent="0.2">
      <c r="A383">
        <v>369</v>
      </c>
      <c r="B383">
        <f t="shared" si="132"/>
        <v>36</v>
      </c>
      <c r="C383">
        <f t="shared" si="133"/>
        <v>8</v>
      </c>
      <c r="D383">
        <f t="shared" si="134"/>
        <v>295.11111111111109</v>
      </c>
      <c r="E383">
        <f t="shared" si="135"/>
        <v>-223.11111111111109</v>
      </c>
      <c r="F383" t="e">
        <f t="shared" si="136"/>
        <v>#N/A</v>
      </c>
      <c r="G383" t="e">
        <f t="shared" si="137"/>
        <v>#N/A</v>
      </c>
      <c r="H383">
        <f t="shared" si="138"/>
        <v>1.2205001532347039E-29</v>
      </c>
      <c r="I383">
        <f t="shared" si="145"/>
        <v>7.7496929086885074E-29</v>
      </c>
      <c r="J383">
        <f t="shared" si="152"/>
        <v>4.9207482702730075E-28</v>
      </c>
      <c r="K383">
        <f t="shared" si="160"/>
        <v>3.1244803922808441E-27</v>
      </c>
      <c r="L383">
        <f t="shared" si="168"/>
        <v>1.9839213846242456E-26</v>
      </c>
      <c r="M383">
        <f t="shared" si="124"/>
        <v>1.2597115571898908E-25</v>
      </c>
      <c r="N383">
        <f t="shared" si="130"/>
        <v>7.9986698042389655E-25</v>
      </c>
      <c r="O383">
        <f t="shared" si="143"/>
        <v>5.0788387446380723E-24</v>
      </c>
      <c r="P383">
        <f t="shared" si="150"/>
        <v>3.2248615864061229E-23</v>
      </c>
      <c r="Q383">
        <f t="shared" si="157"/>
        <v>2.0476594698851766E-22</v>
      </c>
      <c r="R383">
        <f t="shared" si="165"/>
        <v>1.3001827186273473E-21</v>
      </c>
      <c r="S383">
        <f t="shared" si="173"/>
        <v>8.2556456611996806E-21</v>
      </c>
      <c r="T383">
        <f t="shared" si="127"/>
        <v>5.2420082429060189E-20</v>
      </c>
      <c r="U383">
        <f t="shared" si="140"/>
        <v>3.3284677596860109E-19</v>
      </c>
      <c r="V383">
        <f t="shared" si="147"/>
        <v>2.1134452892671198E-18</v>
      </c>
      <c r="W383">
        <f t="shared" si="154"/>
        <v>1.3419541101839418E-17</v>
      </c>
      <c r="X383">
        <f t="shared" si="162"/>
        <v>8.5208774647961953E-17</v>
      </c>
      <c r="Y383">
        <f t="shared" si="170"/>
        <v>5.4104199405238305E-16</v>
      </c>
      <c r="Z383">
        <f t="shared" si="125"/>
        <v>3.4354025220708933E-15</v>
      </c>
      <c r="AA383">
        <f t="shared" si="131"/>
        <v>2.1813446309878121E-14</v>
      </c>
      <c r="AB383">
        <f t="shared" si="144"/>
        <v>1.3850675047740966E-13</v>
      </c>
      <c r="AC383">
        <f t="shared" si="151"/>
        <v>8.7946304565014929E-13</v>
      </c>
      <c r="AD383">
        <f t="shared" si="159"/>
        <v>5.5842422553288031E-12</v>
      </c>
      <c r="AE383">
        <f t="shared" si="167"/>
        <v>3.5457728122216898E-11</v>
      </c>
      <c r="AF383">
        <f t="shared" ref="AF383:AF446" si="175">$C$8*EXP(-$C$5*($D383-($AF$14-1)*$C$3))</f>
        <v>2.2514253968643837E-10</v>
      </c>
      <c r="AG383">
        <f t="shared" si="158"/>
        <v>1.4295660173641746E-9</v>
      </c>
      <c r="AH383">
        <f t="shared" si="166"/>
        <v>9.0771783992875326E-9</v>
      </c>
      <c r="AI383">
        <f t="shared" si="174"/>
        <v>5.7636490159728058E-8</v>
      </c>
      <c r="AJ383">
        <f t="shared" si="156"/>
        <v>3.6596890044522897E-7</v>
      </c>
      <c r="AK383">
        <f t="shared" si="164"/>
        <v>2.3237576702176058E-6</v>
      </c>
      <c r="AL383">
        <f t="shared" si="172"/>
        <v>1.4754941480890393E-5</v>
      </c>
      <c r="AM383">
        <f t="shared" si="155"/>
        <v>9.3688038513978507E-5</v>
      </c>
      <c r="AN383">
        <f t="shared" si="163"/>
        <v>5.9488196357570643E-4</v>
      </c>
      <c r="AO383">
        <f t="shared" si="171"/>
        <v>3.7772650191079367E-3</v>
      </c>
      <c r="AP383">
        <f t="shared" si="153"/>
        <v>2.3984137859578494E-2</v>
      </c>
      <c r="AQ383">
        <f t="shared" si="161"/>
        <v>0.15228978267538082</v>
      </c>
      <c r="AR383">
        <f t="shared" si="169"/>
        <v>0.96697984489163169</v>
      </c>
    </row>
    <row r="384" spans="1:44" x14ac:dyDescent="0.2">
      <c r="A384">
        <v>370</v>
      </c>
      <c r="B384">
        <f t="shared" si="132"/>
        <v>36</v>
      </c>
      <c r="C384">
        <f t="shared" si="133"/>
        <v>9</v>
      </c>
      <c r="D384">
        <f t="shared" si="134"/>
        <v>296</v>
      </c>
      <c r="E384">
        <f t="shared" si="135"/>
        <v>-224</v>
      </c>
      <c r="F384" t="e">
        <f t="shared" si="136"/>
        <v>#N/A</v>
      </c>
      <c r="G384" t="e">
        <f t="shared" si="137"/>
        <v>#N/A</v>
      </c>
      <c r="H384">
        <f t="shared" si="138"/>
        <v>9.9390245992707798E-30</v>
      </c>
      <c r="I384">
        <f t="shared" si="145"/>
        <v>6.3108872417681303E-29</v>
      </c>
      <c r="J384">
        <f t="shared" si="152"/>
        <v>4.0071636185741875E-28</v>
      </c>
      <c r="K384">
        <f t="shared" si="160"/>
        <v>2.5443902974133214E-27</v>
      </c>
      <c r="L384">
        <f t="shared" si="168"/>
        <v>1.6155871338926425E-26</v>
      </c>
      <c r="M384">
        <f t="shared" si="124"/>
        <v>1.0258338863549856E-25</v>
      </c>
      <c r="N384">
        <f t="shared" si="130"/>
        <v>6.5136391613781074E-25</v>
      </c>
      <c r="O384">
        <f t="shared" si="143"/>
        <v>4.1359030627651678E-24</v>
      </c>
      <c r="P384">
        <f t="shared" si="150"/>
        <v>2.6261347490687648E-23</v>
      </c>
      <c r="Q384">
        <f t="shared" si="157"/>
        <v>1.6674916253127967E-22</v>
      </c>
      <c r="R384">
        <f t="shared" si="165"/>
        <v>1.0587911840678764E-21</v>
      </c>
      <c r="S384">
        <f t="shared" si="173"/>
        <v>6.7229049576160433E-21</v>
      </c>
      <c r="T384">
        <f t="shared" si="127"/>
        <v>4.2687785608007625E-20</v>
      </c>
      <c r="U384">
        <f t="shared" si="140"/>
        <v>2.7105054312137654E-19</v>
      </c>
      <c r="V384">
        <f t="shared" si="147"/>
        <v>1.7210636691497082E-18</v>
      </c>
      <c r="W384">
        <f t="shared" si="154"/>
        <v>1.092807311564996E-17</v>
      </c>
      <c r="X384">
        <f t="shared" si="162"/>
        <v>6.9388939039072432E-17</v>
      </c>
      <c r="Y384">
        <f t="shared" si="170"/>
        <v>4.4059229930232245E-16</v>
      </c>
      <c r="Z384">
        <f t="shared" si="125"/>
        <v>2.7975867176063917E-15</v>
      </c>
      <c r="AA384">
        <f t="shared" si="131"/>
        <v>1.7763568394002555E-14</v>
      </c>
      <c r="AB384">
        <f t="shared" si="144"/>
        <v>1.1279162862139462E-13</v>
      </c>
      <c r="AC384">
        <f t="shared" si="151"/>
        <v>7.1618219970723425E-13</v>
      </c>
      <c r="AD384">
        <f t="shared" si="159"/>
        <v>4.5474735088646573E-12</v>
      </c>
      <c r="AE384">
        <f t="shared" si="167"/>
        <v>2.8874656927077046E-11</v>
      </c>
      <c r="AF384">
        <f t="shared" si="175"/>
        <v>1.833426431250521E-10</v>
      </c>
      <c r="AG384">
        <f t="shared" si="158"/>
        <v>1.164153218269349E-9</v>
      </c>
      <c r="AH384">
        <f t="shared" si="166"/>
        <v>7.3919121733317287E-9</v>
      </c>
      <c r="AI384">
        <f t="shared" si="174"/>
        <v>4.6935716640013204E-8</v>
      </c>
      <c r="AJ384">
        <f t="shared" si="156"/>
        <v>2.980232238769536E-7</v>
      </c>
      <c r="AK384">
        <f t="shared" si="164"/>
        <v>1.8923295163729204E-6</v>
      </c>
      <c r="AL384">
        <f t="shared" si="172"/>
        <v>1.2015543459843389E-5</v>
      </c>
      <c r="AM384">
        <f t="shared" si="155"/>
        <v>7.6293945312500027E-5</v>
      </c>
      <c r="AN384">
        <f t="shared" si="163"/>
        <v>4.8443635619146714E-4</v>
      </c>
      <c r="AO384">
        <f t="shared" si="171"/>
        <v>3.0759791257199071E-3</v>
      </c>
      <c r="AP384">
        <f t="shared" si="153"/>
        <v>1.9531250000000003E-2</v>
      </c>
      <c r="AQ384">
        <f t="shared" si="161"/>
        <v>0.12401570718501562</v>
      </c>
      <c r="AR384">
        <f t="shared" si="169"/>
        <v>0.78745065618429588</v>
      </c>
    </row>
    <row r="385" spans="1:46" s="1" customFormat="1" x14ac:dyDescent="0.2">
      <c r="A385" s="1">
        <v>371</v>
      </c>
      <c r="B385" s="1">
        <f t="shared" si="132"/>
        <v>37</v>
      </c>
      <c r="C385" s="1">
        <f t="shared" si="133"/>
        <v>0</v>
      </c>
      <c r="D385" s="1">
        <f t="shared" si="134"/>
        <v>296</v>
      </c>
      <c r="E385" s="1">
        <f t="shared" si="135"/>
        <v>-224</v>
      </c>
      <c r="F385" s="1" t="e">
        <f t="shared" si="136"/>
        <v>#N/A</v>
      </c>
      <c r="G385" s="1" t="e">
        <f t="shared" si="137"/>
        <v>#N/A</v>
      </c>
      <c r="H385" s="1">
        <f t="shared" si="138"/>
        <v>9.9390245992707798E-30</v>
      </c>
      <c r="I385" s="1">
        <f t="shared" si="145"/>
        <v>6.3108872417681303E-29</v>
      </c>
      <c r="J385" s="1">
        <f t="shared" si="152"/>
        <v>4.0071636185741875E-28</v>
      </c>
      <c r="K385" s="1">
        <f t="shared" si="160"/>
        <v>2.5443902974133214E-27</v>
      </c>
      <c r="L385" s="1">
        <f t="shared" si="168"/>
        <v>1.6155871338926425E-26</v>
      </c>
      <c r="M385" s="1">
        <f t="shared" ref="M385:M448" si="176">$C$8*EXP(-$C$5*($D385-($M$14-1)*$C$3))</f>
        <v>1.0258338863549856E-25</v>
      </c>
      <c r="N385" s="1">
        <f t="shared" si="130"/>
        <v>6.5136391613781074E-25</v>
      </c>
      <c r="O385" s="1">
        <f t="shared" si="143"/>
        <v>4.1359030627651678E-24</v>
      </c>
      <c r="P385" s="1">
        <f t="shared" si="150"/>
        <v>2.6261347490687648E-23</v>
      </c>
      <c r="Q385" s="1">
        <f t="shared" si="157"/>
        <v>1.6674916253127967E-22</v>
      </c>
      <c r="R385" s="1">
        <f t="shared" si="165"/>
        <v>1.0587911840678764E-21</v>
      </c>
      <c r="S385" s="1">
        <f t="shared" si="173"/>
        <v>6.7229049576160433E-21</v>
      </c>
      <c r="T385" s="1">
        <f t="shared" si="127"/>
        <v>4.2687785608007625E-20</v>
      </c>
      <c r="U385" s="1">
        <f t="shared" si="140"/>
        <v>2.7105054312137654E-19</v>
      </c>
      <c r="V385" s="1">
        <f t="shared" si="147"/>
        <v>1.7210636691497082E-18</v>
      </c>
      <c r="W385" s="1">
        <f t="shared" si="154"/>
        <v>1.092807311564996E-17</v>
      </c>
      <c r="X385" s="1">
        <f t="shared" si="162"/>
        <v>6.9388939039072432E-17</v>
      </c>
      <c r="Y385" s="1">
        <f t="shared" si="170"/>
        <v>4.4059229930232245E-16</v>
      </c>
      <c r="Z385" s="1">
        <f t="shared" si="125"/>
        <v>2.7975867176063917E-15</v>
      </c>
      <c r="AA385" s="1">
        <f t="shared" si="131"/>
        <v>1.7763568394002555E-14</v>
      </c>
      <c r="AB385" s="1">
        <f t="shared" si="144"/>
        <v>1.1279162862139462E-13</v>
      </c>
      <c r="AC385" s="1">
        <f t="shared" si="151"/>
        <v>7.1618219970723425E-13</v>
      </c>
      <c r="AD385" s="1">
        <f t="shared" si="159"/>
        <v>4.5474735088646573E-12</v>
      </c>
      <c r="AE385" s="1">
        <f t="shared" si="167"/>
        <v>2.8874656927077046E-11</v>
      </c>
      <c r="AF385" s="1">
        <f t="shared" si="175"/>
        <v>1.833426431250521E-10</v>
      </c>
      <c r="AG385" s="1">
        <f t="shared" si="158"/>
        <v>1.164153218269349E-9</v>
      </c>
      <c r="AH385" s="1">
        <f t="shared" si="166"/>
        <v>7.3919121733317287E-9</v>
      </c>
      <c r="AI385" s="1">
        <f t="shared" si="174"/>
        <v>4.6935716640013204E-8</v>
      </c>
      <c r="AJ385" s="1">
        <f t="shared" si="156"/>
        <v>2.980232238769536E-7</v>
      </c>
      <c r="AK385" s="1">
        <f t="shared" si="164"/>
        <v>1.8923295163729204E-6</v>
      </c>
      <c r="AL385" s="1">
        <f t="shared" si="172"/>
        <v>1.2015543459843389E-5</v>
      </c>
      <c r="AM385" s="1">
        <f t="shared" si="155"/>
        <v>7.6293945312500027E-5</v>
      </c>
      <c r="AN385" s="1">
        <f t="shared" si="163"/>
        <v>4.8443635619146714E-4</v>
      </c>
      <c r="AO385" s="1">
        <f t="shared" si="171"/>
        <v>3.0759791257199071E-3</v>
      </c>
      <c r="AP385" s="1">
        <f t="shared" si="153"/>
        <v>1.9531250000000003E-2</v>
      </c>
      <c r="AQ385" s="1">
        <f t="shared" si="161"/>
        <v>0.12401570718501562</v>
      </c>
      <c r="AR385" s="1">
        <f t="shared" si="169"/>
        <v>0.78745065618429588</v>
      </c>
      <c r="AS385" s="1">
        <f t="shared" ref="AS385:AS416" si="177">$C$8*EXP(-$C$5*($D385-($AS$14-1)*$C$3))</f>
        <v>5</v>
      </c>
    </row>
    <row r="386" spans="1:46" x14ac:dyDescent="0.2">
      <c r="A386">
        <v>372</v>
      </c>
      <c r="B386">
        <f t="shared" si="132"/>
        <v>37</v>
      </c>
      <c r="C386">
        <f t="shared" si="133"/>
        <v>1</v>
      </c>
      <c r="D386">
        <f t="shared" si="134"/>
        <v>296.88888888888891</v>
      </c>
      <c r="E386">
        <f t="shared" si="135"/>
        <v>-224.88888888888891</v>
      </c>
      <c r="F386" t="e">
        <f t="shared" si="136"/>
        <v>#N/A</v>
      </c>
      <c r="G386" t="e">
        <f t="shared" si="137"/>
        <v>#N/A</v>
      </c>
      <c r="H386">
        <f t="shared" si="138"/>
        <v>8.093748265668163E-30</v>
      </c>
      <c r="I386">
        <f t="shared" si="145"/>
        <v>5.1392098045149254E-29</v>
      </c>
      <c r="J386">
        <f t="shared" si="152"/>
        <v>3.2631948199889268E-28</v>
      </c>
      <c r="K386">
        <f t="shared" si="160"/>
        <v>2.0719995560110364E-27</v>
      </c>
      <c r="L386">
        <f t="shared" si="168"/>
        <v>1.3156377099558218E-26</v>
      </c>
      <c r="M386">
        <f t="shared" si="176"/>
        <v>8.3537787391716583E-26</v>
      </c>
      <c r="N386">
        <f t="shared" si="130"/>
        <v>5.3043188633882561E-25</v>
      </c>
      <c r="O386">
        <f t="shared" si="143"/>
        <v>3.3680325374869059E-24</v>
      </c>
      <c r="P386">
        <f t="shared" si="150"/>
        <v>2.138567357227931E-23</v>
      </c>
      <c r="Q386">
        <f t="shared" si="157"/>
        <v>1.3579056290273947E-22</v>
      </c>
      <c r="R386">
        <f t="shared" si="165"/>
        <v>8.6221632959664848E-22</v>
      </c>
      <c r="S386">
        <f t="shared" si="173"/>
        <v>5.4747324345035071E-21</v>
      </c>
      <c r="T386">
        <f t="shared" si="127"/>
        <v>3.4762384103101329E-20</v>
      </c>
      <c r="U386">
        <f t="shared" si="140"/>
        <v>2.2072738037674216E-19</v>
      </c>
      <c r="V386">
        <f t="shared" si="147"/>
        <v>1.4015315032328988E-18</v>
      </c>
      <c r="W386">
        <f t="shared" si="154"/>
        <v>8.8991703303938817E-18</v>
      </c>
      <c r="X386">
        <f t="shared" si="162"/>
        <v>5.6506209376446029E-17</v>
      </c>
      <c r="Y386">
        <f t="shared" si="170"/>
        <v>3.5879206482762234E-16</v>
      </c>
      <c r="Z386">
        <f t="shared" si="125"/>
        <v>2.2781876045808353E-15</v>
      </c>
      <c r="AA386">
        <f t="shared" si="131"/>
        <v>1.4465589600370196E-14</v>
      </c>
      <c r="AB386">
        <f t="shared" si="144"/>
        <v>9.1850768595871381E-14</v>
      </c>
      <c r="AC386">
        <f t="shared" si="151"/>
        <v>5.8321602677269434E-13</v>
      </c>
      <c r="AD386">
        <f t="shared" si="159"/>
        <v>3.7031909376947597E-12</v>
      </c>
      <c r="AE386">
        <f t="shared" si="167"/>
        <v>2.3513796760543006E-11</v>
      </c>
      <c r="AF386">
        <f t="shared" si="175"/>
        <v>1.4930330285380985E-10</v>
      </c>
      <c r="AG386">
        <f t="shared" si="158"/>
        <v>9.4801688004985579E-10</v>
      </c>
      <c r="AH386">
        <f t="shared" si="166"/>
        <v>6.0195319706990144E-9</v>
      </c>
      <c r="AI386">
        <f t="shared" si="174"/>
        <v>3.8221645530575349E-8</v>
      </c>
      <c r="AJ386">
        <f t="shared" si="156"/>
        <v>2.4269232129276324E-7</v>
      </c>
      <c r="AK386">
        <f t="shared" si="164"/>
        <v>1.5410001844989458E-6</v>
      </c>
      <c r="AL386">
        <f t="shared" si="172"/>
        <v>9.7847412558272606E-6</v>
      </c>
      <c r="AM386">
        <f t="shared" si="155"/>
        <v>6.212923425094743E-5</v>
      </c>
      <c r="AN386">
        <f t="shared" si="163"/>
        <v>3.9449604723173039E-4</v>
      </c>
      <c r="AO386">
        <f t="shared" si="171"/>
        <v>2.5048937614917804E-3</v>
      </c>
      <c r="AP386">
        <f t="shared" si="153"/>
        <v>1.5905083968242525E-2</v>
      </c>
      <c r="AQ386">
        <f t="shared" si="161"/>
        <v>0.10099098809132288</v>
      </c>
      <c r="AR386">
        <f t="shared" si="169"/>
        <v>0.64125280294189535</v>
      </c>
      <c r="AS386">
        <f t="shared" si="177"/>
        <v>4.0717014958700846</v>
      </c>
    </row>
    <row r="387" spans="1:46" x14ac:dyDescent="0.2">
      <c r="A387">
        <v>373</v>
      </c>
      <c r="B387">
        <f t="shared" si="132"/>
        <v>37</v>
      </c>
      <c r="C387">
        <f t="shared" si="133"/>
        <v>2</v>
      </c>
      <c r="D387">
        <f t="shared" si="134"/>
        <v>297.77777777777777</v>
      </c>
      <c r="E387">
        <f t="shared" si="135"/>
        <v>-225.77777777777777</v>
      </c>
      <c r="F387" t="e">
        <f t="shared" si="136"/>
        <v>#N/A</v>
      </c>
      <c r="G387" t="e">
        <f t="shared" si="137"/>
        <v>#N/A</v>
      </c>
      <c r="H387">
        <f t="shared" si="138"/>
        <v>6.5910653841034582E-30</v>
      </c>
      <c r="I387">
        <f t="shared" si="145"/>
        <v>4.1850656497267668E-29</v>
      </c>
      <c r="J387">
        <f t="shared" si="152"/>
        <v>2.6573510459729117E-28</v>
      </c>
      <c r="K387">
        <f t="shared" si="160"/>
        <v>1.6873127383304745E-27</v>
      </c>
      <c r="L387">
        <f t="shared" si="168"/>
        <v>1.0713768063300608E-26</v>
      </c>
      <c r="M387">
        <f t="shared" si="176"/>
        <v>6.8028186776906586E-26</v>
      </c>
      <c r="N387">
        <f t="shared" si="130"/>
        <v>4.3195206101260176E-25</v>
      </c>
      <c r="O387">
        <f t="shared" si="143"/>
        <v>2.7427246242049574E-24</v>
      </c>
      <c r="P387">
        <f t="shared" si="150"/>
        <v>1.7415215814888098E-23</v>
      </c>
      <c r="Q387">
        <f t="shared" si="157"/>
        <v>1.1057972761922614E-22</v>
      </c>
      <c r="R387">
        <f t="shared" si="165"/>
        <v>7.0213750379646468E-22</v>
      </c>
      <c r="S387">
        <f t="shared" si="173"/>
        <v>4.458295248611356E-21</v>
      </c>
      <c r="T387">
        <f t="shared" si="127"/>
        <v>2.8308410270521911E-20</v>
      </c>
      <c r="U387">
        <f t="shared" si="140"/>
        <v>1.7974720097189505E-19</v>
      </c>
      <c r="V387">
        <f t="shared" si="147"/>
        <v>1.1413235836445079E-18</v>
      </c>
      <c r="W387">
        <f t="shared" si="154"/>
        <v>7.2469530292536139E-18</v>
      </c>
      <c r="X387">
        <f t="shared" si="162"/>
        <v>4.6015283448805171E-17</v>
      </c>
      <c r="Y387">
        <f t="shared" si="170"/>
        <v>2.9217883741299215E-16</v>
      </c>
      <c r="Z387">
        <f t="shared" ref="Z387:Z450" si="178">$C$8*EXP(-$C$5*($D387-($Z$14-1)*$C$3))</f>
        <v>1.8552199754889267E-15</v>
      </c>
      <c r="AA387">
        <f t="shared" si="131"/>
        <v>1.177991256289413E-14</v>
      </c>
      <c r="AB387">
        <f t="shared" si="144"/>
        <v>7.4797782377726319E-14</v>
      </c>
      <c r="AC387">
        <f t="shared" si="151"/>
        <v>4.7493631372516383E-13</v>
      </c>
      <c r="AD387">
        <f t="shared" si="159"/>
        <v>3.0156576161008997E-12</v>
      </c>
      <c r="AE387">
        <f t="shared" si="167"/>
        <v>1.9148232288697883E-11</v>
      </c>
      <c r="AF387">
        <f t="shared" si="175"/>
        <v>1.2158369631364204E-10</v>
      </c>
      <c r="AG387">
        <f t="shared" si="158"/>
        <v>7.7200834972182805E-10</v>
      </c>
      <c r="AH387">
        <f t="shared" si="166"/>
        <v>4.9019474659066613E-9</v>
      </c>
      <c r="AI387">
        <f t="shared" si="174"/>
        <v>3.112542625629227E-8</v>
      </c>
      <c r="AJ387">
        <f t="shared" si="156"/>
        <v>1.9763413752878814E-7</v>
      </c>
      <c r="AK387">
        <f t="shared" si="164"/>
        <v>1.254898551272104E-6</v>
      </c>
      <c r="AL387">
        <f t="shared" si="172"/>
        <v>7.9681091216108263E-6</v>
      </c>
      <c r="AM387">
        <f t="shared" si="155"/>
        <v>5.0594339207369709E-5</v>
      </c>
      <c r="AN387">
        <f t="shared" si="163"/>
        <v>3.2125402912565879E-4</v>
      </c>
      <c r="AO387">
        <f t="shared" si="171"/>
        <v>2.0398359351323711E-3</v>
      </c>
      <c r="AP387">
        <f t="shared" ref="AP387:AP418" si="179">$C$8*EXP(-$C$5*($D387-($AP$14-1)*$C$3))</f>
        <v>1.2952150837086654E-2</v>
      </c>
      <c r="AQ387">
        <f t="shared" si="161"/>
        <v>8.2241031456168567E-2</v>
      </c>
      <c r="AR387">
        <f t="shared" si="169"/>
        <v>0.522197999393887</v>
      </c>
      <c r="AS387">
        <f t="shared" si="177"/>
        <v>3.3157506142941804</v>
      </c>
    </row>
    <row r="388" spans="1:46" x14ac:dyDescent="0.2">
      <c r="A388">
        <v>374</v>
      </c>
      <c r="B388">
        <f t="shared" si="132"/>
        <v>37</v>
      </c>
      <c r="C388">
        <f t="shared" si="133"/>
        <v>3</v>
      </c>
      <c r="D388">
        <f t="shared" si="134"/>
        <v>298.66666666666669</v>
      </c>
      <c r="E388">
        <f t="shared" si="135"/>
        <v>-226.66666666666669</v>
      </c>
      <c r="F388" t="e">
        <f t="shared" si="136"/>
        <v>#N/A</v>
      </c>
      <c r="G388" t="e">
        <f t="shared" si="137"/>
        <v>#N/A</v>
      </c>
      <c r="H388">
        <f t="shared" si="138"/>
        <v>5.3673701567662945E-30</v>
      </c>
      <c r="I388">
        <f t="shared" si="145"/>
        <v>3.4080676132614309E-29</v>
      </c>
      <c r="J388">
        <f t="shared" si="152"/>
        <v>2.1639880457879589E-28</v>
      </c>
      <c r="K388">
        <f t="shared" si="160"/>
        <v>1.3740467601321723E-27</v>
      </c>
      <c r="L388">
        <f t="shared" si="168"/>
        <v>8.7246530899492085E-27</v>
      </c>
      <c r="M388">
        <f t="shared" si="176"/>
        <v>5.5398093972172172E-26</v>
      </c>
      <c r="N388">
        <f t="shared" si="130"/>
        <v>3.5175597059383638E-25</v>
      </c>
      <c r="O388">
        <f t="shared" si="143"/>
        <v>2.2335111910269988E-24</v>
      </c>
      <c r="P388">
        <f t="shared" si="150"/>
        <v>1.4181912056875988E-23</v>
      </c>
      <c r="Q388">
        <f t="shared" si="157"/>
        <v>9.0049528472022172E-23</v>
      </c>
      <c r="R388">
        <f t="shared" si="165"/>
        <v>5.7177886490291208E-22</v>
      </c>
      <c r="S388">
        <f t="shared" si="173"/>
        <v>3.6305694865602551E-21</v>
      </c>
      <c r="T388">
        <f t="shared" si="127"/>
        <v>2.3052679288837691E-20</v>
      </c>
      <c r="U388">
        <f t="shared" si="140"/>
        <v>1.4637538941514559E-19</v>
      </c>
      <c r="V388">
        <f t="shared" si="147"/>
        <v>9.2942578855942589E-19</v>
      </c>
      <c r="W388">
        <f t="shared" si="154"/>
        <v>5.9014858979424112E-18</v>
      </c>
      <c r="X388">
        <f t="shared" si="162"/>
        <v>3.7472099690277302E-17</v>
      </c>
      <c r="Y388">
        <f t="shared" si="170"/>
        <v>2.3793300187121323E-16</v>
      </c>
      <c r="Z388">
        <f t="shared" si="178"/>
        <v>1.5107803898732584E-15</v>
      </c>
      <c r="AA388">
        <f t="shared" si="131"/>
        <v>9.5928575207109955E-15</v>
      </c>
      <c r="AB388">
        <f t="shared" si="144"/>
        <v>6.0910848479030624E-14</v>
      </c>
      <c r="AC388">
        <f t="shared" si="151"/>
        <v>3.8675977980755447E-13</v>
      </c>
      <c r="AD388">
        <f t="shared" si="159"/>
        <v>2.4557715253020076E-12</v>
      </c>
      <c r="AE388">
        <f t="shared" si="167"/>
        <v>1.5593177210631794E-11</v>
      </c>
      <c r="AF388">
        <f t="shared" si="175"/>
        <v>9.9010503630734008E-11</v>
      </c>
      <c r="AG388">
        <f t="shared" si="158"/>
        <v>6.2867751047731229E-10</v>
      </c>
      <c r="AH388">
        <f t="shared" si="166"/>
        <v>3.9918533659217427E-9</v>
      </c>
      <c r="AI388">
        <f t="shared" si="174"/>
        <v>2.5346688929467923E-8</v>
      </c>
      <c r="AJ388">
        <f t="shared" si="156"/>
        <v>1.6094144268219205E-7</v>
      </c>
      <c r="AK388">
        <f t="shared" si="164"/>
        <v>1.0219144616759649E-6</v>
      </c>
      <c r="AL388">
        <f t="shared" si="172"/>
        <v>6.4887523659437814E-6</v>
      </c>
      <c r="AM388">
        <f t="shared" si="155"/>
        <v>4.1201009326641185E-5</v>
      </c>
      <c r="AN388">
        <f t="shared" si="163"/>
        <v>2.6161010218904722E-4</v>
      </c>
      <c r="AO388">
        <f t="shared" si="171"/>
        <v>1.6611206056816063E-3</v>
      </c>
      <c r="AP388">
        <f t="shared" si="179"/>
        <v>1.0547458387620133E-2</v>
      </c>
      <c r="AQ388">
        <f t="shared" si="161"/>
        <v>6.6972186160396019E-2</v>
      </c>
      <c r="AR388">
        <f t="shared" si="169"/>
        <v>0.42524687505449088</v>
      </c>
      <c r="AS388">
        <f t="shared" si="177"/>
        <v>2.7001493472307536</v>
      </c>
    </row>
    <row r="389" spans="1:46" x14ac:dyDescent="0.2">
      <c r="A389">
        <v>375</v>
      </c>
      <c r="B389">
        <f t="shared" si="132"/>
        <v>37</v>
      </c>
      <c r="C389">
        <f t="shared" si="133"/>
        <v>4</v>
      </c>
      <c r="D389">
        <f t="shared" si="134"/>
        <v>299.55555555555554</v>
      </c>
      <c r="E389">
        <f t="shared" si="135"/>
        <v>-227.55555555555554</v>
      </c>
      <c r="F389" t="e">
        <f t="shared" si="136"/>
        <v>#N/A</v>
      </c>
      <c r="G389" t="e">
        <f t="shared" si="137"/>
        <v>#N/A</v>
      </c>
      <c r="H389">
        <f t="shared" si="138"/>
        <v>4.3708658192387983E-30</v>
      </c>
      <c r="I389">
        <f t="shared" si="145"/>
        <v>2.7753267997886199E-29</v>
      </c>
      <c r="J389">
        <f t="shared" si="152"/>
        <v>1.7622226726160052E-28</v>
      </c>
      <c r="K389">
        <f t="shared" si="160"/>
        <v>1.1189416497251412E-27</v>
      </c>
      <c r="L389">
        <f t="shared" si="168"/>
        <v>7.1048366074588712E-27</v>
      </c>
      <c r="M389">
        <f t="shared" si="176"/>
        <v>4.5112900418969446E-26</v>
      </c>
      <c r="N389">
        <f t="shared" si="130"/>
        <v>2.864490623296343E-25</v>
      </c>
      <c r="O389">
        <f t="shared" si="143"/>
        <v>1.8188381715094725E-24</v>
      </c>
      <c r="P389">
        <f t="shared" si="150"/>
        <v>1.1548902507256186E-23</v>
      </c>
      <c r="Q389">
        <f t="shared" si="157"/>
        <v>7.3330959956386439E-23</v>
      </c>
      <c r="R389">
        <f t="shared" si="165"/>
        <v>4.6562257190642195E-22</v>
      </c>
      <c r="S389">
        <f t="shared" si="173"/>
        <v>2.9565190418575861E-21</v>
      </c>
      <c r="T389">
        <f t="shared" si="127"/>
        <v>1.8772725748834941E-20</v>
      </c>
      <c r="U389">
        <f t="shared" si="140"/>
        <v>1.1919937840804409E-19</v>
      </c>
      <c r="V389">
        <f t="shared" si="147"/>
        <v>7.5686887471554243E-19</v>
      </c>
      <c r="W389">
        <f t="shared" si="154"/>
        <v>4.8058177917017479E-18</v>
      </c>
      <c r="X389">
        <f t="shared" si="162"/>
        <v>3.0515040872459312E-17</v>
      </c>
      <c r="Y389">
        <f t="shared" si="170"/>
        <v>1.9375843192717763E-16</v>
      </c>
      <c r="Z389">
        <f t="shared" si="178"/>
        <v>1.2302893546756482E-15</v>
      </c>
      <c r="AA389">
        <f t="shared" si="131"/>
        <v>7.8118504633495886E-15</v>
      </c>
      <c r="AB389">
        <f t="shared" si="144"/>
        <v>4.9602158573357511E-14</v>
      </c>
      <c r="AC389">
        <f t="shared" si="151"/>
        <v>3.1495407479696509E-13</v>
      </c>
      <c r="AD389">
        <f t="shared" si="159"/>
        <v>1.9998337186174959E-12</v>
      </c>
      <c r="AE389">
        <f t="shared" si="167"/>
        <v>1.2698152594779533E-11</v>
      </c>
      <c r="AF389">
        <f t="shared" si="175"/>
        <v>8.0628243148023102E-11</v>
      </c>
      <c r="AG389">
        <f t="shared" si="158"/>
        <v>5.1195743196607761E-10</v>
      </c>
      <c r="AH389">
        <f t="shared" si="166"/>
        <v>3.2507270642635624E-9</v>
      </c>
      <c r="AI389">
        <f t="shared" si="174"/>
        <v>2.0640830245893934E-8</v>
      </c>
      <c r="AJ389">
        <f t="shared" si="156"/>
        <v>1.3106110258331595E-7</v>
      </c>
      <c r="AK389">
        <f t="shared" si="164"/>
        <v>8.3218612845147102E-7</v>
      </c>
      <c r="AL389">
        <f t="shared" si="172"/>
        <v>5.2840525429488319E-6</v>
      </c>
      <c r="AM389">
        <f t="shared" ref="AM389:AM420" si="180">$C$8*EXP(-$C$5*($D389-($AM$14-1)*$C$3))</f>
        <v>3.3551642261328909E-5</v>
      </c>
      <c r="AN389">
        <f t="shared" si="163"/>
        <v>2.1303964888357674E-4</v>
      </c>
      <c r="AO389">
        <f t="shared" si="171"/>
        <v>1.3527174509949018E-3</v>
      </c>
      <c r="AP389">
        <f t="shared" si="179"/>
        <v>8.5892204189001904E-3</v>
      </c>
      <c r="AQ389">
        <f t="shared" si="161"/>
        <v>5.4538150114195591E-2</v>
      </c>
      <c r="AR389">
        <f t="shared" si="169"/>
        <v>0.34629566745469464</v>
      </c>
      <c r="AS389">
        <f t="shared" si="177"/>
        <v>2.1988404272384474</v>
      </c>
    </row>
    <row r="390" spans="1:46" x14ac:dyDescent="0.2">
      <c r="A390">
        <v>376</v>
      </c>
      <c r="B390">
        <f t="shared" si="132"/>
        <v>37</v>
      </c>
      <c r="C390">
        <f t="shared" si="133"/>
        <v>5</v>
      </c>
      <c r="D390">
        <f t="shared" si="134"/>
        <v>300.44444444444446</v>
      </c>
      <c r="E390">
        <f t="shared" si="135"/>
        <v>-228.44444444444446</v>
      </c>
      <c r="F390" t="e">
        <f t="shared" si="136"/>
        <v>#N/A</v>
      </c>
      <c r="G390" t="e">
        <f t="shared" si="137"/>
        <v>#N/A</v>
      </c>
      <c r="H390">
        <f t="shared" si="138"/>
        <v>3.5593721788884435E-30</v>
      </c>
      <c r="I390">
        <f t="shared" si="145"/>
        <v>2.2600604564455221E-29</v>
      </c>
      <c r="J390">
        <f t="shared" si="152"/>
        <v>1.4350489384293475E-28</v>
      </c>
      <c r="K390">
        <f t="shared" si="160"/>
        <v>9.1119927779543578E-28</v>
      </c>
      <c r="L390">
        <f t="shared" si="168"/>
        <v>5.7857547685005402E-27</v>
      </c>
      <c r="M390">
        <f t="shared" si="176"/>
        <v>3.673725282379132E-26</v>
      </c>
      <c r="N390">
        <f t="shared" si="130"/>
        <v>2.332670151156317E-25</v>
      </c>
      <c r="O390">
        <f t="shared" si="143"/>
        <v>1.4811532207361394E-24</v>
      </c>
      <c r="P390">
        <f t="shared" si="150"/>
        <v>9.4047367228905177E-24</v>
      </c>
      <c r="Q390">
        <f t="shared" si="157"/>
        <v>5.9716355869601762E-23</v>
      </c>
      <c r="R390">
        <f t="shared" si="165"/>
        <v>3.7917522450845192E-22</v>
      </c>
      <c r="S390">
        <f t="shared" si="173"/>
        <v>2.4076126010599744E-21</v>
      </c>
      <c r="T390">
        <f t="shared" si="127"/>
        <v>1.528738710261806E-20</v>
      </c>
      <c r="U390">
        <f t="shared" si="140"/>
        <v>9.7068857474163777E-20</v>
      </c>
      <c r="V390">
        <f t="shared" si="147"/>
        <v>6.1634882587135383E-19</v>
      </c>
      <c r="W390">
        <f t="shared" si="154"/>
        <v>3.9135710982701987E-18</v>
      </c>
      <c r="X390">
        <f t="shared" si="162"/>
        <v>2.4849627513385945E-17</v>
      </c>
      <c r="Y390">
        <f t="shared" si="170"/>
        <v>1.577852994230667E-16</v>
      </c>
      <c r="Z390">
        <f t="shared" si="178"/>
        <v>1.0018742011571715E-15</v>
      </c>
      <c r="AA390">
        <f t="shared" si="131"/>
        <v>6.3615046434268059E-15</v>
      </c>
      <c r="AB390">
        <f t="shared" si="144"/>
        <v>4.0393036652305102E-14</v>
      </c>
      <c r="AC390">
        <f t="shared" si="151"/>
        <v>2.564797954962361E-13</v>
      </c>
      <c r="AD390">
        <f t="shared" si="159"/>
        <v>1.6285451887172577E-12</v>
      </c>
      <c r="AE390">
        <f t="shared" si="167"/>
        <v>1.0340617382990077E-11</v>
      </c>
      <c r="AF390">
        <f t="shared" si="175"/>
        <v>6.565882764703648E-11</v>
      </c>
      <c r="AG390">
        <f t="shared" si="158"/>
        <v>4.1690756831161822E-10</v>
      </c>
      <c r="AH390">
        <f t="shared" si="166"/>
        <v>2.6471980500454613E-9</v>
      </c>
      <c r="AI390">
        <f t="shared" si="174"/>
        <v>1.6808659877641352E-8</v>
      </c>
      <c r="AJ390">
        <f t="shared" si="156"/>
        <v>1.0672833748777397E-7</v>
      </c>
      <c r="AK390">
        <f t="shared" si="164"/>
        <v>6.7768270081163863E-7</v>
      </c>
      <c r="AL390">
        <f t="shared" si="172"/>
        <v>4.3030169286761819E-6</v>
      </c>
      <c r="AM390">
        <f t="shared" si="180"/>
        <v>2.7322454396870154E-5</v>
      </c>
      <c r="AN390">
        <f t="shared" si="163"/>
        <v>1.7348677140777927E-4</v>
      </c>
      <c r="AO390">
        <f t="shared" si="171"/>
        <v>1.1015723337411013E-3</v>
      </c>
      <c r="AP390">
        <f t="shared" si="179"/>
        <v>6.9945483255987517E-3</v>
      </c>
      <c r="AQ390">
        <f t="shared" si="161"/>
        <v>4.4412613480391487E-2</v>
      </c>
      <c r="AR390">
        <f t="shared" si="169"/>
        <v>0.28200251743772187</v>
      </c>
      <c r="AS390">
        <f t="shared" si="177"/>
        <v>1.7906043713532807</v>
      </c>
    </row>
    <row r="391" spans="1:46" x14ac:dyDescent="0.2">
      <c r="A391">
        <v>377</v>
      </c>
      <c r="B391">
        <f t="shared" si="132"/>
        <v>37</v>
      </c>
      <c r="C391">
        <f t="shared" si="133"/>
        <v>6</v>
      </c>
      <c r="D391">
        <f t="shared" si="134"/>
        <v>301.33333333333331</v>
      </c>
      <c r="E391">
        <f t="shared" si="135"/>
        <v>-229.33333333333331</v>
      </c>
      <c r="F391" t="e">
        <f t="shared" si="136"/>
        <v>#N/A</v>
      </c>
      <c r="G391" t="e">
        <f t="shared" si="137"/>
        <v>#N/A</v>
      </c>
      <c r="H391">
        <f t="shared" si="138"/>
        <v>2.898540205027717E-30</v>
      </c>
      <c r="I391">
        <f t="shared" si="145"/>
        <v>1.84045830825323E-29</v>
      </c>
      <c r="J391">
        <f t="shared" si="152"/>
        <v>1.168618181849922E-28</v>
      </c>
      <c r="K391">
        <f t="shared" si="160"/>
        <v>7.4202629248709591E-28</v>
      </c>
      <c r="L391">
        <f t="shared" si="168"/>
        <v>4.7115732691283061E-27</v>
      </c>
      <c r="M391">
        <f t="shared" si="176"/>
        <v>2.9916625455358027E-26</v>
      </c>
      <c r="N391">
        <f t="shared" si="130"/>
        <v>1.8995873087669536E-25</v>
      </c>
      <c r="O391">
        <f t="shared" si="143"/>
        <v>1.2061627568968473E-24</v>
      </c>
      <c r="P391">
        <f t="shared" si="150"/>
        <v>7.6586561165716592E-24</v>
      </c>
      <c r="Q391">
        <f t="shared" si="157"/>
        <v>4.8629435104434047E-23</v>
      </c>
      <c r="R391">
        <f t="shared" si="165"/>
        <v>3.0877766576559314E-22</v>
      </c>
      <c r="S391">
        <f t="shared" si="173"/>
        <v>1.9606159658423463E-21</v>
      </c>
      <c r="T391">
        <f t="shared" ref="T391:T454" si="181">$C$8*EXP(-$C$5*($D391-($T$14-1)*$C$3))</f>
        <v>1.2449135386735124E-20</v>
      </c>
      <c r="U391">
        <f t="shared" si="140"/>
        <v>7.9047082435991326E-20</v>
      </c>
      <c r="V391">
        <f t="shared" si="147"/>
        <v>5.0191768725564093E-19</v>
      </c>
      <c r="W391">
        <f t="shared" si="154"/>
        <v>3.1869786590041944E-18</v>
      </c>
      <c r="X391">
        <f t="shared" si="162"/>
        <v>2.0236053103613795E-17</v>
      </c>
      <c r="Y391">
        <f t="shared" si="170"/>
        <v>1.2849092793744327E-16</v>
      </c>
      <c r="Z391">
        <f t="shared" si="178"/>
        <v>8.1586653670507415E-16</v>
      </c>
      <c r="AA391">
        <f t="shared" si="131"/>
        <v>5.1804295945251346E-15</v>
      </c>
      <c r="AB391">
        <f t="shared" si="144"/>
        <v>3.2893677551985501E-14</v>
      </c>
      <c r="AC391">
        <f t="shared" si="151"/>
        <v>2.0886183339649843E-13</v>
      </c>
      <c r="AD391">
        <f t="shared" si="159"/>
        <v>1.3261899761984355E-12</v>
      </c>
      <c r="AE391">
        <f t="shared" si="167"/>
        <v>8.4207814533082947E-12</v>
      </c>
      <c r="AF391">
        <f t="shared" si="175"/>
        <v>5.346862934950363E-11</v>
      </c>
      <c r="AG391">
        <f t="shared" si="158"/>
        <v>3.395046339067985E-10</v>
      </c>
      <c r="AH391">
        <f t="shared" si="166"/>
        <v>2.1557200520469247E-9</v>
      </c>
      <c r="AI391">
        <f t="shared" si="174"/>
        <v>1.3687969113472939E-8</v>
      </c>
      <c r="AJ391">
        <f t="shared" ref="AJ391:AJ422" si="182">$C$8*EXP(-$C$5*($D391-($AJ$14-1)*$C$3))</f>
        <v>8.6913186280140482E-8</v>
      </c>
      <c r="AK391">
        <f t="shared" si="164"/>
        <v>5.5186433332401304E-7</v>
      </c>
      <c r="AL391">
        <f t="shared" si="172"/>
        <v>3.5041200930490686E-6</v>
      </c>
      <c r="AM391">
        <f t="shared" si="180"/>
        <v>2.2249775687715977E-5</v>
      </c>
      <c r="AN391">
        <f t="shared" si="163"/>
        <v>1.412772693309472E-4</v>
      </c>
      <c r="AO391">
        <f t="shared" si="171"/>
        <v>8.9705474382056069E-4</v>
      </c>
      <c r="AP391">
        <f t="shared" si="179"/>
        <v>5.6959425760552849E-3</v>
      </c>
      <c r="AQ391">
        <f t="shared" si="161"/>
        <v>3.6166980948722442E-2</v>
      </c>
      <c r="AR391">
        <f t="shared" si="169"/>
        <v>0.2296460144180634</v>
      </c>
      <c r="AS391">
        <f t="shared" si="177"/>
        <v>1.4581612994701523</v>
      </c>
    </row>
    <row r="392" spans="1:46" x14ac:dyDescent="0.2">
      <c r="A392">
        <v>378</v>
      </c>
      <c r="B392">
        <f t="shared" si="132"/>
        <v>37</v>
      </c>
      <c r="C392">
        <f t="shared" si="133"/>
        <v>7</v>
      </c>
      <c r="D392">
        <f t="shared" si="134"/>
        <v>302.22222222222223</v>
      </c>
      <c r="E392">
        <f t="shared" si="135"/>
        <v>-230.22222222222223</v>
      </c>
      <c r="F392" t="e">
        <f t="shared" si="136"/>
        <v>#N/A</v>
      </c>
      <c r="G392" t="e">
        <f t="shared" si="137"/>
        <v>#N/A</v>
      </c>
      <c r="H392">
        <f t="shared" si="138"/>
        <v>2.3603980977301774E-30</v>
      </c>
      <c r="I392">
        <f t="shared" si="145"/>
        <v>1.4987593693602557E-29</v>
      </c>
      <c r="J392">
        <f t="shared" si="152"/>
        <v>9.5165287982785724E-29</v>
      </c>
      <c r="K392">
        <f t="shared" si="160"/>
        <v>6.0426191301892586E-28</v>
      </c>
      <c r="L392">
        <f t="shared" si="168"/>
        <v>3.8368239855622294E-27</v>
      </c>
      <c r="M392">
        <f t="shared" si="176"/>
        <v>2.4362313723593338E-26</v>
      </c>
      <c r="N392">
        <f t="shared" si="130"/>
        <v>1.5469104973284511E-25</v>
      </c>
      <c r="O392">
        <f t="shared" si="143"/>
        <v>9.8222694030393164E-25</v>
      </c>
      <c r="P392">
        <f t="shared" si="150"/>
        <v>6.2367523132398974E-24</v>
      </c>
      <c r="Q392">
        <f t="shared" si="157"/>
        <v>3.9600908731608378E-23</v>
      </c>
      <c r="R392">
        <f t="shared" si="165"/>
        <v>2.5145009671780664E-22</v>
      </c>
      <c r="S392">
        <f t="shared" si="173"/>
        <v>1.5966085921894038E-21</v>
      </c>
      <c r="T392">
        <f t="shared" si="181"/>
        <v>1.0137832635291752E-20</v>
      </c>
      <c r="U392">
        <f t="shared" si="140"/>
        <v>6.4371224759758548E-20</v>
      </c>
      <c r="V392">
        <f t="shared" si="147"/>
        <v>4.0873179960048765E-19</v>
      </c>
      <c r="W392">
        <f t="shared" si="154"/>
        <v>2.5952851546346717E-18</v>
      </c>
      <c r="X392">
        <f t="shared" si="162"/>
        <v>1.6479033538498201E-17</v>
      </c>
      <c r="Y392">
        <f t="shared" si="170"/>
        <v>1.046353406977249E-16</v>
      </c>
      <c r="Z392">
        <f t="shared" si="178"/>
        <v>6.6439299958647644E-16</v>
      </c>
      <c r="AA392">
        <f t="shared" si="131"/>
        <v>4.2186325858555425E-15</v>
      </c>
      <c r="AB392">
        <f t="shared" si="144"/>
        <v>2.6786647218617593E-14</v>
      </c>
      <c r="AC392">
        <f t="shared" si="151"/>
        <v>1.7008460789413809E-13</v>
      </c>
      <c r="AD392">
        <f t="shared" si="159"/>
        <v>1.0799699419790157E-12</v>
      </c>
      <c r="AE392">
        <f t="shared" si="167"/>
        <v>6.8573816879660845E-12</v>
      </c>
      <c r="AF392">
        <f t="shared" si="175"/>
        <v>4.3541659620899384E-11</v>
      </c>
      <c r="AG392">
        <f t="shared" si="158"/>
        <v>2.7647230514662822E-10</v>
      </c>
      <c r="AH392">
        <f t="shared" si="166"/>
        <v>1.7554897121193191E-9</v>
      </c>
      <c r="AI392">
        <f t="shared" si="174"/>
        <v>1.1146664862950251E-8</v>
      </c>
      <c r="AJ392">
        <f t="shared" si="182"/>
        <v>7.0776910117536625E-8</v>
      </c>
      <c r="AK392">
        <f t="shared" si="164"/>
        <v>4.4940536630254595E-7</v>
      </c>
      <c r="AL392">
        <f t="shared" si="172"/>
        <v>2.8535462049152608E-6</v>
      </c>
      <c r="AM392">
        <f t="shared" si="180"/>
        <v>1.8118888990089386E-5</v>
      </c>
      <c r="AN392">
        <f t="shared" si="163"/>
        <v>1.1504777377345164E-4</v>
      </c>
      <c r="AO392">
        <f t="shared" si="171"/>
        <v>7.30507828458306E-4</v>
      </c>
      <c r="AP392">
        <f t="shared" si="179"/>
        <v>4.638435581462882E-3</v>
      </c>
      <c r="AQ392">
        <f t="shared" si="161"/>
        <v>2.9452230086003617E-2</v>
      </c>
      <c r="AR392">
        <f t="shared" si="169"/>
        <v>0.18701000408532631</v>
      </c>
      <c r="AS392">
        <f t="shared" si="177"/>
        <v>1.1874395088544971</v>
      </c>
    </row>
    <row r="393" spans="1:46" x14ac:dyDescent="0.2">
      <c r="A393">
        <v>379</v>
      </c>
      <c r="B393">
        <f t="shared" si="132"/>
        <v>37</v>
      </c>
      <c r="C393">
        <f t="shared" si="133"/>
        <v>8</v>
      </c>
      <c r="D393">
        <f t="shared" si="134"/>
        <v>303.11111111111109</v>
      </c>
      <c r="E393">
        <f t="shared" si="135"/>
        <v>-231.11111111111109</v>
      </c>
      <c r="F393" t="e">
        <f t="shared" si="136"/>
        <v>#N/A</v>
      </c>
      <c r="G393" t="e">
        <f t="shared" si="137"/>
        <v>#N/A</v>
      </c>
      <c r="H393">
        <f t="shared" si="138"/>
        <v>1.9221672930753925E-30</v>
      </c>
      <c r="I393">
        <f t="shared" si="145"/>
        <v>1.2205001532347039E-29</v>
      </c>
      <c r="J393">
        <f t="shared" si="152"/>
        <v>7.7496929086885074E-29</v>
      </c>
      <c r="K393">
        <f t="shared" si="160"/>
        <v>4.9207482702730075E-28</v>
      </c>
      <c r="L393">
        <f t="shared" si="168"/>
        <v>3.1244803922808441E-27</v>
      </c>
      <c r="M393">
        <f t="shared" si="176"/>
        <v>1.9839213846242456E-26</v>
      </c>
      <c r="N393">
        <f t="shared" si="130"/>
        <v>1.2597115571898908E-25</v>
      </c>
      <c r="O393">
        <f t="shared" si="143"/>
        <v>7.9986698042389655E-25</v>
      </c>
      <c r="P393">
        <f t="shared" si="150"/>
        <v>5.0788387446380723E-24</v>
      </c>
      <c r="Q393">
        <f t="shared" si="157"/>
        <v>3.2248615864061229E-23</v>
      </c>
      <c r="R393">
        <f t="shared" si="165"/>
        <v>2.0476594698851766E-22</v>
      </c>
      <c r="S393">
        <f t="shared" si="173"/>
        <v>1.3001827186273473E-21</v>
      </c>
      <c r="T393">
        <f t="shared" si="181"/>
        <v>8.2556456611996806E-21</v>
      </c>
      <c r="U393">
        <f t="shared" si="140"/>
        <v>5.2420082429060189E-20</v>
      </c>
      <c r="V393">
        <f t="shared" si="147"/>
        <v>3.3284677596860109E-19</v>
      </c>
      <c r="W393">
        <f t="shared" si="154"/>
        <v>2.1134452892671198E-18</v>
      </c>
      <c r="X393">
        <f t="shared" si="162"/>
        <v>1.3419541101839418E-17</v>
      </c>
      <c r="Y393">
        <f t="shared" si="170"/>
        <v>8.5208774647961953E-17</v>
      </c>
      <c r="Z393">
        <f t="shared" si="178"/>
        <v>5.4104199405238305E-16</v>
      </c>
      <c r="AA393">
        <f t="shared" si="131"/>
        <v>3.4354025220708933E-15</v>
      </c>
      <c r="AB393">
        <f t="shared" si="144"/>
        <v>2.1813446309878121E-14</v>
      </c>
      <c r="AC393">
        <f t="shared" si="151"/>
        <v>1.3850675047740966E-13</v>
      </c>
      <c r="AD393">
        <f t="shared" si="159"/>
        <v>8.7946304565014929E-13</v>
      </c>
      <c r="AE393">
        <f t="shared" si="167"/>
        <v>5.5842422553288031E-12</v>
      </c>
      <c r="AF393">
        <f t="shared" si="175"/>
        <v>3.5457728122216898E-11</v>
      </c>
      <c r="AG393">
        <f t="shared" ref="AG393:AG424" si="183">$C$8*EXP(-$C$5*($D393-($AG$14-1)*$C$3))</f>
        <v>2.2514253968643837E-10</v>
      </c>
      <c r="AH393">
        <f t="shared" si="166"/>
        <v>1.4295660173641746E-9</v>
      </c>
      <c r="AI393">
        <f t="shared" si="174"/>
        <v>9.0771783992875326E-9</v>
      </c>
      <c r="AJ393">
        <f t="shared" si="182"/>
        <v>5.7636490159728058E-8</v>
      </c>
      <c r="AK393">
        <f t="shared" si="164"/>
        <v>3.6596890044522897E-7</v>
      </c>
      <c r="AL393">
        <f t="shared" si="172"/>
        <v>2.3237576702176058E-6</v>
      </c>
      <c r="AM393">
        <f t="shared" si="180"/>
        <v>1.4754941480890393E-5</v>
      </c>
      <c r="AN393">
        <f t="shared" si="163"/>
        <v>9.3688038513978507E-5</v>
      </c>
      <c r="AO393">
        <f t="shared" si="171"/>
        <v>5.9488196357570643E-4</v>
      </c>
      <c r="AP393">
        <f t="shared" si="179"/>
        <v>3.7772650191079367E-3</v>
      </c>
      <c r="AQ393">
        <f t="shared" si="161"/>
        <v>2.3984137859578494E-2</v>
      </c>
      <c r="AR393">
        <f t="shared" si="169"/>
        <v>0.15228978267538082</v>
      </c>
      <c r="AS393">
        <f t="shared" si="177"/>
        <v>0.96697984489163169</v>
      </c>
    </row>
    <row r="394" spans="1:46" x14ac:dyDescent="0.2">
      <c r="A394">
        <v>380</v>
      </c>
      <c r="B394">
        <f t="shared" si="132"/>
        <v>37</v>
      </c>
      <c r="C394">
        <f t="shared" si="133"/>
        <v>9</v>
      </c>
      <c r="D394">
        <f t="shared" si="134"/>
        <v>304</v>
      </c>
      <c r="E394">
        <f t="shared" si="135"/>
        <v>-232</v>
      </c>
      <c r="F394" t="e">
        <f t="shared" si="136"/>
        <v>#N/A</v>
      </c>
      <c r="G394" t="e">
        <f t="shared" si="137"/>
        <v>#N/A</v>
      </c>
      <c r="H394">
        <f t="shared" si="138"/>
        <v>1.565298288505541E-30</v>
      </c>
      <c r="I394">
        <f t="shared" si="145"/>
        <v>9.9390245992707798E-30</v>
      </c>
      <c r="J394">
        <f t="shared" si="152"/>
        <v>6.3108872417681303E-29</v>
      </c>
      <c r="K394">
        <f t="shared" si="160"/>
        <v>4.0071636185741875E-28</v>
      </c>
      <c r="L394">
        <f t="shared" si="168"/>
        <v>2.5443902974133214E-27</v>
      </c>
      <c r="M394">
        <f t="shared" si="176"/>
        <v>1.6155871338926425E-26</v>
      </c>
      <c r="N394">
        <f t="shared" si="130"/>
        <v>1.0258338863549856E-25</v>
      </c>
      <c r="O394">
        <f t="shared" si="143"/>
        <v>6.5136391613781074E-25</v>
      </c>
      <c r="P394">
        <f t="shared" si="150"/>
        <v>4.1359030627651678E-24</v>
      </c>
      <c r="Q394">
        <f t="shared" si="157"/>
        <v>2.6261347490687648E-23</v>
      </c>
      <c r="R394">
        <f t="shared" si="165"/>
        <v>1.6674916253127967E-22</v>
      </c>
      <c r="S394">
        <f t="shared" si="173"/>
        <v>1.0587911840678764E-21</v>
      </c>
      <c r="T394">
        <f t="shared" si="181"/>
        <v>6.7229049576160433E-21</v>
      </c>
      <c r="U394">
        <f t="shared" si="140"/>
        <v>4.2687785608007625E-20</v>
      </c>
      <c r="V394">
        <f t="shared" si="147"/>
        <v>2.7105054312137654E-19</v>
      </c>
      <c r="W394">
        <f t="shared" si="154"/>
        <v>1.7210636691497082E-18</v>
      </c>
      <c r="X394">
        <f t="shared" si="162"/>
        <v>1.092807311564996E-17</v>
      </c>
      <c r="Y394">
        <f t="shared" si="170"/>
        <v>6.9388939039072432E-17</v>
      </c>
      <c r="Z394">
        <f t="shared" si="178"/>
        <v>4.4059229930232245E-16</v>
      </c>
      <c r="AA394">
        <f t="shared" si="131"/>
        <v>2.7975867176063917E-15</v>
      </c>
      <c r="AB394">
        <f t="shared" si="144"/>
        <v>1.7763568394002555E-14</v>
      </c>
      <c r="AC394">
        <f t="shared" si="151"/>
        <v>1.1279162862139462E-13</v>
      </c>
      <c r="AD394">
        <f t="shared" si="159"/>
        <v>7.1618219970723425E-13</v>
      </c>
      <c r="AE394">
        <f t="shared" si="167"/>
        <v>4.5474735088646573E-12</v>
      </c>
      <c r="AF394">
        <f t="shared" si="175"/>
        <v>2.8874656927077046E-11</v>
      </c>
      <c r="AG394">
        <f t="shared" si="183"/>
        <v>1.833426431250521E-10</v>
      </c>
      <c r="AH394">
        <f t="shared" si="166"/>
        <v>1.164153218269349E-9</v>
      </c>
      <c r="AI394">
        <f t="shared" si="174"/>
        <v>7.3919121733317287E-9</v>
      </c>
      <c r="AJ394">
        <f t="shared" si="182"/>
        <v>4.6935716640013204E-8</v>
      </c>
      <c r="AK394">
        <f t="shared" si="164"/>
        <v>2.980232238769536E-7</v>
      </c>
      <c r="AL394">
        <f t="shared" si="172"/>
        <v>1.8923295163729204E-6</v>
      </c>
      <c r="AM394">
        <f t="shared" si="180"/>
        <v>1.2015543459843389E-5</v>
      </c>
      <c r="AN394">
        <f t="shared" si="163"/>
        <v>7.6293945312500027E-5</v>
      </c>
      <c r="AO394">
        <f t="shared" si="171"/>
        <v>4.8443635619146714E-4</v>
      </c>
      <c r="AP394">
        <f t="shared" si="179"/>
        <v>3.0759791257199071E-3</v>
      </c>
      <c r="AQ394">
        <f t="shared" si="161"/>
        <v>1.9531250000000003E-2</v>
      </c>
      <c r="AR394">
        <f t="shared" si="169"/>
        <v>0.12401570718501562</v>
      </c>
      <c r="AS394">
        <f t="shared" si="177"/>
        <v>0.78745065618429588</v>
      </c>
    </row>
    <row r="395" spans="1:46" s="1" customFormat="1" x14ac:dyDescent="0.2">
      <c r="A395" s="1">
        <v>381</v>
      </c>
      <c r="B395" s="1">
        <f t="shared" si="132"/>
        <v>38</v>
      </c>
      <c r="C395" s="1">
        <f t="shared" si="133"/>
        <v>0</v>
      </c>
      <c r="D395" s="1">
        <f t="shared" si="134"/>
        <v>304</v>
      </c>
      <c r="E395" s="1">
        <f t="shared" si="135"/>
        <v>-232</v>
      </c>
      <c r="F395" s="1" t="e">
        <f t="shared" si="136"/>
        <v>#N/A</v>
      </c>
      <c r="G395" s="1" t="e">
        <f t="shared" si="137"/>
        <v>#N/A</v>
      </c>
      <c r="H395" s="1">
        <f t="shared" si="138"/>
        <v>1.565298288505541E-30</v>
      </c>
      <c r="I395" s="1">
        <f t="shared" si="145"/>
        <v>9.9390245992707798E-30</v>
      </c>
      <c r="J395" s="1">
        <f t="shared" si="152"/>
        <v>6.3108872417681303E-29</v>
      </c>
      <c r="K395" s="1">
        <f t="shared" si="160"/>
        <v>4.0071636185741875E-28</v>
      </c>
      <c r="L395" s="1">
        <f t="shared" si="168"/>
        <v>2.5443902974133214E-27</v>
      </c>
      <c r="M395" s="1">
        <f t="shared" si="176"/>
        <v>1.6155871338926425E-26</v>
      </c>
      <c r="N395" s="1">
        <f t="shared" ref="N395:N458" si="184">$C$8*EXP(-$C$5*($D395-($N$14-1)*$C$3))</f>
        <v>1.0258338863549856E-25</v>
      </c>
      <c r="O395" s="1">
        <f t="shared" si="143"/>
        <v>6.5136391613781074E-25</v>
      </c>
      <c r="P395" s="1">
        <f t="shared" si="150"/>
        <v>4.1359030627651678E-24</v>
      </c>
      <c r="Q395" s="1">
        <f t="shared" si="157"/>
        <v>2.6261347490687648E-23</v>
      </c>
      <c r="R395" s="1">
        <f t="shared" si="165"/>
        <v>1.6674916253127967E-22</v>
      </c>
      <c r="S395" s="1">
        <f t="shared" si="173"/>
        <v>1.0587911840678764E-21</v>
      </c>
      <c r="T395" s="1">
        <f t="shared" si="181"/>
        <v>6.7229049576160433E-21</v>
      </c>
      <c r="U395" s="1">
        <f t="shared" si="140"/>
        <v>4.2687785608007625E-20</v>
      </c>
      <c r="V395" s="1">
        <f t="shared" si="147"/>
        <v>2.7105054312137654E-19</v>
      </c>
      <c r="W395" s="1">
        <f t="shared" si="154"/>
        <v>1.7210636691497082E-18</v>
      </c>
      <c r="X395" s="1">
        <f t="shared" si="162"/>
        <v>1.092807311564996E-17</v>
      </c>
      <c r="Y395" s="1">
        <f t="shared" si="170"/>
        <v>6.9388939039072432E-17</v>
      </c>
      <c r="Z395" s="1">
        <f t="shared" si="178"/>
        <v>4.4059229930232245E-16</v>
      </c>
      <c r="AA395" s="1">
        <f t="shared" si="131"/>
        <v>2.7975867176063917E-15</v>
      </c>
      <c r="AB395" s="1">
        <f t="shared" si="144"/>
        <v>1.7763568394002555E-14</v>
      </c>
      <c r="AC395" s="1">
        <f t="shared" si="151"/>
        <v>1.1279162862139462E-13</v>
      </c>
      <c r="AD395" s="1">
        <f t="shared" si="159"/>
        <v>7.1618219970723425E-13</v>
      </c>
      <c r="AE395" s="1">
        <f t="shared" si="167"/>
        <v>4.5474735088646573E-12</v>
      </c>
      <c r="AF395" s="1">
        <f t="shared" si="175"/>
        <v>2.8874656927077046E-11</v>
      </c>
      <c r="AG395" s="1">
        <f t="shared" si="183"/>
        <v>1.833426431250521E-10</v>
      </c>
      <c r="AH395" s="1">
        <f t="shared" si="166"/>
        <v>1.164153218269349E-9</v>
      </c>
      <c r="AI395" s="1">
        <f t="shared" si="174"/>
        <v>7.3919121733317287E-9</v>
      </c>
      <c r="AJ395" s="1">
        <f t="shared" si="182"/>
        <v>4.6935716640013204E-8</v>
      </c>
      <c r="AK395" s="1">
        <f t="shared" si="164"/>
        <v>2.980232238769536E-7</v>
      </c>
      <c r="AL395" s="1">
        <f t="shared" si="172"/>
        <v>1.8923295163729204E-6</v>
      </c>
      <c r="AM395" s="1">
        <f t="shared" si="180"/>
        <v>1.2015543459843389E-5</v>
      </c>
      <c r="AN395" s="1">
        <f t="shared" si="163"/>
        <v>7.6293945312500027E-5</v>
      </c>
      <c r="AO395" s="1">
        <f t="shared" si="171"/>
        <v>4.8443635619146714E-4</v>
      </c>
      <c r="AP395" s="1">
        <f t="shared" si="179"/>
        <v>3.0759791257199071E-3</v>
      </c>
      <c r="AQ395" s="1">
        <f t="shared" si="161"/>
        <v>1.9531250000000003E-2</v>
      </c>
      <c r="AR395" s="1">
        <f t="shared" si="169"/>
        <v>0.12401570718501562</v>
      </c>
      <c r="AS395" s="1">
        <f t="shared" si="177"/>
        <v>0.78745065618429588</v>
      </c>
      <c r="AT395" s="1">
        <f t="shared" ref="AT395:AT426" si="185">$C$8*EXP(-$C$5*($D395-($AT$14-1)*$C$3))</f>
        <v>5</v>
      </c>
    </row>
    <row r="396" spans="1:46" x14ac:dyDescent="0.2">
      <c r="A396">
        <v>382</v>
      </c>
      <c r="B396">
        <f t="shared" si="132"/>
        <v>38</v>
      </c>
      <c r="C396">
        <f t="shared" si="133"/>
        <v>1</v>
      </c>
      <c r="D396">
        <f t="shared" si="134"/>
        <v>304.88888888888891</v>
      </c>
      <c r="E396">
        <f t="shared" si="135"/>
        <v>-232.88888888888891</v>
      </c>
      <c r="F396" t="e">
        <f t="shared" si="136"/>
        <v>#N/A</v>
      </c>
      <c r="G396" t="e">
        <f t="shared" si="137"/>
        <v>#N/A</v>
      </c>
      <c r="H396">
        <f t="shared" si="138"/>
        <v>1.2746854765581736E-30</v>
      </c>
      <c r="I396">
        <f t="shared" si="145"/>
        <v>8.093748265668163E-30</v>
      </c>
      <c r="J396">
        <f t="shared" si="152"/>
        <v>5.1392098045149254E-29</v>
      </c>
      <c r="K396">
        <f t="shared" si="160"/>
        <v>3.2631948199889268E-28</v>
      </c>
      <c r="L396">
        <f t="shared" si="168"/>
        <v>2.0719995560110364E-27</v>
      </c>
      <c r="M396">
        <f t="shared" si="176"/>
        <v>1.3156377099558218E-26</v>
      </c>
      <c r="N396">
        <f t="shared" si="184"/>
        <v>8.3537787391716583E-26</v>
      </c>
      <c r="O396">
        <f t="shared" si="143"/>
        <v>5.3043188633882561E-25</v>
      </c>
      <c r="P396">
        <f t="shared" si="150"/>
        <v>3.3680325374869059E-24</v>
      </c>
      <c r="Q396">
        <f t="shared" si="157"/>
        <v>2.138567357227931E-23</v>
      </c>
      <c r="R396">
        <f t="shared" si="165"/>
        <v>1.3579056290273947E-22</v>
      </c>
      <c r="S396">
        <f t="shared" si="173"/>
        <v>8.6221632959664848E-22</v>
      </c>
      <c r="T396">
        <f t="shared" si="181"/>
        <v>5.4747324345035071E-21</v>
      </c>
      <c r="U396">
        <f t="shared" si="140"/>
        <v>3.4762384103101329E-20</v>
      </c>
      <c r="V396">
        <f t="shared" si="147"/>
        <v>2.2072738037674216E-19</v>
      </c>
      <c r="W396">
        <f t="shared" si="154"/>
        <v>1.4015315032328988E-18</v>
      </c>
      <c r="X396">
        <f t="shared" si="162"/>
        <v>8.8991703303938817E-18</v>
      </c>
      <c r="Y396">
        <f t="shared" si="170"/>
        <v>5.6506209376446029E-17</v>
      </c>
      <c r="Z396">
        <f t="shared" si="178"/>
        <v>3.5879206482762234E-16</v>
      </c>
      <c r="AA396">
        <f t="shared" si="131"/>
        <v>2.2781876045808353E-15</v>
      </c>
      <c r="AB396">
        <f t="shared" si="144"/>
        <v>1.4465589600370196E-14</v>
      </c>
      <c r="AC396">
        <f t="shared" si="151"/>
        <v>9.1850768595871381E-14</v>
      </c>
      <c r="AD396">
        <f t="shared" si="159"/>
        <v>5.8321602677269434E-13</v>
      </c>
      <c r="AE396">
        <f t="shared" si="167"/>
        <v>3.7031909376947597E-12</v>
      </c>
      <c r="AF396">
        <f t="shared" si="175"/>
        <v>2.3513796760543006E-11</v>
      </c>
      <c r="AG396">
        <f t="shared" si="183"/>
        <v>1.4930330285380985E-10</v>
      </c>
      <c r="AH396">
        <f t="shared" si="166"/>
        <v>9.4801688004985579E-10</v>
      </c>
      <c r="AI396">
        <f t="shared" si="174"/>
        <v>6.0195319706990144E-9</v>
      </c>
      <c r="AJ396">
        <f t="shared" si="182"/>
        <v>3.8221645530575349E-8</v>
      </c>
      <c r="AK396">
        <f t="shared" si="164"/>
        <v>2.4269232129276324E-7</v>
      </c>
      <c r="AL396">
        <f t="shared" si="172"/>
        <v>1.5410001844989458E-6</v>
      </c>
      <c r="AM396">
        <f t="shared" si="180"/>
        <v>9.7847412558272606E-6</v>
      </c>
      <c r="AN396">
        <f t="shared" si="163"/>
        <v>6.212923425094743E-5</v>
      </c>
      <c r="AO396">
        <f t="shared" si="171"/>
        <v>3.9449604723173039E-4</v>
      </c>
      <c r="AP396">
        <f t="shared" si="179"/>
        <v>2.5048937614917804E-3</v>
      </c>
      <c r="AQ396">
        <f t="shared" si="161"/>
        <v>1.5905083968242525E-2</v>
      </c>
      <c r="AR396">
        <f t="shared" si="169"/>
        <v>0.10099098809132288</v>
      </c>
      <c r="AS396">
        <f t="shared" si="177"/>
        <v>0.64125280294189535</v>
      </c>
      <c r="AT396">
        <f t="shared" si="185"/>
        <v>4.0717014958700846</v>
      </c>
    </row>
    <row r="397" spans="1:46" x14ac:dyDescent="0.2">
      <c r="A397">
        <v>383</v>
      </c>
      <c r="B397">
        <f t="shared" si="132"/>
        <v>38</v>
      </c>
      <c r="C397">
        <f t="shared" si="133"/>
        <v>2</v>
      </c>
      <c r="D397">
        <f t="shared" si="134"/>
        <v>305.77777777777777</v>
      </c>
      <c r="E397">
        <f t="shared" si="135"/>
        <v>-233.77777777777777</v>
      </c>
      <c r="F397" t="e">
        <f t="shared" si="136"/>
        <v>#N/A</v>
      </c>
      <c r="G397" t="e">
        <f t="shared" si="137"/>
        <v>#N/A</v>
      </c>
      <c r="H397">
        <f t="shared" si="138"/>
        <v>1.0380277523331679E-30</v>
      </c>
      <c r="I397">
        <f t="shared" si="145"/>
        <v>6.5910653841034582E-30</v>
      </c>
      <c r="J397">
        <f t="shared" si="152"/>
        <v>4.1850656497267668E-29</v>
      </c>
      <c r="K397">
        <f t="shared" si="160"/>
        <v>2.6573510459729117E-28</v>
      </c>
      <c r="L397">
        <f t="shared" si="168"/>
        <v>1.6873127383304745E-27</v>
      </c>
      <c r="M397">
        <f t="shared" si="176"/>
        <v>1.0713768063300608E-26</v>
      </c>
      <c r="N397">
        <f t="shared" si="184"/>
        <v>6.8028186776906586E-26</v>
      </c>
      <c r="O397">
        <f t="shared" si="143"/>
        <v>4.3195206101260176E-25</v>
      </c>
      <c r="P397">
        <f t="shared" si="150"/>
        <v>2.7427246242049574E-24</v>
      </c>
      <c r="Q397">
        <f t="shared" si="157"/>
        <v>1.7415215814888098E-23</v>
      </c>
      <c r="R397">
        <f t="shared" si="165"/>
        <v>1.1057972761922614E-22</v>
      </c>
      <c r="S397">
        <f t="shared" si="173"/>
        <v>7.0213750379646468E-22</v>
      </c>
      <c r="T397">
        <f t="shared" si="181"/>
        <v>4.458295248611356E-21</v>
      </c>
      <c r="U397">
        <f t="shared" si="140"/>
        <v>2.8308410270521911E-20</v>
      </c>
      <c r="V397">
        <f t="shared" si="147"/>
        <v>1.7974720097189505E-19</v>
      </c>
      <c r="W397">
        <f t="shared" si="154"/>
        <v>1.1413235836445079E-18</v>
      </c>
      <c r="X397">
        <f t="shared" si="162"/>
        <v>7.2469530292536139E-18</v>
      </c>
      <c r="Y397">
        <f t="shared" si="170"/>
        <v>4.6015283448805171E-17</v>
      </c>
      <c r="Z397">
        <f t="shared" si="178"/>
        <v>2.9217883741299215E-16</v>
      </c>
      <c r="AA397">
        <f t="shared" ref="AA397:AA464" si="186">$C$8*EXP(-$C$5*($D397-($AA$14-1)*$C$3))</f>
        <v>1.8552199754889267E-15</v>
      </c>
      <c r="AB397">
        <f t="shared" si="144"/>
        <v>1.177991256289413E-14</v>
      </c>
      <c r="AC397">
        <f t="shared" si="151"/>
        <v>7.4797782377726319E-14</v>
      </c>
      <c r="AD397">
        <f t="shared" si="159"/>
        <v>4.7493631372516383E-13</v>
      </c>
      <c r="AE397">
        <f t="shared" si="167"/>
        <v>3.0156576161008997E-12</v>
      </c>
      <c r="AF397">
        <f t="shared" si="175"/>
        <v>1.9148232288697883E-11</v>
      </c>
      <c r="AG397">
        <f t="shared" si="183"/>
        <v>1.2158369631364204E-10</v>
      </c>
      <c r="AH397">
        <f t="shared" si="166"/>
        <v>7.7200834972182805E-10</v>
      </c>
      <c r="AI397">
        <f t="shared" si="174"/>
        <v>4.9019474659066613E-9</v>
      </c>
      <c r="AJ397">
        <f t="shared" si="182"/>
        <v>3.112542625629227E-8</v>
      </c>
      <c r="AK397">
        <f t="shared" si="164"/>
        <v>1.9763413752878814E-7</v>
      </c>
      <c r="AL397">
        <f t="shared" si="172"/>
        <v>1.254898551272104E-6</v>
      </c>
      <c r="AM397">
        <f t="shared" si="180"/>
        <v>7.9681091216108263E-6</v>
      </c>
      <c r="AN397">
        <f t="shared" si="163"/>
        <v>5.0594339207369709E-5</v>
      </c>
      <c r="AO397">
        <f t="shared" si="171"/>
        <v>3.2125402912565879E-4</v>
      </c>
      <c r="AP397">
        <f t="shared" si="179"/>
        <v>2.0398359351323711E-3</v>
      </c>
      <c r="AQ397">
        <f t="shared" ref="AQ397:AQ428" si="187">$C$8*EXP(-$C$5*($D397-($AQ$14-1)*$C$3))</f>
        <v>1.2952150837086654E-2</v>
      </c>
      <c r="AR397">
        <f t="shared" si="169"/>
        <v>8.2241031456168567E-2</v>
      </c>
      <c r="AS397">
        <f t="shared" si="177"/>
        <v>0.522197999393887</v>
      </c>
      <c r="AT397">
        <f t="shared" si="185"/>
        <v>3.3157506142941804</v>
      </c>
    </row>
    <row r="398" spans="1:46" x14ac:dyDescent="0.2">
      <c r="A398">
        <v>384</v>
      </c>
      <c r="B398">
        <f t="shared" si="132"/>
        <v>38</v>
      </c>
      <c r="C398">
        <f t="shared" si="133"/>
        <v>3</v>
      </c>
      <c r="D398">
        <f t="shared" si="134"/>
        <v>306.66666666666669</v>
      </c>
      <c r="E398">
        <f t="shared" si="135"/>
        <v>-234.66666666666669</v>
      </c>
      <c r="F398" t="e">
        <f t="shared" si="136"/>
        <v>#N/A</v>
      </c>
      <c r="G398" t="e">
        <f t="shared" si="137"/>
        <v>#N/A</v>
      </c>
      <c r="H398">
        <f t="shared" si="138"/>
        <v>8.4530783038592073E-31</v>
      </c>
      <c r="I398">
        <f t="shared" si="145"/>
        <v>5.3673701567662945E-30</v>
      </c>
      <c r="J398">
        <f t="shared" si="152"/>
        <v>3.4080676132614309E-29</v>
      </c>
      <c r="K398">
        <f t="shared" si="160"/>
        <v>2.1639880457879589E-28</v>
      </c>
      <c r="L398">
        <f t="shared" si="168"/>
        <v>1.3740467601321723E-27</v>
      </c>
      <c r="M398">
        <f t="shared" si="176"/>
        <v>8.7246530899492085E-27</v>
      </c>
      <c r="N398">
        <f t="shared" si="184"/>
        <v>5.5398093972172172E-26</v>
      </c>
      <c r="O398">
        <f t="shared" si="143"/>
        <v>3.5175597059383638E-25</v>
      </c>
      <c r="P398">
        <f t="shared" si="150"/>
        <v>2.2335111910269988E-24</v>
      </c>
      <c r="Q398">
        <f t="shared" si="157"/>
        <v>1.4181912056875988E-23</v>
      </c>
      <c r="R398">
        <f t="shared" si="165"/>
        <v>9.0049528472022172E-23</v>
      </c>
      <c r="S398">
        <f t="shared" si="173"/>
        <v>5.7177886490291208E-22</v>
      </c>
      <c r="T398">
        <f t="shared" si="181"/>
        <v>3.6305694865602551E-21</v>
      </c>
      <c r="U398">
        <f t="shared" si="140"/>
        <v>2.3052679288837691E-20</v>
      </c>
      <c r="V398">
        <f t="shared" si="147"/>
        <v>1.4637538941514559E-19</v>
      </c>
      <c r="W398">
        <f t="shared" si="154"/>
        <v>9.2942578855942589E-19</v>
      </c>
      <c r="X398">
        <f t="shared" si="162"/>
        <v>5.9014858979424112E-18</v>
      </c>
      <c r="Y398">
        <f t="shared" si="170"/>
        <v>3.7472099690277302E-17</v>
      </c>
      <c r="Z398">
        <f t="shared" si="178"/>
        <v>2.3793300187121323E-16</v>
      </c>
      <c r="AA398">
        <f t="shared" si="186"/>
        <v>1.5107803898732584E-15</v>
      </c>
      <c r="AB398">
        <f t="shared" si="144"/>
        <v>9.5928575207109955E-15</v>
      </c>
      <c r="AC398">
        <f t="shared" si="151"/>
        <v>6.0910848479030624E-14</v>
      </c>
      <c r="AD398">
        <f t="shared" si="159"/>
        <v>3.8675977980755447E-13</v>
      </c>
      <c r="AE398">
        <f t="shared" si="167"/>
        <v>2.4557715253020076E-12</v>
      </c>
      <c r="AF398">
        <f t="shared" si="175"/>
        <v>1.5593177210631794E-11</v>
      </c>
      <c r="AG398">
        <f t="shared" si="183"/>
        <v>9.9010503630734008E-11</v>
      </c>
      <c r="AH398">
        <f t="shared" si="166"/>
        <v>6.2867751047731229E-10</v>
      </c>
      <c r="AI398">
        <f t="shared" si="174"/>
        <v>3.9918533659217427E-9</v>
      </c>
      <c r="AJ398">
        <f t="shared" si="182"/>
        <v>2.5346688929467923E-8</v>
      </c>
      <c r="AK398">
        <f t="shared" si="164"/>
        <v>1.6094144268219205E-7</v>
      </c>
      <c r="AL398">
        <f t="shared" si="172"/>
        <v>1.0219144616759649E-6</v>
      </c>
      <c r="AM398">
        <f t="shared" si="180"/>
        <v>6.4887523659437814E-6</v>
      </c>
      <c r="AN398">
        <f t="shared" si="163"/>
        <v>4.1201009326641185E-5</v>
      </c>
      <c r="AO398">
        <f t="shared" si="171"/>
        <v>2.6161010218904722E-4</v>
      </c>
      <c r="AP398">
        <f t="shared" si="179"/>
        <v>1.6611206056816063E-3</v>
      </c>
      <c r="AQ398">
        <f t="shared" si="187"/>
        <v>1.0547458387620133E-2</v>
      </c>
      <c r="AR398">
        <f t="shared" si="169"/>
        <v>6.6972186160396019E-2</v>
      </c>
      <c r="AS398">
        <f t="shared" si="177"/>
        <v>0.42524687505449088</v>
      </c>
      <c r="AT398">
        <f t="shared" si="185"/>
        <v>2.7001493472307536</v>
      </c>
    </row>
    <row r="399" spans="1:46" x14ac:dyDescent="0.2">
      <c r="A399">
        <v>385</v>
      </c>
      <c r="B399">
        <f t="shared" ref="B399:B462" si="188">FLOOR(A399-1,10)/10</f>
        <v>38</v>
      </c>
      <c r="C399">
        <f t="shared" ref="C399:C464" si="189">MOD(A399-1,10)</f>
        <v>4</v>
      </c>
      <c r="D399">
        <f t="shared" ref="D399:D462" si="190">(B399+C399/9)*$C$3</f>
        <v>307.55555555555554</v>
      </c>
      <c r="E399">
        <f t="shared" ref="E399:E462" si="191">$C$10-D399</f>
        <v>-235.55555555555554</v>
      </c>
      <c r="F399" t="e">
        <f t="shared" ref="F399:F462" si="192">IF(E399&lt;0,NA(),D399)</f>
        <v>#N/A</v>
      </c>
      <c r="G399" t="e">
        <f t="shared" ref="G399:G462" si="193">IF(E399&lt;0,NA(),SUM(H399:AZ399))</f>
        <v>#N/A</v>
      </c>
      <c r="H399">
        <f t="shared" ref="H399:H464" si="194">$C$7*EXP(-$C$5*D399)</f>
        <v>6.8836823149062659E-31</v>
      </c>
      <c r="I399">
        <f t="shared" si="145"/>
        <v>4.3708658192387983E-30</v>
      </c>
      <c r="J399">
        <f t="shared" si="152"/>
        <v>2.7753267997886199E-29</v>
      </c>
      <c r="K399">
        <f t="shared" si="160"/>
        <v>1.7622226726160052E-28</v>
      </c>
      <c r="L399">
        <f t="shared" si="168"/>
        <v>1.1189416497251412E-27</v>
      </c>
      <c r="M399">
        <f t="shared" si="176"/>
        <v>7.1048366074588712E-27</v>
      </c>
      <c r="N399">
        <f t="shared" si="184"/>
        <v>4.5112900418969446E-26</v>
      </c>
      <c r="O399">
        <f t="shared" si="143"/>
        <v>2.864490623296343E-25</v>
      </c>
      <c r="P399">
        <f t="shared" si="150"/>
        <v>1.8188381715094725E-24</v>
      </c>
      <c r="Q399">
        <f t="shared" si="157"/>
        <v>1.1548902507256186E-23</v>
      </c>
      <c r="R399">
        <f t="shared" si="165"/>
        <v>7.3330959956386439E-23</v>
      </c>
      <c r="S399">
        <f t="shared" si="173"/>
        <v>4.6562257190642195E-22</v>
      </c>
      <c r="T399">
        <f t="shared" si="181"/>
        <v>2.9565190418575861E-21</v>
      </c>
      <c r="U399">
        <f t="shared" si="140"/>
        <v>1.8772725748834941E-20</v>
      </c>
      <c r="V399">
        <f t="shared" si="147"/>
        <v>1.1919937840804409E-19</v>
      </c>
      <c r="W399">
        <f t="shared" si="154"/>
        <v>7.5686887471554243E-19</v>
      </c>
      <c r="X399">
        <f t="shared" si="162"/>
        <v>4.8058177917017479E-18</v>
      </c>
      <c r="Y399">
        <f t="shared" si="170"/>
        <v>3.0515040872459312E-17</v>
      </c>
      <c r="Z399">
        <f t="shared" si="178"/>
        <v>1.9375843192717763E-16</v>
      </c>
      <c r="AA399">
        <f t="shared" si="186"/>
        <v>1.2302893546756482E-15</v>
      </c>
      <c r="AB399">
        <f t="shared" si="144"/>
        <v>7.8118504633495886E-15</v>
      </c>
      <c r="AC399">
        <f t="shared" si="151"/>
        <v>4.9602158573357511E-14</v>
      </c>
      <c r="AD399">
        <f t="shared" si="159"/>
        <v>3.1495407479696509E-13</v>
      </c>
      <c r="AE399">
        <f t="shared" si="167"/>
        <v>1.9998337186174959E-12</v>
      </c>
      <c r="AF399">
        <f t="shared" si="175"/>
        <v>1.2698152594779533E-11</v>
      </c>
      <c r="AG399">
        <f t="shared" si="183"/>
        <v>8.0628243148023102E-11</v>
      </c>
      <c r="AH399">
        <f t="shared" si="166"/>
        <v>5.1195743196607761E-10</v>
      </c>
      <c r="AI399">
        <f t="shared" si="174"/>
        <v>3.2507270642635624E-9</v>
      </c>
      <c r="AJ399">
        <f t="shared" si="182"/>
        <v>2.0640830245893934E-8</v>
      </c>
      <c r="AK399">
        <f t="shared" si="164"/>
        <v>1.3106110258331595E-7</v>
      </c>
      <c r="AL399">
        <f t="shared" si="172"/>
        <v>8.3218612845147102E-7</v>
      </c>
      <c r="AM399">
        <f t="shared" si="180"/>
        <v>5.2840525429488319E-6</v>
      </c>
      <c r="AN399">
        <f t="shared" ref="AN399:AN430" si="195">$C$8*EXP(-$C$5*($D399-($AN$14-1)*$C$3))</f>
        <v>3.3551642261328909E-5</v>
      </c>
      <c r="AO399">
        <f t="shared" si="171"/>
        <v>2.1303964888357674E-4</v>
      </c>
      <c r="AP399">
        <f t="shared" si="179"/>
        <v>1.3527174509949018E-3</v>
      </c>
      <c r="AQ399">
        <f t="shared" si="187"/>
        <v>8.5892204189001904E-3</v>
      </c>
      <c r="AR399">
        <f t="shared" si="169"/>
        <v>5.4538150114195591E-2</v>
      </c>
      <c r="AS399">
        <f t="shared" si="177"/>
        <v>0.34629566745469464</v>
      </c>
      <c r="AT399">
        <f t="shared" si="185"/>
        <v>2.1988404272384474</v>
      </c>
    </row>
    <row r="400" spans="1:46" x14ac:dyDescent="0.2">
      <c r="A400">
        <v>386</v>
      </c>
      <c r="B400">
        <f t="shared" si="188"/>
        <v>38</v>
      </c>
      <c r="C400">
        <f t="shared" si="189"/>
        <v>5</v>
      </c>
      <c r="D400">
        <f t="shared" si="190"/>
        <v>308.44444444444446</v>
      </c>
      <c r="E400">
        <f t="shared" si="191"/>
        <v>-236.44444444444446</v>
      </c>
      <c r="F400" t="e">
        <f t="shared" si="192"/>
        <v>#N/A</v>
      </c>
      <c r="G400" t="e">
        <f t="shared" si="193"/>
        <v>#N/A</v>
      </c>
      <c r="H400">
        <f t="shared" si="194"/>
        <v>5.6056599157396353E-31</v>
      </c>
      <c r="I400">
        <f t="shared" si="145"/>
        <v>3.5593721788884435E-30</v>
      </c>
      <c r="J400">
        <f t="shared" si="152"/>
        <v>2.2600604564455221E-29</v>
      </c>
      <c r="K400">
        <f t="shared" si="160"/>
        <v>1.4350489384293475E-28</v>
      </c>
      <c r="L400">
        <f t="shared" si="168"/>
        <v>9.1119927779543578E-28</v>
      </c>
      <c r="M400">
        <f t="shared" si="176"/>
        <v>5.7857547685005402E-27</v>
      </c>
      <c r="N400">
        <f t="shared" si="184"/>
        <v>3.673725282379132E-26</v>
      </c>
      <c r="O400">
        <f t="shared" si="143"/>
        <v>2.332670151156317E-25</v>
      </c>
      <c r="P400">
        <f t="shared" si="150"/>
        <v>1.4811532207361394E-24</v>
      </c>
      <c r="Q400">
        <f t="shared" si="157"/>
        <v>9.4047367228905177E-24</v>
      </c>
      <c r="R400">
        <f t="shared" si="165"/>
        <v>5.9716355869601762E-23</v>
      </c>
      <c r="S400">
        <f t="shared" si="173"/>
        <v>3.7917522450845192E-22</v>
      </c>
      <c r="T400">
        <f t="shared" si="181"/>
        <v>2.4076126010599744E-21</v>
      </c>
      <c r="U400">
        <f t="shared" si="140"/>
        <v>1.528738710261806E-20</v>
      </c>
      <c r="V400">
        <f t="shared" si="147"/>
        <v>9.7068857474163777E-20</v>
      </c>
      <c r="W400">
        <f t="shared" si="154"/>
        <v>6.1634882587135383E-19</v>
      </c>
      <c r="X400">
        <f t="shared" si="162"/>
        <v>3.9135710982701987E-18</v>
      </c>
      <c r="Y400">
        <f t="shared" si="170"/>
        <v>2.4849627513385945E-17</v>
      </c>
      <c r="Z400">
        <f t="shared" si="178"/>
        <v>1.577852994230667E-16</v>
      </c>
      <c r="AA400">
        <f t="shared" si="186"/>
        <v>1.0018742011571715E-15</v>
      </c>
      <c r="AB400">
        <f t="shared" si="144"/>
        <v>6.3615046434268059E-15</v>
      </c>
      <c r="AC400">
        <f t="shared" si="151"/>
        <v>4.0393036652305102E-14</v>
      </c>
      <c r="AD400">
        <f t="shared" si="159"/>
        <v>2.564797954962361E-13</v>
      </c>
      <c r="AE400">
        <f t="shared" si="167"/>
        <v>1.6285451887172577E-12</v>
      </c>
      <c r="AF400">
        <f t="shared" si="175"/>
        <v>1.0340617382990077E-11</v>
      </c>
      <c r="AG400">
        <f t="shared" si="183"/>
        <v>6.565882764703648E-11</v>
      </c>
      <c r="AH400">
        <f t="shared" si="166"/>
        <v>4.1690756831161822E-10</v>
      </c>
      <c r="AI400">
        <f t="shared" si="174"/>
        <v>2.6471980500454613E-9</v>
      </c>
      <c r="AJ400">
        <f t="shared" si="182"/>
        <v>1.6808659877641352E-8</v>
      </c>
      <c r="AK400">
        <f t="shared" si="164"/>
        <v>1.0672833748777397E-7</v>
      </c>
      <c r="AL400">
        <f t="shared" si="172"/>
        <v>6.7768270081163863E-7</v>
      </c>
      <c r="AM400">
        <f t="shared" si="180"/>
        <v>4.3030169286761819E-6</v>
      </c>
      <c r="AN400">
        <f t="shared" si="195"/>
        <v>2.7322454396870154E-5</v>
      </c>
      <c r="AO400">
        <f t="shared" si="171"/>
        <v>1.7348677140777927E-4</v>
      </c>
      <c r="AP400">
        <f t="shared" si="179"/>
        <v>1.1015723337411013E-3</v>
      </c>
      <c r="AQ400">
        <f t="shared" si="187"/>
        <v>6.9945483255987517E-3</v>
      </c>
      <c r="AR400">
        <f t="shared" si="169"/>
        <v>4.4412613480391487E-2</v>
      </c>
      <c r="AS400">
        <f t="shared" si="177"/>
        <v>0.28200251743772187</v>
      </c>
      <c r="AT400">
        <f t="shared" si="185"/>
        <v>1.7906043713532807</v>
      </c>
    </row>
    <row r="401" spans="1:48" x14ac:dyDescent="0.2">
      <c r="A401">
        <v>387</v>
      </c>
      <c r="B401">
        <f t="shared" si="188"/>
        <v>38</v>
      </c>
      <c r="C401">
        <f t="shared" si="189"/>
        <v>6</v>
      </c>
      <c r="D401">
        <f t="shared" si="190"/>
        <v>309.33333333333331</v>
      </c>
      <c r="E401">
        <f t="shared" si="191"/>
        <v>-237.33333333333331</v>
      </c>
      <c r="F401" t="e">
        <f t="shared" si="192"/>
        <v>#N/A</v>
      </c>
      <c r="G401" t="e">
        <f t="shared" si="193"/>
        <v>#N/A</v>
      </c>
      <c r="H401">
        <f t="shared" si="194"/>
        <v>4.5649147728512544E-31</v>
      </c>
      <c r="I401">
        <f t="shared" si="145"/>
        <v>2.898540205027717E-30</v>
      </c>
      <c r="J401">
        <f t="shared" si="152"/>
        <v>1.84045830825323E-29</v>
      </c>
      <c r="K401">
        <f t="shared" si="160"/>
        <v>1.168618181849922E-28</v>
      </c>
      <c r="L401">
        <f t="shared" si="168"/>
        <v>7.4202629248709591E-28</v>
      </c>
      <c r="M401">
        <f t="shared" si="176"/>
        <v>4.7115732691283061E-27</v>
      </c>
      <c r="N401">
        <f t="shared" si="184"/>
        <v>2.9916625455358027E-26</v>
      </c>
      <c r="O401">
        <f t="shared" si="143"/>
        <v>1.8995873087669536E-25</v>
      </c>
      <c r="P401">
        <f t="shared" si="150"/>
        <v>1.2061627568968473E-24</v>
      </c>
      <c r="Q401">
        <f t="shared" si="157"/>
        <v>7.6586561165716592E-24</v>
      </c>
      <c r="R401">
        <f t="shared" si="165"/>
        <v>4.8629435104434047E-23</v>
      </c>
      <c r="S401">
        <f t="shared" si="173"/>
        <v>3.0877766576559314E-22</v>
      </c>
      <c r="T401">
        <f t="shared" si="181"/>
        <v>1.9606159658423463E-21</v>
      </c>
      <c r="U401">
        <f t="shared" ref="U401:U464" si="196">$C$8*EXP(-$C$5*($D401-($U$14-1)*$C$3))</f>
        <v>1.2449135386735124E-20</v>
      </c>
      <c r="V401">
        <f t="shared" si="147"/>
        <v>7.9047082435991326E-20</v>
      </c>
      <c r="W401">
        <f t="shared" si="154"/>
        <v>5.0191768725564093E-19</v>
      </c>
      <c r="X401">
        <f t="shared" si="162"/>
        <v>3.1869786590041944E-18</v>
      </c>
      <c r="Y401">
        <f t="shared" si="170"/>
        <v>2.0236053103613795E-17</v>
      </c>
      <c r="Z401">
        <f t="shared" si="178"/>
        <v>1.2849092793744327E-16</v>
      </c>
      <c r="AA401">
        <f t="shared" si="186"/>
        <v>8.1586653670507415E-16</v>
      </c>
      <c r="AB401">
        <f t="shared" si="144"/>
        <v>5.1804295945251346E-15</v>
      </c>
      <c r="AC401">
        <f t="shared" si="151"/>
        <v>3.2893677551985501E-14</v>
      </c>
      <c r="AD401">
        <f t="shared" si="159"/>
        <v>2.0886183339649843E-13</v>
      </c>
      <c r="AE401">
        <f t="shared" si="167"/>
        <v>1.3261899761984355E-12</v>
      </c>
      <c r="AF401">
        <f t="shared" si="175"/>
        <v>8.4207814533082947E-12</v>
      </c>
      <c r="AG401">
        <f t="shared" si="183"/>
        <v>5.346862934950363E-11</v>
      </c>
      <c r="AH401">
        <f t="shared" si="166"/>
        <v>3.395046339067985E-10</v>
      </c>
      <c r="AI401">
        <f t="shared" si="174"/>
        <v>2.1557200520469247E-9</v>
      </c>
      <c r="AJ401">
        <f t="shared" si="182"/>
        <v>1.3687969113472939E-8</v>
      </c>
      <c r="AK401">
        <f t="shared" ref="AK401:AK432" si="197">$C$8*EXP(-$C$5*($D401-($AK$14-1)*$C$3))</f>
        <v>8.6913186280140482E-8</v>
      </c>
      <c r="AL401">
        <f t="shared" si="172"/>
        <v>5.5186433332401304E-7</v>
      </c>
      <c r="AM401">
        <f t="shared" si="180"/>
        <v>3.5041200930490686E-6</v>
      </c>
      <c r="AN401">
        <f t="shared" si="195"/>
        <v>2.2249775687715977E-5</v>
      </c>
      <c r="AO401">
        <f t="shared" si="171"/>
        <v>1.412772693309472E-4</v>
      </c>
      <c r="AP401">
        <f t="shared" si="179"/>
        <v>8.9705474382056069E-4</v>
      </c>
      <c r="AQ401">
        <f t="shared" si="187"/>
        <v>5.6959425760552849E-3</v>
      </c>
      <c r="AR401">
        <f t="shared" si="169"/>
        <v>3.6166980948722442E-2</v>
      </c>
      <c r="AS401">
        <f t="shared" si="177"/>
        <v>0.2296460144180634</v>
      </c>
      <c r="AT401">
        <f t="shared" si="185"/>
        <v>1.4581612994701523</v>
      </c>
    </row>
    <row r="402" spans="1:48" x14ac:dyDescent="0.2">
      <c r="A402">
        <v>388</v>
      </c>
      <c r="B402">
        <f t="shared" si="188"/>
        <v>38</v>
      </c>
      <c r="C402">
        <f t="shared" si="189"/>
        <v>7</v>
      </c>
      <c r="D402">
        <f t="shared" si="190"/>
        <v>310.22222222222223</v>
      </c>
      <c r="E402">
        <f t="shared" si="191"/>
        <v>-238.22222222222223</v>
      </c>
      <c r="F402" t="e">
        <f t="shared" si="192"/>
        <v>#N/A</v>
      </c>
      <c r="G402" t="e">
        <f t="shared" si="193"/>
        <v>#N/A</v>
      </c>
      <c r="H402">
        <f t="shared" si="194"/>
        <v>3.7173940618275647E-31</v>
      </c>
      <c r="I402">
        <f t="shared" si="145"/>
        <v>2.3603980977301774E-30</v>
      </c>
      <c r="J402">
        <f t="shared" si="152"/>
        <v>1.4987593693602557E-29</v>
      </c>
      <c r="K402">
        <f t="shared" si="160"/>
        <v>9.5165287982785724E-29</v>
      </c>
      <c r="L402">
        <f t="shared" si="168"/>
        <v>6.0426191301892586E-28</v>
      </c>
      <c r="M402">
        <f t="shared" si="176"/>
        <v>3.8368239855622294E-27</v>
      </c>
      <c r="N402">
        <f t="shared" si="184"/>
        <v>2.4362313723593338E-26</v>
      </c>
      <c r="O402">
        <f t="shared" si="143"/>
        <v>1.5469104973284511E-25</v>
      </c>
      <c r="P402">
        <f t="shared" si="150"/>
        <v>9.8222694030393164E-25</v>
      </c>
      <c r="Q402">
        <f t="shared" si="157"/>
        <v>6.2367523132398974E-24</v>
      </c>
      <c r="R402">
        <f t="shared" si="165"/>
        <v>3.9600908731608378E-23</v>
      </c>
      <c r="S402">
        <f t="shared" si="173"/>
        <v>2.5145009671780664E-22</v>
      </c>
      <c r="T402">
        <f t="shared" si="181"/>
        <v>1.5966085921894038E-21</v>
      </c>
      <c r="U402">
        <f t="shared" si="196"/>
        <v>1.0137832635291752E-20</v>
      </c>
      <c r="V402">
        <f t="shared" si="147"/>
        <v>6.4371224759758548E-20</v>
      </c>
      <c r="W402">
        <f t="shared" si="154"/>
        <v>4.0873179960048765E-19</v>
      </c>
      <c r="X402">
        <f t="shared" si="162"/>
        <v>2.5952851546346717E-18</v>
      </c>
      <c r="Y402">
        <f t="shared" si="170"/>
        <v>1.6479033538498201E-17</v>
      </c>
      <c r="Z402">
        <f t="shared" si="178"/>
        <v>1.046353406977249E-16</v>
      </c>
      <c r="AA402">
        <f t="shared" si="186"/>
        <v>6.6439299958647644E-16</v>
      </c>
      <c r="AB402">
        <f t="shared" si="144"/>
        <v>4.2186325858555425E-15</v>
      </c>
      <c r="AC402">
        <f t="shared" si="151"/>
        <v>2.6786647218617593E-14</v>
      </c>
      <c r="AD402">
        <f t="shared" si="159"/>
        <v>1.7008460789413809E-13</v>
      </c>
      <c r="AE402">
        <f t="shared" si="167"/>
        <v>1.0799699419790157E-12</v>
      </c>
      <c r="AF402">
        <f t="shared" si="175"/>
        <v>6.8573816879660845E-12</v>
      </c>
      <c r="AG402">
        <f t="shared" si="183"/>
        <v>4.3541659620899384E-11</v>
      </c>
      <c r="AH402">
        <f t="shared" si="166"/>
        <v>2.7647230514662822E-10</v>
      </c>
      <c r="AI402">
        <f t="shared" si="174"/>
        <v>1.7554897121193191E-9</v>
      </c>
      <c r="AJ402">
        <f t="shared" si="182"/>
        <v>1.1146664862950251E-8</v>
      </c>
      <c r="AK402">
        <f t="shared" si="197"/>
        <v>7.0776910117536625E-8</v>
      </c>
      <c r="AL402">
        <f t="shared" si="172"/>
        <v>4.4940536630254595E-7</v>
      </c>
      <c r="AM402">
        <f t="shared" si="180"/>
        <v>2.8535462049152608E-6</v>
      </c>
      <c r="AN402">
        <f t="shared" si="195"/>
        <v>1.8118888990089386E-5</v>
      </c>
      <c r="AO402">
        <f t="shared" si="171"/>
        <v>1.1504777377345164E-4</v>
      </c>
      <c r="AP402">
        <f t="shared" si="179"/>
        <v>7.30507828458306E-4</v>
      </c>
      <c r="AQ402">
        <f t="shared" si="187"/>
        <v>4.638435581462882E-3</v>
      </c>
      <c r="AR402">
        <f t="shared" si="169"/>
        <v>2.9452230086003617E-2</v>
      </c>
      <c r="AS402">
        <f t="shared" si="177"/>
        <v>0.18701000408532631</v>
      </c>
      <c r="AT402">
        <f t="shared" si="185"/>
        <v>1.1874395088544971</v>
      </c>
    </row>
    <row r="403" spans="1:48" x14ac:dyDescent="0.2">
      <c r="A403">
        <v>389</v>
      </c>
      <c r="B403">
        <f t="shared" si="188"/>
        <v>38</v>
      </c>
      <c r="C403">
        <f t="shared" si="189"/>
        <v>8</v>
      </c>
      <c r="D403">
        <f t="shared" si="190"/>
        <v>311.11111111111109</v>
      </c>
      <c r="E403">
        <f t="shared" si="191"/>
        <v>-239.11111111111109</v>
      </c>
      <c r="F403" t="e">
        <f t="shared" si="192"/>
        <v>#N/A</v>
      </c>
      <c r="G403" t="e">
        <f t="shared" si="193"/>
        <v>#N/A</v>
      </c>
      <c r="H403">
        <f t="shared" si="194"/>
        <v>3.0272237924564464E-31</v>
      </c>
      <c r="I403">
        <f t="shared" si="145"/>
        <v>1.9221672930753925E-30</v>
      </c>
      <c r="J403">
        <f t="shared" si="152"/>
        <v>1.2205001532347039E-29</v>
      </c>
      <c r="K403">
        <f t="shared" si="160"/>
        <v>7.7496929086885074E-29</v>
      </c>
      <c r="L403">
        <f t="shared" si="168"/>
        <v>4.9207482702730075E-28</v>
      </c>
      <c r="M403">
        <f t="shared" si="176"/>
        <v>3.1244803922808441E-27</v>
      </c>
      <c r="N403">
        <f t="shared" si="184"/>
        <v>1.9839213846242456E-26</v>
      </c>
      <c r="O403">
        <f t="shared" si="143"/>
        <v>1.2597115571898908E-25</v>
      </c>
      <c r="P403">
        <f t="shared" si="150"/>
        <v>7.9986698042389655E-25</v>
      </c>
      <c r="Q403">
        <f t="shared" si="157"/>
        <v>5.0788387446380723E-24</v>
      </c>
      <c r="R403">
        <f t="shared" si="165"/>
        <v>3.2248615864061229E-23</v>
      </c>
      <c r="S403">
        <f t="shared" si="173"/>
        <v>2.0476594698851766E-22</v>
      </c>
      <c r="T403">
        <f t="shared" si="181"/>
        <v>1.3001827186273473E-21</v>
      </c>
      <c r="U403">
        <f t="shared" si="196"/>
        <v>8.2556456611996806E-21</v>
      </c>
      <c r="V403">
        <f t="shared" si="147"/>
        <v>5.2420082429060189E-20</v>
      </c>
      <c r="W403">
        <f t="shared" si="154"/>
        <v>3.3284677596860109E-19</v>
      </c>
      <c r="X403">
        <f t="shared" si="162"/>
        <v>2.1134452892671198E-18</v>
      </c>
      <c r="Y403">
        <f t="shared" si="170"/>
        <v>1.3419541101839418E-17</v>
      </c>
      <c r="Z403">
        <f t="shared" si="178"/>
        <v>8.5208774647961953E-17</v>
      </c>
      <c r="AA403">
        <f t="shared" si="186"/>
        <v>5.4104199405238305E-16</v>
      </c>
      <c r="AB403">
        <f t="shared" si="144"/>
        <v>3.4354025220708933E-15</v>
      </c>
      <c r="AC403">
        <f t="shared" si="151"/>
        <v>2.1813446309878121E-14</v>
      </c>
      <c r="AD403">
        <f t="shared" si="159"/>
        <v>1.3850675047740966E-13</v>
      </c>
      <c r="AE403">
        <f t="shared" si="167"/>
        <v>8.7946304565014929E-13</v>
      </c>
      <c r="AF403">
        <f t="shared" si="175"/>
        <v>5.5842422553288031E-12</v>
      </c>
      <c r="AG403">
        <f t="shared" si="183"/>
        <v>3.5457728122216898E-11</v>
      </c>
      <c r="AH403">
        <f t="shared" ref="AH403:AH434" si="198">$C$8*EXP(-$C$5*($D403-($AH$14-1)*$C$3))</f>
        <v>2.2514253968643837E-10</v>
      </c>
      <c r="AI403">
        <f t="shared" si="174"/>
        <v>1.4295660173641746E-9</v>
      </c>
      <c r="AJ403">
        <f t="shared" si="182"/>
        <v>9.0771783992875326E-9</v>
      </c>
      <c r="AK403">
        <f t="shared" si="197"/>
        <v>5.7636490159728058E-8</v>
      </c>
      <c r="AL403">
        <f t="shared" si="172"/>
        <v>3.6596890044522897E-7</v>
      </c>
      <c r="AM403">
        <f t="shared" si="180"/>
        <v>2.3237576702176058E-6</v>
      </c>
      <c r="AN403">
        <f t="shared" si="195"/>
        <v>1.4754941480890393E-5</v>
      </c>
      <c r="AO403">
        <f t="shared" si="171"/>
        <v>9.3688038513978507E-5</v>
      </c>
      <c r="AP403">
        <f t="shared" si="179"/>
        <v>5.9488196357570643E-4</v>
      </c>
      <c r="AQ403">
        <f t="shared" si="187"/>
        <v>3.7772650191079367E-3</v>
      </c>
      <c r="AR403">
        <f t="shared" si="169"/>
        <v>2.3984137859578494E-2</v>
      </c>
      <c r="AS403">
        <f t="shared" si="177"/>
        <v>0.15228978267538082</v>
      </c>
      <c r="AT403">
        <f t="shared" si="185"/>
        <v>0.96697984489163169</v>
      </c>
    </row>
    <row r="404" spans="1:48" x14ac:dyDescent="0.2">
      <c r="A404">
        <v>390</v>
      </c>
      <c r="B404">
        <f t="shared" si="188"/>
        <v>38</v>
      </c>
      <c r="C404">
        <f t="shared" si="189"/>
        <v>9</v>
      </c>
      <c r="D404">
        <f t="shared" si="190"/>
        <v>312</v>
      </c>
      <c r="E404">
        <f t="shared" si="191"/>
        <v>-240</v>
      </c>
      <c r="F404" t="e">
        <f t="shared" si="192"/>
        <v>#N/A</v>
      </c>
      <c r="G404" t="e">
        <f t="shared" si="193"/>
        <v>#N/A</v>
      </c>
      <c r="H404">
        <f t="shared" si="194"/>
        <v>2.4651903288156746E-31</v>
      </c>
      <c r="I404">
        <f t="shared" si="145"/>
        <v>1.565298288505541E-30</v>
      </c>
      <c r="J404">
        <f t="shared" si="152"/>
        <v>9.9390245992707798E-30</v>
      </c>
      <c r="K404">
        <f t="shared" si="160"/>
        <v>6.3108872417681303E-29</v>
      </c>
      <c r="L404">
        <f t="shared" si="168"/>
        <v>4.0071636185741875E-28</v>
      </c>
      <c r="M404">
        <f t="shared" si="176"/>
        <v>2.5443902974133214E-27</v>
      </c>
      <c r="N404">
        <f t="shared" si="184"/>
        <v>1.6155871338926425E-26</v>
      </c>
      <c r="O404">
        <f t="shared" si="143"/>
        <v>1.0258338863549856E-25</v>
      </c>
      <c r="P404">
        <f t="shared" si="150"/>
        <v>6.5136391613781074E-25</v>
      </c>
      <c r="Q404">
        <f t="shared" si="157"/>
        <v>4.1359030627651678E-24</v>
      </c>
      <c r="R404">
        <f t="shared" si="165"/>
        <v>2.6261347490687648E-23</v>
      </c>
      <c r="S404">
        <f t="shared" si="173"/>
        <v>1.6674916253127967E-22</v>
      </c>
      <c r="T404">
        <f t="shared" si="181"/>
        <v>1.0587911840678764E-21</v>
      </c>
      <c r="U404">
        <f t="shared" si="196"/>
        <v>6.7229049576160433E-21</v>
      </c>
      <c r="V404">
        <f t="shared" si="147"/>
        <v>4.2687785608007625E-20</v>
      </c>
      <c r="W404">
        <f t="shared" si="154"/>
        <v>2.7105054312137654E-19</v>
      </c>
      <c r="X404">
        <f t="shared" si="162"/>
        <v>1.7210636691497082E-18</v>
      </c>
      <c r="Y404">
        <f t="shared" si="170"/>
        <v>1.092807311564996E-17</v>
      </c>
      <c r="Z404">
        <f t="shared" si="178"/>
        <v>6.9388939039072432E-17</v>
      </c>
      <c r="AA404">
        <f t="shared" si="186"/>
        <v>4.4059229930232245E-16</v>
      </c>
      <c r="AB404">
        <f t="shared" si="144"/>
        <v>2.7975867176063917E-15</v>
      </c>
      <c r="AC404">
        <f t="shared" si="151"/>
        <v>1.7763568394002555E-14</v>
      </c>
      <c r="AD404">
        <f t="shared" si="159"/>
        <v>1.1279162862139462E-13</v>
      </c>
      <c r="AE404">
        <f t="shared" si="167"/>
        <v>7.1618219970723425E-13</v>
      </c>
      <c r="AF404">
        <f t="shared" si="175"/>
        <v>4.5474735088646573E-12</v>
      </c>
      <c r="AG404">
        <f t="shared" si="183"/>
        <v>2.8874656927077046E-11</v>
      </c>
      <c r="AH404">
        <f t="shared" si="198"/>
        <v>1.833426431250521E-10</v>
      </c>
      <c r="AI404">
        <f t="shared" si="174"/>
        <v>1.164153218269349E-9</v>
      </c>
      <c r="AJ404">
        <f t="shared" si="182"/>
        <v>7.3919121733317287E-9</v>
      </c>
      <c r="AK404">
        <f t="shared" si="197"/>
        <v>4.6935716640013204E-8</v>
      </c>
      <c r="AL404">
        <f t="shared" si="172"/>
        <v>2.980232238769536E-7</v>
      </c>
      <c r="AM404">
        <f t="shared" si="180"/>
        <v>1.8923295163729204E-6</v>
      </c>
      <c r="AN404">
        <f t="shared" si="195"/>
        <v>1.2015543459843389E-5</v>
      </c>
      <c r="AO404">
        <f t="shared" si="171"/>
        <v>7.6293945312500027E-5</v>
      </c>
      <c r="AP404">
        <f t="shared" si="179"/>
        <v>4.8443635619146714E-4</v>
      </c>
      <c r="AQ404">
        <f t="shared" si="187"/>
        <v>3.0759791257199071E-3</v>
      </c>
      <c r="AR404">
        <f t="shared" si="169"/>
        <v>1.9531250000000003E-2</v>
      </c>
      <c r="AS404">
        <f t="shared" si="177"/>
        <v>0.12401570718501562</v>
      </c>
      <c r="AT404">
        <f t="shared" si="185"/>
        <v>0.78745065618429588</v>
      </c>
    </row>
    <row r="405" spans="1:48" s="1" customFormat="1" x14ac:dyDescent="0.2">
      <c r="A405" s="1">
        <v>391</v>
      </c>
      <c r="B405" s="1">
        <f t="shared" si="188"/>
        <v>39</v>
      </c>
      <c r="C405" s="1">
        <f t="shared" si="189"/>
        <v>0</v>
      </c>
      <c r="D405" s="1">
        <f t="shared" si="190"/>
        <v>312</v>
      </c>
      <c r="E405" s="1">
        <f t="shared" si="191"/>
        <v>-240</v>
      </c>
      <c r="F405" s="1" t="e">
        <f t="shared" si="192"/>
        <v>#N/A</v>
      </c>
      <c r="G405" s="1" t="e">
        <f t="shared" si="193"/>
        <v>#N/A</v>
      </c>
      <c r="H405" s="1">
        <f t="shared" si="194"/>
        <v>2.4651903288156746E-31</v>
      </c>
      <c r="I405" s="1">
        <f t="shared" si="145"/>
        <v>1.565298288505541E-30</v>
      </c>
      <c r="J405" s="1">
        <f t="shared" si="152"/>
        <v>9.9390245992707798E-30</v>
      </c>
      <c r="K405" s="1">
        <f t="shared" si="160"/>
        <v>6.3108872417681303E-29</v>
      </c>
      <c r="L405" s="1">
        <f t="shared" si="168"/>
        <v>4.0071636185741875E-28</v>
      </c>
      <c r="M405" s="1">
        <f t="shared" si="176"/>
        <v>2.5443902974133214E-27</v>
      </c>
      <c r="N405" s="1">
        <f t="shared" si="184"/>
        <v>1.6155871338926425E-26</v>
      </c>
      <c r="O405" s="1">
        <f t="shared" ref="O405:O464" si="199">$C$8*EXP(-$C$5*($D405-($O$14-1)*$C$3))</f>
        <v>1.0258338863549856E-25</v>
      </c>
      <c r="P405" s="1">
        <f t="shared" si="150"/>
        <v>6.5136391613781074E-25</v>
      </c>
      <c r="Q405" s="1">
        <f t="shared" si="157"/>
        <v>4.1359030627651678E-24</v>
      </c>
      <c r="R405" s="1">
        <f t="shared" si="165"/>
        <v>2.6261347490687648E-23</v>
      </c>
      <c r="S405" s="1">
        <f t="shared" si="173"/>
        <v>1.6674916253127967E-22</v>
      </c>
      <c r="T405" s="1">
        <f t="shared" si="181"/>
        <v>1.0587911840678764E-21</v>
      </c>
      <c r="U405" s="1">
        <f t="shared" si="196"/>
        <v>6.7229049576160433E-21</v>
      </c>
      <c r="V405" s="1">
        <f t="shared" si="147"/>
        <v>4.2687785608007625E-20</v>
      </c>
      <c r="W405" s="1">
        <f t="shared" si="154"/>
        <v>2.7105054312137654E-19</v>
      </c>
      <c r="X405" s="1">
        <f t="shared" si="162"/>
        <v>1.7210636691497082E-18</v>
      </c>
      <c r="Y405" s="1">
        <f t="shared" si="170"/>
        <v>1.092807311564996E-17</v>
      </c>
      <c r="Z405" s="1">
        <f t="shared" si="178"/>
        <v>6.9388939039072432E-17</v>
      </c>
      <c r="AA405" s="1">
        <f t="shared" si="186"/>
        <v>4.4059229930232245E-16</v>
      </c>
      <c r="AB405" s="1">
        <f t="shared" si="144"/>
        <v>2.7975867176063917E-15</v>
      </c>
      <c r="AC405" s="1">
        <f t="shared" si="151"/>
        <v>1.7763568394002555E-14</v>
      </c>
      <c r="AD405" s="1">
        <f t="shared" si="159"/>
        <v>1.1279162862139462E-13</v>
      </c>
      <c r="AE405" s="1">
        <f t="shared" si="167"/>
        <v>7.1618219970723425E-13</v>
      </c>
      <c r="AF405" s="1">
        <f t="shared" si="175"/>
        <v>4.5474735088646573E-12</v>
      </c>
      <c r="AG405" s="1">
        <f t="shared" si="183"/>
        <v>2.8874656927077046E-11</v>
      </c>
      <c r="AH405" s="1">
        <f t="shared" si="198"/>
        <v>1.833426431250521E-10</v>
      </c>
      <c r="AI405" s="1">
        <f t="shared" si="174"/>
        <v>1.164153218269349E-9</v>
      </c>
      <c r="AJ405" s="1">
        <f t="shared" si="182"/>
        <v>7.3919121733317287E-9</v>
      </c>
      <c r="AK405" s="1">
        <f t="shared" si="197"/>
        <v>4.6935716640013204E-8</v>
      </c>
      <c r="AL405" s="1">
        <f t="shared" si="172"/>
        <v>2.980232238769536E-7</v>
      </c>
      <c r="AM405" s="1">
        <f t="shared" si="180"/>
        <v>1.8923295163729204E-6</v>
      </c>
      <c r="AN405" s="1">
        <f t="shared" si="195"/>
        <v>1.2015543459843389E-5</v>
      </c>
      <c r="AO405" s="1">
        <f t="shared" si="171"/>
        <v>7.6293945312500027E-5</v>
      </c>
      <c r="AP405" s="1">
        <f t="shared" si="179"/>
        <v>4.8443635619146714E-4</v>
      </c>
      <c r="AQ405" s="1">
        <f t="shared" si="187"/>
        <v>3.0759791257199071E-3</v>
      </c>
      <c r="AR405" s="1">
        <f t="shared" si="169"/>
        <v>1.9531250000000003E-2</v>
      </c>
      <c r="AS405" s="1">
        <f t="shared" si="177"/>
        <v>0.12401570718501562</v>
      </c>
      <c r="AT405" s="1">
        <f t="shared" si="185"/>
        <v>0.78745065618429588</v>
      </c>
      <c r="AU405" s="1">
        <f t="shared" ref="AU405:AU436" si="200">$C$8*EXP(-$C$5*($D405-($AU$14-1)*$C$3))</f>
        <v>5</v>
      </c>
    </row>
    <row r="406" spans="1:48" x14ac:dyDescent="0.2">
      <c r="A406">
        <v>392</v>
      </c>
      <c r="B406">
        <f t="shared" si="188"/>
        <v>39</v>
      </c>
      <c r="C406">
        <f t="shared" si="189"/>
        <v>1</v>
      </c>
      <c r="D406">
        <f t="shared" si="190"/>
        <v>312.88888888888891</v>
      </c>
      <c r="E406">
        <f t="shared" si="191"/>
        <v>-240.88888888888891</v>
      </c>
      <c r="F406" t="e">
        <f t="shared" si="192"/>
        <v>#N/A</v>
      </c>
      <c r="G406" t="e">
        <f t="shared" si="193"/>
        <v>#N/A</v>
      </c>
      <c r="H406">
        <f t="shared" si="194"/>
        <v>2.007503829888641E-31</v>
      </c>
      <c r="I406">
        <f t="shared" si="145"/>
        <v>1.2746854765581736E-30</v>
      </c>
      <c r="J406">
        <f t="shared" si="152"/>
        <v>8.093748265668163E-30</v>
      </c>
      <c r="K406">
        <f t="shared" si="160"/>
        <v>5.1392098045149254E-29</v>
      </c>
      <c r="L406">
        <f t="shared" si="168"/>
        <v>3.2631948199889268E-28</v>
      </c>
      <c r="M406">
        <f t="shared" si="176"/>
        <v>2.0719995560110364E-27</v>
      </c>
      <c r="N406">
        <f t="shared" si="184"/>
        <v>1.3156377099558218E-26</v>
      </c>
      <c r="O406">
        <f t="shared" si="199"/>
        <v>8.3537787391716583E-26</v>
      </c>
      <c r="P406">
        <f t="shared" si="150"/>
        <v>5.3043188633882561E-25</v>
      </c>
      <c r="Q406">
        <f t="shared" si="157"/>
        <v>3.3680325374869059E-24</v>
      </c>
      <c r="R406">
        <f t="shared" si="165"/>
        <v>2.138567357227931E-23</v>
      </c>
      <c r="S406">
        <f t="shared" si="173"/>
        <v>1.3579056290273947E-22</v>
      </c>
      <c r="T406">
        <f t="shared" si="181"/>
        <v>8.6221632959664848E-22</v>
      </c>
      <c r="U406">
        <f t="shared" si="196"/>
        <v>5.4747324345035071E-21</v>
      </c>
      <c r="V406">
        <f t="shared" si="147"/>
        <v>3.4762384103101329E-20</v>
      </c>
      <c r="W406">
        <f t="shared" si="154"/>
        <v>2.2072738037674216E-19</v>
      </c>
      <c r="X406">
        <f t="shared" si="162"/>
        <v>1.4015315032328988E-18</v>
      </c>
      <c r="Y406">
        <f t="shared" si="170"/>
        <v>8.8991703303938817E-18</v>
      </c>
      <c r="Z406">
        <f t="shared" si="178"/>
        <v>5.6506209376446029E-17</v>
      </c>
      <c r="AA406">
        <f t="shared" si="186"/>
        <v>3.5879206482762234E-16</v>
      </c>
      <c r="AB406">
        <f t="shared" si="144"/>
        <v>2.2781876045808353E-15</v>
      </c>
      <c r="AC406">
        <f t="shared" si="151"/>
        <v>1.4465589600370196E-14</v>
      </c>
      <c r="AD406">
        <f t="shared" si="159"/>
        <v>9.1850768595871381E-14</v>
      </c>
      <c r="AE406">
        <f t="shared" si="167"/>
        <v>5.8321602677269434E-13</v>
      </c>
      <c r="AF406">
        <f t="shared" si="175"/>
        <v>3.7031909376947597E-12</v>
      </c>
      <c r="AG406">
        <f t="shared" si="183"/>
        <v>2.3513796760543006E-11</v>
      </c>
      <c r="AH406">
        <f t="shared" si="198"/>
        <v>1.4930330285380985E-10</v>
      </c>
      <c r="AI406">
        <f t="shared" si="174"/>
        <v>9.4801688004985579E-10</v>
      </c>
      <c r="AJ406">
        <f t="shared" si="182"/>
        <v>6.0195319706990144E-9</v>
      </c>
      <c r="AK406">
        <f t="shared" si="197"/>
        <v>3.8221645530575349E-8</v>
      </c>
      <c r="AL406">
        <f t="shared" si="172"/>
        <v>2.4269232129276324E-7</v>
      </c>
      <c r="AM406">
        <f t="shared" si="180"/>
        <v>1.5410001844989458E-6</v>
      </c>
      <c r="AN406">
        <f t="shared" si="195"/>
        <v>9.7847412558272606E-6</v>
      </c>
      <c r="AO406">
        <f t="shared" si="171"/>
        <v>6.212923425094743E-5</v>
      </c>
      <c r="AP406">
        <f t="shared" si="179"/>
        <v>3.9449604723173039E-4</v>
      </c>
      <c r="AQ406">
        <f t="shared" si="187"/>
        <v>2.5048937614917804E-3</v>
      </c>
      <c r="AR406">
        <f t="shared" si="169"/>
        <v>1.5905083968242525E-2</v>
      </c>
      <c r="AS406">
        <f t="shared" si="177"/>
        <v>0.10099098809132288</v>
      </c>
      <c r="AT406">
        <f t="shared" si="185"/>
        <v>0.64125280294189535</v>
      </c>
      <c r="AU406">
        <f t="shared" si="200"/>
        <v>4.0717014958700846</v>
      </c>
    </row>
    <row r="407" spans="1:48" x14ac:dyDescent="0.2">
      <c r="A407">
        <v>393</v>
      </c>
      <c r="B407">
        <f t="shared" si="188"/>
        <v>39</v>
      </c>
      <c r="C407">
        <f t="shared" si="189"/>
        <v>2</v>
      </c>
      <c r="D407">
        <f t="shared" si="190"/>
        <v>313.77777777777777</v>
      </c>
      <c r="E407">
        <f t="shared" si="191"/>
        <v>-241.77777777777777</v>
      </c>
      <c r="F407" t="e">
        <f t="shared" si="192"/>
        <v>#N/A</v>
      </c>
      <c r="G407" t="e">
        <f t="shared" si="193"/>
        <v>#N/A</v>
      </c>
      <c r="H407">
        <f t="shared" si="194"/>
        <v>1.6347912694245404E-31</v>
      </c>
      <c r="I407">
        <f t="shared" si="145"/>
        <v>1.0380277523331679E-30</v>
      </c>
      <c r="J407">
        <f t="shared" si="152"/>
        <v>6.5910653841034582E-30</v>
      </c>
      <c r="K407">
        <f t="shared" si="160"/>
        <v>4.1850656497267668E-29</v>
      </c>
      <c r="L407">
        <f t="shared" si="168"/>
        <v>2.6573510459729117E-28</v>
      </c>
      <c r="M407">
        <f t="shared" si="176"/>
        <v>1.6873127383304745E-27</v>
      </c>
      <c r="N407">
        <f t="shared" si="184"/>
        <v>1.0713768063300608E-26</v>
      </c>
      <c r="O407">
        <f t="shared" si="199"/>
        <v>6.8028186776906586E-26</v>
      </c>
      <c r="P407">
        <f t="shared" si="150"/>
        <v>4.3195206101260176E-25</v>
      </c>
      <c r="Q407">
        <f t="shared" si="157"/>
        <v>2.7427246242049574E-24</v>
      </c>
      <c r="R407">
        <f t="shared" si="165"/>
        <v>1.7415215814888098E-23</v>
      </c>
      <c r="S407">
        <f t="shared" si="173"/>
        <v>1.1057972761922614E-22</v>
      </c>
      <c r="T407">
        <f t="shared" si="181"/>
        <v>7.0213750379646468E-22</v>
      </c>
      <c r="U407">
        <f t="shared" si="196"/>
        <v>4.458295248611356E-21</v>
      </c>
      <c r="V407">
        <f t="shared" si="147"/>
        <v>2.8308410270521911E-20</v>
      </c>
      <c r="W407">
        <f t="shared" si="154"/>
        <v>1.7974720097189505E-19</v>
      </c>
      <c r="X407">
        <f t="shared" si="162"/>
        <v>1.1413235836445079E-18</v>
      </c>
      <c r="Y407">
        <f t="shared" si="170"/>
        <v>7.2469530292536139E-18</v>
      </c>
      <c r="Z407">
        <f t="shared" si="178"/>
        <v>4.6015283448805171E-17</v>
      </c>
      <c r="AA407">
        <f t="shared" si="186"/>
        <v>2.9217883741299215E-16</v>
      </c>
      <c r="AB407">
        <f t="shared" ref="AB407:AB464" si="201">$C$8*EXP(-$C$5*($D407-($AB$14-1)*$C$3))</f>
        <v>1.8552199754889267E-15</v>
      </c>
      <c r="AC407">
        <f t="shared" si="151"/>
        <v>1.177991256289413E-14</v>
      </c>
      <c r="AD407">
        <f t="shared" si="159"/>
        <v>7.4797782377726319E-14</v>
      </c>
      <c r="AE407">
        <f t="shared" si="167"/>
        <v>4.7493631372516383E-13</v>
      </c>
      <c r="AF407">
        <f t="shared" si="175"/>
        <v>3.0156576161008997E-12</v>
      </c>
      <c r="AG407">
        <f t="shared" si="183"/>
        <v>1.9148232288697883E-11</v>
      </c>
      <c r="AH407">
        <f t="shared" si="198"/>
        <v>1.2158369631364204E-10</v>
      </c>
      <c r="AI407">
        <f t="shared" si="174"/>
        <v>7.7200834972182805E-10</v>
      </c>
      <c r="AJ407">
        <f t="shared" si="182"/>
        <v>4.9019474659066613E-9</v>
      </c>
      <c r="AK407">
        <f t="shared" si="197"/>
        <v>3.112542625629227E-8</v>
      </c>
      <c r="AL407">
        <f t="shared" si="172"/>
        <v>1.9763413752878814E-7</v>
      </c>
      <c r="AM407">
        <f t="shared" si="180"/>
        <v>1.254898551272104E-6</v>
      </c>
      <c r="AN407">
        <f t="shared" si="195"/>
        <v>7.9681091216108263E-6</v>
      </c>
      <c r="AO407">
        <f t="shared" si="171"/>
        <v>5.0594339207369709E-5</v>
      </c>
      <c r="AP407">
        <f t="shared" si="179"/>
        <v>3.2125402912565879E-4</v>
      </c>
      <c r="AQ407">
        <f t="shared" si="187"/>
        <v>2.0398359351323711E-3</v>
      </c>
      <c r="AR407">
        <f t="shared" ref="AR407:AR438" si="202">$C$8*EXP(-$C$5*($D407-($AR$14-1)*$C$3))</f>
        <v>1.2952150837086654E-2</v>
      </c>
      <c r="AS407">
        <f t="shared" si="177"/>
        <v>8.2241031456168567E-2</v>
      </c>
      <c r="AT407">
        <f t="shared" si="185"/>
        <v>0.522197999393887</v>
      </c>
      <c r="AU407">
        <f t="shared" si="200"/>
        <v>3.3157506142941804</v>
      </c>
    </row>
    <row r="408" spans="1:48" x14ac:dyDescent="0.2">
      <c r="A408">
        <v>394</v>
      </c>
      <c r="B408">
        <f t="shared" si="188"/>
        <v>39</v>
      </c>
      <c r="C408">
        <f t="shared" si="189"/>
        <v>3</v>
      </c>
      <c r="D408">
        <f t="shared" si="190"/>
        <v>314.66666666666669</v>
      </c>
      <c r="E408">
        <f t="shared" si="191"/>
        <v>-242.66666666666669</v>
      </c>
      <c r="F408" t="e">
        <f t="shared" si="192"/>
        <v>#N/A</v>
      </c>
      <c r="G408" t="e">
        <f t="shared" si="193"/>
        <v>#N/A</v>
      </c>
      <c r="H408">
        <f t="shared" si="194"/>
        <v>1.3312764114302456E-31</v>
      </c>
      <c r="I408">
        <f t="shared" si="145"/>
        <v>8.4530783038592073E-31</v>
      </c>
      <c r="J408">
        <f t="shared" si="152"/>
        <v>5.3673701567662945E-30</v>
      </c>
      <c r="K408">
        <f t="shared" si="160"/>
        <v>3.4080676132614309E-29</v>
      </c>
      <c r="L408">
        <f t="shared" si="168"/>
        <v>2.1639880457879589E-28</v>
      </c>
      <c r="M408">
        <f t="shared" si="176"/>
        <v>1.3740467601321723E-27</v>
      </c>
      <c r="N408">
        <f t="shared" si="184"/>
        <v>8.7246530899492085E-27</v>
      </c>
      <c r="O408">
        <f t="shared" si="199"/>
        <v>5.5398093972172172E-26</v>
      </c>
      <c r="P408">
        <f t="shared" si="150"/>
        <v>3.5175597059383638E-25</v>
      </c>
      <c r="Q408">
        <f t="shared" si="157"/>
        <v>2.2335111910269988E-24</v>
      </c>
      <c r="R408">
        <f t="shared" si="165"/>
        <v>1.4181912056875988E-23</v>
      </c>
      <c r="S408">
        <f t="shared" si="173"/>
        <v>9.0049528472022172E-23</v>
      </c>
      <c r="T408">
        <f t="shared" si="181"/>
        <v>5.7177886490291208E-22</v>
      </c>
      <c r="U408">
        <f t="shared" si="196"/>
        <v>3.6305694865602551E-21</v>
      </c>
      <c r="V408">
        <f t="shared" si="147"/>
        <v>2.3052679288837691E-20</v>
      </c>
      <c r="W408">
        <f t="shared" si="154"/>
        <v>1.4637538941514559E-19</v>
      </c>
      <c r="X408">
        <f t="shared" si="162"/>
        <v>9.2942578855942589E-19</v>
      </c>
      <c r="Y408">
        <f t="shared" si="170"/>
        <v>5.9014858979424112E-18</v>
      </c>
      <c r="Z408">
        <f t="shared" si="178"/>
        <v>3.7472099690277302E-17</v>
      </c>
      <c r="AA408">
        <f t="shared" si="186"/>
        <v>2.3793300187121323E-16</v>
      </c>
      <c r="AB408">
        <f t="shared" si="201"/>
        <v>1.5107803898732584E-15</v>
      </c>
      <c r="AC408">
        <f t="shared" si="151"/>
        <v>9.5928575207109955E-15</v>
      </c>
      <c r="AD408">
        <f t="shared" si="159"/>
        <v>6.0910848479030624E-14</v>
      </c>
      <c r="AE408">
        <f t="shared" si="167"/>
        <v>3.8675977980755447E-13</v>
      </c>
      <c r="AF408">
        <f t="shared" si="175"/>
        <v>2.4557715253020076E-12</v>
      </c>
      <c r="AG408">
        <f t="shared" si="183"/>
        <v>1.5593177210631794E-11</v>
      </c>
      <c r="AH408">
        <f t="shared" si="198"/>
        <v>9.9010503630734008E-11</v>
      </c>
      <c r="AI408">
        <f t="shared" si="174"/>
        <v>6.2867751047731229E-10</v>
      </c>
      <c r="AJ408">
        <f t="shared" si="182"/>
        <v>3.9918533659217427E-9</v>
      </c>
      <c r="AK408">
        <f t="shared" si="197"/>
        <v>2.5346688929467923E-8</v>
      </c>
      <c r="AL408">
        <f t="shared" si="172"/>
        <v>1.6094144268219205E-7</v>
      </c>
      <c r="AM408">
        <f t="shared" si="180"/>
        <v>1.0219144616759649E-6</v>
      </c>
      <c r="AN408">
        <f t="shared" si="195"/>
        <v>6.4887523659437814E-6</v>
      </c>
      <c r="AO408">
        <f t="shared" si="171"/>
        <v>4.1201009326641185E-5</v>
      </c>
      <c r="AP408">
        <f t="shared" si="179"/>
        <v>2.6161010218904722E-4</v>
      </c>
      <c r="AQ408">
        <f t="shared" si="187"/>
        <v>1.6611206056816063E-3</v>
      </c>
      <c r="AR408">
        <f t="shared" si="202"/>
        <v>1.0547458387620133E-2</v>
      </c>
      <c r="AS408">
        <f t="shared" si="177"/>
        <v>6.6972186160396019E-2</v>
      </c>
      <c r="AT408">
        <f t="shared" si="185"/>
        <v>0.42524687505449088</v>
      </c>
      <c r="AU408">
        <f t="shared" si="200"/>
        <v>2.7001493472307536</v>
      </c>
    </row>
    <row r="409" spans="1:48" x14ac:dyDescent="0.2">
      <c r="A409">
        <v>395</v>
      </c>
      <c r="B409">
        <f t="shared" si="188"/>
        <v>39</v>
      </c>
      <c r="C409">
        <f t="shared" si="189"/>
        <v>4</v>
      </c>
      <c r="D409">
        <f t="shared" si="190"/>
        <v>315.55555555555554</v>
      </c>
      <c r="E409">
        <f t="shared" si="191"/>
        <v>-243.55555555555554</v>
      </c>
      <c r="F409" t="e">
        <f t="shared" si="192"/>
        <v>#N/A</v>
      </c>
      <c r="G409" t="e">
        <f t="shared" si="193"/>
        <v>#N/A</v>
      </c>
      <c r="H409">
        <f t="shared" si="194"/>
        <v>1.0841120311674288E-31</v>
      </c>
      <c r="I409">
        <f t="shared" ref="I409:I464" si="203">$C$8*EXP(-$C$5*($D409-($I$14-1)*$C$3))</f>
        <v>6.8836823149062659E-31</v>
      </c>
      <c r="J409">
        <f t="shared" si="152"/>
        <v>4.3708658192387983E-30</v>
      </c>
      <c r="K409">
        <f t="shared" si="160"/>
        <v>2.7753267997886199E-29</v>
      </c>
      <c r="L409">
        <f t="shared" si="168"/>
        <v>1.7622226726160052E-28</v>
      </c>
      <c r="M409">
        <f t="shared" si="176"/>
        <v>1.1189416497251412E-27</v>
      </c>
      <c r="N409">
        <f t="shared" si="184"/>
        <v>7.1048366074588712E-27</v>
      </c>
      <c r="O409">
        <f t="shared" si="199"/>
        <v>4.5112900418969446E-26</v>
      </c>
      <c r="P409">
        <f t="shared" si="150"/>
        <v>2.864490623296343E-25</v>
      </c>
      <c r="Q409">
        <f t="shared" si="157"/>
        <v>1.8188381715094725E-24</v>
      </c>
      <c r="R409">
        <f t="shared" si="165"/>
        <v>1.1548902507256186E-23</v>
      </c>
      <c r="S409">
        <f t="shared" si="173"/>
        <v>7.3330959956386439E-23</v>
      </c>
      <c r="T409">
        <f t="shared" si="181"/>
        <v>4.6562257190642195E-22</v>
      </c>
      <c r="U409">
        <f t="shared" si="196"/>
        <v>2.9565190418575861E-21</v>
      </c>
      <c r="V409">
        <f t="shared" si="147"/>
        <v>1.8772725748834941E-20</v>
      </c>
      <c r="W409">
        <f t="shared" si="154"/>
        <v>1.1919937840804409E-19</v>
      </c>
      <c r="X409">
        <f t="shared" si="162"/>
        <v>7.5686887471554243E-19</v>
      </c>
      <c r="Y409">
        <f t="shared" si="170"/>
        <v>4.8058177917017479E-18</v>
      </c>
      <c r="Z409">
        <f t="shared" si="178"/>
        <v>3.0515040872459312E-17</v>
      </c>
      <c r="AA409">
        <f t="shared" si="186"/>
        <v>1.9375843192717763E-16</v>
      </c>
      <c r="AB409">
        <f t="shared" si="201"/>
        <v>1.2302893546756482E-15</v>
      </c>
      <c r="AC409">
        <f t="shared" si="151"/>
        <v>7.8118504633495886E-15</v>
      </c>
      <c r="AD409">
        <f t="shared" si="159"/>
        <v>4.9602158573357511E-14</v>
      </c>
      <c r="AE409">
        <f t="shared" si="167"/>
        <v>3.1495407479696509E-13</v>
      </c>
      <c r="AF409">
        <f t="shared" si="175"/>
        <v>1.9998337186174959E-12</v>
      </c>
      <c r="AG409">
        <f t="shared" si="183"/>
        <v>1.2698152594779533E-11</v>
      </c>
      <c r="AH409">
        <f t="shared" si="198"/>
        <v>8.0628243148023102E-11</v>
      </c>
      <c r="AI409">
        <f t="shared" si="174"/>
        <v>5.1195743196607761E-10</v>
      </c>
      <c r="AJ409">
        <f t="shared" si="182"/>
        <v>3.2507270642635624E-9</v>
      </c>
      <c r="AK409">
        <f t="shared" si="197"/>
        <v>2.0640830245893934E-8</v>
      </c>
      <c r="AL409">
        <f t="shared" si="172"/>
        <v>1.3106110258331595E-7</v>
      </c>
      <c r="AM409">
        <f t="shared" si="180"/>
        <v>8.3218612845147102E-7</v>
      </c>
      <c r="AN409">
        <f t="shared" si="195"/>
        <v>5.2840525429488319E-6</v>
      </c>
      <c r="AO409">
        <f t="shared" ref="AO409:AO440" si="204">$C$8*EXP(-$C$5*($D409-($AO$14-1)*$C$3))</f>
        <v>3.3551642261328909E-5</v>
      </c>
      <c r="AP409">
        <f t="shared" si="179"/>
        <v>2.1303964888357674E-4</v>
      </c>
      <c r="AQ409">
        <f t="shared" si="187"/>
        <v>1.3527174509949018E-3</v>
      </c>
      <c r="AR409">
        <f t="shared" si="202"/>
        <v>8.5892204189001904E-3</v>
      </c>
      <c r="AS409">
        <f t="shared" si="177"/>
        <v>5.4538150114195591E-2</v>
      </c>
      <c r="AT409">
        <f t="shared" si="185"/>
        <v>0.34629566745469464</v>
      </c>
      <c r="AU409">
        <f t="shared" si="200"/>
        <v>2.1988404272384474</v>
      </c>
    </row>
    <row r="410" spans="1:48" x14ac:dyDescent="0.2">
      <c r="A410">
        <v>396</v>
      </c>
      <c r="B410">
        <f t="shared" si="188"/>
        <v>39</v>
      </c>
      <c r="C410">
        <f t="shared" si="189"/>
        <v>5</v>
      </c>
      <c r="D410">
        <f t="shared" si="190"/>
        <v>316.44444444444446</v>
      </c>
      <c r="E410">
        <f t="shared" si="191"/>
        <v>-244.44444444444446</v>
      </c>
      <c r="F410" t="e">
        <f t="shared" si="192"/>
        <v>#N/A</v>
      </c>
      <c r="G410" t="e">
        <f t="shared" si="193"/>
        <v>#N/A</v>
      </c>
      <c r="H410">
        <f t="shared" si="194"/>
        <v>8.8283611579903143E-32</v>
      </c>
      <c r="I410">
        <f t="shared" si="203"/>
        <v>5.6056599157396353E-31</v>
      </c>
      <c r="J410">
        <f t="shared" si="152"/>
        <v>3.5593721788884435E-30</v>
      </c>
      <c r="K410">
        <f t="shared" si="160"/>
        <v>2.2600604564455221E-29</v>
      </c>
      <c r="L410">
        <f t="shared" si="168"/>
        <v>1.4350489384293475E-28</v>
      </c>
      <c r="M410">
        <f t="shared" si="176"/>
        <v>9.1119927779543578E-28</v>
      </c>
      <c r="N410">
        <f t="shared" si="184"/>
        <v>5.7857547685005402E-27</v>
      </c>
      <c r="O410">
        <f t="shared" si="199"/>
        <v>3.673725282379132E-26</v>
      </c>
      <c r="P410">
        <f t="shared" si="150"/>
        <v>2.332670151156317E-25</v>
      </c>
      <c r="Q410">
        <f t="shared" si="157"/>
        <v>1.4811532207361394E-24</v>
      </c>
      <c r="R410">
        <f t="shared" si="165"/>
        <v>9.4047367228905177E-24</v>
      </c>
      <c r="S410">
        <f t="shared" si="173"/>
        <v>5.9716355869601762E-23</v>
      </c>
      <c r="T410">
        <f t="shared" si="181"/>
        <v>3.7917522450845192E-22</v>
      </c>
      <c r="U410">
        <f t="shared" si="196"/>
        <v>2.4076126010599744E-21</v>
      </c>
      <c r="V410">
        <f t="shared" si="147"/>
        <v>1.528738710261806E-20</v>
      </c>
      <c r="W410">
        <f t="shared" si="154"/>
        <v>9.7068857474163777E-20</v>
      </c>
      <c r="X410">
        <f t="shared" si="162"/>
        <v>6.1634882587135383E-19</v>
      </c>
      <c r="Y410">
        <f t="shared" si="170"/>
        <v>3.9135710982701987E-18</v>
      </c>
      <c r="Z410">
        <f t="shared" si="178"/>
        <v>2.4849627513385945E-17</v>
      </c>
      <c r="AA410">
        <f t="shared" si="186"/>
        <v>1.577852994230667E-16</v>
      </c>
      <c r="AB410">
        <f t="shared" si="201"/>
        <v>1.0018742011571715E-15</v>
      </c>
      <c r="AC410">
        <f t="shared" si="151"/>
        <v>6.3615046434268059E-15</v>
      </c>
      <c r="AD410">
        <f t="shared" si="159"/>
        <v>4.0393036652305102E-14</v>
      </c>
      <c r="AE410">
        <f t="shared" si="167"/>
        <v>2.564797954962361E-13</v>
      </c>
      <c r="AF410">
        <f t="shared" si="175"/>
        <v>1.6285451887172577E-12</v>
      </c>
      <c r="AG410">
        <f t="shared" si="183"/>
        <v>1.0340617382990077E-11</v>
      </c>
      <c r="AH410">
        <f t="shared" si="198"/>
        <v>6.565882764703648E-11</v>
      </c>
      <c r="AI410">
        <f t="shared" si="174"/>
        <v>4.1690756831161822E-10</v>
      </c>
      <c r="AJ410">
        <f t="shared" si="182"/>
        <v>2.6471980500454613E-9</v>
      </c>
      <c r="AK410">
        <f t="shared" si="197"/>
        <v>1.6808659877641352E-8</v>
      </c>
      <c r="AL410">
        <f t="shared" si="172"/>
        <v>1.0672833748777397E-7</v>
      </c>
      <c r="AM410">
        <f t="shared" si="180"/>
        <v>6.7768270081163863E-7</v>
      </c>
      <c r="AN410">
        <f t="shared" si="195"/>
        <v>4.3030169286761819E-6</v>
      </c>
      <c r="AO410">
        <f t="shared" si="204"/>
        <v>2.7322454396870154E-5</v>
      </c>
      <c r="AP410">
        <f t="shared" si="179"/>
        <v>1.7348677140777927E-4</v>
      </c>
      <c r="AQ410">
        <f t="shared" si="187"/>
        <v>1.1015723337411013E-3</v>
      </c>
      <c r="AR410">
        <f t="shared" si="202"/>
        <v>6.9945483255987517E-3</v>
      </c>
      <c r="AS410">
        <f t="shared" si="177"/>
        <v>4.4412613480391487E-2</v>
      </c>
      <c r="AT410">
        <f t="shared" si="185"/>
        <v>0.28200251743772187</v>
      </c>
      <c r="AU410">
        <f t="shared" si="200"/>
        <v>1.7906043713532807</v>
      </c>
    </row>
    <row r="411" spans="1:48" x14ac:dyDescent="0.2">
      <c r="A411">
        <v>397</v>
      </c>
      <c r="B411">
        <f t="shared" si="188"/>
        <v>39</v>
      </c>
      <c r="C411">
        <f t="shared" si="189"/>
        <v>6</v>
      </c>
      <c r="D411">
        <f t="shared" si="190"/>
        <v>317.33333333333331</v>
      </c>
      <c r="E411">
        <f t="shared" si="191"/>
        <v>-245.33333333333331</v>
      </c>
      <c r="F411" t="e">
        <f t="shared" si="192"/>
        <v>#N/A</v>
      </c>
      <c r="G411" t="e">
        <f t="shared" si="193"/>
        <v>#N/A</v>
      </c>
      <c r="H411">
        <f t="shared" si="194"/>
        <v>7.1892902666142771E-32</v>
      </c>
      <c r="I411">
        <f t="shared" si="203"/>
        <v>4.5649147728512544E-31</v>
      </c>
      <c r="J411">
        <f t="shared" si="152"/>
        <v>2.898540205027717E-30</v>
      </c>
      <c r="K411">
        <f t="shared" si="160"/>
        <v>1.84045830825323E-29</v>
      </c>
      <c r="L411">
        <f t="shared" si="168"/>
        <v>1.168618181849922E-28</v>
      </c>
      <c r="M411">
        <f t="shared" si="176"/>
        <v>7.4202629248709591E-28</v>
      </c>
      <c r="N411">
        <f t="shared" si="184"/>
        <v>4.7115732691283061E-27</v>
      </c>
      <c r="O411">
        <f t="shared" si="199"/>
        <v>2.9916625455358027E-26</v>
      </c>
      <c r="P411">
        <f t="shared" si="150"/>
        <v>1.8995873087669536E-25</v>
      </c>
      <c r="Q411">
        <f t="shared" si="157"/>
        <v>1.2061627568968473E-24</v>
      </c>
      <c r="R411">
        <f t="shared" si="165"/>
        <v>7.6586561165716592E-24</v>
      </c>
      <c r="S411">
        <f t="shared" si="173"/>
        <v>4.8629435104434047E-23</v>
      </c>
      <c r="T411">
        <f t="shared" si="181"/>
        <v>3.0877766576559314E-22</v>
      </c>
      <c r="U411">
        <f t="shared" si="196"/>
        <v>1.9606159658423463E-21</v>
      </c>
      <c r="V411">
        <f t="shared" ref="V411:V464" si="205">$C$8*EXP(-$C$5*($D411-($V$14-1)*$C$3))</f>
        <v>1.2449135386735124E-20</v>
      </c>
      <c r="W411">
        <f t="shared" si="154"/>
        <v>7.9047082435991326E-20</v>
      </c>
      <c r="X411">
        <f t="shared" si="162"/>
        <v>5.0191768725564093E-19</v>
      </c>
      <c r="Y411">
        <f t="shared" si="170"/>
        <v>3.1869786590041944E-18</v>
      </c>
      <c r="Z411">
        <f t="shared" si="178"/>
        <v>2.0236053103613795E-17</v>
      </c>
      <c r="AA411">
        <f t="shared" si="186"/>
        <v>1.2849092793744327E-16</v>
      </c>
      <c r="AB411">
        <f t="shared" si="201"/>
        <v>8.1586653670507415E-16</v>
      </c>
      <c r="AC411">
        <f t="shared" si="151"/>
        <v>5.1804295945251346E-15</v>
      </c>
      <c r="AD411">
        <f t="shared" si="159"/>
        <v>3.2893677551985501E-14</v>
      </c>
      <c r="AE411">
        <f t="shared" si="167"/>
        <v>2.0886183339649843E-13</v>
      </c>
      <c r="AF411">
        <f t="shared" si="175"/>
        <v>1.3261899761984355E-12</v>
      </c>
      <c r="AG411">
        <f t="shared" si="183"/>
        <v>8.4207814533082947E-12</v>
      </c>
      <c r="AH411">
        <f t="shared" si="198"/>
        <v>5.346862934950363E-11</v>
      </c>
      <c r="AI411">
        <f t="shared" si="174"/>
        <v>3.395046339067985E-10</v>
      </c>
      <c r="AJ411">
        <f t="shared" si="182"/>
        <v>2.1557200520469247E-9</v>
      </c>
      <c r="AK411">
        <f t="shared" si="197"/>
        <v>1.3687969113472939E-8</v>
      </c>
      <c r="AL411">
        <f t="shared" ref="AL411:AL442" si="206">$C$8*EXP(-$C$5*($D411-($AL$14-1)*$C$3))</f>
        <v>8.6913186280140482E-8</v>
      </c>
      <c r="AM411">
        <f t="shared" si="180"/>
        <v>5.5186433332401304E-7</v>
      </c>
      <c r="AN411">
        <f t="shared" si="195"/>
        <v>3.5041200930490686E-6</v>
      </c>
      <c r="AO411">
        <f t="shared" si="204"/>
        <v>2.2249775687715977E-5</v>
      </c>
      <c r="AP411">
        <f t="shared" si="179"/>
        <v>1.412772693309472E-4</v>
      </c>
      <c r="AQ411">
        <f t="shared" si="187"/>
        <v>8.9705474382056069E-4</v>
      </c>
      <c r="AR411">
        <f t="shared" si="202"/>
        <v>5.6959425760552849E-3</v>
      </c>
      <c r="AS411">
        <f t="shared" si="177"/>
        <v>3.6166980948722442E-2</v>
      </c>
      <c r="AT411">
        <f t="shared" si="185"/>
        <v>0.2296460144180634</v>
      </c>
      <c r="AU411">
        <f t="shared" si="200"/>
        <v>1.4581612994701523</v>
      </c>
    </row>
    <row r="412" spans="1:48" x14ac:dyDescent="0.2">
      <c r="A412">
        <v>398</v>
      </c>
      <c r="B412">
        <f t="shared" si="188"/>
        <v>39</v>
      </c>
      <c r="C412">
        <f t="shared" si="189"/>
        <v>7</v>
      </c>
      <c r="D412">
        <f t="shared" si="190"/>
        <v>318.22222222222223</v>
      </c>
      <c r="E412">
        <f t="shared" si="191"/>
        <v>-246.22222222222223</v>
      </c>
      <c r="F412" t="e">
        <f t="shared" si="192"/>
        <v>#N/A</v>
      </c>
      <c r="G412" t="e">
        <f t="shared" si="193"/>
        <v>#N/A</v>
      </c>
      <c r="H412">
        <f t="shared" si="194"/>
        <v>5.8545287865634943E-32</v>
      </c>
      <c r="I412">
        <f t="shared" si="203"/>
        <v>3.7173940618275647E-31</v>
      </c>
      <c r="J412">
        <f t="shared" si="152"/>
        <v>2.3603980977301774E-30</v>
      </c>
      <c r="K412">
        <f t="shared" si="160"/>
        <v>1.4987593693602557E-29</v>
      </c>
      <c r="L412">
        <f t="shared" si="168"/>
        <v>9.5165287982785724E-29</v>
      </c>
      <c r="M412">
        <f t="shared" si="176"/>
        <v>6.0426191301892586E-28</v>
      </c>
      <c r="N412">
        <f t="shared" si="184"/>
        <v>3.8368239855622294E-27</v>
      </c>
      <c r="O412">
        <f t="shared" si="199"/>
        <v>2.4362313723593338E-26</v>
      </c>
      <c r="P412">
        <f t="shared" si="150"/>
        <v>1.5469104973284511E-25</v>
      </c>
      <c r="Q412">
        <f t="shared" si="157"/>
        <v>9.8222694030393164E-25</v>
      </c>
      <c r="R412">
        <f t="shared" si="165"/>
        <v>6.2367523132398974E-24</v>
      </c>
      <c r="S412">
        <f t="shared" si="173"/>
        <v>3.9600908731608378E-23</v>
      </c>
      <c r="T412">
        <f t="shared" si="181"/>
        <v>2.5145009671780664E-22</v>
      </c>
      <c r="U412">
        <f t="shared" si="196"/>
        <v>1.5966085921894038E-21</v>
      </c>
      <c r="V412">
        <f t="shared" si="205"/>
        <v>1.0137832635291752E-20</v>
      </c>
      <c r="W412">
        <f t="shared" si="154"/>
        <v>6.4371224759758548E-20</v>
      </c>
      <c r="X412">
        <f t="shared" si="162"/>
        <v>4.0873179960048765E-19</v>
      </c>
      <c r="Y412">
        <f t="shared" si="170"/>
        <v>2.5952851546346717E-18</v>
      </c>
      <c r="Z412">
        <f t="shared" si="178"/>
        <v>1.6479033538498201E-17</v>
      </c>
      <c r="AA412">
        <f t="shared" si="186"/>
        <v>1.046353406977249E-16</v>
      </c>
      <c r="AB412">
        <f t="shared" si="201"/>
        <v>6.6439299958647644E-16</v>
      </c>
      <c r="AC412">
        <f t="shared" si="151"/>
        <v>4.2186325858555425E-15</v>
      </c>
      <c r="AD412">
        <f t="shared" si="159"/>
        <v>2.6786647218617593E-14</v>
      </c>
      <c r="AE412">
        <f t="shared" si="167"/>
        <v>1.7008460789413809E-13</v>
      </c>
      <c r="AF412">
        <f t="shared" si="175"/>
        <v>1.0799699419790157E-12</v>
      </c>
      <c r="AG412">
        <f t="shared" si="183"/>
        <v>6.8573816879660845E-12</v>
      </c>
      <c r="AH412">
        <f t="shared" si="198"/>
        <v>4.3541659620899384E-11</v>
      </c>
      <c r="AI412">
        <f t="shared" si="174"/>
        <v>2.7647230514662822E-10</v>
      </c>
      <c r="AJ412">
        <f t="shared" si="182"/>
        <v>1.7554897121193191E-9</v>
      </c>
      <c r="AK412">
        <f t="shared" si="197"/>
        <v>1.1146664862950251E-8</v>
      </c>
      <c r="AL412">
        <f t="shared" si="206"/>
        <v>7.0776910117536625E-8</v>
      </c>
      <c r="AM412">
        <f t="shared" si="180"/>
        <v>4.4940536630254595E-7</v>
      </c>
      <c r="AN412">
        <f t="shared" si="195"/>
        <v>2.8535462049152608E-6</v>
      </c>
      <c r="AO412">
        <f t="shared" si="204"/>
        <v>1.8118888990089386E-5</v>
      </c>
      <c r="AP412">
        <f t="shared" si="179"/>
        <v>1.1504777377345164E-4</v>
      </c>
      <c r="AQ412">
        <f t="shared" si="187"/>
        <v>7.30507828458306E-4</v>
      </c>
      <c r="AR412">
        <f t="shared" si="202"/>
        <v>4.638435581462882E-3</v>
      </c>
      <c r="AS412">
        <f t="shared" si="177"/>
        <v>2.9452230086003617E-2</v>
      </c>
      <c r="AT412">
        <f t="shared" si="185"/>
        <v>0.18701000408532631</v>
      </c>
      <c r="AU412">
        <f t="shared" si="200"/>
        <v>1.1874395088544971</v>
      </c>
    </row>
    <row r="413" spans="1:48" x14ac:dyDescent="0.2">
      <c r="A413">
        <v>399</v>
      </c>
      <c r="B413">
        <f t="shared" si="188"/>
        <v>39</v>
      </c>
      <c r="C413">
        <f t="shared" si="189"/>
        <v>8</v>
      </c>
      <c r="D413">
        <f t="shared" si="190"/>
        <v>319.11111111111109</v>
      </c>
      <c r="E413">
        <f t="shared" si="191"/>
        <v>-247.11111111111109</v>
      </c>
      <c r="F413" t="e">
        <f t="shared" si="192"/>
        <v>#N/A</v>
      </c>
      <c r="G413" t="e">
        <f t="shared" si="193"/>
        <v>#N/A</v>
      </c>
      <c r="H413">
        <f t="shared" si="194"/>
        <v>4.7675787235730582E-32</v>
      </c>
      <c r="I413">
        <f t="shared" si="203"/>
        <v>3.0272237924564464E-31</v>
      </c>
      <c r="J413">
        <f t="shared" si="152"/>
        <v>1.9221672930753925E-30</v>
      </c>
      <c r="K413">
        <f t="shared" si="160"/>
        <v>1.2205001532347039E-29</v>
      </c>
      <c r="L413">
        <f t="shared" si="168"/>
        <v>7.7496929086885074E-29</v>
      </c>
      <c r="M413">
        <f t="shared" si="176"/>
        <v>4.9207482702730075E-28</v>
      </c>
      <c r="N413">
        <f t="shared" si="184"/>
        <v>3.1244803922808441E-27</v>
      </c>
      <c r="O413">
        <f t="shared" si="199"/>
        <v>1.9839213846242456E-26</v>
      </c>
      <c r="P413">
        <f t="shared" si="150"/>
        <v>1.2597115571898908E-25</v>
      </c>
      <c r="Q413">
        <f t="shared" si="157"/>
        <v>7.9986698042389655E-25</v>
      </c>
      <c r="R413">
        <f t="shared" si="165"/>
        <v>5.0788387446380723E-24</v>
      </c>
      <c r="S413">
        <f t="shared" si="173"/>
        <v>3.2248615864061229E-23</v>
      </c>
      <c r="T413">
        <f t="shared" si="181"/>
        <v>2.0476594698851766E-22</v>
      </c>
      <c r="U413">
        <f t="shared" si="196"/>
        <v>1.3001827186273473E-21</v>
      </c>
      <c r="V413">
        <f t="shared" si="205"/>
        <v>8.2556456611996806E-21</v>
      </c>
      <c r="W413">
        <f t="shared" si="154"/>
        <v>5.2420082429060189E-20</v>
      </c>
      <c r="X413">
        <f t="shared" si="162"/>
        <v>3.3284677596860109E-19</v>
      </c>
      <c r="Y413">
        <f t="shared" si="170"/>
        <v>2.1134452892671198E-18</v>
      </c>
      <c r="Z413">
        <f t="shared" si="178"/>
        <v>1.3419541101839418E-17</v>
      </c>
      <c r="AA413">
        <f t="shared" si="186"/>
        <v>8.5208774647961953E-17</v>
      </c>
      <c r="AB413">
        <f t="shared" si="201"/>
        <v>5.4104199405238305E-16</v>
      </c>
      <c r="AC413">
        <f t="shared" si="151"/>
        <v>3.4354025220708933E-15</v>
      </c>
      <c r="AD413">
        <f t="shared" si="159"/>
        <v>2.1813446309878121E-14</v>
      </c>
      <c r="AE413">
        <f t="shared" si="167"/>
        <v>1.3850675047740966E-13</v>
      </c>
      <c r="AF413">
        <f t="shared" si="175"/>
        <v>8.7946304565014929E-13</v>
      </c>
      <c r="AG413">
        <f t="shared" si="183"/>
        <v>5.5842422553288031E-12</v>
      </c>
      <c r="AH413">
        <f t="shared" si="198"/>
        <v>3.5457728122216898E-11</v>
      </c>
      <c r="AI413">
        <f t="shared" ref="AI413:AI444" si="207">$C$8*EXP(-$C$5*($D413-($AI$14-1)*$C$3))</f>
        <v>2.2514253968643837E-10</v>
      </c>
      <c r="AJ413">
        <f t="shared" si="182"/>
        <v>1.4295660173641746E-9</v>
      </c>
      <c r="AK413">
        <f t="shared" si="197"/>
        <v>9.0771783992875326E-9</v>
      </c>
      <c r="AL413">
        <f t="shared" si="206"/>
        <v>5.7636490159728058E-8</v>
      </c>
      <c r="AM413">
        <f t="shared" si="180"/>
        <v>3.6596890044522897E-7</v>
      </c>
      <c r="AN413">
        <f t="shared" si="195"/>
        <v>2.3237576702176058E-6</v>
      </c>
      <c r="AO413">
        <f t="shared" si="204"/>
        <v>1.4754941480890393E-5</v>
      </c>
      <c r="AP413">
        <f t="shared" si="179"/>
        <v>9.3688038513978507E-5</v>
      </c>
      <c r="AQ413">
        <f t="shared" si="187"/>
        <v>5.9488196357570643E-4</v>
      </c>
      <c r="AR413">
        <f t="shared" si="202"/>
        <v>3.7772650191079367E-3</v>
      </c>
      <c r="AS413">
        <f t="shared" si="177"/>
        <v>2.3984137859578494E-2</v>
      </c>
      <c r="AT413">
        <f t="shared" si="185"/>
        <v>0.15228978267538082</v>
      </c>
      <c r="AU413">
        <f t="shared" si="200"/>
        <v>0.96697984489163169</v>
      </c>
    </row>
    <row r="414" spans="1:48" x14ac:dyDescent="0.2">
      <c r="A414">
        <v>400</v>
      </c>
      <c r="B414">
        <f t="shared" si="188"/>
        <v>39</v>
      </c>
      <c r="C414">
        <f t="shared" si="189"/>
        <v>9</v>
      </c>
      <c r="D414">
        <f t="shared" si="190"/>
        <v>320</v>
      </c>
      <c r="E414">
        <f t="shared" si="191"/>
        <v>-248</v>
      </c>
      <c r="F414" t="e">
        <f t="shared" si="192"/>
        <v>#N/A</v>
      </c>
      <c r="G414" t="e">
        <f t="shared" si="193"/>
        <v>#N/A</v>
      </c>
      <c r="H414">
        <f t="shared" si="194"/>
        <v>3.8824314840901456E-32</v>
      </c>
      <c r="I414">
        <f t="shared" si="203"/>
        <v>2.4651903288156746E-31</v>
      </c>
      <c r="J414">
        <f t="shared" si="152"/>
        <v>1.565298288505541E-30</v>
      </c>
      <c r="K414">
        <f t="shared" si="160"/>
        <v>9.9390245992707798E-30</v>
      </c>
      <c r="L414">
        <f t="shared" si="168"/>
        <v>6.3108872417681303E-29</v>
      </c>
      <c r="M414">
        <f t="shared" si="176"/>
        <v>4.0071636185741875E-28</v>
      </c>
      <c r="N414">
        <f t="shared" si="184"/>
        <v>2.5443902974133214E-27</v>
      </c>
      <c r="O414">
        <f t="shared" si="199"/>
        <v>1.6155871338926425E-26</v>
      </c>
      <c r="P414">
        <f t="shared" si="150"/>
        <v>1.0258338863549856E-25</v>
      </c>
      <c r="Q414">
        <f t="shared" si="157"/>
        <v>6.5136391613781074E-25</v>
      </c>
      <c r="R414">
        <f t="shared" si="165"/>
        <v>4.1359030627651678E-24</v>
      </c>
      <c r="S414">
        <f t="shared" si="173"/>
        <v>2.6261347490687648E-23</v>
      </c>
      <c r="T414">
        <f t="shared" si="181"/>
        <v>1.6674916253127967E-22</v>
      </c>
      <c r="U414">
        <f t="shared" si="196"/>
        <v>1.0587911840678764E-21</v>
      </c>
      <c r="V414">
        <f t="shared" si="205"/>
        <v>6.7229049576160433E-21</v>
      </c>
      <c r="W414">
        <f t="shared" si="154"/>
        <v>4.2687785608007625E-20</v>
      </c>
      <c r="X414">
        <f t="shared" si="162"/>
        <v>2.7105054312137654E-19</v>
      </c>
      <c r="Y414">
        <f t="shared" si="170"/>
        <v>1.7210636691497082E-18</v>
      </c>
      <c r="Z414">
        <f t="shared" si="178"/>
        <v>1.092807311564996E-17</v>
      </c>
      <c r="AA414">
        <f t="shared" si="186"/>
        <v>6.9388939039072432E-17</v>
      </c>
      <c r="AB414">
        <f t="shared" si="201"/>
        <v>4.4059229930232245E-16</v>
      </c>
      <c r="AC414">
        <f t="shared" si="151"/>
        <v>2.7975867176063917E-15</v>
      </c>
      <c r="AD414">
        <f t="shared" si="159"/>
        <v>1.7763568394002555E-14</v>
      </c>
      <c r="AE414">
        <f t="shared" si="167"/>
        <v>1.1279162862139462E-13</v>
      </c>
      <c r="AF414">
        <f t="shared" si="175"/>
        <v>7.1618219970723425E-13</v>
      </c>
      <c r="AG414">
        <f t="shared" si="183"/>
        <v>4.5474735088646573E-12</v>
      </c>
      <c r="AH414">
        <f t="shared" si="198"/>
        <v>2.8874656927077046E-11</v>
      </c>
      <c r="AI414">
        <f t="shared" si="207"/>
        <v>1.833426431250521E-10</v>
      </c>
      <c r="AJ414">
        <f t="shared" si="182"/>
        <v>1.164153218269349E-9</v>
      </c>
      <c r="AK414">
        <f t="shared" si="197"/>
        <v>7.3919121733317287E-9</v>
      </c>
      <c r="AL414">
        <f t="shared" si="206"/>
        <v>4.6935716640013204E-8</v>
      </c>
      <c r="AM414">
        <f t="shared" si="180"/>
        <v>2.980232238769536E-7</v>
      </c>
      <c r="AN414">
        <f t="shared" si="195"/>
        <v>1.8923295163729204E-6</v>
      </c>
      <c r="AO414">
        <f t="shared" si="204"/>
        <v>1.2015543459843389E-5</v>
      </c>
      <c r="AP414">
        <f t="shared" si="179"/>
        <v>7.6293945312500027E-5</v>
      </c>
      <c r="AQ414">
        <f t="shared" si="187"/>
        <v>4.8443635619146714E-4</v>
      </c>
      <c r="AR414">
        <f t="shared" si="202"/>
        <v>3.0759791257199071E-3</v>
      </c>
      <c r="AS414">
        <f t="shared" si="177"/>
        <v>1.9531250000000003E-2</v>
      </c>
      <c r="AT414">
        <f t="shared" si="185"/>
        <v>0.12401570718501562</v>
      </c>
      <c r="AU414">
        <f t="shared" si="200"/>
        <v>0.78745065618429588</v>
      </c>
    </row>
    <row r="415" spans="1:48" s="1" customFormat="1" x14ac:dyDescent="0.2">
      <c r="A415" s="1">
        <v>401</v>
      </c>
      <c r="B415" s="1">
        <f t="shared" si="188"/>
        <v>40</v>
      </c>
      <c r="C415" s="1">
        <f t="shared" si="189"/>
        <v>0</v>
      </c>
      <c r="D415" s="1">
        <f t="shared" si="190"/>
        <v>320</v>
      </c>
      <c r="E415" s="1">
        <f t="shared" si="191"/>
        <v>-248</v>
      </c>
      <c r="F415" s="1" t="e">
        <f t="shared" si="192"/>
        <v>#N/A</v>
      </c>
      <c r="G415" s="1" t="e">
        <f t="shared" si="193"/>
        <v>#N/A</v>
      </c>
      <c r="H415" s="1">
        <f t="shared" si="194"/>
        <v>3.8824314840901456E-32</v>
      </c>
      <c r="I415" s="1">
        <f t="shared" si="203"/>
        <v>2.4651903288156746E-31</v>
      </c>
      <c r="J415" s="1">
        <f t="shared" si="152"/>
        <v>1.565298288505541E-30</v>
      </c>
      <c r="K415" s="1">
        <f t="shared" si="160"/>
        <v>9.9390245992707798E-30</v>
      </c>
      <c r="L415" s="1">
        <f t="shared" si="168"/>
        <v>6.3108872417681303E-29</v>
      </c>
      <c r="M415" s="1">
        <f t="shared" si="176"/>
        <v>4.0071636185741875E-28</v>
      </c>
      <c r="N415" s="1">
        <f t="shared" si="184"/>
        <v>2.5443902974133214E-27</v>
      </c>
      <c r="O415" s="1">
        <f t="shared" si="199"/>
        <v>1.6155871338926425E-26</v>
      </c>
      <c r="P415" s="1">
        <f t="shared" ref="P415:P464" si="208">$C$8*EXP(-$C$5*($D415-($P$14-1)*$C$3))</f>
        <v>1.0258338863549856E-25</v>
      </c>
      <c r="Q415" s="1">
        <f t="shared" si="157"/>
        <v>6.5136391613781074E-25</v>
      </c>
      <c r="R415" s="1">
        <f t="shared" si="165"/>
        <v>4.1359030627651678E-24</v>
      </c>
      <c r="S415" s="1">
        <f t="shared" si="173"/>
        <v>2.6261347490687648E-23</v>
      </c>
      <c r="T415" s="1">
        <f t="shared" si="181"/>
        <v>1.6674916253127967E-22</v>
      </c>
      <c r="U415" s="1">
        <f t="shared" si="196"/>
        <v>1.0587911840678764E-21</v>
      </c>
      <c r="V415" s="1">
        <f t="shared" si="205"/>
        <v>6.7229049576160433E-21</v>
      </c>
      <c r="W415" s="1">
        <f t="shared" si="154"/>
        <v>4.2687785608007625E-20</v>
      </c>
      <c r="X415" s="1">
        <f t="shared" si="162"/>
        <v>2.7105054312137654E-19</v>
      </c>
      <c r="Y415" s="1">
        <f t="shared" si="170"/>
        <v>1.7210636691497082E-18</v>
      </c>
      <c r="Z415" s="1">
        <f t="shared" si="178"/>
        <v>1.092807311564996E-17</v>
      </c>
      <c r="AA415" s="1">
        <f t="shared" si="186"/>
        <v>6.9388939039072432E-17</v>
      </c>
      <c r="AB415" s="1">
        <f t="shared" si="201"/>
        <v>4.4059229930232245E-16</v>
      </c>
      <c r="AC415" s="1">
        <f t="shared" si="151"/>
        <v>2.7975867176063917E-15</v>
      </c>
      <c r="AD415" s="1">
        <f t="shared" si="159"/>
        <v>1.7763568394002555E-14</v>
      </c>
      <c r="AE415" s="1">
        <f t="shared" si="167"/>
        <v>1.1279162862139462E-13</v>
      </c>
      <c r="AF415" s="1">
        <f t="shared" si="175"/>
        <v>7.1618219970723425E-13</v>
      </c>
      <c r="AG415" s="1">
        <f t="shared" si="183"/>
        <v>4.5474735088646573E-12</v>
      </c>
      <c r="AH415" s="1">
        <f t="shared" si="198"/>
        <v>2.8874656927077046E-11</v>
      </c>
      <c r="AI415" s="1">
        <f t="shared" si="207"/>
        <v>1.833426431250521E-10</v>
      </c>
      <c r="AJ415" s="1">
        <f t="shared" si="182"/>
        <v>1.164153218269349E-9</v>
      </c>
      <c r="AK415" s="1">
        <f t="shared" si="197"/>
        <v>7.3919121733317287E-9</v>
      </c>
      <c r="AL415" s="1">
        <f t="shared" si="206"/>
        <v>4.6935716640013204E-8</v>
      </c>
      <c r="AM415" s="1">
        <f t="shared" si="180"/>
        <v>2.980232238769536E-7</v>
      </c>
      <c r="AN415" s="1">
        <f t="shared" si="195"/>
        <v>1.8923295163729204E-6</v>
      </c>
      <c r="AO415" s="1">
        <f t="shared" si="204"/>
        <v>1.2015543459843389E-5</v>
      </c>
      <c r="AP415" s="1">
        <f t="shared" si="179"/>
        <v>7.6293945312500027E-5</v>
      </c>
      <c r="AQ415" s="1">
        <f t="shared" si="187"/>
        <v>4.8443635619146714E-4</v>
      </c>
      <c r="AR415" s="1">
        <f t="shared" si="202"/>
        <v>3.0759791257199071E-3</v>
      </c>
      <c r="AS415" s="1">
        <f t="shared" si="177"/>
        <v>1.9531250000000003E-2</v>
      </c>
      <c r="AT415" s="1">
        <f t="shared" si="185"/>
        <v>0.12401570718501562</v>
      </c>
      <c r="AU415" s="1">
        <f t="shared" si="200"/>
        <v>0.78745065618429588</v>
      </c>
      <c r="AV415" s="1">
        <f t="shared" ref="AV415:AV446" si="209">$C$8*EXP(-$C$5*($D415-($AV$14-1)*$C$3))</f>
        <v>5</v>
      </c>
    </row>
    <row r="416" spans="1:48" x14ac:dyDescent="0.2">
      <c r="A416">
        <v>402</v>
      </c>
      <c r="B416">
        <f t="shared" si="188"/>
        <v>40</v>
      </c>
      <c r="C416">
        <f t="shared" si="189"/>
        <v>1</v>
      </c>
      <c r="D416">
        <f t="shared" si="190"/>
        <v>320.88888888888891</v>
      </c>
      <c r="E416">
        <f t="shared" si="191"/>
        <v>-248.88888888888891</v>
      </c>
      <c r="F416" t="e">
        <f t="shared" si="192"/>
        <v>#N/A</v>
      </c>
      <c r="G416" t="e">
        <f t="shared" si="193"/>
        <v>#N/A</v>
      </c>
      <c r="H416">
        <f t="shared" si="194"/>
        <v>3.1616204162766234E-32</v>
      </c>
      <c r="I416">
        <f t="shared" si="203"/>
        <v>2.007503829888641E-31</v>
      </c>
      <c r="J416">
        <f t="shared" si="152"/>
        <v>1.2746854765581736E-30</v>
      </c>
      <c r="K416">
        <f t="shared" si="160"/>
        <v>8.093748265668163E-30</v>
      </c>
      <c r="L416">
        <f t="shared" si="168"/>
        <v>5.1392098045149254E-29</v>
      </c>
      <c r="M416">
        <f t="shared" si="176"/>
        <v>3.2631948199889268E-28</v>
      </c>
      <c r="N416">
        <f t="shared" si="184"/>
        <v>2.0719995560110364E-27</v>
      </c>
      <c r="O416">
        <f t="shared" si="199"/>
        <v>1.3156377099558218E-26</v>
      </c>
      <c r="P416">
        <f t="shared" si="208"/>
        <v>8.3537787391716583E-26</v>
      </c>
      <c r="Q416">
        <f t="shared" si="157"/>
        <v>5.3043188633882561E-25</v>
      </c>
      <c r="R416">
        <f t="shared" si="165"/>
        <v>3.3680325374869059E-24</v>
      </c>
      <c r="S416">
        <f t="shared" si="173"/>
        <v>2.138567357227931E-23</v>
      </c>
      <c r="T416">
        <f t="shared" si="181"/>
        <v>1.3579056290273947E-22</v>
      </c>
      <c r="U416">
        <f t="shared" si="196"/>
        <v>8.6221632959664848E-22</v>
      </c>
      <c r="V416">
        <f t="shared" si="205"/>
        <v>5.4747324345035071E-21</v>
      </c>
      <c r="W416">
        <f t="shared" si="154"/>
        <v>3.4762384103101329E-20</v>
      </c>
      <c r="X416">
        <f t="shared" si="162"/>
        <v>2.2072738037674216E-19</v>
      </c>
      <c r="Y416">
        <f t="shared" si="170"/>
        <v>1.4015315032328988E-18</v>
      </c>
      <c r="Z416">
        <f t="shared" si="178"/>
        <v>8.8991703303938817E-18</v>
      </c>
      <c r="AA416">
        <f t="shared" si="186"/>
        <v>5.6506209376446029E-17</v>
      </c>
      <c r="AB416">
        <f t="shared" si="201"/>
        <v>3.5879206482762234E-16</v>
      </c>
      <c r="AC416">
        <f t="shared" si="151"/>
        <v>2.2781876045808353E-15</v>
      </c>
      <c r="AD416">
        <f t="shared" si="159"/>
        <v>1.4465589600370196E-14</v>
      </c>
      <c r="AE416">
        <f t="shared" si="167"/>
        <v>9.1850768595871381E-14</v>
      </c>
      <c r="AF416">
        <f t="shared" si="175"/>
        <v>5.8321602677269434E-13</v>
      </c>
      <c r="AG416">
        <f t="shared" si="183"/>
        <v>3.7031909376947597E-12</v>
      </c>
      <c r="AH416">
        <f t="shared" si="198"/>
        <v>2.3513796760543006E-11</v>
      </c>
      <c r="AI416">
        <f t="shared" si="207"/>
        <v>1.4930330285380985E-10</v>
      </c>
      <c r="AJ416">
        <f t="shared" si="182"/>
        <v>9.4801688004985579E-10</v>
      </c>
      <c r="AK416">
        <f t="shared" si="197"/>
        <v>6.0195319706990144E-9</v>
      </c>
      <c r="AL416">
        <f t="shared" si="206"/>
        <v>3.8221645530575349E-8</v>
      </c>
      <c r="AM416">
        <f t="shared" si="180"/>
        <v>2.4269232129276324E-7</v>
      </c>
      <c r="AN416">
        <f t="shared" si="195"/>
        <v>1.5410001844989458E-6</v>
      </c>
      <c r="AO416">
        <f t="shared" si="204"/>
        <v>9.7847412558272606E-6</v>
      </c>
      <c r="AP416">
        <f t="shared" si="179"/>
        <v>6.212923425094743E-5</v>
      </c>
      <c r="AQ416">
        <f t="shared" si="187"/>
        <v>3.9449604723173039E-4</v>
      </c>
      <c r="AR416">
        <f t="shared" si="202"/>
        <v>2.5048937614917804E-3</v>
      </c>
      <c r="AS416">
        <f t="shared" si="177"/>
        <v>1.5905083968242525E-2</v>
      </c>
      <c r="AT416">
        <f t="shared" si="185"/>
        <v>0.10099098809132288</v>
      </c>
      <c r="AU416">
        <f t="shared" si="200"/>
        <v>0.64125280294189535</v>
      </c>
      <c r="AV416">
        <f t="shared" si="209"/>
        <v>4.0717014958700846</v>
      </c>
    </row>
    <row r="417" spans="1:49" x14ac:dyDescent="0.2">
      <c r="A417">
        <v>403</v>
      </c>
      <c r="B417">
        <f t="shared" si="188"/>
        <v>40</v>
      </c>
      <c r="C417">
        <f t="shared" si="189"/>
        <v>2</v>
      </c>
      <c r="D417">
        <f t="shared" si="190"/>
        <v>321.77777777777777</v>
      </c>
      <c r="E417">
        <f t="shared" si="191"/>
        <v>-249.77777777777777</v>
      </c>
      <c r="F417" t="e">
        <f t="shared" si="192"/>
        <v>#N/A</v>
      </c>
      <c r="G417" t="e">
        <f t="shared" si="193"/>
        <v>#N/A</v>
      </c>
      <c r="H417">
        <f t="shared" si="194"/>
        <v>2.5746349156654117E-32</v>
      </c>
      <c r="I417">
        <f t="shared" si="203"/>
        <v>1.6347912694245404E-31</v>
      </c>
      <c r="J417">
        <f t="shared" si="152"/>
        <v>1.0380277523331679E-30</v>
      </c>
      <c r="K417">
        <f t="shared" si="160"/>
        <v>6.5910653841034582E-30</v>
      </c>
      <c r="L417">
        <f t="shared" si="168"/>
        <v>4.1850656497267668E-29</v>
      </c>
      <c r="M417">
        <f t="shared" si="176"/>
        <v>2.6573510459729117E-28</v>
      </c>
      <c r="N417">
        <f t="shared" si="184"/>
        <v>1.6873127383304745E-27</v>
      </c>
      <c r="O417">
        <f t="shared" si="199"/>
        <v>1.0713768063300608E-26</v>
      </c>
      <c r="P417">
        <f t="shared" si="208"/>
        <v>6.8028186776906586E-26</v>
      </c>
      <c r="Q417">
        <f t="shared" si="157"/>
        <v>4.3195206101260176E-25</v>
      </c>
      <c r="R417">
        <f t="shared" si="165"/>
        <v>2.7427246242049574E-24</v>
      </c>
      <c r="S417">
        <f t="shared" si="173"/>
        <v>1.7415215814888098E-23</v>
      </c>
      <c r="T417">
        <f t="shared" si="181"/>
        <v>1.1057972761922614E-22</v>
      </c>
      <c r="U417">
        <f t="shared" si="196"/>
        <v>7.0213750379646468E-22</v>
      </c>
      <c r="V417">
        <f t="shared" si="205"/>
        <v>4.458295248611356E-21</v>
      </c>
      <c r="W417">
        <f t="shared" si="154"/>
        <v>2.8308410270521911E-20</v>
      </c>
      <c r="X417">
        <f t="shared" si="162"/>
        <v>1.7974720097189505E-19</v>
      </c>
      <c r="Y417">
        <f t="shared" si="170"/>
        <v>1.1413235836445079E-18</v>
      </c>
      <c r="Z417">
        <f t="shared" si="178"/>
        <v>7.2469530292536139E-18</v>
      </c>
      <c r="AA417">
        <f t="shared" si="186"/>
        <v>4.6015283448805171E-17</v>
      </c>
      <c r="AB417">
        <f t="shared" si="201"/>
        <v>2.9217883741299215E-16</v>
      </c>
      <c r="AC417">
        <f t="shared" ref="AC417:AC464" si="210">$C$8*EXP(-$C$5*($D417-($AC$14-1)*$C$3))</f>
        <v>1.8552199754889267E-15</v>
      </c>
      <c r="AD417">
        <f t="shared" si="159"/>
        <v>1.177991256289413E-14</v>
      </c>
      <c r="AE417">
        <f t="shared" si="167"/>
        <v>7.4797782377726319E-14</v>
      </c>
      <c r="AF417">
        <f t="shared" si="175"/>
        <v>4.7493631372516383E-13</v>
      </c>
      <c r="AG417">
        <f t="shared" si="183"/>
        <v>3.0156576161008997E-12</v>
      </c>
      <c r="AH417">
        <f t="shared" si="198"/>
        <v>1.9148232288697883E-11</v>
      </c>
      <c r="AI417">
        <f t="shared" si="207"/>
        <v>1.2158369631364204E-10</v>
      </c>
      <c r="AJ417">
        <f t="shared" si="182"/>
        <v>7.7200834972182805E-10</v>
      </c>
      <c r="AK417">
        <f t="shared" si="197"/>
        <v>4.9019474659066613E-9</v>
      </c>
      <c r="AL417">
        <f t="shared" si="206"/>
        <v>3.112542625629227E-8</v>
      </c>
      <c r="AM417">
        <f t="shared" si="180"/>
        <v>1.9763413752878814E-7</v>
      </c>
      <c r="AN417">
        <f t="shared" si="195"/>
        <v>1.254898551272104E-6</v>
      </c>
      <c r="AO417">
        <f t="shared" si="204"/>
        <v>7.9681091216108263E-6</v>
      </c>
      <c r="AP417">
        <f t="shared" si="179"/>
        <v>5.0594339207369709E-5</v>
      </c>
      <c r="AQ417">
        <f t="shared" si="187"/>
        <v>3.2125402912565879E-4</v>
      </c>
      <c r="AR417">
        <f t="shared" si="202"/>
        <v>2.0398359351323711E-3</v>
      </c>
      <c r="AS417">
        <f t="shared" ref="AS417:AS448" si="211">$C$8*EXP(-$C$5*($D417-($AS$14-1)*$C$3))</f>
        <v>1.2952150837086654E-2</v>
      </c>
      <c r="AT417">
        <f t="shared" si="185"/>
        <v>8.2241031456168567E-2</v>
      </c>
      <c r="AU417">
        <f t="shared" si="200"/>
        <v>0.522197999393887</v>
      </c>
      <c r="AV417">
        <f t="shared" si="209"/>
        <v>3.3157506142941804</v>
      </c>
    </row>
    <row r="418" spans="1:49" x14ac:dyDescent="0.2">
      <c r="A418">
        <v>404</v>
      </c>
      <c r="B418">
        <f t="shared" si="188"/>
        <v>40</v>
      </c>
      <c r="C418">
        <f t="shared" si="189"/>
        <v>3</v>
      </c>
      <c r="D418">
        <f t="shared" si="190"/>
        <v>322.66666666666669</v>
      </c>
      <c r="E418">
        <f t="shared" si="191"/>
        <v>-250.66666666666669</v>
      </c>
      <c r="F418" t="e">
        <f t="shared" si="192"/>
        <v>#N/A</v>
      </c>
      <c r="G418" t="e">
        <f t="shared" si="193"/>
        <v>#N/A</v>
      </c>
      <c r="H418">
        <f t="shared" si="194"/>
        <v>2.0966289674868324E-32</v>
      </c>
      <c r="I418">
        <f t="shared" si="203"/>
        <v>1.3312764114302456E-31</v>
      </c>
      <c r="J418">
        <f t="shared" si="152"/>
        <v>8.4530783038592073E-31</v>
      </c>
      <c r="K418">
        <f t="shared" si="160"/>
        <v>5.3673701567662945E-30</v>
      </c>
      <c r="L418">
        <f t="shared" si="168"/>
        <v>3.4080676132614309E-29</v>
      </c>
      <c r="M418">
        <f t="shared" si="176"/>
        <v>2.1639880457879589E-28</v>
      </c>
      <c r="N418">
        <f t="shared" si="184"/>
        <v>1.3740467601321723E-27</v>
      </c>
      <c r="O418">
        <f t="shared" si="199"/>
        <v>8.7246530899492085E-27</v>
      </c>
      <c r="P418">
        <f t="shared" si="208"/>
        <v>5.5398093972172172E-26</v>
      </c>
      <c r="Q418">
        <f t="shared" si="157"/>
        <v>3.5175597059383638E-25</v>
      </c>
      <c r="R418">
        <f t="shared" si="165"/>
        <v>2.2335111910269988E-24</v>
      </c>
      <c r="S418">
        <f t="shared" si="173"/>
        <v>1.4181912056875988E-23</v>
      </c>
      <c r="T418">
        <f t="shared" si="181"/>
        <v>9.0049528472022172E-23</v>
      </c>
      <c r="U418">
        <f t="shared" si="196"/>
        <v>5.7177886490291208E-22</v>
      </c>
      <c r="V418">
        <f t="shared" si="205"/>
        <v>3.6305694865602551E-21</v>
      </c>
      <c r="W418">
        <f t="shared" si="154"/>
        <v>2.3052679288837691E-20</v>
      </c>
      <c r="X418">
        <f t="shared" si="162"/>
        <v>1.4637538941514559E-19</v>
      </c>
      <c r="Y418">
        <f t="shared" si="170"/>
        <v>9.2942578855942589E-19</v>
      </c>
      <c r="Z418">
        <f t="shared" si="178"/>
        <v>5.9014858979424112E-18</v>
      </c>
      <c r="AA418">
        <f t="shared" si="186"/>
        <v>3.7472099690277302E-17</v>
      </c>
      <c r="AB418">
        <f t="shared" si="201"/>
        <v>2.3793300187121323E-16</v>
      </c>
      <c r="AC418">
        <f t="shared" si="210"/>
        <v>1.5107803898732584E-15</v>
      </c>
      <c r="AD418">
        <f t="shared" si="159"/>
        <v>9.5928575207109955E-15</v>
      </c>
      <c r="AE418">
        <f t="shared" si="167"/>
        <v>6.0910848479030624E-14</v>
      </c>
      <c r="AF418">
        <f t="shared" si="175"/>
        <v>3.8675977980755447E-13</v>
      </c>
      <c r="AG418">
        <f t="shared" si="183"/>
        <v>2.4557715253020076E-12</v>
      </c>
      <c r="AH418">
        <f t="shared" si="198"/>
        <v>1.5593177210631794E-11</v>
      </c>
      <c r="AI418">
        <f t="shared" si="207"/>
        <v>9.9010503630734008E-11</v>
      </c>
      <c r="AJ418">
        <f t="shared" si="182"/>
        <v>6.2867751047731229E-10</v>
      </c>
      <c r="AK418">
        <f t="shared" si="197"/>
        <v>3.9918533659217427E-9</v>
      </c>
      <c r="AL418">
        <f t="shared" si="206"/>
        <v>2.5346688929467923E-8</v>
      </c>
      <c r="AM418">
        <f t="shared" si="180"/>
        <v>1.6094144268219205E-7</v>
      </c>
      <c r="AN418">
        <f t="shared" si="195"/>
        <v>1.0219144616759649E-6</v>
      </c>
      <c r="AO418">
        <f t="shared" si="204"/>
        <v>6.4887523659437814E-6</v>
      </c>
      <c r="AP418">
        <f t="shared" si="179"/>
        <v>4.1201009326641185E-5</v>
      </c>
      <c r="AQ418">
        <f t="shared" si="187"/>
        <v>2.6161010218904722E-4</v>
      </c>
      <c r="AR418">
        <f t="shared" si="202"/>
        <v>1.6611206056816063E-3</v>
      </c>
      <c r="AS418">
        <f t="shared" si="211"/>
        <v>1.0547458387620133E-2</v>
      </c>
      <c r="AT418">
        <f t="shared" si="185"/>
        <v>6.6972186160396019E-2</v>
      </c>
      <c r="AU418">
        <f t="shared" si="200"/>
        <v>0.42524687505449088</v>
      </c>
      <c r="AV418">
        <f t="shared" si="209"/>
        <v>2.7001493472307536</v>
      </c>
    </row>
    <row r="419" spans="1:49" x14ac:dyDescent="0.2">
      <c r="A419">
        <v>405</v>
      </c>
      <c r="B419">
        <f t="shared" si="188"/>
        <v>40</v>
      </c>
      <c r="C419">
        <f t="shared" si="189"/>
        <v>4</v>
      </c>
      <c r="D419">
        <f t="shared" si="190"/>
        <v>323.55555555555554</v>
      </c>
      <c r="E419">
        <f t="shared" si="191"/>
        <v>-251.55555555555554</v>
      </c>
      <c r="F419" t="e">
        <f t="shared" si="192"/>
        <v>#N/A</v>
      </c>
      <c r="G419" t="e">
        <f t="shared" si="193"/>
        <v>#N/A</v>
      </c>
      <c r="H419">
        <f t="shared" si="194"/>
        <v>1.7073694606401545E-32</v>
      </c>
      <c r="I419">
        <f t="shared" si="203"/>
        <v>1.0841120311674288E-31</v>
      </c>
      <c r="J419">
        <f t="shared" ref="J419:J464" si="212">$C$8*EXP(-$C$5*($D419-($J$14-1)*$C$3))</f>
        <v>6.8836823149062659E-31</v>
      </c>
      <c r="K419">
        <f t="shared" si="160"/>
        <v>4.3708658192387983E-30</v>
      </c>
      <c r="L419">
        <f t="shared" si="168"/>
        <v>2.7753267997886199E-29</v>
      </c>
      <c r="M419">
        <f t="shared" si="176"/>
        <v>1.7622226726160052E-28</v>
      </c>
      <c r="N419">
        <f t="shared" si="184"/>
        <v>1.1189416497251412E-27</v>
      </c>
      <c r="O419">
        <f t="shared" si="199"/>
        <v>7.1048366074588712E-27</v>
      </c>
      <c r="P419">
        <f t="shared" si="208"/>
        <v>4.5112900418969446E-26</v>
      </c>
      <c r="Q419">
        <f t="shared" si="157"/>
        <v>2.864490623296343E-25</v>
      </c>
      <c r="R419">
        <f t="shared" si="165"/>
        <v>1.8188381715094725E-24</v>
      </c>
      <c r="S419">
        <f t="shared" si="173"/>
        <v>1.1548902507256186E-23</v>
      </c>
      <c r="T419">
        <f t="shared" si="181"/>
        <v>7.3330959956386439E-23</v>
      </c>
      <c r="U419">
        <f t="shared" si="196"/>
        <v>4.6562257190642195E-22</v>
      </c>
      <c r="V419">
        <f t="shared" si="205"/>
        <v>2.9565190418575861E-21</v>
      </c>
      <c r="W419">
        <f t="shared" si="154"/>
        <v>1.8772725748834941E-20</v>
      </c>
      <c r="X419">
        <f t="shared" si="162"/>
        <v>1.1919937840804409E-19</v>
      </c>
      <c r="Y419">
        <f t="shared" si="170"/>
        <v>7.5686887471554243E-19</v>
      </c>
      <c r="Z419">
        <f t="shared" si="178"/>
        <v>4.8058177917017479E-18</v>
      </c>
      <c r="AA419">
        <f t="shared" si="186"/>
        <v>3.0515040872459312E-17</v>
      </c>
      <c r="AB419">
        <f t="shared" si="201"/>
        <v>1.9375843192717763E-16</v>
      </c>
      <c r="AC419">
        <f t="shared" si="210"/>
        <v>1.2302893546756482E-15</v>
      </c>
      <c r="AD419">
        <f t="shared" si="159"/>
        <v>7.8118504633495886E-15</v>
      </c>
      <c r="AE419">
        <f t="shared" si="167"/>
        <v>4.9602158573357511E-14</v>
      </c>
      <c r="AF419">
        <f t="shared" si="175"/>
        <v>3.1495407479696509E-13</v>
      </c>
      <c r="AG419">
        <f t="shared" si="183"/>
        <v>1.9998337186174959E-12</v>
      </c>
      <c r="AH419">
        <f t="shared" si="198"/>
        <v>1.2698152594779533E-11</v>
      </c>
      <c r="AI419">
        <f t="shared" si="207"/>
        <v>8.0628243148023102E-11</v>
      </c>
      <c r="AJ419">
        <f t="shared" si="182"/>
        <v>5.1195743196607761E-10</v>
      </c>
      <c r="AK419">
        <f t="shared" si="197"/>
        <v>3.2507270642635624E-9</v>
      </c>
      <c r="AL419">
        <f t="shared" si="206"/>
        <v>2.0640830245893934E-8</v>
      </c>
      <c r="AM419">
        <f t="shared" si="180"/>
        <v>1.3106110258331595E-7</v>
      </c>
      <c r="AN419">
        <f t="shared" si="195"/>
        <v>8.3218612845147102E-7</v>
      </c>
      <c r="AO419">
        <f t="shared" si="204"/>
        <v>5.2840525429488319E-6</v>
      </c>
      <c r="AP419">
        <f t="shared" ref="AP419:AP450" si="213">$C$8*EXP(-$C$5*($D419-($AP$14-1)*$C$3))</f>
        <v>3.3551642261328909E-5</v>
      </c>
      <c r="AQ419">
        <f t="shared" si="187"/>
        <v>2.1303964888357674E-4</v>
      </c>
      <c r="AR419">
        <f t="shared" si="202"/>
        <v>1.3527174509949018E-3</v>
      </c>
      <c r="AS419">
        <f t="shared" si="211"/>
        <v>8.5892204189001904E-3</v>
      </c>
      <c r="AT419">
        <f t="shared" si="185"/>
        <v>5.4538150114195591E-2</v>
      </c>
      <c r="AU419">
        <f t="shared" si="200"/>
        <v>0.34629566745469464</v>
      </c>
      <c r="AV419">
        <f t="shared" si="209"/>
        <v>2.1988404272384474</v>
      </c>
    </row>
    <row r="420" spans="1:49" x14ac:dyDescent="0.2">
      <c r="A420">
        <v>406</v>
      </c>
      <c r="B420">
        <f t="shared" si="188"/>
        <v>40</v>
      </c>
      <c r="C420">
        <f t="shared" si="189"/>
        <v>5</v>
      </c>
      <c r="D420">
        <f t="shared" si="190"/>
        <v>324.44444444444446</v>
      </c>
      <c r="E420">
        <f t="shared" si="191"/>
        <v>-252.44444444444446</v>
      </c>
      <c r="F420" t="e">
        <f t="shared" si="192"/>
        <v>#N/A</v>
      </c>
      <c r="G420" t="e">
        <f t="shared" si="193"/>
        <v>#N/A</v>
      </c>
      <c r="H420">
        <f t="shared" si="194"/>
        <v>1.3903797573782971E-32</v>
      </c>
      <c r="I420">
        <f t="shared" si="203"/>
        <v>8.8283611579903143E-32</v>
      </c>
      <c r="J420">
        <f t="shared" si="212"/>
        <v>5.6056599157396353E-31</v>
      </c>
      <c r="K420">
        <f t="shared" si="160"/>
        <v>3.5593721788884435E-30</v>
      </c>
      <c r="L420">
        <f t="shared" si="168"/>
        <v>2.2600604564455221E-29</v>
      </c>
      <c r="M420">
        <f t="shared" si="176"/>
        <v>1.4350489384293475E-28</v>
      </c>
      <c r="N420">
        <f t="shared" si="184"/>
        <v>9.1119927779543578E-28</v>
      </c>
      <c r="O420">
        <f t="shared" si="199"/>
        <v>5.7857547685005402E-27</v>
      </c>
      <c r="P420">
        <f t="shared" si="208"/>
        <v>3.673725282379132E-26</v>
      </c>
      <c r="Q420">
        <f t="shared" si="157"/>
        <v>2.332670151156317E-25</v>
      </c>
      <c r="R420">
        <f t="shared" si="165"/>
        <v>1.4811532207361394E-24</v>
      </c>
      <c r="S420">
        <f t="shared" si="173"/>
        <v>9.4047367228905177E-24</v>
      </c>
      <c r="T420">
        <f t="shared" si="181"/>
        <v>5.9716355869601762E-23</v>
      </c>
      <c r="U420">
        <f t="shared" si="196"/>
        <v>3.7917522450845192E-22</v>
      </c>
      <c r="V420">
        <f t="shared" si="205"/>
        <v>2.4076126010599744E-21</v>
      </c>
      <c r="W420">
        <f t="shared" si="154"/>
        <v>1.528738710261806E-20</v>
      </c>
      <c r="X420">
        <f t="shared" si="162"/>
        <v>9.7068857474163777E-20</v>
      </c>
      <c r="Y420">
        <f t="shared" si="170"/>
        <v>6.1634882587135383E-19</v>
      </c>
      <c r="Z420">
        <f t="shared" si="178"/>
        <v>3.9135710982701987E-18</v>
      </c>
      <c r="AA420">
        <f t="shared" si="186"/>
        <v>2.4849627513385945E-17</v>
      </c>
      <c r="AB420">
        <f t="shared" si="201"/>
        <v>1.577852994230667E-16</v>
      </c>
      <c r="AC420">
        <f t="shared" si="210"/>
        <v>1.0018742011571715E-15</v>
      </c>
      <c r="AD420">
        <f t="shared" si="159"/>
        <v>6.3615046434268059E-15</v>
      </c>
      <c r="AE420">
        <f t="shared" si="167"/>
        <v>4.0393036652305102E-14</v>
      </c>
      <c r="AF420">
        <f t="shared" si="175"/>
        <v>2.564797954962361E-13</v>
      </c>
      <c r="AG420">
        <f t="shared" si="183"/>
        <v>1.6285451887172577E-12</v>
      </c>
      <c r="AH420">
        <f t="shared" si="198"/>
        <v>1.0340617382990077E-11</v>
      </c>
      <c r="AI420">
        <f t="shared" si="207"/>
        <v>6.565882764703648E-11</v>
      </c>
      <c r="AJ420">
        <f t="shared" si="182"/>
        <v>4.1690756831161822E-10</v>
      </c>
      <c r="AK420">
        <f t="shared" si="197"/>
        <v>2.6471980500454613E-9</v>
      </c>
      <c r="AL420">
        <f t="shared" si="206"/>
        <v>1.6808659877641352E-8</v>
      </c>
      <c r="AM420">
        <f t="shared" si="180"/>
        <v>1.0672833748777397E-7</v>
      </c>
      <c r="AN420">
        <f t="shared" si="195"/>
        <v>6.7768270081163863E-7</v>
      </c>
      <c r="AO420">
        <f t="shared" si="204"/>
        <v>4.3030169286761819E-6</v>
      </c>
      <c r="AP420">
        <f t="shared" si="213"/>
        <v>2.7322454396870154E-5</v>
      </c>
      <c r="AQ420">
        <f t="shared" si="187"/>
        <v>1.7348677140777927E-4</v>
      </c>
      <c r="AR420">
        <f t="shared" si="202"/>
        <v>1.1015723337411013E-3</v>
      </c>
      <c r="AS420">
        <f t="shared" si="211"/>
        <v>6.9945483255987517E-3</v>
      </c>
      <c r="AT420">
        <f t="shared" si="185"/>
        <v>4.4412613480391487E-2</v>
      </c>
      <c r="AU420">
        <f t="shared" si="200"/>
        <v>0.28200251743772187</v>
      </c>
      <c r="AV420">
        <f t="shared" si="209"/>
        <v>1.7906043713532807</v>
      </c>
    </row>
    <row r="421" spans="1:49" x14ac:dyDescent="0.2">
      <c r="A421">
        <v>407</v>
      </c>
      <c r="B421">
        <f t="shared" si="188"/>
        <v>40</v>
      </c>
      <c r="C421">
        <f t="shared" si="189"/>
        <v>6</v>
      </c>
      <c r="D421">
        <f t="shared" si="190"/>
        <v>325.33333333333331</v>
      </c>
      <c r="E421">
        <f t="shared" si="191"/>
        <v>-253.33333333333331</v>
      </c>
      <c r="F421" t="e">
        <f t="shared" si="192"/>
        <v>#N/A</v>
      </c>
      <c r="G421" t="e">
        <f t="shared" si="193"/>
        <v>#N/A</v>
      </c>
      <c r="H421">
        <f t="shared" si="194"/>
        <v>1.132242267588951E-32</v>
      </c>
      <c r="I421">
        <f t="shared" si="203"/>
        <v>7.1892902666142771E-32</v>
      </c>
      <c r="J421">
        <f t="shared" si="212"/>
        <v>4.5649147728512544E-31</v>
      </c>
      <c r="K421">
        <f t="shared" si="160"/>
        <v>2.898540205027717E-30</v>
      </c>
      <c r="L421">
        <f t="shared" si="168"/>
        <v>1.84045830825323E-29</v>
      </c>
      <c r="M421">
        <f t="shared" si="176"/>
        <v>1.168618181849922E-28</v>
      </c>
      <c r="N421">
        <f t="shared" si="184"/>
        <v>7.4202629248709591E-28</v>
      </c>
      <c r="O421">
        <f t="shared" si="199"/>
        <v>4.7115732691283061E-27</v>
      </c>
      <c r="P421">
        <f t="shared" si="208"/>
        <v>2.9916625455358027E-26</v>
      </c>
      <c r="Q421">
        <f t="shared" si="157"/>
        <v>1.8995873087669536E-25</v>
      </c>
      <c r="R421">
        <f t="shared" si="165"/>
        <v>1.2061627568968473E-24</v>
      </c>
      <c r="S421">
        <f t="shared" si="173"/>
        <v>7.6586561165716592E-24</v>
      </c>
      <c r="T421">
        <f t="shared" si="181"/>
        <v>4.8629435104434047E-23</v>
      </c>
      <c r="U421">
        <f t="shared" si="196"/>
        <v>3.0877766576559314E-22</v>
      </c>
      <c r="V421">
        <f t="shared" si="205"/>
        <v>1.9606159658423463E-21</v>
      </c>
      <c r="W421">
        <f t="shared" ref="W421:W464" si="214">$C$8*EXP(-$C$5*($D421-($W$14-1)*$C$3))</f>
        <v>1.2449135386735124E-20</v>
      </c>
      <c r="X421">
        <f t="shared" si="162"/>
        <v>7.9047082435991326E-20</v>
      </c>
      <c r="Y421">
        <f t="shared" si="170"/>
        <v>5.0191768725564093E-19</v>
      </c>
      <c r="Z421">
        <f t="shared" si="178"/>
        <v>3.1869786590041944E-18</v>
      </c>
      <c r="AA421">
        <f t="shared" si="186"/>
        <v>2.0236053103613795E-17</v>
      </c>
      <c r="AB421">
        <f t="shared" si="201"/>
        <v>1.2849092793744327E-16</v>
      </c>
      <c r="AC421">
        <f t="shared" si="210"/>
        <v>8.1586653670507415E-16</v>
      </c>
      <c r="AD421">
        <f t="shared" si="159"/>
        <v>5.1804295945251346E-15</v>
      </c>
      <c r="AE421">
        <f t="shared" si="167"/>
        <v>3.2893677551985501E-14</v>
      </c>
      <c r="AF421">
        <f t="shared" si="175"/>
        <v>2.0886183339649843E-13</v>
      </c>
      <c r="AG421">
        <f t="shared" si="183"/>
        <v>1.3261899761984355E-12</v>
      </c>
      <c r="AH421">
        <f t="shared" si="198"/>
        <v>8.4207814533082947E-12</v>
      </c>
      <c r="AI421">
        <f t="shared" si="207"/>
        <v>5.346862934950363E-11</v>
      </c>
      <c r="AJ421">
        <f t="shared" si="182"/>
        <v>3.395046339067985E-10</v>
      </c>
      <c r="AK421">
        <f t="shared" si="197"/>
        <v>2.1557200520469247E-9</v>
      </c>
      <c r="AL421">
        <f t="shared" si="206"/>
        <v>1.3687969113472939E-8</v>
      </c>
      <c r="AM421">
        <f t="shared" ref="AM421:AM452" si="215">$C$8*EXP(-$C$5*($D421-($AM$14-1)*$C$3))</f>
        <v>8.6913186280140482E-8</v>
      </c>
      <c r="AN421">
        <f t="shared" si="195"/>
        <v>5.5186433332401304E-7</v>
      </c>
      <c r="AO421">
        <f t="shared" si="204"/>
        <v>3.5041200930490686E-6</v>
      </c>
      <c r="AP421">
        <f t="shared" si="213"/>
        <v>2.2249775687715977E-5</v>
      </c>
      <c r="AQ421">
        <f t="shared" si="187"/>
        <v>1.412772693309472E-4</v>
      </c>
      <c r="AR421">
        <f t="shared" si="202"/>
        <v>8.9705474382056069E-4</v>
      </c>
      <c r="AS421">
        <f t="shared" si="211"/>
        <v>5.6959425760552849E-3</v>
      </c>
      <c r="AT421">
        <f t="shared" si="185"/>
        <v>3.6166980948722442E-2</v>
      </c>
      <c r="AU421">
        <f t="shared" si="200"/>
        <v>0.2296460144180634</v>
      </c>
      <c r="AV421">
        <f t="shared" si="209"/>
        <v>1.4581612994701523</v>
      </c>
    </row>
    <row r="422" spans="1:49" x14ac:dyDescent="0.2">
      <c r="A422">
        <v>408</v>
      </c>
      <c r="B422">
        <f t="shared" si="188"/>
        <v>40</v>
      </c>
      <c r="C422">
        <f t="shared" si="189"/>
        <v>7</v>
      </c>
      <c r="D422">
        <f t="shared" si="190"/>
        <v>326.22222222222223</v>
      </c>
      <c r="E422">
        <f t="shared" si="191"/>
        <v>-254.22222222222223</v>
      </c>
      <c r="F422" t="e">
        <f t="shared" si="192"/>
        <v>#N/A</v>
      </c>
      <c r="G422" t="e">
        <f t="shared" si="193"/>
        <v>#N/A</v>
      </c>
      <c r="H422">
        <f t="shared" si="194"/>
        <v>9.2203050692584986E-33</v>
      </c>
      <c r="I422">
        <f t="shared" si="203"/>
        <v>5.8545287865634943E-32</v>
      </c>
      <c r="J422">
        <f t="shared" si="212"/>
        <v>3.7173940618275647E-31</v>
      </c>
      <c r="K422">
        <f t="shared" si="160"/>
        <v>2.3603980977301774E-30</v>
      </c>
      <c r="L422">
        <f t="shared" si="168"/>
        <v>1.4987593693602557E-29</v>
      </c>
      <c r="M422">
        <f t="shared" si="176"/>
        <v>9.5165287982785724E-29</v>
      </c>
      <c r="N422">
        <f t="shared" si="184"/>
        <v>6.0426191301892586E-28</v>
      </c>
      <c r="O422">
        <f t="shared" si="199"/>
        <v>3.8368239855622294E-27</v>
      </c>
      <c r="P422">
        <f t="shared" si="208"/>
        <v>2.4362313723593338E-26</v>
      </c>
      <c r="Q422">
        <f t="shared" si="157"/>
        <v>1.5469104973284511E-25</v>
      </c>
      <c r="R422">
        <f t="shared" si="165"/>
        <v>9.8222694030393164E-25</v>
      </c>
      <c r="S422">
        <f t="shared" si="173"/>
        <v>6.2367523132398974E-24</v>
      </c>
      <c r="T422">
        <f t="shared" si="181"/>
        <v>3.9600908731608378E-23</v>
      </c>
      <c r="U422">
        <f t="shared" si="196"/>
        <v>2.5145009671780664E-22</v>
      </c>
      <c r="V422">
        <f t="shared" si="205"/>
        <v>1.5966085921894038E-21</v>
      </c>
      <c r="W422">
        <f t="shared" si="214"/>
        <v>1.0137832635291752E-20</v>
      </c>
      <c r="X422">
        <f t="shared" si="162"/>
        <v>6.4371224759758548E-20</v>
      </c>
      <c r="Y422">
        <f t="shared" si="170"/>
        <v>4.0873179960048765E-19</v>
      </c>
      <c r="Z422">
        <f t="shared" si="178"/>
        <v>2.5952851546346717E-18</v>
      </c>
      <c r="AA422">
        <f t="shared" si="186"/>
        <v>1.6479033538498201E-17</v>
      </c>
      <c r="AB422">
        <f t="shared" si="201"/>
        <v>1.046353406977249E-16</v>
      </c>
      <c r="AC422">
        <f t="shared" si="210"/>
        <v>6.6439299958647644E-16</v>
      </c>
      <c r="AD422">
        <f t="shared" si="159"/>
        <v>4.2186325858555425E-15</v>
      </c>
      <c r="AE422">
        <f t="shared" si="167"/>
        <v>2.6786647218617593E-14</v>
      </c>
      <c r="AF422">
        <f t="shared" si="175"/>
        <v>1.7008460789413809E-13</v>
      </c>
      <c r="AG422">
        <f t="shared" si="183"/>
        <v>1.0799699419790157E-12</v>
      </c>
      <c r="AH422">
        <f t="shared" si="198"/>
        <v>6.8573816879660845E-12</v>
      </c>
      <c r="AI422">
        <f t="shared" si="207"/>
        <v>4.3541659620899384E-11</v>
      </c>
      <c r="AJ422">
        <f t="shared" si="182"/>
        <v>2.7647230514662822E-10</v>
      </c>
      <c r="AK422">
        <f t="shared" si="197"/>
        <v>1.7554897121193191E-9</v>
      </c>
      <c r="AL422">
        <f t="shared" si="206"/>
        <v>1.1146664862950251E-8</v>
      </c>
      <c r="AM422">
        <f t="shared" si="215"/>
        <v>7.0776910117536625E-8</v>
      </c>
      <c r="AN422">
        <f t="shared" si="195"/>
        <v>4.4940536630254595E-7</v>
      </c>
      <c r="AO422">
        <f t="shared" si="204"/>
        <v>2.8535462049152608E-6</v>
      </c>
      <c r="AP422">
        <f t="shared" si="213"/>
        <v>1.8118888990089386E-5</v>
      </c>
      <c r="AQ422">
        <f t="shared" si="187"/>
        <v>1.1504777377345164E-4</v>
      </c>
      <c r="AR422">
        <f t="shared" si="202"/>
        <v>7.30507828458306E-4</v>
      </c>
      <c r="AS422">
        <f t="shared" si="211"/>
        <v>4.638435581462882E-3</v>
      </c>
      <c r="AT422">
        <f t="shared" si="185"/>
        <v>2.9452230086003617E-2</v>
      </c>
      <c r="AU422">
        <f t="shared" si="200"/>
        <v>0.18701000408532631</v>
      </c>
      <c r="AV422">
        <f t="shared" si="209"/>
        <v>1.1874395088544971</v>
      </c>
    </row>
    <row r="423" spans="1:49" x14ac:dyDescent="0.2">
      <c r="A423">
        <v>409</v>
      </c>
      <c r="B423">
        <f t="shared" si="188"/>
        <v>40</v>
      </c>
      <c r="C423">
        <f t="shared" si="189"/>
        <v>8</v>
      </c>
      <c r="D423">
        <f t="shared" si="190"/>
        <v>327.11111111111109</v>
      </c>
      <c r="E423">
        <f t="shared" si="191"/>
        <v>-255.11111111111109</v>
      </c>
      <c r="F423" t="e">
        <f t="shared" si="192"/>
        <v>#N/A</v>
      </c>
      <c r="G423" t="e">
        <f t="shared" si="193"/>
        <v>#N/A</v>
      </c>
      <c r="H423">
        <f t="shared" si="194"/>
        <v>7.5084659885757464E-33</v>
      </c>
      <c r="I423">
        <f t="shared" si="203"/>
        <v>4.7675787235730582E-32</v>
      </c>
      <c r="J423">
        <f t="shared" si="212"/>
        <v>3.0272237924564464E-31</v>
      </c>
      <c r="K423">
        <f t="shared" si="160"/>
        <v>1.9221672930753925E-30</v>
      </c>
      <c r="L423">
        <f t="shared" si="168"/>
        <v>1.2205001532347039E-29</v>
      </c>
      <c r="M423">
        <f t="shared" si="176"/>
        <v>7.7496929086885074E-29</v>
      </c>
      <c r="N423">
        <f t="shared" si="184"/>
        <v>4.9207482702730075E-28</v>
      </c>
      <c r="O423">
        <f t="shared" si="199"/>
        <v>3.1244803922808441E-27</v>
      </c>
      <c r="P423">
        <f t="shared" si="208"/>
        <v>1.9839213846242456E-26</v>
      </c>
      <c r="Q423">
        <f t="shared" si="157"/>
        <v>1.2597115571898908E-25</v>
      </c>
      <c r="R423">
        <f t="shared" si="165"/>
        <v>7.9986698042389655E-25</v>
      </c>
      <c r="S423">
        <f t="shared" si="173"/>
        <v>5.0788387446380723E-24</v>
      </c>
      <c r="T423">
        <f t="shared" si="181"/>
        <v>3.2248615864061229E-23</v>
      </c>
      <c r="U423">
        <f t="shared" si="196"/>
        <v>2.0476594698851766E-22</v>
      </c>
      <c r="V423">
        <f t="shared" si="205"/>
        <v>1.3001827186273473E-21</v>
      </c>
      <c r="W423">
        <f t="shared" si="214"/>
        <v>8.2556456611996806E-21</v>
      </c>
      <c r="X423">
        <f t="shared" si="162"/>
        <v>5.2420082429060189E-20</v>
      </c>
      <c r="Y423">
        <f t="shared" si="170"/>
        <v>3.3284677596860109E-19</v>
      </c>
      <c r="Z423">
        <f t="shared" si="178"/>
        <v>2.1134452892671198E-18</v>
      </c>
      <c r="AA423">
        <f t="shared" si="186"/>
        <v>1.3419541101839418E-17</v>
      </c>
      <c r="AB423">
        <f t="shared" si="201"/>
        <v>8.5208774647961953E-17</v>
      </c>
      <c r="AC423">
        <f t="shared" si="210"/>
        <v>5.4104199405238305E-16</v>
      </c>
      <c r="AD423">
        <f t="shared" si="159"/>
        <v>3.4354025220708933E-15</v>
      </c>
      <c r="AE423">
        <f t="shared" si="167"/>
        <v>2.1813446309878121E-14</v>
      </c>
      <c r="AF423">
        <f t="shared" si="175"/>
        <v>1.3850675047740966E-13</v>
      </c>
      <c r="AG423">
        <f t="shared" si="183"/>
        <v>8.7946304565014929E-13</v>
      </c>
      <c r="AH423">
        <f t="shared" si="198"/>
        <v>5.5842422553288031E-12</v>
      </c>
      <c r="AI423">
        <f t="shared" si="207"/>
        <v>3.5457728122216898E-11</v>
      </c>
      <c r="AJ423">
        <f t="shared" ref="AJ423:AJ454" si="216">$C$8*EXP(-$C$5*($D423-($AJ$14-1)*$C$3))</f>
        <v>2.2514253968643837E-10</v>
      </c>
      <c r="AK423">
        <f t="shared" si="197"/>
        <v>1.4295660173641746E-9</v>
      </c>
      <c r="AL423">
        <f t="shared" si="206"/>
        <v>9.0771783992875326E-9</v>
      </c>
      <c r="AM423">
        <f t="shared" si="215"/>
        <v>5.7636490159728058E-8</v>
      </c>
      <c r="AN423">
        <f t="shared" si="195"/>
        <v>3.6596890044522897E-7</v>
      </c>
      <c r="AO423">
        <f t="shared" si="204"/>
        <v>2.3237576702176058E-6</v>
      </c>
      <c r="AP423">
        <f t="shared" si="213"/>
        <v>1.4754941480890393E-5</v>
      </c>
      <c r="AQ423">
        <f t="shared" si="187"/>
        <v>9.3688038513978507E-5</v>
      </c>
      <c r="AR423">
        <f t="shared" si="202"/>
        <v>5.9488196357570643E-4</v>
      </c>
      <c r="AS423">
        <f t="shared" si="211"/>
        <v>3.7772650191079367E-3</v>
      </c>
      <c r="AT423">
        <f t="shared" si="185"/>
        <v>2.3984137859578494E-2</v>
      </c>
      <c r="AU423">
        <f t="shared" si="200"/>
        <v>0.15228978267538082</v>
      </c>
      <c r="AV423">
        <f t="shared" si="209"/>
        <v>0.96697984489163169</v>
      </c>
    </row>
    <row r="424" spans="1:49" x14ac:dyDescent="0.2">
      <c r="A424">
        <v>410</v>
      </c>
      <c r="B424">
        <f t="shared" si="188"/>
        <v>40</v>
      </c>
      <c r="C424">
        <f t="shared" si="189"/>
        <v>9</v>
      </c>
      <c r="D424">
        <f t="shared" si="190"/>
        <v>328</v>
      </c>
      <c r="E424">
        <f t="shared" si="191"/>
        <v>-256</v>
      </c>
      <c r="F424" t="e">
        <f t="shared" si="192"/>
        <v>#N/A</v>
      </c>
      <c r="G424" t="e">
        <f t="shared" si="193"/>
        <v>#N/A</v>
      </c>
      <c r="H424">
        <f t="shared" si="194"/>
        <v>6.1144464394747652E-33</v>
      </c>
      <c r="I424">
        <f t="shared" si="203"/>
        <v>3.8824314840901456E-32</v>
      </c>
      <c r="J424">
        <f t="shared" si="212"/>
        <v>2.4651903288156746E-31</v>
      </c>
      <c r="K424">
        <f t="shared" si="160"/>
        <v>1.565298288505541E-30</v>
      </c>
      <c r="L424">
        <f t="shared" si="168"/>
        <v>9.9390245992707798E-30</v>
      </c>
      <c r="M424">
        <f t="shared" si="176"/>
        <v>6.3108872417681303E-29</v>
      </c>
      <c r="N424">
        <f t="shared" si="184"/>
        <v>4.0071636185741875E-28</v>
      </c>
      <c r="O424">
        <f t="shared" si="199"/>
        <v>2.5443902974133214E-27</v>
      </c>
      <c r="P424">
        <f t="shared" si="208"/>
        <v>1.6155871338926425E-26</v>
      </c>
      <c r="Q424">
        <f t="shared" si="157"/>
        <v>1.0258338863549856E-25</v>
      </c>
      <c r="R424">
        <f t="shared" si="165"/>
        <v>6.5136391613781074E-25</v>
      </c>
      <c r="S424">
        <f t="shared" si="173"/>
        <v>4.1359030627651678E-24</v>
      </c>
      <c r="T424">
        <f t="shared" si="181"/>
        <v>2.6261347490687648E-23</v>
      </c>
      <c r="U424">
        <f t="shared" si="196"/>
        <v>1.6674916253127967E-22</v>
      </c>
      <c r="V424">
        <f t="shared" si="205"/>
        <v>1.0587911840678764E-21</v>
      </c>
      <c r="W424">
        <f t="shared" si="214"/>
        <v>6.7229049576160433E-21</v>
      </c>
      <c r="X424">
        <f t="shared" si="162"/>
        <v>4.2687785608007625E-20</v>
      </c>
      <c r="Y424">
        <f t="shared" si="170"/>
        <v>2.7105054312137654E-19</v>
      </c>
      <c r="Z424">
        <f t="shared" si="178"/>
        <v>1.7210636691497082E-18</v>
      </c>
      <c r="AA424">
        <f t="shared" si="186"/>
        <v>1.092807311564996E-17</v>
      </c>
      <c r="AB424">
        <f t="shared" si="201"/>
        <v>6.9388939039072432E-17</v>
      </c>
      <c r="AC424">
        <f t="shared" si="210"/>
        <v>4.4059229930232245E-16</v>
      </c>
      <c r="AD424">
        <f t="shared" si="159"/>
        <v>2.7975867176063917E-15</v>
      </c>
      <c r="AE424">
        <f t="shared" si="167"/>
        <v>1.7763568394002555E-14</v>
      </c>
      <c r="AF424">
        <f t="shared" si="175"/>
        <v>1.1279162862139462E-13</v>
      </c>
      <c r="AG424">
        <f t="shared" si="183"/>
        <v>7.1618219970723425E-13</v>
      </c>
      <c r="AH424">
        <f t="shared" si="198"/>
        <v>4.5474735088646573E-12</v>
      </c>
      <c r="AI424">
        <f t="shared" si="207"/>
        <v>2.8874656927077046E-11</v>
      </c>
      <c r="AJ424">
        <f t="shared" si="216"/>
        <v>1.833426431250521E-10</v>
      </c>
      <c r="AK424">
        <f t="shared" si="197"/>
        <v>1.164153218269349E-9</v>
      </c>
      <c r="AL424">
        <f t="shared" si="206"/>
        <v>7.3919121733317287E-9</v>
      </c>
      <c r="AM424">
        <f t="shared" si="215"/>
        <v>4.6935716640013204E-8</v>
      </c>
      <c r="AN424">
        <f t="shared" si="195"/>
        <v>2.980232238769536E-7</v>
      </c>
      <c r="AO424">
        <f t="shared" si="204"/>
        <v>1.8923295163729204E-6</v>
      </c>
      <c r="AP424">
        <f t="shared" si="213"/>
        <v>1.2015543459843389E-5</v>
      </c>
      <c r="AQ424">
        <f t="shared" si="187"/>
        <v>7.6293945312500027E-5</v>
      </c>
      <c r="AR424">
        <f t="shared" si="202"/>
        <v>4.8443635619146714E-4</v>
      </c>
      <c r="AS424">
        <f t="shared" si="211"/>
        <v>3.0759791257199071E-3</v>
      </c>
      <c r="AT424">
        <f t="shared" si="185"/>
        <v>1.9531250000000003E-2</v>
      </c>
      <c r="AU424">
        <f t="shared" si="200"/>
        <v>0.12401570718501562</v>
      </c>
      <c r="AV424">
        <f t="shared" si="209"/>
        <v>0.78745065618429588</v>
      </c>
    </row>
    <row r="425" spans="1:49" s="1" customFormat="1" x14ac:dyDescent="0.2">
      <c r="A425" s="1">
        <v>411</v>
      </c>
      <c r="B425" s="1">
        <f t="shared" si="188"/>
        <v>41</v>
      </c>
      <c r="C425" s="1">
        <f t="shared" si="189"/>
        <v>0</v>
      </c>
      <c r="D425" s="1">
        <f t="shared" si="190"/>
        <v>328</v>
      </c>
      <c r="E425" s="1">
        <f t="shared" si="191"/>
        <v>-256</v>
      </c>
      <c r="F425" s="1" t="e">
        <f t="shared" si="192"/>
        <v>#N/A</v>
      </c>
      <c r="G425" s="1" t="e">
        <f t="shared" si="193"/>
        <v>#N/A</v>
      </c>
      <c r="H425" s="1">
        <f t="shared" si="194"/>
        <v>6.1144464394747652E-33</v>
      </c>
      <c r="I425" s="1">
        <f t="shared" si="203"/>
        <v>3.8824314840901456E-32</v>
      </c>
      <c r="J425" s="1">
        <f t="shared" si="212"/>
        <v>2.4651903288156746E-31</v>
      </c>
      <c r="K425" s="1">
        <f t="shared" si="160"/>
        <v>1.565298288505541E-30</v>
      </c>
      <c r="L425" s="1">
        <f t="shared" si="168"/>
        <v>9.9390245992707798E-30</v>
      </c>
      <c r="M425" s="1">
        <f t="shared" si="176"/>
        <v>6.3108872417681303E-29</v>
      </c>
      <c r="N425" s="1">
        <f t="shared" si="184"/>
        <v>4.0071636185741875E-28</v>
      </c>
      <c r="O425" s="1">
        <f t="shared" si="199"/>
        <v>2.5443902974133214E-27</v>
      </c>
      <c r="P425" s="1">
        <f t="shared" si="208"/>
        <v>1.6155871338926425E-26</v>
      </c>
      <c r="Q425" s="1">
        <f t="shared" ref="Q425:Q464" si="217">$C$8*EXP(-$C$5*($D425-($Q$14-1)*$C$3))</f>
        <v>1.0258338863549856E-25</v>
      </c>
      <c r="R425" s="1">
        <f t="shared" si="165"/>
        <v>6.5136391613781074E-25</v>
      </c>
      <c r="S425" s="1">
        <f t="shared" si="173"/>
        <v>4.1359030627651678E-24</v>
      </c>
      <c r="T425" s="1">
        <f t="shared" si="181"/>
        <v>2.6261347490687648E-23</v>
      </c>
      <c r="U425" s="1">
        <f t="shared" si="196"/>
        <v>1.6674916253127967E-22</v>
      </c>
      <c r="V425" s="1">
        <f t="shared" si="205"/>
        <v>1.0587911840678764E-21</v>
      </c>
      <c r="W425" s="1">
        <f t="shared" si="214"/>
        <v>6.7229049576160433E-21</v>
      </c>
      <c r="X425" s="1">
        <f t="shared" si="162"/>
        <v>4.2687785608007625E-20</v>
      </c>
      <c r="Y425" s="1">
        <f t="shared" si="170"/>
        <v>2.7105054312137654E-19</v>
      </c>
      <c r="Z425" s="1">
        <f t="shared" si="178"/>
        <v>1.7210636691497082E-18</v>
      </c>
      <c r="AA425" s="1">
        <f t="shared" si="186"/>
        <v>1.092807311564996E-17</v>
      </c>
      <c r="AB425" s="1">
        <f t="shared" si="201"/>
        <v>6.9388939039072432E-17</v>
      </c>
      <c r="AC425" s="1">
        <f t="shared" si="210"/>
        <v>4.4059229930232245E-16</v>
      </c>
      <c r="AD425" s="1">
        <f t="shared" si="159"/>
        <v>2.7975867176063917E-15</v>
      </c>
      <c r="AE425" s="1">
        <f t="shared" si="167"/>
        <v>1.7763568394002555E-14</v>
      </c>
      <c r="AF425" s="1">
        <f t="shared" si="175"/>
        <v>1.1279162862139462E-13</v>
      </c>
      <c r="AG425" s="1">
        <f t="shared" ref="AG425:AG456" si="218">$C$8*EXP(-$C$5*($D425-($AG$14-1)*$C$3))</f>
        <v>7.1618219970723425E-13</v>
      </c>
      <c r="AH425" s="1">
        <f t="shared" si="198"/>
        <v>4.5474735088646573E-12</v>
      </c>
      <c r="AI425" s="1">
        <f t="shared" si="207"/>
        <v>2.8874656927077046E-11</v>
      </c>
      <c r="AJ425" s="1">
        <f t="shared" si="216"/>
        <v>1.833426431250521E-10</v>
      </c>
      <c r="AK425" s="1">
        <f t="shared" si="197"/>
        <v>1.164153218269349E-9</v>
      </c>
      <c r="AL425" s="1">
        <f t="shared" si="206"/>
        <v>7.3919121733317287E-9</v>
      </c>
      <c r="AM425" s="1">
        <f t="shared" si="215"/>
        <v>4.6935716640013204E-8</v>
      </c>
      <c r="AN425" s="1">
        <f t="shared" si="195"/>
        <v>2.980232238769536E-7</v>
      </c>
      <c r="AO425" s="1">
        <f t="shared" si="204"/>
        <v>1.8923295163729204E-6</v>
      </c>
      <c r="AP425" s="1">
        <f t="shared" si="213"/>
        <v>1.2015543459843389E-5</v>
      </c>
      <c r="AQ425" s="1">
        <f t="shared" si="187"/>
        <v>7.6293945312500027E-5</v>
      </c>
      <c r="AR425" s="1">
        <f t="shared" si="202"/>
        <v>4.8443635619146714E-4</v>
      </c>
      <c r="AS425" s="1">
        <f t="shared" si="211"/>
        <v>3.0759791257199071E-3</v>
      </c>
      <c r="AT425" s="1">
        <f t="shared" si="185"/>
        <v>1.9531250000000003E-2</v>
      </c>
      <c r="AU425" s="1">
        <f t="shared" si="200"/>
        <v>0.12401570718501562</v>
      </c>
      <c r="AV425" s="1">
        <f t="shared" si="209"/>
        <v>0.78745065618429588</v>
      </c>
      <c r="AW425" s="1">
        <f t="shared" ref="AW425:AW464" si="219">$C$8*EXP(-$C$5*($D425-($AW$14-1)*$C$3))</f>
        <v>5</v>
      </c>
    </row>
    <row r="426" spans="1:49" x14ac:dyDescent="0.2">
      <c r="A426">
        <v>412</v>
      </c>
      <c r="B426">
        <f t="shared" si="188"/>
        <v>41</v>
      </c>
      <c r="C426">
        <f t="shared" si="189"/>
        <v>1</v>
      </c>
      <c r="D426">
        <f t="shared" si="190"/>
        <v>328.88888888888891</v>
      </c>
      <c r="E426">
        <f t="shared" si="191"/>
        <v>-256.88888888888891</v>
      </c>
      <c r="F426" t="e">
        <f t="shared" si="192"/>
        <v>#N/A</v>
      </c>
      <c r="G426" t="e">
        <f t="shared" si="193"/>
        <v>#N/A</v>
      </c>
      <c r="H426">
        <f t="shared" si="194"/>
        <v>4.9792401428053624E-33</v>
      </c>
      <c r="I426">
        <f t="shared" si="203"/>
        <v>3.1616204162766234E-32</v>
      </c>
      <c r="J426">
        <f t="shared" si="212"/>
        <v>2.007503829888641E-31</v>
      </c>
      <c r="K426">
        <f t="shared" si="160"/>
        <v>1.2746854765581736E-30</v>
      </c>
      <c r="L426">
        <f t="shared" si="168"/>
        <v>8.093748265668163E-30</v>
      </c>
      <c r="M426">
        <f t="shared" si="176"/>
        <v>5.1392098045149254E-29</v>
      </c>
      <c r="N426">
        <f t="shared" si="184"/>
        <v>3.2631948199889268E-28</v>
      </c>
      <c r="O426">
        <f t="shared" si="199"/>
        <v>2.0719995560110364E-27</v>
      </c>
      <c r="P426">
        <f t="shared" si="208"/>
        <v>1.3156377099558218E-26</v>
      </c>
      <c r="Q426">
        <f t="shared" si="217"/>
        <v>8.3537787391716583E-26</v>
      </c>
      <c r="R426">
        <f t="shared" si="165"/>
        <v>5.3043188633882561E-25</v>
      </c>
      <c r="S426">
        <f t="shared" si="173"/>
        <v>3.3680325374869059E-24</v>
      </c>
      <c r="T426">
        <f t="shared" si="181"/>
        <v>2.138567357227931E-23</v>
      </c>
      <c r="U426">
        <f t="shared" si="196"/>
        <v>1.3579056290273947E-22</v>
      </c>
      <c r="V426">
        <f t="shared" si="205"/>
        <v>8.6221632959664848E-22</v>
      </c>
      <c r="W426">
        <f t="shared" si="214"/>
        <v>5.4747324345035071E-21</v>
      </c>
      <c r="X426">
        <f t="shared" si="162"/>
        <v>3.4762384103101329E-20</v>
      </c>
      <c r="Y426">
        <f t="shared" si="170"/>
        <v>2.2072738037674216E-19</v>
      </c>
      <c r="Z426">
        <f t="shared" si="178"/>
        <v>1.4015315032328988E-18</v>
      </c>
      <c r="AA426">
        <f t="shared" si="186"/>
        <v>8.8991703303938817E-18</v>
      </c>
      <c r="AB426">
        <f t="shared" si="201"/>
        <v>5.6506209376446029E-17</v>
      </c>
      <c r="AC426">
        <f t="shared" si="210"/>
        <v>3.5879206482762234E-16</v>
      </c>
      <c r="AD426">
        <f t="shared" si="159"/>
        <v>2.2781876045808353E-15</v>
      </c>
      <c r="AE426">
        <f t="shared" si="167"/>
        <v>1.4465589600370196E-14</v>
      </c>
      <c r="AF426">
        <f t="shared" si="175"/>
        <v>9.1850768595871381E-14</v>
      </c>
      <c r="AG426">
        <f t="shared" si="218"/>
        <v>5.8321602677269434E-13</v>
      </c>
      <c r="AH426">
        <f t="shared" si="198"/>
        <v>3.7031909376947597E-12</v>
      </c>
      <c r="AI426">
        <f t="shared" si="207"/>
        <v>2.3513796760543006E-11</v>
      </c>
      <c r="AJ426">
        <f t="shared" si="216"/>
        <v>1.4930330285380985E-10</v>
      </c>
      <c r="AK426">
        <f t="shared" si="197"/>
        <v>9.4801688004985579E-10</v>
      </c>
      <c r="AL426">
        <f t="shared" si="206"/>
        <v>6.0195319706990144E-9</v>
      </c>
      <c r="AM426">
        <f t="shared" si="215"/>
        <v>3.8221645530575349E-8</v>
      </c>
      <c r="AN426">
        <f t="shared" si="195"/>
        <v>2.4269232129276324E-7</v>
      </c>
      <c r="AO426">
        <f t="shared" si="204"/>
        <v>1.5410001844989458E-6</v>
      </c>
      <c r="AP426">
        <f t="shared" si="213"/>
        <v>9.7847412558272606E-6</v>
      </c>
      <c r="AQ426">
        <f t="shared" si="187"/>
        <v>6.212923425094743E-5</v>
      </c>
      <c r="AR426">
        <f t="shared" si="202"/>
        <v>3.9449604723173039E-4</v>
      </c>
      <c r="AS426">
        <f t="shared" si="211"/>
        <v>2.5048937614917804E-3</v>
      </c>
      <c r="AT426">
        <f t="shared" si="185"/>
        <v>1.5905083968242525E-2</v>
      </c>
      <c r="AU426">
        <f t="shared" si="200"/>
        <v>0.10099098809132288</v>
      </c>
      <c r="AV426">
        <f t="shared" si="209"/>
        <v>0.64125280294189535</v>
      </c>
      <c r="AW426">
        <f t="shared" si="219"/>
        <v>4.0717014958700846</v>
      </c>
    </row>
    <row r="427" spans="1:49" x14ac:dyDescent="0.2">
      <c r="A427">
        <v>413</v>
      </c>
      <c r="B427">
        <f t="shared" si="188"/>
        <v>41</v>
      </c>
      <c r="C427">
        <f t="shared" si="189"/>
        <v>2</v>
      </c>
      <c r="D427">
        <f t="shared" si="190"/>
        <v>329.77777777777777</v>
      </c>
      <c r="E427">
        <f t="shared" si="191"/>
        <v>-257.77777777777777</v>
      </c>
      <c r="F427" t="e">
        <f t="shared" si="192"/>
        <v>#N/A</v>
      </c>
      <c r="G427" t="e">
        <f t="shared" si="193"/>
        <v>#N/A</v>
      </c>
      <c r="H427">
        <f t="shared" si="194"/>
        <v>4.0547959075514338E-33</v>
      </c>
      <c r="I427">
        <f t="shared" si="203"/>
        <v>2.5746349156654117E-32</v>
      </c>
      <c r="J427">
        <f t="shared" si="212"/>
        <v>1.6347912694245404E-31</v>
      </c>
      <c r="K427">
        <f t="shared" si="160"/>
        <v>1.0380277523331679E-30</v>
      </c>
      <c r="L427">
        <f t="shared" si="168"/>
        <v>6.5910653841034582E-30</v>
      </c>
      <c r="M427">
        <f t="shared" si="176"/>
        <v>4.1850656497267668E-29</v>
      </c>
      <c r="N427">
        <f t="shared" si="184"/>
        <v>2.6573510459729117E-28</v>
      </c>
      <c r="O427">
        <f t="shared" si="199"/>
        <v>1.6873127383304745E-27</v>
      </c>
      <c r="P427">
        <f t="shared" si="208"/>
        <v>1.0713768063300608E-26</v>
      </c>
      <c r="Q427">
        <f t="shared" si="217"/>
        <v>6.8028186776906586E-26</v>
      </c>
      <c r="R427">
        <f t="shared" si="165"/>
        <v>4.3195206101260176E-25</v>
      </c>
      <c r="S427">
        <f t="shared" si="173"/>
        <v>2.7427246242049574E-24</v>
      </c>
      <c r="T427">
        <f t="shared" si="181"/>
        <v>1.7415215814888098E-23</v>
      </c>
      <c r="U427">
        <f t="shared" si="196"/>
        <v>1.1057972761922614E-22</v>
      </c>
      <c r="V427">
        <f t="shared" si="205"/>
        <v>7.0213750379646468E-22</v>
      </c>
      <c r="W427">
        <f t="shared" si="214"/>
        <v>4.458295248611356E-21</v>
      </c>
      <c r="X427">
        <f t="shared" si="162"/>
        <v>2.8308410270521911E-20</v>
      </c>
      <c r="Y427">
        <f t="shared" si="170"/>
        <v>1.7974720097189505E-19</v>
      </c>
      <c r="Z427">
        <f t="shared" si="178"/>
        <v>1.1413235836445079E-18</v>
      </c>
      <c r="AA427">
        <f t="shared" si="186"/>
        <v>7.2469530292536139E-18</v>
      </c>
      <c r="AB427">
        <f t="shared" si="201"/>
        <v>4.6015283448805171E-17</v>
      </c>
      <c r="AC427">
        <f t="shared" si="210"/>
        <v>2.9217883741299215E-16</v>
      </c>
      <c r="AD427">
        <f t="shared" ref="AD427:AD464" si="220">$C$8*EXP(-$C$5*($D427-($AD$14-1)*$C$3))</f>
        <v>1.8552199754889267E-15</v>
      </c>
      <c r="AE427">
        <f t="shared" si="167"/>
        <v>1.177991256289413E-14</v>
      </c>
      <c r="AF427">
        <f t="shared" si="175"/>
        <v>7.4797782377726319E-14</v>
      </c>
      <c r="AG427">
        <f t="shared" si="218"/>
        <v>4.7493631372516383E-13</v>
      </c>
      <c r="AH427">
        <f t="shared" si="198"/>
        <v>3.0156576161008997E-12</v>
      </c>
      <c r="AI427">
        <f t="shared" si="207"/>
        <v>1.9148232288697883E-11</v>
      </c>
      <c r="AJ427">
        <f t="shared" si="216"/>
        <v>1.2158369631364204E-10</v>
      </c>
      <c r="AK427">
        <f t="shared" si="197"/>
        <v>7.7200834972182805E-10</v>
      </c>
      <c r="AL427">
        <f t="shared" si="206"/>
        <v>4.9019474659066613E-9</v>
      </c>
      <c r="AM427">
        <f t="shared" si="215"/>
        <v>3.112542625629227E-8</v>
      </c>
      <c r="AN427">
        <f t="shared" si="195"/>
        <v>1.9763413752878814E-7</v>
      </c>
      <c r="AO427">
        <f t="shared" si="204"/>
        <v>1.254898551272104E-6</v>
      </c>
      <c r="AP427">
        <f t="shared" si="213"/>
        <v>7.9681091216108263E-6</v>
      </c>
      <c r="AQ427">
        <f t="shared" si="187"/>
        <v>5.0594339207369709E-5</v>
      </c>
      <c r="AR427">
        <f t="shared" si="202"/>
        <v>3.2125402912565879E-4</v>
      </c>
      <c r="AS427">
        <f t="shared" si="211"/>
        <v>2.0398359351323711E-3</v>
      </c>
      <c r="AT427">
        <f t="shared" ref="AT427:AT458" si="221">$C$8*EXP(-$C$5*($D427-($AT$14-1)*$C$3))</f>
        <v>1.2952150837086654E-2</v>
      </c>
      <c r="AU427">
        <f t="shared" si="200"/>
        <v>8.2241031456168567E-2</v>
      </c>
      <c r="AV427">
        <f t="shared" si="209"/>
        <v>0.522197999393887</v>
      </c>
      <c r="AW427">
        <f t="shared" si="219"/>
        <v>3.3157506142941804</v>
      </c>
    </row>
    <row r="428" spans="1:49" x14ac:dyDescent="0.2">
      <c r="A428">
        <v>414</v>
      </c>
      <c r="B428">
        <f t="shared" si="188"/>
        <v>41</v>
      </c>
      <c r="C428">
        <f t="shared" si="189"/>
        <v>3</v>
      </c>
      <c r="D428">
        <f t="shared" si="190"/>
        <v>330.66666666666669</v>
      </c>
      <c r="E428">
        <f t="shared" si="191"/>
        <v>-258.66666666666669</v>
      </c>
      <c r="F428" t="e">
        <f t="shared" si="192"/>
        <v>#N/A</v>
      </c>
      <c r="G428" t="e">
        <f t="shared" si="193"/>
        <v>#N/A</v>
      </c>
      <c r="H428">
        <f t="shared" si="194"/>
        <v>3.301983712445048E-33</v>
      </c>
      <c r="I428">
        <f t="shared" si="203"/>
        <v>2.0966289674868324E-32</v>
      </c>
      <c r="J428">
        <f t="shared" si="212"/>
        <v>1.3312764114302456E-31</v>
      </c>
      <c r="K428">
        <f t="shared" si="160"/>
        <v>8.4530783038592073E-31</v>
      </c>
      <c r="L428">
        <f t="shared" si="168"/>
        <v>5.3673701567662945E-30</v>
      </c>
      <c r="M428">
        <f t="shared" si="176"/>
        <v>3.4080676132614309E-29</v>
      </c>
      <c r="N428">
        <f t="shared" si="184"/>
        <v>2.1639880457879589E-28</v>
      </c>
      <c r="O428">
        <f t="shared" si="199"/>
        <v>1.3740467601321723E-27</v>
      </c>
      <c r="P428">
        <f t="shared" si="208"/>
        <v>8.7246530899492085E-27</v>
      </c>
      <c r="Q428">
        <f t="shared" si="217"/>
        <v>5.5398093972172172E-26</v>
      </c>
      <c r="R428">
        <f t="shared" si="165"/>
        <v>3.5175597059383638E-25</v>
      </c>
      <c r="S428">
        <f t="shared" si="173"/>
        <v>2.2335111910269988E-24</v>
      </c>
      <c r="T428">
        <f t="shared" si="181"/>
        <v>1.4181912056875988E-23</v>
      </c>
      <c r="U428">
        <f t="shared" si="196"/>
        <v>9.0049528472022172E-23</v>
      </c>
      <c r="V428">
        <f t="shared" si="205"/>
        <v>5.7177886490291208E-22</v>
      </c>
      <c r="W428">
        <f t="shared" si="214"/>
        <v>3.6305694865602551E-21</v>
      </c>
      <c r="X428">
        <f t="shared" si="162"/>
        <v>2.3052679288837691E-20</v>
      </c>
      <c r="Y428">
        <f t="shared" si="170"/>
        <v>1.4637538941514559E-19</v>
      </c>
      <c r="Z428">
        <f t="shared" si="178"/>
        <v>9.2942578855942589E-19</v>
      </c>
      <c r="AA428">
        <f t="shared" si="186"/>
        <v>5.9014858979424112E-18</v>
      </c>
      <c r="AB428">
        <f t="shared" si="201"/>
        <v>3.7472099690277302E-17</v>
      </c>
      <c r="AC428">
        <f t="shared" si="210"/>
        <v>2.3793300187121323E-16</v>
      </c>
      <c r="AD428">
        <f t="shared" si="220"/>
        <v>1.5107803898732584E-15</v>
      </c>
      <c r="AE428">
        <f t="shared" si="167"/>
        <v>9.5928575207109955E-15</v>
      </c>
      <c r="AF428">
        <f t="shared" si="175"/>
        <v>6.0910848479030624E-14</v>
      </c>
      <c r="AG428">
        <f t="shared" si="218"/>
        <v>3.8675977980755447E-13</v>
      </c>
      <c r="AH428">
        <f t="shared" si="198"/>
        <v>2.4557715253020076E-12</v>
      </c>
      <c r="AI428">
        <f t="shared" si="207"/>
        <v>1.5593177210631794E-11</v>
      </c>
      <c r="AJ428">
        <f t="shared" si="216"/>
        <v>9.9010503630734008E-11</v>
      </c>
      <c r="AK428">
        <f t="shared" si="197"/>
        <v>6.2867751047731229E-10</v>
      </c>
      <c r="AL428">
        <f t="shared" si="206"/>
        <v>3.9918533659217427E-9</v>
      </c>
      <c r="AM428">
        <f t="shared" si="215"/>
        <v>2.5346688929467923E-8</v>
      </c>
      <c r="AN428">
        <f t="shared" si="195"/>
        <v>1.6094144268219205E-7</v>
      </c>
      <c r="AO428">
        <f t="shared" si="204"/>
        <v>1.0219144616759649E-6</v>
      </c>
      <c r="AP428">
        <f t="shared" si="213"/>
        <v>6.4887523659437814E-6</v>
      </c>
      <c r="AQ428">
        <f t="shared" si="187"/>
        <v>4.1201009326641185E-5</v>
      </c>
      <c r="AR428">
        <f t="shared" si="202"/>
        <v>2.6161010218904722E-4</v>
      </c>
      <c r="AS428">
        <f t="shared" si="211"/>
        <v>1.6611206056816063E-3</v>
      </c>
      <c r="AT428">
        <f t="shared" si="221"/>
        <v>1.0547458387620133E-2</v>
      </c>
      <c r="AU428">
        <f t="shared" si="200"/>
        <v>6.6972186160396019E-2</v>
      </c>
      <c r="AV428">
        <f t="shared" si="209"/>
        <v>0.42524687505449088</v>
      </c>
      <c r="AW428">
        <f t="shared" si="219"/>
        <v>2.7001493472307536</v>
      </c>
    </row>
    <row r="429" spans="1:49" x14ac:dyDescent="0.2">
      <c r="A429">
        <v>415</v>
      </c>
      <c r="B429">
        <f t="shared" si="188"/>
        <v>41</v>
      </c>
      <c r="C429">
        <f t="shared" si="189"/>
        <v>4</v>
      </c>
      <c r="D429">
        <f t="shared" si="190"/>
        <v>331.55555555555554</v>
      </c>
      <c r="E429">
        <f t="shared" si="191"/>
        <v>-259.55555555555554</v>
      </c>
      <c r="F429" t="e">
        <f t="shared" si="192"/>
        <v>#N/A</v>
      </c>
      <c r="G429" t="e">
        <f t="shared" si="193"/>
        <v>#N/A</v>
      </c>
      <c r="H429">
        <f t="shared" si="194"/>
        <v>2.6889384042602581E-33</v>
      </c>
      <c r="I429">
        <f t="shared" si="203"/>
        <v>1.7073694606401545E-32</v>
      </c>
      <c r="J429">
        <f t="shared" si="212"/>
        <v>1.0841120311674288E-31</v>
      </c>
      <c r="K429">
        <f t="shared" ref="K429:K464" si="222">$C$8*EXP(-$C$5*($D429-($K$14-1)*$C$3))</f>
        <v>6.8836823149062659E-31</v>
      </c>
      <c r="L429">
        <f t="shared" si="168"/>
        <v>4.3708658192387983E-30</v>
      </c>
      <c r="M429">
        <f t="shared" si="176"/>
        <v>2.7753267997886199E-29</v>
      </c>
      <c r="N429">
        <f t="shared" si="184"/>
        <v>1.7622226726160052E-28</v>
      </c>
      <c r="O429">
        <f t="shared" si="199"/>
        <v>1.1189416497251412E-27</v>
      </c>
      <c r="P429">
        <f t="shared" si="208"/>
        <v>7.1048366074588712E-27</v>
      </c>
      <c r="Q429">
        <f t="shared" si="217"/>
        <v>4.5112900418969446E-26</v>
      </c>
      <c r="R429">
        <f t="shared" si="165"/>
        <v>2.864490623296343E-25</v>
      </c>
      <c r="S429">
        <f t="shared" si="173"/>
        <v>1.8188381715094725E-24</v>
      </c>
      <c r="T429">
        <f t="shared" si="181"/>
        <v>1.1548902507256186E-23</v>
      </c>
      <c r="U429">
        <f t="shared" si="196"/>
        <v>7.3330959956386439E-23</v>
      </c>
      <c r="V429">
        <f t="shared" si="205"/>
        <v>4.6562257190642195E-22</v>
      </c>
      <c r="W429">
        <f t="shared" si="214"/>
        <v>2.9565190418575861E-21</v>
      </c>
      <c r="X429">
        <f t="shared" si="162"/>
        <v>1.8772725748834941E-20</v>
      </c>
      <c r="Y429">
        <f t="shared" si="170"/>
        <v>1.1919937840804409E-19</v>
      </c>
      <c r="Z429">
        <f t="shared" si="178"/>
        <v>7.5686887471554243E-19</v>
      </c>
      <c r="AA429">
        <f t="shared" si="186"/>
        <v>4.8058177917017479E-18</v>
      </c>
      <c r="AB429">
        <f t="shared" si="201"/>
        <v>3.0515040872459312E-17</v>
      </c>
      <c r="AC429">
        <f t="shared" si="210"/>
        <v>1.9375843192717763E-16</v>
      </c>
      <c r="AD429">
        <f t="shared" si="220"/>
        <v>1.2302893546756482E-15</v>
      </c>
      <c r="AE429">
        <f t="shared" si="167"/>
        <v>7.8118504633495886E-15</v>
      </c>
      <c r="AF429">
        <f t="shared" si="175"/>
        <v>4.9602158573357511E-14</v>
      </c>
      <c r="AG429">
        <f t="shared" si="218"/>
        <v>3.1495407479696509E-13</v>
      </c>
      <c r="AH429">
        <f t="shared" si="198"/>
        <v>1.9998337186174959E-12</v>
      </c>
      <c r="AI429">
        <f t="shared" si="207"/>
        <v>1.2698152594779533E-11</v>
      </c>
      <c r="AJ429">
        <f t="shared" si="216"/>
        <v>8.0628243148023102E-11</v>
      </c>
      <c r="AK429">
        <f t="shared" si="197"/>
        <v>5.1195743196607761E-10</v>
      </c>
      <c r="AL429">
        <f t="shared" si="206"/>
        <v>3.2507270642635624E-9</v>
      </c>
      <c r="AM429">
        <f t="shared" si="215"/>
        <v>2.0640830245893934E-8</v>
      </c>
      <c r="AN429">
        <f t="shared" si="195"/>
        <v>1.3106110258331595E-7</v>
      </c>
      <c r="AO429">
        <f t="shared" si="204"/>
        <v>8.3218612845147102E-7</v>
      </c>
      <c r="AP429">
        <f t="shared" si="213"/>
        <v>5.2840525429488319E-6</v>
      </c>
      <c r="AQ429">
        <f t="shared" ref="AQ429:AQ464" si="223">$C$8*EXP(-$C$5*($D429-($AQ$14-1)*$C$3))</f>
        <v>3.3551642261328909E-5</v>
      </c>
      <c r="AR429">
        <f t="shared" si="202"/>
        <v>2.1303964888357674E-4</v>
      </c>
      <c r="AS429">
        <f t="shared" si="211"/>
        <v>1.3527174509949018E-3</v>
      </c>
      <c r="AT429">
        <f t="shared" si="221"/>
        <v>8.5892204189001904E-3</v>
      </c>
      <c r="AU429">
        <f t="shared" si="200"/>
        <v>5.4538150114195591E-2</v>
      </c>
      <c r="AV429">
        <f t="shared" si="209"/>
        <v>0.34629566745469464</v>
      </c>
      <c r="AW429">
        <f t="shared" si="219"/>
        <v>2.1988404272384474</v>
      </c>
    </row>
    <row r="430" spans="1:49" x14ac:dyDescent="0.2">
      <c r="A430">
        <v>416</v>
      </c>
      <c r="B430">
        <f t="shared" si="188"/>
        <v>41</v>
      </c>
      <c r="C430">
        <f t="shared" si="189"/>
        <v>5</v>
      </c>
      <c r="D430">
        <f t="shared" si="190"/>
        <v>332.44444444444446</v>
      </c>
      <c r="E430">
        <f t="shared" si="191"/>
        <v>-260.44444444444446</v>
      </c>
      <c r="F430" t="e">
        <f t="shared" si="192"/>
        <v>#N/A</v>
      </c>
      <c r="G430" t="e">
        <f t="shared" si="193"/>
        <v>#N/A</v>
      </c>
      <c r="H430">
        <f t="shared" si="194"/>
        <v>2.1897109045857933E-33</v>
      </c>
      <c r="I430">
        <f t="shared" si="203"/>
        <v>1.3903797573782971E-32</v>
      </c>
      <c r="J430">
        <f t="shared" si="212"/>
        <v>8.8283611579903143E-32</v>
      </c>
      <c r="K430">
        <f t="shared" si="222"/>
        <v>5.6056599157396353E-31</v>
      </c>
      <c r="L430">
        <f t="shared" si="168"/>
        <v>3.5593721788884435E-30</v>
      </c>
      <c r="M430">
        <f t="shared" si="176"/>
        <v>2.2600604564455221E-29</v>
      </c>
      <c r="N430">
        <f t="shared" si="184"/>
        <v>1.4350489384293475E-28</v>
      </c>
      <c r="O430">
        <f t="shared" si="199"/>
        <v>9.1119927779543578E-28</v>
      </c>
      <c r="P430">
        <f t="shared" si="208"/>
        <v>5.7857547685005402E-27</v>
      </c>
      <c r="Q430">
        <f t="shared" si="217"/>
        <v>3.673725282379132E-26</v>
      </c>
      <c r="R430">
        <f t="shared" si="165"/>
        <v>2.332670151156317E-25</v>
      </c>
      <c r="S430">
        <f t="shared" si="173"/>
        <v>1.4811532207361394E-24</v>
      </c>
      <c r="T430">
        <f t="shared" si="181"/>
        <v>9.4047367228905177E-24</v>
      </c>
      <c r="U430">
        <f t="shared" si="196"/>
        <v>5.9716355869601762E-23</v>
      </c>
      <c r="V430">
        <f t="shared" si="205"/>
        <v>3.7917522450845192E-22</v>
      </c>
      <c r="W430">
        <f t="shared" si="214"/>
        <v>2.4076126010599744E-21</v>
      </c>
      <c r="X430">
        <f t="shared" si="162"/>
        <v>1.528738710261806E-20</v>
      </c>
      <c r="Y430">
        <f t="shared" si="170"/>
        <v>9.7068857474163777E-20</v>
      </c>
      <c r="Z430">
        <f t="shared" si="178"/>
        <v>6.1634882587135383E-19</v>
      </c>
      <c r="AA430">
        <f t="shared" si="186"/>
        <v>3.9135710982701987E-18</v>
      </c>
      <c r="AB430">
        <f t="shared" si="201"/>
        <v>2.4849627513385945E-17</v>
      </c>
      <c r="AC430">
        <f t="shared" si="210"/>
        <v>1.577852994230667E-16</v>
      </c>
      <c r="AD430">
        <f t="shared" si="220"/>
        <v>1.0018742011571715E-15</v>
      </c>
      <c r="AE430">
        <f t="shared" si="167"/>
        <v>6.3615046434268059E-15</v>
      </c>
      <c r="AF430">
        <f t="shared" si="175"/>
        <v>4.0393036652305102E-14</v>
      </c>
      <c r="AG430">
        <f t="shared" si="218"/>
        <v>2.564797954962361E-13</v>
      </c>
      <c r="AH430">
        <f t="shared" si="198"/>
        <v>1.6285451887172577E-12</v>
      </c>
      <c r="AI430">
        <f t="shared" si="207"/>
        <v>1.0340617382990077E-11</v>
      </c>
      <c r="AJ430">
        <f t="shared" si="216"/>
        <v>6.565882764703648E-11</v>
      </c>
      <c r="AK430">
        <f t="shared" si="197"/>
        <v>4.1690756831161822E-10</v>
      </c>
      <c r="AL430">
        <f t="shared" si="206"/>
        <v>2.6471980500454613E-9</v>
      </c>
      <c r="AM430">
        <f t="shared" si="215"/>
        <v>1.6808659877641352E-8</v>
      </c>
      <c r="AN430">
        <f t="shared" si="195"/>
        <v>1.0672833748777397E-7</v>
      </c>
      <c r="AO430">
        <f t="shared" si="204"/>
        <v>6.7768270081163863E-7</v>
      </c>
      <c r="AP430">
        <f t="shared" si="213"/>
        <v>4.3030169286761819E-6</v>
      </c>
      <c r="AQ430">
        <f t="shared" si="223"/>
        <v>2.7322454396870154E-5</v>
      </c>
      <c r="AR430">
        <f t="shared" si="202"/>
        <v>1.7348677140777927E-4</v>
      </c>
      <c r="AS430">
        <f t="shared" si="211"/>
        <v>1.1015723337411013E-3</v>
      </c>
      <c r="AT430">
        <f t="shared" si="221"/>
        <v>6.9945483255987517E-3</v>
      </c>
      <c r="AU430">
        <f t="shared" si="200"/>
        <v>4.4412613480391487E-2</v>
      </c>
      <c r="AV430">
        <f t="shared" si="209"/>
        <v>0.28200251743772187</v>
      </c>
      <c r="AW430">
        <f t="shared" si="219"/>
        <v>1.7906043713532807</v>
      </c>
    </row>
    <row r="431" spans="1:49" x14ac:dyDescent="0.2">
      <c r="A431">
        <v>417</v>
      </c>
      <c r="B431">
        <f t="shared" si="188"/>
        <v>41</v>
      </c>
      <c r="C431">
        <f t="shared" si="189"/>
        <v>6</v>
      </c>
      <c r="D431">
        <f t="shared" si="190"/>
        <v>333.33333333333331</v>
      </c>
      <c r="E431">
        <f t="shared" si="191"/>
        <v>-261.33333333333331</v>
      </c>
      <c r="F431" t="e">
        <f t="shared" si="192"/>
        <v>#N/A</v>
      </c>
      <c r="G431" t="e">
        <f t="shared" si="193"/>
        <v>#N/A</v>
      </c>
      <c r="H431">
        <f t="shared" si="194"/>
        <v>1.7831698331450199E-33</v>
      </c>
      <c r="I431">
        <f t="shared" si="203"/>
        <v>1.132242267588951E-32</v>
      </c>
      <c r="J431">
        <f t="shared" si="212"/>
        <v>7.1892902666142771E-32</v>
      </c>
      <c r="K431">
        <f t="shared" si="222"/>
        <v>4.5649147728512544E-31</v>
      </c>
      <c r="L431">
        <f t="shared" si="168"/>
        <v>2.898540205027717E-30</v>
      </c>
      <c r="M431">
        <f t="shared" si="176"/>
        <v>1.84045830825323E-29</v>
      </c>
      <c r="N431">
        <f t="shared" si="184"/>
        <v>1.168618181849922E-28</v>
      </c>
      <c r="O431">
        <f t="shared" si="199"/>
        <v>7.4202629248709591E-28</v>
      </c>
      <c r="P431">
        <f t="shared" si="208"/>
        <v>4.7115732691283061E-27</v>
      </c>
      <c r="Q431">
        <f t="shared" si="217"/>
        <v>2.9916625455358027E-26</v>
      </c>
      <c r="R431">
        <f t="shared" si="165"/>
        <v>1.8995873087669536E-25</v>
      </c>
      <c r="S431">
        <f t="shared" si="173"/>
        <v>1.2061627568968473E-24</v>
      </c>
      <c r="T431">
        <f t="shared" si="181"/>
        <v>7.6586561165716592E-24</v>
      </c>
      <c r="U431">
        <f t="shared" si="196"/>
        <v>4.8629435104434047E-23</v>
      </c>
      <c r="V431">
        <f t="shared" si="205"/>
        <v>3.0877766576559314E-22</v>
      </c>
      <c r="W431">
        <f t="shared" si="214"/>
        <v>1.9606159658423463E-21</v>
      </c>
      <c r="X431">
        <f t="shared" ref="X431:X464" si="224">$C$8*EXP(-$C$5*($D431-($X$14-1)*$C$3))</f>
        <v>1.2449135386735124E-20</v>
      </c>
      <c r="Y431">
        <f t="shared" si="170"/>
        <v>7.9047082435991326E-20</v>
      </c>
      <c r="Z431">
        <f t="shared" si="178"/>
        <v>5.0191768725564093E-19</v>
      </c>
      <c r="AA431">
        <f t="shared" si="186"/>
        <v>3.1869786590041944E-18</v>
      </c>
      <c r="AB431">
        <f t="shared" si="201"/>
        <v>2.0236053103613795E-17</v>
      </c>
      <c r="AC431">
        <f t="shared" si="210"/>
        <v>1.2849092793744327E-16</v>
      </c>
      <c r="AD431">
        <f t="shared" si="220"/>
        <v>8.1586653670507415E-16</v>
      </c>
      <c r="AE431">
        <f t="shared" si="167"/>
        <v>5.1804295945251346E-15</v>
      </c>
      <c r="AF431">
        <f t="shared" si="175"/>
        <v>3.2893677551985501E-14</v>
      </c>
      <c r="AG431">
        <f t="shared" si="218"/>
        <v>2.0886183339649843E-13</v>
      </c>
      <c r="AH431">
        <f t="shared" si="198"/>
        <v>1.3261899761984355E-12</v>
      </c>
      <c r="AI431">
        <f t="shared" si="207"/>
        <v>8.4207814533082947E-12</v>
      </c>
      <c r="AJ431">
        <f t="shared" si="216"/>
        <v>5.346862934950363E-11</v>
      </c>
      <c r="AK431">
        <f t="shared" si="197"/>
        <v>3.395046339067985E-10</v>
      </c>
      <c r="AL431">
        <f t="shared" si="206"/>
        <v>2.1557200520469247E-9</v>
      </c>
      <c r="AM431">
        <f t="shared" si="215"/>
        <v>1.3687969113472939E-8</v>
      </c>
      <c r="AN431">
        <f t="shared" ref="AN431:AN464" si="225">$C$8*EXP(-$C$5*($D431-($AN$14-1)*$C$3))</f>
        <v>8.6913186280140482E-8</v>
      </c>
      <c r="AO431">
        <f t="shared" si="204"/>
        <v>5.5186433332401304E-7</v>
      </c>
      <c r="AP431">
        <f t="shared" si="213"/>
        <v>3.5041200930490686E-6</v>
      </c>
      <c r="AQ431">
        <f t="shared" si="223"/>
        <v>2.2249775687715977E-5</v>
      </c>
      <c r="AR431">
        <f t="shared" si="202"/>
        <v>1.412772693309472E-4</v>
      </c>
      <c r="AS431">
        <f t="shared" si="211"/>
        <v>8.9705474382056069E-4</v>
      </c>
      <c r="AT431">
        <f t="shared" si="221"/>
        <v>5.6959425760552849E-3</v>
      </c>
      <c r="AU431">
        <f t="shared" si="200"/>
        <v>3.6166980948722442E-2</v>
      </c>
      <c r="AV431">
        <f t="shared" si="209"/>
        <v>0.2296460144180634</v>
      </c>
      <c r="AW431">
        <f t="shared" si="219"/>
        <v>1.4581612994701523</v>
      </c>
    </row>
    <row r="432" spans="1:49" x14ac:dyDescent="0.2">
      <c r="A432">
        <v>418</v>
      </c>
      <c r="B432">
        <f t="shared" si="188"/>
        <v>41</v>
      </c>
      <c r="C432">
        <f t="shared" si="189"/>
        <v>7</v>
      </c>
      <c r="D432">
        <f t="shared" si="190"/>
        <v>334.22222222222223</v>
      </c>
      <c r="E432">
        <f t="shared" si="191"/>
        <v>-262.22222222222223</v>
      </c>
      <c r="F432" t="e">
        <f t="shared" si="192"/>
        <v>#N/A</v>
      </c>
      <c r="G432" t="e">
        <f t="shared" si="193"/>
        <v>#N/A</v>
      </c>
      <c r="H432">
        <f t="shared" si="194"/>
        <v>1.452107055401412E-33</v>
      </c>
      <c r="I432">
        <f t="shared" si="203"/>
        <v>9.2203050692584986E-33</v>
      </c>
      <c r="J432">
        <f t="shared" si="212"/>
        <v>5.8545287865634943E-32</v>
      </c>
      <c r="K432">
        <f t="shared" si="222"/>
        <v>3.7173940618275647E-31</v>
      </c>
      <c r="L432">
        <f t="shared" si="168"/>
        <v>2.3603980977301774E-30</v>
      </c>
      <c r="M432">
        <f t="shared" si="176"/>
        <v>1.4987593693602557E-29</v>
      </c>
      <c r="N432">
        <f t="shared" si="184"/>
        <v>9.5165287982785724E-29</v>
      </c>
      <c r="O432">
        <f t="shared" si="199"/>
        <v>6.0426191301892586E-28</v>
      </c>
      <c r="P432">
        <f t="shared" si="208"/>
        <v>3.8368239855622294E-27</v>
      </c>
      <c r="Q432">
        <f t="shared" si="217"/>
        <v>2.4362313723593338E-26</v>
      </c>
      <c r="R432">
        <f t="shared" si="165"/>
        <v>1.5469104973284511E-25</v>
      </c>
      <c r="S432">
        <f t="shared" si="173"/>
        <v>9.8222694030393164E-25</v>
      </c>
      <c r="T432">
        <f t="shared" si="181"/>
        <v>6.2367523132398974E-24</v>
      </c>
      <c r="U432">
        <f t="shared" si="196"/>
        <v>3.9600908731608378E-23</v>
      </c>
      <c r="V432">
        <f t="shared" si="205"/>
        <v>2.5145009671780664E-22</v>
      </c>
      <c r="W432">
        <f t="shared" si="214"/>
        <v>1.5966085921894038E-21</v>
      </c>
      <c r="X432">
        <f t="shared" si="224"/>
        <v>1.0137832635291752E-20</v>
      </c>
      <c r="Y432">
        <f t="shared" si="170"/>
        <v>6.4371224759758548E-20</v>
      </c>
      <c r="Z432">
        <f t="shared" si="178"/>
        <v>4.0873179960048765E-19</v>
      </c>
      <c r="AA432">
        <f t="shared" si="186"/>
        <v>2.5952851546346717E-18</v>
      </c>
      <c r="AB432">
        <f t="shared" si="201"/>
        <v>1.6479033538498201E-17</v>
      </c>
      <c r="AC432">
        <f t="shared" si="210"/>
        <v>1.046353406977249E-16</v>
      </c>
      <c r="AD432">
        <f t="shared" si="220"/>
        <v>6.6439299958647644E-16</v>
      </c>
      <c r="AE432">
        <f t="shared" si="167"/>
        <v>4.2186325858555425E-15</v>
      </c>
      <c r="AF432">
        <f t="shared" si="175"/>
        <v>2.6786647218617593E-14</v>
      </c>
      <c r="AG432">
        <f t="shared" si="218"/>
        <v>1.7008460789413809E-13</v>
      </c>
      <c r="AH432">
        <f t="shared" si="198"/>
        <v>1.0799699419790157E-12</v>
      </c>
      <c r="AI432">
        <f t="shared" si="207"/>
        <v>6.8573816879660845E-12</v>
      </c>
      <c r="AJ432">
        <f t="shared" si="216"/>
        <v>4.3541659620899384E-11</v>
      </c>
      <c r="AK432">
        <f t="shared" si="197"/>
        <v>2.7647230514662822E-10</v>
      </c>
      <c r="AL432">
        <f t="shared" si="206"/>
        <v>1.7554897121193191E-9</v>
      </c>
      <c r="AM432">
        <f t="shared" si="215"/>
        <v>1.1146664862950251E-8</v>
      </c>
      <c r="AN432">
        <f t="shared" si="225"/>
        <v>7.0776910117536625E-8</v>
      </c>
      <c r="AO432">
        <f t="shared" si="204"/>
        <v>4.4940536630254595E-7</v>
      </c>
      <c r="AP432">
        <f t="shared" si="213"/>
        <v>2.8535462049152608E-6</v>
      </c>
      <c r="AQ432">
        <f t="shared" si="223"/>
        <v>1.8118888990089386E-5</v>
      </c>
      <c r="AR432">
        <f t="shared" si="202"/>
        <v>1.1504777377345164E-4</v>
      </c>
      <c r="AS432">
        <f t="shared" si="211"/>
        <v>7.30507828458306E-4</v>
      </c>
      <c r="AT432">
        <f t="shared" si="221"/>
        <v>4.638435581462882E-3</v>
      </c>
      <c r="AU432">
        <f t="shared" si="200"/>
        <v>2.9452230086003617E-2</v>
      </c>
      <c r="AV432">
        <f t="shared" si="209"/>
        <v>0.18701000408532631</v>
      </c>
      <c r="AW432">
        <f t="shared" si="219"/>
        <v>1.1874395088544971</v>
      </c>
    </row>
    <row r="433" spans="1:51" x14ac:dyDescent="0.2">
      <c r="A433">
        <v>419</v>
      </c>
      <c r="B433">
        <f t="shared" si="188"/>
        <v>41</v>
      </c>
      <c r="C433">
        <f t="shared" si="189"/>
        <v>8</v>
      </c>
      <c r="D433">
        <f t="shared" si="190"/>
        <v>335.11111111111109</v>
      </c>
      <c r="E433">
        <f t="shared" si="191"/>
        <v>-263.11111111111109</v>
      </c>
      <c r="F433" t="e">
        <f t="shared" si="192"/>
        <v>#N/A</v>
      </c>
      <c r="G433" t="e">
        <f t="shared" si="193"/>
        <v>#N/A</v>
      </c>
      <c r="H433">
        <f t="shared" si="194"/>
        <v>1.1825092939282984E-33</v>
      </c>
      <c r="I433">
        <f t="shared" si="203"/>
        <v>7.5084659885757464E-33</v>
      </c>
      <c r="J433">
        <f t="shared" si="212"/>
        <v>4.7675787235730582E-32</v>
      </c>
      <c r="K433">
        <f t="shared" si="222"/>
        <v>3.0272237924564464E-31</v>
      </c>
      <c r="L433">
        <f t="shared" si="168"/>
        <v>1.9221672930753925E-30</v>
      </c>
      <c r="M433">
        <f t="shared" si="176"/>
        <v>1.2205001532347039E-29</v>
      </c>
      <c r="N433">
        <f t="shared" si="184"/>
        <v>7.7496929086885074E-29</v>
      </c>
      <c r="O433">
        <f t="shared" si="199"/>
        <v>4.9207482702730075E-28</v>
      </c>
      <c r="P433">
        <f t="shared" si="208"/>
        <v>3.1244803922808441E-27</v>
      </c>
      <c r="Q433">
        <f t="shared" si="217"/>
        <v>1.9839213846242456E-26</v>
      </c>
      <c r="R433">
        <f t="shared" si="165"/>
        <v>1.2597115571898908E-25</v>
      </c>
      <c r="S433">
        <f t="shared" si="173"/>
        <v>7.9986698042389655E-25</v>
      </c>
      <c r="T433">
        <f t="shared" si="181"/>
        <v>5.0788387446380723E-24</v>
      </c>
      <c r="U433">
        <f t="shared" si="196"/>
        <v>3.2248615864061229E-23</v>
      </c>
      <c r="V433">
        <f t="shared" si="205"/>
        <v>2.0476594698851766E-22</v>
      </c>
      <c r="W433">
        <f t="shared" si="214"/>
        <v>1.3001827186273473E-21</v>
      </c>
      <c r="X433">
        <f t="shared" si="224"/>
        <v>8.2556456611996806E-21</v>
      </c>
      <c r="Y433">
        <f t="shared" si="170"/>
        <v>5.2420082429060189E-20</v>
      </c>
      <c r="Z433">
        <f t="shared" si="178"/>
        <v>3.3284677596860109E-19</v>
      </c>
      <c r="AA433">
        <f t="shared" si="186"/>
        <v>2.1134452892671198E-18</v>
      </c>
      <c r="AB433">
        <f t="shared" si="201"/>
        <v>1.3419541101839418E-17</v>
      </c>
      <c r="AC433">
        <f t="shared" si="210"/>
        <v>8.5208774647961953E-17</v>
      </c>
      <c r="AD433">
        <f t="shared" si="220"/>
        <v>5.4104199405238305E-16</v>
      </c>
      <c r="AE433">
        <f t="shared" si="167"/>
        <v>3.4354025220708933E-15</v>
      </c>
      <c r="AF433">
        <f t="shared" si="175"/>
        <v>2.1813446309878121E-14</v>
      </c>
      <c r="AG433">
        <f t="shared" si="218"/>
        <v>1.3850675047740966E-13</v>
      </c>
      <c r="AH433">
        <f t="shared" si="198"/>
        <v>8.7946304565014929E-13</v>
      </c>
      <c r="AI433">
        <f t="shared" si="207"/>
        <v>5.5842422553288031E-12</v>
      </c>
      <c r="AJ433">
        <f t="shared" si="216"/>
        <v>3.5457728122216898E-11</v>
      </c>
      <c r="AK433">
        <f t="shared" ref="AK433:AK464" si="226">$C$8*EXP(-$C$5*($D433-($AK$14-1)*$C$3))</f>
        <v>2.2514253968643837E-10</v>
      </c>
      <c r="AL433">
        <f t="shared" si="206"/>
        <v>1.4295660173641746E-9</v>
      </c>
      <c r="AM433">
        <f t="shared" si="215"/>
        <v>9.0771783992875326E-9</v>
      </c>
      <c r="AN433">
        <f t="shared" si="225"/>
        <v>5.7636490159728058E-8</v>
      </c>
      <c r="AO433">
        <f t="shared" si="204"/>
        <v>3.6596890044522897E-7</v>
      </c>
      <c r="AP433">
        <f t="shared" si="213"/>
        <v>2.3237576702176058E-6</v>
      </c>
      <c r="AQ433">
        <f t="shared" si="223"/>
        <v>1.4754941480890393E-5</v>
      </c>
      <c r="AR433">
        <f t="shared" si="202"/>
        <v>9.3688038513978507E-5</v>
      </c>
      <c r="AS433">
        <f t="shared" si="211"/>
        <v>5.9488196357570643E-4</v>
      </c>
      <c r="AT433">
        <f t="shared" si="221"/>
        <v>3.7772650191079367E-3</v>
      </c>
      <c r="AU433">
        <f t="shared" si="200"/>
        <v>2.3984137859578494E-2</v>
      </c>
      <c r="AV433">
        <f t="shared" si="209"/>
        <v>0.15228978267538082</v>
      </c>
      <c r="AW433">
        <f t="shared" si="219"/>
        <v>0.96697984489163169</v>
      </c>
    </row>
    <row r="434" spans="1:51" x14ac:dyDescent="0.2">
      <c r="A434">
        <v>420</v>
      </c>
      <c r="B434">
        <f t="shared" si="188"/>
        <v>41</v>
      </c>
      <c r="C434">
        <f t="shared" si="189"/>
        <v>9</v>
      </c>
      <c r="D434">
        <f t="shared" si="190"/>
        <v>336</v>
      </c>
      <c r="E434">
        <f t="shared" si="191"/>
        <v>-264</v>
      </c>
      <c r="F434" t="e">
        <f t="shared" si="192"/>
        <v>#N/A</v>
      </c>
      <c r="G434" t="e">
        <f t="shared" si="193"/>
        <v>#N/A</v>
      </c>
      <c r="H434">
        <f t="shared" si="194"/>
        <v>9.629649721936222E-34</v>
      </c>
      <c r="I434">
        <f t="shared" si="203"/>
        <v>6.1144464394747652E-33</v>
      </c>
      <c r="J434">
        <f t="shared" si="212"/>
        <v>3.8824314840901456E-32</v>
      </c>
      <c r="K434">
        <f t="shared" si="222"/>
        <v>2.4651903288156746E-31</v>
      </c>
      <c r="L434">
        <f t="shared" si="168"/>
        <v>1.565298288505541E-30</v>
      </c>
      <c r="M434">
        <f t="shared" si="176"/>
        <v>9.9390245992707798E-30</v>
      </c>
      <c r="N434">
        <f t="shared" si="184"/>
        <v>6.3108872417681303E-29</v>
      </c>
      <c r="O434">
        <f t="shared" si="199"/>
        <v>4.0071636185741875E-28</v>
      </c>
      <c r="P434">
        <f t="shared" si="208"/>
        <v>2.5443902974133214E-27</v>
      </c>
      <c r="Q434">
        <f t="shared" si="217"/>
        <v>1.6155871338926425E-26</v>
      </c>
      <c r="R434">
        <f t="shared" si="165"/>
        <v>1.0258338863549856E-25</v>
      </c>
      <c r="S434">
        <f t="shared" si="173"/>
        <v>6.5136391613781074E-25</v>
      </c>
      <c r="T434">
        <f t="shared" si="181"/>
        <v>4.1359030627651678E-24</v>
      </c>
      <c r="U434">
        <f t="shared" si="196"/>
        <v>2.6261347490687648E-23</v>
      </c>
      <c r="V434">
        <f t="shared" si="205"/>
        <v>1.6674916253127967E-22</v>
      </c>
      <c r="W434">
        <f t="shared" si="214"/>
        <v>1.0587911840678764E-21</v>
      </c>
      <c r="X434">
        <f t="shared" si="224"/>
        <v>6.7229049576160433E-21</v>
      </c>
      <c r="Y434">
        <f t="shared" si="170"/>
        <v>4.2687785608007625E-20</v>
      </c>
      <c r="Z434">
        <f t="shared" si="178"/>
        <v>2.7105054312137654E-19</v>
      </c>
      <c r="AA434">
        <f t="shared" si="186"/>
        <v>1.7210636691497082E-18</v>
      </c>
      <c r="AB434">
        <f t="shared" si="201"/>
        <v>1.092807311564996E-17</v>
      </c>
      <c r="AC434">
        <f t="shared" si="210"/>
        <v>6.9388939039072432E-17</v>
      </c>
      <c r="AD434">
        <f t="shared" si="220"/>
        <v>4.4059229930232245E-16</v>
      </c>
      <c r="AE434">
        <f t="shared" si="167"/>
        <v>2.7975867176063917E-15</v>
      </c>
      <c r="AF434">
        <f t="shared" si="175"/>
        <v>1.7763568394002555E-14</v>
      </c>
      <c r="AG434">
        <f t="shared" si="218"/>
        <v>1.1279162862139462E-13</v>
      </c>
      <c r="AH434">
        <f t="shared" si="198"/>
        <v>7.1618219970723425E-13</v>
      </c>
      <c r="AI434">
        <f t="shared" si="207"/>
        <v>4.5474735088646573E-12</v>
      </c>
      <c r="AJ434">
        <f t="shared" si="216"/>
        <v>2.8874656927077046E-11</v>
      </c>
      <c r="AK434">
        <f t="shared" si="226"/>
        <v>1.833426431250521E-10</v>
      </c>
      <c r="AL434">
        <f t="shared" si="206"/>
        <v>1.164153218269349E-9</v>
      </c>
      <c r="AM434">
        <f t="shared" si="215"/>
        <v>7.3919121733317287E-9</v>
      </c>
      <c r="AN434">
        <f t="shared" si="225"/>
        <v>4.6935716640013204E-8</v>
      </c>
      <c r="AO434">
        <f t="shared" si="204"/>
        <v>2.980232238769536E-7</v>
      </c>
      <c r="AP434">
        <f t="shared" si="213"/>
        <v>1.8923295163729204E-6</v>
      </c>
      <c r="AQ434">
        <f t="shared" si="223"/>
        <v>1.2015543459843389E-5</v>
      </c>
      <c r="AR434">
        <f t="shared" si="202"/>
        <v>7.6293945312500027E-5</v>
      </c>
      <c r="AS434">
        <f t="shared" si="211"/>
        <v>4.8443635619146714E-4</v>
      </c>
      <c r="AT434">
        <f t="shared" si="221"/>
        <v>3.0759791257199071E-3</v>
      </c>
      <c r="AU434">
        <f t="shared" si="200"/>
        <v>1.9531250000000003E-2</v>
      </c>
      <c r="AV434">
        <f t="shared" si="209"/>
        <v>0.12401570718501562</v>
      </c>
      <c r="AW434">
        <f t="shared" si="219"/>
        <v>0.78745065618429588</v>
      </c>
    </row>
    <row r="435" spans="1:51" s="1" customFormat="1" x14ac:dyDescent="0.2">
      <c r="A435" s="1">
        <v>421</v>
      </c>
      <c r="B435" s="1">
        <f t="shared" si="188"/>
        <v>42</v>
      </c>
      <c r="C435" s="1">
        <f t="shared" si="189"/>
        <v>0</v>
      </c>
      <c r="D435" s="1">
        <f t="shared" si="190"/>
        <v>336</v>
      </c>
      <c r="E435" s="1">
        <f t="shared" si="191"/>
        <v>-264</v>
      </c>
      <c r="F435" s="1" t="e">
        <f t="shared" si="192"/>
        <v>#N/A</v>
      </c>
      <c r="G435" s="1" t="e">
        <f t="shared" si="193"/>
        <v>#N/A</v>
      </c>
      <c r="H435" s="1">
        <f t="shared" si="194"/>
        <v>9.629649721936222E-34</v>
      </c>
      <c r="I435" s="1">
        <f t="shared" si="203"/>
        <v>6.1144464394747652E-33</v>
      </c>
      <c r="J435" s="1">
        <f t="shared" si="212"/>
        <v>3.8824314840901456E-32</v>
      </c>
      <c r="K435" s="1">
        <f t="shared" si="222"/>
        <v>2.4651903288156746E-31</v>
      </c>
      <c r="L435" s="1">
        <f t="shared" si="168"/>
        <v>1.565298288505541E-30</v>
      </c>
      <c r="M435" s="1">
        <f t="shared" si="176"/>
        <v>9.9390245992707798E-30</v>
      </c>
      <c r="N435" s="1">
        <f t="shared" si="184"/>
        <v>6.3108872417681303E-29</v>
      </c>
      <c r="O435" s="1">
        <f t="shared" si="199"/>
        <v>4.0071636185741875E-28</v>
      </c>
      <c r="P435" s="1">
        <f t="shared" si="208"/>
        <v>2.5443902974133214E-27</v>
      </c>
      <c r="Q435" s="1">
        <f t="shared" si="217"/>
        <v>1.6155871338926425E-26</v>
      </c>
      <c r="R435" s="1">
        <f t="shared" ref="R435:R464" si="227">$C$8*EXP(-$C$5*($D435-($R$14-1)*$C$3))</f>
        <v>1.0258338863549856E-25</v>
      </c>
      <c r="S435" s="1">
        <f t="shared" si="173"/>
        <v>6.5136391613781074E-25</v>
      </c>
      <c r="T435" s="1">
        <f t="shared" si="181"/>
        <v>4.1359030627651678E-24</v>
      </c>
      <c r="U435" s="1">
        <f t="shared" si="196"/>
        <v>2.6261347490687648E-23</v>
      </c>
      <c r="V435" s="1">
        <f t="shared" si="205"/>
        <v>1.6674916253127967E-22</v>
      </c>
      <c r="W435" s="1">
        <f t="shared" si="214"/>
        <v>1.0587911840678764E-21</v>
      </c>
      <c r="X435" s="1">
        <f t="shared" si="224"/>
        <v>6.7229049576160433E-21</v>
      </c>
      <c r="Y435" s="1">
        <f t="shared" si="170"/>
        <v>4.2687785608007625E-20</v>
      </c>
      <c r="Z435" s="1">
        <f t="shared" si="178"/>
        <v>2.7105054312137654E-19</v>
      </c>
      <c r="AA435" s="1">
        <f t="shared" si="186"/>
        <v>1.7210636691497082E-18</v>
      </c>
      <c r="AB435" s="1">
        <f t="shared" si="201"/>
        <v>1.092807311564996E-17</v>
      </c>
      <c r="AC435" s="1">
        <f t="shared" si="210"/>
        <v>6.9388939039072432E-17</v>
      </c>
      <c r="AD435" s="1">
        <f t="shared" si="220"/>
        <v>4.4059229930232245E-16</v>
      </c>
      <c r="AE435" s="1">
        <f t="shared" si="167"/>
        <v>2.7975867176063917E-15</v>
      </c>
      <c r="AF435" s="1">
        <f t="shared" si="175"/>
        <v>1.7763568394002555E-14</v>
      </c>
      <c r="AG435" s="1">
        <f t="shared" si="218"/>
        <v>1.1279162862139462E-13</v>
      </c>
      <c r="AH435" s="1">
        <f t="shared" ref="AH435:AH464" si="228">$C$8*EXP(-$C$5*($D435-($AH$14-1)*$C$3))</f>
        <v>7.1618219970723425E-13</v>
      </c>
      <c r="AI435" s="1">
        <f t="shared" si="207"/>
        <v>4.5474735088646573E-12</v>
      </c>
      <c r="AJ435" s="1">
        <f t="shared" si="216"/>
        <v>2.8874656927077046E-11</v>
      </c>
      <c r="AK435" s="1">
        <f t="shared" si="226"/>
        <v>1.833426431250521E-10</v>
      </c>
      <c r="AL435" s="1">
        <f t="shared" si="206"/>
        <v>1.164153218269349E-9</v>
      </c>
      <c r="AM435" s="1">
        <f t="shared" si="215"/>
        <v>7.3919121733317287E-9</v>
      </c>
      <c r="AN435" s="1">
        <f t="shared" si="225"/>
        <v>4.6935716640013204E-8</v>
      </c>
      <c r="AO435" s="1">
        <f t="shared" si="204"/>
        <v>2.980232238769536E-7</v>
      </c>
      <c r="AP435" s="1">
        <f t="shared" si="213"/>
        <v>1.8923295163729204E-6</v>
      </c>
      <c r="AQ435" s="1">
        <f t="shared" si="223"/>
        <v>1.2015543459843389E-5</v>
      </c>
      <c r="AR435" s="1">
        <f t="shared" si="202"/>
        <v>7.6293945312500027E-5</v>
      </c>
      <c r="AS435" s="1">
        <f t="shared" si="211"/>
        <v>4.8443635619146714E-4</v>
      </c>
      <c r="AT435" s="1">
        <f t="shared" si="221"/>
        <v>3.0759791257199071E-3</v>
      </c>
      <c r="AU435" s="1">
        <f t="shared" si="200"/>
        <v>1.9531250000000003E-2</v>
      </c>
      <c r="AV435" s="1">
        <f t="shared" si="209"/>
        <v>0.12401570718501562</v>
      </c>
      <c r="AW435" s="1">
        <f t="shared" si="219"/>
        <v>0.78745065618429588</v>
      </c>
      <c r="AX435" s="1">
        <f t="shared" ref="AX435:AX464" si="229">$C$8*EXP(-$C$5*($D435-($AX$14-1)*$C$3))</f>
        <v>5</v>
      </c>
    </row>
    <row r="436" spans="1:51" x14ac:dyDescent="0.2">
      <c r="A436">
        <v>422</v>
      </c>
      <c r="B436">
        <f t="shared" si="188"/>
        <v>42</v>
      </c>
      <c r="C436">
        <f t="shared" si="189"/>
        <v>1</v>
      </c>
      <c r="D436">
        <f t="shared" si="190"/>
        <v>336.88888888888891</v>
      </c>
      <c r="E436">
        <f t="shared" si="191"/>
        <v>-264.88888888888891</v>
      </c>
      <c r="F436" t="e">
        <f t="shared" si="192"/>
        <v>#N/A</v>
      </c>
      <c r="G436" t="e">
        <f t="shared" si="193"/>
        <v>#N/A</v>
      </c>
      <c r="H436">
        <f t="shared" si="194"/>
        <v>7.8418118355024987E-34</v>
      </c>
      <c r="I436">
        <f t="shared" si="203"/>
        <v>4.9792401428053624E-33</v>
      </c>
      <c r="J436">
        <f t="shared" si="212"/>
        <v>3.1616204162766234E-32</v>
      </c>
      <c r="K436">
        <f t="shared" si="222"/>
        <v>2.007503829888641E-31</v>
      </c>
      <c r="L436">
        <f t="shared" si="168"/>
        <v>1.2746854765581736E-30</v>
      </c>
      <c r="M436">
        <f t="shared" si="176"/>
        <v>8.093748265668163E-30</v>
      </c>
      <c r="N436">
        <f t="shared" si="184"/>
        <v>5.1392098045149254E-29</v>
      </c>
      <c r="O436">
        <f t="shared" si="199"/>
        <v>3.2631948199889268E-28</v>
      </c>
      <c r="P436">
        <f t="shared" si="208"/>
        <v>2.0719995560110364E-27</v>
      </c>
      <c r="Q436">
        <f t="shared" si="217"/>
        <v>1.3156377099558218E-26</v>
      </c>
      <c r="R436">
        <f t="shared" si="227"/>
        <v>8.3537787391716583E-26</v>
      </c>
      <c r="S436">
        <f t="shared" si="173"/>
        <v>5.3043188633882561E-25</v>
      </c>
      <c r="T436">
        <f t="shared" si="181"/>
        <v>3.3680325374869059E-24</v>
      </c>
      <c r="U436">
        <f t="shared" si="196"/>
        <v>2.138567357227931E-23</v>
      </c>
      <c r="V436">
        <f t="shared" si="205"/>
        <v>1.3579056290273947E-22</v>
      </c>
      <c r="W436">
        <f t="shared" si="214"/>
        <v>8.6221632959664848E-22</v>
      </c>
      <c r="X436">
        <f t="shared" si="224"/>
        <v>5.4747324345035071E-21</v>
      </c>
      <c r="Y436">
        <f t="shared" si="170"/>
        <v>3.4762384103101329E-20</v>
      </c>
      <c r="Z436">
        <f t="shared" si="178"/>
        <v>2.2072738037674216E-19</v>
      </c>
      <c r="AA436">
        <f t="shared" si="186"/>
        <v>1.4015315032328988E-18</v>
      </c>
      <c r="AB436">
        <f t="shared" si="201"/>
        <v>8.8991703303938817E-18</v>
      </c>
      <c r="AC436">
        <f t="shared" si="210"/>
        <v>5.6506209376446029E-17</v>
      </c>
      <c r="AD436">
        <f t="shared" si="220"/>
        <v>3.5879206482762234E-16</v>
      </c>
      <c r="AE436">
        <f t="shared" si="167"/>
        <v>2.2781876045808353E-15</v>
      </c>
      <c r="AF436">
        <f t="shared" si="175"/>
        <v>1.4465589600370196E-14</v>
      </c>
      <c r="AG436">
        <f t="shared" si="218"/>
        <v>9.1850768595871381E-14</v>
      </c>
      <c r="AH436">
        <f t="shared" si="228"/>
        <v>5.8321602677269434E-13</v>
      </c>
      <c r="AI436">
        <f t="shared" si="207"/>
        <v>3.7031909376947597E-12</v>
      </c>
      <c r="AJ436">
        <f t="shared" si="216"/>
        <v>2.3513796760543006E-11</v>
      </c>
      <c r="AK436">
        <f t="shared" si="226"/>
        <v>1.4930330285380985E-10</v>
      </c>
      <c r="AL436">
        <f t="shared" si="206"/>
        <v>9.4801688004985579E-10</v>
      </c>
      <c r="AM436">
        <f t="shared" si="215"/>
        <v>6.0195319706990144E-9</v>
      </c>
      <c r="AN436">
        <f t="shared" si="225"/>
        <v>3.8221645530575349E-8</v>
      </c>
      <c r="AO436">
        <f t="shared" si="204"/>
        <v>2.4269232129276324E-7</v>
      </c>
      <c r="AP436">
        <f t="shared" si="213"/>
        <v>1.5410001844989458E-6</v>
      </c>
      <c r="AQ436">
        <f t="shared" si="223"/>
        <v>9.7847412558272606E-6</v>
      </c>
      <c r="AR436">
        <f t="shared" si="202"/>
        <v>6.212923425094743E-5</v>
      </c>
      <c r="AS436">
        <f t="shared" si="211"/>
        <v>3.9449604723173039E-4</v>
      </c>
      <c r="AT436">
        <f t="shared" si="221"/>
        <v>2.5048937614917804E-3</v>
      </c>
      <c r="AU436">
        <f t="shared" si="200"/>
        <v>1.5905083968242525E-2</v>
      </c>
      <c r="AV436">
        <f t="shared" si="209"/>
        <v>0.10099098809132288</v>
      </c>
      <c r="AW436">
        <f t="shared" si="219"/>
        <v>0.64125280294189535</v>
      </c>
      <c r="AX436">
        <f t="shared" si="229"/>
        <v>4.0717014958700846</v>
      </c>
    </row>
    <row r="437" spans="1:51" x14ac:dyDescent="0.2">
      <c r="A437">
        <v>423</v>
      </c>
      <c r="B437">
        <f t="shared" si="188"/>
        <v>42</v>
      </c>
      <c r="C437">
        <f t="shared" si="189"/>
        <v>2</v>
      </c>
      <c r="D437">
        <f t="shared" si="190"/>
        <v>337.77777777777777</v>
      </c>
      <c r="E437">
        <f t="shared" si="191"/>
        <v>-265.77777777777777</v>
      </c>
      <c r="F437" t="e">
        <f t="shared" si="192"/>
        <v>#N/A</v>
      </c>
      <c r="G437" t="e">
        <f t="shared" si="193"/>
        <v>#N/A</v>
      </c>
      <c r="H437">
        <f t="shared" si="194"/>
        <v>6.3859033961896075E-34</v>
      </c>
      <c r="I437">
        <f t="shared" si="203"/>
        <v>4.0547959075514338E-33</v>
      </c>
      <c r="J437">
        <f t="shared" si="212"/>
        <v>2.5746349156654117E-32</v>
      </c>
      <c r="K437">
        <f t="shared" si="222"/>
        <v>1.6347912694245404E-31</v>
      </c>
      <c r="L437">
        <f t="shared" si="168"/>
        <v>1.0380277523331679E-30</v>
      </c>
      <c r="M437">
        <f t="shared" si="176"/>
        <v>6.5910653841034582E-30</v>
      </c>
      <c r="N437">
        <f t="shared" si="184"/>
        <v>4.1850656497267668E-29</v>
      </c>
      <c r="O437">
        <f t="shared" si="199"/>
        <v>2.6573510459729117E-28</v>
      </c>
      <c r="P437">
        <f t="shared" si="208"/>
        <v>1.6873127383304745E-27</v>
      </c>
      <c r="Q437">
        <f t="shared" si="217"/>
        <v>1.0713768063300608E-26</v>
      </c>
      <c r="R437">
        <f t="shared" si="227"/>
        <v>6.8028186776906586E-26</v>
      </c>
      <c r="S437">
        <f t="shared" si="173"/>
        <v>4.3195206101260176E-25</v>
      </c>
      <c r="T437">
        <f t="shared" si="181"/>
        <v>2.7427246242049574E-24</v>
      </c>
      <c r="U437">
        <f t="shared" si="196"/>
        <v>1.7415215814888098E-23</v>
      </c>
      <c r="V437">
        <f t="shared" si="205"/>
        <v>1.1057972761922614E-22</v>
      </c>
      <c r="W437">
        <f t="shared" si="214"/>
        <v>7.0213750379646468E-22</v>
      </c>
      <c r="X437">
        <f t="shared" si="224"/>
        <v>4.458295248611356E-21</v>
      </c>
      <c r="Y437">
        <f t="shared" si="170"/>
        <v>2.8308410270521911E-20</v>
      </c>
      <c r="Z437">
        <f t="shared" si="178"/>
        <v>1.7974720097189505E-19</v>
      </c>
      <c r="AA437">
        <f t="shared" si="186"/>
        <v>1.1413235836445079E-18</v>
      </c>
      <c r="AB437">
        <f t="shared" si="201"/>
        <v>7.2469530292536139E-18</v>
      </c>
      <c r="AC437">
        <f t="shared" si="210"/>
        <v>4.6015283448805171E-17</v>
      </c>
      <c r="AD437">
        <f t="shared" si="220"/>
        <v>2.9217883741299215E-16</v>
      </c>
      <c r="AE437">
        <f t="shared" ref="AE437:AE464" si="230">$C$8*EXP(-$C$5*($D437-($AE$14-1)*$C$3))</f>
        <v>1.8552199754889267E-15</v>
      </c>
      <c r="AF437">
        <f t="shared" si="175"/>
        <v>1.177991256289413E-14</v>
      </c>
      <c r="AG437">
        <f t="shared" si="218"/>
        <v>7.4797782377726319E-14</v>
      </c>
      <c r="AH437">
        <f t="shared" si="228"/>
        <v>4.7493631372516383E-13</v>
      </c>
      <c r="AI437">
        <f t="shared" si="207"/>
        <v>3.0156576161008997E-12</v>
      </c>
      <c r="AJ437">
        <f t="shared" si="216"/>
        <v>1.9148232288697883E-11</v>
      </c>
      <c r="AK437">
        <f t="shared" si="226"/>
        <v>1.2158369631364204E-10</v>
      </c>
      <c r="AL437">
        <f t="shared" si="206"/>
        <v>7.7200834972182805E-10</v>
      </c>
      <c r="AM437">
        <f t="shared" si="215"/>
        <v>4.9019474659066613E-9</v>
      </c>
      <c r="AN437">
        <f t="shared" si="225"/>
        <v>3.112542625629227E-8</v>
      </c>
      <c r="AO437">
        <f t="shared" si="204"/>
        <v>1.9763413752878814E-7</v>
      </c>
      <c r="AP437">
        <f t="shared" si="213"/>
        <v>1.254898551272104E-6</v>
      </c>
      <c r="AQ437">
        <f t="shared" si="223"/>
        <v>7.9681091216108263E-6</v>
      </c>
      <c r="AR437">
        <f t="shared" si="202"/>
        <v>5.0594339207369709E-5</v>
      </c>
      <c r="AS437">
        <f t="shared" si="211"/>
        <v>3.2125402912565879E-4</v>
      </c>
      <c r="AT437">
        <f t="shared" si="221"/>
        <v>2.0398359351323711E-3</v>
      </c>
      <c r="AU437">
        <f t="shared" ref="AU437:AU464" si="231">$C$8*EXP(-$C$5*($D437-($AU$14-1)*$C$3))</f>
        <v>1.2952150837086654E-2</v>
      </c>
      <c r="AV437">
        <f t="shared" si="209"/>
        <v>8.2241031456168567E-2</v>
      </c>
      <c r="AW437">
        <f t="shared" si="219"/>
        <v>0.522197999393887</v>
      </c>
      <c r="AX437">
        <f t="shared" si="229"/>
        <v>3.3157506142941804</v>
      </c>
    </row>
    <row r="438" spans="1:51" x14ac:dyDescent="0.2">
      <c r="A438">
        <v>424</v>
      </c>
      <c r="B438">
        <f t="shared" si="188"/>
        <v>42</v>
      </c>
      <c r="C438">
        <f t="shared" si="189"/>
        <v>3</v>
      </c>
      <c r="D438">
        <f t="shared" si="190"/>
        <v>338.66666666666669</v>
      </c>
      <c r="E438">
        <f t="shared" si="191"/>
        <v>-266.66666666666669</v>
      </c>
      <c r="F438" t="e">
        <f t="shared" si="192"/>
        <v>#N/A</v>
      </c>
      <c r="G438" t="e">
        <f t="shared" si="193"/>
        <v>#N/A</v>
      </c>
      <c r="H438">
        <f t="shared" si="194"/>
        <v>5.2002984821493933E-34</v>
      </c>
      <c r="I438">
        <f t="shared" si="203"/>
        <v>3.301983712445048E-33</v>
      </c>
      <c r="J438">
        <f t="shared" si="212"/>
        <v>2.0966289674868324E-32</v>
      </c>
      <c r="K438">
        <f t="shared" si="222"/>
        <v>1.3312764114302456E-31</v>
      </c>
      <c r="L438">
        <f t="shared" si="168"/>
        <v>8.4530783038592073E-31</v>
      </c>
      <c r="M438">
        <f t="shared" si="176"/>
        <v>5.3673701567662945E-30</v>
      </c>
      <c r="N438">
        <f t="shared" si="184"/>
        <v>3.4080676132614309E-29</v>
      </c>
      <c r="O438">
        <f t="shared" si="199"/>
        <v>2.1639880457879589E-28</v>
      </c>
      <c r="P438">
        <f t="shared" si="208"/>
        <v>1.3740467601321723E-27</v>
      </c>
      <c r="Q438">
        <f t="shared" si="217"/>
        <v>8.7246530899492085E-27</v>
      </c>
      <c r="R438">
        <f t="shared" si="227"/>
        <v>5.5398093972172172E-26</v>
      </c>
      <c r="S438">
        <f t="shared" si="173"/>
        <v>3.5175597059383638E-25</v>
      </c>
      <c r="T438">
        <f t="shared" si="181"/>
        <v>2.2335111910269988E-24</v>
      </c>
      <c r="U438">
        <f t="shared" si="196"/>
        <v>1.4181912056875988E-23</v>
      </c>
      <c r="V438">
        <f t="shared" si="205"/>
        <v>9.0049528472022172E-23</v>
      </c>
      <c r="W438">
        <f t="shared" si="214"/>
        <v>5.7177886490291208E-22</v>
      </c>
      <c r="X438">
        <f t="shared" si="224"/>
        <v>3.6305694865602551E-21</v>
      </c>
      <c r="Y438">
        <f t="shared" si="170"/>
        <v>2.3052679288837691E-20</v>
      </c>
      <c r="Z438">
        <f t="shared" si="178"/>
        <v>1.4637538941514559E-19</v>
      </c>
      <c r="AA438">
        <f t="shared" si="186"/>
        <v>9.2942578855942589E-19</v>
      </c>
      <c r="AB438">
        <f t="shared" si="201"/>
        <v>5.9014858979424112E-18</v>
      </c>
      <c r="AC438">
        <f t="shared" si="210"/>
        <v>3.7472099690277302E-17</v>
      </c>
      <c r="AD438">
        <f t="shared" si="220"/>
        <v>2.3793300187121323E-16</v>
      </c>
      <c r="AE438">
        <f t="shared" si="230"/>
        <v>1.5107803898732584E-15</v>
      </c>
      <c r="AF438">
        <f t="shared" si="175"/>
        <v>9.5928575207109955E-15</v>
      </c>
      <c r="AG438">
        <f t="shared" si="218"/>
        <v>6.0910848479030624E-14</v>
      </c>
      <c r="AH438">
        <f t="shared" si="228"/>
        <v>3.8675977980755447E-13</v>
      </c>
      <c r="AI438">
        <f t="shared" si="207"/>
        <v>2.4557715253020076E-12</v>
      </c>
      <c r="AJ438">
        <f t="shared" si="216"/>
        <v>1.5593177210631794E-11</v>
      </c>
      <c r="AK438">
        <f t="shared" si="226"/>
        <v>9.9010503630734008E-11</v>
      </c>
      <c r="AL438">
        <f t="shared" si="206"/>
        <v>6.2867751047731229E-10</v>
      </c>
      <c r="AM438">
        <f t="shared" si="215"/>
        <v>3.9918533659217427E-9</v>
      </c>
      <c r="AN438">
        <f t="shared" si="225"/>
        <v>2.5346688929467923E-8</v>
      </c>
      <c r="AO438">
        <f t="shared" si="204"/>
        <v>1.6094144268219205E-7</v>
      </c>
      <c r="AP438">
        <f t="shared" si="213"/>
        <v>1.0219144616759649E-6</v>
      </c>
      <c r="AQ438">
        <f t="shared" si="223"/>
        <v>6.4887523659437814E-6</v>
      </c>
      <c r="AR438">
        <f t="shared" si="202"/>
        <v>4.1201009326641185E-5</v>
      </c>
      <c r="AS438">
        <f t="shared" si="211"/>
        <v>2.6161010218904722E-4</v>
      </c>
      <c r="AT438">
        <f t="shared" si="221"/>
        <v>1.6611206056816063E-3</v>
      </c>
      <c r="AU438">
        <f t="shared" si="231"/>
        <v>1.0547458387620133E-2</v>
      </c>
      <c r="AV438">
        <f t="shared" si="209"/>
        <v>6.6972186160396019E-2</v>
      </c>
      <c r="AW438">
        <f t="shared" si="219"/>
        <v>0.42524687505449088</v>
      </c>
      <c r="AX438">
        <f t="shared" si="229"/>
        <v>2.7001493472307536</v>
      </c>
    </row>
    <row r="439" spans="1:51" x14ac:dyDescent="0.2">
      <c r="A439">
        <v>425</v>
      </c>
      <c r="B439">
        <f t="shared" si="188"/>
        <v>42</v>
      </c>
      <c r="C439">
        <f t="shared" si="189"/>
        <v>4</v>
      </c>
      <c r="D439">
        <f t="shared" si="190"/>
        <v>339.55555555555554</v>
      </c>
      <c r="E439">
        <f t="shared" si="191"/>
        <v>-267.55555555555554</v>
      </c>
      <c r="F439" t="e">
        <f t="shared" si="192"/>
        <v>#N/A</v>
      </c>
      <c r="G439" t="e">
        <f t="shared" si="193"/>
        <v>#N/A</v>
      </c>
      <c r="H439">
        <f t="shared" si="194"/>
        <v>4.2348126217477652E-34</v>
      </c>
      <c r="I439">
        <f t="shared" si="203"/>
        <v>2.6889384042602581E-33</v>
      </c>
      <c r="J439">
        <f t="shared" si="212"/>
        <v>1.7073694606401545E-32</v>
      </c>
      <c r="K439">
        <f t="shared" si="222"/>
        <v>1.0841120311674288E-31</v>
      </c>
      <c r="L439">
        <f t="shared" ref="L439:L464" si="232">$C$8*EXP(-$C$5*($D439-($L$14-1)*$C$3))</f>
        <v>6.8836823149062659E-31</v>
      </c>
      <c r="M439">
        <f t="shared" si="176"/>
        <v>4.3708658192387983E-30</v>
      </c>
      <c r="N439">
        <f t="shared" si="184"/>
        <v>2.7753267997886199E-29</v>
      </c>
      <c r="O439">
        <f t="shared" si="199"/>
        <v>1.7622226726160052E-28</v>
      </c>
      <c r="P439">
        <f t="shared" si="208"/>
        <v>1.1189416497251412E-27</v>
      </c>
      <c r="Q439">
        <f t="shared" si="217"/>
        <v>7.1048366074588712E-27</v>
      </c>
      <c r="R439">
        <f t="shared" si="227"/>
        <v>4.5112900418969446E-26</v>
      </c>
      <c r="S439">
        <f t="shared" si="173"/>
        <v>2.864490623296343E-25</v>
      </c>
      <c r="T439">
        <f t="shared" si="181"/>
        <v>1.8188381715094725E-24</v>
      </c>
      <c r="U439">
        <f t="shared" si="196"/>
        <v>1.1548902507256186E-23</v>
      </c>
      <c r="V439">
        <f t="shared" si="205"/>
        <v>7.3330959956386439E-23</v>
      </c>
      <c r="W439">
        <f t="shared" si="214"/>
        <v>4.6562257190642195E-22</v>
      </c>
      <c r="X439">
        <f t="shared" si="224"/>
        <v>2.9565190418575861E-21</v>
      </c>
      <c r="Y439">
        <f t="shared" si="170"/>
        <v>1.8772725748834941E-20</v>
      </c>
      <c r="Z439">
        <f t="shared" si="178"/>
        <v>1.1919937840804409E-19</v>
      </c>
      <c r="AA439">
        <f t="shared" si="186"/>
        <v>7.5686887471554243E-19</v>
      </c>
      <c r="AB439">
        <f t="shared" si="201"/>
        <v>4.8058177917017479E-18</v>
      </c>
      <c r="AC439">
        <f t="shared" si="210"/>
        <v>3.0515040872459312E-17</v>
      </c>
      <c r="AD439">
        <f t="shared" si="220"/>
        <v>1.9375843192717763E-16</v>
      </c>
      <c r="AE439">
        <f t="shared" si="230"/>
        <v>1.2302893546756482E-15</v>
      </c>
      <c r="AF439">
        <f t="shared" si="175"/>
        <v>7.8118504633495886E-15</v>
      </c>
      <c r="AG439">
        <f t="shared" si="218"/>
        <v>4.9602158573357511E-14</v>
      </c>
      <c r="AH439">
        <f t="shared" si="228"/>
        <v>3.1495407479696509E-13</v>
      </c>
      <c r="AI439">
        <f t="shared" si="207"/>
        <v>1.9998337186174959E-12</v>
      </c>
      <c r="AJ439">
        <f t="shared" si="216"/>
        <v>1.2698152594779533E-11</v>
      </c>
      <c r="AK439">
        <f t="shared" si="226"/>
        <v>8.0628243148023102E-11</v>
      </c>
      <c r="AL439">
        <f t="shared" si="206"/>
        <v>5.1195743196607761E-10</v>
      </c>
      <c r="AM439">
        <f t="shared" si="215"/>
        <v>3.2507270642635624E-9</v>
      </c>
      <c r="AN439">
        <f t="shared" si="225"/>
        <v>2.0640830245893934E-8</v>
      </c>
      <c r="AO439">
        <f t="shared" si="204"/>
        <v>1.3106110258331595E-7</v>
      </c>
      <c r="AP439">
        <f t="shared" si="213"/>
        <v>8.3218612845147102E-7</v>
      </c>
      <c r="AQ439">
        <f t="shared" si="223"/>
        <v>5.2840525429488319E-6</v>
      </c>
      <c r="AR439">
        <f t="shared" ref="AR439:AR464" si="233">$C$8*EXP(-$C$5*($D439-($AR$14-1)*$C$3))</f>
        <v>3.3551642261328909E-5</v>
      </c>
      <c r="AS439">
        <f t="shared" si="211"/>
        <v>2.1303964888357674E-4</v>
      </c>
      <c r="AT439">
        <f t="shared" si="221"/>
        <v>1.3527174509949018E-3</v>
      </c>
      <c r="AU439">
        <f t="shared" si="231"/>
        <v>8.5892204189001904E-3</v>
      </c>
      <c r="AV439">
        <f t="shared" si="209"/>
        <v>5.4538150114195591E-2</v>
      </c>
      <c r="AW439">
        <f t="shared" si="219"/>
        <v>0.34629566745469464</v>
      </c>
      <c r="AX439">
        <f t="shared" si="229"/>
        <v>2.1988404272384474</v>
      </c>
    </row>
    <row r="440" spans="1:51" x14ac:dyDescent="0.2">
      <c r="A440">
        <v>426</v>
      </c>
      <c r="B440">
        <f t="shared" si="188"/>
        <v>42</v>
      </c>
      <c r="C440">
        <f t="shared" si="189"/>
        <v>5</v>
      </c>
      <c r="D440">
        <f t="shared" si="190"/>
        <v>340.44444444444446</v>
      </c>
      <c r="E440">
        <f t="shared" si="191"/>
        <v>-268.44444444444446</v>
      </c>
      <c r="F440" t="e">
        <f t="shared" si="192"/>
        <v>#N/A</v>
      </c>
      <c r="G440" t="e">
        <f t="shared" si="193"/>
        <v>#N/A</v>
      </c>
      <c r="H440">
        <f t="shared" si="194"/>
        <v>3.4485785773399644E-34</v>
      </c>
      <c r="I440">
        <f t="shared" si="203"/>
        <v>2.1897109045857933E-33</v>
      </c>
      <c r="J440">
        <f t="shared" si="212"/>
        <v>1.3903797573782971E-32</v>
      </c>
      <c r="K440">
        <f t="shared" si="222"/>
        <v>8.8283611579903143E-32</v>
      </c>
      <c r="L440">
        <f t="shared" si="232"/>
        <v>5.6056599157396353E-31</v>
      </c>
      <c r="M440">
        <f t="shared" si="176"/>
        <v>3.5593721788884435E-30</v>
      </c>
      <c r="N440">
        <f t="shared" si="184"/>
        <v>2.2600604564455221E-29</v>
      </c>
      <c r="O440">
        <f t="shared" si="199"/>
        <v>1.4350489384293475E-28</v>
      </c>
      <c r="P440">
        <f t="shared" si="208"/>
        <v>9.1119927779543578E-28</v>
      </c>
      <c r="Q440">
        <f t="shared" si="217"/>
        <v>5.7857547685005402E-27</v>
      </c>
      <c r="R440">
        <f t="shared" si="227"/>
        <v>3.673725282379132E-26</v>
      </c>
      <c r="S440">
        <f t="shared" si="173"/>
        <v>2.332670151156317E-25</v>
      </c>
      <c r="T440">
        <f t="shared" si="181"/>
        <v>1.4811532207361394E-24</v>
      </c>
      <c r="U440">
        <f t="shared" si="196"/>
        <v>9.4047367228905177E-24</v>
      </c>
      <c r="V440">
        <f t="shared" si="205"/>
        <v>5.9716355869601762E-23</v>
      </c>
      <c r="W440">
        <f t="shared" si="214"/>
        <v>3.7917522450845192E-22</v>
      </c>
      <c r="X440">
        <f t="shared" si="224"/>
        <v>2.4076126010599744E-21</v>
      </c>
      <c r="Y440">
        <f t="shared" si="170"/>
        <v>1.528738710261806E-20</v>
      </c>
      <c r="Z440">
        <f t="shared" si="178"/>
        <v>9.7068857474163777E-20</v>
      </c>
      <c r="AA440">
        <f t="shared" si="186"/>
        <v>6.1634882587135383E-19</v>
      </c>
      <c r="AB440">
        <f t="shared" si="201"/>
        <v>3.9135710982701987E-18</v>
      </c>
      <c r="AC440">
        <f t="shared" si="210"/>
        <v>2.4849627513385945E-17</v>
      </c>
      <c r="AD440">
        <f t="shared" si="220"/>
        <v>1.577852994230667E-16</v>
      </c>
      <c r="AE440">
        <f t="shared" si="230"/>
        <v>1.0018742011571715E-15</v>
      </c>
      <c r="AF440">
        <f t="shared" si="175"/>
        <v>6.3615046434268059E-15</v>
      </c>
      <c r="AG440">
        <f t="shared" si="218"/>
        <v>4.0393036652305102E-14</v>
      </c>
      <c r="AH440">
        <f t="shared" si="228"/>
        <v>2.564797954962361E-13</v>
      </c>
      <c r="AI440">
        <f t="shared" si="207"/>
        <v>1.6285451887172577E-12</v>
      </c>
      <c r="AJ440">
        <f t="shared" si="216"/>
        <v>1.0340617382990077E-11</v>
      </c>
      <c r="AK440">
        <f t="shared" si="226"/>
        <v>6.565882764703648E-11</v>
      </c>
      <c r="AL440">
        <f t="shared" si="206"/>
        <v>4.1690756831161822E-10</v>
      </c>
      <c r="AM440">
        <f t="shared" si="215"/>
        <v>2.6471980500454613E-9</v>
      </c>
      <c r="AN440">
        <f t="shared" si="225"/>
        <v>1.6808659877641352E-8</v>
      </c>
      <c r="AO440">
        <f t="shared" si="204"/>
        <v>1.0672833748777397E-7</v>
      </c>
      <c r="AP440">
        <f t="shared" si="213"/>
        <v>6.7768270081163863E-7</v>
      </c>
      <c r="AQ440">
        <f t="shared" si="223"/>
        <v>4.3030169286761819E-6</v>
      </c>
      <c r="AR440">
        <f t="shared" si="233"/>
        <v>2.7322454396870154E-5</v>
      </c>
      <c r="AS440">
        <f t="shared" si="211"/>
        <v>1.7348677140777927E-4</v>
      </c>
      <c r="AT440">
        <f t="shared" si="221"/>
        <v>1.1015723337411013E-3</v>
      </c>
      <c r="AU440">
        <f t="shared" si="231"/>
        <v>6.9945483255987517E-3</v>
      </c>
      <c r="AV440">
        <f t="shared" si="209"/>
        <v>4.4412613480391487E-2</v>
      </c>
      <c r="AW440">
        <f t="shared" si="219"/>
        <v>0.28200251743772187</v>
      </c>
      <c r="AX440">
        <f t="shared" si="229"/>
        <v>1.7906043713532807</v>
      </c>
    </row>
    <row r="441" spans="1:51" x14ac:dyDescent="0.2">
      <c r="A441">
        <v>427</v>
      </c>
      <c r="B441">
        <f t="shared" si="188"/>
        <v>42</v>
      </c>
      <c r="C441">
        <f t="shared" si="189"/>
        <v>6</v>
      </c>
      <c r="D441">
        <f t="shared" si="190"/>
        <v>341.33333333333331</v>
      </c>
      <c r="E441">
        <f t="shared" si="191"/>
        <v>-269.33333333333331</v>
      </c>
      <c r="F441" t="e">
        <f t="shared" si="192"/>
        <v>#N/A</v>
      </c>
      <c r="G441" t="e">
        <f t="shared" si="193"/>
        <v>#N/A</v>
      </c>
      <c r="H441">
        <f t="shared" si="194"/>
        <v>2.8083165103961999E-34</v>
      </c>
      <c r="I441">
        <f t="shared" si="203"/>
        <v>1.7831698331450199E-33</v>
      </c>
      <c r="J441">
        <f t="shared" si="212"/>
        <v>1.132242267588951E-32</v>
      </c>
      <c r="K441">
        <f t="shared" si="222"/>
        <v>7.1892902666142771E-32</v>
      </c>
      <c r="L441">
        <f t="shared" si="232"/>
        <v>4.5649147728512544E-31</v>
      </c>
      <c r="M441">
        <f t="shared" si="176"/>
        <v>2.898540205027717E-30</v>
      </c>
      <c r="N441">
        <f t="shared" si="184"/>
        <v>1.84045830825323E-29</v>
      </c>
      <c r="O441">
        <f t="shared" si="199"/>
        <v>1.168618181849922E-28</v>
      </c>
      <c r="P441">
        <f t="shared" si="208"/>
        <v>7.4202629248709591E-28</v>
      </c>
      <c r="Q441">
        <f t="shared" si="217"/>
        <v>4.7115732691283061E-27</v>
      </c>
      <c r="R441">
        <f t="shared" si="227"/>
        <v>2.9916625455358027E-26</v>
      </c>
      <c r="S441">
        <f t="shared" si="173"/>
        <v>1.8995873087669536E-25</v>
      </c>
      <c r="T441">
        <f t="shared" si="181"/>
        <v>1.2061627568968473E-24</v>
      </c>
      <c r="U441">
        <f t="shared" si="196"/>
        <v>7.6586561165716592E-24</v>
      </c>
      <c r="V441">
        <f t="shared" si="205"/>
        <v>4.8629435104434047E-23</v>
      </c>
      <c r="W441">
        <f t="shared" si="214"/>
        <v>3.0877766576559314E-22</v>
      </c>
      <c r="X441">
        <f t="shared" si="224"/>
        <v>1.9606159658423463E-21</v>
      </c>
      <c r="Y441">
        <f t="shared" ref="Y441:Y464" si="234">$C$8*EXP(-$C$5*($D441-($Y$14-1)*$C$3))</f>
        <v>1.2449135386735124E-20</v>
      </c>
      <c r="Z441">
        <f t="shared" si="178"/>
        <v>7.9047082435991326E-20</v>
      </c>
      <c r="AA441">
        <f t="shared" si="186"/>
        <v>5.0191768725564093E-19</v>
      </c>
      <c r="AB441">
        <f t="shared" si="201"/>
        <v>3.1869786590041944E-18</v>
      </c>
      <c r="AC441">
        <f t="shared" si="210"/>
        <v>2.0236053103613795E-17</v>
      </c>
      <c r="AD441">
        <f t="shared" si="220"/>
        <v>1.2849092793744327E-16</v>
      </c>
      <c r="AE441">
        <f t="shared" si="230"/>
        <v>8.1586653670507415E-16</v>
      </c>
      <c r="AF441">
        <f t="shared" si="175"/>
        <v>5.1804295945251346E-15</v>
      </c>
      <c r="AG441">
        <f t="shared" si="218"/>
        <v>3.2893677551985501E-14</v>
      </c>
      <c r="AH441">
        <f t="shared" si="228"/>
        <v>2.0886183339649843E-13</v>
      </c>
      <c r="AI441">
        <f t="shared" si="207"/>
        <v>1.3261899761984355E-12</v>
      </c>
      <c r="AJ441">
        <f t="shared" si="216"/>
        <v>8.4207814533082947E-12</v>
      </c>
      <c r="AK441">
        <f t="shared" si="226"/>
        <v>5.346862934950363E-11</v>
      </c>
      <c r="AL441">
        <f t="shared" si="206"/>
        <v>3.395046339067985E-10</v>
      </c>
      <c r="AM441">
        <f t="shared" si="215"/>
        <v>2.1557200520469247E-9</v>
      </c>
      <c r="AN441">
        <f t="shared" si="225"/>
        <v>1.3687969113472939E-8</v>
      </c>
      <c r="AO441">
        <f t="shared" ref="AO441:AO464" si="235">$C$8*EXP(-$C$5*($D441-($AO$14-1)*$C$3))</f>
        <v>8.6913186280140482E-8</v>
      </c>
      <c r="AP441">
        <f t="shared" si="213"/>
        <v>5.5186433332401304E-7</v>
      </c>
      <c r="AQ441">
        <f t="shared" si="223"/>
        <v>3.5041200930490686E-6</v>
      </c>
      <c r="AR441">
        <f t="shared" si="233"/>
        <v>2.2249775687715977E-5</v>
      </c>
      <c r="AS441">
        <f t="shared" si="211"/>
        <v>1.412772693309472E-4</v>
      </c>
      <c r="AT441">
        <f t="shared" si="221"/>
        <v>8.9705474382056069E-4</v>
      </c>
      <c r="AU441">
        <f t="shared" si="231"/>
        <v>5.6959425760552849E-3</v>
      </c>
      <c r="AV441">
        <f t="shared" si="209"/>
        <v>3.6166980948722442E-2</v>
      </c>
      <c r="AW441">
        <f t="shared" si="219"/>
        <v>0.2296460144180634</v>
      </c>
      <c r="AX441">
        <f t="shared" si="229"/>
        <v>1.4581612994701523</v>
      </c>
    </row>
    <row r="442" spans="1:51" x14ac:dyDescent="0.2">
      <c r="A442">
        <v>428</v>
      </c>
      <c r="B442">
        <f t="shared" si="188"/>
        <v>42</v>
      </c>
      <c r="C442">
        <f t="shared" si="189"/>
        <v>7</v>
      </c>
      <c r="D442">
        <f t="shared" si="190"/>
        <v>342.22222222222223</v>
      </c>
      <c r="E442">
        <f t="shared" si="191"/>
        <v>-270.22222222222223</v>
      </c>
      <c r="F442" t="e">
        <f t="shared" si="192"/>
        <v>#N/A</v>
      </c>
      <c r="G442" t="e">
        <f t="shared" si="193"/>
        <v>#N/A</v>
      </c>
      <c r="H442">
        <f t="shared" si="194"/>
        <v>2.2869253072513633E-34</v>
      </c>
      <c r="I442">
        <f t="shared" si="203"/>
        <v>1.452107055401412E-33</v>
      </c>
      <c r="J442">
        <f t="shared" si="212"/>
        <v>9.2203050692584986E-33</v>
      </c>
      <c r="K442">
        <f t="shared" si="222"/>
        <v>5.8545287865634943E-32</v>
      </c>
      <c r="L442">
        <f t="shared" si="232"/>
        <v>3.7173940618275647E-31</v>
      </c>
      <c r="M442">
        <f t="shared" si="176"/>
        <v>2.3603980977301774E-30</v>
      </c>
      <c r="N442">
        <f t="shared" si="184"/>
        <v>1.4987593693602557E-29</v>
      </c>
      <c r="O442">
        <f t="shared" si="199"/>
        <v>9.5165287982785724E-29</v>
      </c>
      <c r="P442">
        <f t="shared" si="208"/>
        <v>6.0426191301892586E-28</v>
      </c>
      <c r="Q442">
        <f t="shared" si="217"/>
        <v>3.8368239855622294E-27</v>
      </c>
      <c r="R442">
        <f t="shared" si="227"/>
        <v>2.4362313723593338E-26</v>
      </c>
      <c r="S442">
        <f t="shared" si="173"/>
        <v>1.5469104973284511E-25</v>
      </c>
      <c r="T442">
        <f t="shared" si="181"/>
        <v>9.8222694030393164E-25</v>
      </c>
      <c r="U442">
        <f t="shared" si="196"/>
        <v>6.2367523132398974E-24</v>
      </c>
      <c r="V442">
        <f t="shared" si="205"/>
        <v>3.9600908731608378E-23</v>
      </c>
      <c r="W442">
        <f t="shared" si="214"/>
        <v>2.5145009671780664E-22</v>
      </c>
      <c r="X442">
        <f t="shared" si="224"/>
        <v>1.5966085921894038E-21</v>
      </c>
      <c r="Y442">
        <f t="shared" si="234"/>
        <v>1.0137832635291752E-20</v>
      </c>
      <c r="Z442">
        <f t="shared" si="178"/>
        <v>6.4371224759758548E-20</v>
      </c>
      <c r="AA442">
        <f t="shared" si="186"/>
        <v>4.0873179960048765E-19</v>
      </c>
      <c r="AB442">
        <f t="shared" si="201"/>
        <v>2.5952851546346717E-18</v>
      </c>
      <c r="AC442">
        <f t="shared" si="210"/>
        <v>1.6479033538498201E-17</v>
      </c>
      <c r="AD442">
        <f t="shared" si="220"/>
        <v>1.046353406977249E-16</v>
      </c>
      <c r="AE442">
        <f t="shared" si="230"/>
        <v>6.6439299958647644E-16</v>
      </c>
      <c r="AF442">
        <f t="shared" si="175"/>
        <v>4.2186325858555425E-15</v>
      </c>
      <c r="AG442">
        <f t="shared" si="218"/>
        <v>2.6786647218617593E-14</v>
      </c>
      <c r="AH442">
        <f t="shared" si="228"/>
        <v>1.7008460789413809E-13</v>
      </c>
      <c r="AI442">
        <f t="shared" si="207"/>
        <v>1.0799699419790157E-12</v>
      </c>
      <c r="AJ442">
        <f t="shared" si="216"/>
        <v>6.8573816879660845E-12</v>
      </c>
      <c r="AK442">
        <f t="shared" si="226"/>
        <v>4.3541659620899384E-11</v>
      </c>
      <c r="AL442">
        <f t="shared" si="206"/>
        <v>2.7647230514662822E-10</v>
      </c>
      <c r="AM442">
        <f t="shared" si="215"/>
        <v>1.7554897121193191E-9</v>
      </c>
      <c r="AN442">
        <f t="shared" si="225"/>
        <v>1.1146664862950251E-8</v>
      </c>
      <c r="AO442">
        <f t="shared" si="235"/>
        <v>7.0776910117536625E-8</v>
      </c>
      <c r="AP442">
        <f t="shared" si="213"/>
        <v>4.4940536630254595E-7</v>
      </c>
      <c r="AQ442">
        <f t="shared" si="223"/>
        <v>2.8535462049152608E-6</v>
      </c>
      <c r="AR442">
        <f t="shared" si="233"/>
        <v>1.8118888990089386E-5</v>
      </c>
      <c r="AS442">
        <f t="shared" si="211"/>
        <v>1.1504777377345164E-4</v>
      </c>
      <c r="AT442">
        <f t="shared" si="221"/>
        <v>7.30507828458306E-4</v>
      </c>
      <c r="AU442">
        <f t="shared" si="231"/>
        <v>4.638435581462882E-3</v>
      </c>
      <c r="AV442">
        <f t="shared" si="209"/>
        <v>2.9452230086003617E-2</v>
      </c>
      <c r="AW442">
        <f t="shared" si="219"/>
        <v>0.18701000408532631</v>
      </c>
      <c r="AX442">
        <f t="shared" si="229"/>
        <v>1.1874395088544971</v>
      </c>
    </row>
    <row r="443" spans="1:51" x14ac:dyDescent="0.2">
      <c r="A443">
        <v>429</v>
      </c>
      <c r="B443">
        <f t="shared" si="188"/>
        <v>42</v>
      </c>
      <c r="C443">
        <f t="shared" si="189"/>
        <v>8</v>
      </c>
      <c r="D443">
        <f t="shared" si="190"/>
        <v>343.11111111111109</v>
      </c>
      <c r="E443">
        <f t="shared" si="191"/>
        <v>-271.11111111111109</v>
      </c>
      <c r="F443" t="e">
        <f t="shared" si="192"/>
        <v>#N/A</v>
      </c>
      <c r="G443" t="e">
        <f t="shared" si="193"/>
        <v>#N/A</v>
      </c>
      <c r="H443">
        <f t="shared" si="194"/>
        <v>1.8623354388957246E-34</v>
      </c>
      <c r="I443">
        <f t="shared" si="203"/>
        <v>1.1825092939282984E-33</v>
      </c>
      <c r="J443">
        <f t="shared" si="212"/>
        <v>7.5084659885757464E-33</v>
      </c>
      <c r="K443">
        <f t="shared" si="222"/>
        <v>4.7675787235730582E-32</v>
      </c>
      <c r="L443">
        <f t="shared" si="232"/>
        <v>3.0272237924564464E-31</v>
      </c>
      <c r="M443">
        <f t="shared" si="176"/>
        <v>1.9221672930753925E-30</v>
      </c>
      <c r="N443">
        <f t="shared" si="184"/>
        <v>1.2205001532347039E-29</v>
      </c>
      <c r="O443">
        <f t="shared" si="199"/>
        <v>7.7496929086885074E-29</v>
      </c>
      <c r="P443">
        <f t="shared" si="208"/>
        <v>4.9207482702730075E-28</v>
      </c>
      <c r="Q443">
        <f t="shared" si="217"/>
        <v>3.1244803922808441E-27</v>
      </c>
      <c r="R443">
        <f t="shared" si="227"/>
        <v>1.9839213846242456E-26</v>
      </c>
      <c r="S443">
        <f t="shared" si="173"/>
        <v>1.2597115571898908E-25</v>
      </c>
      <c r="T443">
        <f t="shared" si="181"/>
        <v>7.9986698042389655E-25</v>
      </c>
      <c r="U443">
        <f t="shared" si="196"/>
        <v>5.0788387446380723E-24</v>
      </c>
      <c r="V443">
        <f t="shared" si="205"/>
        <v>3.2248615864061229E-23</v>
      </c>
      <c r="W443">
        <f t="shared" si="214"/>
        <v>2.0476594698851766E-22</v>
      </c>
      <c r="X443">
        <f t="shared" si="224"/>
        <v>1.3001827186273473E-21</v>
      </c>
      <c r="Y443">
        <f t="shared" si="234"/>
        <v>8.2556456611996806E-21</v>
      </c>
      <c r="Z443">
        <f t="shared" si="178"/>
        <v>5.2420082429060189E-20</v>
      </c>
      <c r="AA443">
        <f t="shared" si="186"/>
        <v>3.3284677596860109E-19</v>
      </c>
      <c r="AB443">
        <f t="shared" si="201"/>
        <v>2.1134452892671198E-18</v>
      </c>
      <c r="AC443">
        <f t="shared" si="210"/>
        <v>1.3419541101839418E-17</v>
      </c>
      <c r="AD443">
        <f t="shared" si="220"/>
        <v>8.5208774647961953E-17</v>
      </c>
      <c r="AE443">
        <f t="shared" si="230"/>
        <v>5.4104199405238305E-16</v>
      </c>
      <c r="AF443">
        <f t="shared" si="175"/>
        <v>3.4354025220708933E-15</v>
      </c>
      <c r="AG443">
        <f t="shared" si="218"/>
        <v>2.1813446309878121E-14</v>
      </c>
      <c r="AH443">
        <f t="shared" si="228"/>
        <v>1.3850675047740966E-13</v>
      </c>
      <c r="AI443">
        <f t="shared" si="207"/>
        <v>8.7946304565014929E-13</v>
      </c>
      <c r="AJ443">
        <f t="shared" si="216"/>
        <v>5.5842422553288031E-12</v>
      </c>
      <c r="AK443">
        <f t="shared" si="226"/>
        <v>3.5457728122216898E-11</v>
      </c>
      <c r="AL443">
        <f t="shared" ref="AL443:AL464" si="236">$C$8*EXP(-$C$5*($D443-($AL$14-1)*$C$3))</f>
        <v>2.2514253968643837E-10</v>
      </c>
      <c r="AM443">
        <f t="shared" si="215"/>
        <v>1.4295660173641746E-9</v>
      </c>
      <c r="AN443">
        <f t="shared" si="225"/>
        <v>9.0771783992875326E-9</v>
      </c>
      <c r="AO443">
        <f t="shared" si="235"/>
        <v>5.7636490159728058E-8</v>
      </c>
      <c r="AP443">
        <f t="shared" si="213"/>
        <v>3.6596890044522897E-7</v>
      </c>
      <c r="AQ443">
        <f t="shared" si="223"/>
        <v>2.3237576702176058E-6</v>
      </c>
      <c r="AR443">
        <f t="shared" si="233"/>
        <v>1.4754941480890393E-5</v>
      </c>
      <c r="AS443">
        <f t="shared" si="211"/>
        <v>9.3688038513978507E-5</v>
      </c>
      <c r="AT443">
        <f t="shared" si="221"/>
        <v>5.9488196357570643E-4</v>
      </c>
      <c r="AU443">
        <f t="shared" si="231"/>
        <v>3.7772650191079367E-3</v>
      </c>
      <c r="AV443">
        <f t="shared" si="209"/>
        <v>2.3984137859578494E-2</v>
      </c>
      <c r="AW443">
        <f t="shared" si="219"/>
        <v>0.15228978267538082</v>
      </c>
      <c r="AX443">
        <f t="shared" si="229"/>
        <v>0.96697984489163169</v>
      </c>
    </row>
    <row r="444" spans="1:51" x14ac:dyDescent="0.2">
      <c r="A444">
        <v>430</v>
      </c>
      <c r="B444">
        <f t="shared" si="188"/>
        <v>42</v>
      </c>
      <c r="C444">
        <f t="shared" si="189"/>
        <v>9</v>
      </c>
      <c r="D444">
        <f t="shared" si="190"/>
        <v>344</v>
      </c>
      <c r="E444">
        <f t="shared" si="191"/>
        <v>-272</v>
      </c>
      <c r="F444" t="e">
        <f t="shared" si="192"/>
        <v>#N/A</v>
      </c>
      <c r="G444" t="e">
        <f t="shared" si="193"/>
        <v>#N/A</v>
      </c>
      <c r="H444">
        <f t="shared" si="194"/>
        <v>1.5165747984727121E-34</v>
      </c>
      <c r="I444">
        <f t="shared" si="203"/>
        <v>9.629649721936222E-34</v>
      </c>
      <c r="J444">
        <f t="shared" si="212"/>
        <v>6.1144464394747652E-33</v>
      </c>
      <c r="K444">
        <f t="shared" si="222"/>
        <v>3.8824314840901456E-32</v>
      </c>
      <c r="L444">
        <f t="shared" si="232"/>
        <v>2.4651903288156746E-31</v>
      </c>
      <c r="M444">
        <f t="shared" si="176"/>
        <v>1.565298288505541E-30</v>
      </c>
      <c r="N444">
        <f t="shared" si="184"/>
        <v>9.9390245992707798E-30</v>
      </c>
      <c r="O444">
        <f t="shared" si="199"/>
        <v>6.3108872417681303E-29</v>
      </c>
      <c r="P444">
        <f t="shared" si="208"/>
        <v>4.0071636185741875E-28</v>
      </c>
      <c r="Q444">
        <f t="shared" si="217"/>
        <v>2.5443902974133214E-27</v>
      </c>
      <c r="R444">
        <f t="shared" si="227"/>
        <v>1.6155871338926425E-26</v>
      </c>
      <c r="S444">
        <f t="shared" si="173"/>
        <v>1.0258338863549856E-25</v>
      </c>
      <c r="T444">
        <f t="shared" si="181"/>
        <v>6.5136391613781074E-25</v>
      </c>
      <c r="U444">
        <f t="shared" si="196"/>
        <v>4.1359030627651678E-24</v>
      </c>
      <c r="V444">
        <f t="shared" si="205"/>
        <v>2.6261347490687648E-23</v>
      </c>
      <c r="W444">
        <f t="shared" si="214"/>
        <v>1.6674916253127967E-22</v>
      </c>
      <c r="X444">
        <f t="shared" si="224"/>
        <v>1.0587911840678764E-21</v>
      </c>
      <c r="Y444">
        <f t="shared" si="234"/>
        <v>6.7229049576160433E-21</v>
      </c>
      <c r="Z444">
        <f t="shared" si="178"/>
        <v>4.2687785608007625E-20</v>
      </c>
      <c r="AA444">
        <f t="shared" si="186"/>
        <v>2.7105054312137654E-19</v>
      </c>
      <c r="AB444">
        <f t="shared" si="201"/>
        <v>1.7210636691497082E-18</v>
      </c>
      <c r="AC444">
        <f t="shared" si="210"/>
        <v>1.092807311564996E-17</v>
      </c>
      <c r="AD444">
        <f t="shared" si="220"/>
        <v>6.9388939039072432E-17</v>
      </c>
      <c r="AE444">
        <f t="shared" si="230"/>
        <v>4.4059229930232245E-16</v>
      </c>
      <c r="AF444">
        <f t="shared" si="175"/>
        <v>2.7975867176063917E-15</v>
      </c>
      <c r="AG444">
        <f t="shared" si="218"/>
        <v>1.7763568394002555E-14</v>
      </c>
      <c r="AH444">
        <f t="shared" si="228"/>
        <v>1.1279162862139462E-13</v>
      </c>
      <c r="AI444">
        <f t="shared" si="207"/>
        <v>7.1618219970723425E-13</v>
      </c>
      <c r="AJ444">
        <f t="shared" si="216"/>
        <v>4.5474735088646573E-12</v>
      </c>
      <c r="AK444">
        <f t="shared" si="226"/>
        <v>2.8874656927077046E-11</v>
      </c>
      <c r="AL444">
        <f t="shared" si="236"/>
        <v>1.833426431250521E-10</v>
      </c>
      <c r="AM444">
        <f t="shared" si="215"/>
        <v>1.164153218269349E-9</v>
      </c>
      <c r="AN444">
        <f t="shared" si="225"/>
        <v>7.3919121733317287E-9</v>
      </c>
      <c r="AO444">
        <f t="shared" si="235"/>
        <v>4.6935716640013204E-8</v>
      </c>
      <c r="AP444">
        <f t="shared" si="213"/>
        <v>2.980232238769536E-7</v>
      </c>
      <c r="AQ444">
        <f t="shared" si="223"/>
        <v>1.8923295163729204E-6</v>
      </c>
      <c r="AR444">
        <f t="shared" si="233"/>
        <v>1.2015543459843389E-5</v>
      </c>
      <c r="AS444">
        <f t="shared" si="211"/>
        <v>7.6293945312500027E-5</v>
      </c>
      <c r="AT444">
        <f t="shared" si="221"/>
        <v>4.8443635619146714E-4</v>
      </c>
      <c r="AU444">
        <f t="shared" si="231"/>
        <v>3.0759791257199071E-3</v>
      </c>
      <c r="AV444">
        <f t="shared" si="209"/>
        <v>1.9531250000000003E-2</v>
      </c>
      <c r="AW444">
        <f t="shared" si="219"/>
        <v>0.12401570718501562</v>
      </c>
      <c r="AX444">
        <f t="shared" si="229"/>
        <v>0.78745065618429588</v>
      </c>
    </row>
    <row r="445" spans="1:51" s="1" customFormat="1" x14ac:dyDescent="0.2">
      <c r="A445" s="1">
        <v>431</v>
      </c>
      <c r="B445" s="1">
        <f t="shared" si="188"/>
        <v>43</v>
      </c>
      <c r="C445" s="1">
        <f t="shared" si="189"/>
        <v>0</v>
      </c>
      <c r="D445" s="1">
        <f t="shared" si="190"/>
        <v>344</v>
      </c>
      <c r="E445" s="1">
        <f t="shared" si="191"/>
        <v>-272</v>
      </c>
      <c r="F445" s="1" t="e">
        <f t="shared" si="192"/>
        <v>#N/A</v>
      </c>
      <c r="G445" s="1" t="e">
        <f t="shared" si="193"/>
        <v>#N/A</v>
      </c>
      <c r="H445" s="1">
        <f t="shared" si="194"/>
        <v>1.5165747984727121E-34</v>
      </c>
      <c r="I445" s="1">
        <f t="shared" si="203"/>
        <v>9.629649721936222E-34</v>
      </c>
      <c r="J445" s="1">
        <f t="shared" si="212"/>
        <v>6.1144464394747652E-33</v>
      </c>
      <c r="K445" s="1">
        <f t="shared" si="222"/>
        <v>3.8824314840901456E-32</v>
      </c>
      <c r="L445" s="1">
        <f t="shared" si="232"/>
        <v>2.4651903288156746E-31</v>
      </c>
      <c r="M445" s="1">
        <f t="shared" si="176"/>
        <v>1.565298288505541E-30</v>
      </c>
      <c r="N445" s="1">
        <f t="shared" si="184"/>
        <v>9.9390245992707798E-30</v>
      </c>
      <c r="O445" s="1">
        <f t="shared" si="199"/>
        <v>6.3108872417681303E-29</v>
      </c>
      <c r="P445" s="1">
        <f t="shared" si="208"/>
        <v>4.0071636185741875E-28</v>
      </c>
      <c r="Q445" s="1">
        <f t="shared" si="217"/>
        <v>2.5443902974133214E-27</v>
      </c>
      <c r="R445" s="1">
        <f t="shared" si="227"/>
        <v>1.6155871338926425E-26</v>
      </c>
      <c r="S445" s="1">
        <f t="shared" ref="S445:S464" si="237">$C$8*EXP(-$C$5*($D445-($S$14-1)*$C$3))</f>
        <v>1.0258338863549856E-25</v>
      </c>
      <c r="T445" s="1">
        <f t="shared" si="181"/>
        <v>6.5136391613781074E-25</v>
      </c>
      <c r="U445" s="1">
        <f t="shared" si="196"/>
        <v>4.1359030627651678E-24</v>
      </c>
      <c r="V445" s="1">
        <f t="shared" si="205"/>
        <v>2.6261347490687648E-23</v>
      </c>
      <c r="W445" s="1">
        <f t="shared" si="214"/>
        <v>1.6674916253127967E-22</v>
      </c>
      <c r="X445" s="1">
        <f t="shared" si="224"/>
        <v>1.0587911840678764E-21</v>
      </c>
      <c r="Y445" s="1">
        <f t="shared" si="234"/>
        <v>6.7229049576160433E-21</v>
      </c>
      <c r="Z445" s="1">
        <f t="shared" si="178"/>
        <v>4.2687785608007625E-20</v>
      </c>
      <c r="AA445" s="1">
        <f t="shared" si="186"/>
        <v>2.7105054312137654E-19</v>
      </c>
      <c r="AB445" s="1">
        <f t="shared" si="201"/>
        <v>1.7210636691497082E-18</v>
      </c>
      <c r="AC445" s="1">
        <f t="shared" si="210"/>
        <v>1.092807311564996E-17</v>
      </c>
      <c r="AD445" s="1">
        <f t="shared" si="220"/>
        <v>6.9388939039072432E-17</v>
      </c>
      <c r="AE445" s="1">
        <f t="shared" si="230"/>
        <v>4.4059229930232245E-16</v>
      </c>
      <c r="AF445" s="1">
        <f t="shared" si="175"/>
        <v>2.7975867176063917E-15</v>
      </c>
      <c r="AG445" s="1">
        <f t="shared" si="218"/>
        <v>1.7763568394002555E-14</v>
      </c>
      <c r="AH445" s="1">
        <f t="shared" si="228"/>
        <v>1.1279162862139462E-13</v>
      </c>
      <c r="AI445" s="1">
        <f t="shared" ref="AI445:AI464" si="238">$C$8*EXP(-$C$5*($D445-($AI$14-1)*$C$3))</f>
        <v>7.1618219970723425E-13</v>
      </c>
      <c r="AJ445" s="1">
        <f t="shared" si="216"/>
        <v>4.5474735088646573E-12</v>
      </c>
      <c r="AK445" s="1">
        <f t="shared" si="226"/>
        <v>2.8874656927077046E-11</v>
      </c>
      <c r="AL445" s="1">
        <f t="shared" si="236"/>
        <v>1.833426431250521E-10</v>
      </c>
      <c r="AM445" s="1">
        <f t="shared" si="215"/>
        <v>1.164153218269349E-9</v>
      </c>
      <c r="AN445" s="1">
        <f t="shared" si="225"/>
        <v>7.3919121733317287E-9</v>
      </c>
      <c r="AO445" s="1">
        <f t="shared" si="235"/>
        <v>4.6935716640013204E-8</v>
      </c>
      <c r="AP445" s="1">
        <f t="shared" si="213"/>
        <v>2.980232238769536E-7</v>
      </c>
      <c r="AQ445" s="1">
        <f t="shared" si="223"/>
        <v>1.8923295163729204E-6</v>
      </c>
      <c r="AR445" s="1">
        <f t="shared" si="233"/>
        <v>1.2015543459843389E-5</v>
      </c>
      <c r="AS445" s="1">
        <f t="shared" si="211"/>
        <v>7.6293945312500027E-5</v>
      </c>
      <c r="AT445" s="1">
        <f t="shared" si="221"/>
        <v>4.8443635619146714E-4</v>
      </c>
      <c r="AU445" s="1">
        <f t="shared" si="231"/>
        <v>3.0759791257199071E-3</v>
      </c>
      <c r="AV445" s="1">
        <f t="shared" si="209"/>
        <v>1.9531250000000003E-2</v>
      </c>
      <c r="AW445" s="1">
        <f t="shared" si="219"/>
        <v>0.12401570718501562</v>
      </c>
      <c r="AX445" s="1">
        <f t="shared" si="229"/>
        <v>0.78745065618429588</v>
      </c>
      <c r="AY445" s="1">
        <f t="shared" ref="AY445:AY464" si="239">$C$8*EXP(-$C$5*($D445-($AY$14-1)*$C$3))</f>
        <v>5</v>
      </c>
    </row>
    <row r="446" spans="1:51" x14ac:dyDescent="0.2">
      <c r="A446">
        <v>432</v>
      </c>
      <c r="B446">
        <f t="shared" si="188"/>
        <v>43</v>
      </c>
      <c r="C446">
        <f t="shared" si="189"/>
        <v>1</v>
      </c>
      <c r="D446">
        <f t="shared" si="190"/>
        <v>344.88888888888891</v>
      </c>
      <c r="E446">
        <f t="shared" si="191"/>
        <v>-272.88888888888891</v>
      </c>
      <c r="F446" t="e">
        <f t="shared" si="192"/>
        <v>#N/A</v>
      </c>
      <c r="G446" t="e">
        <f t="shared" si="193"/>
        <v>#N/A</v>
      </c>
      <c r="H446">
        <f t="shared" si="194"/>
        <v>1.2350079751080552E-34</v>
      </c>
      <c r="I446">
        <f t="shared" si="203"/>
        <v>7.8418118355024987E-34</v>
      </c>
      <c r="J446">
        <f t="shared" si="212"/>
        <v>4.9792401428053624E-33</v>
      </c>
      <c r="K446">
        <f t="shared" si="222"/>
        <v>3.1616204162766234E-32</v>
      </c>
      <c r="L446">
        <f t="shared" si="232"/>
        <v>2.007503829888641E-31</v>
      </c>
      <c r="M446">
        <f t="shared" si="176"/>
        <v>1.2746854765581736E-30</v>
      </c>
      <c r="N446">
        <f t="shared" si="184"/>
        <v>8.093748265668163E-30</v>
      </c>
      <c r="O446">
        <f t="shared" si="199"/>
        <v>5.1392098045149254E-29</v>
      </c>
      <c r="P446">
        <f t="shared" si="208"/>
        <v>3.2631948199889268E-28</v>
      </c>
      <c r="Q446">
        <f t="shared" si="217"/>
        <v>2.0719995560110364E-27</v>
      </c>
      <c r="R446">
        <f t="shared" si="227"/>
        <v>1.3156377099558218E-26</v>
      </c>
      <c r="S446">
        <f t="shared" si="237"/>
        <v>8.3537787391716583E-26</v>
      </c>
      <c r="T446">
        <f t="shared" si="181"/>
        <v>5.3043188633882561E-25</v>
      </c>
      <c r="U446">
        <f t="shared" si="196"/>
        <v>3.3680325374869059E-24</v>
      </c>
      <c r="V446">
        <f t="shared" si="205"/>
        <v>2.138567357227931E-23</v>
      </c>
      <c r="W446">
        <f t="shared" si="214"/>
        <v>1.3579056290273947E-22</v>
      </c>
      <c r="X446">
        <f t="shared" si="224"/>
        <v>8.6221632959664848E-22</v>
      </c>
      <c r="Y446">
        <f t="shared" si="234"/>
        <v>5.4747324345035071E-21</v>
      </c>
      <c r="Z446">
        <f t="shared" si="178"/>
        <v>3.4762384103101329E-20</v>
      </c>
      <c r="AA446">
        <f t="shared" si="186"/>
        <v>2.2072738037674216E-19</v>
      </c>
      <c r="AB446">
        <f t="shared" si="201"/>
        <v>1.4015315032328988E-18</v>
      </c>
      <c r="AC446">
        <f t="shared" si="210"/>
        <v>8.8991703303938817E-18</v>
      </c>
      <c r="AD446">
        <f t="shared" si="220"/>
        <v>5.6506209376446029E-17</v>
      </c>
      <c r="AE446">
        <f t="shared" si="230"/>
        <v>3.5879206482762234E-16</v>
      </c>
      <c r="AF446">
        <f t="shared" si="175"/>
        <v>2.2781876045808353E-15</v>
      </c>
      <c r="AG446">
        <f t="shared" si="218"/>
        <v>1.4465589600370196E-14</v>
      </c>
      <c r="AH446">
        <f t="shared" si="228"/>
        <v>9.1850768595871381E-14</v>
      </c>
      <c r="AI446">
        <f t="shared" si="238"/>
        <v>5.8321602677269434E-13</v>
      </c>
      <c r="AJ446">
        <f t="shared" si="216"/>
        <v>3.7031909376947597E-12</v>
      </c>
      <c r="AK446">
        <f t="shared" si="226"/>
        <v>2.3513796760543006E-11</v>
      </c>
      <c r="AL446">
        <f t="shared" si="236"/>
        <v>1.4930330285380985E-10</v>
      </c>
      <c r="AM446">
        <f t="shared" si="215"/>
        <v>9.4801688004985579E-10</v>
      </c>
      <c r="AN446">
        <f t="shared" si="225"/>
        <v>6.0195319706990144E-9</v>
      </c>
      <c r="AO446">
        <f t="shared" si="235"/>
        <v>3.8221645530575349E-8</v>
      </c>
      <c r="AP446">
        <f t="shared" si="213"/>
        <v>2.4269232129276324E-7</v>
      </c>
      <c r="AQ446">
        <f t="shared" si="223"/>
        <v>1.5410001844989458E-6</v>
      </c>
      <c r="AR446">
        <f t="shared" si="233"/>
        <v>9.7847412558272606E-6</v>
      </c>
      <c r="AS446">
        <f t="shared" si="211"/>
        <v>6.212923425094743E-5</v>
      </c>
      <c r="AT446">
        <f t="shared" si="221"/>
        <v>3.9449604723173039E-4</v>
      </c>
      <c r="AU446">
        <f t="shared" si="231"/>
        <v>2.5048937614917804E-3</v>
      </c>
      <c r="AV446">
        <f t="shared" si="209"/>
        <v>1.5905083968242525E-2</v>
      </c>
      <c r="AW446">
        <f t="shared" si="219"/>
        <v>0.10099098809132288</v>
      </c>
      <c r="AX446">
        <f t="shared" si="229"/>
        <v>0.64125280294189535</v>
      </c>
      <c r="AY446">
        <f t="shared" si="239"/>
        <v>4.0717014958700846</v>
      </c>
    </row>
    <row r="447" spans="1:51" x14ac:dyDescent="0.2">
      <c r="A447">
        <v>433</v>
      </c>
      <c r="B447">
        <f t="shared" si="188"/>
        <v>43</v>
      </c>
      <c r="C447">
        <f t="shared" si="189"/>
        <v>2</v>
      </c>
      <c r="D447">
        <f t="shared" si="190"/>
        <v>345.77777777777777</v>
      </c>
      <c r="E447">
        <f t="shared" si="191"/>
        <v>-273.77777777777777</v>
      </c>
      <c r="F447" t="e">
        <f t="shared" si="192"/>
        <v>#N/A</v>
      </c>
      <c r="G447" t="e">
        <f t="shared" si="193"/>
        <v>#N/A</v>
      </c>
      <c r="H447">
        <f t="shared" si="194"/>
        <v>1.0057167639318006E-34</v>
      </c>
      <c r="I447">
        <f t="shared" si="203"/>
        <v>6.3859033961896075E-34</v>
      </c>
      <c r="J447">
        <f t="shared" si="212"/>
        <v>4.0547959075514338E-33</v>
      </c>
      <c r="K447">
        <f t="shared" si="222"/>
        <v>2.5746349156654117E-32</v>
      </c>
      <c r="L447">
        <f t="shared" si="232"/>
        <v>1.6347912694245404E-31</v>
      </c>
      <c r="M447">
        <f t="shared" si="176"/>
        <v>1.0380277523331679E-30</v>
      </c>
      <c r="N447">
        <f t="shared" si="184"/>
        <v>6.5910653841034582E-30</v>
      </c>
      <c r="O447">
        <f t="shared" si="199"/>
        <v>4.1850656497267668E-29</v>
      </c>
      <c r="P447">
        <f t="shared" si="208"/>
        <v>2.6573510459729117E-28</v>
      </c>
      <c r="Q447">
        <f t="shared" si="217"/>
        <v>1.6873127383304745E-27</v>
      </c>
      <c r="R447">
        <f t="shared" si="227"/>
        <v>1.0713768063300608E-26</v>
      </c>
      <c r="S447">
        <f t="shared" si="237"/>
        <v>6.8028186776906586E-26</v>
      </c>
      <c r="T447">
        <f t="shared" si="181"/>
        <v>4.3195206101260176E-25</v>
      </c>
      <c r="U447">
        <f t="shared" si="196"/>
        <v>2.7427246242049574E-24</v>
      </c>
      <c r="V447">
        <f t="shared" si="205"/>
        <v>1.7415215814888098E-23</v>
      </c>
      <c r="W447">
        <f t="shared" si="214"/>
        <v>1.1057972761922614E-22</v>
      </c>
      <c r="X447">
        <f t="shared" si="224"/>
        <v>7.0213750379646468E-22</v>
      </c>
      <c r="Y447">
        <f t="shared" si="234"/>
        <v>4.458295248611356E-21</v>
      </c>
      <c r="Z447">
        <f t="shared" si="178"/>
        <v>2.8308410270521911E-20</v>
      </c>
      <c r="AA447">
        <f t="shared" si="186"/>
        <v>1.7974720097189505E-19</v>
      </c>
      <c r="AB447">
        <f t="shared" si="201"/>
        <v>1.1413235836445079E-18</v>
      </c>
      <c r="AC447">
        <f t="shared" si="210"/>
        <v>7.2469530292536139E-18</v>
      </c>
      <c r="AD447">
        <f t="shared" si="220"/>
        <v>4.6015283448805171E-17</v>
      </c>
      <c r="AE447">
        <f t="shared" si="230"/>
        <v>2.9217883741299215E-16</v>
      </c>
      <c r="AF447">
        <f t="shared" ref="AF447:AF464" si="240">$C$8*EXP(-$C$5*($D447-($AF$14-1)*$C$3))</f>
        <v>1.8552199754889267E-15</v>
      </c>
      <c r="AG447">
        <f t="shared" si="218"/>
        <v>1.177991256289413E-14</v>
      </c>
      <c r="AH447">
        <f t="shared" si="228"/>
        <v>7.4797782377726319E-14</v>
      </c>
      <c r="AI447">
        <f t="shared" si="238"/>
        <v>4.7493631372516383E-13</v>
      </c>
      <c r="AJ447">
        <f t="shared" si="216"/>
        <v>3.0156576161008997E-12</v>
      </c>
      <c r="AK447">
        <f t="shared" si="226"/>
        <v>1.9148232288697883E-11</v>
      </c>
      <c r="AL447">
        <f t="shared" si="236"/>
        <v>1.2158369631364204E-10</v>
      </c>
      <c r="AM447">
        <f t="shared" si="215"/>
        <v>7.7200834972182805E-10</v>
      </c>
      <c r="AN447">
        <f t="shared" si="225"/>
        <v>4.9019474659066613E-9</v>
      </c>
      <c r="AO447">
        <f t="shared" si="235"/>
        <v>3.112542625629227E-8</v>
      </c>
      <c r="AP447">
        <f t="shared" si="213"/>
        <v>1.9763413752878814E-7</v>
      </c>
      <c r="AQ447">
        <f t="shared" si="223"/>
        <v>1.254898551272104E-6</v>
      </c>
      <c r="AR447">
        <f t="shared" si="233"/>
        <v>7.9681091216108263E-6</v>
      </c>
      <c r="AS447">
        <f t="shared" si="211"/>
        <v>5.0594339207369709E-5</v>
      </c>
      <c r="AT447">
        <f t="shared" si="221"/>
        <v>3.2125402912565879E-4</v>
      </c>
      <c r="AU447">
        <f t="shared" si="231"/>
        <v>2.0398359351323711E-3</v>
      </c>
      <c r="AV447">
        <f t="shared" ref="AV447:AV464" si="241">$C$8*EXP(-$C$5*($D447-($AV$14-1)*$C$3))</f>
        <v>1.2952150837086654E-2</v>
      </c>
      <c r="AW447">
        <f t="shared" si="219"/>
        <v>8.2241031456168567E-2</v>
      </c>
      <c r="AX447">
        <f t="shared" si="229"/>
        <v>0.522197999393887</v>
      </c>
      <c r="AY447">
        <f t="shared" si="239"/>
        <v>3.3157506142941804</v>
      </c>
    </row>
    <row r="448" spans="1:51" x14ac:dyDescent="0.2">
      <c r="A448">
        <v>434</v>
      </c>
      <c r="B448">
        <f t="shared" si="188"/>
        <v>43</v>
      </c>
      <c r="C448">
        <f t="shared" si="189"/>
        <v>3</v>
      </c>
      <c r="D448">
        <f t="shared" si="190"/>
        <v>346.66666666666669</v>
      </c>
      <c r="E448">
        <f t="shared" si="191"/>
        <v>-274.66666666666669</v>
      </c>
      <c r="F448" t="e">
        <f t="shared" si="192"/>
        <v>#N/A</v>
      </c>
      <c r="G448" t="e">
        <f t="shared" si="193"/>
        <v>#N/A</v>
      </c>
      <c r="H448">
        <f t="shared" si="194"/>
        <v>8.1899569042454327E-35</v>
      </c>
      <c r="I448">
        <f t="shared" si="203"/>
        <v>5.2002984821493933E-34</v>
      </c>
      <c r="J448">
        <f t="shared" si="212"/>
        <v>3.301983712445048E-33</v>
      </c>
      <c r="K448">
        <f t="shared" si="222"/>
        <v>2.0966289674868324E-32</v>
      </c>
      <c r="L448">
        <f t="shared" si="232"/>
        <v>1.3312764114302456E-31</v>
      </c>
      <c r="M448">
        <f t="shared" si="176"/>
        <v>8.4530783038592073E-31</v>
      </c>
      <c r="N448">
        <f t="shared" si="184"/>
        <v>5.3673701567662945E-30</v>
      </c>
      <c r="O448">
        <f t="shared" si="199"/>
        <v>3.4080676132614309E-29</v>
      </c>
      <c r="P448">
        <f t="shared" si="208"/>
        <v>2.1639880457879589E-28</v>
      </c>
      <c r="Q448">
        <f t="shared" si="217"/>
        <v>1.3740467601321723E-27</v>
      </c>
      <c r="R448">
        <f t="shared" si="227"/>
        <v>8.7246530899492085E-27</v>
      </c>
      <c r="S448">
        <f t="shared" si="237"/>
        <v>5.5398093972172172E-26</v>
      </c>
      <c r="T448">
        <f t="shared" si="181"/>
        <v>3.5175597059383638E-25</v>
      </c>
      <c r="U448">
        <f t="shared" si="196"/>
        <v>2.2335111910269988E-24</v>
      </c>
      <c r="V448">
        <f t="shared" si="205"/>
        <v>1.4181912056875988E-23</v>
      </c>
      <c r="W448">
        <f t="shared" si="214"/>
        <v>9.0049528472022172E-23</v>
      </c>
      <c r="X448">
        <f t="shared" si="224"/>
        <v>5.7177886490291208E-22</v>
      </c>
      <c r="Y448">
        <f t="shared" si="234"/>
        <v>3.6305694865602551E-21</v>
      </c>
      <c r="Z448">
        <f t="shared" si="178"/>
        <v>2.3052679288837691E-20</v>
      </c>
      <c r="AA448">
        <f t="shared" si="186"/>
        <v>1.4637538941514559E-19</v>
      </c>
      <c r="AB448">
        <f t="shared" si="201"/>
        <v>9.2942578855942589E-19</v>
      </c>
      <c r="AC448">
        <f t="shared" si="210"/>
        <v>5.9014858979424112E-18</v>
      </c>
      <c r="AD448">
        <f t="shared" si="220"/>
        <v>3.7472099690277302E-17</v>
      </c>
      <c r="AE448">
        <f t="shared" si="230"/>
        <v>2.3793300187121323E-16</v>
      </c>
      <c r="AF448">
        <f t="shared" si="240"/>
        <v>1.5107803898732584E-15</v>
      </c>
      <c r="AG448">
        <f t="shared" si="218"/>
        <v>9.5928575207109955E-15</v>
      </c>
      <c r="AH448">
        <f t="shared" si="228"/>
        <v>6.0910848479030624E-14</v>
      </c>
      <c r="AI448">
        <f t="shared" si="238"/>
        <v>3.8675977980755447E-13</v>
      </c>
      <c r="AJ448">
        <f t="shared" si="216"/>
        <v>2.4557715253020076E-12</v>
      </c>
      <c r="AK448">
        <f t="shared" si="226"/>
        <v>1.5593177210631794E-11</v>
      </c>
      <c r="AL448">
        <f t="shared" si="236"/>
        <v>9.9010503630734008E-11</v>
      </c>
      <c r="AM448">
        <f t="shared" si="215"/>
        <v>6.2867751047731229E-10</v>
      </c>
      <c r="AN448">
        <f t="shared" si="225"/>
        <v>3.9918533659217427E-9</v>
      </c>
      <c r="AO448">
        <f t="shared" si="235"/>
        <v>2.5346688929467923E-8</v>
      </c>
      <c r="AP448">
        <f t="shared" si="213"/>
        <v>1.6094144268219205E-7</v>
      </c>
      <c r="AQ448">
        <f t="shared" si="223"/>
        <v>1.0219144616759649E-6</v>
      </c>
      <c r="AR448">
        <f t="shared" si="233"/>
        <v>6.4887523659437814E-6</v>
      </c>
      <c r="AS448">
        <f t="shared" si="211"/>
        <v>4.1201009326641185E-5</v>
      </c>
      <c r="AT448">
        <f t="shared" si="221"/>
        <v>2.6161010218904722E-4</v>
      </c>
      <c r="AU448">
        <f t="shared" si="231"/>
        <v>1.6611206056816063E-3</v>
      </c>
      <c r="AV448">
        <f t="shared" si="241"/>
        <v>1.0547458387620133E-2</v>
      </c>
      <c r="AW448">
        <f t="shared" si="219"/>
        <v>6.6972186160396019E-2</v>
      </c>
      <c r="AX448">
        <f t="shared" si="229"/>
        <v>0.42524687505449088</v>
      </c>
      <c r="AY448">
        <f t="shared" si="239"/>
        <v>2.7001493472307536</v>
      </c>
    </row>
    <row r="449" spans="1:52" x14ac:dyDescent="0.2">
      <c r="A449">
        <v>435</v>
      </c>
      <c r="B449">
        <f t="shared" si="188"/>
        <v>43</v>
      </c>
      <c r="C449">
        <f t="shared" si="189"/>
        <v>4</v>
      </c>
      <c r="D449">
        <f t="shared" si="190"/>
        <v>347.55555555555554</v>
      </c>
      <c r="E449">
        <f t="shared" si="191"/>
        <v>-275.55555555555554</v>
      </c>
      <c r="F449" t="e">
        <f t="shared" si="192"/>
        <v>#N/A</v>
      </c>
      <c r="G449" t="e">
        <f t="shared" si="193"/>
        <v>#N/A</v>
      </c>
      <c r="H449">
        <f t="shared" si="194"/>
        <v>6.6694119556255982E-35</v>
      </c>
      <c r="I449">
        <f t="shared" si="203"/>
        <v>4.2348126217477652E-34</v>
      </c>
      <c r="J449">
        <f t="shared" si="212"/>
        <v>2.6889384042602581E-33</v>
      </c>
      <c r="K449">
        <f t="shared" si="222"/>
        <v>1.7073694606401545E-32</v>
      </c>
      <c r="L449">
        <f t="shared" si="232"/>
        <v>1.0841120311674288E-31</v>
      </c>
      <c r="M449">
        <f t="shared" ref="M449:M464" si="242">$C$8*EXP(-$C$5*($D449-($M$14-1)*$C$3))</f>
        <v>6.8836823149062659E-31</v>
      </c>
      <c r="N449">
        <f t="shared" si="184"/>
        <v>4.3708658192387983E-30</v>
      </c>
      <c r="O449">
        <f t="shared" si="199"/>
        <v>2.7753267997886199E-29</v>
      </c>
      <c r="P449">
        <f t="shared" si="208"/>
        <v>1.7622226726160052E-28</v>
      </c>
      <c r="Q449">
        <f t="shared" si="217"/>
        <v>1.1189416497251412E-27</v>
      </c>
      <c r="R449">
        <f t="shared" si="227"/>
        <v>7.1048366074588712E-27</v>
      </c>
      <c r="S449">
        <f t="shared" si="237"/>
        <v>4.5112900418969446E-26</v>
      </c>
      <c r="T449">
        <f t="shared" si="181"/>
        <v>2.864490623296343E-25</v>
      </c>
      <c r="U449">
        <f t="shared" si="196"/>
        <v>1.8188381715094725E-24</v>
      </c>
      <c r="V449">
        <f t="shared" si="205"/>
        <v>1.1548902507256186E-23</v>
      </c>
      <c r="W449">
        <f t="shared" si="214"/>
        <v>7.3330959956386439E-23</v>
      </c>
      <c r="X449">
        <f t="shared" si="224"/>
        <v>4.6562257190642195E-22</v>
      </c>
      <c r="Y449">
        <f t="shared" si="234"/>
        <v>2.9565190418575861E-21</v>
      </c>
      <c r="Z449">
        <f t="shared" si="178"/>
        <v>1.8772725748834941E-20</v>
      </c>
      <c r="AA449">
        <f t="shared" si="186"/>
        <v>1.1919937840804409E-19</v>
      </c>
      <c r="AB449">
        <f t="shared" si="201"/>
        <v>7.5686887471554243E-19</v>
      </c>
      <c r="AC449">
        <f t="shared" si="210"/>
        <v>4.8058177917017479E-18</v>
      </c>
      <c r="AD449">
        <f t="shared" si="220"/>
        <v>3.0515040872459312E-17</v>
      </c>
      <c r="AE449">
        <f t="shared" si="230"/>
        <v>1.9375843192717763E-16</v>
      </c>
      <c r="AF449">
        <f t="shared" si="240"/>
        <v>1.2302893546756482E-15</v>
      </c>
      <c r="AG449">
        <f t="shared" si="218"/>
        <v>7.8118504633495886E-15</v>
      </c>
      <c r="AH449">
        <f t="shared" si="228"/>
        <v>4.9602158573357511E-14</v>
      </c>
      <c r="AI449">
        <f t="shared" si="238"/>
        <v>3.1495407479696509E-13</v>
      </c>
      <c r="AJ449">
        <f t="shared" si="216"/>
        <v>1.9998337186174959E-12</v>
      </c>
      <c r="AK449">
        <f t="shared" si="226"/>
        <v>1.2698152594779533E-11</v>
      </c>
      <c r="AL449">
        <f t="shared" si="236"/>
        <v>8.0628243148023102E-11</v>
      </c>
      <c r="AM449">
        <f t="shared" si="215"/>
        <v>5.1195743196607761E-10</v>
      </c>
      <c r="AN449">
        <f t="shared" si="225"/>
        <v>3.2507270642635624E-9</v>
      </c>
      <c r="AO449">
        <f t="shared" si="235"/>
        <v>2.0640830245893934E-8</v>
      </c>
      <c r="AP449">
        <f t="shared" si="213"/>
        <v>1.3106110258331595E-7</v>
      </c>
      <c r="AQ449">
        <f t="shared" si="223"/>
        <v>8.3218612845147102E-7</v>
      </c>
      <c r="AR449">
        <f t="shared" si="233"/>
        <v>5.2840525429488319E-6</v>
      </c>
      <c r="AS449">
        <f t="shared" ref="AS449:AS464" si="243">$C$8*EXP(-$C$5*($D449-($AS$14-1)*$C$3))</f>
        <v>3.3551642261328909E-5</v>
      </c>
      <c r="AT449">
        <f t="shared" si="221"/>
        <v>2.1303964888357674E-4</v>
      </c>
      <c r="AU449">
        <f t="shared" si="231"/>
        <v>1.3527174509949018E-3</v>
      </c>
      <c r="AV449">
        <f t="shared" si="241"/>
        <v>8.5892204189001904E-3</v>
      </c>
      <c r="AW449">
        <f t="shared" si="219"/>
        <v>5.4538150114195591E-2</v>
      </c>
      <c r="AX449">
        <f t="shared" si="229"/>
        <v>0.34629566745469464</v>
      </c>
      <c r="AY449">
        <f t="shared" si="239"/>
        <v>2.1988404272384474</v>
      </c>
    </row>
    <row r="450" spans="1:52" x14ac:dyDescent="0.2">
      <c r="A450">
        <v>436</v>
      </c>
      <c r="B450">
        <f t="shared" si="188"/>
        <v>43</v>
      </c>
      <c r="C450">
        <f t="shared" si="189"/>
        <v>5</v>
      </c>
      <c r="D450">
        <f t="shared" si="190"/>
        <v>348.44444444444446</v>
      </c>
      <c r="E450">
        <f t="shared" si="191"/>
        <v>-276.44444444444446</v>
      </c>
      <c r="F450" t="e">
        <f t="shared" si="192"/>
        <v>#N/A</v>
      </c>
      <c r="G450" t="e">
        <f t="shared" si="193"/>
        <v>#N/A</v>
      </c>
      <c r="H450">
        <f t="shared" si="194"/>
        <v>5.4311709272589699E-35</v>
      </c>
      <c r="I450">
        <f t="shared" si="203"/>
        <v>3.4485785773399644E-34</v>
      </c>
      <c r="J450">
        <f t="shared" si="212"/>
        <v>2.1897109045857933E-33</v>
      </c>
      <c r="K450">
        <f t="shared" si="222"/>
        <v>1.3903797573782971E-32</v>
      </c>
      <c r="L450">
        <f t="shared" si="232"/>
        <v>8.8283611579903143E-32</v>
      </c>
      <c r="M450">
        <f t="shared" si="242"/>
        <v>5.6056599157396353E-31</v>
      </c>
      <c r="N450">
        <f t="shared" si="184"/>
        <v>3.5593721788884435E-30</v>
      </c>
      <c r="O450">
        <f t="shared" si="199"/>
        <v>2.2600604564455221E-29</v>
      </c>
      <c r="P450">
        <f t="shared" si="208"/>
        <v>1.4350489384293475E-28</v>
      </c>
      <c r="Q450">
        <f t="shared" si="217"/>
        <v>9.1119927779543578E-28</v>
      </c>
      <c r="R450">
        <f t="shared" si="227"/>
        <v>5.7857547685005402E-27</v>
      </c>
      <c r="S450">
        <f t="shared" si="237"/>
        <v>3.673725282379132E-26</v>
      </c>
      <c r="T450">
        <f t="shared" si="181"/>
        <v>2.332670151156317E-25</v>
      </c>
      <c r="U450">
        <f t="shared" si="196"/>
        <v>1.4811532207361394E-24</v>
      </c>
      <c r="V450">
        <f t="shared" si="205"/>
        <v>9.4047367228905177E-24</v>
      </c>
      <c r="W450">
        <f t="shared" si="214"/>
        <v>5.9716355869601762E-23</v>
      </c>
      <c r="X450">
        <f t="shared" si="224"/>
        <v>3.7917522450845192E-22</v>
      </c>
      <c r="Y450">
        <f t="shared" si="234"/>
        <v>2.4076126010599744E-21</v>
      </c>
      <c r="Z450">
        <f t="shared" si="178"/>
        <v>1.528738710261806E-20</v>
      </c>
      <c r="AA450">
        <f t="shared" si="186"/>
        <v>9.7068857474163777E-20</v>
      </c>
      <c r="AB450">
        <f t="shared" si="201"/>
        <v>6.1634882587135383E-19</v>
      </c>
      <c r="AC450">
        <f t="shared" si="210"/>
        <v>3.9135710982701987E-18</v>
      </c>
      <c r="AD450">
        <f t="shared" si="220"/>
        <v>2.4849627513385945E-17</v>
      </c>
      <c r="AE450">
        <f t="shared" si="230"/>
        <v>1.577852994230667E-16</v>
      </c>
      <c r="AF450">
        <f t="shared" si="240"/>
        <v>1.0018742011571715E-15</v>
      </c>
      <c r="AG450">
        <f t="shared" si="218"/>
        <v>6.3615046434268059E-15</v>
      </c>
      <c r="AH450">
        <f t="shared" si="228"/>
        <v>4.0393036652305102E-14</v>
      </c>
      <c r="AI450">
        <f t="shared" si="238"/>
        <v>2.564797954962361E-13</v>
      </c>
      <c r="AJ450">
        <f t="shared" si="216"/>
        <v>1.6285451887172577E-12</v>
      </c>
      <c r="AK450">
        <f t="shared" si="226"/>
        <v>1.0340617382990077E-11</v>
      </c>
      <c r="AL450">
        <f t="shared" si="236"/>
        <v>6.565882764703648E-11</v>
      </c>
      <c r="AM450">
        <f t="shared" si="215"/>
        <v>4.1690756831161822E-10</v>
      </c>
      <c r="AN450">
        <f t="shared" si="225"/>
        <v>2.6471980500454613E-9</v>
      </c>
      <c r="AO450">
        <f t="shared" si="235"/>
        <v>1.6808659877641352E-8</v>
      </c>
      <c r="AP450">
        <f t="shared" si="213"/>
        <v>1.0672833748777397E-7</v>
      </c>
      <c r="AQ450">
        <f t="shared" si="223"/>
        <v>6.7768270081163863E-7</v>
      </c>
      <c r="AR450">
        <f t="shared" si="233"/>
        <v>4.3030169286761819E-6</v>
      </c>
      <c r="AS450">
        <f t="shared" si="243"/>
        <v>2.7322454396870154E-5</v>
      </c>
      <c r="AT450">
        <f t="shared" si="221"/>
        <v>1.7348677140777927E-4</v>
      </c>
      <c r="AU450">
        <f t="shared" si="231"/>
        <v>1.1015723337411013E-3</v>
      </c>
      <c r="AV450">
        <f t="shared" si="241"/>
        <v>6.9945483255987517E-3</v>
      </c>
      <c r="AW450">
        <f t="shared" si="219"/>
        <v>4.4412613480391487E-2</v>
      </c>
      <c r="AX450">
        <f t="shared" si="229"/>
        <v>0.28200251743772187</v>
      </c>
      <c r="AY450">
        <f t="shared" si="239"/>
        <v>1.7906043713532807</v>
      </c>
    </row>
    <row r="451" spans="1:52" x14ac:dyDescent="0.2">
      <c r="A451">
        <v>437</v>
      </c>
      <c r="B451">
        <f t="shared" si="188"/>
        <v>43</v>
      </c>
      <c r="C451">
        <f t="shared" si="189"/>
        <v>6</v>
      </c>
      <c r="D451">
        <f t="shared" si="190"/>
        <v>349.33333333333331</v>
      </c>
      <c r="E451">
        <f t="shared" si="191"/>
        <v>-277.33333333333331</v>
      </c>
      <c r="F451" t="e">
        <f t="shared" si="192"/>
        <v>#N/A</v>
      </c>
      <c r="G451" t="e">
        <f t="shared" si="193"/>
        <v>#N/A</v>
      </c>
      <c r="H451">
        <f t="shared" si="194"/>
        <v>4.4228213577693366E-35</v>
      </c>
      <c r="I451">
        <f t="shared" si="203"/>
        <v>2.8083165103961999E-34</v>
      </c>
      <c r="J451">
        <f t="shared" si="212"/>
        <v>1.7831698331450199E-33</v>
      </c>
      <c r="K451">
        <f t="shared" si="222"/>
        <v>1.132242267588951E-32</v>
      </c>
      <c r="L451">
        <f t="shared" si="232"/>
        <v>7.1892902666142771E-32</v>
      </c>
      <c r="M451">
        <f t="shared" si="242"/>
        <v>4.5649147728512544E-31</v>
      </c>
      <c r="N451">
        <f t="shared" si="184"/>
        <v>2.898540205027717E-30</v>
      </c>
      <c r="O451">
        <f t="shared" si="199"/>
        <v>1.84045830825323E-29</v>
      </c>
      <c r="P451">
        <f t="shared" si="208"/>
        <v>1.168618181849922E-28</v>
      </c>
      <c r="Q451">
        <f t="shared" si="217"/>
        <v>7.4202629248709591E-28</v>
      </c>
      <c r="R451">
        <f t="shared" si="227"/>
        <v>4.7115732691283061E-27</v>
      </c>
      <c r="S451">
        <f t="shared" si="237"/>
        <v>2.9916625455358027E-26</v>
      </c>
      <c r="T451">
        <f t="shared" si="181"/>
        <v>1.8995873087669536E-25</v>
      </c>
      <c r="U451">
        <f t="shared" si="196"/>
        <v>1.2061627568968473E-24</v>
      </c>
      <c r="V451">
        <f t="shared" si="205"/>
        <v>7.6586561165716592E-24</v>
      </c>
      <c r="W451">
        <f t="shared" si="214"/>
        <v>4.8629435104434047E-23</v>
      </c>
      <c r="X451">
        <f t="shared" si="224"/>
        <v>3.0877766576559314E-22</v>
      </c>
      <c r="Y451">
        <f t="shared" si="234"/>
        <v>1.9606159658423463E-21</v>
      </c>
      <c r="Z451">
        <f t="shared" ref="Z451:Z464" si="244">$C$8*EXP(-$C$5*($D451-($Z$14-1)*$C$3))</f>
        <v>1.2449135386735124E-20</v>
      </c>
      <c r="AA451">
        <f t="shared" si="186"/>
        <v>7.9047082435991326E-20</v>
      </c>
      <c r="AB451">
        <f t="shared" si="201"/>
        <v>5.0191768725564093E-19</v>
      </c>
      <c r="AC451">
        <f t="shared" si="210"/>
        <v>3.1869786590041944E-18</v>
      </c>
      <c r="AD451">
        <f t="shared" si="220"/>
        <v>2.0236053103613795E-17</v>
      </c>
      <c r="AE451">
        <f t="shared" si="230"/>
        <v>1.2849092793744327E-16</v>
      </c>
      <c r="AF451">
        <f t="shared" si="240"/>
        <v>8.1586653670507415E-16</v>
      </c>
      <c r="AG451">
        <f t="shared" si="218"/>
        <v>5.1804295945251346E-15</v>
      </c>
      <c r="AH451">
        <f t="shared" si="228"/>
        <v>3.2893677551985501E-14</v>
      </c>
      <c r="AI451">
        <f t="shared" si="238"/>
        <v>2.0886183339649843E-13</v>
      </c>
      <c r="AJ451">
        <f t="shared" si="216"/>
        <v>1.3261899761984355E-12</v>
      </c>
      <c r="AK451">
        <f t="shared" si="226"/>
        <v>8.4207814533082947E-12</v>
      </c>
      <c r="AL451">
        <f t="shared" si="236"/>
        <v>5.346862934950363E-11</v>
      </c>
      <c r="AM451">
        <f t="shared" si="215"/>
        <v>3.395046339067985E-10</v>
      </c>
      <c r="AN451">
        <f t="shared" si="225"/>
        <v>2.1557200520469247E-9</v>
      </c>
      <c r="AO451">
        <f t="shared" si="235"/>
        <v>1.3687969113472939E-8</v>
      </c>
      <c r="AP451">
        <f t="shared" ref="AP451:AP464" si="245">$C$8*EXP(-$C$5*($D451-($AP$14-1)*$C$3))</f>
        <v>8.6913186280140482E-8</v>
      </c>
      <c r="AQ451">
        <f t="shared" si="223"/>
        <v>5.5186433332401304E-7</v>
      </c>
      <c r="AR451">
        <f t="shared" si="233"/>
        <v>3.5041200930490686E-6</v>
      </c>
      <c r="AS451">
        <f t="shared" si="243"/>
        <v>2.2249775687715977E-5</v>
      </c>
      <c r="AT451">
        <f t="shared" si="221"/>
        <v>1.412772693309472E-4</v>
      </c>
      <c r="AU451">
        <f t="shared" si="231"/>
        <v>8.9705474382056069E-4</v>
      </c>
      <c r="AV451">
        <f t="shared" si="241"/>
        <v>5.6959425760552849E-3</v>
      </c>
      <c r="AW451">
        <f t="shared" si="219"/>
        <v>3.6166980948722442E-2</v>
      </c>
      <c r="AX451">
        <f t="shared" si="229"/>
        <v>0.2296460144180634</v>
      </c>
      <c r="AY451">
        <f t="shared" si="239"/>
        <v>1.4581612994701523</v>
      </c>
    </row>
    <row r="452" spans="1:52" x14ac:dyDescent="0.2">
      <c r="A452">
        <v>438</v>
      </c>
      <c r="B452">
        <f t="shared" si="188"/>
        <v>43</v>
      </c>
      <c r="C452">
        <f t="shared" si="189"/>
        <v>7</v>
      </c>
      <c r="D452">
        <f t="shared" si="190"/>
        <v>350.22222222222223</v>
      </c>
      <c r="E452">
        <f t="shared" si="191"/>
        <v>-278.22222222222223</v>
      </c>
      <c r="F452" t="e">
        <f t="shared" si="192"/>
        <v>#N/A</v>
      </c>
      <c r="G452" t="e">
        <f t="shared" si="193"/>
        <v>#N/A</v>
      </c>
      <c r="H452">
        <f t="shared" si="194"/>
        <v>3.6016816676790984E-35</v>
      </c>
      <c r="I452">
        <f t="shared" si="203"/>
        <v>2.2869253072513633E-34</v>
      </c>
      <c r="J452">
        <f t="shared" si="212"/>
        <v>1.452107055401412E-33</v>
      </c>
      <c r="K452">
        <f t="shared" si="222"/>
        <v>9.2203050692584986E-33</v>
      </c>
      <c r="L452">
        <f t="shared" si="232"/>
        <v>5.8545287865634943E-32</v>
      </c>
      <c r="M452">
        <f t="shared" si="242"/>
        <v>3.7173940618275647E-31</v>
      </c>
      <c r="N452">
        <f t="shared" si="184"/>
        <v>2.3603980977301774E-30</v>
      </c>
      <c r="O452">
        <f t="shared" si="199"/>
        <v>1.4987593693602557E-29</v>
      </c>
      <c r="P452">
        <f t="shared" si="208"/>
        <v>9.5165287982785724E-29</v>
      </c>
      <c r="Q452">
        <f t="shared" si="217"/>
        <v>6.0426191301892586E-28</v>
      </c>
      <c r="R452">
        <f t="shared" si="227"/>
        <v>3.8368239855622294E-27</v>
      </c>
      <c r="S452">
        <f t="shared" si="237"/>
        <v>2.4362313723593338E-26</v>
      </c>
      <c r="T452">
        <f t="shared" si="181"/>
        <v>1.5469104973284511E-25</v>
      </c>
      <c r="U452">
        <f t="shared" si="196"/>
        <v>9.8222694030393164E-25</v>
      </c>
      <c r="V452">
        <f t="shared" si="205"/>
        <v>6.2367523132398974E-24</v>
      </c>
      <c r="W452">
        <f t="shared" si="214"/>
        <v>3.9600908731608378E-23</v>
      </c>
      <c r="X452">
        <f t="shared" si="224"/>
        <v>2.5145009671780664E-22</v>
      </c>
      <c r="Y452">
        <f t="shared" si="234"/>
        <v>1.5966085921894038E-21</v>
      </c>
      <c r="Z452">
        <f t="shared" si="244"/>
        <v>1.0137832635291752E-20</v>
      </c>
      <c r="AA452">
        <f t="shared" si="186"/>
        <v>6.4371224759758548E-20</v>
      </c>
      <c r="AB452">
        <f t="shared" si="201"/>
        <v>4.0873179960048765E-19</v>
      </c>
      <c r="AC452">
        <f t="shared" si="210"/>
        <v>2.5952851546346717E-18</v>
      </c>
      <c r="AD452">
        <f t="shared" si="220"/>
        <v>1.6479033538498201E-17</v>
      </c>
      <c r="AE452">
        <f t="shared" si="230"/>
        <v>1.046353406977249E-16</v>
      </c>
      <c r="AF452">
        <f t="shared" si="240"/>
        <v>6.6439299958647644E-16</v>
      </c>
      <c r="AG452">
        <f t="shared" si="218"/>
        <v>4.2186325858555425E-15</v>
      </c>
      <c r="AH452">
        <f t="shared" si="228"/>
        <v>2.6786647218617593E-14</v>
      </c>
      <c r="AI452">
        <f t="shared" si="238"/>
        <v>1.7008460789413809E-13</v>
      </c>
      <c r="AJ452">
        <f t="shared" si="216"/>
        <v>1.0799699419790157E-12</v>
      </c>
      <c r="AK452">
        <f t="shared" si="226"/>
        <v>6.8573816879660845E-12</v>
      </c>
      <c r="AL452">
        <f t="shared" si="236"/>
        <v>4.3541659620899384E-11</v>
      </c>
      <c r="AM452">
        <f t="shared" si="215"/>
        <v>2.7647230514662822E-10</v>
      </c>
      <c r="AN452">
        <f t="shared" si="225"/>
        <v>1.7554897121193191E-9</v>
      </c>
      <c r="AO452">
        <f t="shared" si="235"/>
        <v>1.1146664862950251E-8</v>
      </c>
      <c r="AP452">
        <f t="shared" si="245"/>
        <v>7.0776910117536625E-8</v>
      </c>
      <c r="AQ452">
        <f t="shared" si="223"/>
        <v>4.4940536630254595E-7</v>
      </c>
      <c r="AR452">
        <f t="shared" si="233"/>
        <v>2.8535462049152608E-6</v>
      </c>
      <c r="AS452">
        <f t="shared" si="243"/>
        <v>1.8118888990089386E-5</v>
      </c>
      <c r="AT452">
        <f t="shared" si="221"/>
        <v>1.1504777377345164E-4</v>
      </c>
      <c r="AU452">
        <f t="shared" si="231"/>
        <v>7.30507828458306E-4</v>
      </c>
      <c r="AV452">
        <f t="shared" si="241"/>
        <v>4.638435581462882E-3</v>
      </c>
      <c r="AW452">
        <f t="shared" si="219"/>
        <v>2.9452230086003617E-2</v>
      </c>
      <c r="AX452">
        <f t="shared" si="229"/>
        <v>0.18701000408532631</v>
      </c>
      <c r="AY452">
        <f t="shared" si="239"/>
        <v>1.1874395088544971</v>
      </c>
    </row>
    <row r="453" spans="1:52" x14ac:dyDescent="0.2">
      <c r="A453">
        <v>439</v>
      </c>
      <c r="B453">
        <f t="shared" si="188"/>
        <v>43</v>
      </c>
      <c r="C453">
        <f t="shared" si="189"/>
        <v>8</v>
      </c>
      <c r="D453">
        <f t="shared" si="190"/>
        <v>351.11111111111109</v>
      </c>
      <c r="E453">
        <f t="shared" si="191"/>
        <v>-279.11111111111109</v>
      </c>
      <c r="F453" t="e">
        <f t="shared" si="192"/>
        <v>#N/A</v>
      </c>
      <c r="G453" t="e">
        <f t="shared" si="193"/>
        <v>#N/A</v>
      </c>
      <c r="H453">
        <f t="shared" si="194"/>
        <v>2.9329945267874405E-35</v>
      </c>
      <c r="I453">
        <f t="shared" si="203"/>
        <v>1.8623354388957246E-34</v>
      </c>
      <c r="J453">
        <f t="shared" si="212"/>
        <v>1.1825092939282984E-33</v>
      </c>
      <c r="K453">
        <f t="shared" si="222"/>
        <v>7.5084659885757464E-33</v>
      </c>
      <c r="L453">
        <f t="shared" si="232"/>
        <v>4.7675787235730582E-32</v>
      </c>
      <c r="M453">
        <f t="shared" si="242"/>
        <v>3.0272237924564464E-31</v>
      </c>
      <c r="N453">
        <f t="shared" si="184"/>
        <v>1.9221672930753925E-30</v>
      </c>
      <c r="O453">
        <f t="shared" si="199"/>
        <v>1.2205001532347039E-29</v>
      </c>
      <c r="P453">
        <f t="shared" si="208"/>
        <v>7.7496929086885074E-29</v>
      </c>
      <c r="Q453">
        <f t="shared" si="217"/>
        <v>4.9207482702730075E-28</v>
      </c>
      <c r="R453">
        <f t="shared" si="227"/>
        <v>3.1244803922808441E-27</v>
      </c>
      <c r="S453">
        <f t="shared" si="237"/>
        <v>1.9839213846242456E-26</v>
      </c>
      <c r="T453">
        <f t="shared" si="181"/>
        <v>1.2597115571898908E-25</v>
      </c>
      <c r="U453">
        <f t="shared" si="196"/>
        <v>7.9986698042389655E-25</v>
      </c>
      <c r="V453">
        <f t="shared" si="205"/>
        <v>5.0788387446380723E-24</v>
      </c>
      <c r="W453">
        <f t="shared" si="214"/>
        <v>3.2248615864061229E-23</v>
      </c>
      <c r="X453">
        <f t="shared" si="224"/>
        <v>2.0476594698851766E-22</v>
      </c>
      <c r="Y453">
        <f t="shared" si="234"/>
        <v>1.3001827186273473E-21</v>
      </c>
      <c r="Z453">
        <f t="shared" si="244"/>
        <v>8.2556456611996806E-21</v>
      </c>
      <c r="AA453">
        <f t="shared" si="186"/>
        <v>5.2420082429060189E-20</v>
      </c>
      <c r="AB453">
        <f t="shared" si="201"/>
        <v>3.3284677596860109E-19</v>
      </c>
      <c r="AC453">
        <f t="shared" si="210"/>
        <v>2.1134452892671198E-18</v>
      </c>
      <c r="AD453">
        <f t="shared" si="220"/>
        <v>1.3419541101839418E-17</v>
      </c>
      <c r="AE453">
        <f t="shared" si="230"/>
        <v>8.5208774647961953E-17</v>
      </c>
      <c r="AF453">
        <f t="shared" si="240"/>
        <v>5.4104199405238305E-16</v>
      </c>
      <c r="AG453">
        <f t="shared" si="218"/>
        <v>3.4354025220708933E-15</v>
      </c>
      <c r="AH453">
        <f t="shared" si="228"/>
        <v>2.1813446309878121E-14</v>
      </c>
      <c r="AI453">
        <f t="shared" si="238"/>
        <v>1.3850675047740966E-13</v>
      </c>
      <c r="AJ453">
        <f t="shared" si="216"/>
        <v>8.7946304565014929E-13</v>
      </c>
      <c r="AK453">
        <f t="shared" si="226"/>
        <v>5.5842422553288031E-12</v>
      </c>
      <c r="AL453">
        <f t="shared" si="236"/>
        <v>3.5457728122216898E-11</v>
      </c>
      <c r="AM453">
        <f t="shared" ref="AM453:AM464" si="246">$C$8*EXP(-$C$5*($D453-($AM$14-1)*$C$3))</f>
        <v>2.2514253968643837E-10</v>
      </c>
      <c r="AN453">
        <f t="shared" si="225"/>
        <v>1.4295660173641746E-9</v>
      </c>
      <c r="AO453">
        <f t="shared" si="235"/>
        <v>9.0771783992875326E-9</v>
      </c>
      <c r="AP453">
        <f t="shared" si="245"/>
        <v>5.7636490159728058E-8</v>
      </c>
      <c r="AQ453">
        <f t="shared" si="223"/>
        <v>3.6596890044522897E-7</v>
      </c>
      <c r="AR453">
        <f t="shared" si="233"/>
        <v>2.3237576702176058E-6</v>
      </c>
      <c r="AS453">
        <f t="shared" si="243"/>
        <v>1.4754941480890393E-5</v>
      </c>
      <c r="AT453">
        <f t="shared" si="221"/>
        <v>9.3688038513978507E-5</v>
      </c>
      <c r="AU453">
        <f t="shared" si="231"/>
        <v>5.9488196357570643E-4</v>
      </c>
      <c r="AV453">
        <f t="shared" si="241"/>
        <v>3.7772650191079367E-3</v>
      </c>
      <c r="AW453">
        <f t="shared" si="219"/>
        <v>2.3984137859578494E-2</v>
      </c>
      <c r="AX453">
        <f t="shared" si="229"/>
        <v>0.15228978267538082</v>
      </c>
      <c r="AY453">
        <f t="shared" si="239"/>
        <v>0.96697984489163169</v>
      </c>
    </row>
    <row r="454" spans="1:52" x14ac:dyDescent="0.2">
      <c r="A454">
        <v>440</v>
      </c>
      <c r="B454">
        <f t="shared" si="188"/>
        <v>43</v>
      </c>
      <c r="C454">
        <f t="shared" si="189"/>
        <v>9</v>
      </c>
      <c r="D454">
        <f t="shared" si="190"/>
        <v>352</v>
      </c>
      <c r="E454">
        <f t="shared" si="191"/>
        <v>-280</v>
      </c>
      <c r="F454" t="e">
        <f t="shared" si="192"/>
        <v>#N/A</v>
      </c>
      <c r="G454" t="e">
        <f t="shared" si="193"/>
        <v>#N/A</v>
      </c>
      <c r="H454">
        <f t="shared" si="194"/>
        <v>2.3884556404198283E-35</v>
      </c>
      <c r="I454">
        <f t="shared" si="203"/>
        <v>1.5165747984727121E-34</v>
      </c>
      <c r="J454">
        <f t="shared" si="212"/>
        <v>9.629649721936222E-34</v>
      </c>
      <c r="K454">
        <f t="shared" si="222"/>
        <v>6.1144464394747652E-33</v>
      </c>
      <c r="L454">
        <f t="shared" si="232"/>
        <v>3.8824314840901456E-32</v>
      </c>
      <c r="M454">
        <f t="shared" si="242"/>
        <v>2.4651903288156746E-31</v>
      </c>
      <c r="N454">
        <f t="shared" si="184"/>
        <v>1.565298288505541E-30</v>
      </c>
      <c r="O454">
        <f t="shared" si="199"/>
        <v>9.9390245992707798E-30</v>
      </c>
      <c r="P454">
        <f t="shared" si="208"/>
        <v>6.3108872417681303E-29</v>
      </c>
      <c r="Q454">
        <f t="shared" si="217"/>
        <v>4.0071636185741875E-28</v>
      </c>
      <c r="R454">
        <f t="shared" si="227"/>
        <v>2.5443902974133214E-27</v>
      </c>
      <c r="S454">
        <f t="shared" si="237"/>
        <v>1.6155871338926425E-26</v>
      </c>
      <c r="T454">
        <f t="shared" si="181"/>
        <v>1.0258338863549856E-25</v>
      </c>
      <c r="U454">
        <f t="shared" si="196"/>
        <v>6.5136391613781074E-25</v>
      </c>
      <c r="V454">
        <f t="shared" si="205"/>
        <v>4.1359030627651678E-24</v>
      </c>
      <c r="W454">
        <f t="shared" si="214"/>
        <v>2.6261347490687648E-23</v>
      </c>
      <c r="X454">
        <f t="shared" si="224"/>
        <v>1.6674916253127967E-22</v>
      </c>
      <c r="Y454">
        <f t="shared" si="234"/>
        <v>1.0587911840678764E-21</v>
      </c>
      <c r="Z454">
        <f t="shared" si="244"/>
        <v>6.7229049576160433E-21</v>
      </c>
      <c r="AA454">
        <f t="shared" si="186"/>
        <v>4.2687785608007625E-20</v>
      </c>
      <c r="AB454">
        <f t="shared" si="201"/>
        <v>2.7105054312137654E-19</v>
      </c>
      <c r="AC454">
        <f t="shared" si="210"/>
        <v>1.7210636691497082E-18</v>
      </c>
      <c r="AD454">
        <f t="shared" si="220"/>
        <v>1.092807311564996E-17</v>
      </c>
      <c r="AE454">
        <f t="shared" si="230"/>
        <v>6.9388939039072432E-17</v>
      </c>
      <c r="AF454">
        <f t="shared" si="240"/>
        <v>4.4059229930232245E-16</v>
      </c>
      <c r="AG454">
        <f t="shared" si="218"/>
        <v>2.7975867176063917E-15</v>
      </c>
      <c r="AH454">
        <f t="shared" si="228"/>
        <v>1.7763568394002555E-14</v>
      </c>
      <c r="AI454">
        <f t="shared" si="238"/>
        <v>1.1279162862139462E-13</v>
      </c>
      <c r="AJ454">
        <f t="shared" si="216"/>
        <v>7.1618219970723425E-13</v>
      </c>
      <c r="AK454">
        <f t="shared" si="226"/>
        <v>4.5474735088646573E-12</v>
      </c>
      <c r="AL454">
        <f t="shared" si="236"/>
        <v>2.8874656927077046E-11</v>
      </c>
      <c r="AM454">
        <f t="shared" si="246"/>
        <v>1.833426431250521E-10</v>
      </c>
      <c r="AN454">
        <f t="shared" si="225"/>
        <v>1.164153218269349E-9</v>
      </c>
      <c r="AO454">
        <f t="shared" si="235"/>
        <v>7.3919121733317287E-9</v>
      </c>
      <c r="AP454">
        <f t="shared" si="245"/>
        <v>4.6935716640013204E-8</v>
      </c>
      <c r="AQ454">
        <f t="shared" si="223"/>
        <v>2.980232238769536E-7</v>
      </c>
      <c r="AR454">
        <f t="shared" si="233"/>
        <v>1.8923295163729204E-6</v>
      </c>
      <c r="AS454">
        <f t="shared" si="243"/>
        <v>1.2015543459843389E-5</v>
      </c>
      <c r="AT454">
        <f t="shared" si="221"/>
        <v>7.6293945312500027E-5</v>
      </c>
      <c r="AU454">
        <f t="shared" si="231"/>
        <v>4.8443635619146714E-4</v>
      </c>
      <c r="AV454">
        <f t="shared" si="241"/>
        <v>3.0759791257199071E-3</v>
      </c>
      <c r="AW454">
        <f t="shared" si="219"/>
        <v>1.9531250000000003E-2</v>
      </c>
      <c r="AX454">
        <f t="shared" si="229"/>
        <v>0.12401570718501562</v>
      </c>
      <c r="AY454">
        <f t="shared" si="239"/>
        <v>0.78745065618429588</v>
      </c>
    </row>
    <row r="455" spans="1:52" s="1" customFormat="1" x14ac:dyDescent="0.2">
      <c r="A455" s="1">
        <v>441</v>
      </c>
      <c r="B455" s="1">
        <f t="shared" si="188"/>
        <v>44</v>
      </c>
      <c r="C455" s="1">
        <f t="shared" si="189"/>
        <v>0</v>
      </c>
      <c r="D455" s="1">
        <f t="shared" si="190"/>
        <v>352</v>
      </c>
      <c r="E455" s="1">
        <f t="shared" si="191"/>
        <v>-280</v>
      </c>
      <c r="F455" s="1" t="e">
        <f t="shared" si="192"/>
        <v>#N/A</v>
      </c>
      <c r="G455" s="1" t="e">
        <f t="shared" si="193"/>
        <v>#N/A</v>
      </c>
      <c r="H455" s="1">
        <f t="shared" si="194"/>
        <v>2.3884556404198283E-35</v>
      </c>
      <c r="I455" s="1">
        <f t="shared" si="203"/>
        <v>1.5165747984727121E-34</v>
      </c>
      <c r="J455" s="1">
        <f t="shared" si="212"/>
        <v>9.629649721936222E-34</v>
      </c>
      <c r="K455" s="1">
        <f t="shared" si="222"/>
        <v>6.1144464394747652E-33</v>
      </c>
      <c r="L455" s="1">
        <f t="shared" si="232"/>
        <v>3.8824314840901456E-32</v>
      </c>
      <c r="M455" s="1">
        <f t="shared" si="242"/>
        <v>2.4651903288156746E-31</v>
      </c>
      <c r="N455" s="1">
        <f t="shared" si="184"/>
        <v>1.565298288505541E-30</v>
      </c>
      <c r="O455" s="1">
        <f t="shared" si="199"/>
        <v>9.9390245992707798E-30</v>
      </c>
      <c r="P455" s="1">
        <f t="shared" si="208"/>
        <v>6.3108872417681303E-29</v>
      </c>
      <c r="Q455" s="1">
        <f t="shared" si="217"/>
        <v>4.0071636185741875E-28</v>
      </c>
      <c r="R455" s="1">
        <f t="shared" si="227"/>
        <v>2.5443902974133214E-27</v>
      </c>
      <c r="S455" s="1">
        <f t="shared" si="237"/>
        <v>1.6155871338926425E-26</v>
      </c>
      <c r="T455" s="1">
        <f t="shared" ref="T455:T464" si="247">$C$8*EXP(-$C$5*($D455-($T$14-1)*$C$3))</f>
        <v>1.0258338863549856E-25</v>
      </c>
      <c r="U455" s="1">
        <f t="shared" si="196"/>
        <v>6.5136391613781074E-25</v>
      </c>
      <c r="V455" s="1">
        <f t="shared" si="205"/>
        <v>4.1359030627651678E-24</v>
      </c>
      <c r="W455" s="1">
        <f t="shared" si="214"/>
        <v>2.6261347490687648E-23</v>
      </c>
      <c r="X455" s="1">
        <f t="shared" si="224"/>
        <v>1.6674916253127967E-22</v>
      </c>
      <c r="Y455" s="1">
        <f t="shared" si="234"/>
        <v>1.0587911840678764E-21</v>
      </c>
      <c r="Z455" s="1">
        <f t="shared" si="244"/>
        <v>6.7229049576160433E-21</v>
      </c>
      <c r="AA455" s="1">
        <f t="shared" si="186"/>
        <v>4.2687785608007625E-20</v>
      </c>
      <c r="AB455" s="1">
        <f t="shared" si="201"/>
        <v>2.7105054312137654E-19</v>
      </c>
      <c r="AC455" s="1">
        <f t="shared" si="210"/>
        <v>1.7210636691497082E-18</v>
      </c>
      <c r="AD455" s="1">
        <f t="shared" si="220"/>
        <v>1.092807311564996E-17</v>
      </c>
      <c r="AE455" s="1">
        <f t="shared" si="230"/>
        <v>6.9388939039072432E-17</v>
      </c>
      <c r="AF455" s="1">
        <f t="shared" si="240"/>
        <v>4.4059229930232245E-16</v>
      </c>
      <c r="AG455" s="1">
        <f t="shared" si="218"/>
        <v>2.7975867176063917E-15</v>
      </c>
      <c r="AH455" s="1">
        <f t="shared" si="228"/>
        <v>1.7763568394002555E-14</v>
      </c>
      <c r="AI455" s="1">
        <f t="shared" si="238"/>
        <v>1.1279162862139462E-13</v>
      </c>
      <c r="AJ455" s="1">
        <f t="shared" ref="AJ455:AJ464" si="248">$C$8*EXP(-$C$5*($D455-($AJ$14-1)*$C$3))</f>
        <v>7.1618219970723425E-13</v>
      </c>
      <c r="AK455" s="1">
        <f t="shared" si="226"/>
        <v>4.5474735088646573E-12</v>
      </c>
      <c r="AL455" s="1">
        <f t="shared" si="236"/>
        <v>2.8874656927077046E-11</v>
      </c>
      <c r="AM455" s="1">
        <f t="shared" si="246"/>
        <v>1.833426431250521E-10</v>
      </c>
      <c r="AN455" s="1">
        <f t="shared" si="225"/>
        <v>1.164153218269349E-9</v>
      </c>
      <c r="AO455" s="1">
        <f t="shared" si="235"/>
        <v>7.3919121733317287E-9</v>
      </c>
      <c r="AP455" s="1">
        <f t="shared" si="245"/>
        <v>4.6935716640013204E-8</v>
      </c>
      <c r="AQ455" s="1">
        <f t="shared" si="223"/>
        <v>2.980232238769536E-7</v>
      </c>
      <c r="AR455" s="1">
        <f t="shared" si="233"/>
        <v>1.8923295163729204E-6</v>
      </c>
      <c r="AS455" s="1">
        <f t="shared" si="243"/>
        <v>1.2015543459843389E-5</v>
      </c>
      <c r="AT455" s="1">
        <f t="shared" si="221"/>
        <v>7.6293945312500027E-5</v>
      </c>
      <c r="AU455" s="1">
        <f t="shared" si="231"/>
        <v>4.8443635619146714E-4</v>
      </c>
      <c r="AV455" s="1">
        <f t="shared" si="241"/>
        <v>3.0759791257199071E-3</v>
      </c>
      <c r="AW455" s="1">
        <f t="shared" si="219"/>
        <v>1.9531250000000003E-2</v>
      </c>
      <c r="AX455" s="1">
        <f t="shared" si="229"/>
        <v>0.12401570718501562</v>
      </c>
      <c r="AY455" s="1">
        <f t="shared" si="239"/>
        <v>0.78745065618429588</v>
      </c>
      <c r="AZ455" s="1">
        <f t="shared" ref="AZ455:AZ464" si="249">$C$8*EXP(-$C$5*($D455-($AZ$14-1)*$C$3))</f>
        <v>5</v>
      </c>
    </row>
    <row r="456" spans="1:52" x14ac:dyDescent="0.2">
      <c r="A456">
        <v>442</v>
      </c>
      <c r="B456">
        <f t="shared" si="188"/>
        <v>44</v>
      </c>
      <c r="C456">
        <f t="shared" si="189"/>
        <v>1</v>
      </c>
      <c r="D456">
        <f t="shared" si="190"/>
        <v>352.88888888888891</v>
      </c>
      <c r="E456">
        <f t="shared" si="191"/>
        <v>-280.88888888888891</v>
      </c>
      <c r="F456" t="e">
        <f t="shared" si="192"/>
        <v>#N/A</v>
      </c>
      <c r="G456" t="e">
        <f t="shared" si="193"/>
        <v>#N/A</v>
      </c>
      <c r="H456">
        <f t="shared" si="194"/>
        <v>1.9450156807833433E-35</v>
      </c>
      <c r="I456">
        <f t="shared" si="203"/>
        <v>1.2350079751080552E-34</v>
      </c>
      <c r="J456">
        <f t="shared" si="212"/>
        <v>7.8418118355024987E-34</v>
      </c>
      <c r="K456">
        <f t="shared" si="222"/>
        <v>4.9792401428053624E-33</v>
      </c>
      <c r="L456">
        <f t="shared" si="232"/>
        <v>3.1616204162766234E-32</v>
      </c>
      <c r="M456">
        <f t="shared" si="242"/>
        <v>2.007503829888641E-31</v>
      </c>
      <c r="N456">
        <f t="shared" si="184"/>
        <v>1.2746854765581736E-30</v>
      </c>
      <c r="O456">
        <f t="shared" si="199"/>
        <v>8.093748265668163E-30</v>
      </c>
      <c r="P456">
        <f t="shared" si="208"/>
        <v>5.1392098045149254E-29</v>
      </c>
      <c r="Q456">
        <f t="shared" si="217"/>
        <v>3.2631948199889268E-28</v>
      </c>
      <c r="R456">
        <f t="shared" si="227"/>
        <v>2.0719995560110364E-27</v>
      </c>
      <c r="S456">
        <f t="shared" si="237"/>
        <v>1.3156377099558218E-26</v>
      </c>
      <c r="T456">
        <f t="shared" si="247"/>
        <v>8.3537787391716583E-26</v>
      </c>
      <c r="U456">
        <f t="shared" si="196"/>
        <v>5.3043188633882561E-25</v>
      </c>
      <c r="V456">
        <f t="shared" si="205"/>
        <v>3.3680325374869059E-24</v>
      </c>
      <c r="W456">
        <f t="shared" si="214"/>
        <v>2.138567357227931E-23</v>
      </c>
      <c r="X456">
        <f t="shared" si="224"/>
        <v>1.3579056290273947E-22</v>
      </c>
      <c r="Y456">
        <f t="shared" si="234"/>
        <v>8.6221632959664848E-22</v>
      </c>
      <c r="Z456">
        <f t="shared" si="244"/>
        <v>5.4747324345035071E-21</v>
      </c>
      <c r="AA456">
        <f t="shared" si="186"/>
        <v>3.4762384103101329E-20</v>
      </c>
      <c r="AB456">
        <f t="shared" si="201"/>
        <v>2.2072738037674216E-19</v>
      </c>
      <c r="AC456">
        <f t="shared" si="210"/>
        <v>1.4015315032328988E-18</v>
      </c>
      <c r="AD456">
        <f t="shared" si="220"/>
        <v>8.8991703303938817E-18</v>
      </c>
      <c r="AE456">
        <f t="shared" si="230"/>
        <v>5.6506209376446029E-17</v>
      </c>
      <c r="AF456">
        <f t="shared" si="240"/>
        <v>3.5879206482762234E-16</v>
      </c>
      <c r="AG456">
        <f t="shared" si="218"/>
        <v>2.2781876045808353E-15</v>
      </c>
      <c r="AH456">
        <f t="shared" si="228"/>
        <v>1.4465589600370196E-14</v>
      </c>
      <c r="AI456">
        <f t="shared" si="238"/>
        <v>9.1850768595871381E-14</v>
      </c>
      <c r="AJ456">
        <f t="shared" si="248"/>
        <v>5.8321602677269434E-13</v>
      </c>
      <c r="AK456">
        <f t="shared" si="226"/>
        <v>3.7031909376947597E-12</v>
      </c>
      <c r="AL456">
        <f t="shared" si="236"/>
        <v>2.3513796760543006E-11</v>
      </c>
      <c r="AM456">
        <f t="shared" si="246"/>
        <v>1.4930330285380985E-10</v>
      </c>
      <c r="AN456">
        <f t="shared" si="225"/>
        <v>9.4801688004985579E-10</v>
      </c>
      <c r="AO456">
        <f t="shared" si="235"/>
        <v>6.0195319706990144E-9</v>
      </c>
      <c r="AP456">
        <f t="shared" si="245"/>
        <v>3.8221645530575349E-8</v>
      </c>
      <c r="AQ456">
        <f t="shared" si="223"/>
        <v>2.4269232129276324E-7</v>
      </c>
      <c r="AR456">
        <f t="shared" si="233"/>
        <v>1.5410001844989458E-6</v>
      </c>
      <c r="AS456">
        <f t="shared" si="243"/>
        <v>9.7847412558272606E-6</v>
      </c>
      <c r="AT456">
        <f t="shared" si="221"/>
        <v>6.212923425094743E-5</v>
      </c>
      <c r="AU456">
        <f t="shared" si="231"/>
        <v>3.9449604723173039E-4</v>
      </c>
      <c r="AV456">
        <f t="shared" si="241"/>
        <v>2.5048937614917804E-3</v>
      </c>
      <c r="AW456">
        <f t="shared" si="219"/>
        <v>1.5905083968242525E-2</v>
      </c>
      <c r="AX456">
        <f t="shared" si="229"/>
        <v>0.10099098809132288</v>
      </c>
      <c r="AY456">
        <f t="shared" si="239"/>
        <v>0.64125280294189535</v>
      </c>
      <c r="AZ456">
        <f t="shared" si="249"/>
        <v>4.0717014958700846</v>
      </c>
    </row>
    <row r="457" spans="1:52" x14ac:dyDescent="0.2">
      <c r="A457">
        <v>443</v>
      </c>
      <c r="B457">
        <f t="shared" si="188"/>
        <v>44</v>
      </c>
      <c r="C457">
        <f t="shared" si="189"/>
        <v>2</v>
      </c>
      <c r="D457">
        <f t="shared" si="190"/>
        <v>353.77777777777777</v>
      </c>
      <c r="E457">
        <f t="shared" si="191"/>
        <v>-281.77777777777777</v>
      </c>
      <c r="F457" t="e">
        <f t="shared" si="192"/>
        <v>#N/A</v>
      </c>
      <c r="G457" t="e">
        <f t="shared" si="193"/>
        <v>#N/A</v>
      </c>
      <c r="H457">
        <f t="shared" si="194"/>
        <v>1.5839046513872778E-35</v>
      </c>
      <c r="I457">
        <f t="shared" si="203"/>
        <v>1.0057167639318006E-34</v>
      </c>
      <c r="J457">
        <f t="shared" si="212"/>
        <v>6.3859033961896075E-34</v>
      </c>
      <c r="K457">
        <f t="shared" si="222"/>
        <v>4.0547959075514338E-33</v>
      </c>
      <c r="L457">
        <f t="shared" si="232"/>
        <v>2.5746349156654117E-32</v>
      </c>
      <c r="M457">
        <f t="shared" si="242"/>
        <v>1.6347912694245404E-31</v>
      </c>
      <c r="N457">
        <f t="shared" si="184"/>
        <v>1.0380277523331679E-30</v>
      </c>
      <c r="O457">
        <f t="shared" si="199"/>
        <v>6.5910653841034582E-30</v>
      </c>
      <c r="P457">
        <f t="shared" si="208"/>
        <v>4.1850656497267668E-29</v>
      </c>
      <c r="Q457">
        <f t="shared" si="217"/>
        <v>2.6573510459729117E-28</v>
      </c>
      <c r="R457">
        <f t="shared" si="227"/>
        <v>1.6873127383304745E-27</v>
      </c>
      <c r="S457">
        <f t="shared" si="237"/>
        <v>1.0713768063300608E-26</v>
      </c>
      <c r="T457">
        <f t="shared" si="247"/>
        <v>6.8028186776906586E-26</v>
      </c>
      <c r="U457">
        <f t="shared" si="196"/>
        <v>4.3195206101260176E-25</v>
      </c>
      <c r="V457">
        <f t="shared" si="205"/>
        <v>2.7427246242049574E-24</v>
      </c>
      <c r="W457">
        <f t="shared" si="214"/>
        <v>1.7415215814888098E-23</v>
      </c>
      <c r="X457">
        <f t="shared" si="224"/>
        <v>1.1057972761922614E-22</v>
      </c>
      <c r="Y457">
        <f t="shared" si="234"/>
        <v>7.0213750379646468E-22</v>
      </c>
      <c r="Z457">
        <f t="shared" si="244"/>
        <v>4.458295248611356E-21</v>
      </c>
      <c r="AA457">
        <f t="shared" si="186"/>
        <v>2.8308410270521911E-20</v>
      </c>
      <c r="AB457">
        <f t="shared" si="201"/>
        <v>1.7974720097189505E-19</v>
      </c>
      <c r="AC457">
        <f t="shared" si="210"/>
        <v>1.1413235836445079E-18</v>
      </c>
      <c r="AD457">
        <f t="shared" si="220"/>
        <v>7.2469530292536139E-18</v>
      </c>
      <c r="AE457">
        <f t="shared" si="230"/>
        <v>4.6015283448805171E-17</v>
      </c>
      <c r="AF457">
        <f t="shared" si="240"/>
        <v>2.9217883741299215E-16</v>
      </c>
      <c r="AG457">
        <f t="shared" ref="AG457:AG464" si="250">$C$8*EXP(-$C$5*($D457-($AG$14-1)*$C$3))</f>
        <v>1.8552199754889267E-15</v>
      </c>
      <c r="AH457">
        <f t="shared" si="228"/>
        <v>1.177991256289413E-14</v>
      </c>
      <c r="AI457">
        <f t="shared" si="238"/>
        <v>7.4797782377726319E-14</v>
      </c>
      <c r="AJ457">
        <f t="shared" si="248"/>
        <v>4.7493631372516383E-13</v>
      </c>
      <c r="AK457">
        <f t="shared" si="226"/>
        <v>3.0156576161008997E-12</v>
      </c>
      <c r="AL457">
        <f t="shared" si="236"/>
        <v>1.9148232288697883E-11</v>
      </c>
      <c r="AM457">
        <f t="shared" si="246"/>
        <v>1.2158369631364204E-10</v>
      </c>
      <c r="AN457">
        <f t="shared" si="225"/>
        <v>7.7200834972182805E-10</v>
      </c>
      <c r="AO457">
        <f t="shared" si="235"/>
        <v>4.9019474659066613E-9</v>
      </c>
      <c r="AP457">
        <f t="shared" si="245"/>
        <v>3.112542625629227E-8</v>
      </c>
      <c r="AQ457">
        <f t="shared" si="223"/>
        <v>1.9763413752878814E-7</v>
      </c>
      <c r="AR457">
        <f t="shared" si="233"/>
        <v>1.254898551272104E-6</v>
      </c>
      <c r="AS457">
        <f t="shared" si="243"/>
        <v>7.9681091216108263E-6</v>
      </c>
      <c r="AT457">
        <f t="shared" si="221"/>
        <v>5.0594339207369709E-5</v>
      </c>
      <c r="AU457">
        <f t="shared" si="231"/>
        <v>3.2125402912565879E-4</v>
      </c>
      <c r="AV457">
        <f t="shared" si="241"/>
        <v>2.0398359351323711E-3</v>
      </c>
      <c r="AW457">
        <f t="shared" si="219"/>
        <v>1.2952150837086654E-2</v>
      </c>
      <c r="AX457">
        <f t="shared" si="229"/>
        <v>8.2241031456168567E-2</v>
      </c>
      <c r="AY457">
        <f t="shared" si="239"/>
        <v>0.522197999393887</v>
      </c>
      <c r="AZ457">
        <f t="shared" si="249"/>
        <v>3.3157506142941804</v>
      </c>
    </row>
    <row r="458" spans="1:52" x14ac:dyDescent="0.2">
      <c r="A458">
        <v>444</v>
      </c>
      <c r="B458">
        <f t="shared" si="188"/>
        <v>44</v>
      </c>
      <c r="C458">
        <f t="shared" si="189"/>
        <v>3</v>
      </c>
      <c r="D458">
        <f t="shared" si="190"/>
        <v>354.66666666666669</v>
      </c>
      <c r="E458">
        <f t="shared" si="191"/>
        <v>-282.66666666666669</v>
      </c>
      <c r="F458" t="e">
        <f t="shared" si="192"/>
        <v>#N/A</v>
      </c>
      <c r="G458" t="e">
        <f t="shared" si="193"/>
        <v>#N/A</v>
      </c>
      <c r="H458">
        <f t="shared" si="194"/>
        <v>1.2898373876738458E-35</v>
      </c>
      <c r="I458">
        <f t="shared" si="203"/>
        <v>8.1899569042454327E-35</v>
      </c>
      <c r="J458">
        <f t="shared" si="212"/>
        <v>5.2002984821493933E-34</v>
      </c>
      <c r="K458">
        <f t="shared" si="222"/>
        <v>3.301983712445048E-33</v>
      </c>
      <c r="L458">
        <f t="shared" si="232"/>
        <v>2.0966289674868324E-32</v>
      </c>
      <c r="M458">
        <f t="shared" si="242"/>
        <v>1.3312764114302456E-31</v>
      </c>
      <c r="N458">
        <f t="shared" si="184"/>
        <v>8.4530783038592073E-31</v>
      </c>
      <c r="O458">
        <f t="shared" si="199"/>
        <v>5.3673701567662945E-30</v>
      </c>
      <c r="P458">
        <f t="shared" si="208"/>
        <v>3.4080676132614309E-29</v>
      </c>
      <c r="Q458">
        <f t="shared" si="217"/>
        <v>2.1639880457879589E-28</v>
      </c>
      <c r="R458">
        <f t="shared" si="227"/>
        <v>1.3740467601321723E-27</v>
      </c>
      <c r="S458">
        <f t="shared" si="237"/>
        <v>8.7246530899492085E-27</v>
      </c>
      <c r="T458">
        <f t="shared" si="247"/>
        <v>5.5398093972172172E-26</v>
      </c>
      <c r="U458">
        <f t="shared" si="196"/>
        <v>3.5175597059383638E-25</v>
      </c>
      <c r="V458">
        <f t="shared" si="205"/>
        <v>2.2335111910269988E-24</v>
      </c>
      <c r="W458">
        <f t="shared" si="214"/>
        <v>1.4181912056875988E-23</v>
      </c>
      <c r="X458">
        <f t="shared" si="224"/>
        <v>9.0049528472022172E-23</v>
      </c>
      <c r="Y458">
        <f t="shared" si="234"/>
        <v>5.7177886490291208E-22</v>
      </c>
      <c r="Z458">
        <f t="shared" si="244"/>
        <v>3.6305694865602551E-21</v>
      </c>
      <c r="AA458">
        <f t="shared" si="186"/>
        <v>2.3052679288837691E-20</v>
      </c>
      <c r="AB458">
        <f t="shared" si="201"/>
        <v>1.4637538941514559E-19</v>
      </c>
      <c r="AC458">
        <f t="shared" si="210"/>
        <v>9.2942578855942589E-19</v>
      </c>
      <c r="AD458">
        <f t="shared" si="220"/>
        <v>5.9014858979424112E-18</v>
      </c>
      <c r="AE458">
        <f t="shared" si="230"/>
        <v>3.7472099690277302E-17</v>
      </c>
      <c r="AF458">
        <f t="shared" si="240"/>
        <v>2.3793300187121323E-16</v>
      </c>
      <c r="AG458">
        <f t="shared" si="250"/>
        <v>1.5107803898732584E-15</v>
      </c>
      <c r="AH458">
        <f t="shared" si="228"/>
        <v>9.5928575207109955E-15</v>
      </c>
      <c r="AI458">
        <f t="shared" si="238"/>
        <v>6.0910848479030624E-14</v>
      </c>
      <c r="AJ458">
        <f t="shared" si="248"/>
        <v>3.8675977980755447E-13</v>
      </c>
      <c r="AK458">
        <f t="shared" si="226"/>
        <v>2.4557715253020076E-12</v>
      </c>
      <c r="AL458">
        <f t="shared" si="236"/>
        <v>1.5593177210631794E-11</v>
      </c>
      <c r="AM458">
        <f t="shared" si="246"/>
        <v>9.9010503630734008E-11</v>
      </c>
      <c r="AN458">
        <f t="shared" si="225"/>
        <v>6.2867751047731229E-10</v>
      </c>
      <c r="AO458">
        <f t="shared" si="235"/>
        <v>3.9918533659217427E-9</v>
      </c>
      <c r="AP458">
        <f t="shared" si="245"/>
        <v>2.5346688929467923E-8</v>
      </c>
      <c r="AQ458">
        <f t="shared" si="223"/>
        <v>1.6094144268219205E-7</v>
      </c>
      <c r="AR458">
        <f t="shared" si="233"/>
        <v>1.0219144616759649E-6</v>
      </c>
      <c r="AS458">
        <f t="shared" si="243"/>
        <v>6.4887523659437814E-6</v>
      </c>
      <c r="AT458">
        <f t="shared" si="221"/>
        <v>4.1201009326641185E-5</v>
      </c>
      <c r="AU458">
        <f t="shared" si="231"/>
        <v>2.6161010218904722E-4</v>
      </c>
      <c r="AV458">
        <f t="shared" si="241"/>
        <v>1.6611206056816063E-3</v>
      </c>
      <c r="AW458">
        <f t="shared" si="219"/>
        <v>1.0547458387620133E-2</v>
      </c>
      <c r="AX458">
        <f t="shared" si="229"/>
        <v>6.6972186160396019E-2</v>
      </c>
      <c r="AY458">
        <f t="shared" si="239"/>
        <v>0.42524687505449088</v>
      </c>
      <c r="AZ458">
        <f t="shared" si="249"/>
        <v>2.7001493472307536</v>
      </c>
    </row>
    <row r="459" spans="1:52" x14ac:dyDescent="0.2">
      <c r="A459">
        <v>445</v>
      </c>
      <c r="B459">
        <f t="shared" si="188"/>
        <v>44</v>
      </c>
      <c r="C459">
        <f t="shared" si="189"/>
        <v>4</v>
      </c>
      <c r="D459">
        <f t="shared" si="190"/>
        <v>355.55555555555554</v>
      </c>
      <c r="E459">
        <f t="shared" si="191"/>
        <v>-283.55555555555554</v>
      </c>
      <c r="F459" t="e">
        <f t="shared" si="192"/>
        <v>#N/A</v>
      </c>
      <c r="G459" t="e">
        <f t="shared" si="193"/>
        <v>#N/A</v>
      </c>
      <c r="H459">
        <f t="shared" si="194"/>
        <v>1.0503665641641626E-35</v>
      </c>
      <c r="I459">
        <f t="shared" si="203"/>
        <v>6.6694119556255982E-35</v>
      </c>
      <c r="J459">
        <f t="shared" si="212"/>
        <v>4.2348126217477652E-34</v>
      </c>
      <c r="K459">
        <f t="shared" si="222"/>
        <v>2.6889384042602581E-33</v>
      </c>
      <c r="L459">
        <f t="shared" si="232"/>
        <v>1.7073694606401545E-32</v>
      </c>
      <c r="M459">
        <f t="shared" si="242"/>
        <v>1.0841120311674288E-31</v>
      </c>
      <c r="N459">
        <f t="shared" ref="N459:N464" si="251">$C$8*EXP(-$C$5*($D459-($N$14-1)*$C$3))</f>
        <v>6.8836823149062659E-31</v>
      </c>
      <c r="O459">
        <f t="shared" si="199"/>
        <v>4.3708658192387983E-30</v>
      </c>
      <c r="P459">
        <f t="shared" si="208"/>
        <v>2.7753267997886199E-29</v>
      </c>
      <c r="Q459">
        <f t="shared" si="217"/>
        <v>1.7622226726160052E-28</v>
      </c>
      <c r="R459">
        <f t="shared" si="227"/>
        <v>1.1189416497251412E-27</v>
      </c>
      <c r="S459">
        <f t="shared" si="237"/>
        <v>7.1048366074588712E-27</v>
      </c>
      <c r="T459">
        <f t="shared" si="247"/>
        <v>4.5112900418969446E-26</v>
      </c>
      <c r="U459">
        <f t="shared" si="196"/>
        <v>2.864490623296343E-25</v>
      </c>
      <c r="V459">
        <f t="shared" si="205"/>
        <v>1.8188381715094725E-24</v>
      </c>
      <c r="W459">
        <f t="shared" si="214"/>
        <v>1.1548902507256186E-23</v>
      </c>
      <c r="X459">
        <f t="shared" si="224"/>
        <v>7.3330959956386439E-23</v>
      </c>
      <c r="Y459">
        <f t="shared" si="234"/>
        <v>4.6562257190642195E-22</v>
      </c>
      <c r="Z459">
        <f t="shared" si="244"/>
        <v>2.9565190418575861E-21</v>
      </c>
      <c r="AA459">
        <f t="shared" si="186"/>
        <v>1.8772725748834941E-20</v>
      </c>
      <c r="AB459">
        <f t="shared" si="201"/>
        <v>1.1919937840804409E-19</v>
      </c>
      <c r="AC459">
        <f t="shared" si="210"/>
        <v>7.5686887471554243E-19</v>
      </c>
      <c r="AD459">
        <f t="shared" si="220"/>
        <v>4.8058177917017479E-18</v>
      </c>
      <c r="AE459">
        <f t="shared" si="230"/>
        <v>3.0515040872459312E-17</v>
      </c>
      <c r="AF459">
        <f t="shared" si="240"/>
        <v>1.9375843192717763E-16</v>
      </c>
      <c r="AG459">
        <f t="shared" si="250"/>
        <v>1.2302893546756482E-15</v>
      </c>
      <c r="AH459">
        <f t="shared" si="228"/>
        <v>7.8118504633495886E-15</v>
      </c>
      <c r="AI459">
        <f t="shared" si="238"/>
        <v>4.9602158573357511E-14</v>
      </c>
      <c r="AJ459">
        <f t="shared" si="248"/>
        <v>3.1495407479696509E-13</v>
      </c>
      <c r="AK459">
        <f t="shared" si="226"/>
        <v>1.9998337186174959E-12</v>
      </c>
      <c r="AL459">
        <f t="shared" si="236"/>
        <v>1.2698152594779533E-11</v>
      </c>
      <c r="AM459">
        <f t="shared" si="246"/>
        <v>8.0628243148023102E-11</v>
      </c>
      <c r="AN459">
        <f t="shared" si="225"/>
        <v>5.1195743196607761E-10</v>
      </c>
      <c r="AO459">
        <f t="shared" si="235"/>
        <v>3.2507270642635624E-9</v>
      </c>
      <c r="AP459">
        <f t="shared" si="245"/>
        <v>2.0640830245893934E-8</v>
      </c>
      <c r="AQ459">
        <f t="shared" si="223"/>
        <v>1.3106110258331595E-7</v>
      </c>
      <c r="AR459">
        <f t="shared" si="233"/>
        <v>8.3218612845147102E-7</v>
      </c>
      <c r="AS459">
        <f t="shared" si="243"/>
        <v>5.2840525429488319E-6</v>
      </c>
      <c r="AT459">
        <f t="shared" ref="AT459:AT464" si="252">$C$8*EXP(-$C$5*($D459-($AT$14-1)*$C$3))</f>
        <v>3.3551642261328909E-5</v>
      </c>
      <c r="AU459">
        <f t="shared" si="231"/>
        <v>2.1303964888357674E-4</v>
      </c>
      <c r="AV459">
        <f t="shared" si="241"/>
        <v>1.3527174509949018E-3</v>
      </c>
      <c r="AW459">
        <f t="shared" si="219"/>
        <v>8.5892204189001904E-3</v>
      </c>
      <c r="AX459">
        <f t="shared" si="229"/>
        <v>5.4538150114195591E-2</v>
      </c>
      <c r="AY459">
        <f t="shared" si="239"/>
        <v>0.34629566745469464</v>
      </c>
      <c r="AZ459">
        <f t="shared" si="249"/>
        <v>2.1988404272384474</v>
      </c>
    </row>
    <row r="460" spans="1:52" x14ac:dyDescent="0.2">
      <c r="A460">
        <v>446</v>
      </c>
      <c r="B460">
        <f t="shared" si="188"/>
        <v>44</v>
      </c>
      <c r="C460">
        <f t="shared" si="189"/>
        <v>5</v>
      </c>
      <c r="D460">
        <f t="shared" si="190"/>
        <v>356.44444444444446</v>
      </c>
      <c r="E460">
        <f t="shared" si="191"/>
        <v>-284.44444444444446</v>
      </c>
      <c r="F460" t="e">
        <f t="shared" si="192"/>
        <v>#N/A</v>
      </c>
      <c r="G460" t="e">
        <f t="shared" si="193"/>
        <v>#N/A</v>
      </c>
      <c r="H460">
        <f t="shared" si="194"/>
        <v>8.5535582210382485E-36</v>
      </c>
      <c r="I460">
        <f t="shared" si="203"/>
        <v>5.4311709272589699E-35</v>
      </c>
      <c r="J460">
        <f t="shared" si="212"/>
        <v>3.4485785773399644E-34</v>
      </c>
      <c r="K460">
        <f t="shared" si="222"/>
        <v>2.1897109045857933E-33</v>
      </c>
      <c r="L460">
        <f t="shared" si="232"/>
        <v>1.3903797573782971E-32</v>
      </c>
      <c r="M460">
        <f t="shared" si="242"/>
        <v>8.8283611579903143E-32</v>
      </c>
      <c r="N460">
        <f t="shared" si="251"/>
        <v>5.6056599157396353E-31</v>
      </c>
      <c r="O460">
        <f t="shared" si="199"/>
        <v>3.5593721788884435E-30</v>
      </c>
      <c r="P460">
        <f t="shared" si="208"/>
        <v>2.2600604564455221E-29</v>
      </c>
      <c r="Q460">
        <f t="shared" si="217"/>
        <v>1.4350489384293475E-28</v>
      </c>
      <c r="R460">
        <f t="shared" si="227"/>
        <v>9.1119927779543578E-28</v>
      </c>
      <c r="S460">
        <f t="shared" si="237"/>
        <v>5.7857547685005402E-27</v>
      </c>
      <c r="T460">
        <f t="shared" si="247"/>
        <v>3.673725282379132E-26</v>
      </c>
      <c r="U460">
        <f t="shared" si="196"/>
        <v>2.332670151156317E-25</v>
      </c>
      <c r="V460">
        <f t="shared" si="205"/>
        <v>1.4811532207361394E-24</v>
      </c>
      <c r="W460">
        <f t="shared" si="214"/>
        <v>9.4047367228905177E-24</v>
      </c>
      <c r="X460">
        <f t="shared" si="224"/>
        <v>5.9716355869601762E-23</v>
      </c>
      <c r="Y460">
        <f t="shared" si="234"/>
        <v>3.7917522450845192E-22</v>
      </c>
      <c r="Z460">
        <f t="shared" si="244"/>
        <v>2.4076126010599744E-21</v>
      </c>
      <c r="AA460">
        <f t="shared" si="186"/>
        <v>1.528738710261806E-20</v>
      </c>
      <c r="AB460">
        <f t="shared" si="201"/>
        <v>9.7068857474163777E-20</v>
      </c>
      <c r="AC460">
        <f t="shared" si="210"/>
        <v>6.1634882587135383E-19</v>
      </c>
      <c r="AD460">
        <f t="shared" si="220"/>
        <v>3.9135710982701987E-18</v>
      </c>
      <c r="AE460">
        <f t="shared" si="230"/>
        <v>2.4849627513385945E-17</v>
      </c>
      <c r="AF460">
        <f t="shared" si="240"/>
        <v>1.577852994230667E-16</v>
      </c>
      <c r="AG460">
        <f t="shared" si="250"/>
        <v>1.0018742011571715E-15</v>
      </c>
      <c r="AH460">
        <f t="shared" si="228"/>
        <v>6.3615046434268059E-15</v>
      </c>
      <c r="AI460">
        <f t="shared" si="238"/>
        <v>4.0393036652305102E-14</v>
      </c>
      <c r="AJ460">
        <f t="shared" si="248"/>
        <v>2.564797954962361E-13</v>
      </c>
      <c r="AK460">
        <f t="shared" si="226"/>
        <v>1.6285451887172577E-12</v>
      </c>
      <c r="AL460">
        <f t="shared" si="236"/>
        <v>1.0340617382990077E-11</v>
      </c>
      <c r="AM460">
        <f t="shared" si="246"/>
        <v>6.565882764703648E-11</v>
      </c>
      <c r="AN460">
        <f t="shared" si="225"/>
        <v>4.1690756831161822E-10</v>
      </c>
      <c r="AO460">
        <f t="shared" si="235"/>
        <v>2.6471980500454613E-9</v>
      </c>
      <c r="AP460">
        <f t="shared" si="245"/>
        <v>1.6808659877641352E-8</v>
      </c>
      <c r="AQ460">
        <f t="shared" si="223"/>
        <v>1.0672833748777397E-7</v>
      </c>
      <c r="AR460">
        <f t="shared" si="233"/>
        <v>6.7768270081163863E-7</v>
      </c>
      <c r="AS460">
        <f t="shared" si="243"/>
        <v>4.3030169286761819E-6</v>
      </c>
      <c r="AT460">
        <f t="shared" si="252"/>
        <v>2.7322454396870154E-5</v>
      </c>
      <c r="AU460">
        <f t="shared" si="231"/>
        <v>1.7348677140777927E-4</v>
      </c>
      <c r="AV460">
        <f t="shared" si="241"/>
        <v>1.1015723337411013E-3</v>
      </c>
      <c r="AW460">
        <f t="shared" si="219"/>
        <v>6.9945483255987517E-3</v>
      </c>
      <c r="AX460">
        <f t="shared" si="229"/>
        <v>4.4412613480391487E-2</v>
      </c>
      <c r="AY460">
        <f t="shared" si="239"/>
        <v>0.28200251743772187</v>
      </c>
      <c r="AZ460">
        <f t="shared" si="249"/>
        <v>1.7906043713532807</v>
      </c>
    </row>
    <row r="461" spans="1:52" x14ac:dyDescent="0.2">
      <c r="A461">
        <v>447</v>
      </c>
      <c r="B461">
        <f t="shared" si="188"/>
        <v>44</v>
      </c>
      <c r="C461">
        <f t="shared" si="189"/>
        <v>6</v>
      </c>
      <c r="D461">
        <f t="shared" si="190"/>
        <v>357.33333333333331</v>
      </c>
      <c r="E461">
        <f t="shared" si="191"/>
        <v>-285.33333333333331</v>
      </c>
      <c r="F461" t="e">
        <f t="shared" si="192"/>
        <v>#N/A</v>
      </c>
      <c r="G461" t="e">
        <f t="shared" si="193"/>
        <v>#N/A</v>
      </c>
      <c r="H461">
        <f t="shared" si="194"/>
        <v>6.9655071607227299E-36</v>
      </c>
      <c r="I461">
        <f t="shared" si="203"/>
        <v>4.4228213577693366E-35</v>
      </c>
      <c r="J461">
        <f t="shared" si="212"/>
        <v>2.8083165103961999E-34</v>
      </c>
      <c r="K461">
        <f t="shared" si="222"/>
        <v>1.7831698331450199E-33</v>
      </c>
      <c r="L461">
        <f t="shared" si="232"/>
        <v>1.132242267588951E-32</v>
      </c>
      <c r="M461">
        <f t="shared" si="242"/>
        <v>7.1892902666142771E-32</v>
      </c>
      <c r="N461">
        <f t="shared" si="251"/>
        <v>4.5649147728512544E-31</v>
      </c>
      <c r="O461">
        <f t="shared" si="199"/>
        <v>2.898540205027717E-30</v>
      </c>
      <c r="P461">
        <f t="shared" si="208"/>
        <v>1.84045830825323E-29</v>
      </c>
      <c r="Q461">
        <f t="shared" si="217"/>
        <v>1.168618181849922E-28</v>
      </c>
      <c r="R461">
        <f t="shared" si="227"/>
        <v>7.4202629248709591E-28</v>
      </c>
      <c r="S461">
        <f t="shared" si="237"/>
        <v>4.7115732691283061E-27</v>
      </c>
      <c r="T461">
        <f t="shared" si="247"/>
        <v>2.9916625455358027E-26</v>
      </c>
      <c r="U461">
        <f t="shared" si="196"/>
        <v>1.8995873087669536E-25</v>
      </c>
      <c r="V461">
        <f t="shared" si="205"/>
        <v>1.2061627568968473E-24</v>
      </c>
      <c r="W461">
        <f t="shared" si="214"/>
        <v>7.6586561165716592E-24</v>
      </c>
      <c r="X461">
        <f t="shared" si="224"/>
        <v>4.8629435104434047E-23</v>
      </c>
      <c r="Y461">
        <f t="shared" si="234"/>
        <v>3.0877766576559314E-22</v>
      </c>
      <c r="Z461">
        <f t="shared" si="244"/>
        <v>1.9606159658423463E-21</v>
      </c>
      <c r="AA461">
        <f t="shared" si="186"/>
        <v>1.2449135386735124E-20</v>
      </c>
      <c r="AB461">
        <f t="shared" si="201"/>
        <v>7.9047082435991326E-20</v>
      </c>
      <c r="AC461">
        <f t="shared" si="210"/>
        <v>5.0191768725564093E-19</v>
      </c>
      <c r="AD461">
        <f t="shared" si="220"/>
        <v>3.1869786590041944E-18</v>
      </c>
      <c r="AE461">
        <f t="shared" si="230"/>
        <v>2.0236053103613795E-17</v>
      </c>
      <c r="AF461">
        <f t="shared" si="240"/>
        <v>1.2849092793744327E-16</v>
      </c>
      <c r="AG461">
        <f t="shared" si="250"/>
        <v>8.1586653670507415E-16</v>
      </c>
      <c r="AH461">
        <f t="shared" si="228"/>
        <v>5.1804295945251346E-15</v>
      </c>
      <c r="AI461">
        <f t="shared" si="238"/>
        <v>3.2893677551985501E-14</v>
      </c>
      <c r="AJ461">
        <f t="shared" si="248"/>
        <v>2.0886183339649843E-13</v>
      </c>
      <c r="AK461">
        <f t="shared" si="226"/>
        <v>1.3261899761984355E-12</v>
      </c>
      <c r="AL461">
        <f t="shared" si="236"/>
        <v>8.4207814533082947E-12</v>
      </c>
      <c r="AM461">
        <f t="shared" si="246"/>
        <v>5.346862934950363E-11</v>
      </c>
      <c r="AN461">
        <f t="shared" si="225"/>
        <v>3.395046339067985E-10</v>
      </c>
      <c r="AO461">
        <f t="shared" si="235"/>
        <v>2.1557200520469247E-9</v>
      </c>
      <c r="AP461">
        <f t="shared" si="245"/>
        <v>1.3687969113472939E-8</v>
      </c>
      <c r="AQ461">
        <f t="shared" si="223"/>
        <v>8.6913186280140482E-8</v>
      </c>
      <c r="AR461">
        <f t="shared" si="233"/>
        <v>5.5186433332401304E-7</v>
      </c>
      <c r="AS461">
        <f t="shared" si="243"/>
        <v>3.5041200930490686E-6</v>
      </c>
      <c r="AT461">
        <f t="shared" si="252"/>
        <v>2.2249775687715977E-5</v>
      </c>
      <c r="AU461">
        <f t="shared" si="231"/>
        <v>1.412772693309472E-4</v>
      </c>
      <c r="AV461">
        <f t="shared" si="241"/>
        <v>8.9705474382056069E-4</v>
      </c>
      <c r="AW461">
        <f t="shared" si="219"/>
        <v>5.6959425760552849E-3</v>
      </c>
      <c r="AX461">
        <f t="shared" si="229"/>
        <v>3.6166980948722442E-2</v>
      </c>
      <c r="AY461">
        <f t="shared" si="239"/>
        <v>0.2296460144180634</v>
      </c>
      <c r="AZ461">
        <f t="shared" si="249"/>
        <v>1.4581612994701523</v>
      </c>
    </row>
    <row r="462" spans="1:52" x14ac:dyDescent="0.2">
      <c r="A462">
        <v>448</v>
      </c>
      <c r="B462">
        <f t="shared" si="188"/>
        <v>44</v>
      </c>
      <c r="C462">
        <f t="shared" si="189"/>
        <v>7</v>
      </c>
      <c r="D462">
        <f t="shared" si="190"/>
        <v>358.22222222222223</v>
      </c>
      <c r="E462">
        <f t="shared" si="191"/>
        <v>-286.22222222222223</v>
      </c>
      <c r="F462" t="e">
        <f t="shared" si="192"/>
        <v>#N/A</v>
      </c>
      <c r="G462" t="e">
        <f t="shared" si="193"/>
        <v>#N/A</v>
      </c>
      <c r="H462">
        <f t="shared" si="194"/>
        <v>5.6722931851617622E-36</v>
      </c>
      <c r="I462">
        <f t="shared" si="203"/>
        <v>3.6016816676790984E-35</v>
      </c>
      <c r="J462">
        <f t="shared" si="212"/>
        <v>2.2869253072513633E-34</v>
      </c>
      <c r="K462">
        <f t="shared" si="222"/>
        <v>1.452107055401412E-33</v>
      </c>
      <c r="L462">
        <f t="shared" si="232"/>
        <v>9.2203050692584986E-33</v>
      </c>
      <c r="M462">
        <f t="shared" si="242"/>
        <v>5.8545287865634943E-32</v>
      </c>
      <c r="N462">
        <f t="shared" si="251"/>
        <v>3.7173940618275647E-31</v>
      </c>
      <c r="O462">
        <f t="shared" si="199"/>
        <v>2.3603980977301774E-30</v>
      </c>
      <c r="P462">
        <f t="shared" si="208"/>
        <v>1.4987593693602557E-29</v>
      </c>
      <c r="Q462">
        <f t="shared" si="217"/>
        <v>9.5165287982785724E-29</v>
      </c>
      <c r="R462">
        <f t="shared" si="227"/>
        <v>6.0426191301892586E-28</v>
      </c>
      <c r="S462">
        <f t="shared" si="237"/>
        <v>3.8368239855622294E-27</v>
      </c>
      <c r="T462">
        <f t="shared" si="247"/>
        <v>2.4362313723593338E-26</v>
      </c>
      <c r="U462">
        <f t="shared" si="196"/>
        <v>1.5469104973284511E-25</v>
      </c>
      <c r="V462">
        <f t="shared" si="205"/>
        <v>9.8222694030393164E-25</v>
      </c>
      <c r="W462">
        <f t="shared" si="214"/>
        <v>6.2367523132398974E-24</v>
      </c>
      <c r="X462">
        <f t="shared" si="224"/>
        <v>3.9600908731608378E-23</v>
      </c>
      <c r="Y462">
        <f t="shared" si="234"/>
        <v>2.5145009671780664E-22</v>
      </c>
      <c r="Z462">
        <f t="shared" si="244"/>
        <v>1.5966085921894038E-21</v>
      </c>
      <c r="AA462">
        <f t="shared" si="186"/>
        <v>1.0137832635291752E-20</v>
      </c>
      <c r="AB462">
        <f t="shared" si="201"/>
        <v>6.4371224759758548E-20</v>
      </c>
      <c r="AC462">
        <f t="shared" si="210"/>
        <v>4.0873179960048765E-19</v>
      </c>
      <c r="AD462">
        <f t="shared" si="220"/>
        <v>2.5952851546346717E-18</v>
      </c>
      <c r="AE462">
        <f t="shared" si="230"/>
        <v>1.6479033538498201E-17</v>
      </c>
      <c r="AF462">
        <f t="shared" si="240"/>
        <v>1.046353406977249E-16</v>
      </c>
      <c r="AG462">
        <f t="shared" si="250"/>
        <v>6.6439299958647644E-16</v>
      </c>
      <c r="AH462">
        <f t="shared" si="228"/>
        <v>4.2186325858555425E-15</v>
      </c>
      <c r="AI462">
        <f t="shared" si="238"/>
        <v>2.6786647218617593E-14</v>
      </c>
      <c r="AJ462">
        <f t="shared" si="248"/>
        <v>1.7008460789413809E-13</v>
      </c>
      <c r="AK462">
        <f t="shared" si="226"/>
        <v>1.0799699419790157E-12</v>
      </c>
      <c r="AL462">
        <f t="shared" si="236"/>
        <v>6.8573816879660845E-12</v>
      </c>
      <c r="AM462">
        <f t="shared" si="246"/>
        <v>4.3541659620899384E-11</v>
      </c>
      <c r="AN462">
        <f t="shared" si="225"/>
        <v>2.7647230514662822E-10</v>
      </c>
      <c r="AO462">
        <f t="shared" si="235"/>
        <v>1.7554897121193191E-9</v>
      </c>
      <c r="AP462">
        <f t="shared" si="245"/>
        <v>1.1146664862950251E-8</v>
      </c>
      <c r="AQ462">
        <f t="shared" si="223"/>
        <v>7.0776910117536625E-8</v>
      </c>
      <c r="AR462">
        <f t="shared" si="233"/>
        <v>4.4940536630254595E-7</v>
      </c>
      <c r="AS462">
        <f t="shared" si="243"/>
        <v>2.8535462049152608E-6</v>
      </c>
      <c r="AT462">
        <f t="shared" si="252"/>
        <v>1.8118888990089386E-5</v>
      </c>
      <c r="AU462">
        <f t="shared" si="231"/>
        <v>1.1504777377345164E-4</v>
      </c>
      <c r="AV462">
        <f t="shared" si="241"/>
        <v>7.30507828458306E-4</v>
      </c>
      <c r="AW462">
        <f t="shared" si="219"/>
        <v>4.638435581462882E-3</v>
      </c>
      <c r="AX462">
        <f t="shared" si="229"/>
        <v>2.9452230086003617E-2</v>
      </c>
      <c r="AY462">
        <f t="shared" si="239"/>
        <v>0.18701000408532631</v>
      </c>
      <c r="AZ462">
        <f t="shared" si="249"/>
        <v>1.1874395088544971</v>
      </c>
    </row>
    <row r="463" spans="1:52" x14ac:dyDescent="0.2">
      <c r="A463">
        <v>449</v>
      </c>
      <c r="B463">
        <f>FLOOR(A463-1,10)/10</f>
        <v>44</v>
      </c>
      <c r="C463">
        <f t="shared" si="189"/>
        <v>8</v>
      </c>
      <c r="D463">
        <f>(B463+C463/9)*$C$3</f>
        <v>359.11111111111109</v>
      </c>
      <c r="E463">
        <f>$C$10-D463</f>
        <v>-287.11111111111109</v>
      </c>
      <c r="F463" t="e">
        <f>IF(E463&lt;0,NA(),D463)</f>
        <v>#N/A</v>
      </c>
      <c r="G463" t="e">
        <f>IF(E463&lt;0,NA(),SUM(H463:AZ463))</f>
        <v>#N/A</v>
      </c>
      <c r="H463">
        <f t="shared" si="194"/>
        <v>4.6191769294074128E-36</v>
      </c>
      <c r="I463">
        <f t="shared" si="203"/>
        <v>2.9329945267874405E-35</v>
      </c>
      <c r="J463">
        <f t="shared" si="212"/>
        <v>1.8623354388957246E-34</v>
      </c>
      <c r="K463">
        <f t="shared" si="222"/>
        <v>1.1825092939282984E-33</v>
      </c>
      <c r="L463">
        <f t="shared" si="232"/>
        <v>7.5084659885757464E-33</v>
      </c>
      <c r="M463">
        <f t="shared" si="242"/>
        <v>4.7675787235730582E-32</v>
      </c>
      <c r="N463">
        <f t="shared" si="251"/>
        <v>3.0272237924564464E-31</v>
      </c>
      <c r="O463">
        <f t="shared" si="199"/>
        <v>1.9221672930753925E-30</v>
      </c>
      <c r="P463">
        <f t="shared" si="208"/>
        <v>1.2205001532347039E-29</v>
      </c>
      <c r="Q463">
        <f t="shared" si="217"/>
        <v>7.7496929086885074E-29</v>
      </c>
      <c r="R463">
        <f t="shared" si="227"/>
        <v>4.9207482702730075E-28</v>
      </c>
      <c r="S463">
        <f t="shared" si="237"/>
        <v>3.1244803922808441E-27</v>
      </c>
      <c r="T463">
        <f t="shared" si="247"/>
        <v>1.9839213846242456E-26</v>
      </c>
      <c r="U463">
        <f t="shared" si="196"/>
        <v>1.2597115571898908E-25</v>
      </c>
      <c r="V463">
        <f t="shared" si="205"/>
        <v>7.9986698042389655E-25</v>
      </c>
      <c r="W463">
        <f t="shared" si="214"/>
        <v>5.0788387446380723E-24</v>
      </c>
      <c r="X463">
        <f t="shared" si="224"/>
        <v>3.2248615864061229E-23</v>
      </c>
      <c r="Y463">
        <f t="shared" si="234"/>
        <v>2.0476594698851766E-22</v>
      </c>
      <c r="Z463">
        <f t="shared" si="244"/>
        <v>1.3001827186273473E-21</v>
      </c>
      <c r="AA463">
        <f t="shared" si="186"/>
        <v>8.2556456611996806E-21</v>
      </c>
      <c r="AB463">
        <f t="shared" si="201"/>
        <v>5.2420082429060189E-20</v>
      </c>
      <c r="AC463">
        <f t="shared" si="210"/>
        <v>3.3284677596860109E-19</v>
      </c>
      <c r="AD463">
        <f t="shared" si="220"/>
        <v>2.1134452892671198E-18</v>
      </c>
      <c r="AE463">
        <f t="shared" si="230"/>
        <v>1.3419541101839418E-17</v>
      </c>
      <c r="AF463">
        <f t="shared" si="240"/>
        <v>8.5208774647961953E-17</v>
      </c>
      <c r="AG463">
        <f t="shared" si="250"/>
        <v>5.4104199405238305E-16</v>
      </c>
      <c r="AH463">
        <f t="shared" si="228"/>
        <v>3.4354025220708933E-15</v>
      </c>
      <c r="AI463">
        <f t="shared" si="238"/>
        <v>2.1813446309878121E-14</v>
      </c>
      <c r="AJ463">
        <f t="shared" si="248"/>
        <v>1.3850675047740966E-13</v>
      </c>
      <c r="AK463">
        <f t="shared" si="226"/>
        <v>8.7946304565014929E-13</v>
      </c>
      <c r="AL463">
        <f t="shared" si="236"/>
        <v>5.5842422553288031E-12</v>
      </c>
      <c r="AM463">
        <f t="shared" si="246"/>
        <v>3.5457728122216898E-11</v>
      </c>
      <c r="AN463">
        <f t="shared" si="225"/>
        <v>2.2514253968643837E-10</v>
      </c>
      <c r="AO463">
        <f t="shared" si="235"/>
        <v>1.4295660173641746E-9</v>
      </c>
      <c r="AP463">
        <f t="shared" si="245"/>
        <v>9.0771783992875326E-9</v>
      </c>
      <c r="AQ463">
        <f t="shared" si="223"/>
        <v>5.7636490159728058E-8</v>
      </c>
      <c r="AR463">
        <f t="shared" si="233"/>
        <v>3.6596890044522897E-7</v>
      </c>
      <c r="AS463">
        <f t="shared" si="243"/>
        <v>2.3237576702176058E-6</v>
      </c>
      <c r="AT463">
        <f t="shared" si="252"/>
        <v>1.4754941480890393E-5</v>
      </c>
      <c r="AU463">
        <f t="shared" si="231"/>
        <v>9.3688038513978507E-5</v>
      </c>
      <c r="AV463">
        <f t="shared" si="241"/>
        <v>5.9488196357570643E-4</v>
      </c>
      <c r="AW463">
        <f t="shared" si="219"/>
        <v>3.7772650191079367E-3</v>
      </c>
      <c r="AX463">
        <f t="shared" si="229"/>
        <v>2.3984137859578494E-2</v>
      </c>
      <c r="AY463">
        <f t="shared" si="239"/>
        <v>0.15228978267538082</v>
      </c>
      <c r="AZ463">
        <f t="shared" si="249"/>
        <v>0.96697984489163169</v>
      </c>
    </row>
    <row r="464" spans="1:52" x14ac:dyDescent="0.2">
      <c r="A464">
        <v>450</v>
      </c>
      <c r="B464">
        <f>FLOOR(A464-1,10)/10</f>
        <v>44</v>
      </c>
      <c r="C464">
        <f t="shared" si="189"/>
        <v>9</v>
      </c>
      <c r="D464">
        <f>(B464+C464/9)*$C$3</f>
        <v>360</v>
      </c>
      <c r="E464">
        <f>$C$10-D464</f>
        <v>-288</v>
      </c>
      <c r="F464" t="e">
        <f>IF(E464&lt;0,NA(),D464)</f>
        <v>#N/A</v>
      </c>
      <c r="G464" t="e">
        <f>IF(E464&lt;0,NA(),SUM(H464:AZ464))</f>
        <v>#N/A</v>
      </c>
      <c r="H464">
        <f t="shared" si="194"/>
        <v>3.7615819226313341E-36</v>
      </c>
      <c r="I464">
        <f t="shared" si="203"/>
        <v>2.3884556404198283E-35</v>
      </c>
      <c r="J464">
        <f t="shared" si="212"/>
        <v>1.5165747984727121E-34</v>
      </c>
      <c r="K464">
        <f t="shared" si="222"/>
        <v>9.629649721936222E-34</v>
      </c>
      <c r="L464">
        <f t="shared" si="232"/>
        <v>6.1144464394747652E-33</v>
      </c>
      <c r="M464">
        <f t="shared" si="242"/>
        <v>3.8824314840901456E-32</v>
      </c>
      <c r="N464">
        <f t="shared" si="251"/>
        <v>2.4651903288156746E-31</v>
      </c>
      <c r="O464">
        <f t="shared" si="199"/>
        <v>1.565298288505541E-30</v>
      </c>
      <c r="P464">
        <f t="shared" si="208"/>
        <v>9.9390245992707798E-30</v>
      </c>
      <c r="Q464">
        <f t="shared" si="217"/>
        <v>6.3108872417681303E-29</v>
      </c>
      <c r="R464">
        <f t="shared" si="227"/>
        <v>4.0071636185741875E-28</v>
      </c>
      <c r="S464">
        <f t="shared" si="237"/>
        <v>2.5443902974133214E-27</v>
      </c>
      <c r="T464">
        <f t="shared" si="247"/>
        <v>1.6155871338926425E-26</v>
      </c>
      <c r="U464">
        <f t="shared" si="196"/>
        <v>1.0258338863549856E-25</v>
      </c>
      <c r="V464">
        <f t="shared" si="205"/>
        <v>6.5136391613781074E-25</v>
      </c>
      <c r="W464">
        <f t="shared" si="214"/>
        <v>4.1359030627651678E-24</v>
      </c>
      <c r="X464">
        <f t="shared" si="224"/>
        <v>2.6261347490687648E-23</v>
      </c>
      <c r="Y464">
        <f t="shared" si="234"/>
        <v>1.6674916253127967E-22</v>
      </c>
      <c r="Z464">
        <f t="shared" si="244"/>
        <v>1.0587911840678764E-21</v>
      </c>
      <c r="AA464">
        <f t="shared" si="186"/>
        <v>6.7229049576160433E-21</v>
      </c>
      <c r="AB464">
        <f t="shared" si="201"/>
        <v>4.2687785608007625E-20</v>
      </c>
      <c r="AC464">
        <f t="shared" si="210"/>
        <v>2.7105054312137654E-19</v>
      </c>
      <c r="AD464">
        <f t="shared" si="220"/>
        <v>1.7210636691497082E-18</v>
      </c>
      <c r="AE464">
        <f t="shared" si="230"/>
        <v>1.092807311564996E-17</v>
      </c>
      <c r="AF464">
        <f t="shared" si="240"/>
        <v>6.9388939039072432E-17</v>
      </c>
      <c r="AG464">
        <f t="shared" si="250"/>
        <v>4.4059229930232245E-16</v>
      </c>
      <c r="AH464">
        <f t="shared" si="228"/>
        <v>2.7975867176063917E-15</v>
      </c>
      <c r="AI464">
        <f t="shared" si="238"/>
        <v>1.7763568394002555E-14</v>
      </c>
      <c r="AJ464">
        <f t="shared" si="248"/>
        <v>1.1279162862139462E-13</v>
      </c>
      <c r="AK464">
        <f t="shared" si="226"/>
        <v>7.1618219970723425E-13</v>
      </c>
      <c r="AL464">
        <f t="shared" si="236"/>
        <v>4.5474735088646573E-12</v>
      </c>
      <c r="AM464">
        <f t="shared" si="246"/>
        <v>2.8874656927077046E-11</v>
      </c>
      <c r="AN464">
        <f t="shared" si="225"/>
        <v>1.833426431250521E-10</v>
      </c>
      <c r="AO464">
        <f t="shared" si="235"/>
        <v>1.164153218269349E-9</v>
      </c>
      <c r="AP464">
        <f t="shared" si="245"/>
        <v>7.3919121733317287E-9</v>
      </c>
      <c r="AQ464">
        <f t="shared" si="223"/>
        <v>4.6935716640013204E-8</v>
      </c>
      <c r="AR464">
        <f t="shared" si="233"/>
        <v>2.980232238769536E-7</v>
      </c>
      <c r="AS464">
        <f t="shared" si="243"/>
        <v>1.8923295163729204E-6</v>
      </c>
      <c r="AT464">
        <f t="shared" si="252"/>
        <v>1.2015543459843389E-5</v>
      </c>
      <c r="AU464">
        <f t="shared" si="231"/>
        <v>7.6293945312500027E-5</v>
      </c>
      <c r="AV464">
        <f t="shared" si="241"/>
        <v>4.8443635619146714E-4</v>
      </c>
      <c r="AW464">
        <f t="shared" si="219"/>
        <v>3.0759791257199071E-3</v>
      </c>
      <c r="AX464">
        <f t="shared" si="229"/>
        <v>1.9531250000000003E-2</v>
      </c>
      <c r="AY464">
        <f t="shared" si="239"/>
        <v>0.12401570718501562</v>
      </c>
      <c r="AZ464">
        <f t="shared" si="249"/>
        <v>0.78745065618429588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52"/>
  <sheetViews>
    <sheetView workbookViewId="0">
      <selection activeCell="J26" sqref="J26"/>
    </sheetView>
  </sheetViews>
  <sheetFormatPr defaultRowHeight="13.2" x14ac:dyDescent="0.2"/>
  <sheetData>
    <row r="1" spans="1:10" x14ac:dyDescent="0.2">
      <c r="A1">
        <f>'5.po_repeat'!H2</f>
        <v>3</v>
      </c>
    </row>
    <row r="2" spans="1:10" x14ac:dyDescent="0.2">
      <c r="A2" t="s">
        <v>42</v>
      </c>
      <c r="B2" t="s">
        <v>41</v>
      </c>
      <c r="C2" t="s">
        <v>63</v>
      </c>
      <c r="D2" t="s">
        <v>43</v>
      </c>
      <c r="E2" t="s">
        <v>64</v>
      </c>
      <c r="F2" t="s">
        <v>44</v>
      </c>
      <c r="G2" t="s">
        <v>65</v>
      </c>
      <c r="H2" t="s">
        <v>45</v>
      </c>
      <c r="I2" t="s">
        <v>15</v>
      </c>
      <c r="J2" t="s">
        <v>16</v>
      </c>
    </row>
    <row r="3" spans="1:10" x14ac:dyDescent="0.2">
      <c r="A3">
        <v>1</v>
      </c>
      <c r="B3">
        <f>'po1'!F15</f>
        <v>0</v>
      </c>
      <c r="C3">
        <f>'po1'!G15</f>
        <v>0</v>
      </c>
      <c r="D3">
        <f>'po2'!F15</f>
        <v>0</v>
      </c>
      <c r="E3">
        <f>IF($A$1=1,NA(),'po2'!G15)</f>
        <v>0</v>
      </c>
      <c r="F3">
        <f>'po3'!F15</f>
        <v>0</v>
      </c>
      <c r="G3">
        <f>IF($A$1&lt;3,NA(),'po3'!G15)</f>
        <v>0</v>
      </c>
      <c r="H3">
        <v>0</v>
      </c>
      <c r="I3">
        <f>'5.po_repeat'!H7</f>
        <v>0.4</v>
      </c>
      <c r="J3">
        <f>'5.po_repeat'!H8</f>
        <v>0.1</v>
      </c>
    </row>
    <row r="4" spans="1:10" x14ac:dyDescent="0.2">
      <c r="A4">
        <v>2</v>
      </c>
      <c r="B4">
        <f>'po1'!F16</f>
        <v>2.6666666666666665</v>
      </c>
      <c r="C4">
        <f>'po1'!G16</f>
        <v>0.21171434591476704</v>
      </c>
      <c r="D4">
        <f>'po2'!F16</f>
        <v>2.6666666666666665</v>
      </c>
      <c r="E4">
        <f>IF($A$1=1,NA(),'po2'!G16)</f>
        <v>0.21171434591476704</v>
      </c>
      <c r="F4">
        <f>'po3'!F16</f>
        <v>2.6666666666666665</v>
      </c>
      <c r="G4">
        <f>IF($A$1&lt;3,NA(),'po3'!G16)</f>
        <v>0.21171434591476704</v>
      </c>
      <c r="H4">
        <f>'5.po_repeat'!H4</f>
        <v>300</v>
      </c>
      <c r="I4">
        <f>'5.po_repeat'!H7</f>
        <v>0.4</v>
      </c>
      <c r="J4">
        <f>'5.po_repeat'!H8</f>
        <v>0.1</v>
      </c>
    </row>
    <row r="5" spans="1:10" x14ac:dyDescent="0.2">
      <c r="A5">
        <v>3</v>
      </c>
      <c r="B5">
        <f>'po1'!F17</f>
        <v>5.333333333333333</v>
      </c>
      <c r="C5">
        <f>'po1'!G17</f>
        <v>0.226367650443729</v>
      </c>
      <c r="D5">
        <f>'po2'!F17</f>
        <v>5.333333333333333</v>
      </c>
      <c r="E5">
        <f>IF($A$1=1,NA(),'po2'!G17)</f>
        <v>0.226367650443729</v>
      </c>
      <c r="F5">
        <f>'po3'!F17</f>
        <v>5.333333333333333</v>
      </c>
      <c r="G5">
        <f>IF($A$1&lt;3,NA(),'po3'!G17)</f>
        <v>0.226367650443729</v>
      </c>
    </row>
    <row r="6" spans="1:10" x14ac:dyDescent="0.2">
      <c r="A6">
        <v>4</v>
      </c>
      <c r="B6">
        <f>'po1'!F18</f>
        <v>8</v>
      </c>
      <c r="C6">
        <f>'po1'!G18</f>
        <v>0.21163565845759974</v>
      </c>
      <c r="D6">
        <f>'po2'!F18</f>
        <v>8</v>
      </c>
      <c r="E6">
        <f>IF($A$1=1,NA(),'po2'!G18)</f>
        <v>0.21163565845759974</v>
      </c>
      <c r="F6">
        <f>'po3'!F18</f>
        <v>8</v>
      </c>
      <c r="G6">
        <f>IF($A$1&lt;3,NA(),'po3'!G18)</f>
        <v>0.21163565845759974</v>
      </c>
    </row>
    <row r="7" spans="1:10" x14ac:dyDescent="0.2">
      <c r="A7">
        <v>5</v>
      </c>
      <c r="B7">
        <f>'po1'!F19</f>
        <v>10.666666666666666</v>
      </c>
      <c r="C7">
        <f>'po1'!G19</f>
        <v>0.19377999836034918</v>
      </c>
      <c r="D7">
        <f>'po2'!F19</f>
        <v>10.666666666666666</v>
      </c>
      <c r="E7">
        <f>IF($A$1=1,NA(),'po2'!G19)</f>
        <v>0.19377999836034918</v>
      </c>
      <c r="F7">
        <f>'po3'!F19</f>
        <v>10.666666666666666</v>
      </c>
      <c r="G7">
        <f>IF($A$1&lt;3,NA(),'po3'!G19)</f>
        <v>0.19377999836034918</v>
      </c>
    </row>
    <row r="8" spans="1:10" x14ac:dyDescent="0.2">
      <c r="A8">
        <v>6</v>
      </c>
      <c r="B8">
        <f>'po1'!F20</f>
        <v>13.333333333333334</v>
      </c>
      <c r="C8">
        <f>'po1'!G20</f>
        <v>0.1768038281196346</v>
      </c>
      <c r="D8">
        <f>'po2'!F20</f>
        <v>13.333333333333334</v>
      </c>
      <c r="E8">
        <f>IF($A$1=1,NA(),'po2'!G20)</f>
        <v>0.1768038281196346</v>
      </c>
      <c r="F8">
        <f>'po3'!F20</f>
        <v>13.333333333333334</v>
      </c>
      <c r="G8">
        <f>IF($A$1&lt;3,NA(),'po3'!G20)</f>
        <v>0.1768038281196346</v>
      </c>
    </row>
    <row r="9" spans="1:10" x14ac:dyDescent="0.2">
      <c r="A9">
        <v>7</v>
      </c>
      <c r="B9">
        <f>'po1'!F21</f>
        <v>16</v>
      </c>
      <c r="C9">
        <f>'po1'!G21</f>
        <v>0.16121653858511018</v>
      </c>
      <c r="D9">
        <f>'po2'!F21</f>
        <v>16</v>
      </c>
      <c r="E9">
        <f>IF($A$1=1,NA(),'po2'!G21)</f>
        <v>0.16121653858511018</v>
      </c>
      <c r="F9">
        <f>'po3'!F21</f>
        <v>16</v>
      </c>
      <c r="G9">
        <f>IF($A$1&lt;3,NA(),'po3'!G21)</f>
        <v>0.16121653858511018</v>
      </c>
    </row>
    <row r="10" spans="1:10" x14ac:dyDescent="0.2">
      <c r="A10">
        <v>8</v>
      </c>
      <c r="B10">
        <f>'po1'!F22</f>
        <v>18.666666666666668</v>
      </c>
      <c r="C10">
        <f>'po1'!G22</f>
        <v>0.14698797426010426</v>
      </c>
      <c r="D10">
        <f>'po2'!F22</f>
        <v>18.666666666666668</v>
      </c>
      <c r="E10">
        <f>IF($A$1=1,NA(),'po2'!G22)</f>
        <v>0.14698797426010426</v>
      </c>
      <c r="F10">
        <f>'po3'!F22</f>
        <v>18.666666666666668</v>
      </c>
      <c r="G10">
        <f>IF($A$1&lt;3,NA(),'po3'!G22)</f>
        <v>0.14698797426010426</v>
      </c>
    </row>
    <row r="11" spans="1:10" x14ac:dyDescent="0.2">
      <c r="A11">
        <v>9</v>
      </c>
      <c r="B11">
        <f>'po1'!F23</f>
        <v>21.333333333333332</v>
      </c>
      <c r="C11">
        <f>'po1'!G23</f>
        <v>0.13401275045313824</v>
      </c>
      <c r="D11">
        <f>'po2'!F23</f>
        <v>21.333333333333332</v>
      </c>
      <c r="E11">
        <f>IF($A$1=1,NA(),'po2'!G23)</f>
        <v>0.13401275045313824</v>
      </c>
      <c r="F11">
        <f>'po3'!F23</f>
        <v>21.333333333333332</v>
      </c>
      <c r="G11">
        <f>IF($A$1&lt;3,NA(),'po3'!G23)</f>
        <v>0.13401275045313824</v>
      </c>
    </row>
    <row r="12" spans="1:10" x14ac:dyDescent="0.2">
      <c r="A12">
        <v>10</v>
      </c>
      <c r="B12">
        <f>'po1'!F24</f>
        <v>24</v>
      </c>
      <c r="C12">
        <f>'po1'!G24</f>
        <v>0.12218251846832767</v>
      </c>
      <c r="D12">
        <f>'po2'!F24</f>
        <v>24</v>
      </c>
      <c r="E12">
        <f>IF($A$1=1,NA(),'po2'!G24)</f>
        <v>0.12218251846832767</v>
      </c>
      <c r="F12">
        <f>'po3'!F24</f>
        <v>24</v>
      </c>
      <c r="G12">
        <f>IF($A$1&lt;3,NA(),'po3'!G24)</f>
        <v>0.12218251846832767</v>
      </c>
    </row>
    <row r="13" spans="1:10" x14ac:dyDescent="0.2">
      <c r="A13">
        <v>11</v>
      </c>
      <c r="B13">
        <f>'po1'!F25</f>
        <v>24</v>
      </c>
      <c r="C13">
        <f>'po1'!G25</f>
        <v>0.12218251846832767</v>
      </c>
      <c r="D13">
        <f>'po2'!F25</f>
        <v>24</v>
      </c>
      <c r="E13">
        <f>IF($A$1=1,NA(),'po2'!G25)</f>
        <v>0.12218251846832767</v>
      </c>
      <c r="F13">
        <f>'po3'!F25</f>
        <v>24</v>
      </c>
      <c r="G13">
        <f>IF($A$1&lt;3,NA(),'po3'!G25)</f>
        <v>0.12218251846832767</v>
      </c>
    </row>
    <row r="14" spans="1:10" x14ac:dyDescent="0.2">
      <c r="A14">
        <v>12</v>
      </c>
      <c r="B14">
        <f>'po1'!F26</f>
        <v>26.666666666666668</v>
      </c>
      <c r="C14">
        <f>'po1'!G26</f>
        <v>0.32311090833017941</v>
      </c>
      <c r="D14">
        <f>'po2'!F26</f>
        <v>26.666666666666668</v>
      </c>
      <c r="E14">
        <f>IF($A$1=1,NA(),'po2'!G26)</f>
        <v>0.32311090833017941</v>
      </c>
      <c r="F14">
        <f>'po3'!F26</f>
        <v>26.666666666666668</v>
      </c>
      <c r="G14">
        <f>IF($A$1&lt;3,NA(),'po3'!G26)</f>
        <v>0.32311090833017941</v>
      </c>
    </row>
    <row r="15" spans="1:10" x14ac:dyDescent="0.2">
      <c r="A15">
        <v>13</v>
      </c>
      <c r="B15">
        <f>'po1'!F27</f>
        <v>29.333333333333336</v>
      </c>
      <c r="C15">
        <f>'po1'!G27</f>
        <v>0.32793040353333242</v>
      </c>
      <c r="D15">
        <f>'po2'!F27</f>
        <v>29.333333333333336</v>
      </c>
      <c r="E15">
        <f>IF($A$1=1,NA(),'po2'!G27)</f>
        <v>0.32793040353333242</v>
      </c>
      <c r="F15">
        <f>'po3'!F27</f>
        <v>29.333333333333336</v>
      </c>
      <c r="G15">
        <f>IF($A$1&lt;3,NA(),'po3'!G27)</f>
        <v>0.32793040353333242</v>
      </c>
    </row>
    <row r="16" spans="1:10" x14ac:dyDescent="0.2">
      <c r="A16">
        <v>14</v>
      </c>
      <c r="B16">
        <f>'po1'!F28</f>
        <v>32</v>
      </c>
      <c r="C16">
        <f>'po1'!G28</f>
        <v>0.30423270476227143</v>
      </c>
      <c r="D16">
        <f>'po2'!F28</f>
        <v>32</v>
      </c>
      <c r="E16">
        <f>IF($A$1=1,NA(),'po2'!G28)</f>
        <v>0.30423270476227143</v>
      </c>
      <c r="F16">
        <f>'po3'!F28</f>
        <v>32</v>
      </c>
      <c r="G16">
        <f>IF($A$1&lt;3,NA(),'po3'!G28)</f>
        <v>0.30423270476227143</v>
      </c>
    </row>
    <row r="17" spans="1:7" x14ac:dyDescent="0.2">
      <c r="A17">
        <v>15</v>
      </c>
      <c r="B17">
        <f>'po1'!F29</f>
        <v>34.666666666666664</v>
      </c>
      <c r="C17">
        <f>'po1'!G29</f>
        <v>0.27820280789967855</v>
      </c>
      <c r="D17">
        <f>'po2'!F29</f>
        <v>34.666666666666664</v>
      </c>
      <c r="E17">
        <f>IF($A$1=1,NA(),'po2'!G29)</f>
        <v>0.27820280789967855</v>
      </c>
      <c r="F17">
        <f>'po3'!F29</f>
        <v>34.666666666666664</v>
      </c>
      <c r="G17">
        <f>IF($A$1&lt;3,NA(),'po3'!G29)</f>
        <v>0.27820280789967855</v>
      </c>
    </row>
    <row r="18" spans="1:7" x14ac:dyDescent="0.2">
      <c r="A18">
        <v>16</v>
      </c>
      <c r="B18">
        <f>'po1'!F30</f>
        <v>37.333333333333336</v>
      </c>
      <c r="C18">
        <f>'po1'!G30</f>
        <v>0.25377400213167151</v>
      </c>
      <c r="D18">
        <f>'po2'!F30</f>
        <v>37.333333333333336</v>
      </c>
      <c r="E18">
        <f>IF($A$1=1,NA(),'po2'!G30)</f>
        <v>0.25377400213167151</v>
      </c>
      <c r="F18">
        <f>'po3'!F30</f>
        <v>37.333333333333336</v>
      </c>
      <c r="G18">
        <f>IF($A$1&lt;3,NA(),'po3'!G30)</f>
        <v>0.25377400213167151</v>
      </c>
    </row>
    <row r="19" spans="1:7" x14ac:dyDescent="0.2">
      <c r="A19">
        <v>17</v>
      </c>
      <c r="B19">
        <f>'po1'!F31</f>
        <v>40</v>
      </c>
      <c r="C19">
        <f>'po1'!G31</f>
        <v>0.2313919771813461</v>
      </c>
      <c r="D19">
        <f>'po2'!F31</f>
        <v>40</v>
      </c>
      <c r="E19">
        <f>IF($A$1=1,NA(),'po2'!G31)</f>
        <v>0.2313919771813461</v>
      </c>
      <c r="F19">
        <f>'po3'!F31</f>
        <v>40</v>
      </c>
      <c r="G19">
        <f>IF($A$1&lt;3,NA(),'po3'!G31)</f>
        <v>0.2313919771813461</v>
      </c>
    </row>
    <row r="20" spans="1:7" x14ac:dyDescent="0.2">
      <c r="A20">
        <v>18</v>
      </c>
      <c r="B20">
        <f>'po1'!F32</f>
        <v>42.666666666666664</v>
      </c>
      <c r="C20">
        <f>'po1'!G32</f>
        <v>0.21096849977292137</v>
      </c>
      <c r="D20">
        <f>'po2'!F32</f>
        <v>42.666666666666664</v>
      </c>
      <c r="E20">
        <f>IF($A$1=1,NA(),'po2'!G32)</f>
        <v>0.21096849977292137</v>
      </c>
      <c r="F20">
        <f>'po3'!F32</f>
        <v>42.666666666666664</v>
      </c>
      <c r="G20">
        <f>IF($A$1&lt;3,NA(),'po3'!G32)</f>
        <v>0.21096849977292137</v>
      </c>
    </row>
    <row r="21" spans="1:7" x14ac:dyDescent="0.2">
      <c r="A21">
        <v>19</v>
      </c>
      <c r="B21">
        <f>'po1'!F33</f>
        <v>45.333333333333329</v>
      </c>
      <c r="C21">
        <f>'po1'!G33</f>
        <v>0.19234523439297668</v>
      </c>
      <c r="D21">
        <f>'po2'!F33</f>
        <v>45.333333333333329</v>
      </c>
      <c r="E21">
        <f>IF($A$1=1,NA(),'po2'!G33)</f>
        <v>0.19234523439297668</v>
      </c>
      <c r="F21">
        <f>'po3'!F33</f>
        <v>45.333333333333329</v>
      </c>
      <c r="G21">
        <f>IF($A$1&lt;3,NA(),'po3'!G33)</f>
        <v>0.19234523439297668</v>
      </c>
    </row>
    <row r="22" spans="1:7" x14ac:dyDescent="0.2">
      <c r="A22">
        <v>20</v>
      </c>
      <c r="B22">
        <f>'po1'!F34</f>
        <v>48</v>
      </c>
      <c r="C22">
        <f>'po1'!G34</f>
        <v>0.17536555588974417</v>
      </c>
      <c r="D22">
        <f>'po2'!F34</f>
        <v>48</v>
      </c>
      <c r="E22">
        <f>IF($A$1=1,NA(),'po2'!G34)</f>
        <v>0.17536555588974417</v>
      </c>
      <c r="F22">
        <f>'po3'!F34</f>
        <v>48</v>
      </c>
      <c r="G22">
        <f>IF($A$1&lt;3,NA(),'po3'!G34)</f>
        <v>0.17536555588974417</v>
      </c>
    </row>
    <row r="23" spans="1:7" x14ac:dyDescent="0.2">
      <c r="A23">
        <v>21</v>
      </c>
      <c r="B23">
        <f>'po1'!F35</f>
        <v>48</v>
      </c>
      <c r="C23">
        <f>'po1'!G35</f>
        <v>0.17536555588974417</v>
      </c>
      <c r="D23">
        <f>'po2'!F35</f>
        <v>48</v>
      </c>
      <c r="E23">
        <f>IF($A$1=1,NA(),'po2'!G35)</f>
        <v>0.17536555588974417</v>
      </c>
      <c r="F23">
        <f>'po3'!F35</f>
        <v>48</v>
      </c>
      <c r="G23">
        <f>IF($A$1&lt;3,NA(),'po3'!G35)</f>
        <v>0.17536555588974417</v>
      </c>
    </row>
    <row r="24" spans="1:7" x14ac:dyDescent="0.2">
      <c r="A24">
        <v>22</v>
      </c>
      <c r="B24">
        <f>'po1'!F36</f>
        <v>50.666666666666671</v>
      </c>
      <c r="C24">
        <f>'po1'!G36</f>
        <v>0.37159907955711891</v>
      </c>
      <c r="D24">
        <f>'po2'!F36</f>
        <v>50.666666666666671</v>
      </c>
      <c r="E24">
        <f>IF($A$1=1,NA(),'po2'!G36)</f>
        <v>0.37159907955711891</v>
      </c>
      <c r="F24">
        <f>'po3'!F36</f>
        <v>50.666666666666671</v>
      </c>
      <c r="G24">
        <f>IF($A$1&lt;3,NA(),'po3'!G36)</f>
        <v>0.37159907955711891</v>
      </c>
    </row>
    <row r="25" spans="1:7" x14ac:dyDescent="0.2">
      <c r="A25">
        <v>23</v>
      </c>
      <c r="B25">
        <f>'po1'!F37</f>
        <v>53.333333333333336</v>
      </c>
      <c r="C25">
        <f>'po1'!G37</f>
        <v>0.37213815966999464</v>
      </c>
      <c r="D25">
        <f>'po2'!F37</f>
        <v>53.333333333333336</v>
      </c>
      <c r="E25">
        <f>IF($A$1=1,NA(),'po2'!G37)</f>
        <v>0.37213815966999464</v>
      </c>
      <c r="F25">
        <f>'po3'!F37</f>
        <v>53.333333333333336</v>
      </c>
      <c r="G25">
        <f>IF($A$1&lt;3,NA(),'po3'!G37)</f>
        <v>0.37213815966999464</v>
      </c>
    </row>
    <row r="26" spans="1:7" x14ac:dyDescent="0.2">
      <c r="A26">
        <v>24</v>
      </c>
      <c r="B26">
        <f>'po1'!F38</f>
        <v>56</v>
      </c>
      <c r="C26">
        <f>'po1'!G38</f>
        <v>0.34453791020076391</v>
      </c>
      <c r="D26">
        <f>'po2'!F38</f>
        <v>56</v>
      </c>
      <c r="E26">
        <f>IF($A$1=1,NA(),'po2'!G38)</f>
        <v>0.34453791020076391</v>
      </c>
      <c r="F26">
        <f>'po3'!F38</f>
        <v>56</v>
      </c>
      <c r="G26">
        <f>IF($A$1&lt;3,NA(),'po3'!G38)</f>
        <v>0.34453791020076391</v>
      </c>
    </row>
    <row r="27" spans="1:7" x14ac:dyDescent="0.2">
      <c r="A27">
        <v>25</v>
      </c>
      <c r="B27">
        <f>'po1'!F39</f>
        <v>58.666666666666671</v>
      </c>
      <c r="C27">
        <f>'po1'!G39</f>
        <v>0.31494997010391096</v>
      </c>
      <c r="D27">
        <f>'po2'!F39</f>
        <v>58.666666666666671</v>
      </c>
      <c r="E27">
        <f>IF($A$1=1,NA(),'po2'!G39)</f>
        <v>0.31494997010391096</v>
      </c>
      <c r="F27">
        <f>'po3'!F39</f>
        <v>58.666666666666671</v>
      </c>
      <c r="G27">
        <f>IF($A$1&lt;3,NA(),'po3'!G39)</f>
        <v>0.31494997010391096</v>
      </c>
    </row>
    <row r="28" spans="1:7" x14ac:dyDescent="0.2">
      <c r="A28">
        <v>26</v>
      </c>
      <c r="B28">
        <f>'po1'!F40</f>
        <v>61.333333333333329</v>
      </c>
      <c r="C28">
        <f>'po1'!G40</f>
        <v>0.28727721630396691</v>
      </c>
      <c r="D28">
        <f>'po2'!F40</f>
        <v>61.333333333333329</v>
      </c>
      <c r="E28">
        <f>IF($A$1=1,NA(),'po2'!G40)</f>
        <v>0.28727721630396691</v>
      </c>
      <c r="F28">
        <f>'po3'!F40</f>
        <v>61.333333333333329</v>
      </c>
      <c r="G28">
        <f>IF($A$1&lt;3,NA(),'po3'!G40)</f>
        <v>0.28727721630396691</v>
      </c>
    </row>
    <row r="29" spans="1:7" x14ac:dyDescent="0.2">
      <c r="A29">
        <v>27</v>
      </c>
      <c r="B29">
        <f>'po1'!F41</f>
        <v>64</v>
      </c>
      <c r="C29">
        <f>'po1'!G41</f>
        <v>0.2619376109812101</v>
      </c>
      <c r="D29">
        <f>'po2'!F41</f>
        <v>64</v>
      </c>
      <c r="E29">
        <f>IF($A$1=1,NA(),'po2'!G41)</f>
        <v>0.2619376109812101</v>
      </c>
      <c r="F29">
        <f>'po3'!F41</f>
        <v>64</v>
      </c>
      <c r="G29">
        <f>IF($A$1&lt;3,NA(),'po3'!G41)</f>
        <v>0.2619376109812101</v>
      </c>
    </row>
    <row r="30" spans="1:7" x14ac:dyDescent="0.2">
      <c r="A30">
        <v>28</v>
      </c>
      <c r="B30">
        <f>'po1'!F42</f>
        <v>66.666666666666657</v>
      </c>
      <c r="C30">
        <f>'po1'!G42</f>
        <v>0.23881764103552144</v>
      </c>
      <c r="D30">
        <f>'po2'!F42</f>
        <v>66.666666666666657</v>
      </c>
      <c r="E30">
        <f>IF($A$1=1,NA(),'po2'!G42)</f>
        <v>0.23881764103552144</v>
      </c>
      <c r="F30">
        <f>'po3'!F42</f>
        <v>66.666666666666657</v>
      </c>
      <c r="G30">
        <f>IF($A$1&lt;3,NA(),'po3'!G42)</f>
        <v>0.23881764103552144</v>
      </c>
    </row>
    <row r="31" spans="1:7" x14ac:dyDescent="0.2">
      <c r="A31">
        <v>29</v>
      </c>
      <c r="B31">
        <f>'po1'!F43</f>
        <v>69.333333333333329</v>
      </c>
      <c r="C31">
        <f>'po1'!G43</f>
        <v>0.21773592276912368</v>
      </c>
      <c r="D31">
        <f>'po2'!F43</f>
        <v>69.333333333333329</v>
      </c>
      <c r="E31">
        <f>IF($A$1=1,NA(),'po2'!G43)</f>
        <v>0.21773592276912368</v>
      </c>
      <c r="F31">
        <f>'po3'!F43</f>
        <v>69.333333333333329</v>
      </c>
      <c r="G31">
        <f>IF($A$1&lt;3,NA(),'po3'!G43)</f>
        <v>0.21773592276912368</v>
      </c>
    </row>
    <row r="32" spans="1:7" x14ac:dyDescent="0.2">
      <c r="A32">
        <v>30</v>
      </c>
      <c r="B32">
        <f>'po1'!F44</f>
        <v>72</v>
      </c>
      <c r="C32">
        <f>'po1'!G44</f>
        <v>0.19851481748225108</v>
      </c>
      <c r="D32">
        <f>'po2'!F44</f>
        <v>72</v>
      </c>
      <c r="E32">
        <f>IF($A$1=1,NA(),'po2'!G44)</f>
        <v>0.19851481748225108</v>
      </c>
      <c r="F32">
        <f>'po3'!F44</f>
        <v>72</v>
      </c>
      <c r="G32">
        <f>IF($A$1&lt;3,NA(),'po3'!G44)</f>
        <v>0.19851481748225108</v>
      </c>
    </row>
    <row r="33" spans="1:7" x14ac:dyDescent="0.2">
      <c r="A33">
        <v>31</v>
      </c>
      <c r="B33">
        <f>'po1'!F45</f>
        <v>72</v>
      </c>
      <c r="C33">
        <f>'po1'!G45</f>
        <v>0.19851481748225108</v>
      </c>
      <c r="D33">
        <f>'po2'!F45</f>
        <v>72</v>
      </c>
      <c r="E33">
        <f>IF($A$1=1,NA(),'po2'!G45)</f>
        <v>0.19851481748225108</v>
      </c>
      <c r="F33">
        <f>'po3'!F45</f>
        <v>72</v>
      </c>
      <c r="G33">
        <f>IF($A$1&lt;3,NA(),'po3'!G45)</f>
        <v>0.19851481748225108</v>
      </c>
    </row>
    <row r="34" spans="1:7" x14ac:dyDescent="0.2">
      <c r="A34">
        <v>32</v>
      </c>
      <c r="B34">
        <f>'po1'!F46</f>
        <v>74.666666666666671</v>
      </c>
      <c r="C34">
        <f>'po1'!G46</f>
        <v>0.39270478194452441</v>
      </c>
      <c r="D34">
        <f>'po2'!F46</f>
        <v>74.666666666666671</v>
      </c>
      <c r="E34">
        <f>IF($A$1=1,NA(),'po2'!G46)</f>
        <v>0.39270478194452441</v>
      </c>
      <c r="F34">
        <f>'po3'!F46</f>
        <v>74.666666666666671</v>
      </c>
      <c r="G34">
        <f>IF($A$1&lt;3,NA(),'po3'!G46)</f>
        <v>0.39270478194452441</v>
      </c>
    </row>
    <row r="35" spans="1:7" x14ac:dyDescent="0.2">
      <c r="A35">
        <v>33</v>
      </c>
      <c r="B35">
        <f>'po1'!F47</f>
        <v>77.333333333333343</v>
      </c>
      <c r="C35">
        <f>'po1'!G47</f>
        <v>0.39138070317340901</v>
      </c>
      <c r="D35">
        <f>'po2'!F47</f>
        <v>77.333333333333343</v>
      </c>
      <c r="E35">
        <f>IF($A$1=1,NA(),'po2'!G47)</f>
        <v>0.39138070317340901</v>
      </c>
      <c r="F35">
        <f>'po3'!F47</f>
        <v>77.333333333333343</v>
      </c>
      <c r="G35">
        <f>IF($A$1&lt;3,NA(),'po3'!G47)</f>
        <v>0.39138070317340901</v>
      </c>
    </row>
    <row r="36" spans="1:7" x14ac:dyDescent="0.2">
      <c r="A36">
        <v>34</v>
      </c>
      <c r="B36">
        <f>'po1'!F48</f>
        <v>80</v>
      </c>
      <c r="C36">
        <f>'po1'!G48</f>
        <v>0.36208176984988671</v>
      </c>
      <c r="D36">
        <f>'po2'!F48</f>
        <v>80</v>
      </c>
      <c r="E36">
        <f>IF($A$1=1,NA(),'po2'!G48)</f>
        <v>0.36208176984988671</v>
      </c>
      <c r="F36">
        <f>'po3'!F48</f>
        <v>80</v>
      </c>
      <c r="G36">
        <f>IF($A$1&lt;3,NA(),'po3'!G48)</f>
        <v>0.36208176984988671</v>
      </c>
    </row>
    <row r="37" spans="1:7" x14ac:dyDescent="0.2">
      <c r="A37">
        <v>35</v>
      </c>
      <c r="B37">
        <f>'po1'!F49</f>
        <v>82.666666666666671</v>
      </c>
      <c r="C37">
        <f>'po1'!G49</f>
        <v>0.3309451014821253</v>
      </c>
      <c r="D37">
        <f>'po2'!F49</f>
        <v>82.666666666666671</v>
      </c>
      <c r="E37">
        <f>IF($A$1=1,NA(),'po2'!G49)</f>
        <v>0.3309451014821253</v>
      </c>
      <c r="F37">
        <f>'po3'!F49</f>
        <v>82.666666666666671</v>
      </c>
      <c r="G37">
        <f>IF($A$1&lt;3,NA(),'po3'!G49)</f>
        <v>0.3309451014821253</v>
      </c>
    </row>
    <row r="38" spans="1:7" x14ac:dyDescent="0.2">
      <c r="A38">
        <v>36</v>
      </c>
      <c r="B38">
        <f>'po1'!F50</f>
        <v>85.333333333333329</v>
      </c>
      <c r="C38">
        <f>'po1'!G50</f>
        <v>0.30186033728892814</v>
      </c>
      <c r="D38">
        <f>'po2'!F50</f>
        <v>85.333333333333329</v>
      </c>
      <c r="E38">
        <f>IF($A$1=1,NA(),'po2'!G50)</f>
        <v>0.30186033728892814</v>
      </c>
      <c r="F38">
        <f>'po3'!F50</f>
        <v>85.333333333333329</v>
      </c>
      <c r="G38">
        <f>IF($A$1&lt;3,NA(),'po3'!G50)</f>
        <v>0.30186033728892814</v>
      </c>
    </row>
    <row r="39" spans="1:7" x14ac:dyDescent="0.2">
      <c r="A39">
        <v>37</v>
      </c>
      <c r="B39">
        <f>'po1'!F51</f>
        <v>88</v>
      </c>
      <c r="C39">
        <f>'po1'!G51</f>
        <v>0.27523337033656448</v>
      </c>
      <c r="D39">
        <f>'po2'!F51</f>
        <v>88</v>
      </c>
      <c r="E39">
        <f>IF($A$1=1,NA(),'po2'!G51)</f>
        <v>0.27523337033656448</v>
      </c>
      <c r="F39">
        <f>'po3'!F51</f>
        <v>88</v>
      </c>
      <c r="G39">
        <f>IF($A$1&lt;3,NA(),'po3'!G51)</f>
        <v>0.27523337033656448</v>
      </c>
    </row>
    <row r="40" spans="1:7" x14ac:dyDescent="0.2">
      <c r="A40">
        <v>38</v>
      </c>
      <c r="B40">
        <f>'po1'!F52</f>
        <v>90.666666666666657</v>
      </c>
      <c r="C40">
        <f>'po1'!G52</f>
        <v>0.25093968384225629</v>
      </c>
      <c r="D40">
        <f>'po2'!F52</f>
        <v>90.666666666666657</v>
      </c>
      <c r="E40">
        <f>IF($A$1=1,NA(),'po2'!G52)</f>
        <v>0.25093968384225629</v>
      </c>
      <c r="F40">
        <f>'po3'!F52</f>
        <v>90.666666666666657</v>
      </c>
      <c r="G40">
        <f>IF($A$1&lt;3,NA(),'po3'!G52)</f>
        <v>0.25093968384225629</v>
      </c>
    </row>
    <row r="41" spans="1:7" x14ac:dyDescent="0.2">
      <c r="A41">
        <v>39</v>
      </c>
      <c r="B41">
        <f>'po1'!F53</f>
        <v>93.333333333333329</v>
      </c>
      <c r="C41">
        <f>'po1'!G53</f>
        <v>0.22878786180328922</v>
      </c>
      <c r="D41">
        <f>'po2'!F53</f>
        <v>93.333333333333329</v>
      </c>
      <c r="E41">
        <f>IF($A$1=1,NA(),'po2'!G53)</f>
        <v>0.22878786180328922</v>
      </c>
      <c r="F41">
        <f>'po3'!F53</f>
        <v>93.333333333333329</v>
      </c>
      <c r="G41">
        <f>IF($A$1&lt;3,NA(),'po3'!G53)</f>
        <v>0.22878786180328922</v>
      </c>
    </row>
    <row r="42" spans="1:7" x14ac:dyDescent="0.2">
      <c r="A42">
        <v>40</v>
      </c>
      <c r="B42">
        <f>'po1'!F54</f>
        <v>96</v>
      </c>
      <c r="C42">
        <f>'po1'!G54</f>
        <v>0.2085911188418742</v>
      </c>
      <c r="D42">
        <f>'po2'!F54</f>
        <v>96</v>
      </c>
      <c r="E42">
        <f>IF($A$1=1,NA(),'po2'!G54)</f>
        <v>0.2085911188418742</v>
      </c>
      <c r="F42">
        <f>'po3'!F54</f>
        <v>96</v>
      </c>
      <c r="G42">
        <f>IF($A$1&lt;3,NA(),'po3'!G54)</f>
        <v>0.2085911188418742</v>
      </c>
    </row>
    <row r="43" spans="1:7" x14ac:dyDescent="0.2">
      <c r="A43">
        <v>41</v>
      </c>
      <c r="B43">
        <f>'po1'!F55</f>
        <v>96</v>
      </c>
      <c r="C43">
        <f>'po1'!G55</f>
        <v>0.2085911188418742</v>
      </c>
      <c r="D43">
        <f>'po2'!F55</f>
        <v>96</v>
      </c>
      <c r="E43">
        <f>IF($A$1=1,NA(),'po2'!G55)</f>
        <v>0.2085911188418742</v>
      </c>
      <c r="F43">
        <f>'po3'!F55</f>
        <v>96</v>
      </c>
      <c r="G43">
        <f>IF($A$1&lt;3,NA(),'po3'!G55)</f>
        <v>0.2085911188418742</v>
      </c>
    </row>
    <row r="44" spans="1:7" x14ac:dyDescent="0.2">
      <c r="A44">
        <v>42</v>
      </c>
      <c r="B44">
        <f>'po1'!F56</f>
        <v>98.666666666666657</v>
      </c>
      <c r="C44">
        <f>'po1'!G56</f>
        <v>0.40189157249558233</v>
      </c>
      <c r="D44">
        <f>'po2'!F56</f>
        <v>98.666666666666657</v>
      </c>
      <c r="E44">
        <f>IF($A$1=1,NA(),'po2'!G56)</f>
        <v>0.40189157249558233</v>
      </c>
      <c r="F44">
        <f>'po3'!F56</f>
        <v>98.666666666666657</v>
      </c>
      <c r="G44">
        <f>IF($A$1&lt;3,NA(),'po3'!G56)</f>
        <v>0.40189157249558233</v>
      </c>
    </row>
    <row r="45" spans="1:7" x14ac:dyDescent="0.2">
      <c r="A45">
        <v>43</v>
      </c>
      <c r="B45">
        <f>'po1'!F57</f>
        <v>101.33333333333334</v>
      </c>
      <c r="C45">
        <f>'po1'!G57</f>
        <v>0.39975650671648288</v>
      </c>
      <c r="D45">
        <f>'po2'!F57</f>
        <v>101.33333333333334</v>
      </c>
      <c r="E45">
        <f>IF($A$1=1,NA(),'po2'!G57)</f>
        <v>0.39975650671648288</v>
      </c>
      <c r="F45">
        <f>'po3'!F57</f>
        <v>101.33333333333334</v>
      </c>
      <c r="G45">
        <f>IF($A$1&lt;3,NA(),'po3'!G57)</f>
        <v>0.39975650671648288</v>
      </c>
    </row>
    <row r="46" spans="1:7" x14ac:dyDescent="0.2">
      <c r="A46">
        <v>44</v>
      </c>
      <c r="B46">
        <f>'po1'!F58</f>
        <v>104</v>
      </c>
      <c r="C46">
        <f>'po1'!G58</f>
        <v>0.36971817829985271</v>
      </c>
      <c r="D46">
        <f>'po2'!F58</f>
        <v>104</v>
      </c>
      <c r="E46">
        <f>IF($A$1=1,NA(),'po2'!G58)</f>
        <v>0.36971817829985271</v>
      </c>
      <c r="F46">
        <f>'po3'!F58</f>
        <v>104</v>
      </c>
      <c r="G46">
        <f>IF($A$1&lt;3,NA(),'po3'!G58)</f>
        <v>0.36971817829985271</v>
      </c>
    </row>
    <row r="47" spans="1:7" x14ac:dyDescent="0.2">
      <c r="A47">
        <v>45</v>
      </c>
      <c r="B47">
        <f>'po1'!F59</f>
        <v>106.66666666666667</v>
      </c>
      <c r="C47">
        <f>'po1'!G59</f>
        <v>0.33790738679777532</v>
      </c>
      <c r="D47">
        <f>'po2'!F59</f>
        <v>106.66666666666667</v>
      </c>
      <c r="E47">
        <f>IF($A$1=1,NA(),'po2'!G59)</f>
        <v>0.33790738679777532</v>
      </c>
      <c r="F47">
        <f>'po3'!F59</f>
        <v>106.66666666666667</v>
      </c>
      <c r="G47">
        <f>IF($A$1&lt;3,NA(),'po3'!G59)</f>
        <v>0.33790738679777532</v>
      </c>
    </row>
    <row r="48" spans="1:7" x14ac:dyDescent="0.2">
      <c r="A48">
        <v>46</v>
      </c>
      <c r="B48">
        <f>'po1'!F60</f>
        <v>109.33333333333333</v>
      </c>
      <c r="C48">
        <f>'po1'!G60</f>
        <v>0.30820800938296489</v>
      </c>
      <c r="D48">
        <f>'po2'!F60</f>
        <v>109.33333333333333</v>
      </c>
      <c r="E48">
        <f>IF($A$1=1,NA(),'po2'!G60)</f>
        <v>0.30820800938296489</v>
      </c>
      <c r="F48">
        <f>'po3'!F60</f>
        <v>109.33333333333333</v>
      </c>
      <c r="G48">
        <f>IF($A$1&lt;3,NA(),'po3'!G60)</f>
        <v>0.30820800938296489</v>
      </c>
    </row>
    <row r="49" spans="1:7" x14ac:dyDescent="0.2">
      <c r="A49">
        <v>47</v>
      </c>
      <c r="B49">
        <f>'po1'!F61</f>
        <v>112</v>
      </c>
      <c r="C49">
        <f>'po1'!G61</f>
        <v>0.28102068573469119</v>
      </c>
      <c r="D49">
        <f>'po2'!F61</f>
        <v>112</v>
      </c>
      <c r="E49">
        <f>IF($A$1=1,NA(),'po2'!G61)</f>
        <v>0.28102068573469119</v>
      </c>
      <c r="F49">
        <f>'po3'!F61</f>
        <v>112</v>
      </c>
      <c r="G49">
        <f>IF($A$1&lt;3,NA(),'po3'!G61)</f>
        <v>0.28102068573469119</v>
      </c>
    </row>
    <row r="50" spans="1:7" x14ac:dyDescent="0.2">
      <c r="A50">
        <v>48</v>
      </c>
      <c r="B50">
        <f>'po1'!F62</f>
        <v>114.66666666666666</v>
      </c>
      <c r="C50">
        <f>'po1'!G62</f>
        <v>0.25621610943910766</v>
      </c>
      <c r="D50">
        <f>'po2'!F62</f>
        <v>114.66666666666666</v>
      </c>
      <c r="E50">
        <f>IF($A$1=1,NA(),'po2'!G62)</f>
        <v>0.25621610943910766</v>
      </c>
      <c r="F50">
        <f>'po3'!F62</f>
        <v>114.66666666666666</v>
      </c>
      <c r="G50">
        <f>IF($A$1&lt;3,NA(),'po3'!G62)</f>
        <v>0.25621610943910766</v>
      </c>
    </row>
    <row r="51" spans="1:7" x14ac:dyDescent="0.2">
      <c r="A51">
        <v>49</v>
      </c>
      <c r="B51">
        <f>'po1'!F63</f>
        <v>117.33333333333334</v>
      </c>
      <c r="C51">
        <f>'po1'!G63</f>
        <v>0.23359849767914276</v>
      </c>
      <c r="D51">
        <f>'po2'!F63</f>
        <v>117.33333333333334</v>
      </c>
      <c r="E51">
        <f>IF($A$1=1,NA(),'po2'!G63)</f>
        <v>0.23359849767914276</v>
      </c>
      <c r="F51">
        <f>'po3'!F63</f>
        <v>117.33333333333334</v>
      </c>
      <c r="G51">
        <f>IF($A$1&lt;3,NA(),'po3'!G63)</f>
        <v>0.23359849767914276</v>
      </c>
    </row>
    <row r="52" spans="1:7" x14ac:dyDescent="0.2">
      <c r="A52">
        <v>50</v>
      </c>
      <c r="B52">
        <f>'po1'!F64</f>
        <v>120</v>
      </c>
      <c r="C52">
        <f>'po1'!G64</f>
        <v>0.21297708375415492</v>
      </c>
      <c r="D52">
        <f>'po2'!F64</f>
        <v>120</v>
      </c>
      <c r="E52">
        <f>IF($A$1=1,NA(),'po2'!G64)</f>
        <v>0.21297708375415492</v>
      </c>
      <c r="F52">
        <f>'po3'!F64</f>
        <v>120</v>
      </c>
      <c r="G52">
        <f>IF($A$1&lt;3,NA(),'po3'!G64)</f>
        <v>0.21297708375415492</v>
      </c>
    </row>
    <row r="53" spans="1:7" x14ac:dyDescent="0.2">
      <c r="A53">
        <v>51</v>
      </c>
      <c r="B53">
        <f>'po1'!F65</f>
        <v>120</v>
      </c>
      <c r="C53">
        <f>'po1'!G65</f>
        <v>0.21297708375415492</v>
      </c>
      <c r="D53">
        <f>'po2'!F65</f>
        <v>120</v>
      </c>
      <c r="E53">
        <f>IF($A$1=1,NA(),'po2'!G65)</f>
        <v>0.21297708375415492</v>
      </c>
      <c r="F53">
        <f>'po3'!F65</f>
        <v>120</v>
      </c>
      <c r="G53">
        <f>IF($A$1&lt;3,NA(),'po3'!G65)</f>
        <v>0.21297708375415492</v>
      </c>
    </row>
    <row r="54" spans="1:7" x14ac:dyDescent="0.2">
      <c r="A54">
        <v>52</v>
      </c>
      <c r="B54">
        <f>'po1'!F66</f>
        <v>122.66666666666666</v>
      </c>
      <c r="C54">
        <f>'po1'!G66</f>
        <v>0.4058903553401359</v>
      </c>
      <c r="D54">
        <f>'po2'!F66</f>
        <v>122.66666666666666</v>
      </c>
      <c r="E54">
        <f>IF($A$1=1,NA(),'po2'!G66)</f>
        <v>0.4058903553401359</v>
      </c>
      <c r="F54">
        <f>'po3'!F66</f>
        <v>122.66666666666666</v>
      </c>
      <c r="G54">
        <f>IF($A$1&lt;3,NA(),'po3'!G66)</f>
        <v>0.4058903553401359</v>
      </c>
    </row>
    <row r="55" spans="1:7" x14ac:dyDescent="0.2">
      <c r="A55">
        <v>53</v>
      </c>
      <c r="B55">
        <f>'po1'!F67</f>
        <v>125.33333333333334</v>
      </c>
      <c r="C55">
        <f>'po1'!G67</f>
        <v>0.40340228696272318</v>
      </c>
      <c r="D55">
        <f>'po2'!F67</f>
        <v>125.33333333333334</v>
      </c>
      <c r="E55">
        <f>IF($A$1=1,NA(),'po2'!G67)</f>
        <v>0.40340228696272318</v>
      </c>
      <c r="F55">
        <f>'po3'!F67</f>
        <v>125.33333333333334</v>
      </c>
      <c r="G55">
        <f>IF($A$1&lt;3,NA(),'po3'!G67)</f>
        <v>0.40340228696272318</v>
      </c>
    </row>
    <row r="56" spans="1:7" x14ac:dyDescent="0.2">
      <c r="A56">
        <v>54</v>
      </c>
      <c r="B56">
        <f>'po1'!F68</f>
        <v>128</v>
      </c>
      <c r="C56">
        <f>'po1'!G68</f>
        <v>0.37304211813869131</v>
      </c>
      <c r="D56">
        <f>'po2'!F68</f>
        <v>128</v>
      </c>
      <c r="E56">
        <f>IF($A$1=1,NA(),'po2'!G68)</f>
        <v>0.37304211813869131</v>
      </c>
      <c r="F56">
        <f>'po3'!F68</f>
        <v>128</v>
      </c>
      <c r="G56">
        <f>IF($A$1&lt;3,NA(),'po3'!G68)</f>
        <v>0.37304211813869131</v>
      </c>
    </row>
    <row r="57" spans="1:7" x14ac:dyDescent="0.2">
      <c r="A57">
        <v>55</v>
      </c>
      <c r="B57">
        <f>'po1'!F69</f>
        <v>130.66666666666669</v>
      </c>
      <c r="C57">
        <f>'po1'!G69</f>
        <v>0.3409378974994588</v>
      </c>
      <c r="D57">
        <f>'po2'!F69</f>
        <v>130.66666666666669</v>
      </c>
      <c r="E57">
        <f>IF($A$1=1,NA(),'po2'!G69)</f>
        <v>0.3409378974994588</v>
      </c>
      <c r="F57">
        <f>'po3'!F69</f>
        <v>130.66666666666669</v>
      </c>
      <c r="G57">
        <f>IF($A$1&lt;3,NA(),'po3'!G69)</f>
        <v>0.3409378974994588</v>
      </c>
    </row>
    <row r="58" spans="1:7" x14ac:dyDescent="0.2">
      <c r="A58">
        <v>56</v>
      </c>
      <c r="B58">
        <f>'po1'!F70</f>
        <v>133.33333333333331</v>
      </c>
      <c r="C58">
        <f>'po1'!G70</f>
        <v>0.31097099414150642</v>
      </c>
      <c r="D58">
        <f>'po2'!F70</f>
        <v>133.33333333333331</v>
      </c>
      <c r="E58">
        <f>IF($A$1=1,NA(),'po2'!G70)</f>
        <v>0.31097099414150642</v>
      </c>
      <c r="F58">
        <f>'po3'!F70</f>
        <v>133.33333333333331</v>
      </c>
      <c r="G58">
        <f>IF($A$1&lt;3,NA(),'po3'!G70)</f>
        <v>0.31097099414150642</v>
      </c>
    </row>
    <row r="59" spans="1:7" x14ac:dyDescent="0.2">
      <c r="A59">
        <v>57</v>
      </c>
      <c r="B59">
        <f>'po1'!F71</f>
        <v>136</v>
      </c>
      <c r="C59">
        <f>'po1'!G71</f>
        <v>0.283539761074597</v>
      </c>
      <c r="D59">
        <f>'po2'!F71</f>
        <v>136</v>
      </c>
      <c r="E59">
        <f>IF($A$1=1,NA(),'po2'!G71)</f>
        <v>0.283539761074597</v>
      </c>
      <c r="F59">
        <f>'po3'!F71</f>
        <v>136</v>
      </c>
      <c r="G59">
        <f>IF($A$1&lt;3,NA(),'po3'!G71)</f>
        <v>0.283539761074597</v>
      </c>
    </row>
    <row r="60" spans="1:7" x14ac:dyDescent="0.2">
      <c r="A60">
        <v>58</v>
      </c>
      <c r="B60">
        <f>'po1'!F72</f>
        <v>138.66666666666666</v>
      </c>
      <c r="C60">
        <f>'po1'!G72</f>
        <v>0.25851280707687224</v>
      </c>
      <c r="D60">
        <f>'po2'!F72</f>
        <v>138.66666666666666</v>
      </c>
      <c r="E60">
        <f>IF($A$1=1,NA(),'po2'!G72)</f>
        <v>0.25851280707687224</v>
      </c>
      <c r="F60">
        <f>'po3'!F72</f>
        <v>138.66666666666666</v>
      </c>
      <c r="G60">
        <f>IF($A$1&lt;3,NA(),'po3'!G72)</f>
        <v>0.25851280707687224</v>
      </c>
    </row>
    <row r="61" spans="1:7" x14ac:dyDescent="0.2">
      <c r="A61">
        <v>59</v>
      </c>
      <c r="B61">
        <f>'po1'!F73</f>
        <v>141.33333333333334</v>
      </c>
      <c r="C61">
        <f>'po1'!G73</f>
        <v>0.23569244856491123</v>
      </c>
      <c r="D61">
        <f>'po2'!F73</f>
        <v>141.33333333333334</v>
      </c>
      <c r="E61">
        <f>IF($A$1=1,NA(),'po2'!G73)</f>
        <v>0.23569244856491123</v>
      </c>
      <c r="F61">
        <f>'po3'!F73</f>
        <v>141.33333333333334</v>
      </c>
      <c r="G61">
        <f>IF($A$1&lt;3,NA(),'po3'!G73)</f>
        <v>0.23569244856491123</v>
      </c>
    </row>
    <row r="62" spans="1:7" x14ac:dyDescent="0.2">
      <c r="A62">
        <v>60</v>
      </c>
      <c r="B62">
        <f>'po1'!F74</f>
        <v>144</v>
      </c>
      <c r="C62">
        <f>'po1'!G74</f>
        <v>0.2148861858666464</v>
      </c>
      <c r="D62">
        <f>'po2'!F74</f>
        <v>144</v>
      </c>
      <c r="E62">
        <f>IF($A$1=1,NA(),'po2'!G74)</f>
        <v>0.2148861858666464</v>
      </c>
      <c r="F62">
        <f>'po3'!F74</f>
        <v>144</v>
      </c>
      <c r="G62">
        <f>IF($A$1&lt;3,NA(),'po3'!G74)</f>
        <v>0.2148861858666464</v>
      </c>
    </row>
    <row r="63" spans="1:7" x14ac:dyDescent="0.2">
      <c r="A63">
        <v>61</v>
      </c>
      <c r="B63">
        <f>'po1'!F75</f>
        <v>144</v>
      </c>
      <c r="C63">
        <f>'po1'!G75</f>
        <v>0.2148861858666464</v>
      </c>
      <c r="D63">
        <f>'po2'!F75</f>
        <v>144</v>
      </c>
      <c r="E63">
        <f>IF($A$1=1,NA(),'po2'!G75)</f>
        <v>0.2148861858666464</v>
      </c>
      <c r="F63">
        <f>'po3'!F75</f>
        <v>144</v>
      </c>
      <c r="G63">
        <f>IF($A$1&lt;3,NA(),'po3'!G75)</f>
        <v>0.2148861858666464</v>
      </c>
    </row>
    <row r="64" spans="1:7" x14ac:dyDescent="0.2">
      <c r="A64">
        <v>62</v>
      </c>
      <c r="B64">
        <f>'po1'!F76</f>
        <v>146.66666666666666</v>
      </c>
      <c r="C64">
        <f>'po1'!G76</f>
        <v>0.40763092666904838</v>
      </c>
      <c r="D64">
        <f>'po2'!F76</f>
        <v>146.66666666666666</v>
      </c>
      <c r="E64">
        <f>IF($A$1=1,NA(),'po2'!G76)</f>
        <v>0.40763092666904838</v>
      </c>
      <c r="F64">
        <f>'po3'!F76</f>
        <v>146.66666666666666</v>
      </c>
      <c r="G64">
        <f>IF($A$1&lt;3,NA(),'po3'!G76)</f>
        <v>0.40763092666904838</v>
      </c>
    </row>
    <row r="65" spans="1:7" x14ac:dyDescent="0.2">
      <c r="A65">
        <v>63</v>
      </c>
      <c r="B65">
        <f>'po1'!F77</f>
        <v>149.33333333333334</v>
      </c>
      <c r="C65">
        <f>'po1'!G77</f>
        <v>0.40498920498623237</v>
      </c>
      <c r="D65">
        <f>'po2'!F77</f>
        <v>149.33333333333334</v>
      </c>
      <c r="E65">
        <f>IF($A$1=1,NA(),'po2'!G77)</f>
        <v>0.40498920498623237</v>
      </c>
      <c r="F65">
        <f>'po3'!F77</f>
        <v>149.33333333333334</v>
      </c>
      <c r="G65">
        <f>IF($A$1&lt;3,NA(),'po3'!G77)</f>
        <v>0.40498920498623237</v>
      </c>
    </row>
    <row r="66" spans="1:7" x14ac:dyDescent="0.2">
      <c r="A66">
        <v>64</v>
      </c>
      <c r="B66">
        <f>'po1'!F78</f>
        <v>152</v>
      </c>
      <c r="C66">
        <f>'po1'!G78</f>
        <v>0.37448894698822299</v>
      </c>
      <c r="D66">
        <f>'po2'!F78</f>
        <v>152</v>
      </c>
      <c r="E66">
        <f>IF($A$1=1,NA(),'po2'!G78)</f>
        <v>0.37448894698822299</v>
      </c>
      <c r="F66">
        <f>'po3'!F78</f>
        <v>152</v>
      </c>
      <c r="G66">
        <f>IF($A$1&lt;3,NA(),'po3'!G78)</f>
        <v>0.37448894698822299</v>
      </c>
    </row>
    <row r="67" spans="1:7" x14ac:dyDescent="0.2">
      <c r="A67">
        <v>65</v>
      </c>
      <c r="B67">
        <f>'po1'!F79</f>
        <v>154.66666666666669</v>
      </c>
      <c r="C67">
        <f>'po1'!G79</f>
        <v>0.3422570038986717</v>
      </c>
      <c r="D67">
        <f>'po2'!F79</f>
        <v>154.66666666666669</v>
      </c>
      <c r="E67">
        <f>IF($A$1=1,NA(),'po2'!G79)</f>
        <v>0.3422570038986717</v>
      </c>
      <c r="F67">
        <f>'po3'!F79</f>
        <v>154.66666666666669</v>
      </c>
      <c r="G67">
        <f>IF($A$1&lt;3,NA(),'po3'!G79)</f>
        <v>0.3422570038986717</v>
      </c>
    </row>
    <row r="68" spans="1:7" x14ac:dyDescent="0.2">
      <c r="A68">
        <v>66</v>
      </c>
      <c r="B68">
        <f>'po1'!F80</f>
        <v>157.33333333333331</v>
      </c>
      <c r="C68">
        <f>'po1'!G80</f>
        <v>0.31217365311046985</v>
      </c>
      <c r="D68">
        <f>'po2'!F80</f>
        <v>157.33333333333331</v>
      </c>
      <c r="E68">
        <f>IF($A$1=1,NA(),'po2'!G80)</f>
        <v>0.31217365311046985</v>
      </c>
      <c r="F68">
        <f>'po3'!F80</f>
        <v>157.33333333333331</v>
      </c>
      <c r="G68">
        <f>IF($A$1&lt;3,NA(),'po3'!G80)</f>
        <v>0.31217365311046985</v>
      </c>
    </row>
    <row r="69" spans="1:7" x14ac:dyDescent="0.2">
      <c r="A69">
        <v>67</v>
      </c>
      <c r="B69">
        <f>'po1'!F81</f>
        <v>160</v>
      </c>
      <c r="C69">
        <f>'po1'!G81</f>
        <v>0.28463625230266715</v>
      </c>
      <c r="D69">
        <f>'po2'!F81</f>
        <v>160</v>
      </c>
      <c r="E69">
        <f>IF($A$1=1,NA(),'po2'!G81)</f>
        <v>0.28463625230266715</v>
      </c>
      <c r="F69">
        <f>'po3'!F81</f>
        <v>160</v>
      </c>
      <c r="G69">
        <f>IF($A$1&lt;3,NA(),'po3'!G81)</f>
        <v>0.28463625230266715</v>
      </c>
    </row>
    <row r="70" spans="1:7" x14ac:dyDescent="0.2">
      <c r="A70">
        <v>68</v>
      </c>
      <c r="B70">
        <f>'po1'!F82</f>
        <v>162.66666666666666</v>
      </c>
      <c r="C70">
        <f>'po1'!G82</f>
        <v>0.25951250278801063</v>
      </c>
      <c r="D70">
        <f>'po2'!F82</f>
        <v>162.66666666666666</v>
      </c>
      <c r="E70">
        <f>IF($A$1=1,NA(),'po2'!G82)</f>
        <v>0.25951250278801063</v>
      </c>
      <c r="F70">
        <f>'po3'!F82</f>
        <v>162.66666666666666</v>
      </c>
      <c r="G70">
        <f>IF($A$1&lt;3,NA(),'po3'!G82)</f>
        <v>0.25951250278801063</v>
      </c>
    </row>
    <row r="71" spans="1:7" x14ac:dyDescent="0.2">
      <c r="A71">
        <v>69</v>
      </c>
      <c r="B71">
        <f>'po1'!F83</f>
        <v>165.33333333333334</v>
      </c>
      <c r="C71">
        <f>'po1'!G83</f>
        <v>0.2366038936264713</v>
      </c>
      <c r="D71">
        <f>'po2'!F83</f>
        <v>165.33333333333334</v>
      </c>
      <c r="E71">
        <f>IF($A$1=1,NA(),'po2'!G83)</f>
        <v>0.2366038936264713</v>
      </c>
      <c r="F71">
        <f>'po3'!F83</f>
        <v>165.33333333333334</v>
      </c>
      <c r="G71">
        <f>IF($A$1&lt;3,NA(),'po3'!G83)</f>
        <v>0.2366038936264713</v>
      </c>
    </row>
    <row r="72" spans="1:7" x14ac:dyDescent="0.2">
      <c r="A72">
        <v>70</v>
      </c>
      <c r="B72">
        <f>'po1'!F84</f>
        <v>168</v>
      </c>
      <c r="C72">
        <f>'po1'!G84</f>
        <v>0.21571717082635605</v>
      </c>
      <c r="D72">
        <f>'po2'!F84</f>
        <v>168</v>
      </c>
      <c r="E72">
        <f>IF($A$1=1,NA(),'po2'!G84)</f>
        <v>0.21571717082635605</v>
      </c>
      <c r="F72">
        <f>'po3'!F84</f>
        <v>168</v>
      </c>
      <c r="G72">
        <f>IF($A$1&lt;3,NA(),'po3'!G84)</f>
        <v>0.21571717082635605</v>
      </c>
    </row>
    <row r="73" spans="1:7" x14ac:dyDescent="0.2">
      <c r="A73">
        <v>71</v>
      </c>
      <c r="B73">
        <f>'po1'!F85</f>
        <v>168</v>
      </c>
      <c r="C73">
        <f>'po1'!G85</f>
        <v>0.21571717082635605</v>
      </c>
      <c r="D73">
        <f>'po2'!F85</f>
        <v>168</v>
      </c>
      <c r="E73">
        <f>IF($A$1=1,NA(),'po2'!G85)</f>
        <v>0.21571717082635605</v>
      </c>
      <c r="F73">
        <f>'po3'!F85</f>
        <v>168</v>
      </c>
      <c r="G73">
        <f>IF($A$1&lt;3,NA(),'po3'!G85)</f>
        <v>0.21571717082635605</v>
      </c>
    </row>
    <row r="74" spans="1:7" x14ac:dyDescent="0.2">
      <c r="A74">
        <v>72</v>
      </c>
      <c r="B74">
        <f>'po1'!F86</f>
        <v>170.66666666666666</v>
      </c>
      <c r="C74">
        <f>'po1'!G86</f>
        <v>0.4083885543444693</v>
      </c>
      <c r="D74">
        <f>'po2'!F86</f>
        <v>170.66666666666666</v>
      </c>
      <c r="E74">
        <f>IF($A$1=1,NA(),'po2'!G86)</f>
        <v>0.4083885543444693</v>
      </c>
      <c r="F74">
        <f>'po3'!F86</f>
        <v>170.66666666666666</v>
      </c>
      <c r="G74">
        <f>IF($A$1&lt;3,NA(),'po3'!G86)</f>
        <v>0.4083885543444693</v>
      </c>
    </row>
    <row r="75" spans="1:7" x14ac:dyDescent="0.2">
      <c r="A75">
        <v>73</v>
      </c>
      <c r="B75">
        <f>'po1'!F87</f>
        <v>173.33333333333334</v>
      </c>
      <c r="C75">
        <f>'po1'!G87</f>
        <v>0.40567995117586775</v>
      </c>
      <c r="D75">
        <f>'po2'!F87</f>
        <v>173.33333333333334</v>
      </c>
      <c r="E75">
        <f>IF($A$1=1,NA(),'po2'!G87)</f>
        <v>0.40567995117586775</v>
      </c>
      <c r="F75">
        <f>'po3'!F87</f>
        <v>173.33333333333334</v>
      </c>
      <c r="G75">
        <f>IF($A$1&lt;3,NA(),'po3'!G87)</f>
        <v>0.40567995117586775</v>
      </c>
    </row>
    <row r="76" spans="1:7" x14ac:dyDescent="0.2">
      <c r="A76">
        <v>74</v>
      </c>
      <c r="B76">
        <f>'po1'!F88</f>
        <v>176</v>
      </c>
      <c r="C76">
        <f>'po1'!G88</f>
        <v>0.37511871582319944</v>
      </c>
      <c r="D76">
        <f>'po2'!F88</f>
        <v>176</v>
      </c>
      <c r="E76">
        <f>IF($A$1=1,NA(),'po2'!G88)</f>
        <v>0.37511871582319944</v>
      </c>
      <c r="F76">
        <f>'po3'!F88</f>
        <v>176</v>
      </c>
      <c r="G76">
        <f>IF($A$1&lt;3,NA(),'po3'!G88)</f>
        <v>0.37511871582319944</v>
      </c>
    </row>
    <row r="77" spans="1:7" x14ac:dyDescent="0.2">
      <c r="A77">
        <v>75</v>
      </c>
      <c r="B77">
        <f>'po1'!F89</f>
        <v>178.66666666666669</v>
      </c>
      <c r="C77">
        <f>'po1'!G89</f>
        <v>0.34283117830811283</v>
      </c>
      <c r="D77">
        <f>'po2'!F89</f>
        <v>178.66666666666669</v>
      </c>
      <c r="E77">
        <f>IF($A$1=1,NA(),'po2'!G89)</f>
        <v>0.34283117830811283</v>
      </c>
      <c r="F77">
        <f>'po3'!F89</f>
        <v>178.66666666666669</v>
      </c>
      <c r="G77">
        <f>IF($A$1&lt;3,NA(),'po3'!G89)</f>
        <v>0.34283117830811283</v>
      </c>
    </row>
    <row r="78" spans="1:7" x14ac:dyDescent="0.2">
      <c r="A78">
        <v>76</v>
      </c>
      <c r="B78">
        <f>'po1'!F90</f>
        <v>181.33333333333331</v>
      </c>
      <c r="C78">
        <f>'po1'!G90</f>
        <v>0.31269714083191191</v>
      </c>
      <c r="D78">
        <f>'po2'!F90</f>
        <v>181.33333333333331</v>
      </c>
      <c r="E78">
        <f>IF($A$1=1,NA(),'po2'!G90)</f>
        <v>0.31269714083191191</v>
      </c>
      <c r="F78">
        <f>'po3'!F90</f>
        <v>181.33333333333331</v>
      </c>
      <c r="G78">
        <f>IF($A$1&lt;3,NA(),'po3'!G90)</f>
        <v>0.31269714083191191</v>
      </c>
    </row>
    <row r="79" spans="1:7" x14ac:dyDescent="0.2">
      <c r="A79">
        <v>77</v>
      </c>
      <c r="B79">
        <f>'po1'!F91</f>
        <v>184</v>
      </c>
      <c r="C79">
        <f>'po1'!G91</f>
        <v>0.28511352783079003</v>
      </c>
      <c r="D79">
        <f>'po2'!F91</f>
        <v>184</v>
      </c>
      <c r="E79">
        <f>IF($A$1=1,NA(),'po2'!G91)</f>
        <v>0.28511352783079003</v>
      </c>
      <c r="F79">
        <f>'po3'!F91</f>
        <v>184</v>
      </c>
      <c r="G79">
        <f>IF($A$1&lt;3,NA(),'po3'!G91)</f>
        <v>0.28511352783079003</v>
      </c>
    </row>
    <row r="80" spans="1:7" x14ac:dyDescent="0.2">
      <c r="A80">
        <v>78</v>
      </c>
      <c r="B80">
        <f>'po1'!F92</f>
        <v>186.66666666666666</v>
      </c>
      <c r="C80">
        <f>'po1'!G92</f>
        <v>0.25994764562023875</v>
      </c>
      <c r="D80">
        <f>'po2'!F92</f>
        <v>186.66666666666666</v>
      </c>
      <c r="E80">
        <f>IF($A$1=1,NA(),'po2'!G92)</f>
        <v>0.25994764562023875</v>
      </c>
      <c r="F80">
        <f>'po3'!F92</f>
        <v>186.66666666666666</v>
      </c>
      <c r="G80">
        <f>IF($A$1&lt;3,NA(),'po3'!G92)</f>
        <v>0.25994764562023875</v>
      </c>
    </row>
    <row r="81" spans="1:7" x14ac:dyDescent="0.2">
      <c r="A81">
        <v>79</v>
      </c>
      <c r="B81">
        <f>'po1'!F93</f>
        <v>189.33333333333334</v>
      </c>
      <c r="C81">
        <f>'po1'!G93</f>
        <v>0.2370006231323486</v>
      </c>
      <c r="D81">
        <f>'po2'!F93</f>
        <v>189.33333333333334</v>
      </c>
      <c r="E81">
        <f>IF($A$1=1,NA(),'po2'!G93)</f>
        <v>0.2370006231323486</v>
      </c>
      <c r="F81">
        <f>'po3'!F93</f>
        <v>189.33333333333334</v>
      </c>
      <c r="G81">
        <f>IF($A$1&lt;3,NA(),'po3'!G93)</f>
        <v>0.2370006231323486</v>
      </c>
    </row>
    <row r="82" spans="1:7" x14ac:dyDescent="0.2">
      <c r="A82">
        <v>80</v>
      </c>
      <c r="B82">
        <f>'po1'!F94</f>
        <v>192</v>
      </c>
      <c r="C82">
        <f>'po1'!G94</f>
        <v>0.21607887803873899</v>
      </c>
      <c r="D82">
        <f>'po2'!F94</f>
        <v>192</v>
      </c>
      <c r="E82">
        <f>IF($A$1=1,NA(),'po2'!G94)</f>
        <v>0.21607887803873899</v>
      </c>
      <c r="F82">
        <f>'po3'!F94</f>
        <v>192</v>
      </c>
      <c r="G82">
        <f>IF($A$1&lt;3,NA(),'po3'!G94)</f>
        <v>0.21607887803873899</v>
      </c>
    </row>
    <row r="83" spans="1:7" x14ac:dyDescent="0.2">
      <c r="A83">
        <v>81</v>
      </c>
      <c r="B83">
        <f>'po1'!F95</f>
        <v>192</v>
      </c>
      <c r="C83">
        <f>'po1'!G95</f>
        <v>0.21607887803873899</v>
      </c>
      <c r="D83">
        <f>'po2'!F95</f>
        <v>192</v>
      </c>
      <c r="E83">
        <f>IF($A$1=1,NA(),'po2'!G95)</f>
        <v>0.21607887803873899</v>
      </c>
      <c r="F83">
        <f>'po3'!F95</f>
        <v>192</v>
      </c>
      <c r="G83">
        <f>IF($A$1&lt;3,NA(),'po3'!G95)</f>
        <v>0.21607887803873899</v>
      </c>
    </row>
    <row r="84" spans="1:7" x14ac:dyDescent="0.2">
      <c r="A84">
        <v>82</v>
      </c>
      <c r="B84">
        <f>'po1'!F96</f>
        <v>194.66666666666666</v>
      </c>
      <c r="C84">
        <f>'po1'!G96</f>
        <v>0.40871833094427257</v>
      </c>
      <c r="D84">
        <f>'po2'!F96</f>
        <v>194.66666666666666</v>
      </c>
      <c r="E84">
        <f>IF($A$1=1,NA(),'po2'!G96)</f>
        <v>0.40871833094427257</v>
      </c>
      <c r="F84">
        <f>'po3'!F96</f>
        <v>194.66666666666666</v>
      </c>
      <c r="G84">
        <f>IF($A$1&lt;3,NA(),'po3'!G96)</f>
        <v>0.40871833094427257</v>
      </c>
    </row>
    <row r="85" spans="1:7" x14ac:dyDescent="0.2">
      <c r="A85">
        <v>83</v>
      </c>
      <c r="B85">
        <f>'po1'!F97</f>
        <v>197.33333333333331</v>
      </c>
      <c r="C85">
        <f>'po1'!G97</f>
        <v>0.40598061591810874</v>
      </c>
      <c r="D85">
        <f>'po2'!F97</f>
        <v>197.33333333333331</v>
      </c>
      <c r="E85">
        <f>IF($A$1=1,NA(),'po2'!G97)</f>
        <v>0.40598061591810874</v>
      </c>
      <c r="F85">
        <f>'po3'!F97</f>
        <v>197.33333333333331</v>
      </c>
      <c r="G85">
        <f>IF($A$1&lt;3,NA(),'po3'!G97)</f>
        <v>0.40598061591810874</v>
      </c>
    </row>
    <row r="86" spans="1:7" x14ac:dyDescent="0.2">
      <c r="A86">
        <v>84</v>
      </c>
      <c r="B86">
        <f>'po1'!F98</f>
        <v>200</v>
      </c>
      <c r="C86">
        <f>'po1'!G98</f>
        <v>0.375392838630217</v>
      </c>
      <c r="D86">
        <f>'po2'!F98</f>
        <v>200</v>
      </c>
      <c r="E86">
        <f>IF($A$1=1,NA(),'po2'!G98)</f>
        <v>0.375392838630217</v>
      </c>
      <c r="F86">
        <f>'po3'!F98</f>
        <v>200</v>
      </c>
      <c r="G86">
        <f>IF($A$1&lt;3,NA(),'po3'!G98)</f>
        <v>0.375392838630217</v>
      </c>
    </row>
    <row r="87" spans="1:7" x14ac:dyDescent="0.2">
      <c r="A87">
        <v>85</v>
      </c>
      <c r="B87">
        <f>'po1'!F99</f>
        <v>202.66666666666669</v>
      </c>
      <c r="C87">
        <f>'po1'!G99</f>
        <v>0.34308110223589738</v>
      </c>
      <c r="D87">
        <f>'po2'!F99</f>
        <v>202.66666666666669</v>
      </c>
      <c r="E87">
        <f>IF($A$1=1,NA(),'po2'!G99)</f>
        <v>0.34308110223589738</v>
      </c>
      <c r="F87">
        <f>'po3'!F99</f>
        <v>202.66666666666669</v>
      </c>
      <c r="G87">
        <f>IF($A$1&lt;3,NA(),'po3'!G99)</f>
        <v>0.34308110223589738</v>
      </c>
    </row>
    <row r="88" spans="1:7" x14ac:dyDescent="0.2">
      <c r="A88">
        <v>86</v>
      </c>
      <c r="B88">
        <f>'po1'!F100</f>
        <v>205.33333333333331</v>
      </c>
      <c r="C88">
        <f>'po1'!G100</f>
        <v>0.31292500209730195</v>
      </c>
      <c r="D88">
        <f>'po2'!F100</f>
        <v>205.33333333333331</v>
      </c>
      <c r="E88">
        <f>IF($A$1=1,NA(),'po2'!G100)</f>
        <v>0.31292500209730195</v>
      </c>
      <c r="F88">
        <f>'po3'!F100</f>
        <v>205.33333333333331</v>
      </c>
      <c r="G88">
        <f>IF($A$1&lt;3,NA(),'po3'!G100)</f>
        <v>0.31292500209730195</v>
      </c>
    </row>
    <row r="89" spans="1:7" x14ac:dyDescent="0.2">
      <c r="A89">
        <v>87</v>
      </c>
      <c r="B89">
        <f>'po1'!F101</f>
        <v>208</v>
      </c>
      <c r="C89">
        <f>'po1'!G101</f>
        <v>0.28532127407071745</v>
      </c>
      <c r="D89">
        <f>'po2'!F101</f>
        <v>208</v>
      </c>
      <c r="E89">
        <f>IF($A$1=1,NA(),'po2'!G101)</f>
        <v>0.28532127407071745</v>
      </c>
      <c r="F89">
        <f>'po3'!F101</f>
        <v>208</v>
      </c>
      <c r="G89">
        <f>IF($A$1&lt;3,NA(),'po3'!G101)</f>
        <v>0.28532127407071745</v>
      </c>
    </row>
    <row r="90" spans="1:7" x14ac:dyDescent="0.2">
      <c r="A90">
        <v>88</v>
      </c>
      <c r="B90">
        <f>'po1'!F102</f>
        <v>210.66666666666669</v>
      </c>
      <c r="C90">
        <f>'po1'!G102</f>
        <v>0.26013705253909375</v>
      </c>
      <c r="D90">
        <f>'po2'!F102</f>
        <v>210.66666666666669</v>
      </c>
      <c r="E90">
        <f>IF($A$1=1,NA(),'po2'!G102)</f>
        <v>0.26013705253909375</v>
      </c>
      <c r="F90">
        <f>'po3'!F102</f>
        <v>210.66666666666669</v>
      </c>
      <c r="G90">
        <f>IF($A$1&lt;3,NA(),'po3'!G102)</f>
        <v>0.26013705253909375</v>
      </c>
    </row>
    <row r="91" spans="1:7" x14ac:dyDescent="0.2">
      <c r="A91">
        <v>89</v>
      </c>
      <c r="B91">
        <f>'po1'!F103</f>
        <v>213.33333333333334</v>
      </c>
      <c r="C91">
        <f>'po1'!G103</f>
        <v>0.23717330967975742</v>
      </c>
      <c r="D91">
        <f>'po2'!F103</f>
        <v>213.33333333333334</v>
      </c>
      <c r="E91">
        <f>IF($A$1=1,NA(),'po2'!G103)</f>
        <v>0.23717330967975742</v>
      </c>
      <c r="F91">
        <f>'po3'!F103</f>
        <v>213.33333333333334</v>
      </c>
      <c r="G91">
        <f>IF($A$1&lt;3,NA(),'po3'!G103)</f>
        <v>0.23717330967975742</v>
      </c>
    </row>
    <row r="92" spans="1:7" x14ac:dyDescent="0.2">
      <c r="A92">
        <v>90</v>
      </c>
      <c r="B92">
        <f>'po1'!F104</f>
        <v>216</v>
      </c>
      <c r="C92">
        <f>'po1'!G104</f>
        <v>0.21623632024748307</v>
      </c>
      <c r="D92">
        <f>'po2'!F104</f>
        <v>216</v>
      </c>
      <c r="E92">
        <f>IF($A$1=1,NA(),'po2'!G104)</f>
        <v>0.21623632024748307</v>
      </c>
      <c r="F92">
        <f>'po3'!F104</f>
        <v>216</v>
      </c>
      <c r="G92">
        <f>IF($A$1&lt;3,NA(),'po3'!G104)</f>
        <v>0.21623632024748307</v>
      </c>
    </row>
    <row r="93" spans="1:7" x14ac:dyDescent="0.2">
      <c r="A93">
        <v>91</v>
      </c>
      <c r="B93">
        <f>'po1'!F105</f>
        <v>216</v>
      </c>
      <c r="C93">
        <f>'po1'!G105</f>
        <v>0.21623632024748307</v>
      </c>
      <c r="D93">
        <f>'po2'!F105</f>
        <v>216</v>
      </c>
      <c r="E93">
        <f>IF($A$1=1,NA(),'po2'!G105)</f>
        <v>0.21623632024748307</v>
      </c>
      <c r="F93">
        <f>'po3'!F105</f>
        <v>216</v>
      </c>
      <c r="G93">
        <f>IF($A$1&lt;3,NA(),'po3'!G105)</f>
        <v>0.21623632024748307</v>
      </c>
    </row>
    <row r="94" spans="1:7" x14ac:dyDescent="0.2">
      <c r="A94">
        <v>92</v>
      </c>
      <c r="B94">
        <f>'po1'!F106</f>
        <v>218.66666666666666</v>
      </c>
      <c r="C94">
        <f>'po1'!G106</f>
        <v>0.40886187454663281</v>
      </c>
      <c r="D94">
        <f>'po2'!F106</f>
        <v>218.66666666666666</v>
      </c>
      <c r="E94">
        <f>IF($A$1=1,NA(),'po2'!G106)</f>
        <v>0.40886187454663281</v>
      </c>
      <c r="F94">
        <f>'po3'!F106</f>
        <v>218.66666666666666</v>
      </c>
      <c r="G94">
        <f>IF($A$1&lt;3,NA(),'po3'!G106)</f>
        <v>0.40886187454663281</v>
      </c>
    </row>
    <row r="95" spans="1:7" x14ac:dyDescent="0.2">
      <c r="A95">
        <v>93</v>
      </c>
      <c r="B95">
        <f>'po1'!F107</f>
        <v>221.33333333333331</v>
      </c>
      <c r="C95">
        <f>'po1'!G107</f>
        <v>0.40611148784846929</v>
      </c>
      <c r="D95">
        <f>'po2'!F107</f>
        <v>221.33333333333331</v>
      </c>
      <c r="E95">
        <f>IF($A$1=1,NA(),'po2'!G107)</f>
        <v>0.40611148784846929</v>
      </c>
      <c r="F95">
        <f>'po3'!F107</f>
        <v>221.33333333333331</v>
      </c>
      <c r="G95">
        <f>IF($A$1&lt;3,NA(),'po3'!G107)</f>
        <v>0.40611148784846929</v>
      </c>
    </row>
    <row r="96" spans="1:7" x14ac:dyDescent="0.2">
      <c r="A96">
        <v>94</v>
      </c>
      <c r="B96">
        <f>'po1'!F108</f>
        <v>224</v>
      </c>
      <c r="C96">
        <f>'po1'!G108</f>
        <v>0.3755121575122477</v>
      </c>
      <c r="D96">
        <f>'po2'!F108</f>
        <v>224</v>
      </c>
      <c r="E96">
        <f>IF($A$1=1,NA(),'po2'!G108)</f>
        <v>0.3755121575122477</v>
      </c>
      <c r="F96">
        <f>'po3'!F108</f>
        <v>224</v>
      </c>
      <c r="G96">
        <f>IF($A$1&lt;3,NA(),'po3'!G108)</f>
        <v>0.3755121575122477</v>
      </c>
    </row>
    <row r="97" spans="1:7" x14ac:dyDescent="0.2">
      <c r="A97">
        <v>95</v>
      </c>
      <c r="B97">
        <f>'po1'!F109</f>
        <v>226.66666666666669</v>
      </c>
      <c r="C97">
        <f>'po1'!G109</f>
        <v>0.34318988794395444</v>
      </c>
      <c r="D97">
        <f>'po2'!F109</f>
        <v>226.66666666666669</v>
      </c>
      <c r="E97">
        <f>IF($A$1=1,NA(),'po2'!G109)</f>
        <v>0.34318988794395444</v>
      </c>
      <c r="F97">
        <f>'po3'!F109</f>
        <v>226.66666666666669</v>
      </c>
      <c r="G97">
        <f>IF($A$1&lt;3,NA(),'po3'!G109)</f>
        <v>0.34318988794395444</v>
      </c>
    </row>
    <row r="98" spans="1:7" x14ac:dyDescent="0.2">
      <c r="A98">
        <v>96</v>
      </c>
      <c r="B98">
        <f>'po1'!F110</f>
        <v>229.33333333333331</v>
      </c>
      <c r="C98">
        <f>'po1'!G110</f>
        <v>0.31302418447377128</v>
      </c>
      <c r="D98">
        <f>'po2'!F110</f>
        <v>229.33333333333331</v>
      </c>
      <c r="E98">
        <f>IF($A$1=1,NA(),'po2'!G110)</f>
        <v>0.31302418447377128</v>
      </c>
      <c r="F98">
        <f>'po3'!F110</f>
        <v>229.33333333333331</v>
      </c>
      <c r="G98">
        <f>IF($A$1&lt;3,NA(),'po3'!G110)</f>
        <v>0.31302418447377128</v>
      </c>
    </row>
    <row r="99" spans="1:7" x14ac:dyDescent="0.2">
      <c r="A99">
        <v>97</v>
      </c>
      <c r="B99">
        <f>'po1'!F111</f>
        <v>232</v>
      </c>
      <c r="C99">
        <f>'po1'!G111</f>
        <v>0.28541170087381318</v>
      </c>
      <c r="D99">
        <f>'po2'!F111</f>
        <v>232</v>
      </c>
      <c r="E99">
        <f>IF($A$1=1,NA(),'po2'!G111)</f>
        <v>0.28541170087381318</v>
      </c>
      <c r="F99">
        <f>'po3'!F111</f>
        <v>232</v>
      </c>
      <c r="G99">
        <f>IF($A$1&lt;3,NA(),'po3'!G111)</f>
        <v>0.28541170087381318</v>
      </c>
    </row>
    <row r="100" spans="1:7" x14ac:dyDescent="0.2">
      <c r="A100">
        <v>98</v>
      </c>
      <c r="B100">
        <f>'po1'!F112</f>
        <v>234.66666666666669</v>
      </c>
      <c r="C100">
        <f>'po1'!G112</f>
        <v>0.26021949668904454</v>
      </c>
      <c r="D100">
        <f>'po2'!F112</f>
        <v>234.66666666666669</v>
      </c>
      <c r="E100">
        <f>IF($A$1=1,NA(),'po2'!G112)</f>
        <v>0.26021949668904454</v>
      </c>
      <c r="F100">
        <f>'po3'!F112</f>
        <v>234.66666666666669</v>
      </c>
      <c r="G100">
        <f>IF($A$1&lt;3,NA(),'po3'!G112)</f>
        <v>0.26021949668904454</v>
      </c>
    </row>
    <row r="101" spans="1:7" x14ac:dyDescent="0.2">
      <c r="A101">
        <v>99</v>
      </c>
      <c r="B101">
        <f>'po1'!F113</f>
        <v>237.33333333333334</v>
      </c>
      <c r="C101">
        <f>'po1'!G113</f>
        <v>0.23724847586531764</v>
      </c>
      <c r="D101">
        <f>'po2'!F113</f>
        <v>237.33333333333334</v>
      </c>
      <c r="E101">
        <f>IF($A$1=1,NA(),'po2'!G113)</f>
        <v>0.23724847586531764</v>
      </c>
      <c r="F101">
        <f>'po3'!F113</f>
        <v>237.33333333333334</v>
      </c>
      <c r="G101">
        <f>IF($A$1&lt;3,NA(),'po3'!G113)</f>
        <v>0.23724847586531764</v>
      </c>
    </row>
    <row r="102" spans="1:7" x14ac:dyDescent="0.2">
      <c r="A102">
        <v>100</v>
      </c>
      <c r="B102">
        <f>'po1'!F114</f>
        <v>240</v>
      </c>
      <c r="C102">
        <f>'po1'!G114</f>
        <v>0.21630485094923746</v>
      </c>
      <c r="D102">
        <f>'po2'!F114</f>
        <v>240</v>
      </c>
      <c r="E102">
        <f>IF($A$1=1,NA(),'po2'!G114)</f>
        <v>0.21630485094923746</v>
      </c>
      <c r="F102">
        <f>'po3'!F114</f>
        <v>240</v>
      </c>
      <c r="G102">
        <f>IF($A$1&lt;3,NA(),'po3'!G114)</f>
        <v>0.21630485094923746</v>
      </c>
    </row>
    <row r="103" spans="1:7" x14ac:dyDescent="0.2">
      <c r="A103">
        <v>101</v>
      </c>
      <c r="B103">
        <f>'po1'!F115</f>
        <v>240</v>
      </c>
      <c r="C103">
        <f>'po1'!G115</f>
        <v>0.21630485094923746</v>
      </c>
      <c r="D103">
        <f>'po2'!F115</f>
        <v>240</v>
      </c>
      <c r="E103">
        <f>IF($A$1=1,NA(),'po2'!G115)</f>
        <v>0.21630485094923746</v>
      </c>
      <c r="F103">
        <f>'po3'!F115</f>
        <v>240</v>
      </c>
      <c r="G103">
        <f>IF($A$1&lt;3,NA(),'po3'!G115)</f>
        <v>0.21630485094923746</v>
      </c>
    </row>
    <row r="104" spans="1:7" x14ac:dyDescent="0.2">
      <c r="A104">
        <v>102</v>
      </c>
      <c r="B104">
        <f>'po1'!F116</f>
        <v>242.66666666666666</v>
      </c>
      <c r="C104">
        <f>'po1'!G116</f>
        <v>0.40892435552857898</v>
      </c>
      <c r="D104">
        <f>'po2'!F116</f>
        <v>242.66666666666666</v>
      </c>
      <c r="E104">
        <f>IF($A$1=1,NA(),'po2'!G116)</f>
        <v>0.40892435552857898</v>
      </c>
      <c r="F104">
        <f>'po3'!F116</f>
        <v>242.66666666666666</v>
      </c>
      <c r="G104">
        <f>IF($A$1&lt;3,NA(),'po3'!G116)</f>
        <v>0.40892435552857898</v>
      </c>
    </row>
    <row r="105" spans="1:7" x14ac:dyDescent="0.2">
      <c r="A105">
        <v>103</v>
      </c>
      <c r="B105">
        <f>'po1'!F117</f>
        <v>245.33333333333331</v>
      </c>
      <c r="C105">
        <f>'po1'!G117</f>
        <v>0.40616845316481676</v>
      </c>
      <c r="D105">
        <f>'po2'!F117</f>
        <v>245.33333333333331</v>
      </c>
      <c r="E105">
        <f>IF($A$1=1,NA(),'po2'!G117)</f>
        <v>0.40616845316481676</v>
      </c>
      <c r="F105">
        <f>'po3'!F117</f>
        <v>245.33333333333331</v>
      </c>
      <c r="G105">
        <f>IF($A$1&lt;3,NA(),'po3'!G117)</f>
        <v>0.40616845316481676</v>
      </c>
    </row>
    <row r="106" spans="1:7" x14ac:dyDescent="0.2">
      <c r="A106">
        <v>104</v>
      </c>
      <c r="B106">
        <f>'po1'!F118</f>
        <v>248</v>
      </c>
      <c r="C106">
        <f>'po1'!G118</f>
        <v>0.37556409407222957</v>
      </c>
      <c r="D106">
        <f>'po2'!F118</f>
        <v>248</v>
      </c>
      <c r="E106">
        <f>IF($A$1=1,NA(),'po2'!G118)</f>
        <v>0.37556409407222957</v>
      </c>
      <c r="F106">
        <f>'po3'!F118</f>
        <v>248</v>
      </c>
      <c r="G106">
        <f>IF($A$1&lt;3,NA(),'po3'!G118)</f>
        <v>0.37556409407222957</v>
      </c>
    </row>
    <row r="107" spans="1:7" x14ac:dyDescent="0.2">
      <c r="A107">
        <v>105</v>
      </c>
      <c r="B107">
        <f>'po1'!F119</f>
        <v>250.66666666666669</v>
      </c>
      <c r="C107">
        <f>'po1'!G119</f>
        <v>0.34323723967366826</v>
      </c>
      <c r="D107">
        <f>'po2'!F119</f>
        <v>250.66666666666669</v>
      </c>
      <c r="E107">
        <f>IF($A$1=1,NA(),'po2'!G119)</f>
        <v>0.34323723967366826</v>
      </c>
      <c r="F107">
        <f>'po3'!F119</f>
        <v>250.66666666666669</v>
      </c>
      <c r="G107">
        <f>IF($A$1&lt;3,NA(),'po3'!G119)</f>
        <v>0.34323723967366826</v>
      </c>
    </row>
    <row r="108" spans="1:7" x14ac:dyDescent="0.2">
      <c r="A108">
        <v>106</v>
      </c>
      <c r="B108">
        <f>'po1'!F120</f>
        <v>253.33333333333331</v>
      </c>
      <c r="C108">
        <f>'po1'!G120</f>
        <v>0.31306735611062347</v>
      </c>
      <c r="D108">
        <f>'po2'!F120</f>
        <v>253.33333333333331</v>
      </c>
      <c r="E108">
        <f>IF($A$1=1,NA(),'po2'!G120)</f>
        <v>0.31306735611062347</v>
      </c>
      <c r="F108">
        <f>'po3'!F120</f>
        <v>253.33333333333331</v>
      </c>
      <c r="G108">
        <f>IF($A$1&lt;3,NA(),'po3'!G120)</f>
        <v>0.31306735611062347</v>
      </c>
    </row>
    <row r="109" spans="1:7" x14ac:dyDescent="0.2">
      <c r="A109">
        <v>107</v>
      </c>
      <c r="B109">
        <f>'po1'!F121</f>
        <v>256</v>
      </c>
      <c r="C109">
        <f>'po1'!G121</f>
        <v>0.28545106142599919</v>
      </c>
      <c r="D109">
        <f>'po2'!F121</f>
        <v>256</v>
      </c>
      <c r="E109">
        <f>IF($A$1=1,NA(),'po2'!G121)</f>
        <v>0.28545106142599919</v>
      </c>
      <c r="F109">
        <f>'po3'!F121</f>
        <v>256</v>
      </c>
      <c r="G109">
        <f>IF($A$1&lt;3,NA(),'po3'!G121)</f>
        <v>0.28545106142599919</v>
      </c>
    </row>
    <row r="110" spans="1:7" x14ac:dyDescent="0.2">
      <c r="A110">
        <v>108</v>
      </c>
      <c r="B110">
        <f>'po1'!F122</f>
        <v>258.66666666666669</v>
      </c>
      <c r="C110">
        <f>'po1'!G122</f>
        <v>0.2602553825896346</v>
      </c>
      <c r="D110">
        <f>'po2'!F122</f>
        <v>258.66666666666669</v>
      </c>
      <c r="E110">
        <f>IF($A$1=1,NA(),'po2'!G122)</f>
        <v>0.2602553825896346</v>
      </c>
      <c r="F110">
        <f>'po3'!F122</f>
        <v>258.66666666666669</v>
      </c>
      <c r="G110">
        <f>IF($A$1&lt;3,NA(),'po3'!G122)</f>
        <v>0.2602553825896346</v>
      </c>
    </row>
    <row r="111" spans="1:7" x14ac:dyDescent="0.2">
      <c r="A111">
        <v>109</v>
      </c>
      <c r="B111">
        <f>'po1'!F123</f>
        <v>261.33333333333337</v>
      </c>
      <c r="C111">
        <f>'po1'!G123</f>
        <v>0.23728119384790752</v>
      </c>
      <c r="D111">
        <f>'po2'!F123</f>
        <v>261.33333333333337</v>
      </c>
      <c r="E111">
        <f>IF($A$1=1,NA(),'po2'!G123)</f>
        <v>0.23728119384790752</v>
      </c>
      <c r="F111">
        <f>'po3'!F123</f>
        <v>261.33333333333337</v>
      </c>
      <c r="G111">
        <f>IF($A$1&lt;3,NA(),'po3'!G123)</f>
        <v>0.23728119384790752</v>
      </c>
    </row>
    <row r="112" spans="1:7" x14ac:dyDescent="0.2">
      <c r="A112">
        <v>110</v>
      </c>
      <c r="B112">
        <f>'po1'!F124</f>
        <v>264</v>
      </c>
      <c r="C112">
        <f>'po1'!G124</f>
        <v>0.21633468066974515</v>
      </c>
      <c r="D112">
        <f>'po2'!F124</f>
        <v>264</v>
      </c>
      <c r="E112">
        <f>IF($A$1=1,NA(),'po2'!G124)</f>
        <v>0.21633468066974515</v>
      </c>
      <c r="F112">
        <f>'po3'!F124</f>
        <v>264</v>
      </c>
      <c r="G112">
        <f>IF($A$1&lt;3,NA(),'po3'!G124)</f>
        <v>0.21633468066974515</v>
      </c>
    </row>
    <row r="113" spans="1:7" x14ac:dyDescent="0.2">
      <c r="A113">
        <v>111</v>
      </c>
      <c r="B113">
        <f>'po1'!F125</f>
        <v>264</v>
      </c>
      <c r="C113">
        <f>'po1'!G125</f>
        <v>0.21633468066974515</v>
      </c>
      <c r="D113">
        <f>'po2'!F125</f>
        <v>264</v>
      </c>
      <c r="E113">
        <f>IF($A$1=1,NA(),'po2'!G125)</f>
        <v>0.21633468066974515</v>
      </c>
      <c r="F113">
        <f>'po3'!F125</f>
        <v>264</v>
      </c>
      <c r="G113">
        <f>IF($A$1&lt;3,NA(),'po3'!G125)</f>
        <v>0.21633468066974515</v>
      </c>
    </row>
    <row r="114" spans="1:7" x14ac:dyDescent="0.2">
      <c r="A114">
        <v>112</v>
      </c>
      <c r="B114">
        <f>'po1'!F126</f>
        <v>266.66666666666663</v>
      </c>
      <c r="C114">
        <f>'po1'!G126</f>
        <v>0.40895155195559285</v>
      </c>
      <c r="D114">
        <f>'po2'!F126</f>
        <v>266.66666666666663</v>
      </c>
      <c r="E114">
        <f>IF($A$1=1,NA(),'po2'!G126)</f>
        <v>0.40895155195559285</v>
      </c>
      <c r="F114">
        <f>'po3'!F126</f>
        <v>266.66666666666663</v>
      </c>
      <c r="G114">
        <f>IF($A$1&lt;3,NA(),'po3'!G126)</f>
        <v>0.40895155195559285</v>
      </c>
    </row>
    <row r="115" spans="1:7" x14ac:dyDescent="0.2">
      <c r="A115">
        <v>113</v>
      </c>
      <c r="B115">
        <f>'po1'!F127</f>
        <v>269.33333333333331</v>
      </c>
      <c r="C115">
        <f>'po1'!G127</f>
        <v>0.40619324875893414</v>
      </c>
      <c r="D115">
        <f>'po2'!F127</f>
        <v>269.33333333333331</v>
      </c>
      <c r="E115">
        <f>IF($A$1=1,NA(),'po2'!G127)</f>
        <v>0.40619324875893414</v>
      </c>
      <c r="F115">
        <f>'po3'!F127</f>
        <v>269.33333333333331</v>
      </c>
      <c r="G115">
        <f>IF($A$1&lt;3,NA(),'po3'!G127)</f>
        <v>0.40619324875893414</v>
      </c>
    </row>
    <row r="116" spans="1:7" x14ac:dyDescent="0.2">
      <c r="A116">
        <v>114</v>
      </c>
      <c r="B116">
        <f>'po1'!F128</f>
        <v>272</v>
      </c>
      <c r="C116">
        <f>'po1'!G128</f>
        <v>0.37558670077300349</v>
      </c>
      <c r="D116">
        <f>'po2'!F128</f>
        <v>272</v>
      </c>
      <c r="E116">
        <f>IF($A$1=1,NA(),'po2'!G128)</f>
        <v>0.37558670077300349</v>
      </c>
      <c r="F116">
        <f>'po3'!F128</f>
        <v>272</v>
      </c>
      <c r="G116">
        <f>IF($A$1&lt;3,NA(),'po3'!G128)</f>
        <v>0.37558670077300349</v>
      </c>
    </row>
    <row r="117" spans="1:7" x14ac:dyDescent="0.2">
      <c r="A117">
        <v>115</v>
      </c>
      <c r="B117">
        <f>'po1'!F129</f>
        <v>274.66666666666669</v>
      </c>
      <c r="C117">
        <f>'po1'!G129</f>
        <v>0.343257850711156</v>
      </c>
      <c r="D117">
        <f>'po2'!F129</f>
        <v>274.66666666666669</v>
      </c>
      <c r="E117">
        <f>IF($A$1=1,NA(),'po2'!G129)</f>
        <v>0.343257850711156</v>
      </c>
      <c r="F117">
        <f>'po3'!F129</f>
        <v>274.66666666666669</v>
      </c>
      <c r="G117">
        <f>IF($A$1&lt;3,NA(),'po3'!G129)</f>
        <v>0.343257850711156</v>
      </c>
    </row>
    <row r="118" spans="1:7" x14ac:dyDescent="0.2">
      <c r="A118">
        <v>116</v>
      </c>
      <c r="B118">
        <f>'po1'!F130</f>
        <v>277.33333333333331</v>
      </c>
      <c r="C118">
        <f>'po1'!G130</f>
        <v>0.31308614765701354</v>
      </c>
      <c r="D118">
        <f>'po2'!F130</f>
        <v>277.33333333333331</v>
      </c>
      <c r="E118">
        <f>IF($A$1=1,NA(),'po2'!G130)</f>
        <v>0.31308614765701354</v>
      </c>
      <c r="F118">
        <f>'po3'!F130</f>
        <v>277.33333333333331</v>
      </c>
      <c r="G118">
        <f>IF($A$1&lt;3,NA(),'po3'!G130)</f>
        <v>0.31308614765701354</v>
      </c>
    </row>
    <row r="119" spans="1:7" x14ac:dyDescent="0.2">
      <c r="A119">
        <v>117</v>
      </c>
      <c r="B119">
        <f>'po1'!F131</f>
        <v>280</v>
      </c>
      <c r="C119">
        <f>'po1'!G131</f>
        <v>0.28546819410143781</v>
      </c>
      <c r="D119">
        <f>'po2'!F131</f>
        <v>280</v>
      </c>
      <c r="E119">
        <f>IF($A$1=1,NA(),'po2'!G131)</f>
        <v>0.28546819410143781</v>
      </c>
      <c r="F119">
        <f>'po3'!F131</f>
        <v>280</v>
      </c>
      <c r="G119">
        <f>IF($A$1&lt;3,NA(),'po3'!G131)</f>
        <v>0.28546819410143781</v>
      </c>
    </row>
    <row r="120" spans="1:7" x14ac:dyDescent="0.2">
      <c r="A120">
        <v>118</v>
      </c>
      <c r="B120">
        <f>'po1'!F132</f>
        <v>282.66666666666669</v>
      </c>
      <c r="C120">
        <f>'po1'!G132</f>
        <v>0.26027100283512117</v>
      </c>
      <c r="D120">
        <f>'po2'!F132</f>
        <v>282.66666666666669</v>
      </c>
      <c r="E120">
        <f>IF($A$1=1,NA(),'po2'!G132)</f>
        <v>0.26027100283512117</v>
      </c>
      <c r="F120">
        <f>'po3'!F132</f>
        <v>282.66666666666669</v>
      </c>
      <c r="G120">
        <f>IF($A$1&lt;3,NA(),'po3'!G132)</f>
        <v>0.26027100283512117</v>
      </c>
    </row>
    <row r="121" spans="1:7" x14ac:dyDescent="0.2">
      <c r="A121">
        <v>119</v>
      </c>
      <c r="B121">
        <f>'po1'!F133</f>
        <v>285.33333333333337</v>
      </c>
      <c r="C121">
        <f>'po1'!G133</f>
        <v>0.23729543517699442</v>
      </c>
      <c r="D121">
        <f>'po2'!F133</f>
        <v>285.33333333333337</v>
      </c>
      <c r="E121">
        <f>IF($A$1=1,NA(),'po2'!G133)</f>
        <v>0.23729543517699442</v>
      </c>
      <c r="F121">
        <f>'po3'!F133</f>
        <v>285.33333333333337</v>
      </c>
      <c r="G121">
        <f>IF($A$1&lt;3,NA(),'po3'!G133)</f>
        <v>0.23729543517699442</v>
      </c>
    </row>
    <row r="122" spans="1:7" x14ac:dyDescent="0.2">
      <c r="A122">
        <v>120</v>
      </c>
      <c r="B122">
        <f>'po1'!F134</f>
        <v>288</v>
      </c>
      <c r="C122">
        <f>'po1'!G134</f>
        <v>0.2163476648097406</v>
      </c>
      <c r="D122">
        <f>'po2'!F134</f>
        <v>288</v>
      </c>
      <c r="E122">
        <f>IF($A$1=1,NA(),'po2'!G134)</f>
        <v>0.2163476648097406</v>
      </c>
      <c r="F122">
        <f>'po3'!F134</f>
        <v>288</v>
      </c>
      <c r="G122">
        <f>IF($A$1&lt;3,NA(),'po3'!G134)</f>
        <v>0.2163476648097406</v>
      </c>
    </row>
    <row r="123" spans="1:7" x14ac:dyDescent="0.2">
      <c r="A123">
        <v>121</v>
      </c>
      <c r="B123">
        <f>'po1'!F135</f>
        <v>288</v>
      </c>
      <c r="C123">
        <f>'po1'!G135</f>
        <v>0.2163476648097406</v>
      </c>
      <c r="D123">
        <f>'po2'!F135</f>
        <v>288</v>
      </c>
      <c r="E123">
        <f>IF($A$1=1,NA(),'po2'!G135)</f>
        <v>0.2163476648097406</v>
      </c>
      <c r="F123">
        <f>'po3'!F135</f>
        <v>288</v>
      </c>
      <c r="G123">
        <f>IF($A$1&lt;3,NA(),'po3'!G135)</f>
        <v>0.2163476648097406</v>
      </c>
    </row>
    <row r="124" spans="1:7" x14ac:dyDescent="0.2">
      <c r="A124">
        <v>122</v>
      </c>
      <c r="B124">
        <f>'po1'!F136</f>
        <v>290.66666666666663</v>
      </c>
      <c r="C124">
        <f>'po1'!G136</f>
        <v>0.40896338988802128</v>
      </c>
      <c r="D124">
        <f>'po2'!F136</f>
        <v>290.66666666666663</v>
      </c>
      <c r="E124">
        <f>IF($A$1=1,NA(),'po2'!G136)</f>
        <v>0.40896338988802128</v>
      </c>
      <c r="F124">
        <f>'po3'!F136</f>
        <v>290.66666666666663</v>
      </c>
      <c r="G124">
        <f>IF($A$1&lt;3,NA(),'po3'!G136)</f>
        <v>0.40896338988802128</v>
      </c>
    </row>
    <row r="125" spans="1:7" x14ac:dyDescent="0.2">
      <c r="A125">
        <v>123</v>
      </c>
      <c r="B125">
        <f>'po1'!F137</f>
        <v>293.33333333333331</v>
      </c>
      <c r="C125">
        <f>'po1'!G137</f>
        <v>0.40620404166814716</v>
      </c>
      <c r="D125">
        <f>'po2'!F137</f>
        <v>293.33333333333331</v>
      </c>
      <c r="E125">
        <f>IF($A$1=1,NA(),'po2'!G137)</f>
        <v>0.40620404166814716</v>
      </c>
      <c r="F125">
        <f>'po3'!F137</f>
        <v>293.33333333333331</v>
      </c>
      <c r="G125">
        <f>IF($A$1&lt;3,NA(),'po3'!G137)</f>
        <v>0.40620404166814716</v>
      </c>
    </row>
    <row r="126" spans="1:7" x14ac:dyDescent="0.2">
      <c r="A126">
        <v>124</v>
      </c>
      <c r="B126">
        <f>'po1'!F138</f>
        <v>296</v>
      </c>
      <c r="C126">
        <f>'po1'!G138</f>
        <v>0.37559654091104999</v>
      </c>
      <c r="D126">
        <f>'po2'!F138</f>
        <v>296</v>
      </c>
      <c r="E126">
        <f>IF($A$1=1,NA(),'po2'!G138)</f>
        <v>0.37559654091104999</v>
      </c>
      <c r="F126">
        <f>'po3'!F138</f>
        <v>296</v>
      </c>
      <c r="G126">
        <f>IF($A$1&lt;3,NA(),'po3'!G138)</f>
        <v>0.37559654091104999</v>
      </c>
    </row>
    <row r="127" spans="1:7" x14ac:dyDescent="0.2">
      <c r="A127">
        <v>125</v>
      </c>
      <c r="B127">
        <f>'po1'!F139</f>
        <v>298.66666666666669</v>
      </c>
      <c r="C127">
        <f>'po1'!G139</f>
        <v>0.34326682218630344</v>
      </c>
      <c r="D127">
        <f>'po2'!F139</f>
        <v>298.66666666666669</v>
      </c>
      <c r="E127">
        <f>IF($A$1=1,NA(),'po2'!G139)</f>
        <v>0.34326682218630344</v>
      </c>
      <c r="F127">
        <f>'po3'!F139</f>
        <v>298.66666666666669</v>
      </c>
      <c r="G127">
        <f>IF($A$1&lt;3,NA(),'po3'!G139)</f>
        <v>0.34326682218630344</v>
      </c>
    </row>
    <row r="128" spans="1:7" x14ac:dyDescent="0.2">
      <c r="A128">
        <v>126</v>
      </c>
      <c r="B128" t="e">
        <f>'po1'!F140</f>
        <v>#N/A</v>
      </c>
      <c r="C128" t="e">
        <f>'po1'!G140</f>
        <v>#N/A</v>
      </c>
      <c r="D128" t="e">
        <f>'po2'!F140</f>
        <v>#N/A</v>
      </c>
      <c r="E128" t="e">
        <f>IF($A$1=1,NA(),'po2'!G140)</f>
        <v>#N/A</v>
      </c>
      <c r="F128" t="e">
        <f>'po3'!F140</f>
        <v>#N/A</v>
      </c>
      <c r="G128" t="e">
        <f>IF($A$1&lt;3,NA(),'po3'!G140)</f>
        <v>#N/A</v>
      </c>
    </row>
    <row r="129" spans="1:7" x14ac:dyDescent="0.2">
      <c r="A129">
        <v>127</v>
      </c>
      <c r="B129" t="e">
        <f>'po1'!F141</f>
        <v>#N/A</v>
      </c>
      <c r="C129" t="e">
        <f>'po1'!G141</f>
        <v>#N/A</v>
      </c>
      <c r="D129" t="e">
        <f>'po2'!F141</f>
        <v>#N/A</v>
      </c>
      <c r="E129" t="e">
        <f>IF($A$1=1,NA(),'po2'!G141)</f>
        <v>#N/A</v>
      </c>
      <c r="F129" t="e">
        <f>'po3'!F141</f>
        <v>#N/A</v>
      </c>
      <c r="G129" t="e">
        <f>IF($A$1&lt;3,NA(),'po3'!G141)</f>
        <v>#N/A</v>
      </c>
    </row>
    <row r="130" spans="1:7" x14ac:dyDescent="0.2">
      <c r="A130">
        <v>128</v>
      </c>
      <c r="B130" t="e">
        <f>'po1'!F142</f>
        <v>#N/A</v>
      </c>
      <c r="C130" t="e">
        <f>'po1'!G142</f>
        <v>#N/A</v>
      </c>
      <c r="D130" t="e">
        <f>'po2'!F142</f>
        <v>#N/A</v>
      </c>
      <c r="E130" t="e">
        <f>IF($A$1=1,NA(),'po2'!G142)</f>
        <v>#N/A</v>
      </c>
      <c r="F130" t="e">
        <f>'po3'!F142</f>
        <v>#N/A</v>
      </c>
      <c r="G130" t="e">
        <f>IF($A$1&lt;3,NA(),'po3'!G142)</f>
        <v>#N/A</v>
      </c>
    </row>
    <row r="131" spans="1:7" x14ac:dyDescent="0.2">
      <c r="A131">
        <v>129</v>
      </c>
      <c r="B131" t="e">
        <f>'po1'!F143</f>
        <v>#N/A</v>
      </c>
      <c r="C131" t="e">
        <f>'po1'!G143</f>
        <v>#N/A</v>
      </c>
      <c r="D131" t="e">
        <f>'po2'!F143</f>
        <v>#N/A</v>
      </c>
      <c r="E131" t="e">
        <f>IF($A$1=1,NA(),'po2'!G143)</f>
        <v>#N/A</v>
      </c>
      <c r="F131" t="e">
        <f>'po3'!F143</f>
        <v>#N/A</v>
      </c>
      <c r="G131" t="e">
        <f>IF($A$1&lt;3,NA(),'po3'!G143)</f>
        <v>#N/A</v>
      </c>
    </row>
    <row r="132" spans="1:7" x14ac:dyDescent="0.2">
      <c r="A132">
        <v>130</v>
      </c>
      <c r="B132" t="e">
        <f>'po1'!F144</f>
        <v>#N/A</v>
      </c>
      <c r="C132" t="e">
        <f>'po1'!G144</f>
        <v>#N/A</v>
      </c>
      <c r="D132" t="e">
        <f>'po2'!F144</f>
        <v>#N/A</v>
      </c>
      <c r="E132" t="e">
        <f>IF($A$1=1,NA(),'po2'!G144)</f>
        <v>#N/A</v>
      </c>
      <c r="F132" t="e">
        <f>'po3'!F144</f>
        <v>#N/A</v>
      </c>
      <c r="G132" t="e">
        <f>IF($A$1&lt;3,NA(),'po3'!G144)</f>
        <v>#N/A</v>
      </c>
    </row>
    <row r="133" spans="1:7" x14ac:dyDescent="0.2">
      <c r="A133">
        <v>131</v>
      </c>
      <c r="B133" t="e">
        <f>'po1'!F145</f>
        <v>#N/A</v>
      </c>
      <c r="C133" t="e">
        <f>'po1'!G145</f>
        <v>#N/A</v>
      </c>
      <c r="D133" t="e">
        <f>'po2'!F145</f>
        <v>#N/A</v>
      </c>
      <c r="E133" t="e">
        <f>IF($A$1=1,NA(),'po2'!G145)</f>
        <v>#N/A</v>
      </c>
      <c r="F133" t="e">
        <f>'po3'!F145</f>
        <v>#N/A</v>
      </c>
      <c r="G133" t="e">
        <f>IF($A$1&lt;3,NA(),'po3'!G145)</f>
        <v>#N/A</v>
      </c>
    </row>
    <row r="134" spans="1:7" x14ac:dyDescent="0.2">
      <c r="A134">
        <v>132</v>
      </c>
      <c r="B134" t="e">
        <f>'po1'!F146</f>
        <v>#N/A</v>
      </c>
      <c r="C134" t="e">
        <f>'po1'!G146</f>
        <v>#N/A</v>
      </c>
      <c r="D134" t="e">
        <f>'po2'!F146</f>
        <v>#N/A</v>
      </c>
      <c r="E134" t="e">
        <f>IF($A$1=1,NA(),'po2'!G146)</f>
        <v>#N/A</v>
      </c>
      <c r="F134" t="e">
        <f>'po3'!F146</f>
        <v>#N/A</v>
      </c>
      <c r="G134" t="e">
        <f>IF($A$1&lt;3,NA(),'po3'!G146)</f>
        <v>#N/A</v>
      </c>
    </row>
    <row r="135" spans="1:7" x14ac:dyDescent="0.2">
      <c r="A135">
        <v>133</v>
      </c>
      <c r="B135" t="e">
        <f>'po1'!F147</f>
        <v>#N/A</v>
      </c>
      <c r="C135" t="e">
        <f>'po1'!G147</f>
        <v>#N/A</v>
      </c>
      <c r="D135" t="e">
        <f>'po2'!F147</f>
        <v>#N/A</v>
      </c>
      <c r="E135" t="e">
        <f>IF($A$1=1,NA(),'po2'!G147)</f>
        <v>#N/A</v>
      </c>
      <c r="F135" t="e">
        <f>'po3'!F147</f>
        <v>#N/A</v>
      </c>
      <c r="G135" t="e">
        <f>IF($A$1&lt;3,NA(),'po3'!G147)</f>
        <v>#N/A</v>
      </c>
    </row>
    <row r="136" spans="1:7" x14ac:dyDescent="0.2">
      <c r="A136">
        <v>134</v>
      </c>
      <c r="B136" t="e">
        <f>'po1'!F148</f>
        <v>#N/A</v>
      </c>
      <c r="C136" t="e">
        <f>'po1'!G148</f>
        <v>#N/A</v>
      </c>
      <c r="D136" t="e">
        <f>'po2'!F148</f>
        <v>#N/A</v>
      </c>
      <c r="E136" t="e">
        <f>IF($A$1=1,NA(),'po2'!G148)</f>
        <v>#N/A</v>
      </c>
      <c r="F136" t="e">
        <f>'po3'!F148</f>
        <v>#N/A</v>
      </c>
      <c r="G136" t="e">
        <f>IF($A$1&lt;3,NA(),'po3'!G148)</f>
        <v>#N/A</v>
      </c>
    </row>
    <row r="137" spans="1:7" x14ac:dyDescent="0.2">
      <c r="A137">
        <v>135</v>
      </c>
      <c r="B137" t="e">
        <f>'po1'!F149</f>
        <v>#N/A</v>
      </c>
      <c r="C137" t="e">
        <f>'po1'!G149</f>
        <v>#N/A</v>
      </c>
      <c r="D137" t="e">
        <f>'po2'!F149</f>
        <v>#N/A</v>
      </c>
      <c r="E137" t="e">
        <f>IF($A$1=1,NA(),'po2'!G149)</f>
        <v>#N/A</v>
      </c>
      <c r="F137" t="e">
        <f>'po3'!F149</f>
        <v>#N/A</v>
      </c>
      <c r="G137" t="e">
        <f>IF($A$1&lt;3,NA(),'po3'!G149)</f>
        <v>#N/A</v>
      </c>
    </row>
    <row r="138" spans="1:7" x14ac:dyDescent="0.2">
      <c r="A138">
        <v>136</v>
      </c>
      <c r="B138" t="e">
        <f>'po1'!F150</f>
        <v>#N/A</v>
      </c>
      <c r="C138" t="e">
        <f>'po1'!G150</f>
        <v>#N/A</v>
      </c>
      <c r="D138" t="e">
        <f>'po2'!F150</f>
        <v>#N/A</v>
      </c>
      <c r="E138" t="e">
        <f>IF($A$1=1,NA(),'po2'!G150)</f>
        <v>#N/A</v>
      </c>
      <c r="F138" t="e">
        <f>'po3'!F150</f>
        <v>#N/A</v>
      </c>
      <c r="G138" t="e">
        <f>IF($A$1&lt;3,NA(),'po3'!G150)</f>
        <v>#N/A</v>
      </c>
    </row>
    <row r="139" spans="1:7" x14ac:dyDescent="0.2">
      <c r="A139">
        <v>137</v>
      </c>
      <c r="B139" t="e">
        <f>'po1'!F151</f>
        <v>#N/A</v>
      </c>
      <c r="C139" t="e">
        <f>'po1'!G151</f>
        <v>#N/A</v>
      </c>
      <c r="D139" t="e">
        <f>'po2'!F151</f>
        <v>#N/A</v>
      </c>
      <c r="E139" t="e">
        <f>IF($A$1=1,NA(),'po2'!G151)</f>
        <v>#N/A</v>
      </c>
      <c r="F139" t="e">
        <f>'po3'!F151</f>
        <v>#N/A</v>
      </c>
      <c r="G139" t="e">
        <f>IF($A$1&lt;3,NA(),'po3'!G151)</f>
        <v>#N/A</v>
      </c>
    </row>
    <row r="140" spans="1:7" x14ac:dyDescent="0.2">
      <c r="A140">
        <v>138</v>
      </c>
      <c r="B140" t="e">
        <f>'po1'!F152</f>
        <v>#N/A</v>
      </c>
      <c r="C140" t="e">
        <f>'po1'!G152</f>
        <v>#N/A</v>
      </c>
      <c r="D140" t="e">
        <f>'po2'!F152</f>
        <v>#N/A</v>
      </c>
      <c r="E140" t="e">
        <f>IF($A$1=1,NA(),'po2'!G152)</f>
        <v>#N/A</v>
      </c>
      <c r="F140" t="e">
        <f>'po3'!F152</f>
        <v>#N/A</v>
      </c>
      <c r="G140" t="e">
        <f>IF($A$1&lt;3,NA(),'po3'!G152)</f>
        <v>#N/A</v>
      </c>
    </row>
    <row r="141" spans="1:7" x14ac:dyDescent="0.2">
      <c r="A141">
        <v>139</v>
      </c>
      <c r="B141" t="e">
        <f>'po1'!F153</f>
        <v>#N/A</v>
      </c>
      <c r="C141" t="e">
        <f>'po1'!G153</f>
        <v>#N/A</v>
      </c>
      <c r="D141" t="e">
        <f>'po2'!F153</f>
        <v>#N/A</v>
      </c>
      <c r="E141" t="e">
        <f>IF($A$1=1,NA(),'po2'!G153)</f>
        <v>#N/A</v>
      </c>
      <c r="F141" t="e">
        <f>'po3'!F153</f>
        <v>#N/A</v>
      </c>
      <c r="G141" t="e">
        <f>IF($A$1&lt;3,NA(),'po3'!G153)</f>
        <v>#N/A</v>
      </c>
    </row>
    <row r="142" spans="1:7" x14ac:dyDescent="0.2">
      <c r="A142">
        <v>140</v>
      </c>
      <c r="B142" t="e">
        <f>'po1'!F154</f>
        <v>#N/A</v>
      </c>
      <c r="C142" t="e">
        <f>'po1'!G154</f>
        <v>#N/A</v>
      </c>
      <c r="D142" t="e">
        <f>'po2'!F154</f>
        <v>#N/A</v>
      </c>
      <c r="E142" t="e">
        <f>IF($A$1=1,NA(),'po2'!G154)</f>
        <v>#N/A</v>
      </c>
      <c r="F142" t="e">
        <f>'po3'!F154</f>
        <v>#N/A</v>
      </c>
      <c r="G142" t="e">
        <f>IF($A$1&lt;3,NA(),'po3'!G154)</f>
        <v>#N/A</v>
      </c>
    </row>
    <row r="143" spans="1:7" x14ac:dyDescent="0.2">
      <c r="A143">
        <v>141</v>
      </c>
      <c r="B143" t="e">
        <f>'po1'!F155</f>
        <v>#N/A</v>
      </c>
      <c r="C143" t="e">
        <f>'po1'!G155</f>
        <v>#N/A</v>
      </c>
      <c r="D143" t="e">
        <f>'po2'!F155</f>
        <v>#N/A</v>
      </c>
      <c r="E143" t="e">
        <f>IF($A$1=1,NA(),'po2'!G155)</f>
        <v>#N/A</v>
      </c>
      <c r="F143" t="e">
        <f>'po3'!F155</f>
        <v>#N/A</v>
      </c>
      <c r="G143" t="e">
        <f>IF($A$1&lt;3,NA(),'po3'!G155)</f>
        <v>#N/A</v>
      </c>
    </row>
    <row r="144" spans="1:7" x14ac:dyDescent="0.2">
      <c r="A144">
        <v>142</v>
      </c>
      <c r="B144" t="e">
        <f>'po1'!F156</f>
        <v>#N/A</v>
      </c>
      <c r="C144" t="e">
        <f>'po1'!G156</f>
        <v>#N/A</v>
      </c>
      <c r="D144" t="e">
        <f>'po2'!F156</f>
        <v>#N/A</v>
      </c>
      <c r="E144" t="e">
        <f>IF($A$1=1,NA(),'po2'!G156)</f>
        <v>#N/A</v>
      </c>
      <c r="F144" t="e">
        <f>'po3'!F156</f>
        <v>#N/A</v>
      </c>
      <c r="G144" t="e">
        <f>IF($A$1&lt;3,NA(),'po3'!G156)</f>
        <v>#N/A</v>
      </c>
    </row>
    <row r="145" spans="1:7" x14ac:dyDescent="0.2">
      <c r="A145">
        <v>143</v>
      </c>
      <c r="B145" t="e">
        <f>'po1'!F157</f>
        <v>#N/A</v>
      </c>
      <c r="C145" t="e">
        <f>'po1'!G157</f>
        <v>#N/A</v>
      </c>
      <c r="D145" t="e">
        <f>'po2'!F157</f>
        <v>#N/A</v>
      </c>
      <c r="E145" t="e">
        <f>IF($A$1=1,NA(),'po2'!G157)</f>
        <v>#N/A</v>
      </c>
      <c r="F145" t="e">
        <f>'po3'!F157</f>
        <v>#N/A</v>
      </c>
      <c r="G145" t="e">
        <f>IF($A$1&lt;3,NA(),'po3'!G157)</f>
        <v>#N/A</v>
      </c>
    </row>
    <row r="146" spans="1:7" x14ac:dyDescent="0.2">
      <c r="A146">
        <v>144</v>
      </c>
      <c r="B146" t="e">
        <f>'po1'!F158</f>
        <v>#N/A</v>
      </c>
      <c r="C146" t="e">
        <f>'po1'!G158</f>
        <v>#N/A</v>
      </c>
      <c r="D146" t="e">
        <f>'po2'!F158</f>
        <v>#N/A</v>
      </c>
      <c r="E146" t="e">
        <f>IF($A$1=1,NA(),'po2'!G158)</f>
        <v>#N/A</v>
      </c>
      <c r="F146" t="e">
        <f>'po3'!F158</f>
        <v>#N/A</v>
      </c>
      <c r="G146" t="e">
        <f>IF($A$1&lt;3,NA(),'po3'!G158)</f>
        <v>#N/A</v>
      </c>
    </row>
    <row r="147" spans="1:7" x14ac:dyDescent="0.2">
      <c r="A147">
        <v>145</v>
      </c>
      <c r="B147" t="e">
        <f>'po1'!F159</f>
        <v>#N/A</v>
      </c>
      <c r="C147" t="e">
        <f>'po1'!G159</f>
        <v>#N/A</v>
      </c>
      <c r="D147" t="e">
        <f>'po2'!F159</f>
        <v>#N/A</v>
      </c>
      <c r="E147" t="e">
        <f>IF($A$1=1,NA(),'po2'!G159)</f>
        <v>#N/A</v>
      </c>
      <c r="F147" t="e">
        <f>'po3'!F159</f>
        <v>#N/A</v>
      </c>
      <c r="G147" t="e">
        <f>IF($A$1&lt;3,NA(),'po3'!G159)</f>
        <v>#N/A</v>
      </c>
    </row>
    <row r="148" spans="1:7" x14ac:dyDescent="0.2">
      <c r="A148">
        <v>146</v>
      </c>
      <c r="B148" t="e">
        <f>'po1'!F160</f>
        <v>#N/A</v>
      </c>
      <c r="C148" t="e">
        <f>'po1'!G160</f>
        <v>#N/A</v>
      </c>
      <c r="D148" t="e">
        <f>'po2'!F160</f>
        <v>#N/A</v>
      </c>
      <c r="E148" t="e">
        <f>IF($A$1=1,NA(),'po2'!G160)</f>
        <v>#N/A</v>
      </c>
      <c r="F148" t="e">
        <f>'po3'!F160</f>
        <v>#N/A</v>
      </c>
      <c r="G148" t="e">
        <f>IF($A$1&lt;3,NA(),'po3'!G160)</f>
        <v>#N/A</v>
      </c>
    </row>
    <row r="149" spans="1:7" x14ac:dyDescent="0.2">
      <c r="A149">
        <v>147</v>
      </c>
      <c r="B149" t="e">
        <f>'po1'!F161</f>
        <v>#N/A</v>
      </c>
      <c r="C149" t="e">
        <f>'po1'!G161</f>
        <v>#N/A</v>
      </c>
      <c r="D149" t="e">
        <f>'po2'!F161</f>
        <v>#N/A</v>
      </c>
      <c r="E149" t="e">
        <f>IF($A$1=1,NA(),'po2'!G161)</f>
        <v>#N/A</v>
      </c>
      <c r="F149" t="e">
        <f>'po3'!F161</f>
        <v>#N/A</v>
      </c>
      <c r="G149" t="e">
        <f>IF($A$1&lt;3,NA(),'po3'!G161)</f>
        <v>#N/A</v>
      </c>
    </row>
    <row r="150" spans="1:7" x14ac:dyDescent="0.2">
      <c r="A150">
        <v>148</v>
      </c>
      <c r="B150" t="e">
        <f>'po1'!F162</f>
        <v>#N/A</v>
      </c>
      <c r="C150" t="e">
        <f>'po1'!G162</f>
        <v>#N/A</v>
      </c>
      <c r="D150" t="e">
        <f>'po2'!F162</f>
        <v>#N/A</v>
      </c>
      <c r="E150" t="e">
        <f>IF($A$1=1,NA(),'po2'!G162)</f>
        <v>#N/A</v>
      </c>
      <c r="F150" t="e">
        <f>'po3'!F162</f>
        <v>#N/A</v>
      </c>
      <c r="G150" t="e">
        <f>IF($A$1&lt;3,NA(),'po3'!G162)</f>
        <v>#N/A</v>
      </c>
    </row>
    <row r="151" spans="1:7" x14ac:dyDescent="0.2">
      <c r="A151">
        <v>149</v>
      </c>
      <c r="B151" t="e">
        <f>'po1'!F163</f>
        <v>#N/A</v>
      </c>
      <c r="C151" t="e">
        <f>'po1'!G163</f>
        <v>#N/A</v>
      </c>
      <c r="D151" t="e">
        <f>'po2'!F163</f>
        <v>#N/A</v>
      </c>
      <c r="E151" t="e">
        <f>IF($A$1=1,NA(),'po2'!G163)</f>
        <v>#N/A</v>
      </c>
      <c r="F151" t="e">
        <f>'po3'!F163</f>
        <v>#N/A</v>
      </c>
      <c r="G151" t="e">
        <f>IF($A$1&lt;3,NA(),'po3'!G163)</f>
        <v>#N/A</v>
      </c>
    </row>
    <row r="152" spans="1:7" x14ac:dyDescent="0.2">
      <c r="A152">
        <v>150</v>
      </c>
      <c r="B152" t="e">
        <f>'po1'!F164</f>
        <v>#N/A</v>
      </c>
      <c r="C152" t="e">
        <f>'po1'!G164</f>
        <v>#N/A</v>
      </c>
      <c r="D152" t="e">
        <f>'po2'!F164</f>
        <v>#N/A</v>
      </c>
      <c r="E152" t="e">
        <f>IF($A$1=1,NA(),'po2'!G164)</f>
        <v>#N/A</v>
      </c>
      <c r="F152" t="e">
        <f>'po3'!F164</f>
        <v>#N/A</v>
      </c>
      <c r="G152" t="e">
        <f>IF($A$1&lt;3,NA(),'po3'!G164)</f>
        <v>#N/A</v>
      </c>
    </row>
    <row r="153" spans="1:7" x14ac:dyDescent="0.2">
      <c r="A153">
        <v>151</v>
      </c>
      <c r="B153" t="e">
        <f>'po1'!F165</f>
        <v>#N/A</v>
      </c>
      <c r="C153" t="e">
        <f>'po1'!G165</f>
        <v>#N/A</v>
      </c>
      <c r="D153" t="e">
        <f>'po2'!F165</f>
        <v>#N/A</v>
      </c>
      <c r="E153" t="e">
        <f>IF($A$1=1,NA(),'po2'!G165)</f>
        <v>#N/A</v>
      </c>
      <c r="F153" t="e">
        <f>'po3'!F165</f>
        <v>#N/A</v>
      </c>
      <c r="G153" t="e">
        <f>IF($A$1&lt;3,NA(),'po3'!G165)</f>
        <v>#N/A</v>
      </c>
    </row>
    <row r="154" spans="1:7" x14ac:dyDescent="0.2">
      <c r="A154">
        <v>152</v>
      </c>
      <c r="B154" t="e">
        <f>'po1'!F166</f>
        <v>#N/A</v>
      </c>
      <c r="C154" t="e">
        <f>'po1'!G166</f>
        <v>#N/A</v>
      </c>
      <c r="D154" t="e">
        <f>'po2'!F166</f>
        <v>#N/A</v>
      </c>
      <c r="E154" t="e">
        <f>IF($A$1=1,NA(),'po2'!G166)</f>
        <v>#N/A</v>
      </c>
      <c r="F154" t="e">
        <f>'po3'!F166</f>
        <v>#N/A</v>
      </c>
      <c r="G154" t="e">
        <f>IF($A$1&lt;3,NA(),'po3'!G166)</f>
        <v>#N/A</v>
      </c>
    </row>
    <row r="155" spans="1:7" x14ac:dyDescent="0.2">
      <c r="A155">
        <v>153</v>
      </c>
      <c r="B155" t="e">
        <f>'po1'!F167</f>
        <v>#N/A</v>
      </c>
      <c r="C155" t="e">
        <f>'po1'!G167</f>
        <v>#N/A</v>
      </c>
      <c r="D155" t="e">
        <f>'po2'!F167</f>
        <v>#N/A</v>
      </c>
      <c r="E155" t="e">
        <f>IF($A$1=1,NA(),'po2'!G167)</f>
        <v>#N/A</v>
      </c>
      <c r="F155" t="e">
        <f>'po3'!F167</f>
        <v>#N/A</v>
      </c>
      <c r="G155" t="e">
        <f>IF($A$1&lt;3,NA(),'po3'!G167)</f>
        <v>#N/A</v>
      </c>
    </row>
    <row r="156" spans="1:7" x14ac:dyDescent="0.2">
      <c r="A156">
        <v>154</v>
      </c>
      <c r="B156" t="e">
        <f>'po1'!F168</f>
        <v>#N/A</v>
      </c>
      <c r="C156" t="e">
        <f>'po1'!G168</f>
        <v>#N/A</v>
      </c>
      <c r="D156" t="e">
        <f>'po2'!F168</f>
        <v>#N/A</v>
      </c>
      <c r="E156" t="e">
        <f>IF($A$1=1,NA(),'po2'!G168)</f>
        <v>#N/A</v>
      </c>
      <c r="F156" t="e">
        <f>'po3'!F168</f>
        <v>#N/A</v>
      </c>
      <c r="G156" t="e">
        <f>IF($A$1&lt;3,NA(),'po3'!G168)</f>
        <v>#N/A</v>
      </c>
    </row>
    <row r="157" spans="1:7" x14ac:dyDescent="0.2">
      <c r="A157">
        <v>155</v>
      </c>
      <c r="B157" t="e">
        <f>'po1'!F169</f>
        <v>#N/A</v>
      </c>
      <c r="C157" t="e">
        <f>'po1'!G169</f>
        <v>#N/A</v>
      </c>
      <c r="D157" t="e">
        <f>'po2'!F169</f>
        <v>#N/A</v>
      </c>
      <c r="E157" t="e">
        <f>IF($A$1=1,NA(),'po2'!G169)</f>
        <v>#N/A</v>
      </c>
      <c r="F157" t="e">
        <f>'po3'!F169</f>
        <v>#N/A</v>
      </c>
      <c r="G157" t="e">
        <f>IF($A$1&lt;3,NA(),'po3'!G169)</f>
        <v>#N/A</v>
      </c>
    </row>
    <row r="158" spans="1:7" x14ac:dyDescent="0.2">
      <c r="A158">
        <v>156</v>
      </c>
      <c r="B158" t="e">
        <f>'po1'!F170</f>
        <v>#N/A</v>
      </c>
      <c r="C158" t="e">
        <f>'po1'!G170</f>
        <v>#N/A</v>
      </c>
      <c r="D158" t="e">
        <f>'po2'!F170</f>
        <v>#N/A</v>
      </c>
      <c r="E158" t="e">
        <f>IF($A$1=1,NA(),'po2'!G170)</f>
        <v>#N/A</v>
      </c>
      <c r="F158" t="e">
        <f>'po3'!F170</f>
        <v>#N/A</v>
      </c>
      <c r="G158" t="e">
        <f>IF($A$1&lt;3,NA(),'po3'!G170)</f>
        <v>#N/A</v>
      </c>
    </row>
    <row r="159" spans="1:7" x14ac:dyDescent="0.2">
      <c r="A159">
        <v>157</v>
      </c>
      <c r="B159" t="e">
        <f>'po1'!F171</f>
        <v>#N/A</v>
      </c>
      <c r="C159" t="e">
        <f>'po1'!G171</f>
        <v>#N/A</v>
      </c>
      <c r="D159" t="e">
        <f>'po2'!F171</f>
        <v>#N/A</v>
      </c>
      <c r="E159" t="e">
        <f>IF($A$1=1,NA(),'po2'!G171)</f>
        <v>#N/A</v>
      </c>
      <c r="F159" t="e">
        <f>'po3'!F171</f>
        <v>#N/A</v>
      </c>
      <c r="G159" t="e">
        <f>IF($A$1&lt;3,NA(),'po3'!G171)</f>
        <v>#N/A</v>
      </c>
    </row>
    <row r="160" spans="1:7" x14ac:dyDescent="0.2">
      <c r="A160">
        <v>158</v>
      </c>
      <c r="B160" t="e">
        <f>'po1'!F172</f>
        <v>#N/A</v>
      </c>
      <c r="C160" t="e">
        <f>'po1'!G172</f>
        <v>#N/A</v>
      </c>
      <c r="D160" t="e">
        <f>'po2'!F172</f>
        <v>#N/A</v>
      </c>
      <c r="E160" t="e">
        <f>IF($A$1=1,NA(),'po2'!G172)</f>
        <v>#N/A</v>
      </c>
      <c r="F160" t="e">
        <f>'po3'!F172</f>
        <v>#N/A</v>
      </c>
      <c r="G160" t="e">
        <f>IF($A$1&lt;3,NA(),'po3'!G172)</f>
        <v>#N/A</v>
      </c>
    </row>
    <row r="161" spans="1:7" x14ac:dyDescent="0.2">
      <c r="A161">
        <v>159</v>
      </c>
      <c r="B161" t="e">
        <f>'po1'!F173</f>
        <v>#N/A</v>
      </c>
      <c r="C161" t="e">
        <f>'po1'!G173</f>
        <v>#N/A</v>
      </c>
      <c r="D161" t="e">
        <f>'po2'!F173</f>
        <v>#N/A</v>
      </c>
      <c r="E161" t="e">
        <f>IF($A$1=1,NA(),'po2'!G173)</f>
        <v>#N/A</v>
      </c>
      <c r="F161" t="e">
        <f>'po3'!F173</f>
        <v>#N/A</v>
      </c>
      <c r="G161" t="e">
        <f>IF($A$1&lt;3,NA(),'po3'!G173)</f>
        <v>#N/A</v>
      </c>
    </row>
    <row r="162" spans="1:7" x14ac:dyDescent="0.2">
      <c r="A162">
        <v>160</v>
      </c>
      <c r="B162" t="e">
        <f>'po1'!F174</f>
        <v>#N/A</v>
      </c>
      <c r="C162" t="e">
        <f>'po1'!G174</f>
        <v>#N/A</v>
      </c>
      <c r="D162" t="e">
        <f>'po2'!F174</f>
        <v>#N/A</v>
      </c>
      <c r="E162" t="e">
        <f>IF($A$1=1,NA(),'po2'!G174)</f>
        <v>#N/A</v>
      </c>
      <c r="F162" t="e">
        <f>'po3'!F174</f>
        <v>#N/A</v>
      </c>
      <c r="G162" t="e">
        <f>IF($A$1&lt;3,NA(),'po3'!G174)</f>
        <v>#N/A</v>
      </c>
    </row>
    <row r="163" spans="1:7" x14ac:dyDescent="0.2">
      <c r="A163">
        <v>161</v>
      </c>
      <c r="B163" t="e">
        <f>'po1'!F175</f>
        <v>#N/A</v>
      </c>
      <c r="C163" t="e">
        <f>'po1'!G175</f>
        <v>#N/A</v>
      </c>
      <c r="D163" t="e">
        <f>'po2'!F175</f>
        <v>#N/A</v>
      </c>
      <c r="E163" t="e">
        <f>IF($A$1=1,NA(),'po2'!G175)</f>
        <v>#N/A</v>
      </c>
      <c r="F163" t="e">
        <f>'po3'!F175</f>
        <v>#N/A</v>
      </c>
      <c r="G163" t="e">
        <f>IF($A$1&lt;3,NA(),'po3'!G175)</f>
        <v>#N/A</v>
      </c>
    </row>
    <row r="164" spans="1:7" x14ac:dyDescent="0.2">
      <c r="A164">
        <v>162</v>
      </c>
      <c r="B164" t="e">
        <f>'po1'!F176</f>
        <v>#N/A</v>
      </c>
      <c r="C164" t="e">
        <f>'po1'!G176</f>
        <v>#N/A</v>
      </c>
      <c r="D164" t="e">
        <f>'po2'!F176</f>
        <v>#N/A</v>
      </c>
      <c r="E164" t="e">
        <f>IF($A$1=1,NA(),'po2'!G176)</f>
        <v>#N/A</v>
      </c>
      <c r="F164" t="e">
        <f>'po3'!F176</f>
        <v>#N/A</v>
      </c>
      <c r="G164" t="e">
        <f>IF($A$1&lt;3,NA(),'po3'!G176)</f>
        <v>#N/A</v>
      </c>
    </row>
    <row r="165" spans="1:7" x14ac:dyDescent="0.2">
      <c r="A165">
        <v>163</v>
      </c>
      <c r="B165" t="e">
        <f>'po1'!F177</f>
        <v>#N/A</v>
      </c>
      <c r="C165" t="e">
        <f>'po1'!G177</f>
        <v>#N/A</v>
      </c>
      <c r="D165" t="e">
        <f>'po2'!F177</f>
        <v>#N/A</v>
      </c>
      <c r="E165" t="e">
        <f>IF($A$1=1,NA(),'po2'!G177)</f>
        <v>#N/A</v>
      </c>
      <c r="F165" t="e">
        <f>'po3'!F177</f>
        <v>#N/A</v>
      </c>
      <c r="G165" t="e">
        <f>IF($A$1&lt;3,NA(),'po3'!G177)</f>
        <v>#N/A</v>
      </c>
    </row>
    <row r="166" spans="1:7" x14ac:dyDescent="0.2">
      <c r="A166">
        <v>164</v>
      </c>
      <c r="B166" t="e">
        <f>'po1'!F178</f>
        <v>#N/A</v>
      </c>
      <c r="C166" t="e">
        <f>'po1'!G178</f>
        <v>#N/A</v>
      </c>
      <c r="D166" t="e">
        <f>'po2'!F178</f>
        <v>#N/A</v>
      </c>
      <c r="E166" t="e">
        <f>IF($A$1=1,NA(),'po2'!G178)</f>
        <v>#N/A</v>
      </c>
      <c r="F166" t="e">
        <f>'po3'!F178</f>
        <v>#N/A</v>
      </c>
      <c r="G166" t="e">
        <f>IF($A$1&lt;3,NA(),'po3'!G178)</f>
        <v>#N/A</v>
      </c>
    </row>
    <row r="167" spans="1:7" x14ac:dyDescent="0.2">
      <c r="A167">
        <v>165</v>
      </c>
      <c r="B167" t="e">
        <f>'po1'!F179</f>
        <v>#N/A</v>
      </c>
      <c r="C167" t="e">
        <f>'po1'!G179</f>
        <v>#N/A</v>
      </c>
      <c r="D167" t="e">
        <f>'po2'!F179</f>
        <v>#N/A</v>
      </c>
      <c r="E167" t="e">
        <f>IF($A$1=1,NA(),'po2'!G179)</f>
        <v>#N/A</v>
      </c>
      <c r="F167" t="e">
        <f>'po3'!F179</f>
        <v>#N/A</v>
      </c>
      <c r="G167" t="e">
        <f>IF($A$1&lt;3,NA(),'po3'!G179)</f>
        <v>#N/A</v>
      </c>
    </row>
    <row r="168" spans="1:7" x14ac:dyDescent="0.2">
      <c r="A168">
        <v>166</v>
      </c>
      <c r="B168" t="e">
        <f>'po1'!F180</f>
        <v>#N/A</v>
      </c>
      <c r="C168" t="e">
        <f>'po1'!G180</f>
        <v>#N/A</v>
      </c>
      <c r="D168" t="e">
        <f>'po2'!F180</f>
        <v>#N/A</v>
      </c>
      <c r="E168" t="e">
        <f>IF($A$1=1,NA(),'po2'!G180)</f>
        <v>#N/A</v>
      </c>
      <c r="F168" t="e">
        <f>'po3'!F180</f>
        <v>#N/A</v>
      </c>
      <c r="G168" t="e">
        <f>IF($A$1&lt;3,NA(),'po3'!G180)</f>
        <v>#N/A</v>
      </c>
    </row>
    <row r="169" spans="1:7" x14ac:dyDescent="0.2">
      <c r="A169">
        <v>167</v>
      </c>
      <c r="B169" t="e">
        <f>'po1'!F181</f>
        <v>#N/A</v>
      </c>
      <c r="C169" t="e">
        <f>'po1'!G181</f>
        <v>#N/A</v>
      </c>
      <c r="D169" t="e">
        <f>'po2'!F181</f>
        <v>#N/A</v>
      </c>
      <c r="E169" t="e">
        <f>IF($A$1=1,NA(),'po2'!G181)</f>
        <v>#N/A</v>
      </c>
      <c r="F169" t="e">
        <f>'po3'!F181</f>
        <v>#N/A</v>
      </c>
      <c r="G169" t="e">
        <f>IF($A$1&lt;3,NA(),'po3'!G181)</f>
        <v>#N/A</v>
      </c>
    </row>
    <row r="170" spans="1:7" x14ac:dyDescent="0.2">
      <c r="A170">
        <v>168</v>
      </c>
      <c r="B170" t="e">
        <f>'po1'!F182</f>
        <v>#N/A</v>
      </c>
      <c r="C170" t="e">
        <f>'po1'!G182</f>
        <v>#N/A</v>
      </c>
      <c r="D170" t="e">
        <f>'po2'!F182</f>
        <v>#N/A</v>
      </c>
      <c r="E170" t="e">
        <f>IF($A$1=1,NA(),'po2'!G182)</f>
        <v>#N/A</v>
      </c>
      <c r="F170" t="e">
        <f>'po3'!F182</f>
        <v>#N/A</v>
      </c>
      <c r="G170" t="e">
        <f>IF($A$1&lt;3,NA(),'po3'!G182)</f>
        <v>#N/A</v>
      </c>
    </row>
    <row r="171" spans="1:7" x14ac:dyDescent="0.2">
      <c r="A171">
        <v>169</v>
      </c>
      <c r="B171" t="e">
        <f>'po1'!F183</f>
        <v>#N/A</v>
      </c>
      <c r="C171" t="e">
        <f>'po1'!G183</f>
        <v>#N/A</v>
      </c>
      <c r="D171" t="e">
        <f>'po2'!F183</f>
        <v>#N/A</v>
      </c>
      <c r="E171" t="e">
        <f>IF($A$1=1,NA(),'po2'!G183)</f>
        <v>#N/A</v>
      </c>
      <c r="F171" t="e">
        <f>'po3'!F183</f>
        <v>#N/A</v>
      </c>
      <c r="G171" t="e">
        <f>IF($A$1&lt;3,NA(),'po3'!G183)</f>
        <v>#N/A</v>
      </c>
    </row>
    <row r="172" spans="1:7" x14ac:dyDescent="0.2">
      <c r="A172">
        <v>170</v>
      </c>
      <c r="B172" t="e">
        <f>'po1'!F184</f>
        <v>#N/A</v>
      </c>
      <c r="C172" t="e">
        <f>'po1'!G184</f>
        <v>#N/A</v>
      </c>
      <c r="D172" t="e">
        <f>'po2'!F184</f>
        <v>#N/A</v>
      </c>
      <c r="E172" t="e">
        <f>IF($A$1=1,NA(),'po2'!G184)</f>
        <v>#N/A</v>
      </c>
      <c r="F172" t="e">
        <f>'po3'!F184</f>
        <v>#N/A</v>
      </c>
      <c r="G172" t="e">
        <f>IF($A$1&lt;3,NA(),'po3'!G184)</f>
        <v>#N/A</v>
      </c>
    </row>
    <row r="173" spans="1:7" x14ac:dyDescent="0.2">
      <c r="A173">
        <v>171</v>
      </c>
      <c r="B173" t="e">
        <f>'po1'!F185</f>
        <v>#N/A</v>
      </c>
      <c r="C173" t="e">
        <f>'po1'!G185</f>
        <v>#N/A</v>
      </c>
      <c r="D173" t="e">
        <f>'po2'!F185</f>
        <v>#N/A</v>
      </c>
      <c r="E173" t="e">
        <f>IF($A$1=1,NA(),'po2'!G185)</f>
        <v>#N/A</v>
      </c>
      <c r="F173" t="e">
        <f>'po3'!F185</f>
        <v>#N/A</v>
      </c>
      <c r="G173" t="e">
        <f>IF($A$1&lt;3,NA(),'po3'!G185)</f>
        <v>#N/A</v>
      </c>
    </row>
    <row r="174" spans="1:7" x14ac:dyDescent="0.2">
      <c r="A174">
        <v>172</v>
      </c>
      <c r="B174" t="e">
        <f>'po1'!F186</f>
        <v>#N/A</v>
      </c>
      <c r="C174" t="e">
        <f>'po1'!G186</f>
        <v>#N/A</v>
      </c>
      <c r="D174" t="e">
        <f>'po2'!F186</f>
        <v>#N/A</v>
      </c>
      <c r="E174" t="e">
        <f>IF($A$1=1,NA(),'po2'!G186)</f>
        <v>#N/A</v>
      </c>
      <c r="F174" t="e">
        <f>'po3'!F186</f>
        <v>#N/A</v>
      </c>
      <c r="G174" t="e">
        <f>IF($A$1&lt;3,NA(),'po3'!G186)</f>
        <v>#N/A</v>
      </c>
    </row>
    <row r="175" spans="1:7" x14ac:dyDescent="0.2">
      <c r="A175">
        <v>173</v>
      </c>
      <c r="B175" t="e">
        <f>'po1'!F187</f>
        <v>#N/A</v>
      </c>
      <c r="C175" t="e">
        <f>'po1'!G187</f>
        <v>#N/A</v>
      </c>
      <c r="D175" t="e">
        <f>'po2'!F187</f>
        <v>#N/A</v>
      </c>
      <c r="E175" t="e">
        <f>IF($A$1=1,NA(),'po2'!G187)</f>
        <v>#N/A</v>
      </c>
      <c r="F175" t="e">
        <f>'po3'!F187</f>
        <v>#N/A</v>
      </c>
      <c r="G175" t="e">
        <f>IF($A$1&lt;3,NA(),'po3'!G187)</f>
        <v>#N/A</v>
      </c>
    </row>
    <row r="176" spans="1:7" x14ac:dyDescent="0.2">
      <c r="A176">
        <v>174</v>
      </c>
      <c r="B176" t="e">
        <f>'po1'!F188</f>
        <v>#N/A</v>
      </c>
      <c r="C176" t="e">
        <f>'po1'!G188</f>
        <v>#N/A</v>
      </c>
      <c r="D176" t="e">
        <f>'po2'!F188</f>
        <v>#N/A</v>
      </c>
      <c r="E176" t="e">
        <f>IF($A$1=1,NA(),'po2'!G188)</f>
        <v>#N/A</v>
      </c>
      <c r="F176" t="e">
        <f>'po3'!F188</f>
        <v>#N/A</v>
      </c>
      <c r="G176" t="e">
        <f>IF($A$1&lt;3,NA(),'po3'!G188)</f>
        <v>#N/A</v>
      </c>
    </row>
    <row r="177" spans="1:7" x14ac:dyDescent="0.2">
      <c r="A177">
        <v>175</v>
      </c>
      <c r="B177" t="e">
        <f>'po1'!F189</f>
        <v>#N/A</v>
      </c>
      <c r="C177" t="e">
        <f>'po1'!G189</f>
        <v>#N/A</v>
      </c>
      <c r="D177" t="e">
        <f>'po2'!F189</f>
        <v>#N/A</v>
      </c>
      <c r="E177" t="e">
        <f>IF($A$1=1,NA(),'po2'!G189)</f>
        <v>#N/A</v>
      </c>
      <c r="F177" t="e">
        <f>'po3'!F189</f>
        <v>#N/A</v>
      </c>
      <c r="G177" t="e">
        <f>IF($A$1&lt;3,NA(),'po3'!G189)</f>
        <v>#N/A</v>
      </c>
    </row>
    <row r="178" spans="1:7" x14ac:dyDescent="0.2">
      <c r="A178">
        <v>176</v>
      </c>
      <c r="B178" t="e">
        <f>'po1'!F190</f>
        <v>#N/A</v>
      </c>
      <c r="C178" t="e">
        <f>'po1'!G190</f>
        <v>#N/A</v>
      </c>
      <c r="D178" t="e">
        <f>'po2'!F190</f>
        <v>#N/A</v>
      </c>
      <c r="E178" t="e">
        <f>IF($A$1=1,NA(),'po2'!G190)</f>
        <v>#N/A</v>
      </c>
      <c r="F178" t="e">
        <f>'po3'!F190</f>
        <v>#N/A</v>
      </c>
      <c r="G178" t="e">
        <f>IF($A$1&lt;3,NA(),'po3'!G190)</f>
        <v>#N/A</v>
      </c>
    </row>
    <row r="179" spans="1:7" x14ac:dyDescent="0.2">
      <c r="A179">
        <v>177</v>
      </c>
      <c r="B179" t="e">
        <f>'po1'!F191</f>
        <v>#N/A</v>
      </c>
      <c r="C179" t="e">
        <f>'po1'!G191</f>
        <v>#N/A</v>
      </c>
      <c r="D179" t="e">
        <f>'po2'!F191</f>
        <v>#N/A</v>
      </c>
      <c r="E179" t="e">
        <f>IF($A$1=1,NA(),'po2'!G191)</f>
        <v>#N/A</v>
      </c>
      <c r="F179" t="e">
        <f>'po3'!F191</f>
        <v>#N/A</v>
      </c>
      <c r="G179" t="e">
        <f>IF($A$1&lt;3,NA(),'po3'!G191)</f>
        <v>#N/A</v>
      </c>
    </row>
    <row r="180" spans="1:7" x14ac:dyDescent="0.2">
      <c r="A180">
        <v>178</v>
      </c>
      <c r="B180" t="e">
        <f>'po1'!F192</f>
        <v>#N/A</v>
      </c>
      <c r="C180" t="e">
        <f>'po1'!G192</f>
        <v>#N/A</v>
      </c>
      <c r="D180" t="e">
        <f>'po2'!F192</f>
        <v>#N/A</v>
      </c>
      <c r="E180" t="e">
        <f>IF($A$1=1,NA(),'po2'!G192)</f>
        <v>#N/A</v>
      </c>
      <c r="F180" t="e">
        <f>'po3'!F192</f>
        <v>#N/A</v>
      </c>
      <c r="G180" t="e">
        <f>IF($A$1&lt;3,NA(),'po3'!G192)</f>
        <v>#N/A</v>
      </c>
    </row>
    <row r="181" spans="1:7" x14ac:dyDescent="0.2">
      <c r="A181">
        <v>179</v>
      </c>
      <c r="B181" t="e">
        <f>'po1'!F193</f>
        <v>#N/A</v>
      </c>
      <c r="C181" t="e">
        <f>'po1'!G193</f>
        <v>#N/A</v>
      </c>
      <c r="D181" t="e">
        <f>'po2'!F193</f>
        <v>#N/A</v>
      </c>
      <c r="E181" t="e">
        <f>IF($A$1=1,NA(),'po2'!G193)</f>
        <v>#N/A</v>
      </c>
      <c r="F181" t="e">
        <f>'po3'!F193</f>
        <v>#N/A</v>
      </c>
      <c r="G181" t="e">
        <f>IF($A$1&lt;3,NA(),'po3'!G193)</f>
        <v>#N/A</v>
      </c>
    </row>
    <row r="182" spans="1:7" x14ac:dyDescent="0.2">
      <c r="A182">
        <v>180</v>
      </c>
      <c r="B182" t="e">
        <f>'po1'!F194</f>
        <v>#N/A</v>
      </c>
      <c r="C182" t="e">
        <f>'po1'!G194</f>
        <v>#N/A</v>
      </c>
      <c r="D182" t="e">
        <f>'po2'!F194</f>
        <v>#N/A</v>
      </c>
      <c r="E182" t="e">
        <f>IF($A$1=1,NA(),'po2'!G194)</f>
        <v>#N/A</v>
      </c>
      <c r="F182" t="e">
        <f>'po3'!F194</f>
        <v>#N/A</v>
      </c>
      <c r="G182" t="e">
        <f>IF($A$1&lt;3,NA(),'po3'!G194)</f>
        <v>#N/A</v>
      </c>
    </row>
    <row r="183" spans="1:7" x14ac:dyDescent="0.2">
      <c r="A183">
        <v>181</v>
      </c>
      <c r="B183" t="e">
        <f>'po1'!F195</f>
        <v>#N/A</v>
      </c>
      <c r="C183" t="e">
        <f>'po1'!G195</f>
        <v>#N/A</v>
      </c>
      <c r="D183" t="e">
        <f>'po2'!F195</f>
        <v>#N/A</v>
      </c>
      <c r="E183" t="e">
        <f>IF($A$1=1,NA(),'po2'!G195)</f>
        <v>#N/A</v>
      </c>
      <c r="F183" t="e">
        <f>'po3'!F195</f>
        <v>#N/A</v>
      </c>
      <c r="G183" t="e">
        <f>IF($A$1&lt;3,NA(),'po3'!G195)</f>
        <v>#N/A</v>
      </c>
    </row>
    <row r="184" spans="1:7" x14ac:dyDescent="0.2">
      <c r="A184">
        <v>182</v>
      </c>
      <c r="B184" t="e">
        <f>'po1'!F196</f>
        <v>#N/A</v>
      </c>
      <c r="C184" t="e">
        <f>'po1'!G196</f>
        <v>#N/A</v>
      </c>
      <c r="D184" t="e">
        <f>'po2'!F196</f>
        <v>#N/A</v>
      </c>
      <c r="E184" t="e">
        <f>IF($A$1=1,NA(),'po2'!G196)</f>
        <v>#N/A</v>
      </c>
      <c r="F184" t="e">
        <f>'po3'!F196</f>
        <v>#N/A</v>
      </c>
      <c r="G184" t="e">
        <f>IF($A$1&lt;3,NA(),'po3'!G196)</f>
        <v>#N/A</v>
      </c>
    </row>
    <row r="185" spans="1:7" x14ac:dyDescent="0.2">
      <c r="A185">
        <v>183</v>
      </c>
      <c r="B185" t="e">
        <f>'po1'!F197</f>
        <v>#N/A</v>
      </c>
      <c r="C185" t="e">
        <f>'po1'!G197</f>
        <v>#N/A</v>
      </c>
      <c r="D185" t="e">
        <f>'po2'!F197</f>
        <v>#N/A</v>
      </c>
      <c r="E185" t="e">
        <f>IF($A$1=1,NA(),'po2'!G197)</f>
        <v>#N/A</v>
      </c>
      <c r="F185" t="e">
        <f>'po3'!F197</f>
        <v>#N/A</v>
      </c>
      <c r="G185" t="e">
        <f>IF($A$1&lt;3,NA(),'po3'!G197)</f>
        <v>#N/A</v>
      </c>
    </row>
    <row r="186" spans="1:7" x14ac:dyDescent="0.2">
      <c r="A186">
        <v>184</v>
      </c>
      <c r="B186" t="e">
        <f>'po1'!F198</f>
        <v>#N/A</v>
      </c>
      <c r="C186" t="e">
        <f>'po1'!G198</f>
        <v>#N/A</v>
      </c>
      <c r="D186" t="e">
        <f>'po2'!F198</f>
        <v>#N/A</v>
      </c>
      <c r="E186" t="e">
        <f>IF($A$1=1,NA(),'po2'!G198)</f>
        <v>#N/A</v>
      </c>
      <c r="F186" t="e">
        <f>'po3'!F198</f>
        <v>#N/A</v>
      </c>
      <c r="G186" t="e">
        <f>IF($A$1&lt;3,NA(),'po3'!G198)</f>
        <v>#N/A</v>
      </c>
    </row>
    <row r="187" spans="1:7" x14ac:dyDescent="0.2">
      <c r="A187">
        <v>185</v>
      </c>
      <c r="B187" t="e">
        <f>'po1'!F199</f>
        <v>#N/A</v>
      </c>
      <c r="C187" t="e">
        <f>'po1'!G199</f>
        <v>#N/A</v>
      </c>
      <c r="D187" t="e">
        <f>'po2'!F199</f>
        <v>#N/A</v>
      </c>
      <c r="E187" t="e">
        <f>IF($A$1=1,NA(),'po2'!G199)</f>
        <v>#N/A</v>
      </c>
      <c r="F187" t="e">
        <f>'po3'!F199</f>
        <v>#N/A</v>
      </c>
      <c r="G187" t="e">
        <f>IF($A$1&lt;3,NA(),'po3'!G199)</f>
        <v>#N/A</v>
      </c>
    </row>
    <row r="188" spans="1:7" x14ac:dyDescent="0.2">
      <c r="A188">
        <v>186</v>
      </c>
      <c r="B188" t="e">
        <f>'po1'!F200</f>
        <v>#N/A</v>
      </c>
      <c r="C188" t="e">
        <f>'po1'!G200</f>
        <v>#N/A</v>
      </c>
      <c r="D188" t="e">
        <f>'po2'!F200</f>
        <v>#N/A</v>
      </c>
      <c r="E188" t="e">
        <f>IF($A$1=1,NA(),'po2'!G200)</f>
        <v>#N/A</v>
      </c>
      <c r="F188" t="e">
        <f>'po3'!F200</f>
        <v>#N/A</v>
      </c>
      <c r="G188" t="e">
        <f>IF($A$1&lt;3,NA(),'po3'!G200)</f>
        <v>#N/A</v>
      </c>
    </row>
    <row r="189" spans="1:7" x14ac:dyDescent="0.2">
      <c r="A189">
        <v>187</v>
      </c>
      <c r="B189" t="e">
        <f>'po1'!F201</f>
        <v>#N/A</v>
      </c>
      <c r="C189" t="e">
        <f>'po1'!G201</f>
        <v>#N/A</v>
      </c>
      <c r="D189" t="e">
        <f>'po2'!F201</f>
        <v>#N/A</v>
      </c>
      <c r="E189" t="e">
        <f>IF($A$1=1,NA(),'po2'!G201)</f>
        <v>#N/A</v>
      </c>
      <c r="F189" t="e">
        <f>'po3'!F201</f>
        <v>#N/A</v>
      </c>
      <c r="G189" t="e">
        <f>IF($A$1&lt;3,NA(),'po3'!G201)</f>
        <v>#N/A</v>
      </c>
    </row>
    <row r="190" spans="1:7" x14ac:dyDescent="0.2">
      <c r="A190">
        <v>188</v>
      </c>
      <c r="B190" t="e">
        <f>'po1'!F202</f>
        <v>#N/A</v>
      </c>
      <c r="C190" t="e">
        <f>'po1'!G202</f>
        <v>#N/A</v>
      </c>
      <c r="D190" t="e">
        <f>'po2'!F202</f>
        <v>#N/A</v>
      </c>
      <c r="E190" t="e">
        <f>IF($A$1=1,NA(),'po2'!G202)</f>
        <v>#N/A</v>
      </c>
      <c r="F190" t="e">
        <f>'po3'!F202</f>
        <v>#N/A</v>
      </c>
      <c r="G190" t="e">
        <f>IF($A$1&lt;3,NA(),'po3'!G202)</f>
        <v>#N/A</v>
      </c>
    </row>
    <row r="191" spans="1:7" x14ac:dyDescent="0.2">
      <c r="A191">
        <v>189</v>
      </c>
      <c r="B191" t="e">
        <f>'po1'!F203</f>
        <v>#N/A</v>
      </c>
      <c r="C191" t="e">
        <f>'po1'!G203</f>
        <v>#N/A</v>
      </c>
      <c r="D191" t="e">
        <f>'po2'!F203</f>
        <v>#N/A</v>
      </c>
      <c r="E191" t="e">
        <f>IF($A$1=1,NA(),'po2'!G203)</f>
        <v>#N/A</v>
      </c>
      <c r="F191" t="e">
        <f>'po3'!F203</f>
        <v>#N/A</v>
      </c>
      <c r="G191" t="e">
        <f>IF($A$1&lt;3,NA(),'po3'!G203)</f>
        <v>#N/A</v>
      </c>
    </row>
    <row r="192" spans="1:7" x14ac:dyDescent="0.2">
      <c r="A192">
        <v>190</v>
      </c>
      <c r="B192" t="e">
        <f>'po1'!F204</f>
        <v>#N/A</v>
      </c>
      <c r="C192" t="e">
        <f>'po1'!G204</f>
        <v>#N/A</v>
      </c>
      <c r="D192" t="e">
        <f>'po2'!F204</f>
        <v>#N/A</v>
      </c>
      <c r="E192" t="e">
        <f>IF($A$1=1,NA(),'po2'!G204)</f>
        <v>#N/A</v>
      </c>
      <c r="F192" t="e">
        <f>'po3'!F204</f>
        <v>#N/A</v>
      </c>
      <c r="G192" t="e">
        <f>IF($A$1&lt;3,NA(),'po3'!G204)</f>
        <v>#N/A</v>
      </c>
    </row>
    <row r="193" spans="1:7" x14ac:dyDescent="0.2">
      <c r="A193">
        <v>191</v>
      </c>
      <c r="B193" t="e">
        <f>'po1'!F205</f>
        <v>#N/A</v>
      </c>
      <c r="C193" t="e">
        <f>'po1'!G205</f>
        <v>#N/A</v>
      </c>
      <c r="D193" t="e">
        <f>'po2'!F205</f>
        <v>#N/A</v>
      </c>
      <c r="E193" t="e">
        <f>IF($A$1=1,NA(),'po2'!G205)</f>
        <v>#N/A</v>
      </c>
      <c r="F193" t="e">
        <f>'po3'!F205</f>
        <v>#N/A</v>
      </c>
      <c r="G193" t="e">
        <f>IF($A$1&lt;3,NA(),'po3'!G205)</f>
        <v>#N/A</v>
      </c>
    </row>
    <row r="194" spans="1:7" x14ac:dyDescent="0.2">
      <c r="A194">
        <v>192</v>
      </c>
      <c r="B194" t="e">
        <f>'po1'!F206</f>
        <v>#N/A</v>
      </c>
      <c r="C194" t="e">
        <f>'po1'!G206</f>
        <v>#N/A</v>
      </c>
      <c r="D194" t="e">
        <f>'po2'!F206</f>
        <v>#N/A</v>
      </c>
      <c r="E194" t="e">
        <f>IF($A$1=1,NA(),'po2'!G206)</f>
        <v>#N/A</v>
      </c>
      <c r="F194" t="e">
        <f>'po3'!F206</f>
        <v>#N/A</v>
      </c>
      <c r="G194" t="e">
        <f>IF($A$1&lt;3,NA(),'po3'!G206)</f>
        <v>#N/A</v>
      </c>
    </row>
    <row r="195" spans="1:7" x14ac:dyDescent="0.2">
      <c r="A195">
        <v>193</v>
      </c>
      <c r="B195" t="e">
        <f>'po1'!F207</f>
        <v>#N/A</v>
      </c>
      <c r="C195" t="e">
        <f>'po1'!G207</f>
        <v>#N/A</v>
      </c>
      <c r="D195" t="e">
        <f>'po2'!F207</f>
        <v>#N/A</v>
      </c>
      <c r="E195" t="e">
        <f>IF($A$1=1,NA(),'po2'!G207)</f>
        <v>#N/A</v>
      </c>
      <c r="F195" t="e">
        <f>'po3'!F207</f>
        <v>#N/A</v>
      </c>
      <c r="G195" t="e">
        <f>IF($A$1&lt;3,NA(),'po3'!G207)</f>
        <v>#N/A</v>
      </c>
    </row>
    <row r="196" spans="1:7" x14ac:dyDescent="0.2">
      <c r="A196">
        <v>194</v>
      </c>
      <c r="B196" t="e">
        <f>'po1'!F208</f>
        <v>#N/A</v>
      </c>
      <c r="C196" t="e">
        <f>'po1'!G208</f>
        <v>#N/A</v>
      </c>
      <c r="D196" t="e">
        <f>'po2'!F208</f>
        <v>#N/A</v>
      </c>
      <c r="E196" t="e">
        <f>IF($A$1=1,NA(),'po2'!G208)</f>
        <v>#N/A</v>
      </c>
      <c r="F196" t="e">
        <f>'po3'!F208</f>
        <v>#N/A</v>
      </c>
      <c r="G196" t="e">
        <f>IF($A$1&lt;3,NA(),'po3'!G208)</f>
        <v>#N/A</v>
      </c>
    </row>
    <row r="197" spans="1:7" x14ac:dyDescent="0.2">
      <c r="A197">
        <v>195</v>
      </c>
      <c r="B197" t="e">
        <f>'po1'!F209</f>
        <v>#N/A</v>
      </c>
      <c r="C197" t="e">
        <f>'po1'!G209</f>
        <v>#N/A</v>
      </c>
      <c r="D197" t="e">
        <f>'po2'!F209</f>
        <v>#N/A</v>
      </c>
      <c r="E197" t="e">
        <f>IF($A$1=1,NA(),'po2'!G209)</f>
        <v>#N/A</v>
      </c>
      <c r="F197" t="e">
        <f>'po3'!F209</f>
        <v>#N/A</v>
      </c>
      <c r="G197" t="e">
        <f>IF($A$1&lt;3,NA(),'po3'!G209)</f>
        <v>#N/A</v>
      </c>
    </row>
    <row r="198" spans="1:7" x14ac:dyDescent="0.2">
      <c r="A198">
        <v>196</v>
      </c>
      <c r="B198" t="e">
        <f>'po1'!F210</f>
        <v>#N/A</v>
      </c>
      <c r="C198" t="e">
        <f>'po1'!G210</f>
        <v>#N/A</v>
      </c>
      <c r="D198" t="e">
        <f>'po2'!F210</f>
        <v>#N/A</v>
      </c>
      <c r="E198" t="e">
        <f>IF($A$1=1,NA(),'po2'!G210)</f>
        <v>#N/A</v>
      </c>
      <c r="F198" t="e">
        <f>'po3'!F210</f>
        <v>#N/A</v>
      </c>
      <c r="G198" t="e">
        <f>IF($A$1&lt;3,NA(),'po3'!G210)</f>
        <v>#N/A</v>
      </c>
    </row>
    <row r="199" spans="1:7" x14ac:dyDescent="0.2">
      <c r="A199">
        <v>197</v>
      </c>
      <c r="B199" t="e">
        <f>'po1'!F211</f>
        <v>#N/A</v>
      </c>
      <c r="C199" t="e">
        <f>'po1'!G211</f>
        <v>#N/A</v>
      </c>
      <c r="D199" t="e">
        <f>'po2'!F211</f>
        <v>#N/A</v>
      </c>
      <c r="E199" t="e">
        <f>IF($A$1=1,NA(),'po2'!G211)</f>
        <v>#N/A</v>
      </c>
      <c r="F199" t="e">
        <f>'po3'!F211</f>
        <v>#N/A</v>
      </c>
      <c r="G199" t="e">
        <f>IF($A$1&lt;3,NA(),'po3'!G211)</f>
        <v>#N/A</v>
      </c>
    </row>
    <row r="200" spans="1:7" x14ac:dyDescent="0.2">
      <c r="A200">
        <v>198</v>
      </c>
      <c r="B200" t="e">
        <f>'po1'!F212</f>
        <v>#N/A</v>
      </c>
      <c r="C200" t="e">
        <f>'po1'!G212</f>
        <v>#N/A</v>
      </c>
      <c r="D200" t="e">
        <f>'po2'!F212</f>
        <v>#N/A</v>
      </c>
      <c r="E200" t="e">
        <f>IF($A$1=1,NA(),'po2'!G212)</f>
        <v>#N/A</v>
      </c>
      <c r="F200" t="e">
        <f>'po3'!F212</f>
        <v>#N/A</v>
      </c>
      <c r="G200" t="e">
        <f>IF($A$1&lt;3,NA(),'po3'!G212)</f>
        <v>#N/A</v>
      </c>
    </row>
    <row r="201" spans="1:7" x14ac:dyDescent="0.2">
      <c r="A201">
        <v>199</v>
      </c>
      <c r="B201" t="e">
        <f>'po1'!F213</f>
        <v>#N/A</v>
      </c>
      <c r="C201" t="e">
        <f>'po1'!G213</f>
        <v>#N/A</v>
      </c>
      <c r="D201" t="e">
        <f>'po2'!F213</f>
        <v>#N/A</v>
      </c>
      <c r="E201" t="e">
        <f>IF($A$1=1,NA(),'po2'!G213)</f>
        <v>#N/A</v>
      </c>
      <c r="F201" t="e">
        <f>'po3'!F213</f>
        <v>#N/A</v>
      </c>
      <c r="G201" t="e">
        <f>IF($A$1&lt;3,NA(),'po3'!G213)</f>
        <v>#N/A</v>
      </c>
    </row>
    <row r="202" spans="1:7" x14ac:dyDescent="0.2">
      <c r="A202">
        <v>200</v>
      </c>
      <c r="B202" t="e">
        <f>'po1'!F214</f>
        <v>#N/A</v>
      </c>
      <c r="C202" t="e">
        <f>'po1'!G214</f>
        <v>#N/A</v>
      </c>
      <c r="D202" t="e">
        <f>'po2'!F214</f>
        <v>#N/A</v>
      </c>
      <c r="E202" t="e">
        <f>IF($A$1=1,NA(),'po2'!G214)</f>
        <v>#N/A</v>
      </c>
      <c r="F202" t="e">
        <f>'po3'!F214</f>
        <v>#N/A</v>
      </c>
      <c r="G202" t="e">
        <f>IF($A$1&lt;3,NA(),'po3'!G214)</f>
        <v>#N/A</v>
      </c>
    </row>
    <row r="203" spans="1:7" x14ac:dyDescent="0.2">
      <c r="A203">
        <v>201</v>
      </c>
      <c r="B203" t="e">
        <f>'po1'!F215</f>
        <v>#N/A</v>
      </c>
      <c r="C203" t="e">
        <f>'po1'!G215</f>
        <v>#N/A</v>
      </c>
      <c r="D203" t="e">
        <f>'po2'!F215</f>
        <v>#N/A</v>
      </c>
      <c r="E203" t="e">
        <f>IF($A$1=1,NA(),'po2'!G215)</f>
        <v>#N/A</v>
      </c>
      <c r="F203" t="e">
        <f>'po3'!F215</f>
        <v>#N/A</v>
      </c>
      <c r="G203" t="e">
        <f>IF($A$1&lt;3,NA(),'po3'!G215)</f>
        <v>#N/A</v>
      </c>
    </row>
    <row r="204" spans="1:7" x14ac:dyDescent="0.2">
      <c r="A204">
        <v>202</v>
      </c>
      <c r="B204" t="e">
        <f>'po1'!F216</f>
        <v>#N/A</v>
      </c>
      <c r="C204" t="e">
        <f>'po1'!G216</f>
        <v>#N/A</v>
      </c>
      <c r="D204" t="e">
        <f>'po2'!F216</f>
        <v>#N/A</v>
      </c>
      <c r="E204" t="e">
        <f>IF($A$1=1,NA(),'po2'!G216)</f>
        <v>#N/A</v>
      </c>
      <c r="F204" t="e">
        <f>'po3'!F216</f>
        <v>#N/A</v>
      </c>
      <c r="G204" t="e">
        <f>IF($A$1&lt;3,NA(),'po3'!G216)</f>
        <v>#N/A</v>
      </c>
    </row>
    <row r="205" spans="1:7" x14ac:dyDescent="0.2">
      <c r="A205">
        <v>203</v>
      </c>
      <c r="B205" t="e">
        <f>'po1'!F217</f>
        <v>#N/A</v>
      </c>
      <c r="C205" t="e">
        <f>'po1'!G217</f>
        <v>#N/A</v>
      </c>
      <c r="D205" t="e">
        <f>'po2'!F217</f>
        <v>#N/A</v>
      </c>
      <c r="E205" t="e">
        <f>IF($A$1=1,NA(),'po2'!G217)</f>
        <v>#N/A</v>
      </c>
      <c r="F205" t="e">
        <f>'po3'!F217</f>
        <v>#N/A</v>
      </c>
      <c r="G205" t="e">
        <f>IF($A$1&lt;3,NA(),'po3'!G217)</f>
        <v>#N/A</v>
      </c>
    </row>
    <row r="206" spans="1:7" x14ac:dyDescent="0.2">
      <c r="A206">
        <v>204</v>
      </c>
      <c r="B206" t="e">
        <f>'po1'!F218</f>
        <v>#N/A</v>
      </c>
      <c r="C206" t="e">
        <f>'po1'!G218</f>
        <v>#N/A</v>
      </c>
      <c r="D206" t="e">
        <f>'po2'!F218</f>
        <v>#N/A</v>
      </c>
      <c r="E206" t="e">
        <f>IF($A$1=1,NA(),'po2'!G218)</f>
        <v>#N/A</v>
      </c>
      <c r="F206" t="e">
        <f>'po3'!F218</f>
        <v>#N/A</v>
      </c>
      <c r="G206" t="e">
        <f>IF($A$1&lt;3,NA(),'po3'!G218)</f>
        <v>#N/A</v>
      </c>
    </row>
    <row r="207" spans="1:7" x14ac:dyDescent="0.2">
      <c r="A207">
        <v>205</v>
      </c>
      <c r="B207" t="e">
        <f>'po1'!F219</f>
        <v>#N/A</v>
      </c>
      <c r="C207" t="e">
        <f>'po1'!G219</f>
        <v>#N/A</v>
      </c>
      <c r="D207" t="e">
        <f>'po2'!F219</f>
        <v>#N/A</v>
      </c>
      <c r="E207" t="e">
        <f>IF($A$1=1,NA(),'po2'!G219)</f>
        <v>#N/A</v>
      </c>
      <c r="F207" t="e">
        <f>'po3'!F219</f>
        <v>#N/A</v>
      </c>
      <c r="G207" t="e">
        <f>IF($A$1&lt;3,NA(),'po3'!G219)</f>
        <v>#N/A</v>
      </c>
    </row>
    <row r="208" spans="1:7" x14ac:dyDescent="0.2">
      <c r="A208">
        <v>206</v>
      </c>
      <c r="B208" t="e">
        <f>'po1'!F220</f>
        <v>#N/A</v>
      </c>
      <c r="C208" t="e">
        <f>'po1'!G220</f>
        <v>#N/A</v>
      </c>
      <c r="D208" t="e">
        <f>'po2'!F220</f>
        <v>#N/A</v>
      </c>
      <c r="E208" t="e">
        <f>IF($A$1=1,NA(),'po2'!G220)</f>
        <v>#N/A</v>
      </c>
      <c r="F208" t="e">
        <f>'po3'!F220</f>
        <v>#N/A</v>
      </c>
      <c r="G208" t="e">
        <f>IF($A$1&lt;3,NA(),'po3'!G220)</f>
        <v>#N/A</v>
      </c>
    </row>
    <row r="209" spans="1:7" x14ac:dyDescent="0.2">
      <c r="A209">
        <v>207</v>
      </c>
      <c r="B209" t="e">
        <f>'po1'!F221</f>
        <v>#N/A</v>
      </c>
      <c r="C209" t="e">
        <f>'po1'!G221</f>
        <v>#N/A</v>
      </c>
      <c r="D209" t="e">
        <f>'po2'!F221</f>
        <v>#N/A</v>
      </c>
      <c r="E209" t="e">
        <f>IF($A$1=1,NA(),'po2'!G221)</f>
        <v>#N/A</v>
      </c>
      <c r="F209" t="e">
        <f>'po3'!F221</f>
        <v>#N/A</v>
      </c>
      <c r="G209" t="e">
        <f>IF($A$1&lt;3,NA(),'po3'!G221)</f>
        <v>#N/A</v>
      </c>
    </row>
    <row r="210" spans="1:7" x14ac:dyDescent="0.2">
      <c r="A210">
        <v>208</v>
      </c>
      <c r="B210" t="e">
        <f>'po1'!F222</f>
        <v>#N/A</v>
      </c>
      <c r="C210" t="e">
        <f>'po1'!G222</f>
        <v>#N/A</v>
      </c>
      <c r="D210" t="e">
        <f>'po2'!F222</f>
        <v>#N/A</v>
      </c>
      <c r="E210" t="e">
        <f>IF($A$1=1,NA(),'po2'!G222)</f>
        <v>#N/A</v>
      </c>
      <c r="F210" t="e">
        <f>'po3'!F222</f>
        <v>#N/A</v>
      </c>
      <c r="G210" t="e">
        <f>IF($A$1&lt;3,NA(),'po3'!G222)</f>
        <v>#N/A</v>
      </c>
    </row>
    <row r="211" spans="1:7" x14ac:dyDescent="0.2">
      <c r="A211">
        <v>209</v>
      </c>
      <c r="B211" t="e">
        <f>'po1'!F223</f>
        <v>#N/A</v>
      </c>
      <c r="C211" t="e">
        <f>'po1'!G223</f>
        <v>#N/A</v>
      </c>
      <c r="D211" t="e">
        <f>'po2'!F223</f>
        <v>#N/A</v>
      </c>
      <c r="E211" t="e">
        <f>IF($A$1=1,NA(),'po2'!G223)</f>
        <v>#N/A</v>
      </c>
      <c r="F211" t="e">
        <f>'po3'!F223</f>
        <v>#N/A</v>
      </c>
      <c r="G211" t="e">
        <f>IF($A$1&lt;3,NA(),'po3'!G223)</f>
        <v>#N/A</v>
      </c>
    </row>
    <row r="212" spans="1:7" x14ac:dyDescent="0.2">
      <c r="A212">
        <v>210</v>
      </c>
      <c r="B212" t="e">
        <f>'po1'!F224</f>
        <v>#N/A</v>
      </c>
      <c r="C212" t="e">
        <f>'po1'!G224</f>
        <v>#N/A</v>
      </c>
      <c r="D212" t="e">
        <f>'po2'!F224</f>
        <v>#N/A</v>
      </c>
      <c r="E212" t="e">
        <f>IF($A$1=1,NA(),'po2'!G224)</f>
        <v>#N/A</v>
      </c>
      <c r="F212" t="e">
        <f>'po3'!F224</f>
        <v>#N/A</v>
      </c>
      <c r="G212" t="e">
        <f>IF($A$1&lt;3,NA(),'po3'!G224)</f>
        <v>#N/A</v>
      </c>
    </row>
    <row r="213" spans="1:7" x14ac:dyDescent="0.2">
      <c r="A213">
        <v>211</v>
      </c>
      <c r="B213" t="e">
        <f>'po1'!F225</f>
        <v>#N/A</v>
      </c>
      <c r="C213" t="e">
        <f>'po1'!G225</f>
        <v>#N/A</v>
      </c>
      <c r="D213" t="e">
        <f>'po2'!F225</f>
        <v>#N/A</v>
      </c>
      <c r="E213" t="e">
        <f>IF($A$1=1,NA(),'po2'!G225)</f>
        <v>#N/A</v>
      </c>
      <c r="F213" t="e">
        <f>'po3'!F225</f>
        <v>#N/A</v>
      </c>
      <c r="G213" t="e">
        <f>IF($A$1&lt;3,NA(),'po3'!G225)</f>
        <v>#N/A</v>
      </c>
    </row>
    <row r="214" spans="1:7" x14ac:dyDescent="0.2">
      <c r="A214">
        <v>212</v>
      </c>
      <c r="B214" t="e">
        <f>'po1'!F226</f>
        <v>#N/A</v>
      </c>
      <c r="C214" t="e">
        <f>'po1'!G226</f>
        <v>#N/A</v>
      </c>
      <c r="D214" t="e">
        <f>'po2'!F226</f>
        <v>#N/A</v>
      </c>
      <c r="E214" t="e">
        <f>IF($A$1=1,NA(),'po2'!G226)</f>
        <v>#N/A</v>
      </c>
      <c r="F214" t="e">
        <f>'po3'!F226</f>
        <v>#N/A</v>
      </c>
      <c r="G214" t="e">
        <f>IF($A$1&lt;3,NA(),'po3'!G226)</f>
        <v>#N/A</v>
      </c>
    </row>
    <row r="215" spans="1:7" x14ac:dyDescent="0.2">
      <c r="A215">
        <v>213</v>
      </c>
      <c r="B215" t="e">
        <f>'po1'!F227</f>
        <v>#N/A</v>
      </c>
      <c r="C215" t="e">
        <f>'po1'!G227</f>
        <v>#N/A</v>
      </c>
      <c r="D215" t="e">
        <f>'po2'!F227</f>
        <v>#N/A</v>
      </c>
      <c r="E215" t="e">
        <f>IF($A$1=1,NA(),'po2'!G227)</f>
        <v>#N/A</v>
      </c>
      <c r="F215" t="e">
        <f>'po3'!F227</f>
        <v>#N/A</v>
      </c>
      <c r="G215" t="e">
        <f>IF($A$1&lt;3,NA(),'po3'!G227)</f>
        <v>#N/A</v>
      </c>
    </row>
    <row r="216" spans="1:7" x14ac:dyDescent="0.2">
      <c r="A216">
        <v>214</v>
      </c>
      <c r="B216" t="e">
        <f>'po1'!F228</f>
        <v>#N/A</v>
      </c>
      <c r="C216" t="e">
        <f>'po1'!G228</f>
        <v>#N/A</v>
      </c>
      <c r="D216" t="e">
        <f>'po2'!F228</f>
        <v>#N/A</v>
      </c>
      <c r="E216" t="e">
        <f>IF($A$1=1,NA(),'po2'!G228)</f>
        <v>#N/A</v>
      </c>
      <c r="F216" t="e">
        <f>'po3'!F228</f>
        <v>#N/A</v>
      </c>
      <c r="G216" t="e">
        <f>IF($A$1&lt;3,NA(),'po3'!G228)</f>
        <v>#N/A</v>
      </c>
    </row>
    <row r="217" spans="1:7" x14ac:dyDescent="0.2">
      <c r="A217">
        <v>215</v>
      </c>
      <c r="B217" t="e">
        <f>'po1'!F229</f>
        <v>#N/A</v>
      </c>
      <c r="C217" t="e">
        <f>'po1'!G229</f>
        <v>#N/A</v>
      </c>
      <c r="D217" t="e">
        <f>'po2'!F229</f>
        <v>#N/A</v>
      </c>
      <c r="E217" t="e">
        <f>IF($A$1=1,NA(),'po2'!G229)</f>
        <v>#N/A</v>
      </c>
      <c r="F217" t="e">
        <f>'po3'!F229</f>
        <v>#N/A</v>
      </c>
      <c r="G217" t="e">
        <f>IF($A$1&lt;3,NA(),'po3'!G229)</f>
        <v>#N/A</v>
      </c>
    </row>
    <row r="218" spans="1:7" x14ac:dyDescent="0.2">
      <c r="A218">
        <v>216</v>
      </c>
      <c r="B218" t="e">
        <f>'po1'!F230</f>
        <v>#N/A</v>
      </c>
      <c r="C218" t="e">
        <f>'po1'!G230</f>
        <v>#N/A</v>
      </c>
      <c r="D218" t="e">
        <f>'po2'!F230</f>
        <v>#N/A</v>
      </c>
      <c r="E218" t="e">
        <f>IF($A$1=1,NA(),'po2'!G230)</f>
        <v>#N/A</v>
      </c>
      <c r="F218" t="e">
        <f>'po3'!F230</f>
        <v>#N/A</v>
      </c>
      <c r="G218" t="e">
        <f>IF($A$1&lt;3,NA(),'po3'!G230)</f>
        <v>#N/A</v>
      </c>
    </row>
    <row r="219" spans="1:7" x14ac:dyDescent="0.2">
      <c r="A219">
        <v>217</v>
      </c>
      <c r="B219" t="e">
        <f>'po1'!F231</f>
        <v>#N/A</v>
      </c>
      <c r="C219" t="e">
        <f>'po1'!G231</f>
        <v>#N/A</v>
      </c>
      <c r="D219" t="e">
        <f>'po2'!F231</f>
        <v>#N/A</v>
      </c>
      <c r="E219" t="e">
        <f>IF($A$1=1,NA(),'po2'!G231)</f>
        <v>#N/A</v>
      </c>
      <c r="F219" t="e">
        <f>'po3'!F231</f>
        <v>#N/A</v>
      </c>
      <c r="G219" t="e">
        <f>IF($A$1&lt;3,NA(),'po3'!G231)</f>
        <v>#N/A</v>
      </c>
    </row>
    <row r="220" spans="1:7" x14ac:dyDescent="0.2">
      <c r="A220">
        <v>218</v>
      </c>
      <c r="B220" t="e">
        <f>'po1'!F232</f>
        <v>#N/A</v>
      </c>
      <c r="C220" t="e">
        <f>'po1'!G232</f>
        <v>#N/A</v>
      </c>
      <c r="D220" t="e">
        <f>'po2'!F232</f>
        <v>#N/A</v>
      </c>
      <c r="E220" t="e">
        <f>IF($A$1=1,NA(),'po2'!G232)</f>
        <v>#N/A</v>
      </c>
      <c r="F220" t="e">
        <f>'po3'!F232</f>
        <v>#N/A</v>
      </c>
      <c r="G220" t="e">
        <f>IF($A$1&lt;3,NA(),'po3'!G232)</f>
        <v>#N/A</v>
      </c>
    </row>
    <row r="221" spans="1:7" x14ac:dyDescent="0.2">
      <c r="A221">
        <v>219</v>
      </c>
      <c r="B221" t="e">
        <f>'po1'!F233</f>
        <v>#N/A</v>
      </c>
      <c r="C221" t="e">
        <f>'po1'!G233</f>
        <v>#N/A</v>
      </c>
      <c r="D221" t="e">
        <f>'po2'!F233</f>
        <v>#N/A</v>
      </c>
      <c r="E221" t="e">
        <f>IF($A$1=1,NA(),'po2'!G233)</f>
        <v>#N/A</v>
      </c>
      <c r="F221" t="e">
        <f>'po3'!F233</f>
        <v>#N/A</v>
      </c>
      <c r="G221" t="e">
        <f>IF($A$1&lt;3,NA(),'po3'!G233)</f>
        <v>#N/A</v>
      </c>
    </row>
    <row r="222" spans="1:7" x14ac:dyDescent="0.2">
      <c r="A222">
        <v>220</v>
      </c>
      <c r="B222" t="e">
        <f>'po1'!F234</f>
        <v>#N/A</v>
      </c>
      <c r="C222" t="e">
        <f>'po1'!G234</f>
        <v>#N/A</v>
      </c>
      <c r="D222" t="e">
        <f>'po2'!F234</f>
        <v>#N/A</v>
      </c>
      <c r="E222" t="e">
        <f>IF($A$1=1,NA(),'po2'!G234)</f>
        <v>#N/A</v>
      </c>
      <c r="F222" t="e">
        <f>'po3'!F234</f>
        <v>#N/A</v>
      </c>
      <c r="G222" t="e">
        <f>IF($A$1&lt;3,NA(),'po3'!G234)</f>
        <v>#N/A</v>
      </c>
    </row>
    <row r="223" spans="1:7" x14ac:dyDescent="0.2">
      <c r="A223">
        <v>221</v>
      </c>
      <c r="B223" t="e">
        <f>'po1'!F235</f>
        <v>#N/A</v>
      </c>
      <c r="C223" t="e">
        <f>'po1'!G235</f>
        <v>#N/A</v>
      </c>
      <c r="D223" t="e">
        <f>'po2'!F235</f>
        <v>#N/A</v>
      </c>
      <c r="E223" t="e">
        <f>IF($A$1=1,NA(),'po2'!G235)</f>
        <v>#N/A</v>
      </c>
      <c r="F223" t="e">
        <f>'po3'!F235</f>
        <v>#N/A</v>
      </c>
      <c r="G223" t="e">
        <f>IF($A$1&lt;3,NA(),'po3'!G235)</f>
        <v>#N/A</v>
      </c>
    </row>
    <row r="224" spans="1:7" x14ac:dyDescent="0.2">
      <c r="A224">
        <v>222</v>
      </c>
      <c r="B224" t="e">
        <f>'po1'!F236</f>
        <v>#N/A</v>
      </c>
      <c r="C224" t="e">
        <f>'po1'!G236</f>
        <v>#N/A</v>
      </c>
      <c r="D224" t="e">
        <f>'po2'!F236</f>
        <v>#N/A</v>
      </c>
      <c r="E224" t="e">
        <f>IF($A$1=1,NA(),'po2'!G236)</f>
        <v>#N/A</v>
      </c>
      <c r="F224" t="e">
        <f>'po3'!F236</f>
        <v>#N/A</v>
      </c>
      <c r="G224" t="e">
        <f>IF($A$1&lt;3,NA(),'po3'!G236)</f>
        <v>#N/A</v>
      </c>
    </row>
    <row r="225" spans="1:7" x14ac:dyDescent="0.2">
      <c r="A225">
        <v>223</v>
      </c>
      <c r="B225" t="e">
        <f>'po1'!F237</f>
        <v>#N/A</v>
      </c>
      <c r="C225" t="e">
        <f>'po1'!G237</f>
        <v>#N/A</v>
      </c>
      <c r="D225" t="e">
        <f>'po2'!F237</f>
        <v>#N/A</v>
      </c>
      <c r="E225" t="e">
        <f>IF($A$1=1,NA(),'po2'!G237)</f>
        <v>#N/A</v>
      </c>
      <c r="F225" t="e">
        <f>'po3'!F237</f>
        <v>#N/A</v>
      </c>
      <c r="G225" t="e">
        <f>IF($A$1&lt;3,NA(),'po3'!G237)</f>
        <v>#N/A</v>
      </c>
    </row>
    <row r="226" spans="1:7" x14ac:dyDescent="0.2">
      <c r="A226">
        <v>224</v>
      </c>
      <c r="B226" t="e">
        <f>'po1'!F238</f>
        <v>#N/A</v>
      </c>
      <c r="C226" t="e">
        <f>'po1'!G238</f>
        <v>#N/A</v>
      </c>
      <c r="D226" t="e">
        <f>'po2'!F238</f>
        <v>#N/A</v>
      </c>
      <c r="E226" t="e">
        <f>IF($A$1=1,NA(),'po2'!G238)</f>
        <v>#N/A</v>
      </c>
      <c r="F226" t="e">
        <f>'po3'!F238</f>
        <v>#N/A</v>
      </c>
      <c r="G226" t="e">
        <f>IF($A$1&lt;3,NA(),'po3'!G238)</f>
        <v>#N/A</v>
      </c>
    </row>
    <row r="227" spans="1:7" x14ac:dyDescent="0.2">
      <c r="A227">
        <v>225</v>
      </c>
      <c r="B227" t="e">
        <f>'po1'!F239</f>
        <v>#N/A</v>
      </c>
      <c r="C227" t="e">
        <f>'po1'!G239</f>
        <v>#N/A</v>
      </c>
      <c r="D227" t="e">
        <f>'po2'!F239</f>
        <v>#N/A</v>
      </c>
      <c r="E227" t="e">
        <f>IF($A$1=1,NA(),'po2'!G239)</f>
        <v>#N/A</v>
      </c>
      <c r="F227" t="e">
        <f>'po3'!F239</f>
        <v>#N/A</v>
      </c>
      <c r="G227" t="e">
        <f>IF($A$1&lt;3,NA(),'po3'!G239)</f>
        <v>#N/A</v>
      </c>
    </row>
    <row r="228" spans="1:7" x14ac:dyDescent="0.2">
      <c r="A228">
        <v>226</v>
      </c>
      <c r="B228" t="e">
        <f>'po1'!F240</f>
        <v>#N/A</v>
      </c>
      <c r="C228" t="e">
        <f>'po1'!G240</f>
        <v>#N/A</v>
      </c>
      <c r="D228" t="e">
        <f>'po2'!F240</f>
        <v>#N/A</v>
      </c>
      <c r="E228" t="e">
        <f>IF($A$1=1,NA(),'po2'!G240)</f>
        <v>#N/A</v>
      </c>
      <c r="F228" t="e">
        <f>'po3'!F240</f>
        <v>#N/A</v>
      </c>
      <c r="G228" t="e">
        <f>IF($A$1&lt;3,NA(),'po3'!G240)</f>
        <v>#N/A</v>
      </c>
    </row>
    <row r="229" spans="1:7" x14ac:dyDescent="0.2">
      <c r="A229">
        <v>227</v>
      </c>
      <c r="B229" t="e">
        <f>'po1'!F241</f>
        <v>#N/A</v>
      </c>
      <c r="C229" t="e">
        <f>'po1'!G241</f>
        <v>#N/A</v>
      </c>
      <c r="D229" t="e">
        <f>'po2'!F241</f>
        <v>#N/A</v>
      </c>
      <c r="E229" t="e">
        <f>IF($A$1=1,NA(),'po2'!G241)</f>
        <v>#N/A</v>
      </c>
      <c r="F229" t="e">
        <f>'po3'!F241</f>
        <v>#N/A</v>
      </c>
      <c r="G229" t="e">
        <f>IF($A$1&lt;3,NA(),'po3'!G241)</f>
        <v>#N/A</v>
      </c>
    </row>
    <row r="230" spans="1:7" x14ac:dyDescent="0.2">
      <c r="A230">
        <v>228</v>
      </c>
      <c r="B230" t="e">
        <f>'po1'!F242</f>
        <v>#N/A</v>
      </c>
      <c r="C230" t="e">
        <f>'po1'!G242</f>
        <v>#N/A</v>
      </c>
      <c r="D230" t="e">
        <f>'po2'!F242</f>
        <v>#N/A</v>
      </c>
      <c r="E230" t="e">
        <f>IF($A$1=1,NA(),'po2'!G242)</f>
        <v>#N/A</v>
      </c>
      <c r="F230" t="e">
        <f>'po3'!F242</f>
        <v>#N/A</v>
      </c>
      <c r="G230" t="e">
        <f>IF($A$1&lt;3,NA(),'po3'!G242)</f>
        <v>#N/A</v>
      </c>
    </row>
    <row r="231" spans="1:7" x14ac:dyDescent="0.2">
      <c r="A231">
        <v>229</v>
      </c>
      <c r="B231" t="e">
        <f>'po1'!F243</f>
        <v>#N/A</v>
      </c>
      <c r="C231" t="e">
        <f>'po1'!G243</f>
        <v>#N/A</v>
      </c>
      <c r="D231" t="e">
        <f>'po2'!F243</f>
        <v>#N/A</v>
      </c>
      <c r="E231" t="e">
        <f>IF($A$1=1,NA(),'po2'!G243)</f>
        <v>#N/A</v>
      </c>
      <c r="F231" t="e">
        <f>'po3'!F243</f>
        <v>#N/A</v>
      </c>
      <c r="G231" t="e">
        <f>IF($A$1&lt;3,NA(),'po3'!G243)</f>
        <v>#N/A</v>
      </c>
    </row>
    <row r="232" spans="1:7" x14ac:dyDescent="0.2">
      <c r="A232">
        <v>230</v>
      </c>
      <c r="B232" t="e">
        <f>'po1'!F244</f>
        <v>#N/A</v>
      </c>
      <c r="C232" t="e">
        <f>'po1'!G244</f>
        <v>#N/A</v>
      </c>
      <c r="D232" t="e">
        <f>'po2'!F244</f>
        <v>#N/A</v>
      </c>
      <c r="E232" t="e">
        <f>IF($A$1=1,NA(),'po2'!G244)</f>
        <v>#N/A</v>
      </c>
      <c r="F232" t="e">
        <f>'po3'!F244</f>
        <v>#N/A</v>
      </c>
      <c r="G232" t="e">
        <f>IF($A$1&lt;3,NA(),'po3'!G244)</f>
        <v>#N/A</v>
      </c>
    </row>
    <row r="233" spans="1:7" x14ac:dyDescent="0.2">
      <c r="A233">
        <v>231</v>
      </c>
      <c r="B233" t="e">
        <f>'po1'!F245</f>
        <v>#N/A</v>
      </c>
      <c r="C233" t="e">
        <f>'po1'!G245</f>
        <v>#N/A</v>
      </c>
      <c r="D233" t="e">
        <f>'po2'!F245</f>
        <v>#N/A</v>
      </c>
      <c r="E233" t="e">
        <f>IF($A$1=1,NA(),'po2'!G245)</f>
        <v>#N/A</v>
      </c>
      <c r="F233" t="e">
        <f>'po3'!F245</f>
        <v>#N/A</v>
      </c>
      <c r="G233" t="e">
        <f>IF($A$1&lt;3,NA(),'po3'!G245)</f>
        <v>#N/A</v>
      </c>
    </row>
    <row r="234" spans="1:7" x14ac:dyDescent="0.2">
      <c r="A234">
        <v>232</v>
      </c>
      <c r="B234" t="e">
        <f>'po1'!F246</f>
        <v>#N/A</v>
      </c>
      <c r="C234" t="e">
        <f>'po1'!G246</f>
        <v>#N/A</v>
      </c>
      <c r="D234" t="e">
        <f>'po2'!F246</f>
        <v>#N/A</v>
      </c>
      <c r="E234" t="e">
        <f>IF($A$1=1,NA(),'po2'!G246)</f>
        <v>#N/A</v>
      </c>
      <c r="F234" t="e">
        <f>'po3'!F246</f>
        <v>#N/A</v>
      </c>
      <c r="G234" t="e">
        <f>IF($A$1&lt;3,NA(),'po3'!G246)</f>
        <v>#N/A</v>
      </c>
    </row>
    <row r="235" spans="1:7" x14ac:dyDescent="0.2">
      <c r="A235">
        <v>233</v>
      </c>
      <c r="B235" t="e">
        <f>'po1'!F247</f>
        <v>#N/A</v>
      </c>
      <c r="C235" t="e">
        <f>'po1'!G247</f>
        <v>#N/A</v>
      </c>
      <c r="D235" t="e">
        <f>'po2'!F247</f>
        <v>#N/A</v>
      </c>
      <c r="E235" t="e">
        <f>IF($A$1=1,NA(),'po2'!G247)</f>
        <v>#N/A</v>
      </c>
      <c r="F235" t="e">
        <f>'po3'!F247</f>
        <v>#N/A</v>
      </c>
      <c r="G235" t="e">
        <f>IF($A$1&lt;3,NA(),'po3'!G247)</f>
        <v>#N/A</v>
      </c>
    </row>
    <row r="236" spans="1:7" x14ac:dyDescent="0.2">
      <c r="A236">
        <v>234</v>
      </c>
      <c r="B236" t="e">
        <f>'po1'!F248</f>
        <v>#N/A</v>
      </c>
      <c r="C236" t="e">
        <f>'po1'!G248</f>
        <v>#N/A</v>
      </c>
      <c r="D236" t="e">
        <f>'po2'!F248</f>
        <v>#N/A</v>
      </c>
      <c r="E236" t="e">
        <f>IF($A$1=1,NA(),'po2'!G248)</f>
        <v>#N/A</v>
      </c>
      <c r="F236" t="e">
        <f>'po3'!F248</f>
        <v>#N/A</v>
      </c>
      <c r="G236" t="e">
        <f>IF($A$1&lt;3,NA(),'po3'!G248)</f>
        <v>#N/A</v>
      </c>
    </row>
    <row r="237" spans="1:7" x14ac:dyDescent="0.2">
      <c r="A237">
        <v>235</v>
      </c>
      <c r="B237" t="e">
        <f>'po1'!F249</f>
        <v>#N/A</v>
      </c>
      <c r="C237" t="e">
        <f>'po1'!G249</f>
        <v>#N/A</v>
      </c>
      <c r="D237" t="e">
        <f>'po2'!F249</f>
        <v>#N/A</v>
      </c>
      <c r="E237" t="e">
        <f>IF($A$1=1,NA(),'po2'!G249)</f>
        <v>#N/A</v>
      </c>
      <c r="F237" t="e">
        <f>'po3'!F249</f>
        <v>#N/A</v>
      </c>
      <c r="G237" t="e">
        <f>IF($A$1&lt;3,NA(),'po3'!G249)</f>
        <v>#N/A</v>
      </c>
    </row>
    <row r="238" spans="1:7" x14ac:dyDescent="0.2">
      <c r="A238">
        <v>236</v>
      </c>
      <c r="B238" t="e">
        <f>'po1'!F250</f>
        <v>#N/A</v>
      </c>
      <c r="C238" t="e">
        <f>'po1'!G250</f>
        <v>#N/A</v>
      </c>
      <c r="D238" t="e">
        <f>'po2'!F250</f>
        <v>#N/A</v>
      </c>
      <c r="E238" t="e">
        <f>IF($A$1=1,NA(),'po2'!G250)</f>
        <v>#N/A</v>
      </c>
      <c r="F238" t="e">
        <f>'po3'!F250</f>
        <v>#N/A</v>
      </c>
      <c r="G238" t="e">
        <f>IF($A$1&lt;3,NA(),'po3'!G250)</f>
        <v>#N/A</v>
      </c>
    </row>
    <row r="239" spans="1:7" x14ac:dyDescent="0.2">
      <c r="A239">
        <v>237</v>
      </c>
      <c r="B239" t="e">
        <f>'po1'!F251</f>
        <v>#N/A</v>
      </c>
      <c r="C239" t="e">
        <f>'po1'!G251</f>
        <v>#N/A</v>
      </c>
      <c r="D239" t="e">
        <f>'po2'!F251</f>
        <v>#N/A</v>
      </c>
      <c r="E239" t="e">
        <f>IF($A$1=1,NA(),'po2'!G251)</f>
        <v>#N/A</v>
      </c>
      <c r="F239" t="e">
        <f>'po3'!F251</f>
        <v>#N/A</v>
      </c>
      <c r="G239" t="e">
        <f>IF($A$1&lt;3,NA(),'po3'!G251)</f>
        <v>#N/A</v>
      </c>
    </row>
    <row r="240" spans="1:7" x14ac:dyDescent="0.2">
      <c r="A240">
        <v>238</v>
      </c>
      <c r="B240" t="e">
        <f>'po1'!F252</f>
        <v>#N/A</v>
      </c>
      <c r="C240" t="e">
        <f>'po1'!G252</f>
        <v>#N/A</v>
      </c>
      <c r="D240" t="e">
        <f>'po2'!F252</f>
        <v>#N/A</v>
      </c>
      <c r="E240" t="e">
        <f>IF($A$1=1,NA(),'po2'!G252)</f>
        <v>#N/A</v>
      </c>
      <c r="F240" t="e">
        <f>'po3'!F252</f>
        <v>#N/A</v>
      </c>
      <c r="G240" t="e">
        <f>IF($A$1&lt;3,NA(),'po3'!G252)</f>
        <v>#N/A</v>
      </c>
    </row>
    <row r="241" spans="1:7" x14ac:dyDescent="0.2">
      <c r="A241">
        <v>239</v>
      </c>
      <c r="B241" t="e">
        <f>'po1'!F253</f>
        <v>#N/A</v>
      </c>
      <c r="C241" t="e">
        <f>'po1'!G253</f>
        <v>#N/A</v>
      </c>
      <c r="D241" t="e">
        <f>'po2'!F253</f>
        <v>#N/A</v>
      </c>
      <c r="E241" t="e">
        <f>IF($A$1=1,NA(),'po2'!G253)</f>
        <v>#N/A</v>
      </c>
      <c r="F241" t="e">
        <f>'po3'!F253</f>
        <v>#N/A</v>
      </c>
      <c r="G241" t="e">
        <f>IF($A$1&lt;3,NA(),'po3'!G253)</f>
        <v>#N/A</v>
      </c>
    </row>
    <row r="242" spans="1:7" x14ac:dyDescent="0.2">
      <c r="A242">
        <v>240</v>
      </c>
      <c r="B242" t="e">
        <f>'po1'!F254</f>
        <v>#N/A</v>
      </c>
      <c r="C242" t="e">
        <f>'po1'!G254</f>
        <v>#N/A</v>
      </c>
      <c r="D242" t="e">
        <f>'po2'!F254</f>
        <v>#N/A</v>
      </c>
      <c r="E242" t="e">
        <f>IF($A$1=1,NA(),'po2'!G254)</f>
        <v>#N/A</v>
      </c>
      <c r="F242" t="e">
        <f>'po3'!F254</f>
        <v>#N/A</v>
      </c>
      <c r="G242" t="e">
        <f>IF($A$1&lt;3,NA(),'po3'!G254)</f>
        <v>#N/A</v>
      </c>
    </row>
    <row r="243" spans="1:7" x14ac:dyDescent="0.2">
      <c r="A243">
        <v>241</v>
      </c>
      <c r="B243" t="e">
        <f>'po1'!F255</f>
        <v>#N/A</v>
      </c>
      <c r="C243" t="e">
        <f>'po1'!G255</f>
        <v>#N/A</v>
      </c>
      <c r="D243" t="e">
        <f>'po2'!F255</f>
        <v>#N/A</v>
      </c>
      <c r="E243" t="e">
        <f>IF($A$1=1,NA(),'po2'!G255)</f>
        <v>#N/A</v>
      </c>
      <c r="F243" t="e">
        <f>'po3'!F255</f>
        <v>#N/A</v>
      </c>
      <c r="G243" t="e">
        <f>IF($A$1&lt;3,NA(),'po3'!G255)</f>
        <v>#N/A</v>
      </c>
    </row>
    <row r="244" spans="1:7" x14ac:dyDescent="0.2">
      <c r="A244">
        <v>242</v>
      </c>
      <c r="B244" t="e">
        <f>'po1'!F256</f>
        <v>#N/A</v>
      </c>
      <c r="C244" t="e">
        <f>'po1'!G256</f>
        <v>#N/A</v>
      </c>
      <c r="D244" t="e">
        <f>'po2'!F256</f>
        <v>#N/A</v>
      </c>
      <c r="E244" t="e">
        <f>IF($A$1=1,NA(),'po2'!G256)</f>
        <v>#N/A</v>
      </c>
      <c r="F244" t="e">
        <f>'po3'!F256</f>
        <v>#N/A</v>
      </c>
      <c r="G244" t="e">
        <f>IF($A$1&lt;3,NA(),'po3'!G256)</f>
        <v>#N/A</v>
      </c>
    </row>
    <row r="245" spans="1:7" x14ac:dyDescent="0.2">
      <c r="A245">
        <v>243</v>
      </c>
      <c r="B245" t="e">
        <f>'po1'!F257</f>
        <v>#N/A</v>
      </c>
      <c r="C245" t="e">
        <f>'po1'!G257</f>
        <v>#N/A</v>
      </c>
      <c r="D245" t="e">
        <f>'po2'!F257</f>
        <v>#N/A</v>
      </c>
      <c r="E245" t="e">
        <f>IF($A$1=1,NA(),'po2'!G257)</f>
        <v>#N/A</v>
      </c>
      <c r="F245" t="e">
        <f>'po3'!F257</f>
        <v>#N/A</v>
      </c>
      <c r="G245" t="e">
        <f>IF($A$1&lt;3,NA(),'po3'!G257)</f>
        <v>#N/A</v>
      </c>
    </row>
    <row r="246" spans="1:7" x14ac:dyDescent="0.2">
      <c r="A246">
        <v>244</v>
      </c>
      <c r="B246" t="e">
        <f>'po1'!F258</f>
        <v>#N/A</v>
      </c>
      <c r="C246" t="e">
        <f>'po1'!G258</f>
        <v>#N/A</v>
      </c>
      <c r="D246" t="e">
        <f>'po2'!F258</f>
        <v>#N/A</v>
      </c>
      <c r="E246" t="e">
        <f>IF($A$1=1,NA(),'po2'!G258)</f>
        <v>#N/A</v>
      </c>
      <c r="F246" t="e">
        <f>'po3'!F258</f>
        <v>#N/A</v>
      </c>
      <c r="G246" t="e">
        <f>IF($A$1&lt;3,NA(),'po3'!G258)</f>
        <v>#N/A</v>
      </c>
    </row>
    <row r="247" spans="1:7" x14ac:dyDescent="0.2">
      <c r="A247">
        <v>245</v>
      </c>
      <c r="B247" t="e">
        <f>'po1'!F259</f>
        <v>#N/A</v>
      </c>
      <c r="C247" t="e">
        <f>'po1'!G259</f>
        <v>#N/A</v>
      </c>
      <c r="D247" t="e">
        <f>'po2'!F259</f>
        <v>#N/A</v>
      </c>
      <c r="E247" t="e">
        <f>IF($A$1=1,NA(),'po2'!G259)</f>
        <v>#N/A</v>
      </c>
      <c r="F247" t="e">
        <f>'po3'!F259</f>
        <v>#N/A</v>
      </c>
      <c r="G247" t="e">
        <f>IF($A$1&lt;3,NA(),'po3'!G259)</f>
        <v>#N/A</v>
      </c>
    </row>
    <row r="248" spans="1:7" x14ac:dyDescent="0.2">
      <c r="A248">
        <v>246</v>
      </c>
      <c r="B248" t="e">
        <f>'po1'!F260</f>
        <v>#N/A</v>
      </c>
      <c r="C248" t="e">
        <f>'po1'!G260</f>
        <v>#N/A</v>
      </c>
      <c r="D248" t="e">
        <f>'po2'!F260</f>
        <v>#N/A</v>
      </c>
      <c r="E248" t="e">
        <f>IF($A$1=1,NA(),'po2'!G260)</f>
        <v>#N/A</v>
      </c>
      <c r="F248" t="e">
        <f>'po3'!F260</f>
        <v>#N/A</v>
      </c>
      <c r="G248" t="e">
        <f>IF($A$1&lt;3,NA(),'po3'!G260)</f>
        <v>#N/A</v>
      </c>
    </row>
    <row r="249" spans="1:7" x14ac:dyDescent="0.2">
      <c r="A249">
        <v>247</v>
      </c>
      <c r="B249" t="e">
        <f>'po1'!F261</f>
        <v>#N/A</v>
      </c>
      <c r="C249" t="e">
        <f>'po1'!G261</f>
        <v>#N/A</v>
      </c>
      <c r="D249" t="e">
        <f>'po2'!F261</f>
        <v>#N/A</v>
      </c>
      <c r="E249" t="e">
        <f>IF($A$1=1,NA(),'po2'!G261)</f>
        <v>#N/A</v>
      </c>
      <c r="F249" t="e">
        <f>'po3'!F261</f>
        <v>#N/A</v>
      </c>
      <c r="G249" t="e">
        <f>IF($A$1&lt;3,NA(),'po3'!G261)</f>
        <v>#N/A</v>
      </c>
    </row>
    <row r="250" spans="1:7" x14ac:dyDescent="0.2">
      <c r="A250">
        <v>248</v>
      </c>
      <c r="B250" t="e">
        <f>'po1'!F262</f>
        <v>#N/A</v>
      </c>
      <c r="C250" t="e">
        <f>'po1'!G262</f>
        <v>#N/A</v>
      </c>
      <c r="D250" t="e">
        <f>'po2'!F262</f>
        <v>#N/A</v>
      </c>
      <c r="E250" t="e">
        <f>IF($A$1=1,NA(),'po2'!G262)</f>
        <v>#N/A</v>
      </c>
      <c r="F250" t="e">
        <f>'po3'!F262</f>
        <v>#N/A</v>
      </c>
      <c r="G250" t="e">
        <f>IF($A$1&lt;3,NA(),'po3'!G262)</f>
        <v>#N/A</v>
      </c>
    </row>
    <row r="251" spans="1:7" x14ac:dyDescent="0.2">
      <c r="A251">
        <v>249</v>
      </c>
      <c r="B251" t="e">
        <f>'po1'!F263</f>
        <v>#N/A</v>
      </c>
      <c r="C251" t="e">
        <f>'po1'!G263</f>
        <v>#N/A</v>
      </c>
      <c r="D251" t="e">
        <f>'po2'!F263</f>
        <v>#N/A</v>
      </c>
      <c r="E251" t="e">
        <f>IF($A$1=1,NA(),'po2'!G263)</f>
        <v>#N/A</v>
      </c>
      <c r="F251" t="e">
        <f>'po3'!F263</f>
        <v>#N/A</v>
      </c>
      <c r="G251" t="e">
        <f>IF($A$1&lt;3,NA(),'po3'!G263)</f>
        <v>#N/A</v>
      </c>
    </row>
    <row r="252" spans="1:7" x14ac:dyDescent="0.2">
      <c r="A252">
        <v>250</v>
      </c>
      <c r="B252" t="e">
        <f>'po1'!F264</f>
        <v>#N/A</v>
      </c>
      <c r="C252" t="e">
        <f>'po1'!G264</f>
        <v>#N/A</v>
      </c>
      <c r="D252" t="e">
        <f>'po2'!F264</f>
        <v>#N/A</v>
      </c>
      <c r="E252" t="e">
        <f>IF($A$1=1,NA(),'po2'!G264)</f>
        <v>#N/A</v>
      </c>
      <c r="F252" t="e">
        <f>'po3'!F264</f>
        <v>#N/A</v>
      </c>
      <c r="G252" t="e">
        <f>IF($A$1&lt;3,NA(),'po3'!G264)</f>
        <v>#N/A</v>
      </c>
    </row>
    <row r="253" spans="1:7" x14ac:dyDescent="0.2">
      <c r="A253">
        <v>251</v>
      </c>
      <c r="B253" t="e">
        <f>'po1'!F265</f>
        <v>#N/A</v>
      </c>
      <c r="C253" t="e">
        <f>'po1'!G265</f>
        <v>#N/A</v>
      </c>
      <c r="D253" t="e">
        <f>'po2'!F265</f>
        <v>#N/A</v>
      </c>
      <c r="E253" t="e">
        <f>IF($A$1=1,NA(),'po2'!G265)</f>
        <v>#N/A</v>
      </c>
      <c r="F253" t="e">
        <f>'po3'!F265</f>
        <v>#N/A</v>
      </c>
      <c r="G253" t="e">
        <f>IF($A$1&lt;3,NA(),'po3'!G265)</f>
        <v>#N/A</v>
      </c>
    </row>
    <row r="254" spans="1:7" x14ac:dyDescent="0.2">
      <c r="A254">
        <v>252</v>
      </c>
      <c r="B254" t="e">
        <f>'po1'!F266</f>
        <v>#N/A</v>
      </c>
      <c r="C254" t="e">
        <f>'po1'!G266</f>
        <v>#N/A</v>
      </c>
      <c r="D254" t="e">
        <f>'po2'!F266</f>
        <v>#N/A</v>
      </c>
      <c r="E254" t="e">
        <f>IF($A$1=1,NA(),'po2'!G266)</f>
        <v>#N/A</v>
      </c>
      <c r="F254" t="e">
        <f>'po3'!F266</f>
        <v>#N/A</v>
      </c>
      <c r="G254" t="e">
        <f>IF($A$1&lt;3,NA(),'po3'!G266)</f>
        <v>#N/A</v>
      </c>
    </row>
    <row r="255" spans="1:7" x14ac:dyDescent="0.2">
      <c r="A255">
        <v>253</v>
      </c>
      <c r="B255" t="e">
        <f>'po1'!F267</f>
        <v>#N/A</v>
      </c>
      <c r="C255" t="e">
        <f>'po1'!G267</f>
        <v>#N/A</v>
      </c>
      <c r="D255" t="e">
        <f>'po2'!F267</f>
        <v>#N/A</v>
      </c>
      <c r="E255" t="e">
        <f>IF($A$1=1,NA(),'po2'!G267)</f>
        <v>#N/A</v>
      </c>
      <c r="F255" t="e">
        <f>'po3'!F267</f>
        <v>#N/A</v>
      </c>
      <c r="G255" t="e">
        <f>IF($A$1&lt;3,NA(),'po3'!G267)</f>
        <v>#N/A</v>
      </c>
    </row>
    <row r="256" spans="1:7" x14ac:dyDescent="0.2">
      <c r="A256">
        <v>254</v>
      </c>
      <c r="B256" t="e">
        <f>'po1'!F268</f>
        <v>#N/A</v>
      </c>
      <c r="C256" t="e">
        <f>'po1'!G268</f>
        <v>#N/A</v>
      </c>
      <c r="D256" t="e">
        <f>'po2'!F268</f>
        <v>#N/A</v>
      </c>
      <c r="E256" t="e">
        <f>IF($A$1=1,NA(),'po2'!G268)</f>
        <v>#N/A</v>
      </c>
      <c r="F256" t="e">
        <f>'po3'!F268</f>
        <v>#N/A</v>
      </c>
      <c r="G256" t="e">
        <f>IF($A$1&lt;3,NA(),'po3'!G268)</f>
        <v>#N/A</v>
      </c>
    </row>
    <row r="257" spans="1:7" x14ac:dyDescent="0.2">
      <c r="A257">
        <v>255</v>
      </c>
      <c r="B257" t="e">
        <f>'po1'!F269</f>
        <v>#N/A</v>
      </c>
      <c r="C257" t="e">
        <f>'po1'!G269</f>
        <v>#N/A</v>
      </c>
      <c r="D257" t="e">
        <f>'po2'!F269</f>
        <v>#N/A</v>
      </c>
      <c r="E257" t="e">
        <f>IF($A$1=1,NA(),'po2'!G269)</f>
        <v>#N/A</v>
      </c>
      <c r="F257" t="e">
        <f>'po3'!F269</f>
        <v>#N/A</v>
      </c>
      <c r="G257" t="e">
        <f>IF($A$1&lt;3,NA(),'po3'!G269)</f>
        <v>#N/A</v>
      </c>
    </row>
    <row r="258" spans="1:7" x14ac:dyDescent="0.2">
      <c r="A258">
        <v>256</v>
      </c>
      <c r="B258" t="e">
        <f>'po1'!F270</f>
        <v>#N/A</v>
      </c>
      <c r="C258" t="e">
        <f>'po1'!G270</f>
        <v>#N/A</v>
      </c>
      <c r="D258" t="e">
        <f>'po2'!F270</f>
        <v>#N/A</v>
      </c>
      <c r="E258" t="e">
        <f>IF($A$1=1,NA(),'po2'!G270)</f>
        <v>#N/A</v>
      </c>
      <c r="F258" t="e">
        <f>'po3'!F270</f>
        <v>#N/A</v>
      </c>
      <c r="G258" t="e">
        <f>IF($A$1&lt;3,NA(),'po3'!G270)</f>
        <v>#N/A</v>
      </c>
    </row>
    <row r="259" spans="1:7" x14ac:dyDescent="0.2">
      <c r="A259">
        <v>257</v>
      </c>
      <c r="B259" t="e">
        <f>'po1'!F271</f>
        <v>#N/A</v>
      </c>
      <c r="C259" t="e">
        <f>'po1'!G271</f>
        <v>#N/A</v>
      </c>
      <c r="D259" t="e">
        <f>'po2'!F271</f>
        <v>#N/A</v>
      </c>
      <c r="E259" t="e">
        <f>IF($A$1=1,NA(),'po2'!G271)</f>
        <v>#N/A</v>
      </c>
      <c r="F259" t="e">
        <f>'po3'!F271</f>
        <v>#N/A</v>
      </c>
      <c r="G259" t="e">
        <f>IF($A$1&lt;3,NA(),'po3'!G271)</f>
        <v>#N/A</v>
      </c>
    </row>
    <row r="260" spans="1:7" x14ac:dyDescent="0.2">
      <c r="A260">
        <v>258</v>
      </c>
      <c r="B260" t="e">
        <f>'po1'!F272</f>
        <v>#N/A</v>
      </c>
      <c r="C260" t="e">
        <f>'po1'!G272</f>
        <v>#N/A</v>
      </c>
      <c r="D260" t="e">
        <f>'po2'!F272</f>
        <v>#N/A</v>
      </c>
      <c r="E260" t="e">
        <f>IF($A$1=1,NA(),'po2'!G272)</f>
        <v>#N/A</v>
      </c>
      <c r="F260" t="e">
        <f>'po3'!F272</f>
        <v>#N/A</v>
      </c>
      <c r="G260" t="e">
        <f>IF($A$1&lt;3,NA(),'po3'!G272)</f>
        <v>#N/A</v>
      </c>
    </row>
    <row r="261" spans="1:7" x14ac:dyDescent="0.2">
      <c r="A261">
        <v>259</v>
      </c>
      <c r="B261" t="e">
        <f>'po1'!F273</f>
        <v>#N/A</v>
      </c>
      <c r="C261" t="e">
        <f>'po1'!G273</f>
        <v>#N/A</v>
      </c>
      <c r="D261" t="e">
        <f>'po2'!F273</f>
        <v>#N/A</v>
      </c>
      <c r="E261" t="e">
        <f>IF($A$1=1,NA(),'po2'!G273)</f>
        <v>#N/A</v>
      </c>
      <c r="F261" t="e">
        <f>'po3'!F273</f>
        <v>#N/A</v>
      </c>
      <c r="G261" t="e">
        <f>IF($A$1&lt;3,NA(),'po3'!G273)</f>
        <v>#N/A</v>
      </c>
    </row>
    <row r="262" spans="1:7" x14ac:dyDescent="0.2">
      <c r="A262">
        <v>260</v>
      </c>
      <c r="B262" t="e">
        <f>'po1'!F274</f>
        <v>#N/A</v>
      </c>
      <c r="C262" t="e">
        <f>'po1'!G274</f>
        <v>#N/A</v>
      </c>
      <c r="D262" t="e">
        <f>'po2'!F274</f>
        <v>#N/A</v>
      </c>
      <c r="E262" t="e">
        <f>IF($A$1=1,NA(),'po2'!G274)</f>
        <v>#N/A</v>
      </c>
      <c r="F262" t="e">
        <f>'po3'!F274</f>
        <v>#N/A</v>
      </c>
      <c r="G262" t="e">
        <f>IF($A$1&lt;3,NA(),'po3'!G274)</f>
        <v>#N/A</v>
      </c>
    </row>
    <row r="263" spans="1:7" x14ac:dyDescent="0.2">
      <c r="A263">
        <v>261</v>
      </c>
      <c r="B263" t="e">
        <f>'po1'!F275</f>
        <v>#N/A</v>
      </c>
      <c r="C263" t="e">
        <f>'po1'!G275</f>
        <v>#N/A</v>
      </c>
      <c r="D263" t="e">
        <f>'po2'!F275</f>
        <v>#N/A</v>
      </c>
      <c r="E263" t="e">
        <f>IF($A$1=1,NA(),'po2'!G275)</f>
        <v>#N/A</v>
      </c>
      <c r="F263" t="e">
        <f>'po3'!F275</f>
        <v>#N/A</v>
      </c>
      <c r="G263" t="e">
        <f>IF($A$1&lt;3,NA(),'po3'!G275)</f>
        <v>#N/A</v>
      </c>
    </row>
    <row r="264" spans="1:7" x14ac:dyDescent="0.2">
      <c r="A264">
        <v>262</v>
      </c>
      <c r="B264" t="e">
        <f>'po1'!F276</f>
        <v>#N/A</v>
      </c>
      <c r="C264" t="e">
        <f>'po1'!G276</f>
        <v>#N/A</v>
      </c>
      <c r="D264" t="e">
        <f>'po2'!F276</f>
        <v>#N/A</v>
      </c>
      <c r="E264" t="e">
        <f>IF($A$1=1,NA(),'po2'!G276)</f>
        <v>#N/A</v>
      </c>
      <c r="F264" t="e">
        <f>'po3'!F276</f>
        <v>#N/A</v>
      </c>
      <c r="G264" t="e">
        <f>IF($A$1&lt;3,NA(),'po3'!G276)</f>
        <v>#N/A</v>
      </c>
    </row>
    <row r="265" spans="1:7" x14ac:dyDescent="0.2">
      <c r="A265">
        <v>263</v>
      </c>
      <c r="B265" t="e">
        <f>'po1'!F277</f>
        <v>#N/A</v>
      </c>
      <c r="C265" t="e">
        <f>'po1'!G277</f>
        <v>#N/A</v>
      </c>
      <c r="D265" t="e">
        <f>'po2'!F277</f>
        <v>#N/A</v>
      </c>
      <c r="E265" t="e">
        <f>IF($A$1=1,NA(),'po2'!G277)</f>
        <v>#N/A</v>
      </c>
      <c r="F265" t="e">
        <f>'po3'!F277</f>
        <v>#N/A</v>
      </c>
      <c r="G265" t="e">
        <f>IF($A$1&lt;3,NA(),'po3'!G277)</f>
        <v>#N/A</v>
      </c>
    </row>
    <row r="266" spans="1:7" x14ac:dyDescent="0.2">
      <c r="A266">
        <v>264</v>
      </c>
      <c r="B266" t="e">
        <f>'po1'!F278</f>
        <v>#N/A</v>
      </c>
      <c r="C266" t="e">
        <f>'po1'!G278</f>
        <v>#N/A</v>
      </c>
      <c r="D266" t="e">
        <f>'po2'!F278</f>
        <v>#N/A</v>
      </c>
      <c r="E266" t="e">
        <f>IF($A$1=1,NA(),'po2'!G278)</f>
        <v>#N/A</v>
      </c>
      <c r="F266" t="e">
        <f>'po3'!F278</f>
        <v>#N/A</v>
      </c>
      <c r="G266" t="e">
        <f>IF($A$1&lt;3,NA(),'po3'!G278)</f>
        <v>#N/A</v>
      </c>
    </row>
    <row r="267" spans="1:7" x14ac:dyDescent="0.2">
      <c r="A267">
        <v>265</v>
      </c>
      <c r="B267" t="e">
        <f>'po1'!F279</f>
        <v>#N/A</v>
      </c>
      <c r="C267" t="e">
        <f>'po1'!G279</f>
        <v>#N/A</v>
      </c>
      <c r="D267" t="e">
        <f>'po2'!F279</f>
        <v>#N/A</v>
      </c>
      <c r="E267" t="e">
        <f>IF($A$1=1,NA(),'po2'!G279)</f>
        <v>#N/A</v>
      </c>
      <c r="F267" t="e">
        <f>'po3'!F279</f>
        <v>#N/A</v>
      </c>
      <c r="G267" t="e">
        <f>IF($A$1&lt;3,NA(),'po3'!G279)</f>
        <v>#N/A</v>
      </c>
    </row>
    <row r="268" spans="1:7" x14ac:dyDescent="0.2">
      <c r="A268">
        <v>266</v>
      </c>
      <c r="B268" t="e">
        <f>'po1'!F280</f>
        <v>#N/A</v>
      </c>
      <c r="C268" t="e">
        <f>'po1'!G280</f>
        <v>#N/A</v>
      </c>
      <c r="D268" t="e">
        <f>'po2'!F280</f>
        <v>#N/A</v>
      </c>
      <c r="E268" t="e">
        <f>IF($A$1=1,NA(),'po2'!G280)</f>
        <v>#N/A</v>
      </c>
      <c r="F268" t="e">
        <f>'po3'!F280</f>
        <v>#N/A</v>
      </c>
      <c r="G268" t="e">
        <f>IF($A$1&lt;3,NA(),'po3'!G280)</f>
        <v>#N/A</v>
      </c>
    </row>
    <row r="269" spans="1:7" x14ac:dyDescent="0.2">
      <c r="A269">
        <v>267</v>
      </c>
      <c r="B269" t="e">
        <f>'po1'!F281</f>
        <v>#N/A</v>
      </c>
      <c r="C269" t="e">
        <f>'po1'!G281</f>
        <v>#N/A</v>
      </c>
      <c r="D269" t="e">
        <f>'po2'!F281</f>
        <v>#N/A</v>
      </c>
      <c r="E269" t="e">
        <f>IF($A$1=1,NA(),'po2'!G281)</f>
        <v>#N/A</v>
      </c>
      <c r="F269" t="e">
        <f>'po3'!F281</f>
        <v>#N/A</v>
      </c>
      <c r="G269" t="e">
        <f>IF($A$1&lt;3,NA(),'po3'!G281)</f>
        <v>#N/A</v>
      </c>
    </row>
    <row r="270" spans="1:7" x14ac:dyDescent="0.2">
      <c r="A270">
        <v>268</v>
      </c>
      <c r="B270" t="e">
        <f>'po1'!F282</f>
        <v>#N/A</v>
      </c>
      <c r="C270" t="e">
        <f>'po1'!G282</f>
        <v>#N/A</v>
      </c>
      <c r="D270" t="e">
        <f>'po2'!F282</f>
        <v>#N/A</v>
      </c>
      <c r="E270" t="e">
        <f>IF($A$1=1,NA(),'po2'!G282)</f>
        <v>#N/A</v>
      </c>
      <c r="F270" t="e">
        <f>'po3'!F282</f>
        <v>#N/A</v>
      </c>
      <c r="G270" t="e">
        <f>IF($A$1&lt;3,NA(),'po3'!G282)</f>
        <v>#N/A</v>
      </c>
    </row>
    <row r="271" spans="1:7" x14ac:dyDescent="0.2">
      <c r="A271">
        <v>269</v>
      </c>
      <c r="B271" t="e">
        <f>'po1'!F283</f>
        <v>#N/A</v>
      </c>
      <c r="C271" t="e">
        <f>'po1'!G283</f>
        <v>#N/A</v>
      </c>
      <c r="D271" t="e">
        <f>'po2'!F283</f>
        <v>#N/A</v>
      </c>
      <c r="E271" t="e">
        <f>IF($A$1=1,NA(),'po2'!G283)</f>
        <v>#N/A</v>
      </c>
      <c r="F271" t="e">
        <f>'po3'!F283</f>
        <v>#N/A</v>
      </c>
      <c r="G271" t="e">
        <f>IF($A$1&lt;3,NA(),'po3'!G283)</f>
        <v>#N/A</v>
      </c>
    </row>
    <row r="272" spans="1:7" x14ac:dyDescent="0.2">
      <c r="A272">
        <v>270</v>
      </c>
      <c r="B272" t="e">
        <f>'po1'!F284</f>
        <v>#N/A</v>
      </c>
      <c r="C272" t="e">
        <f>'po1'!G284</f>
        <v>#N/A</v>
      </c>
      <c r="D272" t="e">
        <f>'po2'!F284</f>
        <v>#N/A</v>
      </c>
      <c r="E272" t="e">
        <f>IF($A$1=1,NA(),'po2'!G284)</f>
        <v>#N/A</v>
      </c>
      <c r="F272" t="e">
        <f>'po3'!F284</f>
        <v>#N/A</v>
      </c>
      <c r="G272" t="e">
        <f>IF($A$1&lt;3,NA(),'po3'!G284)</f>
        <v>#N/A</v>
      </c>
    </row>
    <row r="273" spans="1:7" x14ac:dyDescent="0.2">
      <c r="A273">
        <v>271</v>
      </c>
      <c r="B273" t="e">
        <f>'po1'!F285</f>
        <v>#N/A</v>
      </c>
      <c r="C273" t="e">
        <f>'po1'!G285</f>
        <v>#N/A</v>
      </c>
      <c r="D273" t="e">
        <f>'po2'!F285</f>
        <v>#N/A</v>
      </c>
      <c r="E273" t="e">
        <f>IF($A$1=1,NA(),'po2'!G285)</f>
        <v>#N/A</v>
      </c>
      <c r="F273" t="e">
        <f>'po3'!F285</f>
        <v>#N/A</v>
      </c>
      <c r="G273" t="e">
        <f>IF($A$1&lt;3,NA(),'po3'!G285)</f>
        <v>#N/A</v>
      </c>
    </row>
    <row r="274" spans="1:7" x14ac:dyDescent="0.2">
      <c r="A274">
        <v>272</v>
      </c>
      <c r="B274" t="e">
        <f>'po1'!F286</f>
        <v>#N/A</v>
      </c>
      <c r="C274" t="e">
        <f>'po1'!G286</f>
        <v>#N/A</v>
      </c>
      <c r="D274" t="e">
        <f>'po2'!F286</f>
        <v>#N/A</v>
      </c>
      <c r="E274" t="e">
        <f>IF($A$1=1,NA(),'po2'!G286)</f>
        <v>#N/A</v>
      </c>
      <c r="F274" t="e">
        <f>'po3'!F286</f>
        <v>#N/A</v>
      </c>
      <c r="G274" t="e">
        <f>IF($A$1&lt;3,NA(),'po3'!G286)</f>
        <v>#N/A</v>
      </c>
    </row>
    <row r="275" spans="1:7" x14ac:dyDescent="0.2">
      <c r="A275">
        <v>273</v>
      </c>
      <c r="B275" t="e">
        <f>'po1'!F287</f>
        <v>#N/A</v>
      </c>
      <c r="C275" t="e">
        <f>'po1'!G287</f>
        <v>#N/A</v>
      </c>
      <c r="D275" t="e">
        <f>'po2'!F287</f>
        <v>#N/A</v>
      </c>
      <c r="E275" t="e">
        <f>IF($A$1=1,NA(),'po2'!G287)</f>
        <v>#N/A</v>
      </c>
      <c r="F275" t="e">
        <f>'po3'!F287</f>
        <v>#N/A</v>
      </c>
      <c r="G275" t="e">
        <f>IF($A$1&lt;3,NA(),'po3'!G287)</f>
        <v>#N/A</v>
      </c>
    </row>
    <row r="276" spans="1:7" x14ac:dyDescent="0.2">
      <c r="A276">
        <v>274</v>
      </c>
      <c r="B276" t="e">
        <f>'po1'!F288</f>
        <v>#N/A</v>
      </c>
      <c r="C276" t="e">
        <f>'po1'!G288</f>
        <v>#N/A</v>
      </c>
      <c r="D276" t="e">
        <f>'po2'!F288</f>
        <v>#N/A</v>
      </c>
      <c r="E276" t="e">
        <f>IF($A$1=1,NA(),'po2'!G288)</f>
        <v>#N/A</v>
      </c>
      <c r="F276" t="e">
        <f>'po3'!F288</f>
        <v>#N/A</v>
      </c>
      <c r="G276" t="e">
        <f>IF($A$1&lt;3,NA(),'po3'!G288)</f>
        <v>#N/A</v>
      </c>
    </row>
    <row r="277" spans="1:7" x14ac:dyDescent="0.2">
      <c r="A277">
        <v>275</v>
      </c>
      <c r="B277" t="e">
        <f>'po1'!F289</f>
        <v>#N/A</v>
      </c>
      <c r="C277" t="e">
        <f>'po1'!G289</f>
        <v>#N/A</v>
      </c>
      <c r="D277" t="e">
        <f>'po2'!F289</f>
        <v>#N/A</v>
      </c>
      <c r="E277" t="e">
        <f>IF($A$1=1,NA(),'po2'!G289)</f>
        <v>#N/A</v>
      </c>
      <c r="F277" t="e">
        <f>'po3'!F289</f>
        <v>#N/A</v>
      </c>
      <c r="G277" t="e">
        <f>IF($A$1&lt;3,NA(),'po3'!G289)</f>
        <v>#N/A</v>
      </c>
    </row>
    <row r="278" spans="1:7" x14ac:dyDescent="0.2">
      <c r="A278">
        <v>276</v>
      </c>
      <c r="B278" t="e">
        <f>'po1'!F290</f>
        <v>#N/A</v>
      </c>
      <c r="C278" t="e">
        <f>'po1'!G290</f>
        <v>#N/A</v>
      </c>
      <c r="D278" t="e">
        <f>'po2'!F290</f>
        <v>#N/A</v>
      </c>
      <c r="E278" t="e">
        <f>IF($A$1=1,NA(),'po2'!G290)</f>
        <v>#N/A</v>
      </c>
      <c r="F278" t="e">
        <f>'po3'!F290</f>
        <v>#N/A</v>
      </c>
      <c r="G278" t="e">
        <f>IF($A$1&lt;3,NA(),'po3'!G290)</f>
        <v>#N/A</v>
      </c>
    </row>
    <row r="279" spans="1:7" x14ac:dyDescent="0.2">
      <c r="A279">
        <v>277</v>
      </c>
      <c r="B279" t="e">
        <f>'po1'!F291</f>
        <v>#N/A</v>
      </c>
      <c r="C279" t="e">
        <f>'po1'!G291</f>
        <v>#N/A</v>
      </c>
      <c r="D279" t="e">
        <f>'po2'!F291</f>
        <v>#N/A</v>
      </c>
      <c r="E279" t="e">
        <f>IF($A$1=1,NA(),'po2'!G291)</f>
        <v>#N/A</v>
      </c>
      <c r="F279" t="e">
        <f>'po3'!F291</f>
        <v>#N/A</v>
      </c>
      <c r="G279" t="e">
        <f>IF($A$1&lt;3,NA(),'po3'!G291)</f>
        <v>#N/A</v>
      </c>
    </row>
    <row r="280" spans="1:7" x14ac:dyDescent="0.2">
      <c r="A280">
        <v>278</v>
      </c>
      <c r="B280" t="e">
        <f>'po1'!F292</f>
        <v>#N/A</v>
      </c>
      <c r="C280" t="e">
        <f>'po1'!G292</f>
        <v>#N/A</v>
      </c>
      <c r="D280" t="e">
        <f>'po2'!F292</f>
        <v>#N/A</v>
      </c>
      <c r="E280" t="e">
        <f>IF($A$1=1,NA(),'po2'!G292)</f>
        <v>#N/A</v>
      </c>
      <c r="F280" t="e">
        <f>'po3'!F292</f>
        <v>#N/A</v>
      </c>
      <c r="G280" t="e">
        <f>IF($A$1&lt;3,NA(),'po3'!G292)</f>
        <v>#N/A</v>
      </c>
    </row>
    <row r="281" spans="1:7" x14ac:dyDescent="0.2">
      <c r="A281">
        <v>279</v>
      </c>
      <c r="B281" t="e">
        <f>'po1'!F293</f>
        <v>#N/A</v>
      </c>
      <c r="C281" t="e">
        <f>'po1'!G293</f>
        <v>#N/A</v>
      </c>
      <c r="D281" t="e">
        <f>'po2'!F293</f>
        <v>#N/A</v>
      </c>
      <c r="E281" t="e">
        <f>IF($A$1=1,NA(),'po2'!G293)</f>
        <v>#N/A</v>
      </c>
      <c r="F281" t="e">
        <f>'po3'!F293</f>
        <v>#N/A</v>
      </c>
      <c r="G281" t="e">
        <f>IF($A$1&lt;3,NA(),'po3'!G293)</f>
        <v>#N/A</v>
      </c>
    </row>
    <row r="282" spans="1:7" x14ac:dyDescent="0.2">
      <c r="A282">
        <v>280</v>
      </c>
      <c r="B282" t="e">
        <f>'po1'!F294</f>
        <v>#N/A</v>
      </c>
      <c r="C282" t="e">
        <f>'po1'!G294</f>
        <v>#N/A</v>
      </c>
      <c r="D282" t="e">
        <f>'po2'!F294</f>
        <v>#N/A</v>
      </c>
      <c r="E282" t="e">
        <f>IF($A$1=1,NA(),'po2'!G294)</f>
        <v>#N/A</v>
      </c>
      <c r="F282" t="e">
        <f>'po3'!F294</f>
        <v>#N/A</v>
      </c>
      <c r="G282" t="e">
        <f>IF($A$1&lt;3,NA(),'po3'!G294)</f>
        <v>#N/A</v>
      </c>
    </row>
    <row r="283" spans="1:7" x14ac:dyDescent="0.2">
      <c r="A283">
        <v>281</v>
      </c>
      <c r="B283" t="e">
        <f>'po1'!F295</f>
        <v>#N/A</v>
      </c>
      <c r="C283" t="e">
        <f>'po1'!G295</f>
        <v>#N/A</v>
      </c>
      <c r="D283" t="e">
        <f>'po2'!F295</f>
        <v>#N/A</v>
      </c>
      <c r="E283" t="e">
        <f>IF($A$1=1,NA(),'po2'!G295)</f>
        <v>#N/A</v>
      </c>
      <c r="F283" t="e">
        <f>'po3'!F295</f>
        <v>#N/A</v>
      </c>
      <c r="G283" t="e">
        <f>IF($A$1&lt;3,NA(),'po3'!G295)</f>
        <v>#N/A</v>
      </c>
    </row>
    <row r="284" spans="1:7" x14ac:dyDescent="0.2">
      <c r="A284">
        <v>282</v>
      </c>
      <c r="B284" t="e">
        <f>'po1'!F296</f>
        <v>#N/A</v>
      </c>
      <c r="C284" t="e">
        <f>'po1'!G296</f>
        <v>#N/A</v>
      </c>
      <c r="D284" t="e">
        <f>'po2'!F296</f>
        <v>#N/A</v>
      </c>
      <c r="E284" t="e">
        <f>IF($A$1=1,NA(),'po2'!G296)</f>
        <v>#N/A</v>
      </c>
      <c r="F284" t="e">
        <f>'po3'!F296</f>
        <v>#N/A</v>
      </c>
      <c r="G284" t="e">
        <f>IF($A$1&lt;3,NA(),'po3'!G296)</f>
        <v>#N/A</v>
      </c>
    </row>
    <row r="285" spans="1:7" x14ac:dyDescent="0.2">
      <c r="A285">
        <v>283</v>
      </c>
      <c r="B285" t="e">
        <f>'po1'!F297</f>
        <v>#N/A</v>
      </c>
      <c r="C285" t="e">
        <f>'po1'!G297</f>
        <v>#N/A</v>
      </c>
      <c r="D285" t="e">
        <f>'po2'!F297</f>
        <v>#N/A</v>
      </c>
      <c r="E285" t="e">
        <f>IF($A$1=1,NA(),'po2'!G297)</f>
        <v>#N/A</v>
      </c>
      <c r="F285" t="e">
        <f>'po3'!F297</f>
        <v>#N/A</v>
      </c>
      <c r="G285" t="e">
        <f>IF($A$1&lt;3,NA(),'po3'!G297)</f>
        <v>#N/A</v>
      </c>
    </row>
    <row r="286" spans="1:7" x14ac:dyDescent="0.2">
      <c r="A286">
        <v>284</v>
      </c>
      <c r="B286" t="e">
        <f>'po1'!F298</f>
        <v>#N/A</v>
      </c>
      <c r="C286" t="e">
        <f>'po1'!G298</f>
        <v>#N/A</v>
      </c>
      <c r="D286" t="e">
        <f>'po2'!F298</f>
        <v>#N/A</v>
      </c>
      <c r="E286" t="e">
        <f>IF($A$1=1,NA(),'po2'!G298)</f>
        <v>#N/A</v>
      </c>
      <c r="F286" t="e">
        <f>'po3'!F298</f>
        <v>#N/A</v>
      </c>
      <c r="G286" t="e">
        <f>IF($A$1&lt;3,NA(),'po3'!G298)</f>
        <v>#N/A</v>
      </c>
    </row>
    <row r="287" spans="1:7" x14ac:dyDescent="0.2">
      <c r="A287">
        <v>285</v>
      </c>
      <c r="B287" t="e">
        <f>'po1'!F299</f>
        <v>#N/A</v>
      </c>
      <c r="C287" t="e">
        <f>'po1'!G299</f>
        <v>#N/A</v>
      </c>
      <c r="D287" t="e">
        <f>'po2'!F299</f>
        <v>#N/A</v>
      </c>
      <c r="E287" t="e">
        <f>IF($A$1=1,NA(),'po2'!G299)</f>
        <v>#N/A</v>
      </c>
      <c r="F287" t="e">
        <f>'po3'!F299</f>
        <v>#N/A</v>
      </c>
      <c r="G287" t="e">
        <f>IF($A$1&lt;3,NA(),'po3'!G299)</f>
        <v>#N/A</v>
      </c>
    </row>
    <row r="288" spans="1:7" x14ac:dyDescent="0.2">
      <c r="A288">
        <v>286</v>
      </c>
      <c r="B288" t="e">
        <f>'po1'!F300</f>
        <v>#N/A</v>
      </c>
      <c r="C288" t="e">
        <f>'po1'!G300</f>
        <v>#N/A</v>
      </c>
      <c r="D288" t="e">
        <f>'po2'!F300</f>
        <v>#N/A</v>
      </c>
      <c r="E288" t="e">
        <f>IF($A$1=1,NA(),'po2'!G300)</f>
        <v>#N/A</v>
      </c>
      <c r="F288" t="e">
        <f>'po3'!F300</f>
        <v>#N/A</v>
      </c>
      <c r="G288" t="e">
        <f>IF($A$1&lt;3,NA(),'po3'!G300)</f>
        <v>#N/A</v>
      </c>
    </row>
    <row r="289" spans="1:7" x14ac:dyDescent="0.2">
      <c r="A289">
        <v>287</v>
      </c>
      <c r="B289" t="e">
        <f>'po1'!F301</f>
        <v>#N/A</v>
      </c>
      <c r="C289" t="e">
        <f>'po1'!G301</f>
        <v>#N/A</v>
      </c>
      <c r="D289" t="e">
        <f>'po2'!F301</f>
        <v>#N/A</v>
      </c>
      <c r="E289" t="e">
        <f>IF($A$1=1,NA(),'po2'!G301)</f>
        <v>#N/A</v>
      </c>
      <c r="F289" t="e">
        <f>'po3'!F301</f>
        <v>#N/A</v>
      </c>
      <c r="G289" t="e">
        <f>IF($A$1&lt;3,NA(),'po3'!G301)</f>
        <v>#N/A</v>
      </c>
    </row>
    <row r="290" spans="1:7" x14ac:dyDescent="0.2">
      <c r="A290">
        <v>288</v>
      </c>
      <c r="B290" t="e">
        <f>'po1'!F302</f>
        <v>#N/A</v>
      </c>
      <c r="C290" t="e">
        <f>'po1'!G302</f>
        <v>#N/A</v>
      </c>
      <c r="D290" t="e">
        <f>'po2'!F302</f>
        <v>#N/A</v>
      </c>
      <c r="E290" t="e">
        <f>IF($A$1=1,NA(),'po2'!G302)</f>
        <v>#N/A</v>
      </c>
      <c r="F290" t="e">
        <f>'po3'!F302</f>
        <v>#N/A</v>
      </c>
      <c r="G290" t="e">
        <f>IF($A$1&lt;3,NA(),'po3'!G302)</f>
        <v>#N/A</v>
      </c>
    </row>
    <row r="291" spans="1:7" x14ac:dyDescent="0.2">
      <c r="A291">
        <v>289</v>
      </c>
      <c r="B291" t="e">
        <f>'po1'!F303</f>
        <v>#N/A</v>
      </c>
      <c r="C291" t="e">
        <f>'po1'!G303</f>
        <v>#N/A</v>
      </c>
      <c r="D291" t="e">
        <f>'po2'!F303</f>
        <v>#N/A</v>
      </c>
      <c r="E291" t="e">
        <f>IF($A$1=1,NA(),'po2'!G303)</f>
        <v>#N/A</v>
      </c>
      <c r="F291" t="e">
        <f>'po3'!F303</f>
        <v>#N/A</v>
      </c>
      <c r="G291" t="e">
        <f>IF($A$1&lt;3,NA(),'po3'!G303)</f>
        <v>#N/A</v>
      </c>
    </row>
    <row r="292" spans="1:7" x14ac:dyDescent="0.2">
      <c r="A292">
        <v>290</v>
      </c>
      <c r="B292" t="e">
        <f>'po1'!F304</f>
        <v>#N/A</v>
      </c>
      <c r="C292" t="e">
        <f>'po1'!G304</f>
        <v>#N/A</v>
      </c>
      <c r="D292" t="e">
        <f>'po2'!F304</f>
        <v>#N/A</v>
      </c>
      <c r="E292" t="e">
        <f>IF($A$1=1,NA(),'po2'!G304)</f>
        <v>#N/A</v>
      </c>
      <c r="F292" t="e">
        <f>'po3'!F304</f>
        <v>#N/A</v>
      </c>
      <c r="G292" t="e">
        <f>IF($A$1&lt;3,NA(),'po3'!G304)</f>
        <v>#N/A</v>
      </c>
    </row>
    <row r="293" spans="1:7" x14ac:dyDescent="0.2">
      <c r="A293">
        <v>291</v>
      </c>
      <c r="B293" t="e">
        <f>'po1'!F305</f>
        <v>#N/A</v>
      </c>
      <c r="C293" t="e">
        <f>'po1'!G305</f>
        <v>#N/A</v>
      </c>
      <c r="D293" t="e">
        <f>'po2'!F305</f>
        <v>#N/A</v>
      </c>
      <c r="E293" t="e">
        <f>IF($A$1=1,NA(),'po2'!G305)</f>
        <v>#N/A</v>
      </c>
      <c r="F293" t="e">
        <f>'po3'!F305</f>
        <v>#N/A</v>
      </c>
      <c r="G293" t="e">
        <f>IF($A$1&lt;3,NA(),'po3'!G305)</f>
        <v>#N/A</v>
      </c>
    </row>
    <row r="294" spans="1:7" x14ac:dyDescent="0.2">
      <c r="A294">
        <v>292</v>
      </c>
      <c r="B294" t="e">
        <f>'po1'!F306</f>
        <v>#N/A</v>
      </c>
      <c r="C294" t="e">
        <f>'po1'!G306</f>
        <v>#N/A</v>
      </c>
      <c r="D294" t="e">
        <f>'po2'!F306</f>
        <v>#N/A</v>
      </c>
      <c r="E294" t="e">
        <f>IF($A$1=1,NA(),'po2'!G306)</f>
        <v>#N/A</v>
      </c>
      <c r="F294" t="e">
        <f>'po3'!F306</f>
        <v>#N/A</v>
      </c>
      <c r="G294" t="e">
        <f>IF($A$1&lt;3,NA(),'po3'!G306)</f>
        <v>#N/A</v>
      </c>
    </row>
    <row r="295" spans="1:7" x14ac:dyDescent="0.2">
      <c r="A295">
        <v>293</v>
      </c>
      <c r="B295" t="e">
        <f>'po1'!F307</f>
        <v>#N/A</v>
      </c>
      <c r="C295" t="e">
        <f>'po1'!G307</f>
        <v>#N/A</v>
      </c>
      <c r="D295" t="e">
        <f>'po2'!F307</f>
        <v>#N/A</v>
      </c>
      <c r="E295" t="e">
        <f>IF($A$1=1,NA(),'po2'!G307)</f>
        <v>#N/A</v>
      </c>
      <c r="F295" t="e">
        <f>'po3'!F307</f>
        <v>#N/A</v>
      </c>
      <c r="G295" t="e">
        <f>IF($A$1&lt;3,NA(),'po3'!G307)</f>
        <v>#N/A</v>
      </c>
    </row>
    <row r="296" spans="1:7" x14ac:dyDescent="0.2">
      <c r="A296">
        <v>294</v>
      </c>
      <c r="B296" t="e">
        <f>'po1'!F308</f>
        <v>#N/A</v>
      </c>
      <c r="C296" t="e">
        <f>'po1'!G308</f>
        <v>#N/A</v>
      </c>
      <c r="D296" t="e">
        <f>'po2'!F308</f>
        <v>#N/A</v>
      </c>
      <c r="E296" t="e">
        <f>IF($A$1=1,NA(),'po2'!G308)</f>
        <v>#N/A</v>
      </c>
      <c r="F296" t="e">
        <f>'po3'!F308</f>
        <v>#N/A</v>
      </c>
      <c r="G296" t="e">
        <f>IF($A$1&lt;3,NA(),'po3'!G308)</f>
        <v>#N/A</v>
      </c>
    </row>
    <row r="297" spans="1:7" x14ac:dyDescent="0.2">
      <c r="A297">
        <v>295</v>
      </c>
      <c r="B297" t="e">
        <f>'po1'!F309</f>
        <v>#N/A</v>
      </c>
      <c r="C297" t="e">
        <f>'po1'!G309</f>
        <v>#N/A</v>
      </c>
      <c r="D297" t="e">
        <f>'po2'!F309</f>
        <v>#N/A</v>
      </c>
      <c r="E297" t="e">
        <f>IF($A$1=1,NA(),'po2'!G309)</f>
        <v>#N/A</v>
      </c>
      <c r="F297" t="e">
        <f>'po3'!F309</f>
        <v>#N/A</v>
      </c>
      <c r="G297" t="e">
        <f>IF($A$1&lt;3,NA(),'po3'!G309)</f>
        <v>#N/A</v>
      </c>
    </row>
    <row r="298" spans="1:7" x14ac:dyDescent="0.2">
      <c r="A298">
        <v>296</v>
      </c>
      <c r="B298" t="e">
        <f>'po1'!F310</f>
        <v>#N/A</v>
      </c>
      <c r="C298" t="e">
        <f>'po1'!G310</f>
        <v>#N/A</v>
      </c>
      <c r="D298" t="e">
        <f>'po2'!F310</f>
        <v>#N/A</v>
      </c>
      <c r="E298" t="e">
        <f>IF($A$1=1,NA(),'po2'!G310)</f>
        <v>#N/A</v>
      </c>
      <c r="F298" t="e">
        <f>'po3'!F310</f>
        <v>#N/A</v>
      </c>
      <c r="G298" t="e">
        <f>IF($A$1&lt;3,NA(),'po3'!G310)</f>
        <v>#N/A</v>
      </c>
    </row>
    <row r="299" spans="1:7" x14ac:dyDescent="0.2">
      <c r="A299">
        <v>297</v>
      </c>
      <c r="B299" t="e">
        <f>'po1'!F311</f>
        <v>#N/A</v>
      </c>
      <c r="C299" t="e">
        <f>'po1'!G311</f>
        <v>#N/A</v>
      </c>
      <c r="D299" t="e">
        <f>'po2'!F311</f>
        <v>#N/A</v>
      </c>
      <c r="E299" t="e">
        <f>IF($A$1=1,NA(),'po2'!G311)</f>
        <v>#N/A</v>
      </c>
      <c r="F299" t="e">
        <f>'po3'!F311</f>
        <v>#N/A</v>
      </c>
      <c r="G299" t="e">
        <f>IF($A$1&lt;3,NA(),'po3'!G311)</f>
        <v>#N/A</v>
      </c>
    </row>
    <row r="300" spans="1:7" x14ac:dyDescent="0.2">
      <c r="A300">
        <v>298</v>
      </c>
      <c r="B300" t="e">
        <f>'po1'!F312</f>
        <v>#N/A</v>
      </c>
      <c r="C300" t="e">
        <f>'po1'!G312</f>
        <v>#N/A</v>
      </c>
      <c r="D300" t="e">
        <f>'po2'!F312</f>
        <v>#N/A</v>
      </c>
      <c r="E300" t="e">
        <f>IF($A$1=1,NA(),'po2'!G312)</f>
        <v>#N/A</v>
      </c>
      <c r="F300" t="e">
        <f>'po3'!F312</f>
        <v>#N/A</v>
      </c>
      <c r="G300" t="e">
        <f>IF($A$1&lt;3,NA(),'po3'!G312)</f>
        <v>#N/A</v>
      </c>
    </row>
    <row r="301" spans="1:7" x14ac:dyDescent="0.2">
      <c r="A301">
        <v>299</v>
      </c>
      <c r="B301" t="e">
        <f>'po1'!F313</f>
        <v>#N/A</v>
      </c>
      <c r="C301" t="e">
        <f>'po1'!G313</f>
        <v>#N/A</v>
      </c>
      <c r="D301" t="e">
        <f>'po2'!F313</f>
        <v>#N/A</v>
      </c>
      <c r="E301" t="e">
        <f>IF($A$1=1,NA(),'po2'!G313)</f>
        <v>#N/A</v>
      </c>
      <c r="F301" t="e">
        <f>'po3'!F313</f>
        <v>#N/A</v>
      </c>
      <c r="G301" t="e">
        <f>IF($A$1&lt;3,NA(),'po3'!G313)</f>
        <v>#N/A</v>
      </c>
    </row>
    <row r="302" spans="1:7" x14ac:dyDescent="0.2">
      <c r="A302">
        <v>300</v>
      </c>
      <c r="B302" t="e">
        <f>'po1'!F314</f>
        <v>#N/A</v>
      </c>
      <c r="C302" t="e">
        <f>'po1'!G314</f>
        <v>#N/A</v>
      </c>
      <c r="D302" t="e">
        <f>'po2'!F314</f>
        <v>#N/A</v>
      </c>
      <c r="E302" t="e">
        <f>IF($A$1=1,NA(),'po2'!G314)</f>
        <v>#N/A</v>
      </c>
      <c r="F302" t="e">
        <f>'po3'!F314</f>
        <v>#N/A</v>
      </c>
      <c r="G302" t="e">
        <f>IF($A$1&lt;3,NA(),'po3'!G314)</f>
        <v>#N/A</v>
      </c>
    </row>
    <row r="303" spans="1:7" x14ac:dyDescent="0.2">
      <c r="A303">
        <v>301</v>
      </c>
      <c r="B303" t="e">
        <f>'po1'!F315</f>
        <v>#N/A</v>
      </c>
      <c r="C303" t="e">
        <f>'po1'!G315</f>
        <v>#N/A</v>
      </c>
      <c r="D303" t="e">
        <f>'po2'!F315</f>
        <v>#N/A</v>
      </c>
      <c r="E303" t="e">
        <f>IF($A$1=1,NA(),'po2'!G315)</f>
        <v>#N/A</v>
      </c>
      <c r="F303" t="e">
        <f>'po3'!F315</f>
        <v>#N/A</v>
      </c>
      <c r="G303" t="e">
        <f>IF($A$1&lt;3,NA(),'po3'!G315)</f>
        <v>#N/A</v>
      </c>
    </row>
    <row r="304" spans="1:7" x14ac:dyDescent="0.2">
      <c r="A304">
        <v>302</v>
      </c>
      <c r="B304" t="e">
        <f>'po1'!F316</f>
        <v>#N/A</v>
      </c>
      <c r="C304" t="e">
        <f>'po1'!G316</f>
        <v>#N/A</v>
      </c>
      <c r="D304" t="e">
        <f>'po2'!F316</f>
        <v>#N/A</v>
      </c>
      <c r="E304" t="e">
        <f>IF($A$1=1,NA(),'po2'!G316)</f>
        <v>#N/A</v>
      </c>
      <c r="F304" t="e">
        <f>'po3'!F316</f>
        <v>#N/A</v>
      </c>
      <c r="G304" t="e">
        <f>IF($A$1&lt;3,NA(),'po3'!G316)</f>
        <v>#N/A</v>
      </c>
    </row>
    <row r="305" spans="1:7" x14ac:dyDescent="0.2">
      <c r="A305">
        <v>303</v>
      </c>
      <c r="B305" t="e">
        <f>'po1'!F317</f>
        <v>#N/A</v>
      </c>
      <c r="C305" t="e">
        <f>'po1'!G317</f>
        <v>#N/A</v>
      </c>
      <c r="D305" t="e">
        <f>'po2'!F317</f>
        <v>#N/A</v>
      </c>
      <c r="E305" t="e">
        <f>IF($A$1=1,NA(),'po2'!G317)</f>
        <v>#N/A</v>
      </c>
      <c r="F305" t="e">
        <f>'po3'!F317</f>
        <v>#N/A</v>
      </c>
      <c r="G305" t="e">
        <f>IF($A$1&lt;3,NA(),'po3'!G317)</f>
        <v>#N/A</v>
      </c>
    </row>
    <row r="306" spans="1:7" x14ac:dyDescent="0.2">
      <c r="A306">
        <v>304</v>
      </c>
      <c r="B306" t="e">
        <f>'po1'!F318</f>
        <v>#N/A</v>
      </c>
      <c r="C306" t="e">
        <f>'po1'!G318</f>
        <v>#N/A</v>
      </c>
      <c r="D306" t="e">
        <f>'po2'!F318</f>
        <v>#N/A</v>
      </c>
      <c r="E306" t="e">
        <f>IF($A$1=1,NA(),'po2'!G318)</f>
        <v>#N/A</v>
      </c>
      <c r="F306" t="e">
        <f>'po3'!F318</f>
        <v>#N/A</v>
      </c>
      <c r="G306" t="e">
        <f>IF($A$1&lt;3,NA(),'po3'!G318)</f>
        <v>#N/A</v>
      </c>
    </row>
    <row r="307" spans="1:7" x14ac:dyDescent="0.2">
      <c r="A307">
        <v>305</v>
      </c>
      <c r="B307" t="e">
        <f>'po1'!F319</f>
        <v>#N/A</v>
      </c>
      <c r="C307" t="e">
        <f>'po1'!G319</f>
        <v>#N/A</v>
      </c>
      <c r="D307" t="e">
        <f>'po2'!F319</f>
        <v>#N/A</v>
      </c>
      <c r="E307" t="e">
        <f>IF($A$1=1,NA(),'po2'!G319)</f>
        <v>#N/A</v>
      </c>
      <c r="F307" t="e">
        <f>'po3'!F319</f>
        <v>#N/A</v>
      </c>
      <c r="G307" t="e">
        <f>IF($A$1&lt;3,NA(),'po3'!G319)</f>
        <v>#N/A</v>
      </c>
    </row>
    <row r="308" spans="1:7" x14ac:dyDescent="0.2">
      <c r="A308">
        <v>306</v>
      </c>
      <c r="B308" t="e">
        <f>'po1'!F320</f>
        <v>#N/A</v>
      </c>
      <c r="C308" t="e">
        <f>'po1'!G320</f>
        <v>#N/A</v>
      </c>
      <c r="D308" t="e">
        <f>'po2'!F320</f>
        <v>#N/A</v>
      </c>
      <c r="E308" t="e">
        <f>IF($A$1=1,NA(),'po2'!G320)</f>
        <v>#N/A</v>
      </c>
      <c r="F308" t="e">
        <f>'po3'!F320</f>
        <v>#N/A</v>
      </c>
      <c r="G308" t="e">
        <f>IF($A$1&lt;3,NA(),'po3'!G320)</f>
        <v>#N/A</v>
      </c>
    </row>
    <row r="309" spans="1:7" x14ac:dyDescent="0.2">
      <c r="A309">
        <v>307</v>
      </c>
      <c r="B309" t="e">
        <f>'po1'!F321</f>
        <v>#N/A</v>
      </c>
      <c r="C309" t="e">
        <f>'po1'!G321</f>
        <v>#N/A</v>
      </c>
      <c r="D309" t="e">
        <f>'po2'!F321</f>
        <v>#N/A</v>
      </c>
      <c r="E309" t="e">
        <f>IF($A$1=1,NA(),'po2'!G321)</f>
        <v>#N/A</v>
      </c>
      <c r="F309" t="e">
        <f>'po3'!F321</f>
        <v>#N/A</v>
      </c>
      <c r="G309" t="e">
        <f>IF($A$1&lt;3,NA(),'po3'!G321)</f>
        <v>#N/A</v>
      </c>
    </row>
    <row r="310" spans="1:7" x14ac:dyDescent="0.2">
      <c r="A310">
        <v>308</v>
      </c>
      <c r="B310" t="e">
        <f>'po1'!F322</f>
        <v>#N/A</v>
      </c>
      <c r="C310" t="e">
        <f>'po1'!G322</f>
        <v>#N/A</v>
      </c>
      <c r="D310" t="e">
        <f>'po2'!F322</f>
        <v>#N/A</v>
      </c>
      <c r="E310" t="e">
        <f>IF($A$1=1,NA(),'po2'!G322)</f>
        <v>#N/A</v>
      </c>
      <c r="F310" t="e">
        <f>'po3'!F322</f>
        <v>#N/A</v>
      </c>
      <c r="G310" t="e">
        <f>IF($A$1&lt;3,NA(),'po3'!G322)</f>
        <v>#N/A</v>
      </c>
    </row>
    <row r="311" spans="1:7" x14ac:dyDescent="0.2">
      <c r="A311">
        <v>309</v>
      </c>
      <c r="B311" t="e">
        <f>'po1'!F323</f>
        <v>#N/A</v>
      </c>
      <c r="C311" t="e">
        <f>'po1'!G323</f>
        <v>#N/A</v>
      </c>
      <c r="D311" t="e">
        <f>'po2'!F323</f>
        <v>#N/A</v>
      </c>
      <c r="E311" t="e">
        <f>IF($A$1=1,NA(),'po2'!G323)</f>
        <v>#N/A</v>
      </c>
      <c r="F311" t="e">
        <f>'po3'!F323</f>
        <v>#N/A</v>
      </c>
      <c r="G311" t="e">
        <f>IF($A$1&lt;3,NA(),'po3'!G323)</f>
        <v>#N/A</v>
      </c>
    </row>
    <row r="312" spans="1:7" x14ac:dyDescent="0.2">
      <c r="A312">
        <v>310</v>
      </c>
      <c r="B312" t="e">
        <f>'po1'!F324</f>
        <v>#N/A</v>
      </c>
      <c r="C312" t="e">
        <f>'po1'!G324</f>
        <v>#N/A</v>
      </c>
      <c r="D312" t="e">
        <f>'po2'!F324</f>
        <v>#N/A</v>
      </c>
      <c r="E312" t="e">
        <f>IF($A$1=1,NA(),'po2'!G324)</f>
        <v>#N/A</v>
      </c>
      <c r="F312" t="e">
        <f>'po3'!F324</f>
        <v>#N/A</v>
      </c>
      <c r="G312" t="e">
        <f>IF($A$1&lt;3,NA(),'po3'!G324)</f>
        <v>#N/A</v>
      </c>
    </row>
    <row r="313" spans="1:7" x14ac:dyDescent="0.2">
      <c r="A313">
        <v>311</v>
      </c>
      <c r="B313" t="e">
        <f>'po1'!F325</f>
        <v>#N/A</v>
      </c>
      <c r="C313" t="e">
        <f>'po1'!G325</f>
        <v>#N/A</v>
      </c>
      <c r="D313" t="e">
        <f>'po2'!F325</f>
        <v>#N/A</v>
      </c>
      <c r="E313" t="e">
        <f>IF($A$1=1,NA(),'po2'!G325)</f>
        <v>#N/A</v>
      </c>
      <c r="F313" t="e">
        <f>'po3'!F325</f>
        <v>#N/A</v>
      </c>
      <c r="G313" t="e">
        <f>IF($A$1&lt;3,NA(),'po3'!G325)</f>
        <v>#N/A</v>
      </c>
    </row>
    <row r="314" spans="1:7" x14ac:dyDescent="0.2">
      <c r="A314">
        <v>312</v>
      </c>
      <c r="B314" t="e">
        <f>'po1'!F326</f>
        <v>#N/A</v>
      </c>
      <c r="C314" t="e">
        <f>'po1'!G326</f>
        <v>#N/A</v>
      </c>
      <c r="D314" t="e">
        <f>'po2'!F326</f>
        <v>#N/A</v>
      </c>
      <c r="E314" t="e">
        <f>IF($A$1=1,NA(),'po2'!G326)</f>
        <v>#N/A</v>
      </c>
      <c r="F314" t="e">
        <f>'po3'!F326</f>
        <v>#N/A</v>
      </c>
      <c r="G314" t="e">
        <f>IF($A$1&lt;3,NA(),'po3'!G326)</f>
        <v>#N/A</v>
      </c>
    </row>
    <row r="315" spans="1:7" x14ac:dyDescent="0.2">
      <c r="A315">
        <v>313</v>
      </c>
      <c r="B315" t="e">
        <f>'po1'!F327</f>
        <v>#N/A</v>
      </c>
      <c r="C315" t="e">
        <f>'po1'!G327</f>
        <v>#N/A</v>
      </c>
      <c r="D315" t="e">
        <f>'po2'!F327</f>
        <v>#N/A</v>
      </c>
      <c r="E315" t="e">
        <f>IF($A$1=1,NA(),'po2'!G327)</f>
        <v>#N/A</v>
      </c>
      <c r="F315" t="e">
        <f>'po3'!F327</f>
        <v>#N/A</v>
      </c>
      <c r="G315" t="e">
        <f>IF($A$1&lt;3,NA(),'po3'!G327)</f>
        <v>#N/A</v>
      </c>
    </row>
    <row r="316" spans="1:7" x14ac:dyDescent="0.2">
      <c r="A316">
        <v>314</v>
      </c>
      <c r="B316" t="e">
        <f>'po1'!F328</f>
        <v>#N/A</v>
      </c>
      <c r="C316" t="e">
        <f>'po1'!G328</f>
        <v>#N/A</v>
      </c>
      <c r="D316" t="e">
        <f>'po2'!F328</f>
        <v>#N/A</v>
      </c>
      <c r="E316" t="e">
        <f>IF($A$1=1,NA(),'po2'!G328)</f>
        <v>#N/A</v>
      </c>
      <c r="F316" t="e">
        <f>'po3'!F328</f>
        <v>#N/A</v>
      </c>
      <c r="G316" t="e">
        <f>IF($A$1&lt;3,NA(),'po3'!G328)</f>
        <v>#N/A</v>
      </c>
    </row>
    <row r="317" spans="1:7" x14ac:dyDescent="0.2">
      <c r="A317">
        <v>315</v>
      </c>
      <c r="B317" t="e">
        <f>'po1'!F329</f>
        <v>#N/A</v>
      </c>
      <c r="C317" t="e">
        <f>'po1'!G329</f>
        <v>#N/A</v>
      </c>
      <c r="D317" t="e">
        <f>'po2'!F329</f>
        <v>#N/A</v>
      </c>
      <c r="E317" t="e">
        <f>IF($A$1=1,NA(),'po2'!G329)</f>
        <v>#N/A</v>
      </c>
      <c r="F317" t="e">
        <f>'po3'!F329</f>
        <v>#N/A</v>
      </c>
      <c r="G317" t="e">
        <f>IF($A$1&lt;3,NA(),'po3'!G329)</f>
        <v>#N/A</v>
      </c>
    </row>
    <row r="318" spans="1:7" x14ac:dyDescent="0.2">
      <c r="A318">
        <v>316</v>
      </c>
      <c r="B318" t="e">
        <f>'po1'!F330</f>
        <v>#N/A</v>
      </c>
      <c r="C318" t="e">
        <f>'po1'!G330</f>
        <v>#N/A</v>
      </c>
      <c r="D318" t="e">
        <f>'po2'!F330</f>
        <v>#N/A</v>
      </c>
      <c r="E318" t="e">
        <f>IF($A$1=1,NA(),'po2'!G330)</f>
        <v>#N/A</v>
      </c>
      <c r="F318" t="e">
        <f>'po3'!F330</f>
        <v>#N/A</v>
      </c>
      <c r="G318" t="e">
        <f>IF($A$1&lt;3,NA(),'po3'!G330)</f>
        <v>#N/A</v>
      </c>
    </row>
    <row r="319" spans="1:7" x14ac:dyDescent="0.2">
      <c r="A319">
        <v>317</v>
      </c>
      <c r="B319" t="e">
        <f>'po1'!F331</f>
        <v>#N/A</v>
      </c>
      <c r="C319" t="e">
        <f>'po1'!G331</f>
        <v>#N/A</v>
      </c>
      <c r="D319" t="e">
        <f>'po2'!F331</f>
        <v>#N/A</v>
      </c>
      <c r="E319" t="e">
        <f>IF($A$1=1,NA(),'po2'!G331)</f>
        <v>#N/A</v>
      </c>
      <c r="F319" t="e">
        <f>'po3'!F331</f>
        <v>#N/A</v>
      </c>
      <c r="G319" t="e">
        <f>IF($A$1&lt;3,NA(),'po3'!G331)</f>
        <v>#N/A</v>
      </c>
    </row>
    <row r="320" spans="1:7" x14ac:dyDescent="0.2">
      <c r="A320">
        <v>318</v>
      </c>
      <c r="B320" t="e">
        <f>'po1'!F332</f>
        <v>#N/A</v>
      </c>
      <c r="C320" t="e">
        <f>'po1'!G332</f>
        <v>#N/A</v>
      </c>
      <c r="D320" t="e">
        <f>'po2'!F332</f>
        <v>#N/A</v>
      </c>
      <c r="E320" t="e">
        <f>IF($A$1=1,NA(),'po2'!G332)</f>
        <v>#N/A</v>
      </c>
      <c r="F320" t="e">
        <f>'po3'!F332</f>
        <v>#N/A</v>
      </c>
      <c r="G320" t="e">
        <f>IF($A$1&lt;3,NA(),'po3'!G332)</f>
        <v>#N/A</v>
      </c>
    </row>
    <row r="321" spans="1:7" x14ac:dyDescent="0.2">
      <c r="A321">
        <v>319</v>
      </c>
      <c r="B321" t="e">
        <f>'po1'!F333</f>
        <v>#N/A</v>
      </c>
      <c r="C321" t="e">
        <f>'po1'!G333</f>
        <v>#N/A</v>
      </c>
      <c r="D321" t="e">
        <f>'po2'!F333</f>
        <v>#N/A</v>
      </c>
      <c r="E321" t="e">
        <f>IF($A$1=1,NA(),'po2'!G333)</f>
        <v>#N/A</v>
      </c>
      <c r="F321" t="e">
        <f>'po3'!F333</f>
        <v>#N/A</v>
      </c>
      <c r="G321" t="e">
        <f>IF($A$1&lt;3,NA(),'po3'!G333)</f>
        <v>#N/A</v>
      </c>
    </row>
    <row r="322" spans="1:7" x14ac:dyDescent="0.2">
      <c r="A322">
        <v>320</v>
      </c>
      <c r="B322" t="e">
        <f>'po1'!F334</f>
        <v>#N/A</v>
      </c>
      <c r="C322" t="e">
        <f>'po1'!G334</f>
        <v>#N/A</v>
      </c>
      <c r="D322" t="e">
        <f>'po2'!F334</f>
        <v>#N/A</v>
      </c>
      <c r="E322" t="e">
        <f>IF($A$1=1,NA(),'po2'!G334)</f>
        <v>#N/A</v>
      </c>
      <c r="F322" t="e">
        <f>'po3'!F334</f>
        <v>#N/A</v>
      </c>
      <c r="G322" t="e">
        <f>IF($A$1&lt;3,NA(),'po3'!G334)</f>
        <v>#N/A</v>
      </c>
    </row>
    <row r="323" spans="1:7" x14ac:dyDescent="0.2">
      <c r="A323">
        <v>321</v>
      </c>
      <c r="B323" t="e">
        <f>'po1'!F335</f>
        <v>#N/A</v>
      </c>
      <c r="C323" t="e">
        <f>'po1'!G335</f>
        <v>#N/A</v>
      </c>
      <c r="D323" t="e">
        <f>'po2'!F335</f>
        <v>#N/A</v>
      </c>
      <c r="E323" t="e">
        <f>IF($A$1=1,NA(),'po2'!G335)</f>
        <v>#N/A</v>
      </c>
      <c r="F323" t="e">
        <f>'po3'!F335</f>
        <v>#N/A</v>
      </c>
      <c r="G323" t="e">
        <f>IF($A$1&lt;3,NA(),'po3'!G335)</f>
        <v>#N/A</v>
      </c>
    </row>
    <row r="324" spans="1:7" x14ac:dyDescent="0.2">
      <c r="A324">
        <v>322</v>
      </c>
      <c r="B324" t="e">
        <f>'po1'!F336</f>
        <v>#N/A</v>
      </c>
      <c r="C324" t="e">
        <f>'po1'!G336</f>
        <v>#N/A</v>
      </c>
      <c r="D324" t="e">
        <f>'po2'!F336</f>
        <v>#N/A</v>
      </c>
      <c r="E324" t="e">
        <f>IF($A$1=1,NA(),'po2'!G336)</f>
        <v>#N/A</v>
      </c>
      <c r="F324" t="e">
        <f>'po3'!F336</f>
        <v>#N/A</v>
      </c>
      <c r="G324" t="e">
        <f>IF($A$1&lt;3,NA(),'po3'!G336)</f>
        <v>#N/A</v>
      </c>
    </row>
    <row r="325" spans="1:7" x14ac:dyDescent="0.2">
      <c r="A325">
        <v>323</v>
      </c>
      <c r="B325" t="e">
        <f>'po1'!F337</f>
        <v>#N/A</v>
      </c>
      <c r="C325" t="e">
        <f>'po1'!G337</f>
        <v>#N/A</v>
      </c>
      <c r="D325" t="e">
        <f>'po2'!F337</f>
        <v>#N/A</v>
      </c>
      <c r="E325" t="e">
        <f>IF($A$1=1,NA(),'po2'!G337)</f>
        <v>#N/A</v>
      </c>
      <c r="F325" t="e">
        <f>'po3'!F337</f>
        <v>#N/A</v>
      </c>
      <c r="G325" t="e">
        <f>IF($A$1&lt;3,NA(),'po3'!G337)</f>
        <v>#N/A</v>
      </c>
    </row>
    <row r="326" spans="1:7" x14ac:dyDescent="0.2">
      <c r="A326">
        <v>324</v>
      </c>
      <c r="B326" t="e">
        <f>'po1'!F338</f>
        <v>#N/A</v>
      </c>
      <c r="C326" t="e">
        <f>'po1'!G338</f>
        <v>#N/A</v>
      </c>
      <c r="D326" t="e">
        <f>'po2'!F338</f>
        <v>#N/A</v>
      </c>
      <c r="E326" t="e">
        <f>IF($A$1=1,NA(),'po2'!G338)</f>
        <v>#N/A</v>
      </c>
      <c r="F326" t="e">
        <f>'po3'!F338</f>
        <v>#N/A</v>
      </c>
      <c r="G326" t="e">
        <f>IF($A$1&lt;3,NA(),'po3'!G338)</f>
        <v>#N/A</v>
      </c>
    </row>
    <row r="327" spans="1:7" x14ac:dyDescent="0.2">
      <c r="A327">
        <v>325</v>
      </c>
      <c r="B327" t="e">
        <f>'po1'!F339</f>
        <v>#N/A</v>
      </c>
      <c r="C327" t="e">
        <f>'po1'!G339</f>
        <v>#N/A</v>
      </c>
      <c r="D327" t="e">
        <f>'po2'!F339</f>
        <v>#N/A</v>
      </c>
      <c r="E327" t="e">
        <f>IF($A$1=1,NA(),'po2'!G339)</f>
        <v>#N/A</v>
      </c>
      <c r="F327" t="e">
        <f>'po3'!F339</f>
        <v>#N/A</v>
      </c>
      <c r="G327" t="e">
        <f>IF($A$1&lt;3,NA(),'po3'!G339)</f>
        <v>#N/A</v>
      </c>
    </row>
    <row r="328" spans="1:7" x14ac:dyDescent="0.2">
      <c r="A328">
        <v>326</v>
      </c>
      <c r="B328" t="e">
        <f>'po1'!F340</f>
        <v>#N/A</v>
      </c>
      <c r="C328" t="e">
        <f>'po1'!G340</f>
        <v>#N/A</v>
      </c>
      <c r="D328" t="e">
        <f>'po2'!F340</f>
        <v>#N/A</v>
      </c>
      <c r="E328" t="e">
        <f>IF($A$1=1,NA(),'po2'!G340)</f>
        <v>#N/A</v>
      </c>
      <c r="F328" t="e">
        <f>'po3'!F340</f>
        <v>#N/A</v>
      </c>
      <c r="G328" t="e">
        <f>IF($A$1&lt;3,NA(),'po3'!G340)</f>
        <v>#N/A</v>
      </c>
    </row>
    <row r="329" spans="1:7" x14ac:dyDescent="0.2">
      <c r="A329">
        <v>327</v>
      </c>
      <c r="B329" t="e">
        <f>'po1'!F341</f>
        <v>#N/A</v>
      </c>
      <c r="C329" t="e">
        <f>'po1'!G341</f>
        <v>#N/A</v>
      </c>
      <c r="D329" t="e">
        <f>'po2'!F341</f>
        <v>#N/A</v>
      </c>
      <c r="E329" t="e">
        <f>IF($A$1=1,NA(),'po2'!G341)</f>
        <v>#N/A</v>
      </c>
      <c r="F329" t="e">
        <f>'po3'!F341</f>
        <v>#N/A</v>
      </c>
      <c r="G329" t="e">
        <f>IF($A$1&lt;3,NA(),'po3'!G341)</f>
        <v>#N/A</v>
      </c>
    </row>
    <row r="330" spans="1:7" x14ac:dyDescent="0.2">
      <c r="A330">
        <v>328</v>
      </c>
      <c r="B330" t="e">
        <f>'po1'!F342</f>
        <v>#N/A</v>
      </c>
      <c r="C330" t="e">
        <f>'po1'!G342</f>
        <v>#N/A</v>
      </c>
      <c r="D330" t="e">
        <f>'po2'!F342</f>
        <v>#N/A</v>
      </c>
      <c r="E330" t="e">
        <f>IF($A$1=1,NA(),'po2'!G342)</f>
        <v>#N/A</v>
      </c>
      <c r="F330" t="e">
        <f>'po3'!F342</f>
        <v>#N/A</v>
      </c>
      <c r="G330" t="e">
        <f>IF($A$1&lt;3,NA(),'po3'!G342)</f>
        <v>#N/A</v>
      </c>
    </row>
    <row r="331" spans="1:7" x14ac:dyDescent="0.2">
      <c r="A331">
        <v>329</v>
      </c>
      <c r="B331" t="e">
        <f>'po1'!F343</f>
        <v>#N/A</v>
      </c>
      <c r="C331" t="e">
        <f>'po1'!G343</f>
        <v>#N/A</v>
      </c>
      <c r="D331" t="e">
        <f>'po2'!F343</f>
        <v>#N/A</v>
      </c>
      <c r="E331" t="e">
        <f>IF($A$1=1,NA(),'po2'!G343)</f>
        <v>#N/A</v>
      </c>
      <c r="F331" t="e">
        <f>'po3'!F343</f>
        <v>#N/A</v>
      </c>
      <c r="G331" t="e">
        <f>IF($A$1&lt;3,NA(),'po3'!G343)</f>
        <v>#N/A</v>
      </c>
    </row>
    <row r="332" spans="1:7" x14ac:dyDescent="0.2">
      <c r="A332">
        <v>330</v>
      </c>
      <c r="B332" t="e">
        <f>'po1'!F344</f>
        <v>#N/A</v>
      </c>
      <c r="C332" t="e">
        <f>'po1'!G344</f>
        <v>#N/A</v>
      </c>
      <c r="D332" t="e">
        <f>'po2'!F344</f>
        <v>#N/A</v>
      </c>
      <c r="E332" t="e">
        <f>IF($A$1=1,NA(),'po2'!G344)</f>
        <v>#N/A</v>
      </c>
      <c r="F332" t="e">
        <f>'po3'!F344</f>
        <v>#N/A</v>
      </c>
      <c r="G332" t="e">
        <f>IF($A$1&lt;3,NA(),'po3'!G344)</f>
        <v>#N/A</v>
      </c>
    </row>
    <row r="333" spans="1:7" x14ac:dyDescent="0.2">
      <c r="A333">
        <v>331</v>
      </c>
      <c r="B333" t="e">
        <f>'po1'!F345</f>
        <v>#N/A</v>
      </c>
      <c r="C333" t="e">
        <f>'po1'!G345</f>
        <v>#N/A</v>
      </c>
      <c r="D333" t="e">
        <f>'po2'!F345</f>
        <v>#N/A</v>
      </c>
      <c r="E333" t="e">
        <f>IF($A$1=1,NA(),'po2'!G345)</f>
        <v>#N/A</v>
      </c>
      <c r="F333" t="e">
        <f>'po3'!F345</f>
        <v>#N/A</v>
      </c>
      <c r="G333" t="e">
        <f>IF($A$1&lt;3,NA(),'po3'!G345)</f>
        <v>#N/A</v>
      </c>
    </row>
    <row r="334" spans="1:7" x14ac:dyDescent="0.2">
      <c r="A334">
        <v>332</v>
      </c>
      <c r="B334" t="e">
        <f>'po1'!F346</f>
        <v>#N/A</v>
      </c>
      <c r="C334" t="e">
        <f>'po1'!G346</f>
        <v>#N/A</v>
      </c>
      <c r="D334" t="e">
        <f>'po2'!F346</f>
        <v>#N/A</v>
      </c>
      <c r="E334" t="e">
        <f>IF($A$1=1,NA(),'po2'!G346)</f>
        <v>#N/A</v>
      </c>
      <c r="F334" t="e">
        <f>'po3'!F346</f>
        <v>#N/A</v>
      </c>
      <c r="G334" t="e">
        <f>IF($A$1&lt;3,NA(),'po3'!G346)</f>
        <v>#N/A</v>
      </c>
    </row>
    <row r="335" spans="1:7" x14ac:dyDescent="0.2">
      <c r="A335">
        <v>333</v>
      </c>
      <c r="B335" t="e">
        <f>'po1'!F347</f>
        <v>#N/A</v>
      </c>
      <c r="C335" t="e">
        <f>'po1'!G347</f>
        <v>#N/A</v>
      </c>
      <c r="D335" t="e">
        <f>'po2'!F347</f>
        <v>#N/A</v>
      </c>
      <c r="E335" t="e">
        <f>IF($A$1=1,NA(),'po2'!G347)</f>
        <v>#N/A</v>
      </c>
      <c r="F335" t="e">
        <f>'po3'!F347</f>
        <v>#N/A</v>
      </c>
      <c r="G335" t="e">
        <f>IF($A$1&lt;3,NA(),'po3'!G347)</f>
        <v>#N/A</v>
      </c>
    </row>
    <row r="336" spans="1:7" x14ac:dyDescent="0.2">
      <c r="A336">
        <v>334</v>
      </c>
      <c r="B336" t="e">
        <f>'po1'!F348</f>
        <v>#N/A</v>
      </c>
      <c r="C336" t="e">
        <f>'po1'!G348</f>
        <v>#N/A</v>
      </c>
      <c r="D336" t="e">
        <f>'po2'!F348</f>
        <v>#N/A</v>
      </c>
      <c r="E336" t="e">
        <f>IF($A$1=1,NA(),'po2'!G348)</f>
        <v>#N/A</v>
      </c>
      <c r="F336" t="e">
        <f>'po3'!F348</f>
        <v>#N/A</v>
      </c>
      <c r="G336" t="e">
        <f>IF($A$1&lt;3,NA(),'po3'!G348)</f>
        <v>#N/A</v>
      </c>
    </row>
    <row r="337" spans="1:7" x14ac:dyDescent="0.2">
      <c r="A337">
        <v>335</v>
      </c>
      <c r="B337" t="e">
        <f>'po1'!F349</f>
        <v>#N/A</v>
      </c>
      <c r="C337" t="e">
        <f>'po1'!G349</f>
        <v>#N/A</v>
      </c>
      <c r="D337" t="e">
        <f>'po2'!F349</f>
        <v>#N/A</v>
      </c>
      <c r="E337" t="e">
        <f>IF($A$1=1,NA(),'po2'!G349)</f>
        <v>#N/A</v>
      </c>
      <c r="F337" t="e">
        <f>'po3'!F349</f>
        <v>#N/A</v>
      </c>
      <c r="G337" t="e">
        <f>IF($A$1&lt;3,NA(),'po3'!G349)</f>
        <v>#N/A</v>
      </c>
    </row>
    <row r="338" spans="1:7" x14ac:dyDescent="0.2">
      <c r="A338">
        <v>336</v>
      </c>
      <c r="B338" t="e">
        <f>'po1'!F350</f>
        <v>#N/A</v>
      </c>
      <c r="C338" t="e">
        <f>'po1'!G350</f>
        <v>#N/A</v>
      </c>
      <c r="D338" t="e">
        <f>'po2'!F350</f>
        <v>#N/A</v>
      </c>
      <c r="E338" t="e">
        <f>IF($A$1=1,NA(),'po2'!G350)</f>
        <v>#N/A</v>
      </c>
      <c r="F338" t="e">
        <f>'po3'!F350</f>
        <v>#N/A</v>
      </c>
      <c r="G338" t="e">
        <f>IF($A$1&lt;3,NA(),'po3'!G350)</f>
        <v>#N/A</v>
      </c>
    </row>
    <row r="339" spans="1:7" x14ac:dyDescent="0.2">
      <c r="A339">
        <v>337</v>
      </c>
      <c r="B339" t="e">
        <f>'po1'!F351</f>
        <v>#N/A</v>
      </c>
      <c r="C339" t="e">
        <f>'po1'!G351</f>
        <v>#N/A</v>
      </c>
      <c r="D339" t="e">
        <f>'po2'!F351</f>
        <v>#N/A</v>
      </c>
      <c r="E339" t="e">
        <f>IF($A$1=1,NA(),'po2'!G351)</f>
        <v>#N/A</v>
      </c>
      <c r="F339" t="e">
        <f>'po3'!F351</f>
        <v>#N/A</v>
      </c>
      <c r="G339" t="e">
        <f>IF($A$1&lt;3,NA(),'po3'!G351)</f>
        <v>#N/A</v>
      </c>
    </row>
    <row r="340" spans="1:7" x14ac:dyDescent="0.2">
      <c r="A340">
        <v>338</v>
      </c>
      <c r="B340" t="e">
        <f>'po1'!F352</f>
        <v>#N/A</v>
      </c>
      <c r="C340" t="e">
        <f>'po1'!G352</f>
        <v>#N/A</v>
      </c>
      <c r="D340" t="e">
        <f>'po2'!F352</f>
        <v>#N/A</v>
      </c>
      <c r="E340" t="e">
        <f>IF($A$1=1,NA(),'po2'!G352)</f>
        <v>#N/A</v>
      </c>
      <c r="F340" t="e">
        <f>'po3'!F352</f>
        <v>#N/A</v>
      </c>
      <c r="G340" t="e">
        <f>IF($A$1&lt;3,NA(),'po3'!G352)</f>
        <v>#N/A</v>
      </c>
    </row>
    <row r="341" spans="1:7" x14ac:dyDescent="0.2">
      <c r="A341">
        <v>339</v>
      </c>
      <c r="B341" t="e">
        <f>'po1'!F353</f>
        <v>#N/A</v>
      </c>
      <c r="C341" t="e">
        <f>'po1'!G353</f>
        <v>#N/A</v>
      </c>
      <c r="D341" t="e">
        <f>'po2'!F353</f>
        <v>#N/A</v>
      </c>
      <c r="E341" t="e">
        <f>IF($A$1=1,NA(),'po2'!G353)</f>
        <v>#N/A</v>
      </c>
      <c r="F341" t="e">
        <f>'po3'!F353</f>
        <v>#N/A</v>
      </c>
      <c r="G341" t="e">
        <f>IF($A$1&lt;3,NA(),'po3'!G353)</f>
        <v>#N/A</v>
      </c>
    </row>
    <row r="342" spans="1:7" x14ac:dyDescent="0.2">
      <c r="A342">
        <v>340</v>
      </c>
      <c r="B342" t="e">
        <f>'po1'!F354</f>
        <v>#N/A</v>
      </c>
      <c r="C342" t="e">
        <f>'po1'!G354</f>
        <v>#N/A</v>
      </c>
      <c r="D342" t="e">
        <f>'po2'!F354</f>
        <v>#N/A</v>
      </c>
      <c r="E342" t="e">
        <f>IF($A$1=1,NA(),'po2'!G354)</f>
        <v>#N/A</v>
      </c>
      <c r="F342" t="e">
        <f>'po3'!F354</f>
        <v>#N/A</v>
      </c>
      <c r="G342" t="e">
        <f>IF($A$1&lt;3,NA(),'po3'!G354)</f>
        <v>#N/A</v>
      </c>
    </row>
    <row r="343" spans="1:7" x14ac:dyDescent="0.2">
      <c r="A343">
        <v>341</v>
      </c>
      <c r="B343" t="e">
        <f>'po1'!F355</f>
        <v>#N/A</v>
      </c>
      <c r="C343" t="e">
        <f>'po1'!G355</f>
        <v>#N/A</v>
      </c>
      <c r="D343" t="e">
        <f>'po2'!F355</f>
        <v>#N/A</v>
      </c>
      <c r="E343" t="e">
        <f>IF($A$1=1,NA(),'po2'!G355)</f>
        <v>#N/A</v>
      </c>
      <c r="F343" t="e">
        <f>'po3'!F355</f>
        <v>#N/A</v>
      </c>
      <c r="G343" t="e">
        <f>IF($A$1&lt;3,NA(),'po3'!G355)</f>
        <v>#N/A</v>
      </c>
    </row>
    <row r="344" spans="1:7" x14ac:dyDescent="0.2">
      <c r="A344">
        <v>342</v>
      </c>
      <c r="B344" t="e">
        <f>'po1'!F356</f>
        <v>#N/A</v>
      </c>
      <c r="C344" t="e">
        <f>'po1'!G356</f>
        <v>#N/A</v>
      </c>
      <c r="D344" t="e">
        <f>'po2'!F356</f>
        <v>#N/A</v>
      </c>
      <c r="E344" t="e">
        <f>IF($A$1=1,NA(),'po2'!G356)</f>
        <v>#N/A</v>
      </c>
      <c r="F344" t="e">
        <f>'po3'!F356</f>
        <v>#N/A</v>
      </c>
      <c r="G344" t="e">
        <f>IF($A$1&lt;3,NA(),'po3'!G356)</f>
        <v>#N/A</v>
      </c>
    </row>
    <row r="345" spans="1:7" x14ac:dyDescent="0.2">
      <c r="A345">
        <v>343</v>
      </c>
      <c r="B345" t="e">
        <f>'po1'!F357</f>
        <v>#N/A</v>
      </c>
      <c r="C345" t="e">
        <f>'po1'!G357</f>
        <v>#N/A</v>
      </c>
      <c r="D345" t="e">
        <f>'po2'!F357</f>
        <v>#N/A</v>
      </c>
      <c r="E345" t="e">
        <f>IF($A$1=1,NA(),'po2'!G357)</f>
        <v>#N/A</v>
      </c>
      <c r="F345" t="e">
        <f>'po3'!F357</f>
        <v>#N/A</v>
      </c>
      <c r="G345" t="e">
        <f>IF($A$1&lt;3,NA(),'po3'!G357)</f>
        <v>#N/A</v>
      </c>
    </row>
    <row r="346" spans="1:7" x14ac:dyDescent="0.2">
      <c r="A346">
        <v>344</v>
      </c>
      <c r="B346" t="e">
        <f>'po1'!F358</f>
        <v>#N/A</v>
      </c>
      <c r="C346" t="e">
        <f>'po1'!G358</f>
        <v>#N/A</v>
      </c>
      <c r="D346" t="e">
        <f>'po2'!F358</f>
        <v>#N/A</v>
      </c>
      <c r="E346" t="e">
        <f>IF($A$1=1,NA(),'po2'!G358)</f>
        <v>#N/A</v>
      </c>
      <c r="F346" t="e">
        <f>'po3'!F358</f>
        <v>#N/A</v>
      </c>
      <c r="G346" t="e">
        <f>IF($A$1&lt;3,NA(),'po3'!G358)</f>
        <v>#N/A</v>
      </c>
    </row>
    <row r="347" spans="1:7" x14ac:dyDescent="0.2">
      <c r="A347">
        <v>345</v>
      </c>
      <c r="B347" t="e">
        <f>'po1'!F359</f>
        <v>#N/A</v>
      </c>
      <c r="C347" t="e">
        <f>'po1'!G359</f>
        <v>#N/A</v>
      </c>
      <c r="D347" t="e">
        <f>'po2'!F359</f>
        <v>#N/A</v>
      </c>
      <c r="E347" t="e">
        <f>IF($A$1=1,NA(),'po2'!G359)</f>
        <v>#N/A</v>
      </c>
      <c r="F347" t="e">
        <f>'po3'!F359</f>
        <v>#N/A</v>
      </c>
      <c r="G347" t="e">
        <f>IF($A$1&lt;3,NA(),'po3'!G359)</f>
        <v>#N/A</v>
      </c>
    </row>
    <row r="348" spans="1:7" x14ac:dyDescent="0.2">
      <c r="A348">
        <v>346</v>
      </c>
      <c r="B348" t="e">
        <f>'po1'!F360</f>
        <v>#N/A</v>
      </c>
      <c r="C348" t="e">
        <f>'po1'!G360</f>
        <v>#N/A</v>
      </c>
      <c r="D348" t="e">
        <f>'po2'!F360</f>
        <v>#N/A</v>
      </c>
      <c r="E348" t="e">
        <f>IF($A$1=1,NA(),'po2'!G360)</f>
        <v>#N/A</v>
      </c>
      <c r="F348" t="e">
        <f>'po3'!F360</f>
        <v>#N/A</v>
      </c>
      <c r="G348" t="e">
        <f>IF($A$1&lt;3,NA(),'po3'!G360)</f>
        <v>#N/A</v>
      </c>
    </row>
    <row r="349" spans="1:7" x14ac:dyDescent="0.2">
      <c r="A349">
        <v>347</v>
      </c>
      <c r="B349" t="e">
        <f>'po1'!F361</f>
        <v>#N/A</v>
      </c>
      <c r="C349" t="e">
        <f>'po1'!G361</f>
        <v>#N/A</v>
      </c>
      <c r="D349" t="e">
        <f>'po2'!F361</f>
        <v>#N/A</v>
      </c>
      <c r="E349" t="e">
        <f>IF($A$1=1,NA(),'po2'!G361)</f>
        <v>#N/A</v>
      </c>
      <c r="F349" t="e">
        <f>'po3'!F361</f>
        <v>#N/A</v>
      </c>
      <c r="G349" t="e">
        <f>IF($A$1&lt;3,NA(),'po3'!G361)</f>
        <v>#N/A</v>
      </c>
    </row>
    <row r="350" spans="1:7" x14ac:dyDescent="0.2">
      <c r="A350">
        <v>348</v>
      </c>
      <c r="B350" t="e">
        <f>'po1'!F362</f>
        <v>#N/A</v>
      </c>
      <c r="C350" t="e">
        <f>'po1'!G362</f>
        <v>#N/A</v>
      </c>
      <c r="D350" t="e">
        <f>'po2'!F362</f>
        <v>#N/A</v>
      </c>
      <c r="E350" t="e">
        <f>IF($A$1=1,NA(),'po2'!G362)</f>
        <v>#N/A</v>
      </c>
      <c r="F350" t="e">
        <f>'po3'!F362</f>
        <v>#N/A</v>
      </c>
      <c r="G350" t="e">
        <f>IF($A$1&lt;3,NA(),'po3'!G362)</f>
        <v>#N/A</v>
      </c>
    </row>
    <row r="351" spans="1:7" x14ac:dyDescent="0.2">
      <c r="A351">
        <v>349</v>
      </c>
      <c r="B351" t="e">
        <f>'po1'!F363</f>
        <v>#N/A</v>
      </c>
      <c r="C351" t="e">
        <f>'po1'!G363</f>
        <v>#N/A</v>
      </c>
      <c r="D351" t="e">
        <f>'po2'!F363</f>
        <v>#N/A</v>
      </c>
      <c r="E351" t="e">
        <f>IF($A$1=1,NA(),'po2'!G363)</f>
        <v>#N/A</v>
      </c>
      <c r="F351" t="e">
        <f>'po3'!F363</f>
        <v>#N/A</v>
      </c>
      <c r="G351" t="e">
        <f>IF($A$1&lt;3,NA(),'po3'!G363)</f>
        <v>#N/A</v>
      </c>
    </row>
    <row r="352" spans="1:7" x14ac:dyDescent="0.2">
      <c r="A352">
        <v>350</v>
      </c>
      <c r="B352" t="e">
        <f>'po1'!F364</f>
        <v>#N/A</v>
      </c>
      <c r="C352" t="e">
        <f>'po1'!G364</f>
        <v>#N/A</v>
      </c>
      <c r="D352" t="e">
        <f>'po2'!F364</f>
        <v>#N/A</v>
      </c>
      <c r="E352" t="e">
        <f>IF($A$1=1,NA(),'po2'!G364)</f>
        <v>#N/A</v>
      </c>
      <c r="F352" t="e">
        <f>'po3'!F364</f>
        <v>#N/A</v>
      </c>
      <c r="G352" t="e">
        <f>IF($A$1&lt;3,NA(),'po3'!G364)</f>
        <v>#N/A</v>
      </c>
    </row>
    <row r="353" spans="1:7" x14ac:dyDescent="0.2">
      <c r="A353">
        <v>351</v>
      </c>
      <c r="B353" t="e">
        <f>'po1'!F365</f>
        <v>#N/A</v>
      </c>
      <c r="C353" t="e">
        <f>'po1'!G365</f>
        <v>#N/A</v>
      </c>
      <c r="D353" t="e">
        <f>'po2'!F365</f>
        <v>#N/A</v>
      </c>
      <c r="E353" t="e">
        <f>IF($A$1=1,NA(),'po2'!G365)</f>
        <v>#N/A</v>
      </c>
      <c r="F353" t="e">
        <f>'po3'!F365</f>
        <v>#N/A</v>
      </c>
      <c r="G353" t="e">
        <f>IF($A$1&lt;3,NA(),'po3'!G365)</f>
        <v>#N/A</v>
      </c>
    </row>
    <row r="354" spans="1:7" x14ac:dyDescent="0.2">
      <c r="A354">
        <v>352</v>
      </c>
      <c r="B354" t="e">
        <f>'po1'!F366</f>
        <v>#N/A</v>
      </c>
      <c r="C354" t="e">
        <f>'po1'!G366</f>
        <v>#N/A</v>
      </c>
      <c r="D354" t="e">
        <f>'po2'!F366</f>
        <v>#N/A</v>
      </c>
      <c r="E354" t="e">
        <f>IF($A$1=1,NA(),'po2'!G366)</f>
        <v>#N/A</v>
      </c>
      <c r="F354" t="e">
        <f>'po3'!F366</f>
        <v>#N/A</v>
      </c>
      <c r="G354" t="e">
        <f>IF($A$1&lt;3,NA(),'po3'!G366)</f>
        <v>#N/A</v>
      </c>
    </row>
    <row r="355" spans="1:7" x14ac:dyDescent="0.2">
      <c r="A355">
        <v>353</v>
      </c>
      <c r="B355" t="e">
        <f>'po1'!F367</f>
        <v>#N/A</v>
      </c>
      <c r="C355" t="e">
        <f>'po1'!G367</f>
        <v>#N/A</v>
      </c>
      <c r="D355" t="e">
        <f>'po2'!F367</f>
        <v>#N/A</v>
      </c>
      <c r="E355" t="e">
        <f>IF($A$1=1,NA(),'po2'!G367)</f>
        <v>#N/A</v>
      </c>
      <c r="F355" t="e">
        <f>'po3'!F367</f>
        <v>#N/A</v>
      </c>
      <c r="G355" t="e">
        <f>IF($A$1&lt;3,NA(),'po3'!G367)</f>
        <v>#N/A</v>
      </c>
    </row>
    <row r="356" spans="1:7" x14ac:dyDescent="0.2">
      <c r="A356">
        <v>354</v>
      </c>
      <c r="B356" t="e">
        <f>'po1'!F368</f>
        <v>#N/A</v>
      </c>
      <c r="C356" t="e">
        <f>'po1'!G368</f>
        <v>#N/A</v>
      </c>
      <c r="D356" t="e">
        <f>'po2'!F368</f>
        <v>#N/A</v>
      </c>
      <c r="E356" t="e">
        <f>IF($A$1=1,NA(),'po2'!G368)</f>
        <v>#N/A</v>
      </c>
      <c r="F356" t="e">
        <f>'po3'!F368</f>
        <v>#N/A</v>
      </c>
      <c r="G356" t="e">
        <f>IF($A$1&lt;3,NA(),'po3'!G368)</f>
        <v>#N/A</v>
      </c>
    </row>
    <row r="357" spans="1:7" x14ac:dyDescent="0.2">
      <c r="A357">
        <v>355</v>
      </c>
      <c r="B357" t="e">
        <f>'po1'!F369</f>
        <v>#N/A</v>
      </c>
      <c r="C357" t="e">
        <f>'po1'!G369</f>
        <v>#N/A</v>
      </c>
      <c r="D357" t="e">
        <f>'po2'!F369</f>
        <v>#N/A</v>
      </c>
      <c r="E357" t="e">
        <f>IF($A$1=1,NA(),'po2'!G369)</f>
        <v>#N/A</v>
      </c>
      <c r="F357" t="e">
        <f>'po3'!F369</f>
        <v>#N/A</v>
      </c>
      <c r="G357" t="e">
        <f>IF($A$1&lt;3,NA(),'po3'!G369)</f>
        <v>#N/A</v>
      </c>
    </row>
    <row r="358" spans="1:7" x14ac:dyDescent="0.2">
      <c r="A358">
        <v>356</v>
      </c>
      <c r="B358" t="e">
        <f>'po1'!F370</f>
        <v>#N/A</v>
      </c>
      <c r="C358" t="e">
        <f>'po1'!G370</f>
        <v>#N/A</v>
      </c>
      <c r="D358" t="e">
        <f>'po2'!F370</f>
        <v>#N/A</v>
      </c>
      <c r="E358" t="e">
        <f>IF($A$1=1,NA(),'po2'!G370)</f>
        <v>#N/A</v>
      </c>
      <c r="F358" t="e">
        <f>'po3'!F370</f>
        <v>#N/A</v>
      </c>
      <c r="G358" t="e">
        <f>IF($A$1&lt;3,NA(),'po3'!G370)</f>
        <v>#N/A</v>
      </c>
    </row>
    <row r="359" spans="1:7" x14ac:dyDescent="0.2">
      <c r="A359">
        <v>357</v>
      </c>
      <c r="B359" t="e">
        <f>'po1'!F371</f>
        <v>#N/A</v>
      </c>
      <c r="C359" t="e">
        <f>'po1'!G371</f>
        <v>#N/A</v>
      </c>
      <c r="D359" t="e">
        <f>'po2'!F371</f>
        <v>#N/A</v>
      </c>
      <c r="E359" t="e">
        <f>IF($A$1=1,NA(),'po2'!G371)</f>
        <v>#N/A</v>
      </c>
      <c r="F359" t="e">
        <f>'po3'!F371</f>
        <v>#N/A</v>
      </c>
      <c r="G359" t="e">
        <f>IF($A$1&lt;3,NA(),'po3'!G371)</f>
        <v>#N/A</v>
      </c>
    </row>
    <row r="360" spans="1:7" x14ac:dyDescent="0.2">
      <c r="A360">
        <v>358</v>
      </c>
      <c r="B360" t="e">
        <f>'po1'!F372</f>
        <v>#N/A</v>
      </c>
      <c r="C360" t="e">
        <f>'po1'!G372</f>
        <v>#N/A</v>
      </c>
      <c r="D360" t="e">
        <f>'po2'!F372</f>
        <v>#N/A</v>
      </c>
      <c r="E360" t="e">
        <f>IF($A$1=1,NA(),'po2'!G372)</f>
        <v>#N/A</v>
      </c>
      <c r="F360" t="e">
        <f>'po3'!F372</f>
        <v>#N/A</v>
      </c>
      <c r="G360" t="e">
        <f>IF($A$1&lt;3,NA(),'po3'!G372)</f>
        <v>#N/A</v>
      </c>
    </row>
    <row r="361" spans="1:7" x14ac:dyDescent="0.2">
      <c r="A361">
        <v>359</v>
      </c>
      <c r="B361" t="e">
        <f>'po1'!F373</f>
        <v>#N/A</v>
      </c>
      <c r="C361" t="e">
        <f>'po1'!G373</f>
        <v>#N/A</v>
      </c>
      <c r="D361" t="e">
        <f>'po2'!F373</f>
        <v>#N/A</v>
      </c>
      <c r="E361" t="e">
        <f>IF($A$1=1,NA(),'po2'!G373)</f>
        <v>#N/A</v>
      </c>
      <c r="F361" t="e">
        <f>'po3'!F373</f>
        <v>#N/A</v>
      </c>
      <c r="G361" t="e">
        <f>IF($A$1&lt;3,NA(),'po3'!G373)</f>
        <v>#N/A</v>
      </c>
    </row>
    <row r="362" spans="1:7" x14ac:dyDescent="0.2">
      <c r="A362">
        <v>360</v>
      </c>
      <c r="B362" t="e">
        <f>'po1'!F374</f>
        <v>#N/A</v>
      </c>
      <c r="C362" t="e">
        <f>'po1'!G374</f>
        <v>#N/A</v>
      </c>
      <c r="D362" t="e">
        <f>'po2'!F374</f>
        <v>#N/A</v>
      </c>
      <c r="E362" t="e">
        <f>IF($A$1=1,NA(),'po2'!G374)</f>
        <v>#N/A</v>
      </c>
      <c r="F362" t="e">
        <f>'po3'!F374</f>
        <v>#N/A</v>
      </c>
      <c r="G362" t="e">
        <f>IF($A$1&lt;3,NA(),'po3'!G374)</f>
        <v>#N/A</v>
      </c>
    </row>
    <row r="363" spans="1:7" x14ac:dyDescent="0.2">
      <c r="A363">
        <v>361</v>
      </c>
      <c r="B363" t="e">
        <f>'po1'!F375</f>
        <v>#N/A</v>
      </c>
      <c r="C363" t="e">
        <f>'po1'!G375</f>
        <v>#N/A</v>
      </c>
      <c r="D363" t="e">
        <f>'po2'!F375</f>
        <v>#N/A</v>
      </c>
      <c r="E363" t="e">
        <f>IF($A$1=1,NA(),'po2'!G375)</f>
        <v>#N/A</v>
      </c>
      <c r="F363" t="e">
        <f>'po3'!F375</f>
        <v>#N/A</v>
      </c>
      <c r="G363" t="e">
        <f>IF($A$1&lt;3,NA(),'po3'!G375)</f>
        <v>#N/A</v>
      </c>
    </row>
    <row r="364" spans="1:7" x14ac:dyDescent="0.2">
      <c r="A364">
        <v>362</v>
      </c>
      <c r="B364" t="e">
        <f>'po1'!F376</f>
        <v>#N/A</v>
      </c>
      <c r="C364" t="e">
        <f>'po1'!G376</f>
        <v>#N/A</v>
      </c>
      <c r="D364" t="e">
        <f>'po2'!F376</f>
        <v>#N/A</v>
      </c>
      <c r="E364" t="e">
        <f>IF($A$1=1,NA(),'po2'!G376)</f>
        <v>#N/A</v>
      </c>
      <c r="F364" t="e">
        <f>'po3'!F376</f>
        <v>#N/A</v>
      </c>
      <c r="G364" t="e">
        <f>IF($A$1&lt;3,NA(),'po3'!G376)</f>
        <v>#N/A</v>
      </c>
    </row>
    <row r="365" spans="1:7" x14ac:dyDescent="0.2">
      <c r="A365">
        <v>363</v>
      </c>
      <c r="B365" t="e">
        <f>'po1'!F377</f>
        <v>#N/A</v>
      </c>
      <c r="C365" t="e">
        <f>'po1'!G377</f>
        <v>#N/A</v>
      </c>
      <c r="D365" t="e">
        <f>'po2'!F377</f>
        <v>#N/A</v>
      </c>
      <c r="E365" t="e">
        <f>IF($A$1=1,NA(),'po2'!G377)</f>
        <v>#N/A</v>
      </c>
      <c r="F365" t="e">
        <f>'po3'!F377</f>
        <v>#N/A</v>
      </c>
      <c r="G365" t="e">
        <f>IF($A$1&lt;3,NA(),'po3'!G377)</f>
        <v>#N/A</v>
      </c>
    </row>
    <row r="366" spans="1:7" x14ac:dyDescent="0.2">
      <c r="A366">
        <v>364</v>
      </c>
      <c r="B366" t="e">
        <f>'po1'!F378</f>
        <v>#N/A</v>
      </c>
      <c r="C366" t="e">
        <f>'po1'!G378</f>
        <v>#N/A</v>
      </c>
      <c r="D366" t="e">
        <f>'po2'!F378</f>
        <v>#N/A</v>
      </c>
      <c r="E366" t="e">
        <f>IF($A$1=1,NA(),'po2'!G378)</f>
        <v>#N/A</v>
      </c>
      <c r="F366" t="e">
        <f>'po3'!F378</f>
        <v>#N/A</v>
      </c>
      <c r="G366" t="e">
        <f>IF($A$1&lt;3,NA(),'po3'!G378)</f>
        <v>#N/A</v>
      </c>
    </row>
    <row r="367" spans="1:7" x14ac:dyDescent="0.2">
      <c r="A367">
        <v>365</v>
      </c>
      <c r="B367" t="e">
        <f>'po1'!F379</f>
        <v>#N/A</v>
      </c>
      <c r="C367" t="e">
        <f>'po1'!G379</f>
        <v>#N/A</v>
      </c>
      <c r="D367" t="e">
        <f>'po2'!F379</f>
        <v>#N/A</v>
      </c>
      <c r="E367" t="e">
        <f>IF($A$1=1,NA(),'po2'!G379)</f>
        <v>#N/A</v>
      </c>
      <c r="F367" t="e">
        <f>'po3'!F379</f>
        <v>#N/A</v>
      </c>
      <c r="G367" t="e">
        <f>IF($A$1&lt;3,NA(),'po3'!G379)</f>
        <v>#N/A</v>
      </c>
    </row>
    <row r="368" spans="1:7" x14ac:dyDescent="0.2">
      <c r="A368">
        <v>366</v>
      </c>
      <c r="B368" t="e">
        <f>'po1'!F380</f>
        <v>#N/A</v>
      </c>
      <c r="C368" t="e">
        <f>'po1'!G380</f>
        <v>#N/A</v>
      </c>
      <c r="D368" t="e">
        <f>'po2'!F380</f>
        <v>#N/A</v>
      </c>
      <c r="E368" t="e">
        <f>IF($A$1=1,NA(),'po2'!G380)</f>
        <v>#N/A</v>
      </c>
      <c r="F368" t="e">
        <f>'po3'!F380</f>
        <v>#N/A</v>
      </c>
      <c r="G368" t="e">
        <f>IF($A$1&lt;3,NA(),'po3'!G380)</f>
        <v>#N/A</v>
      </c>
    </row>
    <row r="369" spans="1:7" x14ac:dyDescent="0.2">
      <c r="A369">
        <v>367</v>
      </c>
      <c r="B369" t="e">
        <f>'po1'!F381</f>
        <v>#N/A</v>
      </c>
      <c r="C369" t="e">
        <f>'po1'!G381</f>
        <v>#N/A</v>
      </c>
      <c r="D369" t="e">
        <f>'po2'!F381</f>
        <v>#N/A</v>
      </c>
      <c r="E369" t="e">
        <f>IF($A$1=1,NA(),'po2'!G381)</f>
        <v>#N/A</v>
      </c>
      <c r="F369" t="e">
        <f>'po3'!F381</f>
        <v>#N/A</v>
      </c>
      <c r="G369" t="e">
        <f>IF($A$1&lt;3,NA(),'po3'!G381)</f>
        <v>#N/A</v>
      </c>
    </row>
    <row r="370" spans="1:7" x14ac:dyDescent="0.2">
      <c r="A370">
        <v>368</v>
      </c>
      <c r="B370" t="e">
        <f>'po1'!F382</f>
        <v>#N/A</v>
      </c>
      <c r="C370" t="e">
        <f>'po1'!G382</f>
        <v>#N/A</v>
      </c>
      <c r="D370" t="e">
        <f>'po2'!F382</f>
        <v>#N/A</v>
      </c>
      <c r="E370" t="e">
        <f>IF($A$1=1,NA(),'po2'!G382)</f>
        <v>#N/A</v>
      </c>
      <c r="F370" t="e">
        <f>'po3'!F382</f>
        <v>#N/A</v>
      </c>
      <c r="G370" t="e">
        <f>IF($A$1&lt;3,NA(),'po3'!G382)</f>
        <v>#N/A</v>
      </c>
    </row>
    <row r="371" spans="1:7" x14ac:dyDescent="0.2">
      <c r="A371">
        <v>369</v>
      </c>
      <c r="B371" t="e">
        <f>'po1'!F383</f>
        <v>#N/A</v>
      </c>
      <c r="C371" t="e">
        <f>'po1'!G383</f>
        <v>#N/A</v>
      </c>
      <c r="D371" t="e">
        <f>'po2'!F383</f>
        <v>#N/A</v>
      </c>
      <c r="E371" t="e">
        <f>IF($A$1=1,NA(),'po2'!G383)</f>
        <v>#N/A</v>
      </c>
      <c r="F371" t="e">
        <f>'po3'!F383</f>
        <v>#N/A</v>
      </c>
      <c r="G371" t="e">
        <f>IF($A$1&lt;3,NA(),'po3'!G383)</f>
        <v>#N/A</v>
      </c>
    </row>
    <row r="372" spans="1:7" x14ac:dyDescent="0.2">
      <c r="A372">
        <v>370</v>
      </c>
      <c r="B372" t="e">
        <f>'po1'!F384</f>
        <v>#N/A</v>
      </c>
      <c r="C372" t="e">
        <f>'po1'!G384</f>
        <v>#N/A</v>
      </c>
      <c r="D372" t="e">
        <f>'po2'!F384</f>
        <v>#N/A</v>
      </c>
      <c r="E372" t="e">
        <f>IF($A$1=1,NA(),'po2'!G384)</f>
        <v>#N/A</v>
      </c>
      <c r="F372" t="e">
        <f>'po3'!F384</f>
        <v>#N/A</v>
      </c>
      <c r="G372" t="e">
        <f>IF($A$1&lt;3,NA(),'po3'!G384)</f>
        <v>#N/A</v>
      </c>
    </row>
    <row r="373" spans="1:7" x14ac:dyDescent="0.2">
      <c r="A373">
        <v>371</v>
      </c>
      <c r="B373" t="e">
        <f>'po1'!F385</f>
        <v>#N/A</v>
      </c>
      <c r="C373" t="e">
        <f>'po1'!G385</f>
        <v>#N/A</v>
      </c>
      <c r="D373" t="e">
        <f>'po2'!F385</f>
        <v>#N/A</v>
      </c>
      <c r="E373" t="e">
        <f>IF($A$1=1,NA(),'po2'!G385)</f>
        <v>#N/A</v>
      </c>
      <c r="F373" t="e">
        <f>'po3'!F385</f>
        <v>#N/A</v>
      </c>
      <c r="G373" t="e">
        <f>IF($A$1&lt;3,NA(),'po3'!G385)</f>
        <v>#N/A</v>
      </c>
    </row>
    <row r="374" spans="1:7" x14ac:dyDescent="0.2">
      <c r="A374">
        <v>372</v>
      </c>
      <c r="B374" t="e">
        <f>'po1'!F386</f>
        <v>#N/A</v>
      </c>
      <c r="C374" t="e">
        <f>'po1'!G386</f>
        <v>#N/A</v>
      </c>
      <c r="D374" t="e">
        <f>'po2'!F386</f>
        <v>#N/A</v>
      </c>
      <c r="E374" t="e">
        <f>IF($A$1=1,NA(),'po2'!G386)</f>
        <v>#N/A</v>
      </c>
      <c r="F374" t="e">
        <f>'po3'!F386</f>
        <v>#N/A</v>
      </c>
      <c r="G374" t="e">
        <f>IF($A$1&lt;3,NA(),'po3'!G386)</f>
        <v>#N/A</v>
      </c>
    </row>
    <row r="375" spans="1:7" x14ac:dyDescent="0.2">
      <c r="A375">
        <v>373</v>
      </c>
      <c r="B375" t="e">
        <f>'po1'!F387</f>
        <v>#N/A</v>
      </c>
      <c r="C375" t="e">
        <f>'po1'!G387</f>
        <v>#N/A</v>
      </c>
      <c r="D375" t="e">
        <f>'po2'!F387</f>
        <v>#N/A</v>
      </c>
      <c r="E375" t="e">
        <f>IF($A$1=1,NA(),'po2'!G387)</f>
        <v>#N/A</v>
      </c>
      <c r="F375" t="e">
        <f>'po3'!F387</f>
        <v>#N/A</v>
      </c>
      <c r="G375" t="e">
        <f>IF($A$1&lt;3,NA(),'po3'!G387)</f>
        <v>#N/A</v>
      </c>
    </row>
    <row r="376" spans="1:7" x14ac:dyDescent="0.2">
      <c r="A376">
        <v>374</v>
      </c>
      <c r="B376" t="e">
        <f>'po1'!F388</f>
        <v>#N/A</v>
      </c>
      <c r="C376" t="e">
        <f>'po1'!G388</f>
        <v>#N/A</v>
      </c>
      <c r="D376" t="e">
        <f>'po2'!F388</f>
        <v>#N/A</v>
      </c>
      <c r="E376" t="e">
        <f>IF($A$1=1,NA(),'po2'!G388)</f>
        <v>#N/A</v>
      </c>
      <c r="F376" t="e">
        <f>'po3'!F388</f>
        <v>#N/A</v>
      </c>
      <c r="G376" t="e">
        <f>IF($A$1&lt;3,NA(),'po3'!G388)</f>
        <v>#N/A</v>
      </c>
    </row>
    <row r="377" spans="1:7" x14ac:dyDescent="0.2">
      <c r="A377">
        <v>375</v>
      </c>
      <c r="B377" t="e">
        <f>'po1'!F389</f>
        <v>#N/A</v>
      </c>
      <c r="C377" t="e">
        <f>'po1'!G389</f>
        <v>#N/A</v>
      </c>
      <c r="D377" t="e">
        <f>'po2'!F389</f>
        <v>#N/A</v>
      </c>
      <c r="E377" t="e">
        <f>IF($A$1=1,NA(),'po2'!G389)</f>
        <v>#N/A</v>
      </c>
      <c r="F377" t="e">
        <f>'po3'!F389</f>
        <v>#N/A</v>
      </c>
      <c r="G377" t="e">
        <f>IF($A$1&lt;3,NA(),'po3'!G389)</f>
        <v>#N/A</v>
      </c>
    </row>
    <row r="378" spans="1:7" x14ac:dyDescent="0.2">
      <c r="A378">
        <v>376</v>
      </c>
      <c r="B378" t="e">
        <f>'po1'!F390</f>
        <v>#N/A</v>
      </c>
      <c r="C378" t="e">
        <f>'po1'!G390</f>
        <v>#N/A</v>
      </c>
      <c r="D378" t="e">
        <f>'po2'!F390</f>
        <v>#N/A</v>
      </c>
      <c r="E378" t="e">
        <f>IF($A$1=1,NA(),'po2'!G390)</f>
        <v>#N/A</v>
      </c>
      <c r="F378" t="e">
        <f>'po3'!F390</f>
        <v>#N/A</v>
      </c>
      <c r="G378" t="e">
        <f>IF($A$1&lt;3,NA(),'po3'!G390)</f>
        <v>#N/A</v>
      </c>
    </row>
    <row r="379" spans="1:7" x14ac:dyDescent="0.2">
      <c r="A379">
        <v>377</v>
      </c>
      <c r="B379" t="e">
        <f>'po1'!F391</f>
        <v>#N/A</v>
      </c>
      <c r="C379" t="e">
        <f>'po1'!G391</f>
        <v>#N/A</v>
      </c>
      <c r="D379" t="e">
        <f>'po2'!F391</f>
        <v>#N/A</v>
      </c>
      <c r="E379" t="e">
        <f>IF($A$1=1,NA(),'po2'!G391)</f>
        <v>#N/A</v>
      </c>
      <c r="F379" t="e">
        <f>'po3'!F391</f>
        <v>#N/A</v>
      </c>
      <c r="G379" t="e">
        <f>IF($A$1&lt;3,NA(),'po3'!G391)</f>
        <v>#N/A</v>
      </c>
    </row>
    <row r="380" spans="1:7" x14ac:dyDescent="0.2">
      <c r="A380">
        <v>378</v>
      </c>
      <c r="B380" t="e">
        <f>'po1'!F392</f>
        <v>#N/A</v>
      </c>
      <c r="C380" t="e">
        <f>'po1'!G392</f>
        <v>#N/A</v>
      </c>
      <c r="D380" t="e">
        <f>'po2'!F392</f>
        <v>#N/A</v>
      </c>
      <c r="E380" t="e">
        <f>IF($A$1=1,NA(),'po2'!G392)</f>
        <v>#N/A</v>
      </c>
      <c r="F380" t="e">
        <f>'po3'!F392</f>
        <v>#N/A</v>
      </c>
      <c r="G380" t="e">
        <f>IF($A$1&lt;3,NA(),'po3'!G392)</f>
        <v>#N/A</v>
      </c>
    </row>
    <row r="381" spans="1:7" x14ac:dyDescent="0.2">
      <c r="A381">
        <v>379</v>
      </c>
      <c r="B381" t="e">
        <f>'po1'!F393</f>
        <v>#N/A</v>
      </c>
      <c r="C381" t="e">
        <f>'po1'!G393</f>
        <v>#N/A</v>
      </c>
      <c r="D381" t="e">
        <f>'po2'!F393</f>
        <v>#N/A</v>
      </c>
      <c r="E381" t="e">
        <f>IF($A$1=1,NA(),'po2'!G393)</f>
        <v>#N/A</v>
      </c>
      <c r="F381" t="e">
        <f>'po3'!F393</f>
        <v>#N/A</v>
      </c>
      <c r="G381" t="e">
        <f>IF($A$1&lt;3,NA(),'po3'!G393)</f>
        <v>#N/A</v>
      </c>
    </row>
    <row r="382" spans="1:7" x14ac:dyDescent="0.2">
      <c r="A382">
        <v>380</v>
      </c>
      <c r="B382" t="e">
        <f>'po1'!F394</f>
        <v>#N/A</v>
      </c>
      <c r="C382" t="e">
        <f>'po1'!G394</f>
        <v>#N/A</v>
      </c>
      <c r="D382" t="e">
        <f>'po2'!F394</f>
        <v>#N/A</v>
      </c>
      <c r="E382" t="e">
        <f>IF($A$1=1,NA(),'po2'!G394)</f>
        <v>#N/A</v>
      </c>
      <c r="F382" t="e">
        <f>'po3'!F394</f>
        <v>#N/A</v>
      </c>
      <c r="G382" t="e">
        <f>IF($A$1&lt;3,NA(),'po3'!G394)</f>
        <v>#N/A</v>
      </c>
    </row>
    <row r="383" spans="1:7" x14ac:dyDescent="0.2">
      <c r="A383">
        <v>381</v>
      </c>
      <c r="B383" t="e">
        <f>'po1'!F395</f>
        <v>#N/A</v>
      </c>
      <c r="C383" t="e">
        <f>'po1'!G395</f>
        <v>#N/A</v>
      </c>
      <c r="D383" t="e">
        <f>'po2'!F395</f>
        <v>#N/A</v>
      </c>
      <c r="E383" t="e">
        <f>IF($A$1=1,NA(),'po2'!G395)</f>
        <v>#N/A</v>
      </c>
      <c r="F383" t="e">
        <f>'po3'!F395</f>
        <v>#N/A</v>
      </c>
      <c r="G383" t="e">
        <f>IF($A$1&lt;3,NA(),'po3'!G395)</f>
        <v>#N/A</v>
      </c>
    </row>
    <row r="384" spans="1:7" x14ac:dyDescent="0.2">
      <c r="A384">
        <v>382</v>
      </c>
      <c r="B384" t="e">
        <f>'po1'!F396</f>
        <v>#N/A</v>
      </c>
      <c r="C384" t="e">
        <f>'po1'!G396</f>
        <v>#N/A</v>
      </c>
      <c r="D384" t="e">
        <f>'po2'!F396</f>
        <v>#N/A</v>
      </c>
      <c r="E384" t="e">
        <f>IF($A$1=1,NA(),'po2'!G396)</f>
        <v>#N/A</v>
      </c>
      <c r="F384" t="e">
        <f>'po3'!F396</f>
        <v>#N/A</v>
      </c>
      <c r="G384" t="e">
        <f>IF($A$1&lt;3,NA(),'po3'!G396)</f>
        <v>#N/A</v>
      </c>
    </row>
    <row r="385" spans="1:7" x14ac:dyDescent="0.2">
      <c r="A385">
        <v>383</v>
      </c>
      <c r="B385" t="e">
        <f>'po1'!F397</f>
        <v>#N/A</v>
      </c>
      <c r="C385" t="e">
        <f>'po1'!G397</f>
        <v>#N/A</v>
      </c>
      <c r="D385" t="e">
        <f>'po2'!F397</f>
        <v>#N/A</v>
      </c>
      <c r="E385" t="e">
        <f>IF($A$1=1,NA(),'po2'!G397)</f>
        <v>#N/A</v>
      </c>
      <c r="F385" t="e">
        <f>'po3'!F397</f>
        <v>#N/A</v>
      </c>
      <c r="G385" t="e">
        <f>IF($A$1&lt;3,NA(),'po3'!G397)</f>
        <v>#N/A</v>
      </c>
    </row>
    <row r="386" spans="1:7" x14ac:dyDescent="0.2">
      <c r="A386">
        <v>384</v>
      </c>
      <c r="B386" t="e">
        <f>'po1'!F398</f>
        <v>#N/A</v>
      </c>
      <c r="C386" t="e">
        <f>'po1'!G398</f>
        <v>#N/A</v>
      </c>
      <c r="D386" t="e">
        <f>'po2'!F398</f>
        <v>#N/A</v>
      </c>
      <c r="E386" t="e">
        <f>IF($A$1=1,NA(),'po2'!G398)</f>
        <v>#N/A</v>
      </c>
      <c r="F386" t="e">
        <f>'po3'!F398</f>
        <v>#N/A</v>
      </c>
      <c r="G386" t="e">
        <f>IF($A$1&lt;3,NA(),'po3'!G398)</f>
        <v>#N/A</v>
      </c>
    </row>
    <row r="387" spans="1:7" x14ac:dyDescent="0.2">
      <c r="A387">
        <v>385</v>
      </c>
      <c r="B387" t="e">
        <f>'po1'!F399</f>
        <v>#N/A</v>
      </c>
      <c r="C387" t="e">
        <f>'po1'!G399</f>
        <v>#N/A</v>
      </c>
      <c r="D387" t="e">
        <f>'po2'!F399</f>
        <v>#N/A</v>
      </c>
      <c r="E387" t="e">
        <f>IF($A$1=1,NA(),'po2'!G399)</f>
        <v>#N/A</v>
      </c>
      <c r="F387" t="e">
        <f>'po3'!F399</f>
        <v>#N/A</v>
      </c>
      <c r="G387" t="e">
        <f>IF($A$1&lt;3,NA(),'po3'!G399)</f>
        <v>#N/A</v>
      </c>
    </row>
    <row r="388" spans="1:7" x14ac:dyDescent="0.2">
      <c r="A388">
        <v>386</v>
      </c>
      <c r="B388" t="e">
        <f>'po1'!F400</f>
        <v>#N/A</v>
      </c>
      <c r="C388" t="e">
        <f>'po1'!G400</f>
        <v>#N/A</v>
      </c>
      <c r="D388" t="e">
        <f>'po2'!F400</f>
        <v>#N/A</v>
      </c>
      <c r="E388" t="e">
        <f>IF($A$1=1,NA(),'po2'!G400)</f>
        <v>#N/A</v>
      </c>
      <c r="F388" t="e">
        <f>'po3'!F400</f>
        <v>#N/A</v>
      </c>
      <c r="G388" t="e">
        <f>IF($A$1&lt;3,NA(),'po3'!G400)</f>
        <v>#N/A</v>
      </c>
    </row>
    <row r="389" spans="1:7" x14ac:dyDescent="0.2">
      <c r="A389">
        <v>387</v>
      </c>
      <c r="B389" t="e">
        <f>'po1'!F401</f>
        <v>#N/A</v>
      </c>
      <c r="C389" t="e">
        <f>'po1'!G401</f>
        <v>#N/A</v>
      </c>
      <c r="D389" t="e">
        <f>'po2'!F401</f>
        <v>#N/A</v>
      </c>
      <c r="E389" t="e">
        <f>IF($A$1=1,NA(),'po2'!G401)</f>
        <v>#N/A</v>
      </c>
      <c r="F389" t="e">
        <f>'po3'!F401</f>
        <v>#N/A</v>
      </c>
      <c r="G389" t="e">
        <f>IF($A$1&lt;3,NA(),'po3'!G401)</f>
        <v>#N/A</v>
      </c>
    </row>
    <row r="390" spans="1:7" x14ac:dyDescent="0.2">
      <c r="A390">
        <v>388</v>
      </c>
      <c r="B390" t="e">
        <f>'po1'!F402</f>
        <v>#N/A</v>
      </c>
      <c r="C390" t="e">
        <f>'po1'!G402</f>
        <v>#N/A</v>
      </c>
      <c r="D390" t="e">
        <f>'po2'!F402</f>
        <v>#N/A</v>
      </c>
      <c r="E390" t="e">
        <f>IF($A$1=1,NA(),'po2'!G402)</f>
        <v>#N/A</v>
      </c>
      <c r="F390" t="e">
        <f>'po3'!F402</f>
        <v>#N/A</v>
      </c>
      <c r="G390" t="e">
        <f>IF($A$1&lt;3,NA(),'po3'!G402)</f>
        <v>#N/A</v>
      </c>
    </row>
    <row r="391" spans="1:7" x14ac:dyDescent="0.2">
      <c r="A391">
        <v>389</v>
      </c>
      <c r="B391" t="e">
        <f>'po1'!F403</f>
        <v>#N/A</v>
      </c>
      <c r="C391" t="e">
        <f>'po1'!G403</f>
        <v>#N/A</v>
      </c>
      <c r="D391" t="e">
        <f>'po2'!F403</f>
        <v>#N/A</v>
      </c>
      <c r="E391" t="e">
        <f>IF($A$1=1,NA(),'po2'!G403)</f>
        <v>#N/A</v>
      </c>
      <c r="F391" t="e">
        <f>'po3'!F403</f>
        <v>#N/A</v>
      </c>
      <c r="G391" t="e">
        <f>IF($A$1&lt;3,NA(),'po3'!G403)</f>
        <v>#N/A</v>
      </c>
    </row>
    <row r="392" spans="1:7" x14ac:dyDescent="0.2">
      <c r="A392">
        <v>390</v>
      </c>
      <c r="B392" t="e">
        <f>'po1'!F404</f>
        <v>#N/A</v>
      </c>
      <c r="C392" t="e">
        <f>'po1'!G404</f>
        <v>#N/A</v>
      </c>
      <c r="D392" t="e">
        <f>'po2'!F404</f>
        <v>#N/A</v>
      </c>
      <c r="E392" t="e">
        <f>IF($A$1=1,NA(),'po2'!G404)</f>
        <v>#N/A</v>
      </c>
      <c r="F392" t="e">
        <f>'po3'!F404</f>
        <v>#N/A</v>
      </c>
      <c r="G392" t="e">
        <f>IF($A$1&lt;3,NA(),'po3'!G404)</f>
        <v>#N/A</v>
      </c>
    </row>
    <row r="393" spans="1:7" x14ac:dyDescent="0.2">
      <c r="A393">
        <v>391</v>
      </c>
      <c r="B393" t="e">
        <f>'po1'!F405</f>
        <v>#N/A</v>
      </c>
      <c r="C393" t="e">
        <f>'po1'!G405</f>
        <v>#N/A</v>
      </c>
      <c r="D393" t="e">
        <f>'po2'!F405</f>
        <v>#N/A</v>
      </c>
      <c r="E393" t="e">
        <f>IF($A$1=1,NA(),'po2'!G405)</f>
        <v>#N/A</v>
      </c>
      <c r="F393" t="e">
        <f>'po3'!F405</f>
        <v>#N/A</v>
      </c>
      <c r="G393" t="e">
        <f>IF($A$1&lt;3,NA(),'po3'!G405)</f>
        <v>#N/A</v>
      </c>
    </row>
    <row r="394" spans="1:7" x14ac:dyDescent="0.2">
      <c r="A394">
        <v>392</v>
      </c>
      <c r="B394" t="e">
        <f>'po1'!F406</f>
        <v>#N/A</v>
      </c>
      <c r="C394" t="e">
        <f>'po1'!G406</f>
        <v>#N/A</v>
      </c>
      <c r="D394" t="e">
        <f>'po2'!F406</f>
        <v>#N/A</v>
      </c>
      <c r="E394" t="e">
        <f>IF($A$1=1,NA(),'po2'!G406)</f>
        <v>#N/A</v>
      </c>
      <c r="F394" t="e">
        <f>'po3'!F406</f>
        <v>#N/A</v>
      </c>
      <c r="G394" t="e">
        <f>IF($A$1&lt;3,NA(),'po3'!G406)</f>
        <v>#N/A</v>
      </c>
    </row>
    <row r="395" spans="1:7" x14ac:dyDescent="0.2">
      <c r="A395">
        <v>393</v>
      </c>
      <c r="B395" t="e">
        <f>'po1'!F407</f>
        <v>#N/A</v>
      </c>
      <c r="C395" t="e">
        <f>'po1'!G407</f>
        <v>#N/A</v>
      </c>
      <c r="D395" t="e">
        <f>'po2'!F407</f>
        <v>#N/A</v>
      </c>
      <c r="E395" t="e">
        <f>IF($A$1=1,NA(),'po2'!G407)</f>
        <v>#N/A</v>
      </c>
      <c r="F395" t="e">
        <f>'po3'!F407</f>
        <v>#N/A</v>
      </c>
      <c r="G395" t="e">
        <f>IF($A$1&lt;3,NA(),'po3'!G407)</f>
        <v>#N/A</v>
      </c>
    </row>
    <row r="396" spans="1:7" x14ac:dyDescent="0.2">
      <c r="A396">
        <v>394</v>
      </c>
      <c r="B396" t="e">
        <f>'po1'!F408</f>
        <v>#N/A</v>
      </c>
      <c r="C396" t="e">
        <f>'po1'!G408</f>
        <v>#N/A</v>
      </c>
      <c r="D396" t="e">
        <f>'po2'!F408</f>
        <v>#N/A</v>
      </c>
      <c r="E396" t="e">
        <f>IF($A$1=1,NA(),'po2'!G408)</f>
        <v>#N/A</v>
      </c>
      <c r="F396" t="e">
        <f>'po3'!F408</f>
        <v>#N/A</v>
      </c>
      <c r="G396" t="e">
        <f>IF($A$1&lt;3,NA(),'po3'!G408)</f>
        <v>#N/A</v>
      </c>
    </row>
    <row r="397" spans="1:7" x14ac:dyDescent="0.2">
      <c r="A397">
        <v>395</v>
      </c>
      <c r="B397" t="e">
        <f>'po1'!F409</f>
        <v>#N/A</v>
      </c>
      <c r="C397" t="e">
        <f>'po1'!G409</f>
        <v>#N/A</v>
      </c>
      <c r="D397" t="e">
        <f>'po2'!F409</f>
        <v>#N/A</v>
      </c>
      <c r="E397" t="e">
        <f>IF($A$1=1,NA(),'po2'!G409)</f>
        <v>#N/A</v>
      </c>
      <c r="F397" t="e">
        <f>'po3'!F409</f>
        <v>#N/A</v>
      </c>
      <c r="G397" t="e">
        <f>IF($A$1&lt;3,NA(),'po3'!G409)</f>
        <v>#N/A</v>
      </c>
    </row>
    <row r="398" spans="1:7" x14ac:dyDescent="0.2">
      <c r="A398">
        <v>396</v>
      </c>
      <c r="B398" t="e">
        <f>'po1'!F410</f>
        <v>#N/A</v>
      </c>
      <c r="C398" t="e">
        <f>'po1'!G410</f>
        <v>#N/A</v>
      </c>
      <c r="D398" t="e">
        <f>'po2'!F410</f>
        <v>#N/A</v>
      </c>
      <c r="E398" t="e">
        <f>IF($A$1=1,NA(),'po2'!G410)</f>
        <v>#N/A</v>
      </c>
      <c r="F398" t="e">
        <f>'po3'!F410</f>
        <v>#N/A</v>
      </c>
      <c r="G398" t="e">
        <f>IF($A$1&lt;3,NA(),'po3'!G410)</f>
        <v>#N/A</v>
      </c>
    </row>
    <row r="399" spans="1:7" x14ac:dyDescent="0.2">
      <c r="A399">
        <v>397</v>
      </c>
      <c r="B399" t="e">
        <f>'po1'!F411</f>
        <v>#N/A</v>
      </c>
      <c r="C399" t="e">
        <f>'po1'!G411</f>
        <v>#N/A</v>
      </c>
      <c r="D399" t="e">
        <f>'po2'!F411</f>
        <v>#N/A</v>
      </c>
      <c r="E399" t="e">
        <f>IF($A$1=1,NA(),'po2'!G411)</f>
        <v>#N/A</v>
      </c>
      <c r="F399" t="e">
        <f>'po3'!F411</f>
        <v>#N/A</v>
      </c>
      <c r="G399" t="e">
        <f>IF($A$1&lt;3,NA(),'po3'!G411)</f>
        <v>#N/A</v>
      </c>
    </row>
    <row r="400" spans="1:7" x14ac:dyDescent="0.2">
      <c r="A400">
        <v>398</v>
      </c>
      <c r="B400" t="e">
        <f>'po1'!F412</f>
        <v>#N/A</v>
      </c>
      <c r="C400" t="e">
        <f>'po1'!G412</f>
        <v>#N/A</v>
      </c>
      <c r="D400" t="e">
        <f>'po2'!F412</f>
        <v>#N/A</v>
      </c>
      <c r="E400" t="e">
        <f>IF($A$1=1,NA(),'po2'!G412)</f>
        <v>#N/A</v>
      </c>
      <c r="F400" t="e">
        <f>'po3'!F412</f>
        <v>#N/A</v>
      </c>
      <c r="G400" t="e">
        <f>IF($A$1&lt;3,NA(),'po3'!G412)</f>
        <v>#N/A</v>
      </c>
    </row>
    <row r="401" spans="1:7" x14ac:dyDescent="0.2">
      <c r="A401">
        <v>399</v>
      </c>
      <c r="B401" t="e">
        <f>'po1'!F413</f>
        <v>#N/A</v>
      </c>
      <c r="C401" t="e">
        <f>'po1'!G413</f>
        <v>#N/A</v>
      </c>
      <c r="D401" t="e">
        <f>'po2'!F413</f>
        <v>#N/A</v>
      </c>
      <c r="E401" t="e">
        <f>IF($A$1=1,NA(),'po2'!G413)</f>
        <v>#N/A</v>
      </c>
      <c r="F401" t="e">
        <f>'po3'!F413</f>
        <v>#N/A</v>
      </c>
      <c r="G401" t="e">
        <f>IF($A$1&lt;3,NA(),'po3'!G413)</f>
        <v>#N/A</v>
      </c>
    </row>
    <row r="402" spans="1:7" x14ac:dyDescent="0.2">
      <c r="A402">
        <v>400</v>
      </c>
      <c r="B402" t="e">
        <f>'po1'!F414</f>
        <v>#N/A</v>
      </c>
      <c r="C402" t="e">
        <f>'po1'!G414</f>
        <v>#N/A</v>
      </c>
      <c r="D402" t="e">
        <f>'po2'!F414</f>
        <v>#N/A</v>
      </c>
      <c r="E402" t="e">
        <f>IF($A$1=1,NA(),'po2'!G414)</f>
        <v>#N/A</v>
      </c>
      <c r="F402" t="e">
        <f>'po3'!F414</f>
        <v>#N/A</v>
      </c>
      <c r="G402" t="e">
        <f>IF($A$1&lt;3,NA(),'po3'!G414)</f>
        <v>#N/A</v>
      </c>
    </row>
    <row r="403" spans="1:7" x14ac:dyDescent="0.2">
      <c r="A403">
        <v>401</v>
      </c>
      <c r="B403" t="e">
        <f>'po1'!F415</f>
        <v>#N/A</v>
      </c>
      <c r="C403" t="e">
        <f>'po1'!G415</f>
        <v>#N/A</v>
      </c>
      <c r="D403" t="e">
        <f>'po2'!F415</f>
        <v>#N/A</v>
      </c>
      <c r="E403" t="e">
        <f>IF($A$1=1,NA(),'po2'!G415)</f>
        <v>#N/A</v>
      </c>
      <c r="F403" t="e">
        <f>'po3'!F415</f>
        <v>#N/A</v>
      </c>
      <c r="G403" t="e">
        <f>IF($A$1&lt;3,NA(),'po3'!G415)</f>
        <v>#N/A</v>
      </c>
    </row>
    <row r="404" spans="1:7" x14ac:dyDescent="0.2">
      <c r="A404">
        <v>402</v>
      </c>
      <c r="B404" t="e">
        <f>'po1'!F416</f>
        <v>#N/A</v>
      </c>
      <c r="C404" t="e">
        <f>'po1'!G416</f>
        <v>#N/A</v>
      </c>
      <c r="D404" t="e">
        <f>'po2'!F416</f>
        <v>#N/A</v>
      </c>
      <c r="E404" t="e">
        <f>IF($A$1=1,NA(),'po2'!G416)</f>
        <v>#N/A</v>
      </c>
      <c r="F404" t="e">
        <f>'po3'!F416</f>
        <v>#N/A</v>
      </c>
      <c r="G404" t="e">
        <f>IF($A$1&lt;3,NA(),'po3'!G416)</f>
        <v>#N/A</v>
      </c>
    </row>
    <row r="405" spans="1:7" x14ac:dyDescent="0.2">
      <c r="A405">
        <v>403</v>
      </c>
      <c r="B405" t="e">
        <f>'po1'!F417</f>
        <v>#N/A</v>
      </c>
      <c r="C405" t="e">
        <f>'po1'!G417</f>
        <v>#N/A</v>
      </c>
      <c r="D405" t="e">
        <f>'po2'!F417</f>
        <v>#N/A</v>
      </c>
      <c r="E405" t="e">
        <f>IF($A$1=1,NA(),'po2'!G417)</f>
        <v>#N/A</v>
      </c>
      <c r="F405" t="e">
        <f>'po3'!F417</f>
        <v>#N/A</v>
      </c>
      <c r="G405" t="e">
        <f>IF($A$1&lt;3,NA(),'po3'!G417)</f>
        <v>#N/A</v>
      </c>
    </row>
    <row r="406" spans="1:7" x14ac:dyDescent="0.2">
      <c r="A406">
        <v>404</v>
      </c>
      <c r="B406" t="e">
        <f>'po1'!F418</f>
        <v>#N/A</v>
      </c>
      <c r="C406" t="e">
        <f>'po1'!G418</f>
        <v>#N/A</v>
      </c>
      <c r="D406" t="e">
        <f>'po2'!F418</f>
        <v>#N/A</v>
      </c>
      <c r="E406" t="e">
        <f>IF($A$1=1,NA(),'po2'!G418)</f>
        <v>#N/A</v>
      </c>
      <c r="F406" t="e">
        <f>'po3'!F418</f>
        <v>#N/A</v>
      </c>
      <c r="G406" t="e">
        <f>IF($A$1&lt;3,NA(),'po3'!G418)</f>
        <v>#N/A</v>
      </c>
    </row>
    <row r="407" spans="1:7" x14ac:dyDescent="0.2">
      <c r="A407">
        <v>405</v>
      </c>
      <c r="B407" t="e">
        <f>'po1'!F419</f>
        <v>#N/A</v>
      </c>
      <c r="C407" t="e">
        <f>'po1'!G419</f>
        <v>#N/A</v>
      </c>
      <c r="D407" t="e">
        <f>'po2'!F419</f>
        <v>#N/A</v>
      </c>
      <c r="E407" t="e">
        <f>IF($A$1=1,NA(),'po2'!G419)</f>
        <v>#N/A</v>
      </c>
      <c r="F407" t="e">
        <f>'po3'!F419</f>
        <v>#N/A</v>
      </c>
      <c r="G407" t="e">
        <f>IF($A$1&lt;3,NA(),'po3'!G419)</f>
        <v>#N/A</v>
      </c>
    </row>
    <row r="408" spans="1:7" x14ac:dyDescent="0.2">
      <c r="A408">
        <v>406</v>
      </c>
      <c r="B408" t="e">
        <f>'po1'!F420</f>
        <v>#N/A</v>
      </c>
      <c r="C408" t="e">
        <f>'po1'!G420</f>
        <v>#N/A</v>
      </c>
      <c r="D408" t="e">
        <f>'po2'!F420</f>
        <v>#N/A</v>
      </c>
      <c r="E408" t="e">
        <f>IF($A$1=1,NA(),'po2'!G420)</f>
        <v>#N/A</v>
      </c>
      <c r="F408" t="e">
        <f>'po3'!F420</f>
        <v>#N/A</v>
      </c>
      <c r="G408" t="e">
        <f>IF($A$1&lt;3,NA(),'po3'!G420)</f>
        <v>#N/A</v>
      </c>
    </row>
    <row r="409" spans="1:7" x14ac:dyDescent="0.2">
      <c r="A409">
        <v>407</v>
      </c>
      <c r="B409" t="e">
        <f>'po1'!F421</f>
        <v>#N/A</v>
      </c>
      <c r="C409" t="e">
        <f>'po1'!G421</f>
        <v>#N/A</v>
      </c>
      <c r="D409" t="e">
        <f>'po2'!F421</f>
        <v>#N/A</v>
      </c>
      <c r="E409" t="e">
        <f>IF($A$1=1,NA(),'po2'!G421)</f>
        <v>#N/A</v>
      </c>
      <c r="F409" t="e">
        <f>'po3'!F421</f>
        <v>#N/A</v>
      </c>
      <c r="G409" t="e">
        <f>IF($A$1&lt;3,NA(),'po3'!G421)</f>
        <v>#N/A</v>
      </c>
    </row>
    <row r="410" spans="1:7" x14ac:dyDescent="0.2">
      <c r="A410">
        <v>408</v>
      </c>
      <c r="B410" t="e">
        <f>'po1'!F422</f>
        <v>#N/A</v>
      </c>
      <c r="C410" t="e">
        <f>'po1'!G422</f>
        <v>#N/A</v>
      </c>
      <c r="D410" t="e">
        <f>'po2'!F422</f>
        <v>#N/A</v>
      </c>
      <c r="E410" t="e">
        <f>IF($A$1=1,NA(),'po2'!G422)</f>
        <v>#N/A</v>
      </c>
      <c r="F410" t="e">
        <f>'po3'!F422</f>
        <v>#N/A</v>
      </c>
      <c r="G410" t="e">
        <f>IF($A$1&lt;3,NA(),'po3'!G422)</f>
        <v>#N/A</v>
      </c>
    </row>
    <row r="411" spans="1:7" x14ac:dyDescent="0.2">
      <c r="A411">
        <v>409</v>
      </c>
      <c r="B411" t="e">
        <f>'po1'!F423</f>
        <v>#N/A</v>
      </c>
      <c r="C411" t="e">
        <f>'po1'!G423</f>
        <v>#N/A</v>
      </c>
      <c r="D411" t="e">
        <f>'po2'!F423</f>
        <v>#N/A</v>
      </c>
      <c r="E411" t="e">
        <f>IF($A$1=1,NA(),'po2'!G423)</f>
        <v>#N/A</v>
      </c>
      <c r="F411" t="e">
        <f>'po3'!F423</f>
        <v>#N/A</v>
      </c>
      <c r="G411" t="e">
        <f>IF($A$1&lt;3,NA(),'po3'!G423)</f>
        <v>#N/A</v>
      </c>
    </row>
    <row r="412" spans="1:7" x14ac:dyDescent="0.2">
      <c r="A412">
        <v>410</v>
      </c>
      <c r="B412" t="e">
        <f>'po1'!F424</f>
        <v>#N/A</v>
      </c>
      <c r="C412" t="e">
        <f>'po1'!G424</f>
        <v>#N/A</v>
      </c>
      <c r="D412" t="e">
        <f>'po2'!F424</f>
        <v>#N/A</v>
      </c>
      <c r="E412" t="e">
        <f>IF($A$1=1,NA(),'po2'!G424)</f>
        <v>#N/A</v>
      </c>
      <c r="F412" t="e">
        <f>'po3'!F424</f>
        <v>#N/A</v>
      </c>
      <c r="G412" t="e">
        <f>IF($A$1&lt;3,NA(),'po3'!G424)</f>
        <v>#N/A</v>
      </c>
    </row>
    <row r="413" spans="1:7" x14ac:dyDescent="0.2">
      <c r="A413">
        <v>411</v>
      </c>
      <c r="B413" t="e">
        <f>'po1'!F425</f>
        <v>#N/A</v>
      </c>
      <c r="C413" t="e">
        <f>'po1'!G425</f>
        <v>#N/A</v>
      </c>
      <c r="D413" t="e">
        <f>'po2'!F425</f>
        <v>#N/A</v>
      </c>
      <c r="E413" t="e">
        <f>IF($A$1=1,NA(),'po2'!G425)</f>
        <v>#N/A</v>
      </c>
      <c r="F413" t="e">
        <f>'po3'!F425</f>
        <v>#N/A</v>
      </c>
      <c r="G413" t="e">
        <f>IF($A$1&lt;3,NA(),'po3'!G425)</f>
        <v>#N/A</v>
      </c>
    </row>
    <row r="414" spans="1:7" x14ac:dyDescent="0.2">
      <c r="A414">
        <v>412</v>
      </c>
      <c r="B414" t="e">
        <f>'po1'!F426</f>
        <v>#N/A</v>
      </c>
      <c r="C414" t="e">
        <f>'po1'!G426</f>
        <v>#N/A</v>
      </c>
      <c r="D414" t="e">
        <f>'po2'!F426</f>
        <v>#N/A</v>
      </c>
      <c r="E414" t="e">
        <f>IF($A$1=1,NA(),'po2'!G426)</f>
        <v>#N/A</v>
      </c>
      <c r="F414" t="e">
        <f>'po3'!F426</f>
        <v>#N/A</v>
      </c>
      <c r="G414" t="e">
        <f>IF($A$1&lt;3,NA(),'po3'!G426)</f>
        <v>#N/A</v>
      </c>
    </row>
    <row r="415" spans="1:7" x14ac:dyDescent="0.2">
      <c r="A415">
        <v>413</v>
      </c>
      <c r="B415" t="e">
        <f>'po1'!F427</f>
        <v>#N/A</v>
      </c>
      <c r="C415" t="e">
        <f>'po1'!G427</f>
        <v>#N/A</v>
      </c>
      <c r="D415" t="e">
        <f>'po2'!F427</f>
        <v>#N/A</v>
      </c>
      <c r="E415" t="e">
        <f>IF($A$1=1,NA(),'po2'!G427)</f>
        <v>#N/A</v>
      </c>
      <c r="F415" t="e">
        <f>'po3'!F427</f>
        <v>#N/A</v>
      </c>
      <c r="G415" t="e">
        <f>IF($A$1&lt;3,NA(),'po3'!G427)</f>
        <v>#N/A</v>
      </c>
    </row>
    <row r="416" spans="1:7" x14ac:dyDescent="0.2">
      <c r="A416">
        <v>414</v>
      </c>
      <c r="B416" t="e">
        <f>'po1'!F428</f>
        <v>#N/A</v>
      </c>
      <c r="C416" t="e">
        <f>'po1'!G428</f>
        <v>#N/A</v>
      </c>
      <c r="D416" t="e">
        <f>'po2'!F428</f>
        <v>#N/A</v>
      </c>
      <c r="E416" t="e">
        <f>IF($A$1=1,NA(),'po2'!G428)</f>
        <v>#N/A</v>
      </c>
      <c r="F416" t="e">
        <f>'po3'!F428</f>
        <v>#N/A</v>
      </c>
      <c r="G416" t="e">
        <f>IF($A$1&lt;3,NA(),'po3'!G428)</f>
        <v>#N/A</v>
      </c>
    </row>
    <row r="417" spans="1:7" x14ac:dyDescent="0.2">
      <c r="A417">
        <v>415</v>
      </c>
      <c r="B417" t="e">
        <f>'po1'!F429</f>
        <v>#N/A</v>
      </c>
      <c r="C417" t="e">
        <f>'po1'!G429</f>
        <v>#N/A</v>
      </c>
      <c r="D417" t="e">
        <f>'po2'!F429</f>
        <v>#N/A</v>
      </c>
      <c r="E417" t="e">
        <f>IF($A$1=1,NA(),'po2'!G429)</f>
        <v>#N/A</v>
      </c>
      <c r="F417" t="e">
        <f>'po3'!F429</f>
        <v>#N/A</v>
      </c>
      <c r="G417" t="e">
        <f>IF($A$1&lt;3,NA(),'po3'!G429)</f>
        <v>#N/A</v>
      </c>
    </row>
    <row r="418" spans="1:7" x14ac:dyDescent="0.2">
      <c r="A418">
        <v>416</v>
      </c>
      <c r="B418" t="e">
        <f>'po1'!F430</f>
        <v>#N/A</v>
      </c>
      <c r="C418" t="e">
        <f>'po1'!G430</f>
        <v>#N/A</v>
      </c>
      <c r="D418" t="e">
        <f>'po2'!F430</f>
        <v>#N/A</v>
      </c>
      <c r="E418" t="e">
        <f>IF($A$1=1,NA(),'po2'!G430)</f>
        <v>#N/A</v>
      </c>
      <c r="F418" t="e">
        <f>'po3'!F430</f>
        <v>#N/A</v>
      </c>
      <c r="G418" t="e">
        <f>IF($A$1&lt;3,NA(),'po3'!G430)</f>
        <v>#N/A</v>
      </c>
    </row>
    <row r="419" spans="1:7" x14ac:dyDescent="0.2">
      <c r="A419">
        <v>417</v>
      </c>
      <c r="B419" t="e">
        <f>'po1'!F431</f>
        <v>#N/A</v>
      </c>
      <c r="C419" t="e">
        <f>'po1'!G431</f>
        <v>#N/A</v>
      </c>
      <c r="D419" t="e">
        <f>'po2'!F431</f>
        <v>#N/A</v>
      </c>
      <c r="E419" t="e">
        <f>IF($A$1=1,NA(),'po2'!G431)</f>
        <v>#N/A</v>
      </c>
      <c r="F419" t="e">
        <f>'po3'!F431</f>
        <v>#N/A</v>
      </c>
      <c r="G419" t="e">
        <f>IF($A$1&lt;3,NA(),'po3'!G431)</f>
        <v>#N/A</v>
      </c>
    </row>
    <row r="420" spans="1:7" x14ac:dyDescent="0.2">
      <c r="A420">
        <v>418</v>
      </c>
      <c r="B420" t="e">
        <f>'po1'!F432</f>
        <v>#N/A</v>
      </c>
      <c r="C420" t="e">
        <f>'po1'!G432</f>
        <v>#N/A</v>
      </c>
      <c r="D420" t="e">
        <f>'po2'!F432</f>
        <v>#N/A</v>
      </c>
      <c r="E420" t="e">
        <f>IF($A$1=1,NA(),'po2'!G432)</f>
        <v>#N/A</v>
      </c>
      <c r="F420" t="e">
        <f>'po3'!F432</f>
        <v>#N/A</v>
      </c>
      <c r="G420" t="e">
        <f>IF($A$1&lt;3,NA(),'po3'!G432)</f>
        <v>#N/A</v>
      </c>
    </row>
    <row r="421" spans="1:7" x14ac:dyDescent="0.2">
      <c r="A421">
        <v>419</v>
      </c>
      <c r="B421" t="e">
        <f>'po1'!F433</f>
        <v>#N/A</v>
      </c>
      <c r="C421" t="e">
        <f>'po1'!G433</f>
        <v>#N/A</v>
      </c>
      <c r="D421" t="e">
        <f>'po2'!F433</f>
        <v>#N/A</v>
      </c>
      <c r="E421" t="e">
        <f>IF($A$1=1,NA(),'po2'!G433)</f>
        <v>#N/A</v>
      </c>
      <c r="F421" t="e">
        <f>'po3'!F433</f>
        <v>#N/A</v>
      </c>
      <c r="G421" t="e">
        <f>IF($A$1&lt;3,NA(),'po3'!G433)</f>
        <v>#N/A</v>
      </c>
    </row>
    <row r="422" spans="1:7" x14ac:dyDescent="0.2">
      <c r="A422">
        <v>420</v>
      </c>
      <c r="B422" t="e">
        <f>'po1'!F434</f>
        <v>#N/A</v>
      </c>
      <c r="C422" t="e">
        <f>'po1'!G434</f>
        <v>#N/A</v>
      </c>
      <c r="D422" t="e">
        <f>'po2'!F434</f>
        <v>#N/A</v>
      </c>
      <c r="E422" t="e">
        <f>IF($A$1=1,NA(),'po2'!G434)</f>
        <v>#N/A</v>
      </c>
      <c r="F422" t="e">
        <f>'po3'!F434</f>
        <v>#N/A</v>
      </c>
      <c r="G422" t="e">
        <f>IF($A$1&lt;3,NA(),'po3'!G434)</f>
        <v>#N/A</v>
      </c>
    </row>
    <row r="423" spans="1:7" x14ac:dyDescent="0.2">
      <c r="A423">
        <v>421</v>
      </c>
      <c r="B423" t="e">
        <f>'po1'!F435</f>
        <v>#N/A</v>
      </c>
      <c r="C423" t="e">
        <f>'po1'!G435</f>
        <v>#N/A</v>
      </c>
      <c r="D423" t="e">
        <f>'po2'!F435</f>
        <v>#N/A</v>
      </c>
      <c r="E423" t="e">
        <f>IF($A$1=1,NA(),'po2'!G435)</f>
        <v>#N/A</v>
      </c>
      <c r="F423" t="e">
        <f>'po3'!F435</f>
        <v>#N/A</v>
      </c>
      <c r="G423" t="e">
        <f>IF($A$1&lt;3,NA(),'po3'!G435)</f>
        <v>#N/A</v>
      </c>
    </row>
    <row r="424" spans="1:7" x14ac:dyDescent="0.2">
      <c r="A424">
        <v>422</v>
      </c>
      <c r="B424" t="e">
        <f>'po1'!F436</f>
        <v>#N/A</v>
      </c>
      <c r="C424" t="e">
        <f>'po1'!G436</f>
        <v>#N/A</v>
      </c>
      <c r="D424" t="e">
        <f>'po2'!F436</f>
        <v>#N/A</v>
      </c>
      <c r="E424" t="e">
        <f>IF($A$1=1,NA(),'po2'!G436)</f>
        <v>#N/A</v>
      </c>
      <c r="F424" t="e">
        <f>'po3'!F436</f>
        <v>#N/A</v>
      </c>
      <c r="G424" t="e">
        <f>IF($A$1&lt;3,NA(),'po3'!G436)</f>
        <v>#N/A</v>
      </c>
    </row>
    <row r="425" spans="1:7" x14ac:dyDescent="0.2">
      <c r="A425">
        <v>423</v>
      </c>
      <c r="B425" t="e">
        <f>'po1'!F437</f>
        <v>#N/A</v>
      </c>
      <c r="C425" t="e">
        <f>'po1'!G437</f>
        <v>#N/A</v>
      </c>
      <c r="D425" t="e">
        <f>'po2'!F437</f>
        <v>#N/A</v>
      </c>
      <c r="E425" t="e">
        <f>IF($A$1=1,NA(),'po2'!G437)</f>
        <v>#N/A</v>
      </c>
      <c r="F425" t="e">
        <f>'po3'!F437</f>
        <v>#N/A</v>
      </c>
      <c r="G425" t="e">
        <f>IF($A$1&lt;3,NA(),'po3'!G437)</f>
        <v>#N/A</v>
      </c>
    </row>
    <row r="426" spans="1:7" x14ac:dyDescent="0.2">
      <c r="A426">
        <v>424</v>
      </c>
      <c r="B426" t="e">
        <f>'po1'!F438</f>
        <v>#N/A</v>
      </c>
      <c r="C426" t="e">
        <f>'po1'!G438</f>
        <v>#N/A</v>
      </c>
      <c r="D426" t="e">
        <f>'po2'!F438</f>
        <v>#N/A</v>
      </c>
      <c r="E426" t="e">
        <f>IF($A$1=1,NA(),'po2'!G438)</f>
        <v>#N/A</v>
      </c>
      <c r="F426" t="e">
        <f>'po3'!F438</f>
        <v>#N/A</v>
      </c>
      <c r="G426" t="e">
        <f>IF($A$1&lt;3,NA(),'po3'!G438)</f>
        <v>#N/A</v>
      </c>
    </row>
    <row r="427" spans="1:7" x14ac:dyDescent="0.2">
      <c r="A427">
        <v>425</v>
      </c>
      <c r="B427" t="e">
        <f>'po1'!F439</f>
        <v>#N/A</v>
      </c>
      <c r="C427" t="e">
        <f>'po1'!G439</f>
        <v>#N/A</v>
      </c>
      <c r="D427" t="e">
        <f>'po2'!F439</f>
        <v>#N/A</v>
      </c>
      <c r="E427" t="e">
        <f>IF($A$1=1,NA(),'po2'!G439)</f>
        <v>#N/A</v>
      </c>
      <c r="F427" t="e">
        <f>'po3'!F439</f>
        <v>#N/A</v>
      </c>
      <c r="G427" t="e">
        <f>IF($A$1&lt;3,NA(),'po3'!G439)</f>
        <v>#N/A</v>
      </c>
    </row>
    <row r="428" spans="1:7" x14ac:dyDescent="0.2">
      <c r="A428">
        <v>426</v>
      </c>
      <c r="B428" t="e">
        <f>'po1'!F440</f>
        <v>#N/A</v>
      </c>
      <c r="C428" t="e">
        <f>'po1'!G440</f>
        <v>#N/A</v>
      </c>
      <c r="D428" t="e">
        <f>'po2'!F440</f>
        <v>#N/A</v>
      </c>
      <c r="E428" t="e">
        <f>IF($A$1=1,NA(),'po2'!G440)</f>
        <v>#N/A</v>
      </c>
      <c r="F428" t="e">
        <f>'po3'!F440</f>
        <v>#N/A</v>
      </c>
      <c r="G428" t="e">
        <f>IF($A$1&lt;3,NA(),'po3'!G440)</f>
        <v>#N/A</v>
      </c>
    </row>
    <row r="429" spans="1:7" x14ac:dyDescent="0.2">
      <c r="A429">
        <v>427</v>
      </c>
      <c r="B429" t="e">
        <f>'po1'!F441</f>
        <v>#N/A</v>
      </c>
      <c r="C429" t="e">
        <f>'po1'!G441</f>
        <v>#N/A</v>
      </c>
      <c r="D429" t="e">
        <f>'po2'!F441</f>
        <v>#N/A</v>
      </c>
      <c r="E429" t="e">
        <f>IF($A$1=1,NA(),'po2'!G441)</f>
        <v>#N/A</v>
      </c>
      <c r="F429" t="e">
        <f>'po3'!F441</f>
        <v>#N/A</v>
      </c>
      <c r="G429" t="e">
        <f>IF($A$1&lt;3,NA(),'po3'!G441)</f>
        <v>#N/A</v>
      </c>
    </row>
    <row r="430" spans="1:7" x14ac:dyDescent="0.2">
      <c r="A430">
        <v>428</v>
      </c>
      <c r="B430" t="e">
        <f>'po1'!F442</f>
        <v>#N/A</v>
      </c>
      <c r="C430" t="e">
        <f>'po1'!G442</f>
        <v>#N/A</v>
      </c>
      <c r="D430" t="e">
        <f>'po2'!F442</f>
        <v>#N/A</v>
      </c>
      <c r="E430" t="e">
        <f>IF($A$1=1,NA(),'po2'!G442)</f>
        <v>#N/A</v>
      </c>
      <c r="F430" t="e">
        <f>'po3'!F442</f>
        <v>#N/A</v>
      </c>
      <c r="G430" t="e">
        <f>IF($A$1&lt;3,NA(),'po3'!G442)</f>
        <v>#N/A</v>
      </c>
    </row>
    <row r="431" spans="1:7" x14ac:dyDescent="0.2">
      <c r="A431">
        <v>429</v>
      </c>
      <c r="B431" t="e">
        <f>'po1'!F443</f>
        <v>#N/A</v>
      </c>
      <c r="C431" t="e">
        <f>'po1'!G443</f>
        <v>#N/A</v>
      </c>
      <c r="D431" t="e">
        <f>'po2'!F443</f>
        <v>#N/A</v>
      </c>
      <c r="E431" t="e">
        <f>IF($A$1=1,NA(),'po2'!G443)</f>
        <v>#N/A</v>
      </c>
      <c r="F431" t="e">
        <f>'po3'!F443</f>
        <v>#N/A</v>
      </c>
      <c r="G431" t="e">
        <f>IF($A$1&lt;3,NA(),'po3'!G443)</f>
        <v>#N/A</v>
      </c>
    </row>
    <row r="432" spans="1:7" x14ac:dyDescent="0.2">
      <c r="A432">
        <v>430</v>
      </c>
      <c r="B432" t="e">
        <f>'po1'!F444</f>
        <v>#N/A</v>
      </c>
      <c r="C432" t="e">
        <f>'po1'!G444</f>
        <v>#N/A</v>
      </c>
      <c r="D432" t="e">
        <f>'po2'!F444</f>
        <v>#N/A</v>
      </c>
      <c r="E432" t="e">
        <f>IF($A$1=1,NA(),'po2'!G444)</f>
        <v>#N/A</v>
      </c>
      <c r="F432" t="e">
        <f>'po3'!F444</f>
        <v>#N/A</v>
      </c>
      <c r="G432" t="e">
        <f>IF($A$1&lt;3,NA(),'po3'!G444)</f>
        <v>#N/A</v>
      </c>
    </row>
    <row r="433" spans="1:7" x14ac:dyDescent="0.2">
      <c r="A433">
        <v>431</v>
      </c>
      <c r="B433" t="e">
        <f>'po1'!F445</f>
        <v>#N/A</v>
      </c>
      <c r="C433" t="e">
        <f>'po1'!G445</f>
        <v>#N/A</v>
      </c>
      <c r="D433" t="e">
        <f>'po2'!F445</f>
        <v>#N/A</v>
      </c>
      <c r="E433" t="e">
        <f>IF($A$1=1,NA(),'po2'!G445)</f>
        <v>#N/A</v>
      </c>
      <c r="F433" t="e">
        <f>'po3'!F445</f>
        <v>#N/A</v>
      </c>
      <c r="G433" t="e">
        <f>IF($A$1&lt;3,NA(),'po3'!G445)</f>
        <v>#N/A</v>
      </c>
    </row>
    <row r="434" spans="1:7" x14ac:dyDescent="0.2">
      <c r="A434">
        <v>432</v>
      </c>
      <c r="B434" t="e">
        <f>'po1'!F446</f>
        <v>#N/A</v>
      </c>
      <c r="C434" t="e">
        <f>'po1'!G446</f>
        <v>#N/A</v>
      </c>
      <c r="D434" t="e">
        <f>'po2'!F446</f>
        <v>#N/A</v>
      </c>
      <c r="E434" t="e">
        <f>IF($A$1=1,NA(),'po2'!G446)</f>
        <v>#N/A</v>
      </c>
      <c r="F434" t="e">
        <f>'po3'!F446</f>
        <v>#N/A</v>
      </c>
      <c r="G434" t="e">
        <f>IF($A$1&lt;3,NA(),'po3'!G446)</f>
        <v>#N/A</v>
      </c>
    </row>
    <row r="435" spans="1:7" x14ac:dyDescent="0.2">
      <c r="A435">
        <v>433</v>
      </c>
      <c r="B435" t="e">
        <f>'po1'!F447</f>
        <v>#N/A</v>
      </c>
      <c r="C435" t="e">
        <f>'po1'!G447</f>
        <v>#N/A</v>
      </c>
      <c r="D435" t="e">
        <f>'po2'!F447</f>
        <v>#N/A</v>
      </c>
      <c r="E435" t="e">
        <f>IF($A$1=1,NA(),'po2'!G447)</f>
        <v>#N/A</v>
      </c>
      <c r="F435" t="e">
        <f>'po3'!F447</f>
        <v>#N/A</v>
      </c>
      <c r="G435" t="e">
        <f>IF($A$1&lt;3,NA(),'po3'!G447)</f>
        <v>#N/A</v>
      </c>
    </row>
    <row r="436" spans="1:7" x14ac:dyDescent="0.2">
      <c r="A436">
        <v>434</v>
      </c>
      <c r="B436" t="e">
        <f>'po1'!F448</f>
        <v>#N/A</v>
      </c>
      <c r="C436" t="e">
        <f>'po1'!G448</f>
        <v>#N/A</v>
      </c>
      <c r="D436" t="e">
        <f>'po2'!F448</f>
        <v>#N/A</v>
      </c>
      <c r="E436" t="e">
        <f>IF($A$1=1,NA(),'po2'!G448)</f>
        <v>#N/A</v>
      </c>
      <c r="F436" t="e">
        <f>'po3'!F448</f>
        <v>#N/A</v>
      </c>
      <c r="G436" t="e">
        <f>IF($A$1&lt;3,NA(),'po3'!G448)</f>
        <v>#N/A</v>
      </c>
    </row>
    <row r="437" spans="1:7" x14ac:dyDescent="0.2">
      <c r="A437">
        <v>435</v>
      </c>
      <c r="B437" t="e">
        <f>'po1'!F449</f>
        <v>#N/A</v>
      </c>
      <c r="C437" t="e">
        <f>'po1'!G449</f>
        <v>#N/A</v>
      </c>
      <c r="D437" t="e">
        <f>'po2'!F449</f>
        <v>#N/A</v>
      </c>
      <c r="E437" t="e">
        <f>IF($A$1=1,NA(),'po2'!G449)</f>
        <v>#N/A</v>
      </c>
      <c r="F437" t="e">
        <f>'po3'!F449</f>
        <v>#N/A</v>
      </c>
      <c r="G437" t="e">
        <f>IF($A$1&lt;3,NA(),'po3'!G449)</f>
        <v>#N/A</v>
      </c>
    </row>
    <row r="438" spans="1:7" x14ac:dyDescent="0.2">
      <c r="A438">
        <v>436</v>
      </c>
      <c r="B438" t="e">
        <f>'po1'!F450</f>
        <v>#N/A</v>
      </c>
      <c r="C438" t="e">
        <f>'po1'!G450</f>
        <v>#N/A</v>
      </c>
      <c r="D438" t="e">
        <f>'po2'!F450</f>
        <v>#N/A</v>
      </c>
      <c r="E438" t="e">
        <f>IF($A$1=1,NA(),'po2'!G450)</f>
        <v>#N/A</v>
      </c>
      <c r="F438" t="e">
        <f>'po3'!F450</f>
        <v>#N/A</v>
      </c>
      <c r="G438" t="e">
        <f>IF($A$1&lt;3,NA(),'po3'!G450)</f>
        <v>#N/A</v>
      </c>
    </row>
    <row r="439" spans="1:7" x14ac:dyDescent="0.2">
      <c r="A439">
        <v>437</v>
      </c>
      <c r="B439" t="e">
        <f>'po1'!F451</f>
        <v>#N/A</v>
      </c>
      <c r="C439" t="e">
        <f>'po1'!G451</f>
        <v>#N/A</v>
      </c>
      <c r="D439" t="e">
        <f>'po2'!F451</f>
        <v>#N/A</v>
      </c>
      <c r="E439" t="e">
        <f>IF($A$1=1,NA(),'po2'!G451)</f>
        <v>#N/A</v>
      </c>
      <c r="F439" t="e">
        <f>'po3'!F451</f>
        <v>#N/A</v>
      </c>
      <c r="G439" t="e">
        <f>IF($A$1&lt;3,NA(),'po3'!G451)</f>
        <v>#N/A</v>
      </c>
    </row>
    <row r="440" spans="1:7" x14ac:dyDescent="0.2">
      <c r="A440">
        <v>438</v>
      </c>
      <c r="B440" t="e">
        <f>'po1'!F452</f>
        <v>#N/A</v>
      </c>
      <c r="C440" t="e">
        <f>'po1'!G452</f>
        <v>#N/A</v>
      </c>
      <c r="D440" t="e">
        <f>'po2'!F452</f>
        <v>#N/A</v>
      </c>
      <c r="E440" t="e">
        <f>IF($A$1=1,NA(),'po2'!G452)</f>
        <v>#N/A</v>
      </c>
      <c r="F440" t="e">
        <f>'po3'!F452</f>
        <v>#N/A</v>
      </c>
      <c r="G440" t="e">
        <f>IF($A$1&lt;3,NA(),'po3'!G452)</f>
        <v>#N/A</v>
      </c>
    </row>
    <row r="441" spans="1:7" x14ac:dyDescent="0.2">
      <c r="A441">
        <v>439</v>
      </c>
      <c r="B441" t="e">
        <f>'po1'!F453</f>
        <v>#N/A</v>
      </c>
      <c r="C441" t="e">
        <f>'po1'!G453</f>
        <v>#N/A</v>
      </c>
      <c r="D441" t="e">
        <f>'po2'!F453</f>
        <v>#N/A</v>
      </c>
      <c r="E441" t="e">
        <f>IF($A$1=1,NA(),'po2'!G453)</f>
        <v>#N/A</v>
      </c>
      <c r="F441" t="e">
        <f>'po3'!F453</f>
        <v>#N/A</v>
      </c>
      <c r="G441" t="e">
        <f>IF($A$1&lt;3,NA(),'po3'!G453)</f>
        <v>#N/A</v>
      </c>
    </row>
    <row r="442" spans="1:7" x14ac:dyDescent="0.2">
      <c r="A442">
        <v>440</v>
      </c>
      <c r="B442" t="e">
        <f>'po1'!F454</f>
        <v>#N/A</v>
      </c>
      <c r="C442" t="e">
        <f>'po1'!G454</f>
        <v>#N/A</v>
      </c>
      <c r="D442" t="e">
        <f>'po2'!F454</f>
        <v>#N/A</v>
      </c>
      <c r="E442" t="e">
        <f>IF($A$1=1,NA(),'po2'!G454)</f>
        <v>#N/A</v>
      </c>
      <c r="F442" t="e">
        <f>'po3'!F454</f>
        <v>#N/A</v>
      </c>
      <c r="G442" t="e">
        <f>IF($A$1&lt;3,NA(),'po3'!G454)</f>
        <v>#N/A</v>
      </c>
    </row>
    <row r="443" spans="1:7" x14ac:dyDescent="0.2">
      <c r="A443">
        <v>441</v>
      </c>
      <c r="B443" t="e">
        <f>'po1'!F455</f>
        <v>#N/A</v>
      </c>
      <c r="C443" t="e">
        <f>'po1'!G455</f>
        <v>#N/A</v>
      </c>
      <c r="D443" t="e">
        <f>'po2'!F455</f>
        <v>#N/A</v>
      </c>
      <c r="E443" t="e">
        <f>IF($A$1=1,NA(),'po2'!G455)</f>
        <v>#N/A</v>
      </c>
      <c r="F443" t="e">
        <f>'po3'!F455</f>
        <v>#N/A</v>
      </c>
      <c r="G443" t="e">
        <f>IF($A$1&lt;3,NA(),'po3'!G455)</f>
        <v>#N/A</v>
      </c>
    </row>
    <row r="444" spans="1:7" x14ac:dyDescent="0.2">
      <c r="A444">
        <v>442</v>
      </c>
      <c r="B444" t="e">
        <f>'po1'!F456</f>
        <v>#N/A</v>
      </c>
      <c r="C444" t="e">
        <f>'po1'!G456</f>
        <v>#N/A</v>
      </c>
      <c r="D444" t="e">
        <f>'po2'!F456</f>
        <v>#N/A</v>
      </c>
      <c r="E444" t="e">
        <f>IF($A$1=1,NA(),'po2'!G456)</f>
        <v>#N/A</v>
      </c>
      <c r="F444" t="e">
        <f>'po3'!F456</f>
        <v>#N/A</v>
      </c>
      <c r="G444" t="e">
        <f>IF($A$1&lt;3,NA(),'po3'!G456)</f>
        <v>#N/A</v>
      </c>
    </row>
    <row r="445" spans="1:7" x14ac:dyDescent="0.2">
      <c r="A445">
        <v>443</v>
      </c>
      <c r="B445" t="e">
        <f>'po1'!F457</f>
        <v>#N/A</v>
      </c>
      <c r="C445" t="e">
        <f>'po1'!G457</f>
        <v>#N/A</v>
      </c>
      <c r="D445" t="e">
        <f>'po2'!F457</f>
        <v>#N/A</v>
      </c>
      <c r="E445" t="e">
        <f>IF($A$1=1,NA(),'po2'!G457)</f>
        <v>#N/A</v>
      </c>
      <c r="F445" t="e">
        <f>'po3'!F457</f>
        <v>#N/A</v>
      </c>
      <c r="G445" t="e">
        <f>IF($A$1&lt;3,NA(),'po3'!G457)</f>
        <v>#N/A</v>
      </c>
    </row>
    <row r="446" spans="1:7" x14ac:dyDescent="0.2">
      <c r="A446">
        <v>444</v>
      </c>
      <c r="B446" t="e">
        <f>'po1'!F458</f>
        <v>#N/A</v>
      </c>
      <c r="C446" t="e">
        <f>'po1'!G458</f>
        <v>#N/A</v>
      </c>
      <c r="D446" t="e">
        <f>'po2'!F458</f>
        <v>#N/A</v>
      </c>
      <c r="E446" t="e">
        <f>IF($A$1=1,NA(),'po2'!G458)</f>
        <v>#N/A</v>
      </c>
      <c r="F446" t="e">
        <f>'po3'!F458</f>
        <v>#N/A</v>
      </c>
      <c r="G446" t="e">
        <f>IF($A$1&lt;3,NA(),'po3'!G458)</f>
        <v>#N/A</v>
      </c>
    </row>
    <row r="447" spans="1:7" x14ac:dyDescent="0.2">
      <c r="A447">
        <v>445</v>
      </c>
      <c r="B447" t="e">
        <f>'po1'!F459</f>
        <v>#N/A</v>
      </c>
      <c r="C447" t="e">
        <f>'po1'!G459</f>
        <v>#N/A</v>
      </c>
      <c r="D447" t="e">
        <f>'po2'!F459</f>
        <v>#N/A</v>
      </c>
      <c r="E447" t="e">
        <f>IF($A$1=1,NA(),'po2'!G459)</f>
        <v>#N/A</v>
      </c>
      <c r="F447" t="e">
        <f>'po3'!F459</f>
        <v>#N/A</v>
      </c>
      <c r="G447" t="e">
        <f>IF($A$1&lt;3,NA(),'po3'!G459)</f>
        <v>#N/A</v>
      </c>
    </row>
    <row r="448" spans="1:7" x14ac:dyDescent="0.2">
      <c r="A448">
        <v>446</v>
      </c>
      <c r="B448" t="e">
        <f>'po1'!F460</f>
        <v>#N/A</v>
      </c>
      <c r="C448" t="e">
        <f>'po1'!G460</f>
        <v>#N/A</v>
      </c>
      <c r="D448" t="e">
        <f>'po2'!F460</f>
        <v>#N/A</v>
      </c>
      <c r="E448" t="e">
        <f>IF($A$1=1,NA(),'po2'!G460)</f>
        <v>#N/A</v>
      </c>
      <c r="F448" t="e">
        <f>'po3'!F460</f>
        <v>#N/A</v>
      </c>
      <c r="G448" t="e">
        <f>IF($A$1&lt;3,NA(),'po3'!G460)</f>
        <v>#N/A</v>
      </c>
    </row>
    <row r="449" spans="1:7" x14ac:dyDescent="0.2">
      <c r="A449">
        <v>447</v>
      </c>
      <c r="B449" t="e">
        <f>'po1'!F461</f>
        <v>#N/A</v>
      </c>
      <c r="C449" t="e">
        <f>'po1'!G461</f>
        <v>#N/A</v>
      </c>
      <c r="D449" t="e">
        <f>'po2'!F461</f>
        <v>#N/A</v>
      </c>
      <c r="E449" t="e">
        <f>IF($A$1=1,NA(),'po2'!G461)</f>
        <v>#N/A</v>
      </c>
      <c r="F449" t="e">
        <f>'po3'!F461</f>
        <v>#N/A</v>
      </c>
      <c r="G449" t="e">
        <f>IF($A$1&lt;3,NA(),'po3'!G461)</f>
        <v>#N/A</v>
      </c>
    </row>
    <row r="450" spans="1:7" x14ac:dyDescent="0.2">
      <c r="A450">
        <v>448</v>
      </c>
      <c r="B450" t="e">
        <f>'po1'!F462</f>
        <v>#N/A</v>
      </c>
      <c r="C450" t="e">
        <f>'po1'!G462</f>
        <v>#N/A</v>
      </c>
      <c r="D450" t="e">
        <f>'po2'!F462</f>
        <v>#N/A</v>
      </c>
      <c r="E450" t="e">
        <f>IF($A$1=1,NA(),'po2'!G462)</f>
        <v>#N/A</v>
      </c>
      <c r="F450" t="e">
        <f>'po3'!F462</f>
        <v>#N/A</v>
      </c>
      <c r="G450" t="e">
        <f>IF($A$1&lt;3,NA(),'po3'!G462)</f>
        <v>#N/A</v>
      </c>
    </row>
    <row r="451" spans="1:7" x14ac:dyDescent="0.2">
      <c r="A451">
        <v>449</v>
      </c>
      <c r="B451" t="e">
        <f>'po1'!F463</f>
        <v>#N/A</v>
      </c>
      <c r="C451" t="e">
        <f>'po1'!G463</f>
        <v>#N/A</v>
      </c>
      <c r="D451" t="e">
        <f>'po2'!F463</f>
        <v>#N/A</v>
      </c>
      <c r="E451" t="e">
        <f>IF($A$1=1,NA(),'po2'!G463)</f>
        <v>#N/A</v>
      </c>
      <c r="F451" t="e">
        <f>'po3'!F463</f>
        <v>#N/A</v>
      </c>
      <c r="G451" t="e">
        <f>IF($A$1&lt;3,NA(),'po3'!G463)</f>
        <v>#N/A</v>
      </c>
    </row>
    <row r="452" spans="1:7" x14ac:dyDescent="0.2">
      <c r="A452">
        <v>450</v>
      </c>
      <c r="B452" t="e">
        <f>'po1'!F464</f>
        <v>#N/A</v>
      </c>
      <c r="C452" t="e">
        <f>'po1'!G464</f>
        <v>#N/A</v>
      </c>
      <c r="D452" t="e">
        <f>'po2'!F464</f>
        <v>#N/A</v>
      </c>
      <c r="E452" t="e">
        <f>IF($A$1=1,NA(),'po2'!G464)</f>
        <v>#N/A</v>
      </c>
      <c r="F452" t="e">
        <f>'po3'!F464</f>
        <v>#N/A</v>
      </c>
      <c r="G452" t="e">
        <f>IF($A$1&lt;3,NA(),'po3'!G464)</f>
        <v>#N/A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464"/>
  <sheetViews>
    <sheetView workbookViewId="0">
      <pane xSplit="7" ySplit="14" topLeftCell="H15" activePane="bottomRight" state="frozen"/>
      <selection pane="topRight" activeCell="H1" sqref="H1"/>
      <selection pane="bottomLeft" activeCell="A12" sqref="A12"/>
      <selection pane="bottomRight" activeCell="C1" sqref="C1"/>
    </sheetView>
  </sheetViews>
  <sheetFormatPr defaultRowHeight="13.2" x14ac:dyDescent="0.2"/>
  <sheetData>
    <row r="1" spans="1:52" x14ac:dyDescent="0.2">
      <c r="A1" t="s">
        <v>17</v>
      </c>
      <c r="B1">
        <v>1</v>
      </c>
      <c r="C1" s="2">
        <f>'5.po_repeat'!C3</f>
        <v>20</v>
      </c>
    </row>
    <row r="2" spans="1:52" x14ac:dyDescent="0.2">
      <c r="A2" t="s">
        <v>18</v>
      </c>
      <c r="B2">
        <v>1</v>
      </c>
      <c r="C2" s="2">
        <f>'5.po_repeat'!C4</f>
        <v>20</v>
      </c>
    </row>
    <row r="3" spans="1:52" x14ac:dyDescent="0.2">
      <c r="A3" t="s">
        <v>19</v>
      </c>
      <c r="B3">
        <v>1</v>
      </c>
      <c r="C3" s="2">
        <f>'5.po_repeat'!C5</f>
        <v>24</v>
      </c>
      <c r="E3" t="s">
        <v>20</v>
      </c>
      <c r="F3">
        <v>0</v>
      </c>
      <c r="G3">
        <f>'5.po_repeat'!E16</f>
        <v>0</v>
      </c>
    </row>
    <row r="4" spans="1:52" x14ac:dyDescent="0.2">
      <c r="A4" t="s">
        <v>38</v>
      </c>
      <c r="B4">
        <v>1</v>
      </c>
      <c r="C4" s="2">
        <f>'5.po_repeat'!C6</f>
        <v>1</v>
      </c>
      <c r="F4">
        <f>G11</f>
        <v>300</v>
      </c>
      <c r="G4">
        <f>G3</f>
        <v>0</v>
      </c>
    </row>
    <row r="5" spans="1:52" x14ac:dyDescent="0.2">
      <c r="A5" t="s">
        <v>39</v>
      </c>
      <c r="B5">
        <v>1</v>
      </c>
      <c r="C5" s="4">
        <f>LN(2)/C4</f>
        <v>0.69314718055994529</v>
      </c>
    </row>
    <row r="6" spans="1:52" x14ac:dyDescent="0.2">
      <c r="A6" t="s">
        <v>37</v>
      </c>
      <c r="B6">
        <v>1</v>
      </c>
      <c r="C6" s="2">
        <f>'5.po_repeat'!C7</f>
        <v>20</v>
      </c>
      <c r="E6" t="s">
        <v>23</v>
      </c>
      <c r="F6">
        <v>0</v>
      </c>
      <c r="G6">
        <f>'5.po_repeat'!E17</f>
        <v>0</v>
      </c>
    </row>
    <row r="7" spans="1:52" x14ac:dyDescent="0.2">
      <c r="A7" t="s">
        <v>21</v>
      </c>
      <c r="B7">
        <v>1</v>
      </c>
      <c r="C7" s="4">
        <f>LN(2)/C6</f>
        <v>3.4657359027997263E-2</v>
      </c>
      <c r="F7">
        <f>G11</f>
        <v>300</v>
      </c>
      <c r="G7">
        <f>G6</f>
        <v>0</v>
      </c>
    </row>
    <row r="8" spans="1:52" x14ac:dyDescent="0.2">
      <c r="A8" t="s">
        <v>40</v>
      </c>
      <c r="B8">
        <v>1</v>
      </c>
      <c r="C8" s="2">
        <f>'5.po_repeat'!C9</f>
        <v>0.8</v>
      </c>
    </row>
    <row r="9" spans="1:52" x14ac:dyDescent="0.2">
      <c r="A9" t="s">
        <v>22</v>
      </c>
      <c r="B9">
        <v>1</v>
      </c>
      <c r="C9" s="2">
        <f>'5.po_repeat'!C8</f>
        <v>60</v>
      </c>
    </row>
    <row r="10" spans="1:52" x14ac:dyDescent="0.2">
      <c r="A10" t="s">
        <v>24</v>
      </c>
      <c r="B10">
        <v>1</v>
      </c>
      <c r="C10" s="4">
        <f>C1*C8*C5/C9/(C5-C7)</f>
        <v>0.2807017543859649</v>
      </c>
      <c r="E10" t="s">
        <v>26</v>
      </c>
      <c r="F10">
        <v>0</v>
      </c>
      <c r="G10" s="3">
        <f>'5.po_repeat'!H4</f>
        <v>300</v>
      </c>
    </row>
    <row r="11" spans="1:52" x14ac:dyDescent="0.2">
      <c r="A11" t="s">
        <v>25</v>
      </c>
      <c r="B11">
        <v>1</v>
      </c>
      <c r="C11" s="4">
        <f>C2*C8*C5/C9/(C5-C7)</f>
        <v>0.2807017543859649</v>
      </c>
      <c r="E11" t="s">
        <v>27</v>
      </c>
      <c r="F11">
        <v>0</v>
      </c>
      <c r="G11">
        <f>IF(G10&gt;G12,G12,G10)</f>
        <v>300</v>
      </c>
    </row>
    <row r="12" spans="1:52" x14ac:dyDescent="0.2">
      <c r="E12" t="s">
        <v>28</v>
      </c>
      <c r="F12">
        <v>0</v>
      </c>
      <c r="G12">
        <f>'5.po_repeat'!H5</f>
        <v>1032</v>
      </c>
    </row>
    <row r="14" spans="1:52" x14ac:dyDescent="0.2">
      <c r="A14" t="s">
        <v>29</v>
      </c>
      <c r="B14" t="s">
        <v>30</v>
      </c>
      <c r="C14" t="s">
        <v>31</v>
      </c>
      <c r="D14" t="s">
        <v>32</v>
      </c>
      <c r="E14" t="s">
        <v>33</v>
      </c>
      <c r="F14" t="s">
        <v>34</v>
      </c>
      <c r="G14" t="s">
        <v>36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 t="shared" ref="B15:B78" si="0">FLOOR(A15-1,10)/10</f>
        <v>0</v>
      </c>
      <c r="C15" s="1">
        <f t="shared" ref="C15:C78" si="1">MOD(A15-1,10)</f>
        <v>0</v>
      </c>
      <c r="D15" s="1">
        <f t="shared" ref="D15:D78" si="2">(B15+C15/9)*$C$3</f>
        <v>0</v>
      </c>
      <c r="E15" s="1">
        <f t="shared" ref="E15:E78" si="3">$G$11-D15</f>
        <v>300</v>
      </c>
      <c r="F15" s="1">
        <f t="shared" ref="F15:F78" si="4">IF(E15&lt;0,NA(),D15)</f>
        <v>0</v>
      </c>
      <c r="G15" s="1">
        <f>IF(E15&lt;0,NA(),SUM(H15:AZ15))</f>
        <v>0</v>
      </c>
      <c r="H15" s="1">
        <f>$C$10*(EXP(-$C$7*D15)-EXP(-$C$5*D15))</f>
        <v>0</v>
      </c>
    </row>
    <row r="16" spans="1:52" x14ac:dyDescent="0.2">
      <c r="A16">
        <v>2</v>
      </c>
      <c r="B16">
        <f t="shared" si="0"/>
        <v>0</v>
      </c>
      <c r="C16">
        <f t="shared" si="1"/>
        <v>1</v>
      </c>
      <c r="D16">
        <f t="shared" si="2"/>
        <v>2.6666666666666665</v>
      </c>
      <c r="E16">
        <f t="shared" si="3"/>
        <v>297.33333333333331</v>
      </c>
      <c r="F16">
        <f t="shared" si="4"/>
        <v>2.6666666666666665</v>
      </c>
      <c r="G16">
        <f t="shared" ref="G16:G79" si="5">IF(E16&lt;0,NA(),SUM(H16:AZ16))</f>
        <v>0.21171434591476704</v>
      </c>
      <c r="H16">
        <f t="shared" ref="H16:H79" si="6">$C$10*(EXP(-$C$7*D16)-EXP(-$C$5*D16))</f>
        <v>0.21171434591476704</v>
      </c>
    </row>
    <row r="17" spans="1:9" x14ac:dyDescent="0.2">
      <c r="A17">
        <v>3</v>
      </c>
      <c r="B17">
        <f t="shared" si="0"/>
        <v>0</v>
      </c>
      <c r="C17">
        <f t="shared" si="1"/>
        <v>2</v>
      </c>
      <c r="D17">
        <f t="shared" si="2"/>
        <v>5.333333333333333</v>
      </c>
      <c r="E17">
        <f t="shared" si="3"/>
        <v>294.66666666666669</v>
      </c>
      <c r="F17">
        <f t="shared" si="4"/>
        <v>5.333333333333333</v>
      </c>
      <c r="G17">
        <f t="shared" si="5"/>
        <v>0.226367650443729</v>
      </c>
      <c r="H17">
        <f t="shared" si="6"/>
        <v>0.226367650443729</v>
      </c>
    </row>
    <row r="18" spans="1:9" x14ac:dyDescent="0.2">
      <c r="A18">
        <v>4</v>
      </c>
      <c r="B18">
        <f t="shared" si="0"/>
        <v>0</v>
      </c>
      <c r="C18">
        <f t="shared" si="1"/>
        <v>3</v>
      </c>
      <c r="D18">
        <f t="shared" si="2"/>
        <v>8</v>
      </c>
      <c r="E18">
        <f t="shared" si="3"/>
        <v>292</v>
      </c>
      <c r="F18">
        <f t="shared" si="4"/>
        <v>8</v>
      </c>
      <c r="G18">
        <f t="shared" si="5"/>
        <v>0.21163565845759974</v>
      </c>
      <c r="H18">
        <f t="shared" si="6"/>
        <v>0.21163565845759974</v>
      </c>
    </row>
    <row r="19" spans="1:9" x14ac:dyDescent="0.2">
      <c r="A19">
        <v>5</v>
      </c>
      <c r="B19">
        <f t="shared" si="0"/>
        <v>0</v>
      </c>
      <c r="C19">
        <f t="shared" si="1"/>
        <v>4</v>
      </c>
      <c r="D19">
        <f t="shared" si="2"/>
        <v>10.666666666666666</v>
      </c>
      <c r="E19">
        <f t="shared" si="3"/>
        <v>289.33333333333331</v>
      </c>
      <c r="F19">
        <f t="shared" si="4"/>
        <v>10.666666666666666</v>
      </c>
      <c r="G19">
        <f t="shared" si="5"/>
        <v>0.19377999836034918</v>
      </c>
      <c r="H19">
        <f t="shared" si="6"/>
        <v>0.19377999836034918</v>
      </c>
    </row>
    <row r="20" spans="1:9" x14ac:dyDescent="0.2">
      <c r="A20">
        <v>6</v>
      </c>
      <c r="B20">
        <f t="shared" si="0"/>
        <v>0</v>
      </c>
      <c r="C20">
        <f t="shared" si="1"/>
        <v>5</v>
      </c>
      <c r="D20">
        <f t="shared" si="2"/>
        <v>13.333333333333334</v>
      </c>
      <c r="E20">
        <f t="shared" si="3"/>
        <v>286.66666666666669</v>
      </c>
      <c r="F20">
        <f t="shared" si="4"/>
        <v>13.333333333333334</v>
      </c>
      <c r="G20">
        <f t="shared" si="5"/>
        <v>0.1768038281196346</v>
      </c>
      <c r="H20">
        <f t="shared" si="6"/>
        <v>0.1768038281196346</v>
      </c>
    </row>
    <row r="21" spans="1:9" x14ac:dyDescent="0.2">
      <c r="A21">
        <v>7</v>
      </c>
      <c r="B21">
        <f t="shared" si="0"/>
        <v>0</v>
      </c>
      <c r="C21">
        <f t="shared" si="1"/>
        <v>6</v>
      </c>
      <c r="D21">
        <f t="shared" si="2"/>
        <v>16</v>
      </c>
      <c r="E21">
        <f t="shared" si="3"/>
        <v>284</v>
      </c>
      <c r="F21">
        <f t="shared" si="4"/>
        <v>16</v>
      </c>
      <c r="G21">
        <f t="shared" si="5"/>
        <v>0.16121653858511018</v>
      </c>
      <c r="H21">
        <f t="shared" si="6"/>
        <v>0.16121653858511018</v>
      </c>
    </row>
    <row r="22" spans="1:9" x14ac:dyDescent="0.2">
      <c r="A22">
        <v>8</v>
      </c>
      <c r="B22">
        <f t="shared" si="0"/>
        <v>0</v>
      </c>
      <c r="C22">
        <f t="shared" si="1"/>
        <v>7</v>
      </c>
      <c r="D22">
        <f t="shared" si="2"/>
        <v>18.666666666666668</v>
      </c>
      <c r="E22">
        <f t="shared" si="3"/>
        <v>281.33333333333331</v>
      </c>
      <c r="F22">
        <f t="shared" si="4"/>
        <v>18.666666666666668</v>
      </c>
      <c r="G22">
        <f t="shared" si="5"/>
        <v>0.14698797426010426</v>
      </c>
      <c r="H22">
        <f t="shared" si="6"/>
        <v>0.14698797426010426</v>
      </c>
    </row>
    <row r="23" spans="1:9" x14ac:dyDescent="0.2">
      <c r="A23">
        <v>9</v>
      </c>
      <c r="B23">
        <f t="shared" si="0"/>
        <v>0</v>
      </c>
      <c r="C23">
        <f t="shared" si="1"/>
        <v>8</v>
      </c>
      <c r="D23">
        <f t="shared" si="2"/>
        <v>21.333333333333332</v>
      </c>
      <c r="E23">
        <f t="shared" si="3"/>
        <v>278.66666666666669</v>
      </c>
      <c r="F23">
        <f t="shared" si="4"/>
        <v>21.333333333333332</v>
      </c>
      <c r="G23">
        <f t="shared" si="5"/>
        <v>0.13401275045313824</v>
      </c>
      <c r="H23">
        <f t="shared" si="6"/>
        <v>0.13401275045313824</v>
      </c>
    </row>
    <row r="24" spans="1:9" x14ac:dyDescent="0.2">
      <c r="A24">
        <v>10</v>
      </c>
      <c r="B24">
        <f t="shared" si="0"/>
        <v>0</v>
      </c>
      <c r="C24">
        <f t="shared" si="1"/>
        <v>9</v>
      </c>
      <c r="D24">
        <f t="shared" si="2"/>
        <v>24</v>
      </c>
      <c r="E24">
        <f t="shared" si="3"/>
        <v>276</v>
      </c>
      <c r="F24">
        <f t="shared" si="4"/>
        <v>24</v>
      </c>
      <c r="G24">
        <f t="shared" si="5"/>
        <v>0.12218251846832767</v>
      </c>
      <c r="H24">
        <f t="shared" si="6"/>
        <v>0.12218251846832767</v>
      </c>
    </row>
    <row r="25" spans="1:9" s="1" customFormat="1" x14ac:dyDescent="0.2">
      <c r="A25" s="1">
        <v>11</v>
      </c>
      <c r="B25" s="1">
        <f t="shared" si="0"/>
        <v>1</v>
      </c>
      <c r="C25" s="1">
        <f t="shared" si="1"/>
        <v>0</v>
      </c>
      <c r="D25" s="1">
        <f t="shared" si="2"/>
        <v>24</v>
      </c>
      <c r="E25" s="1">
        <f t="shared" si="3"/>
        <v>276</v>
      </c>
      <c r="F25" s="1">
        <f t="shared" si="4"/>
        <v>24</v>
      </c>
      <c r="G25" s="1">
        <f t="shared" si="5"/>
        <v>0.12218251846832767</v>
      </c>
      <c r="H25" s="1">
        <f t="shared" si="6"/>
        <v>0.12218251846832767</v>
      </c>
      <c r="I25" s="1">
        <f>$C$11*(EXP(-$C$7*($D25-($I$14-1)*$C$3))-EXP(-$C$5*($D25-($I$14-1)*$C$3)))</f>
        <v>0</v>
      </c>
    </row>
    <row r="26" spans="1:9" x14ac:dyDescent="0.2">
      <c r="A26">
        <v>12</v>
      </c>
      <c r="B26">
        <f t="shared" si="0"/>
        <v>1</v>
      </c>
      <c r="C26">
        <f t="shared" si="1"/>
        <v>1</v>
      </c>
      <c r="D26">
        <f t="shared" si="2"/>
        <v>26.666666666666668</v>
      </c>
      <c r="E26">
        <f t="shared" si="3"/>
        <v>273.33333333333331</v>
      </c>
      <c r="F26">
        <f t="shared" si="4"/>
        <v>26.666666666666668</v>
      </c>
      <c r="G26">
        <f t="shared" si="5"/>
        <v>0.32311090833017941</v>
      </c>
      <c r="H26">
        <f t="shared" si="6"/>
        <v>0.11139656241541236</v>
      </c>
      <c r="I26">
        <f t="shared" ref="I26:I89" si="7">$C$11*(EXP(-$C$7*($D26-($I$14-1)*$C$3))-EXP(-$C$5*($D26-($I$14-1)*$C$3)))</f>
        <v>0.21171434591476707</v>
      </c>
    </row>
    <row r="27" spans="1:9" x14ac:dyDescent="0.2">
      <c r="A27">
        <v>13</v>
      </c>
      <c r="B27">
        <f t="shared" si="0"/>
        <v>1</v>
      </c>
      <c r="C27">
        <f t="shared" si="1"/>
        <v>2</v>
      </c>
      <c r="D27">
        <f t="shared" si="2"/>
        <v>29.333333333333336</v>
      </c>
      <c r="E27">
        <f t="shared" si="3"/>
        <v>270.66666666666669</v>
      </c>
      <c r="F27">
        <f t="shared" si="4"/>
        <v>29.333333333333336</v>
      </c>
      <c r="G27">
        <f t="shared" si="5"/>
        <v>0.32793040353333242</v>
      </c>
      <c r="H27">
        <f t="shared" si="6"/>
        <v>0.1015627530896034</v>
      </c>
      <c r="I27">
        <f t="shared" si="7"/>
        <v>0.226367650443729</v>
      </c>
    </row>
    <row r="28" spans="1:9" x14ac:dyDescent="0.2">
      <c r="A28">
        <v>14</v>
      </c>
      <c r="B28">
        <f t="shared" si="0"/>
        <v>1</v>
      </c>
      <c r="C28">
        <f t="shared" si="1"/>
        <v>3</v>
      </c>
      <c r="D28">
        <f t="shared" si="2"/>
        <v>32</v>
      </c>
      <c r="E28">
        <f t="shared" si="3"/>
        <v>268</v>
      </c>
      <c r="F28">
        <f t="shared" si="4"/>
        <v>32</v>
      </c>
      <c r="G28">
        <f t="shared" si="5"/>
        <v>0.30423270476227143</v>
      </c>
      <c r="H28">
        <f t="shared" si="6"/>
        <v>9.2597046304671707E-2</v>
      </c>
      <c r="I28">
        <f t="shared" si="7"/>
        <v>0.21163565845759974</v>
      </c>
    </row>
    <row r="29" spans="1:9" x14ac:dyDescent="0.2">
      <c r="A29">
        <v>15</v>
      </c>
      <c r="B29">
        <f t="shared" si="0"/>
        <v>1</v>
      </c>
      <c r="C29">
        <f t="shared" si="1"/>
        <v>4</v>
      </c>
      <c r="D29">
        <f t="shared" si="2"/>
        <v>34.666666666666664</v>
      </c>
      <c r="E29">
        <f t="shared" si="3"/>
        <v>265.33333333333331</v>
      </c>
      <c r="F29">
        <f t="shared" si="4"/>
        <v>34.666666666666664</v>
      </c>
      <c r="G29">
        <f t="shared" si="5"/>
        <v>0.27820280789967855</v>
      </c>
      <c r="H29">
        <f t="shared" si="6"/>
        <v>8.4422809539329319E-2</v>
      </c>
      <c r="I29">
        <f t="shared" si="7"/>
        <v>0.1937799983603492</v>
      </c>
    </row>
    <row r="30" spans="1:9" x14ac:dyDescent="0.2">
      <c r="A30">
        <v>16</v>
      </c>
      <c r="B30">
        <f t="shared" si="0"/>
        <v>1</v>
      </c>
      <c r="C30">
        <f t="shared" si="1"/>
        <v>5</v>
      </c>
      <c r="D30">
        <f t="shared" si="2"/>
        <v>37.333333333333336</v>
      </c>
      <c r="E30">
        <f t="shared" si="3"/>
        <v>262.66666666666669</v>
      </c>
      <c r="F30">
        <f t="shared" si="4"/>
        <v>37.333333333333336</v>
      </c>
      <c r="G30">
        <f t="shared" si="5"/>
        <v>0.25377400213167151</v>
      </c>
      <c r="H30">
        <f t="shared" si="6"/>
        <v>7.6970174012036915E-2</v>
      </c>
      <c r="I30">
        <f t="shared" si="7"/>
        <v>0.1768038281196346</v>
      </c>
    </row>
    <row r="31" spans="1:9" x14ac:dyDescent="0.2">
      <c r="A31">
        <v>17</v>
      </c>
      <c r="B31">
        <f t="shared" si="0"/>
        <v>1</v>
      </c>
      <c r="C31">
        <f t="shared" si="1"/>
        <v>6</v>
      </c>
      <c r="D31">
        <f t="shared" si="2"/>
        <v>40</v>
      </c>
      <c r="E31">
        <f t="shared" si="3"/>
        <v>260</v>
      </c>
      <c r="F31">
        <f t="shared" si="4"/>
        <v>40</v>
      </c>
      <c r="G31">
        <f t="shared" si="5"/>
        <v>0.2313919771813461</v>
      </c>
      <c r="H31">
        <f t="shared" si="6"/>
        <v>7.0175438596235928E-2</v>
      </c>
      <c r="I31">
        <f t="shared" si="7"/>
        <v>0.16121653858511018</v>
      </c>
    </row>
    <row r="32" spans="1:9" x14ac:dyDescent="0.2">
      <c r="A32">
        <v>18</v>
      </c>
      <c r="B32">
        <f t="shared" si="0"/>
        <v>1</v>
      </c>
      <c r="C32">
        <f t="shared" si="1"/>
        <v>7</v>
      </c>
      <c r="D32">
        <f t="shared" si="2"/>
        <v>42.666666666666664</v>
      </c>
      <c r="E32">
        <f t="shared" si="3"/>
        <v>257.33333333333331</v>
      </c>
      <c r="F32">
        <f t="shared" si="4"/>
        <v>42.666666666666664</v>
      </c>
      <c r="G32">
        <f t="shared" si="5"/>
        <v>0.21096849977292137</v>
      </c>
      <c r="H32">
        <f t="shared" si="6"/>
        <v>6.3980525512817119E-2</v>
      </c>
      <c r="I32">
        <f t="shared" si="7"/>
        <v>0.14698797426010426</v>
      </c>
    </row>
    <row r="33" spans="1:11" x14ac:dyDescent="0.2">
      <c r="A33">
        <v>19</v>
      </c>
      <c r="B33">
        <f t="shared" si="0"/>
        <v>1</v>
      </c>
      <c r="C33">
        <f t="shared" si="1"/>
        <v>8</v>
      </c>
      <c r="D33">
        <f t="shared" si="2"/>
        <v>45.333333333333329</v>
      </c>
      <c r="E33">
        <f t="shared" si="3"/>
        <v>254.66666666666669</v>
      </c>
      <c r="F33">
        <f t="shared" si="4"/>
        <v>45.333333333333329</v>
      </c>
      <c r="G33">
        <f t="shared" si="5"/>
        <v>0.19234523439297668</v>
      </c>
      <c r="H33">
        <f t="shared" si="6"/>
        <v>5.8332483939838427E-2</v>
      </c>
      <c r="I33">
        <f t="shared" si="7"/>
        <v>0.13401275045313826</v>
      </c>
    </row>
    <row r="34" spans="1:11" x14ac:dyDescent="0.2">
      <c r="A34">
        <v>20</v>
      </c>
      <c r="B34">
        <f t="shared" si="0"/>
        <v>1</v>
      </c>
      <c r="C34">
        <f t="shared" si="1"/>
        <v>9</v>
      </c>
      <c r="D34">
        <f t="shared" si="2"/>
        <v>48</v>
      </c>
      <c r="E34">
        <f t="shared" si="3"/>
        <v>252</v>
      </c>
      <c r="F34">
        <f t="shared" si="4"/>
        <v>48</v>
      </c>
      <c r="G34">
        <f t="shared" si="5"/>
        <v>0.17536555588974417</v>
      </c>
      <c r="H34">
        <f t="shared" si="6"/>
        <v>5.3183037421416487E-2</v>
      </c>
      <c r="I34">
        <f t="shared" si="7"/>
        <v>0.12218251846832767</v>
      </c>
    </row>
    <row r="35" spans="1:11" s="1" customFormat="1" x14ac:dyDescent="0.2">
      <c r="A35" s="1">
        <v>21</v>
      </c>
      <c r="B35" s="1">
        <f t="shared" si="0"/>
        <v>2</v>
      </c>
      <c r="C35" s="1">
        <f t="shared" si="1"/>
        <v>0</v>
      </c>
      <c r="D35" s="1">
        <f t="shared" si="2"/>
        <v>48</v>
      </c>
      <c r="E35" s="1">
        <f t="shared" si="3"/>
        <v>252</v>
      </c>
      <c r="F35" s="1">
        <f t="shared" si="4"/>
        <v>48</v>
      </c>
      <c r="G35" s="1">
        <f t="shared" si="5"/>
        <v>0.17536555588974417</v>
      </c>
      <c r="H35" s="1">
        <f t="shared" si="6"/>
        <v>5.3183037421416487E-2</v>
      </c>
      <c r="I35" s="1">
        <f t="shared" si="7"/>
        <v>0.12218251846832767</v>
      </c>
      <c r="J35" s="1">
        <f>$C$11*(EXP(-$C$7*($D35-($J$14-1)*$C$3))-EXP(-$C$5*($D35-($J$14-1)*$C$3)))</f>
        <v>0</v>
      </c>
    </row>
    <row r="36" spans="1:11" x14ac:dyDescent="0.2">
      <c r="A36">
        <v>22</v>
      </c>
      <c r="B36">
        <f t="shared" si="0"/>
        <v>2</v>
      </c>
      <c r="C36">
        <f t="shared" si="1"/>
        <v>1</v>
      </c>
      <c r="D36">
        <f t="shared" si="2"/>
        <v>50.666666666666671</v>
      </c>
      <c r="E36">
        <f t="shared" si="3"/>
        <v>249.33333333333331</v>
      </c>
      <c r="F36">
        <f t="shared" si="4"/>
        <v>50.666666666666671</v>
      </c>
      <c r="G36">
        <f t="shared" si="5"/>
        <v>0.37159907955711891</v>
      </c>
      <c r="H36">
        <f t="shared" si="6"/>
        <v>4.848817122693936E-2</v>
      </c>
      <c r="I36">
        <f t="shared" si="7"/>
        <v>0.11139656241541235</v>
      </c>
      <c r="J36">
        <f t="shared" ref="J36:J99" si="8">$C$11*(EXP(-$C$7*($D36-($J$14-1)*$C$3))-EXP(-$C$5*($D36-($J$14-1)*$C$3)))</f>
        <v>0.21171434591476718</v>
      </c>
    </row>
    <row r="37" spans="1:11" x14ac:dyDescent="0.2">
      <c r="A37">
        <v>23</v>
      </c>
      <c r="B37">
        <f t="shared" si="0"/>
        <v>2</v>
      </c>
      <c r="C37">
        <f t="shared" si="1"/>
        <v>2</v>
      </c>
      <c r="D37">
        <f t="shared" si="2"/>
        <v>53.333333333333336</v>
      </c>
      <c r="E37">
        <f t="shared" si="3"/>
        <v>246.66666666666666</v>
      </c>
      <c r="F37">
        <f t="shared" si="4"/>
        <v>53.333333333333336</v>
      </c>
      <c r="G37">
        <f t="shared" si="5"/>
        <v>0.37213815966999464</v>
      </c>
      <c r="H37">
        <f t="shared" si="6"/>
        <v>4.4207756136662196E-2</v>
      </c>
      <c r="I37">
        <f t="shared" si="7"/>
        <v>0.1015627530896034</v>
      </c>
      <c r="J37">
        <f t="shared" si="8"/>
        <v>0.226367650443729</v>
      </c>
    </row>
    <row r="38" spans="1:11" x14ac:dyDescent="0.2">
      <c r="A38">
        <v>24</v>
      </c>
      <c r="B38">
        <f t="shared" si="0"/>
        <v>2</v>
      </c>
      <c r="C38">
        <f t="shared" si="1"/>
        <v>3</v>
      </c>
      <c r="D38">
        <f t="shared" si="2"/>
        <v>56</v>
      </c>
      <c r="E38">
        <f t="shared" si="3"/>
        <v>244</v>
      </c>
      <c r="F38">
        <f t="shared" si="4"/>
        <v>56</v>
      </c>
      <c r="G38">
        <f t="shared" si="5"/>
        <v>0.34453791020076391</v>
      </c>
      <c r="H38">
        <f t="shared" si="6"/>
        <v>4.0305205438492468E-2</v>
      </c>
      <c r="I38">
        <f t="shared" si="7"/>
        <v>9.2597046304671707E-2</v>
      </c>
      <c r="J38">
        <f t="shared" si="8"/>
        <v>0.21163565845759974</v>
      </c>
    </row>
    <row r="39" spans="1:11" x14ac:dyDescent="0.2">
      <c r="A39">
        <v>25</v>
      </c>
      <c r="B39">
        <f t="shared" si="0"/>
        <v>2</v>
      </c>
      <c r="C39">
        <f t="shared" si="1"/>
        <v>4</v>
      </c>
      <c r="D39">
        <f t="shared" si="2"/>
        <v>58.666666666666671</v>
      </c>
      <c r="E39">
        <f t="shared" si="3"/>
        <v>241.33333333333331</v>
      </c>
      <c r="F39">
        <f t="shared" si="4"/>
        <v>58.666666666666671</v>
      </c>
      <c r="G39">
        <f t="shared" si="5"/>
        <v>0.31494997010391096</v>
      </c>
      <c r="H39">
        <f t="shared" si="6"/>
        <v>3.6747162204232513E-2</v>
      </c>
      <c r="I39">
        <f t="shared" si="7"/>
        <v>8.4422809539329305E-2</v>
      </c>
      <c r="J39">
        <f t="shared" si="8"/>
        <v>0.19377999836034915</v>
      </c>
    </row>
    <row r="40" spans="1:11" x14ac:dyDescent="0.2">
      <c r="A40">
        <v>26</v>
      </c>
      <c r="B40">
        <f t="shared" si="0"/>
        <v>2</v>
      </c>
      <c r="C40">
        <f t="shared" si="1"/>
        <v>5</v>
      </c>
      <c r="D40">
        <f t="shared" si="2"/>
        <v>61.333333333333329</v>
      </c>
      <c r="E40">
        <f t="shared" si="3"/>
        <v>238.66666666666669</v>
      </c>
      <c r="F40">
        <f t="shared" si="4"/>
        <v>61.333333333333329</v>
      </c>
      <c r="G40">
        <f t="shared" si="5"/>
        <v>0.28727721630396691</v>
      </c>
      <c r="H40">
        <f t="shared" si="6"/>
        <v>3.3503214172295327E-2</v>
      </c>
      <c r="I40">
        <f t="shared" si="7"/>
        <v>7.6970174012036929E-2</v>
      </c>
      <c r="J40">
        <f t="shared" si="8"/>
        <v>0.17680382811963466</v>
      </c>
    </row>
    <row r="41" spans="1:11" x14ac:dyDescent="0.2">
      <c r="A41">
        <v>27</v>
      </c>
      <c r="B41">
        <f t="shared" si="0"/>
        <v>2</v>
      </c>
      <c r="C41">
        <f t="shared" si="1"/>
        <v>6</v>
      </c>
      <c r="D41">
        <f t="shared" si="2"/>
        <v>64</v>
      </c>
      <c r="E41">
        <f t="shared" si="3"/>
        <v>236</v>
      </c>
      <c r="F41">
        <f t="shared" si="4"/>
        <v>64</v>
      </c>
      <c r="G41">
        <f t="shared" si="5"/>
        <v>0.2619376109812101</v>
      </c>
      <c r="H41">
        <f t="shared" si="6"/>
        <v>3.0545633799864007E-2</v>
      </c>
      <c r="I41">
        <f t="shared" si="7"/>
        <v>7.0175438596235928E-2</v>
      </c>
      <c r="J41">
        <f t="shared" si="8"/>
        <v>0.16121653858511018</v>
      </c>
    </row>
    <row r="42" spans="1:11" x14ac:dyDescent="0.2">
      <c r="A42">
        <v>28</v>
      </c>
      <c r="B42">
        <f t="shared" si="0"/>
        <v>2</v>
      </c>
      <c r="C42">
        <f t="shared" si="1"/>
        <v>7</v>
      </c>
      <c r="D42">
        <f t="shared" si="2"/>
        <v>66.666666666666657</v>
      </c>
      <c r="E42">
        <f t="shared" si="3"/>
        <v>233.33333333333334</v>
      </c>
      <c r="F42">
        <f t="shared" si="4"/>
        <v>66.666666666666657</v>
      </c>
      <c r="G42">
        <f t="shared" si="5"/>
        <v>0.23881764103552144</v>
      </c>
      <c r="H42">
        <f t="shared" si="6"/>
        <v>2.7849141262600002E-2</v>
      </c>
      <c r="I42">
        <f t="shared" si="7"/>
        <v>6.3980525512817132E-2</v>
      </c>
      <c r="J42">
        <f t="shared" si="8"/>
        <v>0.14698797426010429</v>
      </c>
    </row>
    <row r="43" spans="1:11" x14ac:dyDescent="0.2">
      <c r="A43">
        <v>29</v>
      </c>
      <c r="B43">
        <f t="shared" si="0"/>
        <v>2</v>
      </c>
      <c r="C43">
        <f t="shared" si="1"/>
        <v>8</v>
      </c>
      <c r="D43">
        <f t="shared" si="2"/>
        <v>69.333333333333329</v>
      </c>
      <c r="E43">
        <f t="shared" si="3"/>
        <v>230.66666666666669</v>
      </c>
      <c r="F43">
        <f t="shared" si="4"/>
        <v>69.333333333333329</v>
      </c>
      <c r="G43">
        <f t="shared" si="5"/>
        <v>0.21773592276912368</v>
      </c>
      <c r="H43">
        <f t="shared" si="6"/>
        <v>2.5390688376146987E-2</v>
      </c>
      <c r="I43">
        <f t="shared" si="7"/>
        <v>5.8332483939838427E-2</v>
      </c>
      <c r="J43">
        <f t="shared" si="8"/>
        <v>0.13401275045313826</v>
      </c>
    </row>
    <row r="44" spans="1:11" x14ac:dyDescent="0.2">
      <c r="A44">
        <v>30</v>
      </c>
      <c r="B44">
        <f t="shared" si="0"/>
        <v>2</v>
      </c>
      <c r="C44">
        <f t="shared" si="1"/>
        <v>9</v>
      </c>
      <c r="D44">
        <f t="shared" si="2"/>
        <v>72</v>
      </c>
      <c r="E44">
        <f t="shared" si="3"/>
        <v>228</v>
      </c>
      <c r="F44">
        <f t="shared" si="4"/>
        <v>72</v>
      </c>
      <c r="G44">
        <f t="shared" si="5"/>
        <v>0.19851481748225108</v>
      </c>
      <c r="H44">
        <f t="shared" si="6"/>
        <v>2.3149261592506919E-2</v>
      </c>
      <c r="I44">
        <f t="shared" si="7"/>
        <v>5.3183037421416487E-2</v>
      </c>
      <c r="J44">
        <f t="shared" si="8"/>
        <v>0.12218251846832767</v>
      </c>
    </row>
    <row r="45" spans="1:11" s="1" customFormat="1" x14ac:dyDescent="0.2">
      <c r="A45" s="1">
        <v>31</v>
      </c>
      <c r="B45" s="1">
        <f t="shared" si="0"/>
        <v>3</v>
      </c>
      <c r="C45" s="1">
        <f t="shared" si="1"/>
        <v>0</v>
      </c>
      <c r="D45" s="1">
        <f t="shared" si="2"/>
        <v>72</v>
      </c>
      <c r="E45" s="1">
        <f t="shared" si="3"/>
        <v>228</v>
      </c>
      <c r="F45" s="1">
        <f t="shared" si="4"/>
        <v>72</v>
      </c>
      <c r="G45" s="1">
        <f t="shared" si="5"/>
        <v>0.19851481748225108</v>
      </c>
      <c r="H45" s="1">
        <f t="shared" si="6"/>
        <v>2.3149261592506919E-2</v>
      </c>
      <c r="I45" s="1">
        <f t="shared" si="7"/>
        <v>5.3183037421416487E-2</v>
      </c>
      <c r="J45" s="1">
        <f t="shared" si="8"/>
        <v>0.12218251846832767</v>
      </c>
      <c r="K45" s="1">
        <f>$C$11*(EXP(-$C$7*($D45-($K$14-1)*$C$3))-EXP(-$C$5*($D45-($K$14-1)*$C$3)))</f>
        <v>0</v>
      </c>
    </row>
    <row r="46" spans="1:11" x14ac:dyDescent="0.2">
      <c r="A46">
        <v>32</v>
      </c>
      <c r="B46">
        <f t="shared" si="0"/>
        <v>3</v>
      </c>
      <c r="C46">
        <f t="shared" si="1"/>
        <v>1</v>
      </c>
      <c r="D46">
        <f t="shared" si="2"/>
        <v>74.666666666666671</v>
      </c>
      <c r="E46">
        <f t="shared" si="3"/>
        <v>225.33333333333331</v>
      </c>
      <c r="F46">
        <f t="shared" si="4"/>
        <v>74.666666666666671</v>
      </c>
      <c r="G46">
        <f t="shared" si="5"/>
        <v>0.39270478194452441</v>
      </c>
      <c r="H46">
        <f t="shared" si="6"/>
        <v>2.1105702387405553E-2</v>
      </c>
      <c r="I46">
        <f t="shared" si="7"/>
        <v>4.848817122693936E-2</v>
      </c>
      <c r="J46">
        <f t="shared" si="8"/>
        <v>0.11139656241541235</v>
      </c>
      <c r="K46">
        <f t="shared" ref="K46:K109" si="9">$C$11*(EXP(-$C$7*($D46-($K$14-1)*$C$3))-EXP(-$C$5*($D46-($K$14-1)*$C$3)))</f>
        <v>0.21171434591476718</v>
      </c>
    </row>
    <row r="47" spans="1:11" x14ac:dyDescent="0.2">
      <c r="A47">
        <v>33</v>
      </c>
      <c r="B47">
        <f t="shared" si="0"/>
        <v>3</v>
      </c>
      <c r="C47">
        <f t="shared" si="1"/>
        <v>2</v>
      </c>
      <c r="D47">
        <f t="shared" si="2"/>
        <v>77.333333333333343</v>
      </c>
      <c r="E47">
        <f t="shared" si="3"/>
        <v>222.66666666666666</v>
      </c>
      <c r="F47">
        <f t="shared" si="4"/>
        <v>77.333333333333343</v>
      </c>
      <c r="G47">
        <f t="shared" si="5"/>
        <v>0.39138070317340901</v>
      </c>
      <c r="H47">
        <f t="shared" si="6"/>
        <v>1.9242543503414485E-2</v>
      </c>
      <c r="I47">
        <f t="shared" si="7"/>
        <v>4.4207756136662182E-2</v>
      </c>
      <c r="J47">
        <f t="shared" si="8"/>
        <v>0.10156275308960337</v>
      </c>
      <c r="K47">
        <f t="shared" si="9"/>
        <v>0.226367650443729</v>
      </c>
    </row>
    <row r="48" spans="1:11" x14ac:dyDescent="0.2">
      <c r="A48">
        <v>34</v>
      </c>
      <c r="B48">
        <f t="shared" si="0"/>
        <v>3</v>
      </c>
      <c r="C48">
        <f t="shared" si="1"/>
        <v>3</v>
      </c>
      <c r="D48">
        <f t="shared" si="2"/>
        <v>80</v>
      </c>
      <c r="E48">
        <f t="shared" si="3"/>
        <v>220</v>
      </c>
      <c r="F48">
        <f t="shared" si="4"/>
        <v>80</v>
      </c>
      <c r="G48">
        <f t="shared" si="5"/>
        <v>0.36208176984988671</v>
      </c>
      <c r="H48">
        <f t="shared" si="6"/>
        <v>1.7543859649122806E-2</v>
      </c>
      <c r="I48">
        <f t="shared" si="7"/>
        <v>4.0305205438492468E-2</v>
      </c>
      <c r="J48">
        <f t="shared" si="8"/>
        <v>9.2597046304671707E-2</v>
      </c>
      <c r="K48">
        <f t="shared" si="9"/>
        <v>0.21163565845759974</v>
      </c>
    </row>
    <row r="49" spans="1:12" x14ac:dyDescent="0.2">
      <c r="A49">
        <v>35</v>
      </c>
      <c r="B49">
        <f t="shared" si="0"/>
        <v>3</v>
      </c>
      <c r="C49">
        <f t="shared" si="1"/>
        <v>4</v>
      </c>
      <c r="D49">
        <f t="shared" si="2"/>
        <v>82.666666666666671</v>
      </c>
      <c r="E49">
        <f t="shared" si="3"/>
        <v>217.33333333333331</v>
      </c>
      <c r="F49">
        <f t="shared" si="4"/>
        <v>82.666666666666671</v>
      </c>
      <c r="G49">
        <f t="shared" si="5"/>
        <v>0.3309451014821253</v>
      </c>
      <c r="H49">
        <f t="shared" si="6"/>
        <v>1.5995131378214327E-2</v>
      </c>
      <c r="I49">
        <f t="shared" si="7"/>
        <v>3.6747162204232513E-2</v>
      </c>
      <c r="J49">
        <f t="shared" si="8"/>
        <v>8.4422809539329305E-2</v>
      </c>
      <c r="K49">
        <f t="shared" si="9"/>
        <v>0.19377999836034915</v>
      </c>
    </row>
    <row r="50" spans="1:12" x14ac:dyDescent="0.2">
      <c r="A50">
        <v>36</v>
      </c>
      <c r="B50">
        <f t="shared" si="0"/>
        <v>3</v>
      </c>
      <c r="C50">
        <f t="shared" si="1"/>
        <v>5</v>
      </c>
      <c r="D50">
        <f t="shared" si="2"/>
        <v>85.333333333333329</v>
      </c>
      <c r="E50">
        <f t="shared" si="3"/>
        <v>214.66666666666669</v>
      </c>
      <c r="F50">
        <f t="shared" si="4"/>
        <v>85.333333333333329</v>
      </c>
      <c r="G50">
        <f t="shared" si="5"/>
        <v>0.30186033728892814</v>
      </c>
      <c r="H50">
        <f t="shared" si="6"/>
        <v>1.4583120984961192E-2</v>
      </c>
      <c r="I50">
        <f t="shared" si="7"/>
        <v>3.3503214172295327E-2</v>
      </c>
      <c r="J50">
        <f t="shared" si="8"/>
        <v>7.6970174012036929E-2</v>
      </c>
      <c r="K50">
        <f t="shared" si="9"/>
        <v>0.17680382811963466</v>
      </c>
    </row>
    <row r="51" spans="1:12" x14ac:dyDescent="0.2">
      <c r="A51">
        <v>37</v>
      </c>
      <c r="B51">
        <f t="shared" si="0"/>
        <v>3</v>
      </c>
      <c r="C51">
        <f t="shared" si="1"/>
        <v>6</v>
      </c>
      <c r="D51">
        <f t="shared" si="2"/>
        <v>88</v>
      </c>
      <c r="E51">
        <f t="shared" si="3"/>
        <v>212</v>
      </c>
      <c r="F51">
        <f t="shared" si="4"/>
        <v>88</v>
      </c>
      <c r="G51">
        <f t="shared" si="5"/>
        <v>0.27523337033656448</v>
      </c>
      <c r="H51">
        <f t="shared" si="6"/>
        <v>1.329575935535437E-2</v>
      </c>
      <c r="I51">
        <f t="shared" si="7"/>
        <v>3.0545633799864007E-2</v>
      </c>
      <c r="J51">
        <f t="shared" si="8"/>
        <v>7.0175438596235928E-2</v>
      </c>
      <c r="K51">
        <f t="shared" si="9"/>
        <v>0.16121653858511018</v>
      </c>
    </row>
    <row r="52" spans="1:12" x14ac:dyDescent="0.2">
      <c r="A52">
        <v>38</v>
      </c>
      <c r="B52">
        <f t="shared" si="0"/>
        <v>3</v>
      </c>
      <c r="C52">
        <f t="shared" si="1"/>
        <v>7</v>
      </c>
      <c r="D52">
        <f t="shared" si="2"/>
        <v>90.666666666666657</v>
      </c>
      <c r="E52">
        <f t="shared" si="3"/>
        <v>209.33333333333334</v>
      </c>
      <c r="F52">
        <f t="shared" si="4"/>
        <v>90.666666666666657</v>
      </c>
      <c r="G52">
        <f t="shared" si="5"/>
        <v>0.25093968384225629</v>
      </c>
      <c r="H52">
        <f t="shared" si="6"/>
        <v>1.212204280673488E-2</v>
      </c>
      <c r="I52">
        <f t="shared" si="7"/>
        <v>2.7849141262600002E-2</v>
      </c>
      <c r="J52">
        <f t="shared" si="8"/>
        <v>6.3980525512817132E-2</v>
      </c>
      <c r="K52">
        <f t="shared" si="9"/>
        <v>0.14698797426010429</v>
      </c>
    </row>
    <row r="53" spans="1:12" x14ac:dyDescent="0.2">
      <c r="A53">
        <v>39</v>
      </c>
      <c r="B53">
        <f t="shared" si="0"/>
        <v>3</v>
      </c>
      <c r="C53">
        <f t="shared" si="1"/>
        <v>8</v>
      </c>
      <c r="D53">
        <f t="shared" si="2"/>
        <v>93.333333333333329</v>
      </c>
      <c r="E53">
        <f t="shared" si="3"/>
        <v>206.66666666666669</v>
      </c>
      <c r="F53">
        <f t="shared" si="4"/>
        <v>93.333333333333329</v>
      </c>
      <c r="G53">
        <f t="shared" si="5"/>
        <v>0.22878786180328922</v>
      </c>
      <c r="H53">
        <f t="shared" si="6"/>
        <v>1.1051939034165556E-2</v>
      </c>
      <c r="I53">
        <f t="shared" si="7"/>
        <v>2.5390688376146987E-2</v>
      </c>
      <c r="J53">
        <f t="shared" si="8"/>
        <v>5.8332483939838427E-2</v>
      </c>
      <c r="K53">
        <f t="shared" si="9"/>
        <v>0.13401275045313826</v>
      </c>
    </row>
    <row r="54" spans="1:12" x14ac:dyDescent="0.2">
      <c r="A54">
        <v>40</v>
      </c>
      <c r="B54">
        <f t="shared" si="0"/>
        <v>3</v>
      </c>
      <c r="C54">
        <f t="shared" si="1"/>
        <v>9</v>
      </c>
      <c r="D54">
        <f t="shared" si="2"/>
        <v>96</v>
      </c>
      <c r="E54">
        <f t="shared" si="3"/>
        <v>204</v>
      </c>
      <c r="F54">
        <f t="shared" si="4"/>
        <v>96</v>
      </c>
      <c r="G54">
        <f t="shared" si="5"/>
        <v>0.2085911188418742</v>
      </c>
      <c r="H54">
        <f t="shared" si="6"/>
        <v>1.0076301359623119E-2</v>
      </c>
      <c r="I54">
        <f t="shared" si="7"/>
        <v>2.3149261592506919E-2</v>
      </c>
      <c r="J54">
        <f t="shared" si="8"/>
        <v>5.3183037421416487E-2</v>
      </c>
      <c r="K54">
        <f t="shared" si="9"/>
        <v>0.12218251846832767</v>
      </c>
    </row>
    <row r="55" spans="1:12" s="1" customFormat="1" x14ac:dyDescent="0.2">
      <c r="A55" s="1">
        <v>41</v>
      </c>
      <c r="B55" s="1">
        <f t="shared" si="0"/>
        <v>4</v>
      </c>
      <c r="C55" s="1">
        <f t="shared" si="1"/>
        <v>0</v>
      </c>
      <c r="D55" s="1">
        <f t="shared" si="2"/>
        <v>96</v>
      </c>
      <c r="E55" s="1">
        <f t="shared" si="3"/>
        <v>204</v>
      </c>
      <c r="F55" s="1">
        <f t="shared" si="4"/>
        <v>96</v>
      </c>
      <c r="G55" s="1">
        <f t="shared" si="5"/>
        <v>0.2085911188418742</v>
      </c>
      <c r="H55" s="1">
        <f t="shared" si="6"/>
        <v>1.0076301359623119E-2</v>
      </c>
      <c r="I55" s="1">
        <f t="shared" si="7"/>
        <v>2.3149261592506919E-2</v>
      </c>
      <c r="J55" s="1">
        <f t="shared" si="8"/>
        <v>5.3183037421416487E-2</v>
      </c>
      <c r="K55" s="1">
        <f t="shared" si="9"/>
        <v>0.12218251846832767</v>
      </c>
      <c r="L55" s="1">
        <f>$C$11*(EXP(-$C$7*($D55-($L$14-1)*$C$3))-EXP(-$C$5*($D55-($L$14-1)*$C$3)))</f>
        <v>0</v>
      </c>
    </row>
    <row r="56" spans="1:12" x14ac:dyDescent="0.2">
      <c r="A56">
        <v>42</v>
      </c>
      <c r="B56">
        <f t="shared" si="0"/>
        <v>4</v>
      </c>
      <c r="C56">
        <f t="shared" si="1"/>
        <v>1</v>
      </c>
      <c r="D56">
        <f t="shared" si="2"/>
        <v>98.666666666666657</v>
      </c>
      <c r="E56">
        <f t="shared" si="3"/>
        <v>201.33333333333334</v>
      </c>
      <c r="F56">
        <f t="shared" si="4"/>
        <v>98.666666666666657</v>
      </c>
      <c r="G56">
        <f t="shared" si="5"/>
        <v>0.40189157249558233</v>
      </c>
      <c r="H56">
        <f t="shared" si="6"/>
        <v>9.1867905510581351E-3</v>
      </c>
      <c r="I56">
        <f t="shared" si="7"/>
        <v>2.1105702387405563E-2</v>
      </c>
      <c r="J56">
        <f t="shared" si="8"/>
        <v>4.8488171226939381E-2</v>
      </c>
      <c r="K56">
        <f t="shared" si="9"/>
        <v>0.11139656241541239</v>
      </c>
      <c r="L56">
        <f t="shared" ref="L56:L119" si="10">$C$11*(EXP(-$C$7*($D56-($L$14-1)*$C$3))-EXP(-$C$5*($D56-($L$14-1)*$C$3)))</f>
        <v>0.21171434591476684</v>
      </c>
    </row>
    <row r="57" spans="1:12" x14ac:dyDescent="0.2">
      <c r="A57">
        <v>43</v>
      </c>
      <c r="B57">
        <f t="shared" si="0"/>
        <v>4</v>
      </c>
      <c r="C57">
        <f t="shared" si="1"/>
        <v>2</v>
      </c>
      <c r="D57">
        <f t="shared" si="2"/>
        <v>101.33333333333334</v>
      </c>
      <c r="E57">
        <f t="shared" si="3"/>
        <v>198.66666666666666</v>
      </c>
      <c r="F57">
        <f t="shared" si="4"/>
        <v>101.33333333333334</v>
      </c>
      <c r="G57">
        <f t="shared" si="5"/>
        <v>0.39975650671648288</v>
      </c>
      <c r="H57">
        <f t="shared" si="6"/>
        <v>8.3758035430738301E-3</v>
      </c>
      <c r="I57">
        <f t="shared" si="7"/>
        <v>1.9242543503414485E-2</v>
      </c>
      <c r="J57">
        <f t="shared" si="8"/>
        <v>4.4207756136662182E-2</v>
      </c>
      <c r="K57">
        <f t="shared" si="9"/>
        <v>0.10156275308960337</v>
      </c>
      <c r="L57">
        <f t="shared" si="10"/>
        <v>0.226367650443729</v>
      </c>
    </row>
    <row r="58" spans="1:12" x14ac:dyDescent="0.2">
      <c r="A58">
        <v>44</v>
      </c>
      <c r="B58">
        <f t="shared" si="0"/>
        <v>4</v>
      </c>
      <c r="C58">
        <f t="shared" si="1"/>
        <v>3</v>
      </c>
      <c r="D58">
        <f t="shared" si="2"/>
        <v>104</v>
      </c>
      <c r="E58">
        <f t="shared" si="3"/>
        <v>196</v>
      </c>
      <c r="F58">
        <f t="shared" si="4"/>
        <v>104</v>
      </c>
      <c r="G58">
        <f t="shared" si="5"/>
        <v>0.36971817829985271</v>
      </c>
      <c r="H58">
        <f t="shared" si="6"/>
        <v>7.6364084499660045E-3</v>
      </c>
      <c r="I58">
        <f t="shared" si="7"/>
        <v>1.7543859649122806E-2</v>
      </c>
      <c r="J58">
        <f t="shared" si="8"/>
        <v>4.0305205438492468E-2</v>
      </c>
      <c r="K58">
        <f t="shared" si="9"/>
        <v>9.2597046304671707E-2</v>
      </c>
      <c r="L58">
        <f t="shared" si="10"/>
        <v>0.21163565845759974</v>
      </c>
    </row>
    <row r="59" spans="1:12" x14ac:dyDescent="0.2">
      <c r="A59">
        <v>45</v>
      </c>
      <c r="B59">
        <f t="shared" si="0"/>
        <v>4</v>
      </c>
      <c r="C59">
        <f t="shared" si="1"/>
        <v>4</v>
      </c>
      <c r="D59">
        <f t="shared" si="2"/>
        <v>106.66666666666667</v>
      </c>
      <c r="E59">
        <f t="shared" si="3"/>
        <v>193.33333333333331</v>
      </c>
      <c r="F59">
        <f t="shared" si="4"/>
        <v>106.66666666666667</v>
      </c>
      <c r="G59">
        <f t="shared" si="5"/>
        <v>0.33790738679777532</v>
      </c>
      <c r="H59">
        <f t="shared" si="6"/>
        <v>6.9622853156499987E-3</v>
      </c>
      <c r="I59">
        <f t="shared" si="7"/>
        <v>1.5995131378214327E-2</v>
      </c>
      <c r="J59">
        <f t="shared" si="8"/>
        <v>3.6747162204232513E-2</v>
      </c>
      <c r="K59">
        <f t="shared" si="9"/>
        <v>8.4422809539329305E-2</v>
      </c>
      <c r="L59">
        <f t="shared" si="10"/>
        <v>0.19377999836034915</v>
      </c>
    </row>
    <row r="60" spans="1:12" x14ac:dyDescent="0.2">
      <c r="A60">
        <v>46</v>
      </c>
      <c r="B60">
        <f t="shared" si="0"/>
        <v>4</v>
      </c>
      <c r="C60">
        <f t="shared" si="1"/>
        <v>5</v>
      </c>
      <c r="D60">
        <f t="shared" si="2"/>
        <v>109.33333333333333</v>
      </c>
      <c r="E60">
        <f t="shared" si="3"/>
        <v>190.66666666666669</v>
      </c>
      <c r="F60">
        <f t="shared" si="4"/>
        <v>109.33333333333333</v>
      </c>
      <c r="G60">
        <f t="shared" si="5"/>
        <v>0.30820800938296489</v>
      </c>
      <c r="H60">
        <f t="shared" si="6"/>
        <v>6.3476720940367493E-3</v>
      </c>
      <c r="I60">
        <f t="shared" si="7"/>
        <v>1.4583120984961192E-2</v>
      </c>
      <c r="J60">
        <f t="shared" si="8"/>
        <v>3.3503214172295327E-2</v>
      </c>
      <c r="K60">
        <f t="shared" si="9"/>
        <v>7.6970174012036929E-2</v>
      </c>
      <c r="L60">
        <f t="shared" si="10"/>
        <v>0.17680382811963466</v>
      </c>
    </row>
    <row r="61" spans="1:12" x14ac:dyDescent="0.2">
      <c r="A61">
        <v>47</v>
      </c>
      <c r="B61">
        <f t="shared" si="0"/>
        <v>4</v>
      </c>
      <c r="C61">
        <f t="shared" si="1"/>
        <v>6</v>
      </c>
      <c r="D61">
        <f t="shared" si="2"/>
        <v>112</v>
      </c>
      <c r="E61">
        <f t="shared" si="3"/>
        <v>188</v>
      </c>
      <c r="F61">
        <f t="shared" si="4"/>
        <v>112</v>
      </c>
      <c r="G61">
        <f t="shared" si="5"/>
        <v>0.28102068573469119</v>
      </c>
      <c r="H61">
        <f t="shared" si="6"/>
        <v>5.7873153981267316E-3</v>
      </c>
      <c r="I61">
        <f t="shared" si="7"/>
        <v>1.329575935535437E-2</v>
      </c>
      <c r="J61">
        <f t="shared" si="8"/>
        <v>3.0545633799864007E-2</v>
      </c>
      <c r="K61">
        <f t="shared" si="9"/>
        <v>7.0175438596235928E-2</v>
      </c>
      <c r="L61">
        <f t="shared" si="10"/>
        <v>0.16121653858511018</v>
      </c>
    </row>
    <row r="62" spans="1:12" x14ac:dyDescent="0.2">
      <c r="A62">
        <v>48</v>
      </c>
      <c r="B62">
        <f t="shared" si="0"/>
        <v>4</v>
      </c>
      <c r="C62">
        <f t="shared" si="1"/>
        <v>7</v>
      </c>
      <c r="D62">
        <f t="shared" si="2"/>
        <v>114.66666666666666</v>
      </c>
      <c r="E62">
        <f t="shared" si="3"/>
        <v>185.33333333333334</v>
      </c>
      <c r="F62">
        <f t="shared" si="4"/>
        <v>114.66666666666666</v>
      </c>
      <c r="G62">
        <f t="shared" si="5"/>
        <v>0.25621610943910766</v>
      </c>
      <c r="H62">
        <f t="shared" si="6"/>
        <v>5.2764255968513925E-3</v>
      </c>
      <c r="I62">
        <f t="shared" si="7"/>
        <v>1.212204280673488E-2</v>
      </c>
      <c r="J62">
        <f t="shared" si="8"/>
        <v>2.7849141262600002E-2</v>
      </c>
      <c r="K62">
        <f t="shared" si="9"/>
        <v>6.3980525512817132E-2</v>
      </c>
      <c r="L62">
        <f t="shared" si="10"/>
        <v>0.14698797426010429</v>
      </c>
    </row>
    <row r="63" spans="1:12" x14ac:dyDescent="0.2">
      <c r="A63">
        <v>49</v>
      </c>
      <c r="B63">
        <f t="shared" si="0"/>
        <v>4</v>
      </c>
      <c r="C63">
        <f t="shared" si="1"/>
        <v>8</v>
      </c>
      <c r="D63">
        <f t="shared" si="2"/>
        <v>117.33333333333334</v>
      </c>
      <c r="E63">
        <f t="shared" si="3"/>
        <v>182.66666666666666</v>
      </c>
      <c r="F63">
        <f t="shared" si="4"/>
        <v>117.33333333333334</v>
      </c>
      <c r="G63">
        <f t="shared" si="5"/>
        <v>0.23359849767914276</v>
      </c>
      <c r="H63">
        <f t="shared" si="6"/>
        <v>4.8106358758536229E-3</v>
      </c>
      <c r="I63">
        <f t="shared" si="7"/>
        <v>1.1051939034165549E-2</v>
      </c>
      <c r="J63">
        <f t="shared" si="8"/>
        <v>2.539068837614698E-2</v>
      </c>
      <c r="K63">
        <f t="shared" si="9"/>
        <v>5.8332483939838399E-2</v>
      </c>
      <c r="L63">
        <f t="shared" si="10"/>
        <v>0.13401275045313821</v>
      </c>
    </row>
    <row r="64" spans="1:12" x14ac:dyDescent="0.2">
      <c r="A64">
        <v>50</v>
      </c>
      <c r="B64">
        <f t="shared" si="0"/>
        <v>4</v>
      </c>
      <c r="C64">
        <f t="shared" si="1"/>
        <v>9</v>
      </c>
      <c r="D64">
        <f t="shared" si="2"/>
        <v>120</v>
      </c>
      <c r="E64">
        <f t="shared" si="3"/>
        <v>180</v>
      </c>
      <c r="F64">
        <f t="shared" si="4"/>
        <v>120</v>
      </c>
      <c r="G64">
        <f t="shared" si="5"/>
        <v>0.21297708375415492</v>
      </c>
      <c r="H64">
        <f t="shared" si="6"/>
        <v>4.3859649122807032E-3</v>
      </c>
      <c r="I64">
        <f t="shared" si="7"/>
        <v>1.0076301359623119E-2</v>
      </c>
      <c r="J64">
        <f t="shared" si="8"/>
        <v>2.3149261592506919E-2</v>
      </c>
      <c r="K64">
        <f t="shared" si="9"/>
        <v>5.3183037421416487E-2</v>
      </c>
      <c r="L64">
        <f t="shared" si="10"/>
        <v>0.12218251846832767</v>
      </c>
    </row>
    <row r="65" spans="1:14" s="1" customFormat="1" x14ac:dyDescent="0.2">
      <c r="A65" s="1">
        <v>51</v>
      </c>
      <c r="B65" s="1">
        <f t="shared" si="0"/>
        <v>5</v>
      </c>
      <c r="C65" s="1">
        <f t="shared" si="1"/>
        <v>0</v>
      </c>
      <c r="D65" s="1">
        <f t="shared" si="2"/>
        <v>120</v>
      </c>
      <c r="E65" s="1">
        <f t="shared" si="3"/>
        <v>180</v>
      </c>
      <c r="F65" s="1">
        <f t="shared" si="4"/>
        <v>120</v>
      </c>
      <c r="G65" s="1">
        <f t="shared" si="5"/>
        <v>0.21297708375415492</v>
      </c>
      <c r="H65" s="1">
        <f t="shared" si="6"/>
        <v>4.3859649122807032E-3</v>
      </c>
      <c r="I65" s="1">
        <f t="shared" si="7"/>
        <v>1.0076301359623119E-2</v>
      </c>
      <c r="J65" s="1">
        <f t="shared" si="8"/>
        <v>2.3149261592506919E-2</v>
      </c>
      <c r="K65" s="1">
        <f t="shared" si="9"/>
        <v>5.3183037421416487E-2</v>
      </c>
      <c r="L65" s="1">
        <f t="shared" si="10"/>
        <v>0.12218251846832767</v>
      </c>
      <c r="M65" s="1">
        <f>$C$11*(EXP(-$C$7*($D65-($M$14-1)*$C$3))-EXP(-$C$5*($D65-($M$14-1)*$C$3)))</f>
        <v>0</v>
      </c>
    </row>
    <row r="66" spans="1:14" x14ac:dyDescent="0.2">
      <c r="A66">
        <v>52</v>
      </c>
      <c r="B66">
        <f t="shared" si="0"/>
        <v>5</v>
      </c>
      <c r="C66">
        <f t="shared" si="1"/>
        <v>1</v>
      </c>
      <c r="D66">
        <f t="shared" si="2"/>
        <v>122.66666666666666</v>
      </c>
      <c r="E66">
        <f t="shared" si="3"/>
        <v>177.33333333333334</v>
      </c>
      <c r="F66">
        <f t="shared" si="4"/>
        <v>122.66666666666666</v>
      </c>
      <c r="G66">
        <f t="shared" si="5"/>
        <v>0.4058903553401359</v>
      </c>
      <c r="H66">
        <f t="shared" si="6"/>
        <v>3.9987828445535844E-3</v>
      </c>
      <c r="I66">
        <f t="shared" si="7"/>
        <v>9.1867905510581351E-3</v>
      </c>
      <c r="J66">
        <f t="shared" si="8"/>
        <v>2.1105702387405563E-2</v>
      </c>
      <c r="K66">
        <f t="shared" si="9"/>
        <v>4.8488171226939381E-2</v>
      </c>
      <c r="L66">
        <f t="shared" si="10"/>
        <v>0.11139656241541239</v>
      </c>
      <c r="M66">
        <f t="shared" ref="M66:M129" si="11">$C$11*(EXP(-$C$7*($D66-($M$14-1)*$C$3))-EXP(-$C$5*($D66-($M$14-1)*$C$3)))</f>
        <v>0.21171434591476684</v>
      </c>
    </row>
    <row r="67" spans="1:14" x14ac:dyDescent="0.2">
      <c r="A67">
        <v>53</v>
      </c>
      <c r="B67">
        <f t="shared" si="0"/>
        <v>5</v>
      </c>
      <c r="C67">
        <f t="shared" si="1"/>
        <v>2</v>
      </c>
      <c r="D67">
        <f t="shared" si="2"/>
        <v>125.33333333333334</v>
      </c>
      <c r="E67">
        <f t="shared" si="3"/>
        <v>174.66666666666666</v>
      </c>
      <c r="F67">
        <f t="shared" si="4"/>
        <v>125.33333333333334</v>
      </c>
      <c r="G67">
        <f t="shared" si="5"/>
        <v>0.40340228696272318</v>
      </c>
      <c r="H67">
        <f t="shared" si="6"/>
        <v>3.6457802462402972E-3</v>
      </c>
      <c r="I67">
        <f t="shared" si="7"/>
        <v>8.3758035430738301E-3</v>
      </c>
      <c r="J67">
        <f t="shared" si="8"/>
        <v>1.9242543503414485E-2</v>
      </c>
      <c r="K67">
        <f t="shared" si="9"/>
        <v>4.4207756136662182E-2</v>
      </c>
      <c r="L67">
        <f t="shared" si="10"/>
        <v>0.10156275308960337</v>
      </c>
      <c r="M67">
        <f t="shared" si="11"/>
        <v>0.226367650443729</v>
      </c>
    </row>
    <row r="68" spans="1:14" x14ac:dyDescent="0.2">
      <c r="A68">
        <v>54</v>
      </c>
      <c r="B68">
        <f t="shared" si="0"/>
        <v>5</v>
      </c>
      <c r="C68">
        <f t="shared" si="1"/>
        <v>3</v>
      </c>
      <c r="D68">
        <f t="shared" si="2"/>
        <v>128</v>
      </c>
      <c r="E68">
        <f t="shared" si="3"/>
        <v>172</v>
      </c>
      <c r="F68">
        <f t="shared" si="4"/>
        <v>128</v>
      </c>
      <c r="G68">
        <f t="shared" si="5"/>
        <v>0.37304211813869131</v>
      </c>
      <c r="H68">
        <f t="shared" si="6"/>
        <v>3.3239398388385934E-3</v>
      </c>
      <c r="I68">
        <f t="shared" si="7"/>
        <v>7.6364084499660045E-3</v>
      </c>
      <c r="J68">
        <f t="shared" si="8"/>
        <v>1.7543859649122806E-2</v>
      </c>
      <c r="K68">
        <f t="shared" si="9"/>
        <v>4.0305205438492468E-2</v>
      </c>
      <c r="L68">
        <f t="shared" si="10"/>
        <v>9.2597046304671707E-2</v>
      </c>
      <c r="M68">
        <f t="shared" si="11"/>
        <v>0.21163565845759974</v>
      </c>
    </row>
    <row r="69" spans="1:14" x14ac:dyDescent="0.2">
      <c r="A69">
        <v>55</v>
      </c>
      <c r="B69">
        <f t="shared" si="0"/>
        <v>5</v>
      </c>
      <c r="C69">
        <f t="shared" si="1"/>
        <v>4</v>
      </c>
      <c r="D69">
        <f t="shared" si="2"/>
        <v>130.66666666666669</v>
      </c>
      <c r="E69">
        <f t="shared" si="3"/>
        <v>169.33333333333331</v>
      </c>
      <c r="F69">
        <f t="shared" si="4"/>
        <v>130.66666666666669</v>
      </c>
      <c r="G69">
        <f t="shared" si="5"/>
        <v>0.3409378974994588</v>
      </c>
      <c r="H69">
        <f t="shared" si="6"/>
        <v>3.0305107016837187E-3</v>
      </c>
      <c r="I69">
        <f t="shared" si="7"/>
        <v>6.9622853156499961E-3</v>
      </c>
      <c r="J69">
        <f t="shared" si="8"/>
        <v>1.599513137821432E-2</v>
      </c>
      <c r="K69">
        <f t="shared" si="9"/>
        <v>3.6747162204232499E-2</v>
      </c>
      <c r="L69">
        <f t="shared" si="10"/>
        <v>8.4422809539329249E-2</v>
      </c>
      <c r="M69">
        <f t="shared" si="11"/>
        <v>0.19377999836034907</v>
      </c>
    </row>
    <row r="70" spans="1:14" x14ac:dyDescent="0.2">
      <c r="A70">
        <v>56</v>
      </c>
      <c r="B70">
        <f t="shared" si="0"/>
        <v>5</v>
      </c>
      <c r="C70">
        <f t="shared" si="1"/>
        <v>5</v>
      </c>
      <c r="D70">
        <f t="shared" si="2"/>
        <v>133.33333333333331</v>
      </c>
      <c r="E70">
        <f t="shared" si="3"/>
        <v>166.66666666666669</v>
      </c>
      <c r="F70">
        <f t="shared" si="4"/>
        <v>133.33333333333331</v>
      </c>
      <c r="G70">
        <f t="shared" si="5"/>
        <v>0.31097099414150642</v>
      </c>
      <c r="H70">
        <f t="shared" si="6"/>
        <v>2.7629847585413907E-3</v>
      </c>
      <c r="I70">
        <f t="shared" si="7"/>
        <v>6.3476720940367519E-3</v>
      </c>
      <c r="J70">
        <f t="shared" si="8"/>
        <v>1.4583120984961197E-2</v>
      </c>
      <c r="K70">
        <f t="shared" si="9"/>
        <v>3.3503214172295341E-2</v>
      </c>
      <c r="L70">
        <f t="shared" si="10"/>
        <v>7.6970174012036985E-2</v>
      </c>
      <c r="M70">
        <f t="shared" si="11"/>
        <v>0.17680382811963474</v>
      </c>
    </row>
    <row r="71" spans="1:14" x14ac:dyDescent="0.2">
      <c r="A71">
        <v>57</v>
      </c>
      <c r="B71">
        <f t="shared" si="0"/>
        <v>5</v>
      </c>
      <c r="C71">
        <f t="shared" si="1"/>
        <v>6</v>
      </c>
      <c r="D71">
        <f t="shared" si="2"/>
        <v>136</v>
      </c>
      <c r="E71">
        <f t="shared" si="3"/>
        <v>164</v>
      </c>
      <c r="F71">
        <f t="shared" si="4"/>
        <v>136</v>
      </c>
      <c r="G71">
        <f t="shared" si="5"/>
        <v>0.283539761074597</v>
      </c>
      <c r="H71">
        <f t="shared" si="6"/>
        <v>2.5190753399057793E-3</v>
      </c>
      <c r="I71">
        <f t="shared" si="7"/>
        <v>5.7873153981267316E-3</v>
      </c>
      <c r="J71">
        <f t="shared" si="8"/>
        <v>1.329575935535437E-2</v>
      </c>
      <c r="K71">
        <f t="shared" si="9"/>
        <v>3.0545633799864007E-2</v>
      </c>
      <c r="L71">
        <f t="shared" si="10"/>
        <v>7.0175438596235928E-2</v>
      </c>
      <c r="M71">
        <f t="shared" si="11"/>
        <v>0.16121653858511018</v>
      </c>
    </row>
    <row r="72" spans="1:14" x14ac:dyDescent="0.2">
      <c r="A72">
        <v>58</v>
      </c>
      <c r="B72">
        <f t="shared" si="0"/>
        <v>5</v>
      </c>
      <c r="C72">
        <f t="shared" si="1"/>
        <v>7</v>
      </c>
      <c r="D72">
        <f t="shared" si="2"/>
        <v>138.66666666666666</v>
      </c>
      <c r="E72">
        <f t="shared" si="3"/>
        <v>161.33333333333334</v>
      </c>
      <c r="F72">
        <f t="shared" si="4"/>
        <v>138.66666666666666</v>
      </c>
      <c r="G72">
        <f t="shared" si="5"/>
        <v>0.25851280707687224</v>
      </c>
      <c r="H72">
        <f t="shared" si="6"/>
        <v>2.2966976377645338E-3</v>
      </c>
      <c r="I72">
        <f t="shared" si="7"/>
        <v>5.2764255968513925E-3</v>
      </c>
      <c r="J72">
        <f t="shared" si="8"/>
        <v>1.212204280673488E-2</v>
      </c>
      <c r="K72">
        <f t="shared" si="9"/>
        <v>2.7849141262600002E-2</v>
      </c>
      <c r="L72">
        <f t="shared" si="10"/>
        <v>6.3980525512817132E-2</v>
      </c>
      <c r="M72">
        <f t="shared" si="11"/>
        <v>0.14698797426010429</v>
      </c>
    </row>
    <row r="73" spans="1:14" x14ac:dyDescent="0.2">
      <c r="A73">
        <v>59</v>
      </c>
      <c r="B73">
        <f t="shared" si="0"/>
        <v>5</v>
      </c>
      <c r="C73">
        <f t="shared" si="1"/>
        <v>8</v>
      </c>
      <c r="D73">
        <f t="shared" si="2"/>
        <v>141.33333333333334</v>
      </c>
      <c r="E73">
        <f t="shared" si="3"/>
        <v>158.66666666666666</v>
      </c>
      <c r="F73">
        <f t="shared" si="4"/>
        <v>141.33333333333334</v>
      </c>
      <c r="G73">
        <f t="shared" si="5"/>
        <v>0.23569244856491123</v>
      </c>
      <c r="H73">
        <f t="shared" si="6"/>
        <v>2.0939508857684571E-3</v>
      </c>
      <c r="I73">
        <f t="shared" si="7"/>
        <v>4.8106358758536229E-3</v>
      </c>
      <c r="J73">
        <f t="shared" si="8"/>
        <v>1.1051939034165549E-2</v>
      </c>
      <c r="K73">
        <f t="shared" si="9"/>
        <v>2.539068837614698E-2</v>
      </c>
      <c r="L73">
        <f t="shared" si="10"/>
        <v>5.8332483939838399E-2</v>
      </c>
      <c r="M73">
        <f t="shared" si="11"/>
        <v>0.13401275045313821</v>
      </c>
    </row>
    <row r="74" spans="1:14" x14ac:dyDescent="0.2">
      <c r="A74">
        <v>60</v>
      </c>
      <c r="B74">
        <f t="shared" si="0"/>
        <v>5</v>
      </c>
      <c r="C74">
        <f t="shared" si="1"/>
        <v>9</v>
      </c>
      <c r="D74">
        <f t="shared" si="2"/>
        <v>144</v>
      </c>
      <c r="E74">
        <f t="shared" si="3"/>
        <v>156</v>
      </c>
      <c r="F74">
        <f t="shared" si="4"/>
        <v>144</v>
      </c>
      <c r="G74">
        <f t="shared" si="5"/>
        <v>0.2148861858666464</v>
      </c>
      <c r="H74">
        <f t="shared" si="6"/>
        <v>1.9091021124915007E-3</v>
      </c>
      <c r="I74">
        <f t="shared" si="7"/>
        <v>4.3859649122807032E-3</v>
      </c>
      <c r="J74">
        <f t="shared" si="8"/>
        <v>1.0076301359623119E-2</v>
      </c>
      <c r="K74">
        <f t="shared" si="9"/>
        <v>2.3149261592506919E-2</v>
      </c>
      <c r="L74">
        <f t="shared" si="10"/>
        <v>5.3183037421416487E-2</v>
      </c>
      <c r="M74">
        <f t="shared" si="11"/>
        <v>0.12218251846832767</v>
      </c>
    </row>
    <row r="75" spans="1:14" s="1" customFormat="1" x14ac:dyDescent="0.2">
      <c r="A75" s="1">
        <v>61</v>
      </c>
      <c r="B75" s="1">
        <f t="shared" si="0"/>
        <v>6</v>
      </c>
      <c r="C75" s="1">
        <f t="shared" si="1"/>
        <v>0</v>
      </c>
      <c r="D75" s="1">
        <f t="shared" si="2"/>
        <v>144</v>
      </c>
      <c r="E75" s="1">
        <f t="shared" si="3"/>
        <v>156</v>
      </c>
      <c r="F75" s="1">
        <f t="shared" si="4"/>
        <v>144</v>
      </c>
      <c r="G75" s="1">
        <f t="shared" si="5"/>
        <v>0.2148861858666464</v>
      </c>
      <c r="H75" s="1">
        <f t="shared" si="6"/>
        <v>1.9091021124915007E-3</v>
      </c>
      <c r="I75" s="1">
        <f t="shared" si="7"/>
        <v>4.3859649122807032E-3</v>
      </c>
      <c r="J75" s="1">
        <f t="shared" si="8"/>
        <v>1.0076301359623119E-2</v>
      </c>
      <c r="K75" s="1">
        <f t="shared" si="9"/>
        <v>2.3149261592506919E-2</v>
      </c>
      <c r="L75" s="1">
        <f t="shared" si="10"/>
        <v>5.3183037421416487E-2</v>
      </c>
      <c r="M75" s="1">
        <f t="shared" si="11"/>
        <v>0.12218251846832767</v>
      </c>
      <c r="N75" s="1">
        <f>$C$11*(EXP(-$C$7*($D75-($N$14-1)*$C$3))-EXP(-$C$5*($D75-($N$14-1)*$C$3)))</f>
        <v>0</v>
      </c>
    </row>
    <row r="76" spans="1:14" x14ac:dyDescent="0.2">
      <c r="A76">
        <v>62</v>
      </c>
      <c r="B76">
        <f t="shared" si="0"/>
        <v>6</v>
      </c>
      <c r="C76">
        <f t="shared" si="1"/>
        <v>1</v>
      </c>
      <c r="D76">
        <f t="shared" si="2"/>
        <v>146.66666666666666</v>
      </c>
      <c r="E76">
        <f t="shared" si="3"/>
        <v>153.33333333333334</v>
      </c>
      <c r="F76">
        <f t="shared" si="4"/>
        <v>146.66666666666666</v>
      </c>
      <c r="G76">
        <f t="shared" si="5"/>
        <v>0.40763092666904838</v>
      </c>
      <c r="H76">
        <f t="shared" si="6"/>
        <v>1.7405713289125001E-3</v>
      </c>
      <c r="I76">
        <f t="shared" si="7"/>
        <v>3.9987828445535844E-3</v>
      </c>
      <c r="J76">
        <f t="shared" si="8"/>
        <v>9.1867905510581351E-3</v>
      </c>
      <c r="K76">
        <f t="shared" si="9"/>
        <v>2.1105702387405563E-2</v>
      </c>
      <c r="L76">
        <f t="shared" si="10"/>
        <v>4.8488171226939381E-2</v>
      </c>
      <c r="M76">
        <f t="shared" si="11"/>
        <v>0.11139656241541239</v>
      </c>
      <c r="N76">
        <f t="shared" ref="N76:N139" si="12">$C$11*(EXP(-$C$7*($D76-($N$14-1)*$C$3))-EXP(-$C$5*($D76-($N$14-1)*$C$3)))</f>
        <v>0.21171434591476684</v>
      </c>
    </row>
    <row r="77" spans="1:14" x14ac:dyDescent="0.2">
      <c r="A77">
        <v>63</v>
      </c>
      <c r="B77">
        <f t="shared" si="0"/>
        <v>6</v>
      </c>
      <c r="C77">
        <f t="shared" si="1"/>
        <v>2</v>
      </c>
      <c r="D77">
        <f t="shared" si="2"/>
        <v>149.33333333333334</v>
      </c>
      <c r="E77">
        <f t="shared" si="3"/>
        <v>150.66666666666666</v>
      </c>
      <c r="F77">
        <f t="shared" si="4"/>
        <v>149.33333333333334</v>
      </c>
      <c r="G77">
        <f t="shared" si="5"/>
        <v>0.40498920498623237</v>
      </c>
      <c r="H77">
        <f t="shared" si="6"/>
        <v>1.5869180235091862E-3</v>
      </c>
      <c r="I77">
        <f t="shared" si="7"/>
        <v>3.6457802462402972E-3</v>
      </c>
      <c r="J77">
        <f t="shared" si="8"/>
        <v>8.3758035430738301E-3</v>
      </c>
      <c r="K77">
        <f t="shared" si="9"/>
        <v>1.9242543503414485E-2</v>
      </c>
      <c r="L77">
        <f t="shared" si="10"/>
        <v>4.4207756136662182E-2</v>
      </c>
      <c r="M77">
        <f t="shared" si="11"/>
        <v>0.10156275308960337</v>
      </c>
      <c r="N77">
        <f t="shared" si="12"/>
        <v>0.226367650443729</v>
      </c>
    </row>
    <row r="78" spans="1:14" x14ac:dyDescent="0.2">
      <c r="A78">
        <v>64</v>
      </c>
      <c r="B78">
        <f t="shared" si="0"/>
        <v>6</v>
      </c>
      <c r="C78">
        <f t="shared" si="1"/>
        <v>3</v>
      </c>
      <c r="D78">
        <f t="shared" si="2"/>
        <v>152</v>
      </c>
      <c r="E78">
        <f t="shared" si="3"/>
        <v>148</v>
      </c>
      <c r="F78">
        <f t="shared" si="4"/>
        <v>152</v>
      </c>
      <c r="G78">
        <f t="shared" si="5"/>
        <v>0.37448894698822299</v>
      </c>
      <c r="H78">
        <f t="shared" si="6"/>
        <v>1.4468288495316827E-3</v>
      </c>
      <c r="I78">
        <f t="shared" si="7"/>
        <v>3.3239398388385934E-3</v>
      </c>
      <c r="J78">
        <f t="shared" si="8"/>
        <v>7.6364084499660045E-3</v>
      </c>
      <c r="K78">
        <f t="shared" si="9"/>
        <v>1.7543859649122806E-2</v>
      </c>
      <c r="L78">
        <f t="shared" si="10"/>
        <v>4.0305205438492468E-2</v>
      </c>
      <c r="M78">
        <f t="shared" si="11"/>
        <v>9.2597046304671707E-2</v>
      </c>
      <c r="N78">
        <f t="shared" si="12"/>
        <v>0.21163565845759974</v>
      </c>
    </row>
    <row r="79" spans="1:14" x14ac:dyDescent="0.2">
      <c r="A79">
        <v>65</v>
      </c>
      <c r="B79">
        <f t="shared" ref="B79:B142" si="13">FLOOR(A79-1,10)/10</f>
        <v>6</v>
      </c>
      <c r="C79">
        <f t="shared" ref="C79:C142" si="14">MOD(A79-1,10)</f>
        <v>4</v>
      </c>
      <c r="D79">
        <f t="shared" ref="D79:D142" si="15">(B79+C79/9)*$C$3</f>
        <v>154.66666666666669</v>
      </c>
      <c r="E79">
        <f t="shared" ref="E79:E142" si="16">$G$11-D79</f>
        <v>145.33333333333331</v>
      </c>
      <c r="F79">
        <f t="shared" ref="F79:F142" si="17">IF(E79&lt;0,NA(),D79)</f>
        <v>154.66666666666669</v>
      </c>
      <c r="G79">
        <f t="shared" si="5"/>
        <v>0.3422570038986717</v>
      </c>
      <c r="H79">
        <f t="shared" si="6"/>
        <v>1.3191063992128466E-3</v>
      </c>
      <c r="I79">
        <f t="shared" si="7"/>
        <v>3.0305107016837187E-3</v>
      </c>
      <c r="J79">
        <f t="shared" si="8"/>
        <v>6.9622853156499961E-3</v>
      </c>
      <c r="K79">
        <f t="shared" si="9"/>
        <v>1.599513137821432E-2</v>
      </c>
      <c r="L79">
        <f t="shared" si="10"/>
        <v>3.6747162204232499E-2</v>
      </c>
      <c r="M79">
        <f t="shared" si="11"/>
        <v>8.4422809539329249E-2</v>
      </c>
      <c r="N79">
        <f t="shared" si="12"/>
        <v>0.19377999836034907</v>
      </c>
    </row>
    <row r="80" spans="1:14" x14ac:dyDescent="0.2">
      <c r="A80">
        <v>66</v>
      </c>
      <c r="B80">
        <f t="shared" si="13"/>
        <v>6</v>
      </c>
      <c r="C80">
        <f t="shared" si="14"/>
        <v>5</v>
      </c>
      <c r="D80">
        <f t="shared" si="15"/>
        <v>157.33333333333331</v>
      </c>
      <c r="E80">
        <f t="shared" si="16"/>
        <v>142.66666666666669</v>
      </c>
      <c r="F80">
        <f t="shared" si="17"/>
        <v>157.33333333333331</v>
      </c>
      <c r="G80">
        <f t="shared" ref="G80:G143" si="18">IF(E80&lt;0,NA(),SUM(H80:AZ80))</f>
        <v>0.31217365311046985</v>
      </c>
      <c r="H80">
        <f t="shared" ref="H80:H143" si="19">$C$10*(EXP(-$C$7*D80)-EXP(-$C$5*D80))</f>
        <v>1.2026589689634066E-3</v>
      </c>
      <c r="I80">
        <f t="shared" si="7"/>
        <v>2.7629847585413907E-3</v>
      </c>
      <c r="J80">
        <f t="shared" si="8"/>
        <v>6.3476720940367519E-3</v>
      </c>
      <c r="K80">
        <f t="shared" si="9"/>
        <v>1.4583120984961197E-2</v>
      </c>
      <c r="L80">
        <f t="shared" si="10"/>
        <v>3.3503214172295341E-2</v>
      </c>
      <c r="M80">
        <f t="shared" si="11"/>
        <v>7.6970174012036985E-2</v>
      </c>
      <c r="N80">
        <f t="shared" si="12"/>
        <v>0.17680382811963474</v>
      </c>
    </row>
    <row r="81" spans="1:16" x14ac:dyDescent="0.2">
      <c r="A81">
        <v>67</v>
      </c>
      <c r="B81">
        <f t="shared" si="13"/>
        <v>6</v>
      </c>
      <c r="C81">
        <f t="shared" si="14"/>
        <v>6</v>
      </c>
      <c r="D81">
        <f t="shared" si="15"/>
        <v>160</v>
      </c>
      <c r="E81">
        <f t="shared" si="16"/>
        <v>140</v>
      </c>
      <c r="F81">
        <f t="shared" si="17"/>
        <v>160</v>
      </c>
      <c r="G81">
        <f t="shared" si="18"/>
        <v>0.28463625230266715</v>
      </c>
      <c r="H81">
        <f t="shared" si="19"/>
        <v>1.0964912280701756E-3</v>
      </c>
      <c r="I81">
        <f t="shared" si="7"/>
        <v>2.5190753399057793E-3</v>
      </c>
      <c r="J81">
        <f t="shared" si="8"/>
        <v>5.7873153981267316E-3</v>
      </c>
      <c r="K81">
        <f t="shared" si="9"/>
        <v>1.329575935535437E-2</v>
      </c>
      <c r="L81">
        <f t="shared" si="10"/>
        <v>3.0545633799864007E-2</v>
      </c>
      <c r="M81">
        <f t="shared" si="11"/>
        <v>7.0175438596235928E-2</v>
      </c>
      <c r="N81">
        <f t="shared" si="12"/>
        <v>0.16121653858511018</v>
      </c>
    </row>
    <row r="82" spans="1:16" x14ac:dyDescent="0.2">
      <c r="A82">
        <v>68</v>
      </c>
      <c r="B82">
        <f t="shared" si="13"/>
        <v>6</v>
      </c>
      <c r="C82">
        <f t="shared" si="14"/>
        <v>7</v>
      </c>
      <c r="D82">
        <f t="shared" si="15"/>
        <v>162.66666666666666</v>
      </c>
      <c r="E82">
        <f t="shared" si="16"/>
        <v>137.33333333333334</v>
      </c>
      <c r="F82">
        <f t="shared" si="17"/>
        <v>162.66666666666666</v>
      </c>
      <c r="G82">
        <f t="shared" si="18"/>
        <v>0.25951250278801063</v>
      </c>
      <c r="H82">
        <f t="shared" si="19"/>
        <v>9.996957111383961E-4</v>
      </c>
      <c r="I82">
        <f t="shared" si="7"/>
        <v>2.2966976377645338E-3</v>
      </c>
      <c r="J82">
        <f t="shared" si="8"/>
        <v>5.2764255968513925E-3</v>
      </c>
      <c r="K82">
        <f t="shared" si="9"/>
        <v>1.212204280673488E-2</v>
      </c>
      <c r="L82">
        <f t="shared" si="10"/>
        <v>2.7849141262600002E-2</v>
      </c>
      <c r="M82">
        <f t="shared" si="11"/>
        <v>6.3980525512817132E-2</v>
      </c>
      <c r="N82">
        <f t="shared" si="12"/>
        <v>0.14698797426010429</v>
      </c>
    </row>
    <row r="83" spans="1:16" x14ac:dyDescent="0.2">
      <c r="A83">
        <v>69</v>
      </c>
      <c r="B83">
        <f t="shared" si="13"/>
        <v>6</v>
      </c>
      <c r="C83">
        <f t="shared" si="14"/>
        <v>8</v>
      </c>
      <c r="D83">
        <f t="shared" si="15"/>
        <v>165.33333333333334</v>
      </c>
      <c r="E83">
        <f t="shared" si="16"/>
        <v>134.66666666666666</v>
      </c>
      <c r="F83">
        <f t="shared" si="17"/>
        <v>165.33333333333334</v>
      </c>
      <c r="G83">
        <f t="shared" si="18"/>
        <v>0.2366038936264713</v>
      </c>
      <c r="H83">
        <f t="shared" si="19"/>
        <v>9.1144506156007408E-4</v>
      </c>
      <c r="I83">
        <f t="shared" si="7"/>
        <v>2.0939508857684571E-3</v>
      </c>
      <c r="J83">
        <f t="shared" si="8"/>
        <v>4.8106358758536229E-3</v>
      </c>
      <c r="K83">
        <f t="shared" si="9"/>
        <v>1.1051939034165549E-2</v>
      </c>
      <c r="L83">
        <f t="shared" si="10"/>
        <v>2.539068837614698E-2</v>
      </c>
      <c r="M83">
        <f t="shared" si="11"/>
        <v>5.8332483939838399E-2</v>
      </c>
      <c r="N83">
        <f t="shared" si="12"/>
        <v>0.13401275045313821</v>
      </c>
    </row>
    <row r="84" spans="1:16" x14ac:dyDescent="0.2">
      <c r="A84">
        <v>70</v>
      </c>
      <c r="B84">
        <f t="shared" si="13"/>
        <v>6</v>
      </c>
      <c r="C84">
        <f t="shared" si="14"/>
        <v>9</v>
      </c>
      <c r="D84">
        <f t="shared" si="15"/>
        <v>168</v>
      </c>
      <c r="E84">
        <f t="shared" si="16"/>
        <v>132</v>
      </c>
      <c r="F84">
        <f t="shared" si="17"/>
        <v>168</v>
      </c>
      <c r="G84">
        <f t="shared" si="18"/>
        <v>0.21571717082635605</v>
      </c>
      <c r="H84">
        <f t="shared" si="19"/>
        <v>8.3098495970964812E-4</v>
      </c>
      <c r="I84">
        <f t="shared" si="7"/>
        <v>1.9091021124915007E-3</v>
      </c>
      <c r="J84">
        <f t="shared" si="8"/>
        <v>4.3859649122807032E-3</v>
      </c>
      <c r="K84">
        <f t="shared" si="9"/>
        <v>1.0076301359623119E-2</v>
      </c>
      <c r="L84">
        <f t="shared" si="10"/>
        <v>2.3149261592506919E-2</v>
      </c>
      <c r="M84">
        <f t="shared" si="11"/>
        <v>5.3183037421416487E-2</v>
      </c>
      <c r="N84">
        <f t="shared" si="12"/>
        <v>0.12218251846832767</v>
      </c>
    </row>
    <row r="85" spans="1:16" s="1" customFormat="1" x14ac:dyDescent="0.2">
      <c r="A85" s="1">
        <v>71</v>
      </c>
      <c r="B85" s="1">
        <f t="shared" si="13"/>
        <v>7</v>
      </c>
      <c r="C85" s="1">
        <f t="shared" si="14"/>
        <v>0</v>
      </c>
      <c r="D85" s="1">
        <f t="shared" si="15"/>
        <v>168</v>
      </c>
      <c r="E85" s="1">
        <f t="shared" si="16"/>
        <v>132</v>
      </c>
      <c r="F85" s="1">
        <f t="shared" si="17"/>
        <v>168</v>
      </c>
      <c r="G85" s="1">
        <f t="shared" si="18"/>
        <v>0.21571717082635605</v>
      </c>
      <c r="H85" s="1">
        <f t="shared" si="19"/>
        <v>8.3098495970964812E-4</v>
      </c>
      <c r="I85" s="1">
        <f t="shared" si="7"/>
        <v>1.9091021124915007E-3</v>
      </c>
      <c r="J85" s="1">
        <f t="shared" si="8"/>
        <v>4.3859649122807032E-3</v>
      </c>
      <c r="K85" s="1">
        <f t="shared" si="9"/>
        <v>1.0076301359623119E-2</v>
      </c>
      <c r="L85" s="1">
        <f t="shared" si="10"/>
        <v>2.3149261592506919E-2</v>
      </c>
      <c r="M85" s="1">
        <f t="shared" si="11"/>
        <v>5.3183037421416487E-2</v>
      </c>
      <c r="N85" s="1">
        <f t="shared" si="12"/>
        <v>0.12218251846832767</v>
      </c>
      <c r="O85" s="1">
        <f>$C$11*(EXP(-$C$7*($D85-($O$14-1)*$C$3))-EXP(-$C$5*($D85-($O$14-1)*$C$3)))</f>
        <v>0</v>
      </c>
    </row>
    <row r="86" spans="1:16" x14ac:dyDescent="0.2">
      <c r="A86">
        <v>72</v>
      </c>
      <c r="B86">
        <f t="shared" si="13"/>
        <v>7</v>
      </c>
      <c r="C86">
        <f t="shared" si="14"/>
        <v>1</v>
      </c>
      <c r="D86">
        <f t="shared" si="15"/>
        <v>170.66666666666666</v>
      </c>
      <c r="E86">
        <f t="shared" si="16"/>
        <v>129.33333333333334</v>
      </c>
      <c r="F86">
        <f t="shared" si="17"/>
        <v>170.66666666666666</v>
      </c>
      <c r="G86">
        <f t="shared" si="18"/>
        <v>0.4083885543444693</v>
      </c>
      <c r="H86">
        <f t="shared" si="19"/>
        <v>7.5762767542093021E-4</v>
      </c>
      <c r="I86">
        <f t="shared" si="7"/>
        <v>1.7405713289125001E-3</v>
      </c>
      <c r="J86">
        <f t="shared" si="8"/>
        <v>3.9987828445535844E-3</v>
      </c>
      <c r="K86">
        <f t="shared" si="9"/>
        <v>9.1867905510581351E-3</v>
      </c>
      <c r="L86">
        <f t="shared" si="10"/>
        <v>2.1105702387405563E-2</v>
      </c>
      <c r="M86">
        <f t="shared" si="11"/>
        <v>4.8488171226939381E-2</v>
      </c>
      <c r="N86">
        <f t="shared" si="12"/>
        <v>0.11139656241541239</v>
      </c>
      <c r="O86">
        <f t="shared" ref="O86:O149" si="20">$C$11*(EXP(-$C$7*($D86-($O$14-1)*$C$3))-EXP(-$C$5*($D86-($O$14-1)*$C$3)))</f>
        <v>0.21171434591476684</v>
      </c>
    </row>
    <row r="87" spans="1:16" x14ac:dyDescent="0.2">
      <c r="A87">
        <v>73</v>
      </c>
      <c r="B87">
        <f t="shared" si="13"/>
        <v>7</v>
      </c>
      <c r="C87">
        <f t="shared" si="14"/>
        <v>2</v>
      </c>
      <c r="D87">
        <f t="shared" si="15"/>
        <v>173.33333333333334</v>
      </c>
      <c r="E87">
        <f t="shared" si="16"/>
        <v>126.66666666666666</v>
      </c>
      <c r="F87">
        <f t="shared" si="17"/>
        <v>173.33333333333334</v>
      </c>
      <c r="G87">
        <f t="shared" si="18"/>
        <v>0.40567995117586775</v>
      </c>
      <c r="H87">
        <f t="shared" si="19"/>
        <v>6.9074618963534703E-4</v>
      </c>
      <c r="I87">
        <f t="shared" si="7"/>
        <v>1.5869180235091862E-3</v>
      </c>
      <c r="J87">
        <f t="shared" si="8"/>
        <v>3.6457802462402972E-3</v>
      </c>
      <c r="K87">
        <f t="shared" si="9"/>
        <v>8.3758035430738301E-3</v>
      </c>
      <c r="L87">
        <f t="shared" si="10"/>
        <v>1.9242543503414485E-2</v>
      </c>
      <c r="M87">
        <f t="shared" si="11"/>
        <v>4.4207756136662182E-2</v>
      </c>
      <c r="N87">
        <f t="shared" si="12"/>
        <v>0.10156275308960337</v>
      </c>
      <c r="O87">
        <f t="shared" si="20"/>
        <v>0.226367650443729</v>
      </c>
    </row>
    <row r="88" spans="1:16" x14ac:dyDescent="0.2">
      <c r="A88">
        <v>74</v>
      </c>
      <c r="B88">
        <f t="shared" si="13"/>
        <v>7</v>
      </c>
      <c r="C88">
        <f t="shared" si="14"/>
        <v>3</v>
      </c>
      <c r="D88">
        <f t="shared" si="15"/>
        <v>176</v>
      </c>
      <c r="E88">
        <f t="shared" si="16"/>
        <v>124</v>
      </c>
      <c r="F88">
        <f t="shared" si="17"/>
        <v>176</v>
      </c>
      <c r="G88">
        <f t="shared" si="18"/>
        <v>0.37511871582319944</v>
      </c>
      <c r="H88">
        <f t="shared" si="19"/>
        <v>6.297688349764446E-4</v>
      </c>
      <c r="I88">
        <f t="shared" si="7"/>
        <v>1.4468288495316827E-3</v>
      </c>
      <c r="J88">
        <f t="shared" si="8"/>
        <v>3.3239398388385934E-3</v>
      </c>
      <c r="K88">
        <f t="shared" si="9"/>
        <v>7.6364084499660045E-3</v>
      </c>
      <c r="L88">
        <f t="shared" si="10"/>
        <v>1.7543859649122806E-2</v>
      </c>
      <c r="M88">
        <f t="shared" si="11"/>
        <v>4.0305205438492468E-2</v>
      </c>
      <c r="N88">
        <f t="shared" si="12"/>
        <v>9.2597046304671707E-2</v>
      </c>
      <c r="O88">
        <f t="shared" si="20"/>
        <v>0.21163565845759974</v>
      </c>
    </row>
    <row r="89" spans="1:16" x14ac:dyDescent="0.2">
      <c r="A89">
        <v>75</v>
      </c>
      <c r="B89">
        <f t="shared" si="13"/>
        <v>7</v>
      </c>
      <c r="C89">
        <f t="shared" si="14"/>
        <v>4</v>
      </c>
      <c r="D89">
        <f t="shared" si="15"/>
        <v>178.66666666666669</v>
      </c>
      <c r="E89">
        <f t="shared" si="16"/>
        <v>121.33333333333331</v>
      </c>
      <c r="F89">
        <f t="shared" si="17"/>
        <v>178.66666666666669</v>
      </c>
      <c r="G89">
        <f t="shared" si="18"/>
        <v>0.34283117830811283</v>
      </c>
      <c r="H89">
        <f t="shared" si="19"/>
        <v>5.7417440944113279E-4</v>
      </c>
      <c r="I89">
        <f t="shared" si="7"/>
        <v>1.3191063992128466E-3</v>
      </c>
      <c r="J89">
        <f t="shared" si="8"/>
        <v>3.0305107016837187E-3</v>
      </c>
      <c r="K89">
        <f t="shared" si="9"/>
        <v>6.9622853156499961E-3</v>
      </c>
      <c r="L89">
        <f t="shared" si="10"/>
        <v>1.599513137821432E-2</v>
      </c>
      <c r="M89">
        <f t="shared" si="11"/>
        <v>3.6747162204232499E-2</v>
      </c>
      <c r="N89">
        <f t="shared" si="12"/>
        <v>8.4422809539329249E-2</v>
      </c>
      <c r="O89">
        <f t="shared" si="20"/>
        <v>0.19377999836034907</v>
      </c>
    </row>
    <row r="90" spans="1:16" x14ac:dyDescent="0.2">
      <c r="A90">
        <v>76</v>
      </c>
      <c r="B90">
        <f t="shared" si="13"/>
        <v>7</v>
      </c>
      <c r="C90">
        <f t="shared" si="14"/>
        <v>5</v>
      </c>
      <c r="D90">
        <f t="shared" si="15"/>
        <v>181.33333333333331</v>
      </c>
      <c r="E90">
        <f t="shared" si="16"/>
        <v>118.66666666666669</v>
      </c>
      <c r="F90">
        <f t="shared" si="17"/>
        <v>181.33333333333331</v>
      </c>
      <c r="G90">
        <f t="shared" si="18"/>
        <v>0.31269714083191191</v>
      </c>
      <c r="H90">
        <f t="shared" si="19"/>
        <v>5.234877214421146E-4</v>
      </c>
      <c r="I90">
        <f t="shared" ref="I90:I153" si="21">$C$11*(EXP(-$C$7*($D90-($I$14-1)*$C$3))-EXP(-$C$5*($D90-($I$14-1)*$C$3)))</f>
        <v>1.2026589689634066E-3</v>
      </c>
      <c r="J90">
        <f t="shared" si="8"/>
        <v>2.7629847585413907E-3</v>
      </c>
      <c r="K90">
        <f t="shared" si="9"/>
        <v>6.3476720940367519E-3</v>
      </c>
      <c r="L90">
        <f t="shared" si="10"/>
        <v>1.4583120984961197E-2</v>
      </c>
      <c r="M90">
        <f t="shared" si="11"/>
        <v>3.3503214172295341E-2</v>
      </c>
      <c r="N90">
        <f t="shared" si="12"/>
        <v>7.6970174012036985E-2</v>
      </c>
      <c r="O90">
        <f t="shared" si="20"/>
        <v>0.17680382811963474</v>
      </c>
    </row>
    <row r="91" spans="1:16" x14ac:dyDescent="0.2">
      <c r="A91">
        <v>77</v>
      </c>
      <c r="B91">
        <f t="shared" si="13"/>
        <v>7</v>
      </c>
      <c r="C91">
        <f t="shared" si="14"/>
        <v>6</v>
      </c>
      <c r="D91">
        <f t="shared" si="15"/>
        <v>184</v>
      </c>
      <c r="E91">
        <f t="shared" si="16"/>
        <v>116</v>
      </c>
      <c r="F91">
        <f t="shared" si="17"/>
        <v>184</v>
      </c>
      <c r="G91">
        <f t="shared" si="18"/>
        <v>0.28511352783079003</v>
      </c>
      <c r="H91">
        <f t="shared" si="19"/>
        <v>4.7727552812287512E-4</v>
      </c>
      <c r="I91">
        <f t="shared" si="21"/>
        <v>1.0964912280701756E-3</v>
      </c>
      <c r="J91">
        <f t="shared" si="8"/>
        <v>2.5190753399057793E-3</v>
      </c>
      <c r="K91">
        <f t="shared" si="9"/>
        <v>5.7873153981267316E-3</v>
      </c>
      <c r="L91">
        <f t="shared" si="10"/>
        <v>1.329575935535437E-2</v>
      </c>
      <c r="M91">
        <f t="shared" si="11"/>
        <v>3.0545633799864007E-2</v>
      </c>
      <c r="N91">
        <f t="shared" si="12"/>
        <v>7.0175438596235928E-2</v>
      </c>
      <c r="O91">
        <f t="shared" si="20"/>
        <v>0.16121653858511018</v>
      </c>
    </row>
    <row r="92" spans="1:16" x14ac:dyDescent="0.2">
      <c r="A92">
        <v>78</v>
      </c>
      <c r="B92">
        <f t="shared" si="13"/>
        <v>7</v>
      </c>
      <c r="C92">
        <f t="shared" si="14"/>
        <v>7</v>
      </c>
      <c r="D92">
        <f t="shared" si="15"/>
        <v>186.66666666666666</v>
      </c>
      <c r="E92">
        <f t="shared" si="16"/>
        <v>113.33333333333334</v>
      </c>
      <c r="F92">
        <f t="shared" si="17"/>
        <v>186.66666666666666</v>
      </c>
      <c r="G92">
        <f t="shared" si="18"/>
        <v>0.25994764562023875</v>
      </c>
      <c r="H92">
        <f t="shared" si="19"/>
        <v>4.3514283222812497E-4</v>
      </c>
      <c r="I92">
        <f t="shared" si="21"/>
        <v>9.996957111383961E-4</v>
      </c>
      <c r="J92">
        <f t="shared" si="8"/>
        <v>2.2966976377645338E-3</v>
      </c>
      <c r="K92">
        <f t="shared" si="9"/>
        <v>5.2764255968513925E-3</v>
      </c>
      <c r="L92">
        <f t="shared" si="10"/>
        <v>1.212204280673488E-2</v>
      </c>
      <c r="M92">
        <f t="shared" si="11"/>
        <v>2.7849141262600002E-2</v>
      </c>
      <c r="N92">
        <f t="shared" si="12"/>
        <v>6.3980525512817132E-2</v>
      </c>
      <c r="O92">
        <f t="shared" si="20"/>
        <v>0.14698797426010429</v>
      </c>
    </row>
    <row r="93" spans="1:16" x14ac:dyDescent="0.2">
      <c r="A93">
        <v>79</v>
      </c>
      <c r="B93">
        <f t="shared" si="13"/>
        <v>7</v>
      </c>
      <c r="C93">
        <f t="shared" si="14"/>
        <v>8</v>
      </c>
      <c r="D93">
        <f t="shared" si="15"/>
        <v>189.33333333333334</v>
      </c>
      <c r="E93">
        <f t="shared" si="16"/>
        <v>110.66666666666666</v>
      </c>
      <c r="F93">
        <f t="shared" si="17"/>
        <v>189.33333333333334</v>
      </c>
      <c r="G93">
        <f t="shared" si="18"/>
        <v>0.2370006231323486</v>
      </c>
      <c r="H93">
        <f t="shared" si="19"/>
        <v>3.967295058772965E-4</v>
      </c>
      <c r="I93">
        <f t="shared" si="21"/>
        <v>9.1144506156007408E-4</v>
      </c>
      <c r="J93">
        <f t="shared" si="8"/>
        <v>2.0939508857684571E-3</v>
      </c>
      <c r="K93">
        <f t="shared" si="9"/>
        <v>4.8106358758536229E-3</v>
      </c>
      <c r="L93">
        <f t="shared" si="10"/>
        <v>1.1051939034165549E-2</v>
      </c>
      <c r="M93">
        <f t="shared" si="11"/>
        <v>2.539068837614698E-2</v>
      </c>
      <c r="N93">
        <f t="shared" si="12"/>
        <v>5.8332483939838399E-2</v>
      </c>
      <c r="O93">
        <f t="shared" si="20"/>
        <v>0.13401275045313821</v>
      </c>
    </row>
    <row r="94" spans="1:16" x14ac:dyDescent="0.2">
      <c r="A94">
        <v>80</v>
      </c>
      <c r="B94">
        <f t="shared" si="13"/>
        <v>7</v>
      </c>
      <c r="C94">
        <f t="shared" si="14"/>
        <v>9</v>
      </c>
      <c r="D94">
        <f t="shared" si="15"/>
        <v>192</v>
      </c>
      <c r="E94">
        <f t="shared" si="16"/>
        <v>108</v>
      </c>
      <c r="F94">
        <f t="shared" si="17"/>
        <v>192</v>
      </c>
      <c r="G94">
        <f t="shared" si="18"/>
        <v>0.21607887803873899</v>
      </c>
      <c r="H94">
        <f t="shared" si="19"/>
        <v>3.6170721238292089E-4</v>
      </c>
      <c r="I94">
        <f t="shared" si="21"/>
        <v>8.3098495970964812E-4</v>
      </c>
      <c r="J94">
        <f t="shared" si="8"/>
        <v>1.9091021124915007E-3</v>
      </c>
      <c r="K94">
        <f t="shared" si="9"/>
        <v>4.3859649122807032E-3</v>
      </c>
      <c r="L94">
        <f t="shared" si="10"/>
        <v>1.0076301359623119E-2</v>
      </c>
      <c r="M94">
        <f t="shared" si="11"/>
        <v>2.3149261592506919E-2</v>
      </c>
      <c r="N94">
        <f t="shared" si="12"/>
        <v>5.3183037421416487E-2</v>
      </c>
      <c r="O94">
        <f t="shared" si="20"/>
        <v>0.12218251846832767</v>
      </c>
    </row>
    <row r="95" spans="1:16" s="1" customFormat="1" x14ac:dyDescent="0.2">
      <c r="A95" s="1">
        <v>81</v>
      </c>
      <c r="B95" s="1">
        <f t="shared" si="13"/>
        <v>8</v>
      </c>
      <c r="C95" s="1">
        <f t="shared" si="14"/>
        <v>0</v>
      </c>
      <c r="D95" s="1">
        <f t="shared" si="15"/>
        <v>192</v>
      </c>
      <c r="E95" s="1">
        <f t="shared" si="16"/>
        <v>108</v>
      </c>
      <c r="F95" s="1">
        <f t="shared" si="17"/>
        <v>192</v>
      </c>
      <c r="G95" s="1">
        <f t="shared" si="18"/>
        <v>0.21607887803873899</v>
      </c>
      <c r="H95" s="1">
        <f t="shared" si="19"/>
        <v>3.6170721238292089E-4</v>
      </c>
      <c r="I95" s="1">
        <f t="shared" si="21"/>
        <v>8.3098495970964812E-4</v>
      </c>
      <c r="J95" s="1">
        <f t="shared" si="8"/>
        <v>1.9091021124915007E-3</v>
      </c>
      <c r="K95" s="1">
        <f t="shared" si="9"/>
        <v>4.3859649122807032E-3</v>
      </c>
      <c r="L95" s="1">
        <f t="shared" si="10"/>
        <v>1.0076301359623119E-2</v>
      </c>
      <c r="M95" s="1">
        <f t="shared" si="11"/>
        <v>2.3149261592506919E-2</v>
      </c>
      <c r="N95" s="1">
        <f t="shared" si="12"/>
        <v>5.3183037421416487E-2</v>
      </c>
      <c r="O95" s="1">
        <f t="shared" si="20"/>
        <v>0.12218251846832767</v>
      </c>
      <c r="P95" s="1">
        <f>$C$11*(EXP(-$C$7*($D95-($P$14-1)*$C$3))-EXP(-$C$5*($D95-($P$14-1)*$C$3)))</f>
        <v>0</v>
      </c>
    </row>
    <row r="96" spans="1:16" x14ac:dyDescent="0.2">
      <c r="A96">
        <v>82</v>
      </c>
      <c r="B96">
        <f t="shared" si="13"/>
        <v>8</v>
      </c>
      <c r="C96">
        <f t="shared" si="14"/>
        <v>1</v>
      </c>
      <c r="D96">
        <f t="shared" si="15"/>
        <v>194.66666666666666</v>
      </c>
      <c r="E96">
        <f t="shared" si="16"/>
        <v>105.33333333333334</v>
      </c>
      <c r="F96">
        <f t="shared" si="17"/>
        <v>194.66666666666666</v>
      </c>
      <c r="G96">
        <f t="shared" si="18"/>
        <v>0.40871833094427257</v>
      </c>
      <c r="H96">
        <f t="shared" si="19"/>
        <v>3.2977659980321219E-4</v>
      </c>
      <c r="I96">
        <f t="shared" si="21"/>
        <v>7.5762767542093021E-4</v>
      </c>
      <c r="J96">
        <f t="shared" si="8"/>
        <v>1.7405713289125001E-3</v>
      </c>
      <c r="K96">
        <f t="shared" si="9"/>
        <v>3.9987828445535844E-3</v>
      </c>
      <c r="L96">
        <f t="shared" si="10"/>
        <v>9.1867905510581351E-3</v>
      </c>
      <c r="M96">
        <f t="shared" si="11"/>
        <v>2.1105702387405563E-2</v>
      </c>
      <c r="N96">
        <f t="shared" si="12"/>
        <v>4.8488171226939381E-2</v>
      </c>
      <c r="O96">
        <f t="shared" si="20"/>
        <v>0.11139656241541239</v>
      </c>
      <c r="P96">
        <f t="shared" ref="P96:P159" si="22">$C$11*(EXP(-$C$7*($D96-($P$14-1)*$C$3))-EXP(-$C$5*($D96-($P$14-1)*$C$3)))</f>
        <v>0.21171434591476684</v>
      </c>
    </row>
    <row r="97" spans="1:17" x14ac:dyDescent="0.2">
      <c r="A97">
        <v>83</v>
      </c>
      <c r="B97">
        <f t="shared" si="13"/>
        <v>8</v>
      </c>
      <c r="C97">
        <f t="shared" si="14"/>
        <v>2</v>
      </c>
      <c r="D97">
        <f t="shared" si="15"/>
        <v>197.33333333333331</v>
      </c>
      <c r="E97">
        <f t="shared" si="16"/>
        <v>102.66666666666669</v>
      </c>
      <c r="F97">
        <f t="shared" si="17"/>
        <v>197.33333333333331</v>
      </c>
      <c r="G97">
        <f t="shared" si="18"/>
        <v>0.40598061591810874</v>
      </c>
      <c r="H97">
        <f t="shared" si="19"/>
        <v>3.0066474224085186E-4</v>
      </c>
      <c r="I97">
        <f t="shared" si="21"/>
        <v>6.9074618963534758E-4</v>
      </c>
      <c r="J97">
        <f t="shared" si="8"/>
        <v>1.5869180235091877E-3</v>
      </c>
      <c r="K97">
        <f t="shared" si="9"/>
        <v>3.6457802462403002E-3</v>
      </c>
      <c r="L97">
        <f t="shared" si="10"/>
        <v>8.375803543073837E-3</v>
      </c>
      <c r="M97">
        <f t="shared" si="11"/>
        <v>1.9242543503414505E-2</v>
      </c>
      <c r="N97">
        <f t="shared" si="12"/>
        <v>4.4207756136662224E-2</v>
      </c>
      <c r="O97">
        <f t="shared" si="20"/>
        <v>0.10156275308960346</v>
      </c>
      <c r="P97">
        <f t="shared" si="22"/>
        <v>0.22636765044372906</v>
      </c>
    </row>
    <row r="98" spans="1:17" x14ac:dyDescent="0.2">
      <c r="A98">
        <v>84</v>
      </c>
      <c r="B98">
        <f t="shared" si="13"/>
        <v>8</v>
      </c>
      <c r="C98">
        <f t="shared" si="14"/>
        <v>3</v>
      </c>
      <c r="D98">
        <f t="shared" si="15"/>
        <v>200</v>
      </c>
      <c r="E98">
        <f t="shared" si="16"/>
        <v>100</v>
      </c>
      <c r="F98">
        <f t="shared" si="17"/>
        <v>200</v>
      </c>
      <c r="G98">
        <f t="shared" si="18"/>
        <v>0.375392838630217</v>
      </c>
      <c r="H98">
        <f t="shared" si="19"/>
        <v>2.7412280701754406E-4</v>
      </c>
      <c r="I98">
        <f t="shared" si="21"/>
        <v>6.297688349764446E-4</v>
      </c>
      <c r="J98">
        <f t="shared" si="8"/>
        <v>1.4468288495316827E-3</v>
      </c>
      <c r="K98">
        <f t="shared" si="9"/>
        <v>3.3239398388385934E-3</v>
      </c>
      <c r="L98">
        <f t="shared" si="10"/>
        <v>7.6364084499660045E-3</v>
      </c>
      <c r="M98">
        <f t="shared" si="11"/>
        <v>1.7543859649122806E-2</v>
      </c>
      <c r="N98">
        <f t="shared" si="12"/>
        <v>4.0305205438492468E-2</v>
      </c>
      <c r="O98">
        <f t="shared" si="20"/>
        <v>9.2597046304671707E-2</v>
      </c>
      <c r="P98">
        <f t="shared" si="22"/>
        <v>0.21163565845759974</v>
      </c>
    </row>
    <row r="99" spans="1:17" x14ac:dyDescent="0.2">
      <c r="A99">
        <v>85</v>
      </c>
      <c r="B99">
        <f t="shared" si="13"/>
        <v>8</v>
      </c>
      <c r="C99">
        <f t="shared" si="14"/>
        <v>4</v>
      </c>
      <c r="D99">
        <f t="shared" si="15"/>
        <v>202.66666666666669</v>
      </c>
      <c r="E99">
        <f t="shared" si="16"/>
        <v>97.333333333333314</v>
      </c>
      <c r="F99">
        <f t="shared" si="17"/>
        <v>202.66666666666669</v>
      </c>
      <c r="G99">
        <f t="shared" si="18"/>
        <v>0.34308110223589738</v>
      </c>
      <c r="H99">
        <f t="shared" si="19"/>
        <v>2.4992392778459897E-4</v>
      </c>
      <c r="I99">
        <f t="shared" si="21"/>
        <v>5.7417440944113279E-4</v>
      </c>
      <c r="J99">
        <f t="shared" si="8"/>
        <v>1.3191063992128466E-3</v>
      </c>
      <c r="K99">
        <f t="shared" si="9"/>
        <v>3.0305107016837187E-3</v>
      </c>
      <c r="L99">
        <f t="shared" si="10"/>
        <v>6.9622853156499961E-3</v>
      </c>
      <c r="M99">
        <f t="shared" si="11"/>
        <v>1.599513137821432E-2</v>
      </c>
      <c r="N99">
        <f t="shared" si="12"/>
        <v>3.6747162204232499E-2</v>
      </c>
      <c r="O99">
        <f t="shared" si="20"/>
        <v>8.4422809539329249E-2</v>
      </c>
      <c r="P99">
        <f t="shared" si="22"/>
        <v>0.19377999836034907</v>
      </c>
    </row>
    <row r="100" spans="1:17" x14ac:dyDescent="0.2">
      <c r="A100">
        <v>86</v>
      </c>
      <c r="B100">
        <f t="shared" si="13"/>
        <v>8</v>
      </c>
      <c r="C100">
        <f t="shared" si="14"/>
        <v>5</v>
      </c>
      <c r="D100">
        <f t="shared" si="15"/>
        <v>205.33333333333331</v>
      </c>
      <c r="E100">
        <f t="shared" si="16"/>
        <v>94.666666666666686</v>
      </c>
      <c r="F100">
        <f t="shared" si="17"/>
        <v>205.33333333333331</v>
      </c>
      <c r="G100">
        <f t="shared" si="18"/>
        <v>0.31292500209730195</v>
      </c>
      <c r="H100">
        <f t="shared" si="19"/>
        <v>2.278612653900189E-4</v>
      </c>
      <c r="I100">
        <f t="shared" si="21"/>
        <v>5.234877214421146E-4</v>
      </c>
      <c r="J100">
        <f t="shared" ref="J100:J163" si="23">$C$11*(EXP(-$C$7*($D100-($J$14-1)*$C$3))-EXP(-$C$5*($D100-($J$14-1)*$C$3)))</f>
        <v>1.2026589689634066E-3</v>
      </c>
      <c r="K100">
        <f t="shared" si="9"/>
        <v>2.7629847585413907E-3</v>
      </c>
      <c r="L100">
        <f t="shared" si="10"/>
        <v>6.3476720940367519E-3</v>
      </c>
      <c r="M100">
        <f t="shared" si="11"/>
        <v>1.4583120984961197E-2</v>
      </c>
      <c r="N100">
        <f t="shared" si="12"/>
        <v>3.3503214172295341E-2</v>
      </c>
      <c r="O100">
        <f t="shared" si="20"/>
        <v>7.6970174012036985E-2</v>
      </c>
      <c r="P100">
        <f t="shared" si="22"/>
        <v>0.17680382811963474</v>
      </c>
    </row>
    <row r="101" spans="1:17" x14ac:dyDescent="0.2">
      <c r="A101">
        <v>87</v>
      </c>
      <c r="B101">
        <f t="shared" si="13"/>
        <v>8</v>
      </c>
      <c r="C101">
        <f t="shared" si="14"/>
        <v>6</v>
      </c>
      <c r="D101">
        <f t="shared" si="15"/>
        <v>208</v>
      </c>
      <c r="E101">
        <f t="shared" si="16"/>
        <v>92</v>
      </c>
      <c r="F101">
        <f t="shared" si="17"/>
        <v>208</v>
      </c>
      <c r="G101">
        <f t="shared" si="18"/>
        <v>0.28532127407071745</v>
      </c>
      <c r="H101">
        <f t="shared" si="19"/>
        <v>2.0774623992741217E-4</v>
      </c>
      <c r="I101">
        <f t="shared" si="21"/>
        <v>4.7727552812287512E-4</v>
      </c>
      <c r="J101">
        <f t="shared" si="23"/>
        <v>1.0964912280701756E-3</v>
      </c>
      <c r="K101">
        <f t="shared" si="9"/>
        <v>2.5190753399057793E-3</v>
      </c>
      <c r="L101">
        <f t="shared" si="10"/>
        <v>5.7873153981267316E-3</v>
      </c>
      <c r="M101">
        <f t="shared" si="11"/>
        <v>1.329575935535437E-2</v>
      </c>
      <c r="N101">
        <f t="shared" si="12"/>
        <v>3.0545633799864007E-2</v>
      </c>
      <c r="O101">
        <f t="shared" si="20"/>
        <v>7.0175438596235928E-2</v>
      </c>
      <c r="P101">
        <f t="shared" si="22"/>
        <v>0.16121653858511018</v>
      </c>
    </row>
    <row r="102" spans="1:17" x14ac:dyDescent="0.2">
      <c r="A102">
        <v>88</v>
      </c>
      <c r="B102">
        <f t="shared" si="13"/>
        <v>8</v>
      </c>
      <c r="C102">
        <f t="shared" si="14"/>
        <v>7</v>
      </c>
      <c r="D102">
        <f t="shared" si="15"/>
        <v>210.66666666666669</v>
      </c>
      <c r="E102">
        <f t="shared" si="16"/>
        <v>89.333333333333314</v>
      </c>
      <c r="F102">
        <f t="shared" si="17"/>
        <v>210.66666666666669</v>
      </c>
      <c r="G102">
        <f t="shared" si="18"/>
        <v>0.26013705253909375</v>
      </c>
      <c r="H102">
        <f t="shared" si="19"/>
        <v>1.894069188552325E-4</v>
      </c>
      <c r="I102">
        <f t="shared" si="21"/>
        <v>4.3514283222812459E-4</v>
      </c>
      <c r="J102">
        <f t="shared" si="23"/>
        <v>9.9969571113839523E-4</v>
      </c>
      <c r="K102">
        <f t="shared" si="9"/>
        <v>2.2966976377645312E-3</v>
      </c>
      <c r="L102">
        <f t="shared" si="10"/>
        <v>5.2764255968513873E-3</v>
      </c>
      <c r="M102">
        <f t="shared" si="11"/>
        <v>1.2122042806734871E-2</v>
      </c>
      <c r="N102">
        <f t="shared" si="12"/>
        <v>2.7849141262599974E-2</v>
      </c>
      <c r="O102">
        <f t="shared" si="20"/>
        <v>6.3980525512817063E-2</v>
      </c>
      <c r="P102">
        <f t="shared" si="22"/>
        <v>0.14698797426010415</v>
      </c>
    </row>
    <row r="103" spans="1:17" x14ac:dyDescent="0.2">
      <c r="A103">
        <v>89</v>
      </c>
      <c r="B103">
        <f t="shared" si="13"/>
        <v>8</v>
      </c>
      <c r="C103">
        <f t="shared" si="14"/>
        <v>8</v>
      </c>
      <c r="D103">
        <f t="shared" si="15"/>
        <v>213.33333333333334</v>
      </c>
      <c r="E103">
        <f t="shared" si="16"/>
        <v>86.666666666666657</v>
      </c>
      <c r="F103">
        <f t="shared" si="17"/>
        <v>213.33333333333334</v>
      </c>
      <c r="G103">
        <f t="shared" si="18"/>
        <v>0.23717330967975742</v>
      </c>
      <c r="H103">
        <f t="shared" si="19"/>
        <v>1.7268654740883687E-4</v>
      </c>
      <c r="I103">
        <f t="shared" si="21"/>
        <v>3.967295058772965E-4</v>
      </c>
      <c r="J103">
        <f t="shared" si="23"/>
        <v>9.1144506156007408E-4</v>
      </c>
      <c r="K103">
        <f t="shared" si="9"/>
        <v>2.0939508857684571E-3</v>
      </c>
      <c r="L103">
        <f t="shared" si="10"/>
        <v>4.8106358758536229E-3</v>
      </c>
      <c r="M103">
        <f t="shared" si="11"/>
        <v>1.1051939034165549E-2</v>
      </c>
      <c r="N103">
        <f t="shared" si="12"/>
        <v>2.539068837614698E-2</v>
      </c>
      <c r="O103">
        <f t="shared" si="20"/>
        <v>5.8332483939838399E-2</v>
      </c>
      <c r="P103">
        <f t="shared" si="22"/>
        <v>0.13401275045313821</v>
      </c>
    </row>
    <row r="104" spans="1:17" x14ac:dyDescent="0.2">
      <c r="A104">
        <v>90</v>
      </c>
      <c r="B104">
        <f t="shared" si="13"/>
        <v>8</v>
      </c>
      <c r="C104">
        <f t="shared" si="14"/>
        <v>9</v>
      </c>
      <c r="D104">
        <f t="shared" si="15"/>
        <v>216</v>
      </c>
      <c r="E104">
        <f t="shared" si="16"/>
        <v>84</v>
      </c>
      <c r="F104">
        <f t="shared" si="17"/>
        <v>216</v>
      </c>
      <c r="G104">
        <f t="shared" si="18"/>
        <v>0.21623632024748307</v>
      </c>
      <c r="H104">
        <f t="shared" si="19"/>
        <v>1.5744220874411129E-4</v>
      </c>
      <c r="I104">
        <f t="shared" si="21"/>
        <v>3.6170721238292089E-4</v>
      </c>
      <c r="J104">
        <f t="shared" si="23"/>
        <v>8.3098495970964812E-4</v>
      </c>
      <c r="K104">
        <f t="shared" si="9"/>
        <v>1.9091021124915007E-3</v>
      </c>
      <c r="L104">
        <f t="shared" si="10"/>
        <v>4.3859649122807032E-3</v>
      </c>
      <c r="M104">
        <f t="shared" si="11"/>
        <v>1.0076301359623119E-2</v>
      </c>
      <c r="N104">
        <f t="shared" si="12"/>
        <v>2.3149261592506919E-2</v>
      </c>
      <c r="O104">
        <f t="shared" si="20"/>
        <v>5.3183037421416487E-2</v>
      </c>
      <c r="P104">
        <f t="shared" si="22"/>
        <v>0.12218251846832767</v>
      </c>
    </row>
    <row r="105" spans="1:17" s="1" customFormat="1" x14ac:dyDescent="0.2">
      <c r="A105" s="1">
        <v>91</v>
      </c>
      <c r="B105" s="1">
        <f t="shared" si="13"/>
        <v>9</v>
      </c>
      <c r="C105" s="1">
        <f t="shared" si="14"/>
        <v>0</v>
      </c>
      <c r="D105" s="1">
        <f t="shared" si="15"/>
        <v>216</v>
      </c>
      <c r="E105" s="1">
        <f t="shared" si="16"/>
        <v>84</v>
      </c>
      <c r="F105" s="1">
        <f t="shared" si="17"/>
        <v>216</v>
      </c>
      <c r="G105" s="1">
        <f t="shared" si="18"/>
        <v>0.21623632024748307</v>
      </c>
      <c r="H105" s="1">
        <f t="shared" si="19"/>
        <v>1.5744220874411129E-4</v>
      </c>
      <c r="I105" s="1">
        <f t="shared" si="21"/>
        <v>3.6170721238292089E-4</v>
      </c>
      <c r="J105" s="1">
        <f t="shared" si="23"/>
        <v>8.3098495970964812E-4</v>
      </c>
      <c r="K105" s="1">
        <f t="shared" si="9"/>
        <v>1.9091021124915007E-3</v>
      </c>
      <c r="L105" s="1">
        <f t="shared" si="10"/>
        <v>4.3859649122807032E-3</v>
      </c>
      <c r="M105" s="1">
        <f t="shared" si="11"/>
        <v>1.0076301359623119E-2</v>
      </c>
      <c r="N105" s="1">
        <f t="shared" si="12"/>
        <v>2.3149261592506919E-2</v>
      </c>
      <c r="O105" s="1">
        <f t="shared" si="20"/>
        <v>5.3183037421416487E-2</v>
      </c>
      <c r="P105" s="1">
        <f t="shared" si="22"/>
        <v>0.12218251846832767</v>
      </c>
      <c r="Q105" s="1">
        <f>$C$11*(EXP(-$C$7*($D105-($Q$14-1)*$C$3))-EXP(-$C$5*($D105-($Q$14-1)*$C$3)))</f>
        <v>0</v>
      </c>
    </row>
    <row r="106" spans="1:17" x14ac:dyDescent="0.2">
      <c r="A106">
        <v>92</v>
      </c>
      <c r="B106">
        <f t="shared" si="13"/>
        <v>9</v>
      </c>
      <c r="C106">
        <f t="shared" si="14"/>
        <v>1</v>
      </c>
      <c r="D106">
        <f t="shared" si="15"/>
        <v>218.66666666666666</v>
      </c>
      <c r="E106">
        <f t="shared" si="16"/>
        <v>81.333333333333343</v>
      </c>
      <c r="F106">
        <f t="shared" si="17"/>
        <v>218.66666666666666</v>
      </c>
      <c r="G106">
        <f t="shared" si="18"/>
        <v>0.40886187454663281</v>
      </c>
      <c r="H106">
        <f t="shared" si="19"/>
        <v>1.4354360236028342E-4</v>
      </c>
      <c r="I106">
        <f t="shared" si="21"/>
        <v>3.2977659980321219E-4</v>
      </c>
      <c r="J106">
        <f t="shared" si="23"/>
        <v>7.5762767542093021E-4</v>
      </c>
      <c r="K106">
        <f t="shared" si="9"/>
        <v>1.7405713289125001E-3</v>
      </c>
      <c r="L106">
        <f t="shared" si="10"/>
        <v>3.9987828445535844E-3</v>
      </c>
      <c r="M106">
        <f t="shared" si="11"/>
        <v>9.1867905510581351E-3</v>
      </c>
      <c r="N106">
        <f t="shared" si="12"/>
        <v>2.1105702387405563E-2</v>
      </c>
      <c r="O106">
        <f t="shared" si="20"/>
        <v>4.8488171226939381E-2</v>
      </c>
      <c r="P106">
        <f t="shared" si="22"/>
        <v>0.11139656241541239</v>
      </c>
      <c r="Q106">
        <f t="shared" ref="Q106:Q169" si="24">$C$11*(EXP(-$C$7*($D106-($Q$14-1)*$C$3))-EXP(-$C$5*($D106-($Q$14-1)*$C$3)))</f>
        <v>0.21171434591476684</v>
      </c>
    </row>
    <row r="107" spans="1:17" x14ac:dyDescent="0.2">
      <c r="A107">
        <v>93</v>
      </c>
      <c r="B107">
        <f t="shared" si="13"/>
        <v>9</v>
      </c>
      <c r="C107">
        <f t="shared" si="14"/>
        <v>2</v>
      </c>
      <c r="D107">
        <f t="shared" si="15"/>
        <v>221.33333333333331</v>
      </c>
      <c r="E107">
        <f t="shared" si="16"/>
        <v>78.666666666666686</v>
      </c>
      <c r="F107">
        <f t="shared" si="17"/>
        <v>221.33333333333331</v>
      </c>
      <c r="G107">
        <f t="shared" si="18"/>
        <v>0.40611148784846929</v>
      </c>
      <c r="H107">
        <f t="shared" si="19"/>
        <v>1.3087193036052876E-4</v>
      </c>
      <c r="I107">
        <f t="shared" si="21"/>
        <v>3.0066474224085186E-4</v>
      </c>
      <c r="J107">
        <f t="shared" si="23"/>
        <v>6.9074618963534758E-4</v>
      </c>
      <c r="K107">
        <f t="shared" si="9"/>
        <v>1.5869180235091877E-3</v>
      </c>
      <c r="L107">
        <f t="shared" si="10"/>
        <v>3.6457802462403002E-3</v>
      </c>
      <c r="M107">
        <f t="shared" si="11"/>
        <v>8.375803543073837E-3</v>
      </c>
      <c r="N107">
        <f t="shared" si="12"/>
        <v>1.9242543503414505E-2</v>
      </c>
      <c r="O107">
        <f t="shared" si="20"/>
        <v>4.4207756136662224E-2</v>
      </c>
      <c r="P107">
        <f t="shared" si="22"/>
        <v>0.10156275308960346</v>
      </c>
      <c r="Q107">
        <f t="shared" si="24"/>
        <v>0.22636765044372906</v>
      </c>
    </row>
    <row r="108" spans="1:17" x14ac:dyDescent="0.2">
      <c r="A108">
        <v>94</v>
      </c>
      <c r="B108">
        <f t="shared" si="13"/>
        <v>9</v>
      </c>
      <c r="C108">
        <f t="shared" si="14"/>
        <v>3</v>
      </c>
      <c r="D108">
        <f t="shared" si="15"/>
        <v>224</v>
      </c>
      <c r="E108">
        <f t="shared" si="16"/>
        <v>76</v>
      </c>
      <c r="F108">
        <f t="shared" si="17"/>
        <v>224</v>
      </c>
      <c r="G108">
        <f t="shared" si="18"/>
        <v>0.3755121575122477</v>
      </c>
      <c r="H108">
        <f t="shared" si="19"/>
        <v>1.1931888203071885E-4</v>
      </c>
      <c r="I108">
        <f t="shared" si="21"/>
        <v>2.7412280701754406E-4</v>
      </c>
      <c r="J108">
        <f t="shared" si="23"/>
        <v>6.297688349764446E-4</v>
      </c>
      <c r="K108">
        <f t="shared" si="9"/>
        <v>1.4468288495316827E-3</v>
      </c>
      <c r="L108">
        <f t="shared" si="10"/>
        <v>3.3239398388385934E-3</v>
      </c>
      <c r="M108">
        <f t="shared" si="11"/>
        <v>7.6364084499660045E-3</v>
      </c>
      <c r="N108">
        <f t="shared" si="12"/>
        <v>1.7543859649122806E-2</v>
      </c>
      <c r="O108">
        <f t="shared" si="20"/>
        <v>4.0305205438492468E-2</v>
      </c>
      <c r="P108">
        <f t="shared" si="22"/>
        <v>9.2597046304671707E-2</v>
      </c>
      <c r="Q108">
        <f t="shared" si="24"/>
        <v>0.21163565845759974</v>
      </c>
    </row>
    <row r="109" spans="1:17" x14ac:dyDescent="0.2">
      <c r="A109">
        <v>95</v>
      </c>
      <c r="B109">
        <f t="shared" si="13"/>
        <v>9</v>
      </c>
      <c r="C109">
        <f t="shared" si="14"/>
        <v>4</v>
      </c>
      <c r="D109">
        <f t="shared" si="15"/>
        <v>226.66666666666669</v>
      </c>
      <c r="E109">
        <f t="shared" si="16"/>
        <v>73.333333333333314</v>
      </c>
      <c r="F109">
        <f t="shared" si="17"/>
        <v>226.66666666666669</v>
      </c>
      <c r="G109">
        <f t="shared" si="18"/>
        <v>0.34318988794395444</v>
      </c>
      <c r="H109">
        <f t="shared" si="19"/>
        <v>1.0878570805703123E-4</v>
      </c>
      <c r="I109">
        <f t="shared" si="21"/>
        <v>2.4992392778459897E-4</v>
      </c>
      <c r="J109">
        <f t="shared" si="23"/>
        <v>5.7417440944113279E-4</v>
      </c>
      <c r="K109">
        <f t="shared" si="9"/>
        <v>1.3191063992128466E-3</v>
      </c>
      <c r="L109">
        <f t="shared" si="10"/>
        <v>3.0305107016837187E-3</v>
      </c>
      <c r="M109">
        <f t="shared" si="11"/>
        <v>6.9622853156499961E-3</v>
      </c>
      <c r="N109">
        <f t="shared" si="12"/>
        <v>1.599513137821432E-2</v>
      </c>
      <c r="O109">
        <f t="shared" si="20"/>
        <v>3.6747162204232499E-2</v>
      </c>
      <c r="P109">
        <f t="shared" si="22"/>
        <v>8.4422809539329249E-2</v>
      </c>
      <c r="Q109">
        <f t="shared" si="24"/>
        <v>0.19377999836034907</v>
      </c>
    </row>
    <row r="110" spans="1:17" x14ac:dyDescent="0.2">
      <c r="A110">
        <v>96</v>
      </c>
      <c r="B110">
        <f t="shared" si="13"/>
        <v>9</v>
      </c>
      <c r="C110">
        <f t="shared" si="14"/>
        <v>5</v>
      </c>
      <c r="D110">
        <f t="shared" si="15"/>
        <v>229.33333333333331</v>
      </c>
      <c r="E110">
        <f t="shared" si="16"/>
        <v>70.666666666666686</v>
      </c>
      <c r="F110">
        <f t="shared" si="17"/>
        <v>229.33333333333331</v>
      </c>
      <c r="G110">
        <f t="shared" si="18"/>
        <v>0.31302418447377128</v>
      </c>
      <c r="H110">
        <f t="shared" si="19"/>
        <v>9.9182376469324275E-5</v>
      </c>
      <c r="I110">
        <f t="shared" si="21"/>
        <v>2.278612653900189E-4</v>
      </c>
      <c r="J110">
        <f t="shared" si="23"/>
        <v>5.234877214421146E-4</v>
      </c>
      <c r="K110">
        <f t="shared" ref="K110:K173" si="25">$C$11*(EXP(-$C$7*($D110-($K$14-1)*$C$3))-EXP(-$C$5*($D110-($K$14-1)*$C$3)))</f>
        <v>1.2026589689634066E-3</v>
      </c>
      <c r="L110">
        <f t="shared" si="10"/>
        <v>2.7629847585413907E-3</v>
      </c>
      <c r="M110">
        <f t="shared" si="11"/>
        <v>6.3476720940367519E-3</v>
      </c>
      <c r="N110">
        <f t="shared" si="12"/>
        <v>1.4583120984961197E-2</v>
      </c>
      <c r="O110">
        <f t="shared" si="20"/>
        <v>3.3503214172295341E-2</v>
      </c>
      <c r="P110">
        <f t="shared" si="22"/>
        <v>7.6970174012036985E-2</v>
      </c>
      <c r="Q110">
        <f t="shared" si="24"/>
        <v>0.17680382811963474</v>
      </c>
    </row>
    <row r="111" spans="1:17" x14ac:dyDescent="0.2">
      <c r="A111">
        <v>97</v>
      </c>
      <c r="B111">
        <f t="shared" si="13"/>
        <v>9</v>
      </c>
      <c r="C111">
        <f t="shared" si="14"/>
        <v>6</v>
      </c>
      <c r="D111">
        <f t="shared" si="15"/>
        <v>232</v>
      </c>
      <c r="E111">
        <f t="shared" si="16"/>
        <v>68</v>
      </c>
      <c r="F111">
        <f t="shared" si="17"/>
        <v>232</v>
      </c>
      <c r="G111">
        <f t="shared" si="18"/>
        <v>0.28541170087381318</v>
      </c>
      <c r="H111">
        <f t="shared" si="19"/>
        <v>9.0426803095730208E-5</v>
      </c>
      <c r="I111">
        <f t="shared" si="21"/>
        <v>2.0774623992741217E-4</v>
      </c>
      <c r="J111">
        <f t="shared" si="23"/>
        <v>4.7727552812287512E-4</v>
      </c>
      <c r="K111">
        <f t="shared" si="25"/>
        <v>1.0964912280701756E-3</v>
      </c>
      <c r="L111">
        <f t="shared" si="10"/>
        <v>2.5190753399057793E-3</v>
      </c>
      <c r="M111">
        <f t="shared" si="11"/>
        <v>5.7873153981267316E-3</v>
      </c>
      <c r="N111">
        <f t="shared" si="12"/>
        <v>1.329575935535437E-2</v>
      </c>
      <c r="O111">
        <f t="shared" si="20"/>
        <v>3.0545633799864007E-2</v>
      </c>
      <c r="P111">
        <f t="shared" si="22"/>
        <v>7.0175438596235928E-2</v>
      </c>
      <c r="Q111">
        <f t="shared" si="24"/>
        <v>0.16121653858511018</v>
      </c>
    </row>
    <row r="112" spans="1:17" x14ac:dyDescent="0.2">
      <c r="A112">
        <v>98</v>
      </c>
      <c r="B112">
        <f t="shared" si="13"/>
        <v>9</v>
      </c>
      <c r="C112">
        <f t="shared" si="14"/>
        <v>7</v>
      </c>
      <c r="D112">
        <f t="shared" si="15"/>
        <v>234.66666666666669</v>
      </c>
      <c r="E112">
        <f t="shared" si="16"/>
        <v>65.333333333333314</v>
      </c>
      <c r="F112">
        <f t="shared" si="17"/>
        <v>234.66666666666669</v>
      </c>
      <c r="G112">
        <f t="shared" si="18"/>
        <v>0.26021949668904454</v>
      </c>
      <c r="H112">
        <f t="shared" si="19"/>
        <v>8.2444149950802967E-5</v>
      </c>
      <c r="I112">
        <f t="shared" si="21"/>
        <v>1.894069188552325E-4</v>
      </c>
      <c r="J112">
        <f t="shared" si="23"/>
        <v>4.3514283222812459E-4</v>
      </c>
      <c r="K112">
        <f t="shared" si="25"/>
        <v>9.9969571113839523E-4</v>
      </c>
      <c r="L112">
        <f t="shared" si="10"/>
        <v>2.2966976377645312E-3</v>
      </c>
      <c r="M112">
        <f t="shared" si="11"/>
        <v>5.2764255968513873E-3</v>
      </c>
      <c r="N112">
        <f t="shared" si="12"/>
        <v>1.2122042806734871E-2</v>
      </c>
      <c r="O112">
        <f t="shared" si="20"/>
        <v>2.7849141262599974E-2</v>
      </c>
      <c r="P112">
        <f t="shared" si="22"/>
        <v>6.3980525512817063E-2</v>
      </c>
      <c r="Q112">
        <f t="shared" si="24"/>
        <v>0.14698797426010415</v>
      </c>
    </row>
    <row r="113" spans="1:19" x14ac:dyDescent="0.2">
      <c r="A113">
        <v>99</v>
      </c>
      <c r="B113">
        <f t="shared" si="13"/>
        <v>9</v>
      </c>
      <c r="C113">
        <f t="shared" si="14"/>
        <v>8</v>
      </c>
      <c r="D113">
        <f t="shared" si="15"/>
        <v>237.33333333333334</v>
      </c>
      <c r="E113">
        <f t="shared" si="16"/>
        <v>62.666666666666657</v>
      </c>
      <c r="F113">
        <f t="shared" si="17"/>
        <v>237.33333333333334</v>
      </c>
      <c r="G113">
        <f t="shared" si="18"/>
        <v>0.23724847586531764</v>
      </c>
      <c r="H113">
        <f t="shared" si="19"/>
        <v>7.5166185560212817E-5</v>
      </c>
      <c r="I113">
        <f t="shared" si="21"/>
        <v>1.7268654740883687E-4</v>
      </c>
      <c r="J113">
        <f t="shared" si="23"/>
        <v>3.967295058772965E-4</v>
      </c>
      <c r="K113">
        <f t="shared" si="25"/>
        <v>9.1144506156007408E-4</v>
      </c>
      <c r="L113">
        <f t="shared" si="10"/>
        <v>2.0939508857684571E-3</v>
      </c>
      <c r="M113">
        <f t="shared" si="11"/>
        <v>4.8106358758536229E-3</v>
      </c>
      <c r="N113">
        <f t="shared" si="12"/>
        <v>1.1051939034165549E-2</v>
      </c>
      <c r="O113">
        <f t="shared" si="20"/>
        <v>2.539068837614698E-2</v>
      </c>
      <c r="P113">
        <f t="shared" si="22"/>
        <v>5.8332483939838399E-2</v>
      </c>
      <c r="Q113">
        <f t="shared" si="24"/>
        <v>0.13401275045313821</v>
      </c>
    </row>
    <row r="114" spans="1:19" x14ac:dyDescent="0.2">
      <c r="A114">
        <v>100</v>
      </c>
      <c r="B114">
        <f t="shared" si="13"/>
        <v>9</v>
      </c>
      <c r="C114">
        <f t="shared" si="14"/>
        <v>9</v>
      </c>
      <c r="D114">
        <f t="shared" si="15"/>
        <v>240</v>
      </c>
      <c r="E114">
        <f t="shared" si="16"/>
        <v>60</v>
      </c>
      <c r="F114">
        <f t="shared" si="17"/>
        <v>240</v>
      </c>
      <c r="G114">
        <f t="shared" si="18"/>
        <v>0.21630485094923746</v>
      </c>
      <c r="H114">
        <f t="shared" si="19"/>
        <v>6.8530701754386002E-5</v>
      </c>
      <c r="I114">
        <f t="shared" si="21"/>
        <v>1.5744220874411129E-4</v>
      </c>
      <c r="J114">
        <f t="shared" si="23"/>
        <v>3.6170721238292089E-4</v>
      </c>
      <c r="K114">
        <f t="shared" si="25"/>
        <v>8.3098495970964812E-4</v>
      </c>
      <c r="L114">
        <f t="shared" si="10"/>
        <v>1.9091021124915007E-3</v>
      </c>
      <c r="M114">
        <f t="shared" si="11"/>
        <v>4.3859649122807032E-3</v>
      </c>
      <c r="N114">
        <f t="shared" si="12"/>
        <v>1.0076301359623119E-2</v>
      </c>
      <c r="O114">
        <f t="shared" si="20"/>
        <v>2.3149261592506919E-2</v>
      </c>
      <c r="P114">
        <f t="shared" si="22"/>
        <v>5.3183037421416487E-2</v>
      </c>
      <c r="Q114">
        <f t="shared" si="24"/>
        <v>0.12218251846832767</v>
      </c>
    </row>
    <row r="115" spans="1:19" s="1" customFormat="1" x14ac:dyDescent="0.2">
      <c r="A115" s="1">
        <v>101</v>
      </c>
      <c r="B115" s="1">
        <f t="shared" si="13"/>
        <v>10</v>
      </c>
      <c r="C115" s="1">
        <f t="shared" si="14"/>
        <v>0</v>
      </c>
      <c r="D115" s="1">
        <f t="shared" si="15"/>
        <v>240</v>
      </c>
      <c r="E115" s="1">
        <f t="shared" si="16"/>
        <v>60</v>
      </c>
      <c r="F115" s="1">
        <f t="shared" si="17"/>
        <v>240</v>
      </c>
      <c r="G115" s="1">
        <f t="shared" si="18"/>
        <v>0.21630485094923746</v>
      </c>
      <c r="H115" s="1">
        <f t="shared" si="19"/>
        <v>6.8530701754386002E-5</v>
      </c>
      <c r="I115" s="1">
        <f t="shared" si="21"/>
        <v>1.5744220874411129E-4</v>
      </c>
      <c r="J115" s="1">
        <f t="shared" si="23"/>
        <v>3.6170721238292089E-4</v>
      </c>
      <c r="K115" s="1">
        <f t="shared" si="25"/>
        <v>8.3098495970964812E-4</v>
      </c>
      <c r="L115" s="1">
        <f t="shared" si="10"/>
        <v>1.9091021124915007E-3</v>
      </c>
      <c r="M115" s="1">
        <f t="shared" si="11"/>
        <v>4.3859649122807032E-3</v>
      </c>
      <c r="N115" s="1">
        <f t="shared" si="12"/>
        <v>1.0076301359623119E-2</v>
      </c>
      <c r="O115" s="1">
        <f t="shared" si="20"/>
        <v>2.3149261592506919E-2</v>
      </c>
      <c r="P115" s="1">
        <f t="shared" si="22"/>
        <v>5.3183037421416487E-2</v>
      </c>
      <c r="Q115" s="1">
        <f t="shared" si="24"/>
        <v>0.12218251846832767</v>
      </c>
      <c r="R115" s="1">
        <f>$C$11*(EXP(-$C$7*($D115-($R$14-1)*$C$3))-EXP(-$C$5*($D115-($R$14-1)*$C$3)))</f>
        <v>0</v>
      </c>
    </row>
    <row r="116" spans="1:19" x14ac:dyDescent="0.2">
      <c r="A116">
        <v>102</v>
      </c>
      <c r="B116">
        <f t="shared" si="13"/>
        <v>10</v>
      </c>
      <c r="C116">
        <f t="shared" si="14"/>
        <v>1</v>
      </c>
      <c r="D116">
        <f t="shared" si="15"/>
        <v>242.66666666666666</v>
      </c>
      <c r="E116">
        <f t="shared" si="16"/>
        <v>57.333333333333343</v>
      </c>
      <c r="F116">
        <f t="shared" si="17"/>
        <v>242.66666666666666</v>
      </c>
      <c r="G116">
        <f t="shared" si="18"/>
        <v>0.40892435552857898</v>
      </c>
      <c r="H116">
        <f t="shared" si="19"/>
        <v>6.2480981946149729E-5</v>
      </c>
      <c r="I116">
        <f t="shared" si="21"/>
        <v>1.4354360236028342E-4</v>
      </c>
      <c r="J116">
        <f t="shared" si="23"/>
        <v>3.2977659980321219E-4</v>
      </c>
      <c r="K116">
        <f t="shared" si="25"/>
        <v>7.5762767542093021E-4</v>
      </c>
      <c r="L116">
        <f t="shared" si="10"/>
        <v>1.7405713289125001E-3</v>
      </c>
      <c r="M116">
        <f t="shared" si="11"/>
        <v>3.9987828445535844E-3</v>
      </c>
      <c r="N116">
        <f t="shared" si="12"/>
        <v>9.1867905510581351E-3</v>
      </c>
      <c r="O116">
        <f t="shared" si="20"/>
        <v>2.1105702387405563E-2</v>
      </c>
      <c r="P116">
        <f t="shared" si="22"/>
        <v>4.8488171226939381E-2</v>
      </c>
      <c r="Q116">
        <f t="shared" si="24"/>
        <v>0.11139656241541239</v>
      </c>
      <c r="R116">
        <f t="shared" ref="R116:R179" si="26">$C$11*(EXP(-$C$7*($D116-($R$14-1)*$C$3))-EXP(-$C$5*($D116-($R$14-1)*$C$3)))</f>
        <v>0.21171434591476684</v>
      </c>
    </row>
    <row r="117" spans="1:19" x14ac:dyDescent="0.2">
      <c r="A117">
        <v>103</v>
      </c>
      <c r="B117">
        <f t="shared" si="13"/>
        <v>10</v>
      </c>
      <c r="C117">
        <f t="shared" si="14"/>
        <v>2</v>
      </c>
      <c r="D117">
        <f t="shared" si="15"/>
        <v>245.33333333333331</v>
      </c>
      <c r="E117">
        <f t="shared" si="16"/>
        <v>54.666666666666686</v>
      </c>
      <c r="F117">
        <f t="shared" si="17"/>
        <v>245.33333333333331</v>
      </c>
      <c r="G117">
        <f t="shared" si="18"/>
        <v>0.40616845316481676</v>
      </c>
      <c r="H117">
        <f t="shared" si="19"/>
        <v>5.6965316347504718E-5</v>
      </c>
      <c r="I117">
        <f t="shared" si="21"/>
        <v>1.3087193036052876E-4</v>
      </c>
      <c r="J117">
        <f t="shared" si="23"/>
        <v>3.0066474224085186E-4</v>
      </c>
      <c r="K117">
        <f t="shared" si="25"/>
        <v>6.9074618963534758E-4</v>
      </c>
      <c r="L117">
        <f t="shared" si="10"/>
        <v>1.5869180235091877E-3</v>
      </c>
      <c r="M117">
        <f t="shared" si="11"/>
        <v>3.6457802462403002E-3</v>
      </c>
      <c r="N117">
        <f t="shared" si="12"/>
        <v>8.375803543073837E-3</v>
      </c>
      <c r="O117">
        <f t="shared" si="20"/>
        <v>1.9242543503414505E-2</v>
      </c>
      <c r="P117">
        <f t="shared" si="22"/>
        <v>4.4207756136662224E-2</v>
      </c>
      <c r="Q117">
        <f t="shared" si="24"/>
        <v>0.10156275308960346</v>
      </c>
      <c r="R117">
        <f t="shared" si="26"/>
        <v>0.22636765044372906</v>
      </c>
    </row>
    <row r="118" spans="1:19" x14ac:dyDescent="0.2">
      <c r="A118">
        <v>104</v>
      </c>
      <c r="B118">
        <f t="shared" si="13"/>
        <v>10</v>
      </c>
      <c r="C118">
        <f t="shared" si="14"/>
        <v>3</v>
      </c>
      <c r="D118">
        <f t="shared" si="15"/>
        <v>248</v>
      </c>
      <c r="E118">
        <f t="shared" si="16"/>
        <v>52</v>
      </c>
      <c r="F118">
        <f t="shared" si="17"/>
        <v>248</v>
      </c>
      <c r="G118">
        <f t="shared" si="18"/>
        <v>0.37556409407222957</v>
      </c>
      <c r="H118">
        <f t="shared" si="19"/>
        <v>5.1936559981853035E-5</v>
      </c>
      <c r="I118">
        <f t="shared" si="21"/>
        <v>1.1931888203071885E-4</v>
      </c>
      <c r="J118">
        <f t="shared" si="23"/>
        <v>2.7412280701754406E-4</v>
      </c>
      <c r="K118">
        <f t="shared" si="25"/>
        <v>6.297688349764446E-4</v>
      </c>
      <c r="L118">
        <f t="shared" si="10"/>
        <v>1.4468288495316827E-3</v>
      </c>
      <c r="M118">
        <f t="shared" si="11"/>
        <v>3.3239398388385934E-3</v>
      </c>
      <c r="N118">
        <f t="shared" si="12"/>
        <v>7.6364084499660045E-3</v>
      </c>
      <c r="O118">
        <f t="shared" si="20"/>
        <v>1.7543859649122806E-2</v>
      </c>
      <c r="P118">
        <f t="shared" si="22"/>
        <v>4.0305205438492468E-2</v>
      </c>
      <c r="Q118">
        <f t="shared" si="24"/>
        <v>9.2597046304671707E-2</v>
      </c>
      <c r="R118">
        <f t="shared" si="26"/>
        <v>0.21163565845759974</v>
      </c>
    </row>
    <row r="119" spans="1:19" x14ac:dyDescent="0.2">
      <c r="A119">
        <v>105</v>
      </c>
      <c r="B119">
        <f t="shared" si="13"/>
        <v>10</v>
      </c>
      <c r="C119">
        <f t="shared" si="14"/>
        <v>4</v>
      </c>
      <c r="D119">
        <f t="shared" si="15"/>
        <v>250.66666666666669</v>
      </c>
      <c r="E119">
        <f t="shared" si="16"/>
        <v>49.333333333333314</v>
      </c>
      <c r="F119">
        <f t="shared" si="17"/>
        <v>250.66666666666669</v>
      </c>
      <c r="G119">
        <f t="shared" si="18"/>
        <v>0.34323723967366826</v>
      </c>
      <c r="H119">
        <f t="shared" si="19"/>
        <v>4.7351729713808118E-5</v>
      </c>
      <c r="I119">
        <f t="shared" si="21"/>
        <v>1.0878570805703123E-4</v>
      </c>
      <c r="J119">
        <f t="shared" si="23"/>
        <v>2.4992392778459897E-4</v>
      </c>
      <c r="K119">
        <f t="shared" si="25"/>
        <v>5.7417440944113279E-4</v>
      </c>
      <c r="L119">
        <f t="shared" si="10"/>
        <v>1.3191063992128466E-3</v>
      </c>
      <c r="M119">
        <f t="shared" si="11"/>
        <v>3.0305107016837187E-3</v>
      </c>
      <c r="N119">
        <f t="shared" si="12"/>
        <v>6.9622853156499961E-3</v>
      </c>
      <c r="O119">
        <f t="shared" si="20"/>
        <v>1.599513137821432E-2</v>
      </c>
      <c r="P119">
        <f t="shared" si="22"/>
        <v>3.6747162204232499E-2</v>
      </c>
      <c r="Q119">
        <f t="shared" si="24"/>
        <v>8.4422809539329249E-2</v>
      </c>
      <c r="R119">
        <f t="shared" si="26"/>
        <v>0.19377999836034907</v>
      </c>
    </row>
    <row r="120" spans="1:19" x14ac:dyDescent="0.2">
      <c r="A120">
        <v>106</v>
      </c>
      <c r="B120">
        <f t="shared" si="13"/>
        <v>10</v>
      </c>
      <c r="C120">
        <f t="shared" si="14"/>
        <v>5</v>
      </c>
      <c r="D120">
        <f t="shared" si="15"/>
        <v>253.33333333333331</v>
      </c>
      <c r="E120">
        <f t="shared" si="16"/>
        <v>46.666666666666686</v>
      </c>
      <c r="F120">
        <f t="shared" si="17"/>
        <v>253.33333333333331</v>
      </c>
      <c r="G120">
        <f t="shared" si="18"/>
        <v>0.31306735611062347</v>
      </c>
      <c r="H120">
        <f t="shared" si="19"/>
        <v>4.3171636852209251E-5</v>
      </c>
      <c r="I120">
        <f t="shared" si="21"/>
        <v>9.9182376469324275E-5</v>
      </c>
      <c r="J120">
        <f t="shared" si="23"/>
        <v>2.278612653900189E-4</v>
      </c>
      <c r="K120">
        <f t="shared" si="25"/>
        <v>5.234877214421146E-4</v>
      </c>
      <c r="L120">
        <f t="shared" ref="L120:L183" si="27">$C$11*(EXP(-$C$7*($D120-($L$14-1)*$C$3))-EXP(-$C$5*($D120-($L$14-1)*$C$3)))</f>
        <v>1.2026589689634066E-3</v>
      </c>
      <c r="M120">
        <f t="shared" si="11"/>
        <v>2.7629847585413907E-3</v>
      </c>
      <c r="N120">
        <f t="shared" si="12"/>
        <v>6.3476720940367519E-3</v>
      </c>
      <c r="O120">
        <f t="shared" si="20"/>
        <v>1.4583120984961197E-2</v>
      </c>
      <c r="P120">
        <f t="shared" si="22"/>
        <v>3.3503214172295341E-2</v>
      </c>
      <c r="Q120">
        <f t="shared" si="24"/>
        <v>7.6970174012036985E-2</v>
      </c>
      <c r="R120">
        <f t="shared" si="26"/>
        <v>0.17680382811963474</v>
      </c>
    </row>
    <row r="121" spans="1:19" x14ac:dyDescent="0.2">
      <c r="A121">
        <v>107</v>
      </c>
      <c r="B121">
        <f t="shared" si="13"/>
        <v>10</v>
      </c>
      <c r="C121">
        <f t="shared" si="14"/>
        <v>6</v>
      </c>
      <c r="D121">
        <f t="shared" si="15"/>
        <v>256</v>
      </c>
      <c r="E121">
        <f t="shared" si="16"/>
        <v>44</v>
      </c>
      <c r="F121">
        <f t="shared" si="17"/>
        <v>256</v>
      </c>
      <c r="G121">
        <f t="shared" si="18"/>
        <v>0.28545106142599919</v>
      </c>
      <c r="H121">
        <f t="shared" si="19"/>
        <v>3.9360552186027815E-5</v>
      </c>
      <c r="I121">
        <f t="shared" si="21"/>
        <v>9.0426803095730208E-5</v>
      </c>
      <c r="J121">
        <f t="shared" si="23"/>
        <v>2.0774623992741217E-4</v>
      </c>
      <c r="K121">
        <f t="shared" si="25"/>
        <v>4.7727552812287512E-4</v>
      </c>
      <c r="L121">
        <f t="shared" si="27"/>
        <v>1.0964912280701756E-3</v>
      </c>
      <c r="M121">
        <f t="shared" si="11"/>
        <v>2.5190753399057793E-3</v>
      </c>
      <c r="N121">
        <f t="shared" si="12"/>
        <v>5.7873153981267316E-3</v>
      </c>
      <c r="O121">
        <f t="shared" si="20"/>
        <v>1.329575935535437E-2</v>
      </c>
      <c r="P121">
        <f t="shared" si="22"/>
        <v>3.0545633799864007E-2</v>
      </c>
      <c r="Q121">
        <f t="shared" si="24"/>
        <v>7.0175438596235928E-2</v>
      </c>
      <c r="R121">
        <f t="shared" si="26"/>
        <v>0.16121653858511018</v>
      </c>
    </row>
    <row r="122" spans="1:19" x14ac:dyDescent="0.2">
      <c r="A122">
        <v>108</v>
      </c>
      <c r="B122">
        <f t="shared" si="13"/>
        <v>10</v>
      </c>
      <c r="C122">
        <f t="shared" si="14"/>
        <v>7</v>
      </c>
      <c r="D122">
        <f t="shared" si="15"/>
        <v>258.66666666666669</v>
      </c>
      <c r="E122">
        <f t="shared" si="16"/>
        <v>41.333333333333314</v>
      </c>
      <c r="F122">
        <f t="shared" si="17"/>
        <v>258.66666666666669</v>
      </c>
      <c r="G122">
        <f t="shared" si="18"/>
        <v>0.2602553825896346</v>
      </c>
      <c r="H122">
        <f t="shared" si="19"/>
        <v>3.5885900590070813E-5</v>
      </c>
      <c r="I122">
        <f t="shared" si="21"/>
        <v>8.2444149950802967E-5</v>
      </c>
      <c r="J122">
        <f t="shared" si="23"/>
        <v>1.894069188552325E-4</v>
      </c>
      <c r="K122">
        <f t="shared" si="25"/>
        <v>4.3514283222812459E-4</v>
      </c>
      <c r="L122">
        <f t="shared" si="27"/>
        <v>9.9969571113839523E-4</v>
      </c>
      <c r="M122">
        <f t="shared" si="11"/>
        <v>2.2966976377645312E-3</v>
      </c>
      <c r="N122">
        <f t="shared" si="12"/>
        <v>5.2764255968513873E-3</v>
      </c>
      <c r="O122">
        <f t="shared" si="20"/>
        <v>1.2122042806734871E-2</v>
      </c>
      <c r="P122">
        <f t="shared" si="22"/>
        <v>2.7849141262599974E-2</v>
      </c>
      <c r="Q122">
        <f t="shared" si="24"/>
        <v>6.3980525512817063E-2</v>
      </c>
      <c r="R122">
        <f t="shared" si="26"/>
        <v>0.14698797426010415</v>
      </c>
    </row>
    <row r="123" spans="1:19" x14ac:dyDescent="0.2">
      <c r="A123">
        <v>109</v>
      </c>
      <c r="B123">
        <f t="shared" si="13"/>
        <v>10</v>
      </c>
      <c r="C123">
        <f t="shared" si="14"/>
        <v>8</v>
      </c>
      <c r="D123">
        <f t="shared" si="15"/>
        <v>261.33333333333337</v>
      </c>
      <c r="E123">
        <f t="shared" si="16"/>
        <v>38.666666666666629</v>
      </c>
      <c r="F123">
        <f t="shared" si="17"/>
        <v>261.33333333333337</v>
      </c>
      <c r="G123">
        <f t="shared" si="18"/>
        <v>0.23728119384790752</v>
      </c>
      <c r="H123">
        <f t="shared" si="19"/>
        <v>3.2717982590132128E-5</v>
      </c>
      <c r="I123">
        <f t="shared" si="21"/>
        <v>7.5166185560212817E-5</v>
      </c>
      <c r="J123">
        <f t="shared" si="23"/>
        <v>1.726865474088367E-4</v>
      </c>
      <c r="K123">
        <f t="shared" si="25"/>
        <v>3.9672950587729612E-4</v>
      </c>
      <c r="L123">
        <f t="shared" si="27"/>
        <v>9.1144506156007343E-4</v>
      </c>
      <c r="M123">
        <f t="shared" si="11"/>
        <v>2.0939508857684553E-3</v>
      </c>
      <c r="N123">
        <f t="shared" si="12"/>
        <v>4.8106358758536185E-3</v>
      </c>
      <c r="O123">
        <f t="shared" si="20"/>
        <v>1.105193903416554E-2</v>
      </c>
      <c r="P123">
        <f t="shared" si="22"/>
        <v>2.5390688376146955E-2</v>
      </c>
      <c r="Q123">
        <f t="shared" si="24"/>
        <v>5.833248393983835E-2</v>
      </c>
      <c r="R123">
        <f t="shared" si="26"/>
        <v>0.13401275045313807</v>
      </c>
    </row>
    <row r="124" spans="1:19" x14ac:dyDescent="0.2">
      <c r="A124">
        <v>110</v>
      </c>
      <c r="B124">
        <f t="shared" si="13"/>
        <v>10</v>
      </c>
      <c r="C124">
        <f t="shared" si="14"/>
        <v>9</v>
      </c>
      <c r="D124">
        <f t="shared" si="15"/>
        <v>264</v>
      </c>
      <c r="E124">
        <f t="shared" si="16"/>
        <v>36</v>
      </c>
      <c r="F124">
        <f t="shared" si="17"/>
        <v>264</v>
      </c>
      <c r="G124">
        <f t="shared" si="18"/>
        <v>0.21633468066974515</v>
      </c>
      <c r="H124">
        <f t="shared" si="19"/>
        <v>2.9829720507679708E-5</v>
      </c>
      <c r="I124">
        <f t="shared" si="21"/>
        <v>6.8530701754386002E-5</v>
      </c>
      <c r="J124">
        <f t="shared" si="23"/>
        <v>1.5744220874411129E-4</v>
      </c>
      <c r="K124">
        <f t="shared" si="25"/>
        <v>3.6170721238292089E-4</v>
      </c>
      <c r="L124">
        <f t="shared" si="27"/>
        <v>8.3098495970964812E-4</v>
      </c>
      <c r="M124">
        <f t="shared" si="11"/>
        <v>1.9091021124915007E-3</v>
      </c>
      <c r="N124">
        <f t="shared" si="12"/>
        <v>4.3859649122807032E-3</v>
      </c>
      <c r="O124">
        <f t="shared" si="20"/>
        <v>1.0076301359623119E-2</v>
      </c>
      <c r="P124">
        <f t="shared" si="22"/>
        <v>2.3149261592506919E-2</v>
      </c>
      <c r="Q124">
        <f t="shared" si="24"/>
        <v>5.3183037421416487E-2</v>
      </c>
      <c r="R124">
        <f t="shared" si="26"/>
        <v>0.12218251846832767</v>
      </c>
    </row>
    <row r="125" spans="1:19" s="1" customFormat="1" x14ac:dyDescent="0.2">
      <c r="A125" s="1">
        <v>111</v>
      </c>
      <c r="B125" s="1">
        <f t="shared" si="13"/>
        <v>11</v>
      </c>
      <c r="C125" s="1">
        <f t="shared" si="14"/>
        <v>0</v>
      </c>
      <c r="D125" s="1">
        <f t="shared" si="15"/>
        <v>264</v>
      </c>
      <c r="E125" s="1">
        <f t="shared" si="16"/>
        <v>36</v>
      </c>
      <c r="F125" s="1">
        <f t="shared" si="17"/>
        <v>264</v>
      </c>
      <c r="G125" s="1">
        <f t="shared" si="18"/>
        <v>0.21633468066974515</v>
      </c>
      <c r="H125" s="1">
        <f t="shared" si="19"/>
        <v>2.9829720507679708E-5</v>
      </c>
      <c r="I125" s="1">
        <f t="shared" si="21"/>
        <v>6.8530701754386002E-5</v>
      </c>
      <c r="J125" s="1">
        <f t="shared" si="23"/>
        <v>1.5744220874411129E-4</v>
      </c>
      <c r="K125" s="1">
        <f t="shared" si="25"/>
        <v>3.6170721238292089E-4</v>
      </c>
      <c r="L125" s="1">
        <f t="shared" si="27"/>
        <v>8.3098495970964812E-4</v>
      </c>
      <c r="M125" s="1">
        <f t="shared" si="11"/>
        <v>1.9091021124915007E-3</v>
      </c>
      <c r="N125" s="1">
        <f t="shared" si="12"/>
        <v>4.3859649122807032E-3</v>
      </c>
      <c r="O125" s="1">
        <f t="shared" si="20"/>
        <v>1.0076301359623119E-2</v>
      </c>
      <c r="P125" s="1">
        <f t="shared" si="22"/>
        <v>2.3149261592506919E-2</v>
      </c>
      <c r="Q125" s="1">
        <f t="shared" si="24"/>
        <v>5.3183037421416487E-2</v>
      </c>
      <c r="R125" s="1">
        <f t="shared" si="26"/>
        <v>0.12218251846832767</v>
      </c>
      <c r="S125" s="1">
        <f>$C$11*(EXP(-$C$7*($D125-($S$14-1)*$C$3))-EXP(-$C$5*($D125-($S$14-1)*$C$3)))</f>
        <v>0</v>
      </c>
    </row>
    <row r="126" spans="1:19" x14ac:dyDescent="0.2">
      <c r="A126">
        <v>112</v>
      </c>
      <c r="B126">
        <f t="shared" si="13"/>
        <v>11</v>
      </c>
      <c r="C126">
        <f t="shared" si="14"/>
        <v>1</v>
      </c>
      <c r="D126">
        <f t="shared" si="15"/>
        <v>266.66666666666663</v>
      </c>
      <c r="E126">
        <f t="shared" si="16"/>
        <v>33.333333333333371</v>
      </c>
      <c r="F126">
        <f t="shared" si="17"/>
        <v>266.66666666666663</v>
      </c>
      <c r="G126">
        <f t="shared" si="18"/>
        <v>0.40895155195559285</v>
      </c>
      <c r="H126">
        <f t="shared" si="19"/>
        <v>2.7196427014257848E-5</v>
      </c>
      <c r="I126">
        <f t="shared" si="21"/>
        <v>6.2480981946149851E-5</v>
      </c>
      <c r="J126">
        <f t="shared" si="23"/>
        <v>1.4354360236028352E-4</v>
      </c>
      <c r="K126">
        <f t="shared" si="25"/>
        <v>3.2977659980321246E-4</v>
      </c>
      <c r="L126">
        <f t="shared" si="27"/>
        <v>7.5762767542093086E-4</v>
      </c>
      <c r="M126">
        <f t="shared" si="11"/>
        <v>1.7405713289125018E-3</v>
      </c>
      <c r="N126">
        <f t="shared" si="12"/>
        <v>3.9987828445535887E-3</v>
      </c>
      <c r="O126">
        <f t="shared" si="20"/>
        <v>9.1867905510581438E-3</v>
      </c>
      <c r="P126">
        <f t="shared" si="22"/>
        <v>2.110570238740558E-2</v>
      </c>
      <c r="Q126">
        <f t="shared" si="24"/>
        <v>4.8488171226939422E-2</v>
      </c>
      <c r="R126">
        <f t="shared" si="26"/>
        <v>0.11139656241541251</v>
      </c>
      <c r="S126">
        <f t="shared" ref="S126:S189" si="28">$C$11*(EXP(-$C$7*($D126-($S$14-1)*$C$3))-EXP(-$C$5*($D126-($S$14-1)*$C$3)))</f>
        <v>0.21171434591476623</v>
      </c>
    </row>
    <row r="127" spans="1:19" x14ac:dyDescent="0.2">
      <c r="A127">
        <v>113</v>
      </c>
      <c r="B127">
        <f t="shared" si="13"/>
        <v>11</v>
      </c>
      <c r="C127">
        <f t="shared" si="14"/>
        <v>2</v>
      </c>
      <c r="D127">
        <f t="shared" si="15"/>
        <v>269.33333333333331</v>
      </c>
      <c r="E127">
        <f t="shared" si="16"/>
        <v>30.666666666666686</v>
      </c>
      <c r="F127">
        <f t="shared" si="17"/>
        <v>269.33333333333331</v>
      </c>
      <c r="G127">
        <f t="shared" si="18"/>
        <v>0.40619324875893414</v>
      </c>
      <c r="H127">
        <f t="shared" si="19"/>
        <v>2.4795594117331065E-5</v>
      </c>
      <c r="I127">
        <f t="shared" si="21"/>
        <v>5.6965316347504718E-5</v>
      </c>
      <c r="J127">
        <f t="shared" si="23"/>
        <v>1.3087193036052876E-4</v>
      </c>
      <c r="K127">
        <f t="shared" si="25"/>
        <v>3.0066474224085186E-4</v>
      </c>
      <c r="L127">
        <f t="shared" si="27"/>
        <v>6.9074618963534758E-4</v>
      </c>
      <c r="M127">
        <f t="shared" si="11"/>
        <v>1.5869180235091877E-3</v>
      </c>
      <c r="N127">
        <f t="shared" si="12"/>
        <v>3.6457802462403002E-3</v>
      </c>
      <c r="O127">
        <f t="shared" si="20"/>
        <v>8.375803543073837E-3</v>
      </c>
      <c r="P127">
        <f t="shared" si="22"/>
        <v>1.9242543503414505E-2</v>
      </c>
      <c r="Q127">
        <f t="shared" si="24"/>
        <v>4.4207756136662224E-2</v>
      </c>
      <c r="R127">
        <f t="shared" si="26"/>
        <v>0.10156275308960346</v>
      </c>
      <c r="S127">
        <f t="shared" si="28"/>
        <v>0.22636765044372906</v>
      </c>
    </row>
    <row r="128" spans="1:19" x14ac:dyDescent="0.2">
      <c r="A128">
        <v>114</v>
      </c>
      <c r="B128">
        <f t="shared" si="13"/>
        <v>11</v>
      </c>
      <c r="C128">
        <f t="shared" si="14"/>
        <v>3</v>
      </c>
      <c r="D128">
        <f t="shared" si="15"/>
        <v>272</v>
      </c>
      <c r="E128">
        <f t="shared" si="16"/>
        <v>28</v>
      </c>
      <c r="F128">
        <f t="shared" si="17"/>
        <v>272</v>
      </c>
      <c r="G128">
        <f t="shared" si="18"/>
        <v>0.37558670077300349</v>
      </c>
      <c r="H128">
        <f t="shared" si="19"/>
        <v>2.2606700773932549E-5</v>
      </c>
      <c r="I128">
        <f t="shared" si="21"/>
        <v>5.1936559981853035E-5</v>
      </c>
      <c r="J128">
        <f t="shared" si="23"/>
        <v>1.1931888203071885E-4</v>
      </c>
      <c r="K128">
        <f t="shared" si="25"/>
        <v>2.7412280701754406E-4</v>
      </c>
      <c r="L128">
        <f t="shared" si="27"/>
        <v>6.297688349764446E-4</v>
      </c>
      <c r="M128">
        <f t="shared" si="11"/>
        <v>1.4468288495316827E-3</v>
      </c>
      <c r="N128">
        <f t="shared" si="12"/>
        <v>3.3239398388385934E-3</v>
      </c>
      <c r="O128">
        <f t="shared" si="20"/>
        <v>7.6364084499660045E-3</v>
      </c>
      <c r="P128">
        <f t="shared" si="22"/>
        <v>1.7543859649122806E-2</v>
      </c>
      <c r="Q128">
        <f t="shared" si="24"/>
        <v>4.0305205438492468E-2</v>
      </c>
      <c r="R128">
        <f t="shared" si="26"/>
        <v>9.2597046304671707E-2</v>
      </c>
      <c r="S128">
        <f t="shared" si="28"/>
        <v>0.21163565845759974</v>
      </c>
    </row>
    <row r="129" spans="1:20" x14ac:dyDescent="0.2">
      <c r="A129">
        <v>115</v>
      </c>
      <c r="B129">
        <f t="shared" si="13"/>
        <v>11</v>
      </c>
      <c r="C129">
        <f t="shared" si="14"/>
        <v>4</v>
      </c>
      <c r="D129">
        <f t="shared" si="15"/>
        <v>274.66666666666669</v>
      </c>
      <c r="E129">
        <f t="shared" si="16"/>
        <v>25.333333333333314</v>
      </c>
      <c r="F129">
        <f t="shared" si="17"/>
        <v>274.66666666666669</v>
      </c>
      <c r="G129">
        <f t="shared" si="18"/>
        <v>0.343257850711156</v>
      </c>
      <c r="H129">
        <f t="shared" si="19"/>
        <v>2.0611037487700735E-5</v>
      </c>
      <c r="I129">
        <f t="shared" si="21"/>
        <v>4.7351729713808118E-5</v>
      </c>
      <c r="J129">
        <f t="shared" si="23"/>
        <v>1.0878570805703123E-4</v>
      </c>
      <c r="K129">
        <f t="shared" si="25"/>
        <v>2.4992392778459897E-4</v>
      </c>
      <c r="L129">
        <f t="shared" si="27"/>
        <v>5.7417440944113279E-4</v>
      </c>
      <c r="M129">
        <f t="shared" si="11"/>
        <v>1.3191063992128466E-3</v>
      </c>
      <c r="N129">
        <f t="shared" si="12"/>
        <v>3.0305107016837187E-3</v>
      </c>
      <c r="O129">
        <f t="shared" si="20"/>
        <v>6.9622853156499961E-3</v>
      </c>
      <c r="P129">
        <f t="shared" si="22"/>
        <v>1.599513137821432E-2</v>
      </c>
      <c r="Q129">
        <f t="shared" si="24"/>
        <v>3.6747162204232499E-2</v>
      </c>
      <c r="R129">
        <f t="shared" si="26"/>
        <v>8.4422809539329249E-2</v>
      </c>
      <c r="S129">
        <f t="shared" si="28"/>
        <v>0.19377999836034907</v>
      </c>
    </row>
    <row r="130" spans="1:20" x14ac:dyDescent="0.2">
      <c r="A130">
        <v>116</v>
      </c>
      <c r="B130">
        <f t="shared" si="13"/>
        <v>11</v>
      </c>
      <c r="C130">
        <f t="shared" si="14"/>
        <v>5</v>
      </c>
      <c r="D130">
        <f t="shared" si="15"/>
        <v>277.33333333333331</v>
      </c>
      <c r="E130">
        <f t="shared" si="16"/>
        <v>22.666666666666686</v>
      </c>
      <c r="F130">
        <f t="shared" si="17"/>
        <v>277.33333333333331</v>
      </c>
      <c r="G130">
        <f t="shared" si="18"/>
        <v>0.31308614765701354</v>
      </c>
      <c r="H130">
        <f t="shared" si="19"/>
        <v>1.8791546390053235E-5</v>
      </c>
      <c r="I130">
        <f t="shared" si="21"/>
        <v>4.3171636852209251E-5</v>
      </c>
      <c r="J130">
        <f t="shared" si="23"/>
        <v>9.9182376469324275E-5</v>
      </c>
      <c r="K130">
        <f t="shared" si="25"/>
        <v>2.278612653900189E-4</v>
      </c>
      <c r="L130">
        <f t="shared" si="27"/>
        <v>5.234877214421146E-4</v>
      </c>
      <c r="M130">
        <f t="shared" ref="M130:M193" si="29">$C$11*(EXP(-$C$7*($D130-($M$14-1)*$C$3))-EXP(-$C$5*($D130-($M$14-1)*$C$3)))</f>
        <v>1.2026589689634066E-3</v>
      </c>
      <c r="N130">
        <f t="shared" si="12"/>
        <v>2.7629847585413907E-3</v>
      </c>
      <c r="O130">
        <f t="shared" si="20"/>
        <v>6.3476720940367519E-3</v>
      </c>
      <c r="P130">
        <f t="shared" si="22"/>
        <v>1.4583120984961197E-2</v>
      </c>
      <c r="Q130">
        <f t="shared" si="24"/>
        <v>3.3503214172295341E-2</v>
      </c>
      <c r="R130">
        <f t="shared" si="26"/>
        <v>7.6970174012036985E-2</v>
      </c>
      <c r="S130">
        <f t="shared" si="28"/>
        <v>0.17680382811963474</v>
      </c>
    </row>
    <row r="131" spans="1:20" x14ac:dyDescent="0.2">
      <c r="A131">
        <v>117</v>
      </c>
      <c r="B131">
        <f t="shared" si="13"/>
        <v>11</v>
      </c>
      <c r="C131">
        <f t="shared" si="14"/>
        <v>6</v>
      </c>
      <c r="D131">
        <f t="shared" si="15"/>
        <v>280</v>
      </c>
      <c r="E131">
        <f t="shared" si="16"/>
        <v>20</v>
      </c>
      <c r="F131">
        <f t="shared" si="17"/>
        <v>280</v>
      </c>
      <c r="G131">
        <f t="shared" si="18"/>
        <v>0.28546819410143781</v>
      </c>
      <c r="H131">
        <f t="shared" si="19"/>
        <v>1.7132675438596497E-5</v>
      </c>
      <c r="I131">
        <f t="shared" si="21"/>
        <v>3.9360552186027815E-5</v>
      </c>
      <c r="J131">
        <f t="shared" si="23"/>
        <v>9.0426803095730208E-5</v>
      </c>
      <c r="K131">
        <f t="shared" si="25"/>
        <v>2.0774623992741217E-4</v>
      </c>
      <c r="L131">
        <f t="shared" si="27"/>
        <v>4.7727552812287512E-4</v>
      </c>
      <c r="M131">
        <f t="shared" si="29"/>
        <v>1.0964912280701756E-3</v>
      </c>
      <c r="N131">
        <f t="shared" si="12"/>
        <v>2.5190753399057793E-3</v>
      </c>
      <c r="O131">
        <f t="shared" si="20"/>
        <v>5.7873153981267316E-3</v>
      </c>
      <c r="P131">
        <f t="shared" si="22"/>
        <v>1.329575935535437E-2</v>
      </c>
      <c r="Q131">
        <f t="shared" si="24"/>
        <v>3.0545633799864007E-2</v>
      </c>
      <c r="R131">
        <f t="shared" si="26"/>
        <v>7.0175438596235928E-2</v>
      </c>
      <c r="S131">
        <f t="shared" si="28"/>
        <v>0.16121653858511018</v>
      </c>
    </row>
    <row r="132" spans="1:20" x14ac:dyDescent="0.2">
      <c r="A132">
        <v>118</v>
      </c>
      <c r="B132">
        <f t="shared" si="13"/>
        <v>11</v>
      </c>
      <c r="C132">
        <f t="shared" si="14"/>
        <v>7</v>
      </c>
      <c r="D132">
        <f t="shared" si="15"/>
        <v>282.66666666666669</v>
      </c>
      <c r="E132">
        <f t="shared" si="16"/>
        <v>17.333333333333314</v>
      </c>
      <c r="F132">
        <f t="shared" si="17"/>
        <v>282.66666666666669</v>
      </c>
      <c r="G132">
        <f t="shared" si="18"/>
        <v>0.26027100283512117</v>
      </c>
      <c r="H132">
        <f t="shared" si="19"/>
        <v>1.5620245486537432E-5</v>
      </c>
      <c r="I132">
        <f t="shared" si="21"/>
        <v>3.5885900590070813E-5</v>
      </c>
      <c r="J132">
        <f t="shared" si="23"/>
        <v>8.2444149950802967E-5</v>
      </c>
      <c r="K132">
        <f t="shared" si="25"/>
        <v>1.894069188552325E-4</v>
      </c>
      <c r="L132">
        <f t="shared" si="27"/>
        <v>4.3514283222812459E-4</v>
      </c>
      <c r="M132">
        <f t="shared" si="29"/>
        <v>9.9969571113839523E-4</v>
      </c>
      <c r="N132">
        <f t="shared" si="12"/>
        <v>2.2966976377645312E-3</v>
      </c>
      <c r="O132">
        <f t="shared" si="20"/>
        <v>5.2764255968513873E-3</v>
      </c>
      <c r="P132">
        <f t="shared" si="22"/>
        <v>1.2122042806734871E-2</v>
      </c>
      <c r="Q132">
        <f t="shared" si="24"/>
        <v>2.7849141262599974E-2</v>
      </c>
      <c r="R132">
        <f t="shared" si="26"/>
        <v>6.3980525512817063E-2</v>
      </c>
      <c r="S132">
        <f t="shared" si="28"/>
        <v>0.14698797426010415</v>
      </c>
    </row>
    <row r="133" spans="1:20" x14ac:dyDescent="0.2">
      <c r="A133">
        <v>119</v>
      </c>
      <c r="B133">
        <f t="shared" si="13"/>
        <v>11</v>
      </c>
      <c r="C133">
        <f t="shared" si="14"/>
        <v>8</v>
      </c>
      <c r="D133">
        <f t="shared" si="15"/>
        <v>285.33333333333337</v>
      </c>
      <c r="E133">
        <f t="shared" si="16"/>
        <v>14.666666666666629</v>
      </c>
      <c r="F133">
        <f t="shared" si="17"/>
        <v>285.33333333333337</v>
      </c>
      <c r="G133">
        <f t="shared" si="18"/>
        <v>0.23729543517699442</v>
      </c>
      <c r="H133">
        <f t="shared" si="19"/>
        <v>1.4241329086876151E-5</v>
      </c>
      <c r="I133">
        <f t="shared" si="21"/>
        <v>3.2717982590132128E-5</v>
      </c>
      <c r="J133">
        <f t="shared" si="23"/>
        <v>7.5166185560212817E-5</v>
      </c>
      <c r="K133">
        <f t="shared" si="25"/>
        <v>1.726865474088367E-4</v>
      </c>
      <c r="L133">
        <f t="shared" si="27"/>
        <v>3.9672950587729612E-4</v>
      </c>
      <c r="M133">
        <f t="shared" si="29"/>
        <v>9.1144506156007343E-4</v>
      </c>
      <c r="N133">
        <f t="shared" si="12"/>
        <v>2.0939508857684553E-3</v>
      </c>
      <c r="O133">
        <f t="shared" si="20"/>
        <v>4.8106358758536185E-3</v>
      </c>
      <c r="P133">
        <f t="shared" si="22"/>
        <v>1.105193903416554E-2</v>
      </c>
      <c r="Q133">
        <f t="shared" si="24"/>
        <v>2.5390688376146955E-2</v>
      </c>
      <c r="R133">
        <f t="shared" si="26"/>
        <v>5.833248393983835E-2</v>
      </c>
      <c r="S133">
        <f t="shared" si="28"/>
        <v>0.13401275045313807</v>
      </c>
    </row>
    <row r="134" spans="1:20" x14ac:dyDescent="0.2">
      <c r="A134">
        <v>120</v>
      </c>
      <c r="B134">
        <f t="shared" si="13"/>
        <v>11</v>
      </c>
      <c r="C134">
        <f t="shared" si="14"/>
        <v>9</v>
      </c>
      <c r="D134">
        <f t="shared" si="15"/>
        <v>288</v>
      </c>
      <c r="E134">
        <f t="shared" si="16"/>
        <v>12</v>
      </c>
      <c r="F134">
        <f t="shared" si="17"/>
        <v>288</v>
      </c>
      <c r="G134">
        <f t="shared" si="18"/>
        <v>0.2163476648097406</v>
      </c>
      <c r="H134">
        <f t="shared" si="19"/>
        <v>1.2984139995463257E-5</v>
      </c>
      <c r="I134">
        <f t="shared" si="21"/>
        <v>2.9829720507679708E-5</v>
      </c>
      <c r="J134">
        <f t="shared" si="23"/>
        <v>6.8530701754386002E-5</v>
      </c>
      <c r="K134">
        <f t="shared" si="25"/>
        <v>1.5744220874411129E-4</v>
      </c>
      <c r="L134">
        <f t="shared" si="27"/>
        <v>3.6170721238292089E-4</v>
      </c>
      <c r="M134">
        <f t="shared" si="29"/>
        <v>8.3098495970964812E-4</v>
      </c>
      <c r="N134">
        <f t="shared" si="12"/>
        <v>1.9091021124915007E-3</v>
      </c>
      <c r="O134">
        <f t="shared" si="20"/>
        <v>4.3859649122807032E-3</v>
      </c>
      <c r="P134">
        <f t="shared" si="22"/>
        <v>1.0076301359623119E-2</v>
      </c>
      <c r="Q134">
        <f t="shared" si="24"/>
        <v>2.3149261592506919E-2</v>
      </c>
      <c r="R134">
        <f t="shared" si="26"/>
        <v>5.3183037421416487E-2</v>
      </c>
      <c r="S134">
        <f t="shared" si="28"/>
        <v>0.12218251846832767</v>
      </c>
    </row>
    <row r="135" spans="1:20" s="1" customFormat="1" x14ac:dyDescent="0.2">
      <c r="A135" s="1">
        <v>121</v>
      </c>
      <c r="B135" s="1">
        <f t="shared" si="13"/>
        <v>12</v>
      </c>
      <c r="C135" s="1">
        <f t="shared" si="14"/>
        <v>0</v>
      </c>
      <c r="D135" s="1">
        <f t="shared" si="15"/>
        <v>288</v>
      </c>
      <c r="E135" s="1">
        <f t="shared" si="16"/>
        <v>12</v>
      </c>
      <c r="F135" s="1">
        <f t="shared" si="17"/>
        <v>288</v>
      </c>
      <c r="G135" s="1">
        <f t="shared" si="18"/>
        <v>0.2163476648097406</v>
      </c>
      <c r="H135" s="1">
        <f t="shared" si="19"/>
        <v>1.2984139995463257E-5</v>
      </c>
      <c r="I135" s="1">
        <f t="shared" si="21"/>
        <v>2.9829720507679708E-5</v>
      </c>
      <c r="J135" s="1">
        <f t="shared" si="23"/>
        <v>6.8530701754386002E-5</v>
      </c>
      <c r="K135" s="1">
        <f t="shared" si="25"/>
        <v>1.5744220874411129E-4</v>
      </c>
      <c r="L135" s="1">
        <f t="shared" si="27"/>
        <v>3.6170721238292089E-4</v>
      </c>
      <c r="M135" s="1">
        <f t="shared" si="29"/>
        <v>8.3098495970964812E-4</v>
      </c>
      <c r="N135" s="1">
        <f t="shared" si="12"/>
        <v>1.9091021124915007E-3</v>
      </c>
      <c r="O135" s="1">
        <f t="shared" si="20"/>
        <v>4.3859649122807032E-3</v>
      </c>
      <c r="P135" s="1">
        <f t="shared" si="22"/>
        <v>1.0076301359623119E-2</v>
      </c>
      <c r="Q135" s="1">
        <f t="shared" si="24"/>
        <v>2.3149261592506919E-2</v>
      </c>
      <c r="R135" s="1">
        <f t="shared" si="26"/>
        <v>5.3183037421416487E-2</v>
      </c>
      <c r="S135" s="1">
        <f t="shared" si="28"/>
        <v>0.12218251846832767</v>
      </c>
      <c r="T135" s="1">
        <f>$C$11*(EXP(-$C$7*($D135-($T$14-1)*$C$3))-EXP(-$C$5*($D135-($T$14-1)*$C$3)))</f>
        <v>0</v>
      </c>
    </row>
    <row r="136" spans="1:20" x14ac:dyDescent="0.2">
      <c r="A136">
        <v>122</v>
      </c>
      <c r="B136">
        <f t="shared" si="13"/>
        <v>12</v>
      </c>
      <c r="C136">
        <f t="shared" si="14"/>
        <v>1</v>
      </c>
      <c r="D136">
        <f t="shared" si="15"/>
        <v>290.66666666666663</v>
      </c>
      <c r="E136">
        <f t="shared" si="16"/>
        <v>9.3333333333333712</v>
      </c>
      <c r="F136">
        <f t="shared" si="17"/>
        <v>290.66666666666663</v>
      </c>
      <c r="G136">
        <f t="shared" si="18"/>
        <v>0.40896338988802128</v>
      </c>
      <c r="H136">
        <f t="shared" si="19"/>
        <v>1.1837932428452048E-5</v>
      </c>
      <c r="I136">
        <f t="shared" si="21"/>
        <v>2.7196427014257848E-5</v>
      </c>
      <c r="J136">
        <f t="shared" si="23"/>
        <v>6.2480981946149851E-5</v>
      </c>
      <c r="K136">
        <f t="shared" si="25"/>
        <v>1.4354360236028352E-4</v>
      </c>
      <c r="L136">
        <f t="shared" si="27"/>
        <v>3.2977659980321246E-4</v>
      </c>
      <c r="M136">
        <f t="shared" si="29"/>
        <v>7.5762767542093086E-4</v>
      </c>
      <c r="N136">
        <f t="shared" si="12"/>
        <v>1.7405713289125018E-3</v>
      </c>
      <c r="O136">
        <f t="shared" si="20"/>
        <v>3.9987828445535887E-3</v>
      </c>
      <c r="P136">
        <f t="shared" si="22"/>
        <v>9.1867905510581438E-3</v>
      </c>
      <c r="Q136">
        <f t="shared" si="24"/>
        <v>2.110570238740558E-2</v>
      </c>
      <c r="R136">
        <f t="shared" si="26"/>
        <v>4.8488171226939422E-2</v>
      </c>
      <c r="S136">
        <f t="shared" si="28"/>
        <v>0.11139656241541251</v>
      </c>
      <c r="T136">
        <f t="shared" ref="T136:T199" si="30">$C$11*(EXP(-$C$7*($D136-($T$14-1)*$C$3))-EXP(-$C$5*($D136-($T$14-1)*$C$3)))</f>
        <v>0.21171434591476623</v>
      </c>
    </row>
    <row r="137" spans="1:20" x14ac:dyDescent="0.2">
      <c r="A137">
        <v>123</v>
      </c>
      <c r="B137">
        <f t="shared" si="13"/>
        <v>12</v>
      </c>
      <c r="C137">
        <f t="shared" si="14"/>
        <v>2</v>
      </c>
      <c r="D137">
        <f t="shared" si="15"/>
        <v>293.33333333333331</v>
      </c>
      <c r="E137">
        <f t="shared" si="16"/>
        <v>6.6666666666666856</v>
      </c>
      <c r="F137">
        <f t="shared" si="17"/>
        <v>293.33333333333331</v>
      </c>
      <c r="G137">
        <f t="shared" si="18"/>
        <v>0.40620404166814716</v>
      </c>
      <c r="H137">
        <f t="shared" si="19"/>
        <v>1.0792909213052309E-5</v>
      </c>
      <c r="I137">
        <f t="shared" si="21"/>
        <v>2.4795594117331065E-5</v>
      </c>
      <c r="J137">
        <f t="shared" si="23"/>
        <v>5.6965316347504718E-5</v>
      </c>
      <c r="K137">
        <f t="shared" si="25"/>
        <v>1.3087193036052876E-4</v>
      </c>
      <c r="L137">
        <f t="shared" si="27"/>
        <v>3.0066474224085186E-4</v>
      </c>
      <c r="M137">
        <f t="shared" si="29"/>
        <v>6.9074618963534758E-4</v>
      </c>
      <c r="N137">
        <f t="shared" si="12"/>
        <v>1.5869180235091877E-3</v>
      </c>
      <c r="O137">
        <f t="shared" si="20"/>
        <v>3.6457802462403002E-3</v>
      </c>
      <c r="P137">
        <f t="shared" si="22"/>
        <v>8.375803543073837E-3</v>
      </c>
      <c r="Q137">
        <f t="shared" si="24"/>
        <v>1.9242543503414505E-2</v>
      </c>
      <c r="R137">
        <f t="shared" si="26"/>
        <v>4.4207756136662224E-2</v>
      </c>
      <c r="S137">
        <f t="shared" si="28"/>
        <v>0.10156275308960346</v>
      </c>
      <c r="T137">
        <f t="shared" si="30"/>
        <v>0.22636765044372906</v>
      </c>
    </row>
    <row r="138" spans="1:20" x14ac:dyDescent="0.2">
      <c r="A138">
        <v>124</v>
      </c>
      <c r="B138">
        <f t="shared" si="13"/>
        <v>12</v>
      </c>
      <c r="C138">
        <f t="shared" si="14"/>
        <v>3</v>
      </c>
      <c r="D138">
        <f t="shared" si="15"/>
        <v>296</v>
      </c>
      <c r="E138">
        <f t="shared" si="16"/>
        <v>4</v>
      </c>
      <c r="F138">
        <f t="shared" si="17"/>
        <v>296</v>
      </c>
      <c r="G138">
        <f t="shared" si="18"/>
        <v>0.37559654091104999</v>
      </c>
      <c r="H138">
        <f t="shared" si="19"/>
        <v>9.8401380465069519E-6</v>
      </c>
      <c r="I138">
        <f t="shared" si="21"/>
        <v>2.2606700773932549E-5</v>
      </c>
      <c r="J138">
        <f t="shared" si="23"/>
        <v>5.1936559981853035E-5</v>
      </c>
      <c r="K138">
        <f t="shared" si="25"/>
        <v>1.1931888203071885E-4</v>
      </c>
      <c r="L138">
        <f t="shared" si="27"/>
        <v>2.7412280701754406E-4</v>
      </c>
      <c r="M138">
        <f t="shared" si="29"/>
        <v>6.297688349764446E-4</v>
      </c>
      <c r="N138">
        <f t="shared" si="12"/>
        <v>1.4468288495316827E-3</v>
      </c>
      <c r="O138">
        <f t="shared" si="20"/>
        <v>3.3239398388385934E-3</v>
      </c>
      <c r="P138">
        <f t="shared" si="22"/>
        <v>7.6364084499660045E-3</v>
      </c>
      <c r="Q138">
        <f t="shared" si="24"/>
        <v>1.7543859649122806E-2</v>
      </c>
      <c r="R138">
        <f t="shared" si="26"/>
        <v>4.0305205438492468E-2</v>
      </c>
      <c r="S138">
        <f t="shared" si="28"/>
        <v>9.2597046304671707E-2</v>
      </c>
      <c r="T138">
        <f t="shared" si="30"/>
        <v>0.21163565845759974</v>
      </c>
    </row>
    <row r="139" spans="1:20" x14ac:dyDescent="0.2">
      <c r="A139">
        <v>125</v>
      </c>
      <c r="B139">
        <f t="shared" si="13"/>
        <v>12</v>
      </c>
      <c r="C139">
        <f t="shared" si="14"/>
        <v>4</v>
      </c>
      <c r="D139">
        <f t="shared" si="15"/>
        <v>298.66666666666669</v>
      </c>
      <c r="E139">
        <f t="shared" si="16"/>
        <v>1.3333333333333144</v>
      </c>
      <c r="F139">
        <f t="shared" si="17"/>
        <v>298.66666666666669</v>
      </c>
      <c r="G139">
        <f t="shared" si="18"/>
        <v>0.34326682218630344</v>
      </c>
      <c r="H139">
        <f t="shared" si="19"/>
        <v>8.9714751475177016E-6</v>
      </c>
      <c r="I139">
        <f t="shared" si="21"/>
        <v>2.0611037487700735E-5</v>
      </c>
      <c r="J139">
        <f t="shared" si="23"/>
        <v>4.7351729713808118E-5</v>
      </c>
      <c r="K139">
        <f t="shared" si="25"/>
        <v>1.0878570805703123E-4</v>
      </c>
      <c r="L139">
        <f t="shared" si="27"/>
        <v>2.4992392778459897E-4</v>
      </c>
      <c r="M139">
        <f t="shared" si="29"/>
        <v>5.7417440944113279E-4</v>
      </c>
      <c r="N139">
        <f t="shared" si="12"/>
        <v>1.3191063992128466E-3</v>
      </c>
      <c r="O139">
        <f t="shared" si="20"/>
        <v>3.0305107016837187E-3</v>
      </c>
      <c r="P139">
        <f t="shared" si="22"/>
        <v>6.9622853156499961E-3</v>
      </c>
      <c r="Q139">
        <f t="shared" si="24"/>
        <v>1.599513137821432E-2</v>
      </c>
      <c r="R139">
        <f t="shared" si="26"/>
        <v>3.6747162204232499E-2</v>
      </c>
      <c r="S139">
        <f t="shared" si="28"/>
        <v>8.4422809539329249E-2</v>
      </c>
      <c r="T139">
        <f t="shared" si="30"/>
        <v>0.19377999836034907</v>
      </c>
    </row>
    <row r="140" spans="1:20" x14ac:dyDescent="0.2">
      <c r="A140">
        <v>126</v>
      </c>
      <c r="B140">
        <f t="shared" si="13"/>
        <v>12</v>
      </c>
      <c r="C140">
        <f t="shared" si="14"/>
        <v>5</v>
      </c>
      <c r="D140">
        <f t="shared" si="15"/>
        <v>301.33333333333331</v>
      </c>
      <c r="E140">
        <f t="shared" si="16"/>
        <v>-1.3333333333333144</v>
      </c>
      <c r="F140" t="e">
        <f t="shared" si="17"/>
        <v>#N/A</v>
      </c>
      <c r="G140" t="e">
        <f t="shared" si="18"/>
        <v>#N/A</v>
      </c>
      <c r="H140">
        <f t="shared" si="19"/>
        <v>8.179495647533044E-6</v>
      </c>
      <c r="I140">
        <f t="shared" si="21"/>
        <v>1.8791546390053235E-5</v>
      </c>
      <c r="J140">
        <f t="shared" si="23"/>
        <v>4.3171636852209251E-5</v>
      </c>
      <c r="K140">
        <f t="shared" si="25"/>
        <v>9.9182376469324275E-5</v>
      </c>
      <c r="L140">
        <f t="shared" si="27"/>
        <v>2.278612653900189E-4</v>
      </c>
      <c r="M140">
        <f t="shared" si="29"/>
        <v>5.234877214421146E-4</v>
      </c>
      <c r="N140">
        <f t="shared" ref="N140:N203" si="31">$C$11*(EXP(-$C$7*($D140-($N$14-1)*$C$3))-EXP(-$C$5*($D140-($N$14-1)*$C$3)))</f>
        <v>1.2026589689634066E-3</v>
      </c>
      <c r="O140">
        <f t="shared" si="20"/>
        <v>2.7629847585413907E-3</v>
      </c>
      <c r="P140">
        <f t="shared" si="22"/>
        <v>6.3476720940367519E-3</v>
      </c>
      <c r="Q140">
        <f t="shared" si="24"/>
        <v>1.4583120984961197E-2</v>
      </c>
      <c r="R140">
        <f t="shared" si="26"/>
        <v>3.3503214172295341E-2</v>
      </c>
      <c r="S140">
        <f t="shared" si="28"/>
        <v>7.6970174012036985E-2</v>
      </c>
      <c r="T140">
        <f t="shared" si="30"/>
        <v>0.17680382811963474</v>
      </c>
    </row>
    <row r="141" spans="1:20" x14ac:dyDescent="0.2">
      <c r="A141">
        <v>127</v>
      </c>
      <c r="B141">
        <f t="shared" si="13"/>
        <v>12</v>
      </c>
      <c r="C141">
        <f t="shared" si="14"/>
        <v>6</v>
      </c>
      <c r="D141">
        <f t="shared" si="15"/>
        <v>304</v>
      </c>
      <c r="E141">
        <f t="shared" si="16"/>
        <v>-4</v>
      </c>
      <c r="F141" t="e">
        <f t="shared" si="17"/>
        <v>#N/A</v>
      </c>
      <c r="G141" t="e">
        <f t="shared" si="18"/>
        <v>#N/A</v>
      </c>
      <c r="H141">
        <f t="shared" si="19"/>
        <v>7.4574301269199262E-6</v>
      </c>
      <c r="I141">
        <f t="shared" si="21"/>
        <v>1.7132675438596497E-5</v>
      </c>
      <c r="J141">
        <f t="shared" si="23"/>
        <v>3.9360552186027815E-5</v>
      </c>
      <c r="K141">
        <f t="shared" si="25"/>
        <v>9.0426803095730208E-5</v>
      </c>
      <c r="L141">
        <f t="shared" si="27"/>
        <v>2.0774623992741217E-4</v>
      </c>
      <c r="M141">
        <f t="shared" si="29"/>
        <v>4.7727552812287512E-4</v>
      </c>
      <c r="N141">
        <f t="shared" si="31"/>
        <v>1.0964912280701756E-3</v>
      </c>
      <c r="O141">
        <f t="shared" si="20"/>
        <v>2.5190753399057793E-3</v>
      </c>
      <c r="P141">
        <f t="shared" si="22"/>
        <v>5.7873153981267316E-3</v>
      </c>
      <c r="Q141">
        <f t="shared" si="24"/>
        <v>1.329575935535437E-2</v>
      </c>
      <c r="R141">
        <f t="shared" si="26"/>
        <v>3.0545633799864007E-2</v>
      </c>
      <c r="S141">
        <f t="shared" si="28"/>
        <v>7.0175438596235928E-2</v>
      </c>
      <c r="T141">
        <f t="shared" si="30"/>
        <v>0.16121653858511018</v>
      </c>
    </row>
    <row r="142" spans="1:20" x14ac:dyDescent="0.2">
      <c r="A142">
        <v>128</v>
      </c>
      <c r="B142">
        <f t="shared" si="13"/>
        <v>12</v>
      </c>
      <c r="C142">
        <f t="shared" si="14"/>
        <v>7</v>
      </c>
      <c r="D142">
        <f t="shared" si="15"/>
        <v>306.66666666666669</v>
      </c>
      <c r="E142">
        <f t="shared" si="16"/>
        <v>-6.6666666666666856</v>
      </c>
      <c r="F142" t="e">
        <f t="shared" si="17"/>
        <v>#N/A</v>
      </c>
      <c r="G142" t="e">
        <f t="shared" si="18"/>
        <v>#N/A</v>
      </c>
      <c r="H142">
        <f t="shared" si="19"/>
        <v>6.7991067535644493E-6</v>
      </c>
      <c r="I142">
        <f t="shared" si="21"/>
        <v>1.5620245486537432E-5</v>
      </c>
      <c r="J142">
        <f t="shared" si="23"/>
        <v>3.5885900590070813E-5</v>
      </c>
      <c r="K142">
        <f t="shared" si="25"/>
        <v>8.2444149950802967E-5</v>
      </c>
      <c r="L142">
        <f t="shared" si="27"/>
        <v>1.894069188552325E-4</v>
      </c>
      <c r="M142">
        <f t="shared" si="29"/>
        <v>4.3514283222812459E-4</v>
      </c>
      <c r="N142">
        <f t="shared" si="31"/>
        <v>9.9969571113839523E-4</v>
      </c>
      <c r="O142">
        <f t="shared" si="20"/>
        <v>2.2966976377645312E-3</v>
      </c>
      <c r="P142">
        <f t="shared" si="22"/>
        <v>5.2764255968513873E-3</v>
      </c>
      <c r="Q142">
        <f t="shared" si="24"/>
        <v>1.2122042806734871E-2</v>
      </c>
      <c r="R142">
        <f t="shared" si="26"/>
        <v>2.7849141262599974E-2</v>
      </c>
      <c r="S142">
        <f t="shared" si="28"/>
        <v>6.3980525512817063E-2</v>
      </c>
      <c r="T142">
        <f t="shared" si="30"/>
        <v>0.14698797426010415</v>
      </c>
    </row>
    <row r="143" spans="1:20" x14ac:dyDescent="0.2">
      <c r="A143">
        <v>129</v>
      </c>
      <c r="B143">
        <f t="shared" ref="B143:B206" si="32">FLOOR(A143-1,10)/10</f>
        <v>12</v>
      </c>
      <c r="C143">
        <f t="shared" ref="C143:C206" si="33">MOD(A143-1,10)</f>
        <v>8</v>
      </c>
      <c r="D143">
        <f t="shared" ref="D143:D206" si="34">(B143+C143/9)*$C$3</f>
        <v>309.33333333333337</v>
      </c>
      <c r="E143">
        <f t="shared" ref="E143:E206" si="35">$G$11-D143</f>
        <v>-9.3333333333333712</v>
      </c>
      <c r="F143" t="e">
        <f t="shared" ref="F143:F206" si="36">IF(E143&lt;0,NA(),D143)</f>
        <v>#N/A</v>
      </c>
      <c r="G143" t="e">
        <f t="shared" si="18"/>
        <v>#N/A</v>
      </c>
      <c r="H143">
        <f t="shared" si="19"/>
        <v>6.1988985293327553E-6</v>
      </c>
      <c r="I143">
        <f t="shared" si="21"/>
        <v>1.4241329086876151E-5</v>
      </c>
      <c r="J143">
        <f t="shared" si="23"/>
        <v>3.2717982590132128E-5</v>
      </c>
      <c r="K143">
        <f t="shared" si="25"/>
        <v>7.5166185560212817E-5</v>
      </c>
      <c r="L143">
        <f t="shared" si="27"/>
        <v>1.726865474088367E-4</v>
      </c>
      <c r="M143">
        <f t="shared" si="29"/>
        <v>3.9672950587729612E-4</v>
      </c>
      <c r="N143">
        <f t="shared" si="31"/>
        <v>9.1144506156007343E-4</v>
      </c>
      <c r="O143">
        <f t="shared" si="20"/>
        <v>2.0939508857684553E-3</v>
      </c>
      <c r="P143">
        <f t="shared" si="22"/>
        <v>4.8106358758536185E-3</v>
      </c>
      <c r="Q143">
        <f t="shared" si="24"/>
        <v>1.105193903416554E-2</v>
      </c>
      <c r="R143">
        <f t="shared" si="26"/>
        <v>2.5390688376146955E-2</v>
      </c>
      <c r="S143">
        <f t="shared" si="28"/>
        <v>5.833248393983835E-2</v>
      </c>
      <c r="T143">
        <f t="shared" si="30"/>
        <v>0.13401275045313807</v>
      </c>
    </row>
    <row r="144" spans="1:20" x14ac:dyDescent="0.2">
      <c r="A144">
        <v>130</v>
      </c>
      <c r="B144">
        <f t="shared" si="32"/>
        <v>12</v>
      </c>
      <c r="C144">
        <f t="shared" si="33"/>
        <v>9</v>
      </c>
      <c r="D144">
        <f t="shared" si="34"/>
        <v>312</v>
      </c>
      <c r="E144">
        <f t="shared" si="35"/>
        <v>-12</v>
      </c>
      <c r="F144" t="e">
        <f t="shared" si="36"/>
        <v>#N/A</v>
      </c>
      <c r="G144" t="e">
        <f t="shared" ref="G144:G207" si="37">IF(E144&lt;0,NA(),SUM(H144:AZ144))</f>
        <v>#N/A</v>
      </c>
      <c r="H144">
        <f t="shared" ref="H144:H207" si="38">$C$10*(EXP(-$C$7*D144)-EXP(-$C$5*D144))</f>
        <v>5.6516751934831363E-6</v>
      </c>
      <c r="I144">
        <f t="shared" si="21"/>
        <v>1.2984139995463257E-5</v>
      </c>
      <c r="J144">
        <f t="shared" si="23"/>
        <v>2.9829720507679708E-5</v>
      </c>
      <c r="K144">
        <f t="shared" si="25"/>
        <v>6.8530701754386002E-5</v>
      </c>
      <c r="L144">
        <f t="shared" si="27"/>
        <v>1.5744220874411129E-4</v>
      </c>
      <c r="M144">
        <f t="shared" si="29"/>
        <v>3.6170721238292089E-4</v>
      </c>
      <c r="N144">
        <f t="shared" si="31"/>
        <v>8.3098495970964812E-4</v>
      </c>
      <c r="O144">
        <f t="shared" si="20"/>
        <v>1.9091021124915007E-3</v>
      </c>
      <c r="P144">
        <f t="shared" si="22"/>
        <v>4.3859649122807032E-3</v>
      </c>
      <c r="Q144">
        <f t="shared" si="24"/>
        <v>1.0076301359623119E-2</v>
      </c>
      <c r="R144">
        <f t="shared" si="26"/>
        <v>2.3149261592506919E-2</v>
      </c>
      <c r="S144">
        <f t="shared" si="28"/>
        <v>5.3183037421416487E-2</v>
      </c>
      <c r="T144">
        <f t="shared" si="30"/>
        <v>0.12218251846832767</v>
      </c>
    </row>
    <row r="145" spans="1:22" s="1" customFormat="1" x14ac:dyDescent="0.2">
      <c r="A145" s="1">
        <v>131</v>
      </c>
      <c r="B145" s="1">
        <f t="shared" si="32"/>
        <v>13</v>
      </c>
      <c r="C145" s="1">
        <f t="shared" si="33"/>
        <v>0</v>
      </c>
      <c r="D145" s="1">
        <f t="shared" si="34"/>
        <v>312</v>
      </c>
      <c r="E145" s="1">
        <f t="shared" si="35"/>
        <v>-12</v>
      </c>
      <c r="F145" s="1" t="e">
        <f t="shared" si="36"/>
        <v>#N/A</v>
      </c>
      <c r="G145" s="1" t="e">
        <f t="shared" si="37"/>
        <v>#N/A</v>
      </c>
      <c r="H145" s="1">
        <f t="shared" si="38"/>
        <v>5.6516751934831363E-6</v>
      </c>
      <c r="I145" s="1">
        <f t="shared" si="21"/>
        <v>1.2984139995463257E-5</v>
      </c>
      <c r="J145" s="1">
        <f t="shared" si="23"/>
        <v>2.9829720507679708E-5</v>
      </c>
      <c r="K145" s="1">
        <f t="shared" si="25"/>
        <v>6.8530701754386002E-5</v>
      </c>
      <c r="L145" s="1">
        <f t="shared" si="27"/>
        <v>1.5744220874411129E-4</v>
      </c>
      <c r="M145" s="1">
        <f t="shared" si="29"/>
        <v>3.6170721238292089E-4</v>
      </c>
      <c r="N145" s="1">
        <f t="shared" si="31"/>
        <v>8.3098495970964812E-4</v>
      </c>
      <c r="O145" s="1">
        <f t="shared" si="20"/>
        <v>1.9091021124915007E-3</v>
      </c>
      <c r="P145" s="1">
        <f t="shared" si="22"/>
        <v>4.3859649122807032E-3</v>
      </c>
      <c r="Q145" s="1">
        <f t="shared" si="24"/>
        <v>1.0076301359623119E-2</v>
      </c>
      <c r="R145" s="1">
        <f t="shared" si="26"/>
        <v>2.3149261592506919E-2</v>
      </c>
      <c r="S145" s="1">
        <f t="shared" si="28"/>
        <v>5.3183037421416487E-2</v>
      </c>
      <c r="T145" s="1">
        <f t="shared" si="30"/>
        <v>0.12218251846832767</v>
      </c>
      <c r="U145" s="1">
        <f>$C$11*(EXP(-$C$7*($D145-($U$14-1)*$C$3))-EXP(-$C$5*($D145-($U$14-1)*$C$3)))</f>
        <v>0</v>
      </c>
    </row>
    <row r="146" spans="1:22" x14ac:dyDescent="0.2">
      <c r="A146">
        <v>132</v>
      </c>
      <c r="B146">
        <f t="shared" si="32"/>
        <v>13</v>
      </c>
      <c r="C146">
        <f t="shared" si="33"/>
        <v>1</v>
      </c>
      <c r="D146">
        <f t="shared" si="34"/>
        <v>314.66666666666663</v>
      </c>
      <c r="E146">
        <f t="shared" si="35"/>
        <v>-14.666666666666629</v>
      </c>
      <c r="F146" t="e">
        <f t="shared" si="36"/>
        <v>#N/A</v>
      </c>
      <c r="G146" t="e">
        <f t="shared" si="37"/>
        <v>#N/A</v>
      </c>
      <c r="H146">
        <f t="shared" si="38"/>
        <v>5.1527593719251922E-6</v>
      </c>
      <c r="I146">
        <f t="shared" si="21"/>
        <v>1.1837932428452048E-5</v>
      </c>
      <c r="J146">
        <f t="shared" si="23"/>
        <v>2.7196427014257848E-5</v>
      </c>
      <c r="K146">
        <f t="shared" si="25"/>
        <v>6.2480981946149851E-5</v>
      </c>
      <c r="L146">
        <f t="shared" si="27"/>
        <v>1.4354360236028352E-4</v>
      </c>
      <c r="M146">
        <f t="shared" si="29"/>
        <v>3.2977659980321246E-4</v>
      </c>
      <c r="N146">
        <f t="shared" si="31"/>
        <v>7.5762767542093086E-4</v>
      </c>
      <c r="O146">
        <f t="shared" si="20"/>
        <v>1.7405713289125018E-3</v>
      </c>
      <c r="P146">
        <f t="shared" si="22"/>
        <v>3.9987828445535887E-3</v>
      </c>
      <c r="Q146">
        <f t="shared" si="24"/>
        <v>9.1867905510581438E-3</v>
      </c>
      <c r="R146">
        <f t="shared" si="26"/>
        <v>2.110570238740558E-2</v>
      </c>
      <c r="S146">
        <f t="shared" si="28"/>
        <v>4.8488171226939422E-2</v>
      </c>
      <c r="T146">
        <f t="shared" si="30"/>
        <v>0.11139656241541251</v>
      </c>
      <c r="U146">
        <f t="shared" ref="U146:U209" si="39">$C$11*(EXP(-$C$7*($D146-($U$14-1)*$C$3))-EXP(-$C$5*($D146-($U$14-1)*$C$3)))</f>
        <v>0.21171434591476623</v>
      </c>
    </row>
    <row r="147" spans="1:22" x14ac:dyDescent="0.2">
      <c r="A147">
        <v>133</v>
      </c>
      <c r="B147">
        <f t="shared" si="32"/>
        <v>13</v>
      </c>
      <c r="C147">
        <f t="shared" si="33"/>
        <v>2</v>
      </c>
      <c r="D147">
        <f t="shared" si="34"/>
        <v>317.33333333333331</v>
      </c>
      <c r="E147">
        <f t="shared" si="35"/>
        <v>-17.333333333333314</v>
      </c>
      <c r="F147" t="e">
        <f t="shared" si="36"/>
        <v>#N/A</v>
      </c>
      <c r="G147" t="e">
        <f t="shared" si="37"/>
        <v>#N/A</v>
      </c>
      <c r="H147">
        <f t="shared" si="38"/>
        <v>4.6978865975133078E-6</v>
      </c>
      <c r="I147">
        <f t="shared" si="21"/>
        <v>1.0792909213052309E-5</v>
      </c>
      <c r="J147">
        <f t="shared" si="23"/>
        <v>2.4795594117331065E-5</v>
      </c>
      <c r="K147">
        <f t="shared" si="25"/>
        <v>5.6965316347504718E-5</v>
      </c>
      <c r="L147">
        <f t="shared" si="27"/>
        <v>1.3087193036052876E-4</v>
      </c>
      <c r="M147">
        <f t="shared" si="29"/>
        <v>3.0066474224085186E-4</v>
      </c>
      <c r="N147">
        <f t="shared" si="31"/>
        <v>6.9074618963534758E-4</v>
      </c>
      <c r="O147">
        <f t="shared" si="20"/>
        <v>1.5869180235091877E-3</v>
      </c>
      <c r="P147">
        <f t="shared" si="22"/>
        <v>3.6457802462403002E-3</v>
      </c>
      <c r="Q147">
        <f t="shared" si="24"/>
        <v>8.375803543073837E-3</v>
      </c>
      <c r="R147">
        <f t="shared" si="26"/>
        <v>1.9242543503414505E-2</v>
      </c>
      <c r="S147">
        <f t="shared" si="28"/>
        <v>4.4207756136662224E-2</v>
      </c>
      <c r="T147">
        <f t="shared" si="30"/>
        <v>0.10156275308960346</v>
      </c>
      <c r="U147">
        <f t="shared" si="39"/>
        <v>0.22636765044372906</v>
      </c>
    </row>
    <row r="148" spans="1:22" x14ac:dyDescent="0.2">
      <c r="A148">
        <v>134</v>
      </c>
      <c r="B148">
        <f t="shared" si="32"/>
        <v>13</v>
      </c>
      <c r="C148">
        <f t="shared" si="33"/>
        <v>3</v>
      </c>
      <c r="D148">
        <f t="shared" si="34"/>
        <v>320</v>
      </c>
      <c r="E148">
        <f t="shared" si="35"/>
        <v>-20</v>
      </c>
      <c r="F148" t="e">
        <f t="shared" si="36"/>
        <v>#N/A</v>
      </c>
      <c r="G148" t="e">
        <f t="shared" si="37"/>
        <v>#N/A</v>
      </c>
      <c r="H148">
        <f t="shared" si="38"/>
        <v>4.2831688596491243E-6</v>
      </c>
      <c r="I148">
        <f t="shared" si="21"/>
        <v>9.8401380465069519E-6</v>
      </c>
      <c r="J148">
        <f t="shared" si="23"/>
        <v>2.2606700773932549E-5</v>
      </c>
      <c r="K148">
        <f t="shared" si="25"/>
        <v>5.1936559981853035E-5</v>
      </c>
      <c r="L148">
        <f t="shared" si="27"/>
        <v>1.1931888203071885E-4</v>
      </c>
      <c r="M148">
        <f t="shared" si="29"/>
        <v>2.7412280701754406E-4</v>
      </c>
      <c r="N148">
        <f t="shared" si="31"/>
        <v>6.297688349764446E-4</v>
      </c>
      <c r="O148">
        <f t="shared" si="20"/>
        <v>1.4468288495316827E-3</v>
      </c>
      <c r="P148">
        <f t="shared" si="22"/>
        <v>3.3239398388385934E-3</v>
      </c>
      <c r="Q148">
        <f t="shared" si="24"/>
        <v>7.6364084499660045E-3</v>
      </c>
      <c r="R148">
        <f t="shared" si="26"/>
        <v>1.7543859649122806E-2</v>
      </c>
      <c r="S148">
        <f t="shared" si="28"/>
        <v>4.0305205438492468E-2</v>
      </c>
      <c r="T148">
        <f t="shared" si="30"/>
        <v>9.2597046304671707E-2</v>
      </c>
      <c r="U148">
        <f t="shared" si="39"/>
        <v>0.21163565845759974</v>
      </c>
    </row>
    <row r="149" spans="1:22" x14ac:dyDescent="0.2">
      <c r="A149">
        <v>135</v>
      </c>
      <c r="B149">
        <f t="shared" si="32"/>
        <v>13</v>
      </c>
      <c r="C149">
        <f t="shared" si="33"/>
        <v>4</v>
      </c>
      <c r="D149">
        <f t="shared" si="34"/>
        <v>322.66666666666669</v>
      </c>
      <c r="E149">
        <f t="shared" si="35"/>
        <v>-22.666666666666686</v>
      </c>
      <c r="F149" t="e">
        <f t="shared" si="36"/>
        <v>#N/A</v>
      </c>
      <c r="G149" t="e">
        <f t="shared" si="37"/>
        <v>#N/A</v>
      </c>
      <c r="H149">
        <f t="shared" si="38"/>
        <v>3.9050613716343564E-6</v>
      </c>
      <c r="I149">
        <f t="shared" si="21"/>
        <v>8.9714751475177016E-6</v>
      </c>
      <c r="J149">
        <f t="shared" si="23"/>
        <v>2.0611037487700735E-5</v>
      </c>
      <c r="K149">
        <f t="shared" si="25"/>
        <v>4.7351729713808118E-5</v>
      </c>
      <c r="L149">
        <f t="shared" si="27"/>
        <v>1.0878570805703123E-4</v>
      </c>
      <c r="M149">
        <f t="shared" si="29"/>
        <v>2.4992392778459897E-4</v>
      </c>
      <c r="N149">
        <f t="shared" si="31"/>
        <v>5.7417440944113279E-4</v>
      </c>
      <c r="O149">
        <f t="shared" si="20"/>
        <v>1.3191063992128466E-3</v>
      </c>
      <c r="P149">
        <f t="shared" si="22"/>
        <v>3.0305107016837187E-3</v>
      </c>
      <c r="Q149">
        <f t="shared" si="24"/>
        <v>6.9622853156499961E-3</v>
      </c>
      <c r="R149">
        <f t="shared" si="26"/>
        <v>1.599513137821432E-2</v>
      </c>
      <c r="S149">
        <f t="shared" si="28"/>
        <v>3.6747162204232499E-2</v>
      </c>
      <c r="T149">
        <f t="shared" si="30"/>
        <v>8.4422809539329249E-2</v>
      </c>
      <c r="U149">
        <f t="shared" si="39"/>
        <v>0.19377999836034907</v>
      </c>
    </row>
    <row r="150" spans="1:22" x14ac:dyDescent="0.2">
      <c r="A150">
        <v>136</v>
      </c>
      <c r="B150">
        <f t="shared" si="32"/>
        <v>13</v>
      </c>
      <c r="C150">
        <f t="shared" si="33"/>
        <v>5</v>
      </c>
      <c r="D150">
        <f t="shared" si="34"/>
        <v>325.33333333333331</v>
      </c>
      <c r="E150">
        <f t="shared" si="35"/>
        <v>-25.333333333333314</v>
      </c>
      <c r="F150" t="e">
        <f t="shared" si="36"/>
        <v>#N/A</v>
      </c>
      <c r="G150" t="e">
        <f t="shared" si="37"/>
        <v>#N/A</v>
      </c>
      <c r="H150">
        <f t="shared" si="38"/>
        <v>3.5603322717190432E-6</v>
      </c>
      <c r="I150">
        <f t="shared" si="21"/>
        <v>8.179495647533044E-6</v>
      </c>
      <c r="J150">
        <f t="shared" si="23"/>
        <v>1.8791546390053235E-5</v>
      </c>
      <c r="K150">
        <f t="shared" si="25"/>
        <v>4.3171636852209251E-5</v>
      </c>
      <c r="L150">
        <f t="shared" si="27"/>
        <v>9.9182376469324275E-5</v>
      </c>
      <c r="M150">
        <f t="shared" si="29"/>
        <v>2.278612653900189E-4</v>
      </c>
      <c r="N150">
        <f t="shared" si="31"/>
        <v>5.234877214421146E-4</v>
      </c>
      <c r="O150">
        <f t="shared" ref="O150:O213" si="40">$C$11*(EXP(-$C$7*($D150-($O$14-1)*$C$3))-EXP(-$C$5*($D150-($O$14-1)*$C$3)))</f>
        <v>1.2026589689634066E-3</v>
      </c>
      <c r="P150">
        <f t="shared" si="22"/>
        <v>2.7629847585413907E-3</v>
      </c>
      <c r="Q150">
        <f t="shared" si="24"/>
        <v>6.3476720940367519E-3</v>
      </c>
      <c r="R150">
        <f t="shared" si="26"/>
        <v>1.4583120984961197E-2</v>
      </c>
      <c r="S150">
        <f t="shared" si="28"/>
        <v>3.3503214172295341E-2</v>
      </c>
      <c r="T150">
        <f t="shared" si="30"/>
        <v>7.6970174012036985E-2</v>
      </c>
      <c r="U150">
        <f t="shared" si="39"/>
        <v>0.17680382811963474</v>
      </c>
    </row>
    <row r="151" spans="1:22" x14ac:dyDescent="0.2">
      <c r="A151">
        <v>137</v>
      </c>
      <c r="B151">
        <f t="shared" si="32"/>
        <v>13</v>
      </c>
      <c r="C151">
        <f t="shared" si="33"/>
        <v>6</v>
      </c>
      <c r="D151">
        <f t="shared" si="34"/>
        <v>328</v>
      </c>
      <c r="E151">
        <f t="shared" si="35"/>
        <v>-28</v>
      </c>
      <c r="F151" t="e">
        <f t="shared" si="36"/>
        <v>#N/A</v>
      </c>
      <c r="G151" t="e">
        <f t="shared" si="37"/>
        <v>#N/A</v>
      </c>
      <c r="H151">
        <f t="shared" si="38"/>
        <v>3.2460349988658138E-6</v>
      </c>
      <c r="I151">
        <f t="shared" si="21"/>
        <v>7.4574301269199262E-6</v>
      </c>
      <c r="J151">
        <f t="shared" si="23"/>
        <v>1.7132675438596497E-5</v>
      </c>
      <c r="K151">
        <f t="shared" si="25"/>
        <v>3.9360552186027815E-5</v>
      </c>
      <c r="L151">
        <f t="shared" si="27"/>
        <v>9.0426803095730208E-5</v>
      </c>
      <c r="M151">
        <f t="shared" si="29"/>
        <v>2.0774623992741217E-4</v>
      </c>
      <c r="N151">
        <f t="shared" si="31"/>
        <v>4.7727552812287512E-4</v>
      </c>
      <c r="O151">
        <f t="shared" si="40"/>
        <v>1.0964912280701756E-3</v>
      </c>
      <c r="P151">
        <f t="shared" si="22"/>
        <v>2.5190753399057793E-3</v>
      </c>
      <c r="Q151">
        <f t="shared" si="24"/>
        <v>5.7873153981267316E-3</v>
      </c>
      <c r="R151">
        <f t="shared" si="26"/>
        <v>1.329575935535437E-2</v>
      </c>
      <c r="S151">
        <f t="shared" si="28"/>
        <v>3.0545633799864007E-2</v>
      </c>
      <c r="T151">
        <f t="shared" si="30"/>
        <v>7.0175438596235928E-2</v>
      </c>
      <c r="U151">
        <f t="shared" si="39"/>
        <v>0.16121653858511018</v>
      </c>
    </row>
    <row r="152" spans="1:22" x14ac:dyDescent="0.2">
      <c r="A152">
        <v>138</v>
      </c>
      <c r="B152">
        <f t="shared" si="32"/>
        <v>13</v>
      </c>
      <c r="C152">
        <f t="shared" si="33"/>
        <v>7</v>
      </c>
      <c r="D152">
        <f t="shared" si="34"/>
        <v>330.66666666666669</v>
      </c>
      <c r="E152">
        <f t="shared" si="35"/>
        <v>-30.666666666666686</v>
      </c>
      <c r="F152" t="e">
        <f t="shared" si="36"/>
        <v>#N/A</v>
      </c>
      <c r="G152" t="e">
        <f t="shared" si="37"/>
        <v>#N/A</v>
      </c>
      <c r="H152">
        <f t="shared" si="38"/>
        <v>2.9594831071130065E-6</v>
      </c>
      <c r="I152">
        <f t="shared" si="21"/>
        <v>6.7991067535644493E-6</v>
      </c>
      <c r="J152">
        <f t="shared" si="23"/>
        <v>1.5620245486537432E-5</v>
      </c>
      <c r="K152">
        <f t="shared" si="25"/>
        <v>3.5885900590070813E-5</v>
      </c>
      <c r="L152">
        <f t="shared" si="27"/>
        <v>8.2444149950802967E-5</v>
      </c>
      <c r="M152">
        <f t="shared" si="29"/>
        <v>1.894069188552325E-4</v>
      </c>
      <c r="N152">
        <f t="shared" si="31"/>
        <v>4.3514283222812459E-4</v>
      </c>
      <c r="O152">
        <f t="shared" si="40"/>
        <v>9.9969571113839523E-4</v>
      </c>
      <c r="P152">
        <f t="shared" si="22"/>
        <v>2.2966976377645312E-3</v>
      </c>
      <c r="Q152">
        <f t="shared" si="24"/>
        <v>5.2764255968513873E-3</v>
      </c>
      <c r="R152">
        <f t="shared" si="26"/>
        <v>1.2122042806734871E-2</v>
      </c>
      <c r="S152">
        <f t="shared" si="28"/>
        <v>2.7849141262599974E-2</v>
      </c>
      <c r="T152">
        <f t="shared" si="30"/>
        <v>6.3980525512817063E-2</v>
      </c>
      <c r="U152">
        <f t="shared" si="39"/>
        <v>0.14698797426010415</v>
      </c>
    </row>
    <row r="153" spans="1:22" x14ac:dyDescent="0.2">
      <c r="A153">
        <v>139</v>
      </c>
      <c r="B153">
        <f t="shared" si="32"/>
        <v>13</v>
      </c>
      <c r="C153">
        <f t="shared" si="33"/>
        <v>8</v>
      </c>
      <c r="D153">
        <f t="shared" si="34"/>
        <v>333.33333333333337</v>
      </c>
      <c r="E153">
        <f t="shared" si="35"/>
        <v>-33.333333333333371</v>
      </c>
      <c r="F153" t="e">
        <f t="shared" si="36"/>
        <v>#N/A</v>
      </c>
      <c r="G153" t="e">
        <f t="shared" si="37"/>
        <v>#N/A</v>
      </c>
      <c r="H153">
        <f t="shared" si="38"/>
        <v>2.6982273032630722E-6</v>
      </c>
      <c r="I153">
        <f t="shared" si="21"/>
        <v>6.1988985293327553E-6</v>
      </c>
      <c r="J153">
        <f t="shared" si="23"/>
        <v>1.4241329086876151E-5</v>
      </c>
      <c r="K153">
        <f t="shared" si="25"/>
        <v>3.2717982590132128E-5</v>
      </c>
      <c r="L153">
        <f t="shared" si="27"/>
        <v>7.5166185560212817E-5</v>
      </c>
      <c r="M153">
        <f t="shared" si="29"/>
        <v>1.726865474088367E-4</v>
      </c>
      <c r="N153">
        <f t="shared" si="31"/>
        <v>3.9672950587729612E-4</v>
      </c>
      <c r="O153">
        <f t="shared" si="40"/>
        <v>9.1144506156007343E-4</v>
      </c>
      <c r="P153">
        <f t="shared" si="22"/>
        <v>2.0939508857684553E-3</v>
      </c>
      <c r="Q153">
        <f t="shared" si="24"/>
        <v>4.8106358758536185E-3</v>
      </c>
      <c r="R153">
        <f t="shared" si="26"/>
        <v>1.105193903416554E-2</v>
      </c>
      <c r="S153">
        <f t="shared" si="28"/>
        <v>2.5390688376146955E-2</v>
      </c>
      <c r="T153">
        <f t="shared" si="30"/>
        <v>5.833248393983835E-2</v>
      </c>
      <c r="U153">
        <f t="shared" si="39"/>
        <v>0.13401275045313807</v>
      </c>
    </row>
    <row r="154" spans="1:22" x14ac:dyDescent="0.2">
      <c r="A154">
        <v>140</v>
      </c>
      <c r="B154">
        <f t="shared" si="32"/>
        <v>13</v>
      </c>
      <c r="C154">
        <f t="shared" si="33"/>
        <v>9</v>
      </c>
      <c r="D154">
        <f t="shared" si="34"/>
        <v>336</v>
      </c>
      <c r="E154">
        <f t="shared" si="35"/>
        <v>-36</v>
      </c>
      <c r="F154" t="e">
        <f t="shared" si="36"/>
        <v>#N/A</v>
      </c>
      <c r="G154" t="e">
        <f t="shared" si="37"/>
        <v>#N/A</v>
      </c>
      <c r="H154">
        <f t="shared" si="38"/>
        <v>2.4600345116267376E-6</v>
      </c>
      <c r="I154">
        <f t="shared" ref="I154:I217" si="41">$C$11*(EXP(-$C$7*($D154-($I$14-1)*$C$3))-EXP(-$C$5*($D154-($I$14-1)*$C$3)))</f>
        <v>5.6516751934831363E-6</v>
      </c>
      <c r="J154">
        <f t="shared" si="23"/>
        <v>1.2984139995463257E-5</v>
      </c>
      <c r="K154">
        <f t="shared" si="25"/>
        <v>2.9829720507679708E-5</v>
      </c>
      <c r="L154">
        <f t="shared" si="27"/>
        <v>6.8530701754386002E-5</v>
      </c>
      <c r="M154">
        <f t="shared" si="29"/>
        <v>1.5744220874411129E-4</v>
      </c>
      <c r="N154">
        <f t="shared" si="31"/>
        <v>3.6170721238292089E-4</v>
      </c>
      <c r="O154">
        <f t="shared" si="40"/>
        <v>8.3098495970964812E-4</v>
      </c>
      <c r="P154">
        <f t="shared" si="22"/>
        <v>1.9091021124915007E-3</v>
      </c>
      <c r="Q154">
        <f t="shared" si="24"/>
        <v>4.3859649122807032E-3</v>
      </c>
      <c r="R154">
        <f t="shared" si="26"/>
        <v>1.0076301359623119E-2</v>
      </c>
      <c r="S154">
        <f t="shared" si="28"/>
        <v>2.3149261592506919E-2</v>
      </c>
      <c r="T154">
        <f t="shared" si="30"/>
        <v>5.3183037421416487E-2</v>
      </c>
      <c r="U154">
        <f t="shared" si="39"/>
        <v>0.12218251846832767</v>
      </c>
    </row>
    <row r="155" spans="1:22" s="1" customFormat="1" x14ac:dyDescent="0.2">
      <c r="A155" s="1">
        <v>141</v>
      </c>
      <c r="B155" s="1">
        <f t="shared" si="32"/>
        <v>14</v>
      </c>
      <c r="C155" s="1">
        <f t="shared" si="33"/>
        <v>0</v>
      </c>
      <c r="D155" s="1">
        <f t="shared" si="34"/>
        <v>336</v>
      </c>
      <c r="E155" s="1">
        <f t="shared" si="35"/>
        <v>-36</v>
      </c>
      <c r="F155" s="1" t="e">
        <f t="shared" si="36"/>
        <v>#N/A</v>
      </c>
      <c r="G155" s="1" t="e">
        <f t="shared" si="37"/>
        <v>#N/A</v>
      </c>
      <c r="H155" s="1">
        <f t="shared" si="38"/>
        <v>2.4600345116267376E-6</v>
      </c>
      <c r="I155" s="1">
        <f t="shared" si="41"/>
        <v>5.6516751934831363E-6</v>
      </c>
      <c r="J155" s="1">
        <f t="shared" si="23"/>
        <v>1.2984139995463257E-5</v>
      </c>
      <c r="K155" s="1">
        <f t="shared" si="25"/>
        <v>2.9829720507679708E-5</v>
      </c>
      <c r="L155" s="1">
        <f t="shared" si="27"/>
        <v>6.8530701754386002E-5</v>
      </c>
      <c r="M155" s="1">
        <f t="shared" si="29"/>
        <v>1.5744220874411129E-4</v>
      </c>
      <c r="N155" s="1">
        <f t="shared" si="31"/>
        <v>3.6170721238292089E-4</v>
      </c>
      <c r="O155" s="1">
        <f t="shared" si="40"/>
        <v>8.3098495970964812E-4</v>
      </c>
      <c r="P155" s="1">
        <f t="shared" si="22"/>
        <v>1.9091021124915007E-3</v>
      </c>
      <c r="Q155" s="1">
        <f t="shared" si="24"/>
        <v>4.3859649122807032E-3</v>
      </c>
      <c r="R155" s="1">
        <f t="shared" si="26"/>
        <v>1.0076301359623119E-2</v>
      </c>
      <c r="S155" s="1">
        <f t="shared" si="28"/>
        <v>2.3149261592506919E-2</v>
      </c>
      <c r="T155" s="1">
        <f t="shared" si="30"/>
        <v>5.3183037421416487E-2</v>
      </c>
      <c r="U155" s="1">
        <f t="shared" si="39"/>
        <v>0.12218251846832767</v>
      </c>
      <c r="V155" s="1">
        <f>$C$11*(EXP(-$C$7*($D155-($V$14-1)*$C$3))-EXP(-$C$5*($D155-($V$14-1)*$C$3)))</f>
        <v>0</v>
      </c>
    </row>
    <row r="156" spans="1:22" x14ac:dyDescent="0.2">
      <c r="A156">
        <v>142</v>
      </c>
      <c r="B156">
        <f t="shared" si="32"/>
        <v>14</v>
      </c>
      <c r="C156">
        <f t="shared" si="33"/>
        <v>1</v>
      </c>
      <c r="D156">
        <f t="shared" si="34"/>
        <v>338.66666666666663</v>
      </c>
      <c r="E156">
        <f t="shared" si="35"/>
        <v>-38.666666666666629</v>
      </c>
      <c r="F156" t="e">
        <f t="shared" si="36"/>
        <v>#N/A</v>
      </c>
      <c r="G156" t="e">
        <f t="shared" si="37"/>
        <v>#N/A</v>
      </c>
      <c r="H156">
        <f t="shared" si="38"/>
        <v>2.2428687868794292E-6</v>
      </c>
      <c r="I156">
        <f t="shared" si="41"/>
        <v>5.1527593719251922E-6</v>
      </c>
      <c r="J156">
        <f t="shared" si="23"/>
        <v>1.1837932428452048E-5</v>
      </c>
      <c r="K156">
        <f t="shared" si="25"/>
        <v>2.7196427014257848E-5</v>
      </c>
      <c r="L156">
        <f t="shared" si="27"/>
        <v>6.2480981946149851E-5</v>
      </c>
      <c r="M156">
        <f t="shared" si="29"/>
        <v>1.4354360236028352E-4</v>
      </c>
      <c r="N156">
        <f t="shared" si="31"/>
        <v>3.2977659980321246E-4</v>
      </c>
      <c r="O156">
        <f t="shared" si="40"/>
        <v>7.5762767542093086E-4</v>
      </c>
      <c r="P156">
        <f t="shared" si="22"/>
        <v>1.7405713289125018E-3</v>
      </c>
      <c r="Q156">
        <f t="shared" si="24"/>
        <v>3.9987828445535887E-3</v>
      </c>
      <c r="R156">
        <f t="shared" si="26"/>
        <v>9.1867905510581438E-3</v>
      </c>
      <c r="S156">
        <f t="shared" si="28"/>
        <v>2.110570238740558E-2</v>
      </c>
      <c r="T156">
        <f t="shared" si="30"/>
        <v>4.8488171226939422E-2</v>
      </c>
      <c r="U156">
        <f t="shared" si="39"/>
        <v>0.11139656241541251</v>
      </c>
      <c r="V156">
        <f t="shared" ref="V156:V219" si="42">$C$11*(EXP(-$C$7*($D156-($V$14-1)*$C$3))-EXP(-$C$5*($D156-($V$14-1)*$C$3)))</f>
        <v>0.21171434591476623</v>
      </c>
    </row>
    <row r="157" spans="1:22" x14ac:dyDescent="0.2">
      <c r="A157">
        <v>143</v>
      </c>
      <c r="B157">
        <f t="shared" si="32"/>
        <v>14</v>
      </c>
      <c r="C157">
        <f t="shared" si="33"/>
        <v>2</v>
      </c>
      <c r="D157">
        <f t="shared" si="34"/>
        <v>341.33333333333331</v>
      </c>
      <c r="E157">
        <f t="shared" si="35"/>
        <v>-41.333333333333314</v>
      </c>
      <c r="F157" t="e">
        <f t="shared" si="36"/>
        <v>#N/A</v>
      </c>
      <c r="G157" t="e">
        <f t="shared" si="37"/>
        <v>#N/A</v>
      </c>
      <c r="H157">
        <f t="shared" si="38"/>
        <v>2.044873911883261E-6</v>
      </c>
      <c r="I157">
        <f t="shared" si="41"/>
        <v>4.6978865975133078E-6</v>
      </c>
      <c r="J157">
        <f t="shared" si="23"/>
        <v>1.0792909213052309E-5</v>
      </c>
      <c r="K157">
        <f t="shared" si="25"/>
        <v>2.4795594117331065E-5</v>
      </c>
      <c r="L157">
        <f t="shared" si="27"/>
        <v>5.6965316347504718E-5</v>
      </c>
      <c r="M157">
        <f t="shared" si="29"/>
        <v>1.3087193036052876E-4</v>
      </c>
      <c r="N157">
        <f t="shared" si="31"/>
        <v>3.0066474224085186E-4</v>
      </c>
      <c r="O157">
        <f t="shared" si="40"/>
        <v>6.9074618963534758E-4</v>
      </c>
      <c r="P157">
        <f t="shared" si="22"/>
        <v>1.5869180235091877E-3</v>
      </c>
      <c r="Q157">
        <f t="shared" si="24"/>
        <v>3.6457802462403002E-3</v>
      </c>
      <c r="R157">
        <f t="shared" si="26"/>
        <v>8.375803543073837E-3</v>
      </c>
      <c r="S157">
        <f t="shared" si="28"/>
        <v>1.9242543503414505E-2</v>
      </c>
      <c r="T157">
        <f t="shared" si="30"/>
        <v>4.4207756136662224E-2</v>
      </c>
      <c r="U157">
        <f t="shared" si="39"/>
        <v>0.10156275308960346</v>
      </c>
      <c r="V157">
        <f t="shared" si="42"/>
        <v>0.22636765044372906</v>
      </c>
    </row>
    <row r="158" spans="1:22" x14ac:dyDescent="0.2">
      <c r="A158">
        <v>144</v>
      </c>
      <c r="B158">
        <f t="shared" si="32"/>
        <v>14</v>
      </c>
      <c r="C158">
        <f t="shared" si="33"/>
        <v>3</v>
      </c>
      <c r="D158">
        <f t="shared" si="34"/>
        <v>344</v>
      </c>
      <c r="E158">
        <f t="shared" si="35"/>
        <v>-44</v>
      </c>
      <c r="F158" t="e">
        <f t="shared" si="36"/>
        <v>#N/A</v>
      </c>
      <c r="G158" t="e">
        <f t="shared" si="37"/>
        <v>#N/A</v>
      </c>
      <c r="H158">
        <f t="shared" si="38"/>
        <v>1.8643575317299811E-6</v>
      </c>
      <c r="I158">
        <f t="shared" si="41"/>
        <v>4.2831688596491243E-6</v>
      </c>
      <c r="J158">
        <f t="shared" si="23"/>
        <v>9.8401380465069519E-6</v>
      </c>
      <c r="K158">
        <f t="shared" si="25"/>
        <v>2.2606700773932549E-5</v>
      </c>
      <c r="L158">
        <f t="shared" si="27"/>
        <v>5.1936559981853035E-5</v>
      </c>
      <c r="M158">
        <f t="shared" si="29"/>
        <v>1.1931888203071885E-4</v>
      </c>
      <c r="N158">
        <f t="shared" si="31"/>
        <v>2.7412280701754406E-4</v>
      </c>
      <c r="O158">
        <f t="shared" si="40"/>
        <v>6.297688349764446E-4</v>
      </c>
      <c r="P158">
        <f t="shared" si="22"/>
        <v>1.4468288495316827E-3</v>
      </c>
      <c r="Q158">
        <f t="shared" si="24"/>
        <v>3.3239398388385934E-3</v>
      </c>
      <c r="R158">
        <f t="shared" si="26"/>
        <v>7.6364084499660045E-3</v>
      </c>
      <c r="S158">
        <f t="shared" si="28"/>
        <v>1.7543859649122806E-2</v>
      </c>
      <c r="T158">
        <f t="shared" si="30"/>
        <v>4.0305205438492468E-2</v>
      </c>
      <c r="U158">
        <f t="shared" si="39"/>
        <v>9.2597046304671707E-2</v>
      </c>
      <c r="V158">
        <f t="shared" si="42"/>
        <v>0.21163565845759974</v>
      </c>
    </row>
    <row r="159" spans="1:22" x14ac:dyDescent="0.2">
      <c r="A159">
        <v>145</v>
      </c>
      <c r="B159">
        <f t="shared" si="32"/>
        <v>14</v>
      </c>
      <c r="C159">
        <f t="shared" si="33"/>
        <v>4</v>
      </c>
      <c r="D159">
        <f t="shared" si="34"/>
        <v>346.66666666666669</v>
      </c>
      <c r="E159">
        <f t="shared" si="35"/>
        <v>-46.666666666666686</v>
      </c>
      <c r="F159" t="e">
        <f t="shared" si="36"/>
        <v>#N/A</v>
      </c>
      <c r="G159" t="e">
        <f t="shared" si="37"/>
        <v>#N/A</v>
      </c>
      <c r="H159">
        <f t="shared" si="38"/>
        <v>1.6997766883911121E-6</v>
      </c>
      <c r="I159">
        <f t="shared" si="41"/>
        <v>3.9050613716343564E-6</v>
      </c>
      <c r="J159">
        <f t="shared" si="23"/>
        <v>8.9714751475177016E-6</v>
      </c>
      <c r="K159">
        <f t="shared" si="25"/>
        <v>2.0611037487700735E-5</v>
      </c>
      <c r="L159">
        <f t="shared" si="27"/>
        <v>4.7351729713808118E-5</v>
      </c>
      <c r="M159">
        <f t="shared" si="29"/>
        <v>1.0878570805703123E-4</v>
      </c>
      <c r="N159">
        <f t="shared" si="31"/>
        <v>2.4992392778459897E-4</v>
      </c>
      <c r="O159">
        <f t="shared" si="40"/>
        <v>5.7417440944113279E-4</v>
      </c>
      <c r="P159">
        <f t="shared" si="22"/>
        <v>1.3191063992128466E-3</v>
      </c>
      <c r="Q159">
        <f t="shared" si="24"/>
        <v>3.0305107016837187E-3</v>
      </c>
      <c r="R159">
        <f t="shared" si="26"/>
        <v>6.9622853156499961E-3</v>
      </c>
      <c r="S159">
        <f t="shared" si="28"/>
        <v>1.599513137821432E-2</v>
      </c>
      <c r="T159">
        <f t="shared" si="30"/>
        <v>3.6747162204232499E-2</v>
      </c>
      <c r="U159">
        <f t="shared" si="39"/>
        <v>8.4422809539329249E-2</v>
      </c>
      <c r="V159">
        <f t="shared" si="42"/>
        <v>0.19377999836034907</v>
      </c>
    </row>
    <row r="160" spans="1:22" x14ac:dyDescent="0.2">
      <c r="A160">
        <v>146</v>
      </c>
      <c r="B160">
        <f t="shared" si="32"/>
        <v>14</v>
      </c>
      <c r="C160">
        <f t="shared" si="33"/>
        <v>5</v>
      </c>
      <c r="D160">
        <f t="shared" si="34"/>
        <v>349.33333333333331</v>
      </c>
      <c r="E160">
        <f t="shared" si="35"/>
        <v>-49.333333333333314</v>
      </c>
      <c r="F160" t="e">
        <f t="shared" si="36"/>
        <v>#N/A</v>
      </c>
      <c r="G160" t="e">
        <f t="shared" si="37"/>
        <v>#N/A</v>
      </c>
      <c r="H160">
        <f t="shared" si="38"/>
        <v>1.5497246323331912E-6</v>
      </c>
      <c r="I160">
        <f t="shared" si="41"/>
        <v>3.5603322717190432E-6</v>
      </c>
      <c r="J160">
        <f t="shared" si="23"/>
        <v>8.179495647533044E-6</v>
      </c>
      <c r="K160">
        <f t="shared" si="25"/>
        <v>1.8791546390053235E-5</v>
      </c>
      <c r="L160">
        <f t="shared" si="27"/>
        <v>4.3171636852209251E-5</v>
      </c>
      <c r="M160">
        <f t="shared" si="29"/>
        <v>9.9182376469324275E-5</v>
      </c>
      <c r="N160">
        <f t="shared" si="31"/>
        <v>2.278612653900189E-4</v>
      </c>
      <c r="O160">
        <f t="shared" si="40"/>
        <v>5.234877214421146E-4</v>
      </c>
      <c r="P160">
        <f t="shared" ref="P160:P223" si="43">$C$11*(EXP(-$C$7*($D160-($P$14-1)*$C$3))-EXP(-$C$5*($D160-($P$14-1)*$C$3)))</f>
        <v>1.2026589689634066E-3</v>
      </c>
      <c r="Q160">
        <f t="shared" si="24"/>
        <v>2.7629847585413907E-3</v>
      </c>
      <c r="R160">
        <f t="shared" si="26"/>
        <v>6.3476720940367519E-3</v>
      </c>
      <c r="S160">
        <f t="shared" si="28"/>
        <v>1.4583120984961197E-2</v>
      </c>
      <c r="T160">
        <f t="shared" si="30"/>
        <v>3.3503214172295341E-2</v>
      </c>
      <c r="U160">
        <f t="shared" si="39"/>
        <v>7.6970174012036985E-2</v>
      </c>
      <c r="V160">
        <f t="shared" si="42"/>
        <v>0.17680382811963474</v>
      </c>
    </row>
    <row r="161" spans="1:24" x14ac:dyDescent="0.2">
      <c r="A161">
        <v>147</v>
      </c>
      <c r="B161">
        <f t="shared" si="32"/>
        <v>14</v>
      </c>
      <c r="C161">
        <f t="shared" si="33"/>
        <v>6</v>
      </c>
      <c r="D161">
        <f t="shared" si="34"/>
        <v>352</v>
      </c>
      <c r="E161">
        <f t="shared" si="35"/>
        <v>-52</v>
      </c>
      <c r="F161" t="e">
        <f t="shared" si="36"/>
        <v>#N/A</v>
      </c>
      <c r="G161" t="e">
        <f t="shared" si="37"/>
        <v>#N/A</v>
      </c>
      <c r="H161">
        <f t="shared" si="38"/>
        <v>1.4129187983707839E-6</v>
      </c>
      <c r="I161">
        <f t="shared" si="41"/>
        <v>3.2460349988658138E-6</v>
      </c>
      <c r="J161">
        <f t="shared" si="23"/>
        <v>7.4574301269199262E-6</v>
      </c>
      <c r="K161">
        <f t="shared" si="25"/>
        <v>1.7132675438596497E-5</v>
      </c>
      <c r="L161">
        <f t="shared" si="27"/>
        <v>3.9360552186027815E-5</v>
      </c>
      <c r="M161">
        <f t="shared" si="29"/>
        <v>9.0426803095730208E-5</v>
      </c>
      <c r="N161">
        <f t="shared" si="31"/>
        <v>2.0774623992741217E-4</v>
      </c>
      <c r="O161">
        <f t="shared" si="40"/>
        <v>4.7727552812287512E-4</v>
      </c>
      <c r="P161">
        <f t="shared" si="43"/>
        <v>1.0964912280701756E-3</v>
      </c>
      <c r="Q161">
        <f t="shared" si="24"/>
        <v>2.5190753399057793E-3</v>
      </c>
      <c r="R161">
        <f t="shared" si="26"/>
        <v>5.7873153981267316E-3</v>
      </c>
      <c r="S161">
        <f t="shared" si="28"/>
        <v>1.329575935535437E-2</v>
      </c>
      <c r="T161">
        <f t="shared" si="30"/>
        <v>3.0545633799864007E-2</v>
      </c>
      <c r="U161">
        <f t="shared" si="39"/>
        <v>7.0175438596235928E-2</v>
      </c>
      <c r="V161">
        <f t="shared" si="42"/>
        <v>0.16121653858511018</v>
      </c>
    </row>
    <row r="162" spans="1:24" x14ac:dyDescent="0.2">
      <c r="A162">
        <v>148</v>
      </c>
      <c r="B162">
        <f t="shared" si="32"/>
        <v>14</v>
      </c>
      <c r="C162">
        <f t="shared" si="33"/>
        <v>7</v>
      </c>
      <c r="D162">
        <f t="shared" si="34"/>
        <v>354.66666666666669</v>
      </c>
      <c r="E162">
        <f t="shared" si="35"/>
        <v>-54.666666666666686</v>
      </c>
      <c r="F162" t="e">
        <f t="shared" si="36"/>
        <v>#N/A</v>
      </c>
      <c r="G162" t="e">
        <f t="shared" si="37"/>
        <v>#N/A</v>
      </c>
      <c r="H162">
        <f t="shared" si="38"/>
        <v>1.2881898429812955E-6</v>
      </c>
      <c r="I162">
        <f t="shared" si="41"/>
        <v>2.9594831071130065E-6</v>
      </c>
      <c r="J162">
        <f t="shared" si="23"/>
        <v>6.7991067535644493E-6</v>
      </c>
      <c r="K162">
        <f t="shared" si="25"/>
        <v>1.5620245486537432E-5</v>
      </c>
      <c r="L162">
        <f t="shared" si="27"/>
        <v>3.5885900590070813E-5</v>
      </c>
      <c r="M162">
        <f t="shared" si="29"/>
        <v>8.2444149950802967E-5</v>
      </c>
      <c r="N162">
        <f t="shared" si="31"/>
        <v>1.894069188552325E-4</v>
      </c>
      <c r="O162">
        <f t="shared" si="40"/>
        <v>4.3514283222812459E-4</v>
      </c>
      <c r="P162">
        <f t="shared" si="43"/>
        <v>9.9969571113839523E-4</v>
      </c>
      <c r="Q162">
        <f t="shared" si="24"/>
        <v>2.2966976377645312E-3</v>
      </c>
      <c r="R162">
        <f t="shared" si="26"/>
        <v>5.2764255968513873E-3</v>
      </c>
      <c r="S162">
        <f t="shared" si="28"/>
        <v>1.2122042806734871E-2</v>
      </c>
      <c r="T162">
        <f t="shared" si="30"/>
        <v>2.7849141262599974E-2</v>
      </c>
      <c r="U162">
        <f t="shared" si="39"/>
        <v>6.3980525512817063E-2</v>
      </c>
      <c r="V162">
        <f t="shared" si="42"/>
        <v>0.14698797426010415</v>
      </c>
    </row>
    <row r="163" spans="1:24" x14ac:dyDescent="0.2">
      <c r="A163">
        <v>149</v>
      </c>
      <c r="B163">
        <f t="shared" si="32"/>
        <v>14</v>
      </c>
      <c r="C163">
        <f t="shared" si="33"/>
        <v>8</v>
      </c>
      <c r="D163">
        <f t="shared" si="34"/>
        <v>357.33333333333337</v>
      </c>
      <c r="E163">
        <f t="shared" si="35"/>
        <v>-57.333333333333371</v>
      </c>
      <c r="F163" t="e">
        <f t="shared" si="36"/>
        <v>#N/A</v>
      </c>
      <c r="G163" t="e">
        <f t="shared" si="37"/>
        <v>#N/A</v>
      </c>
      <c r="H163">
        <f t="shared" si="38"/>
        <v>1.1744716493783244E-6</v>
      </c>
      <c r="I163">
        <f t="shared" si="41"/>
        <v>2.6982273032630722E-6</v>
      </c>
      <c r="J163">
        <f t="shared" si="23"/>
        <v>6.1988985293327553E-6</v>
      </c>
      <c r="K163">
        <f t="shared" si="25"/>
        <v>1.4241329086876151E-5</v>
      </c>
      <c r="L163">
        <f t="shared" si="27"/>
        <v>3.2717982590132128E-5</v>
      </c>
      <c r="M163">
        <f t="shared" si="29"/>
        <v>7.5166185560212817E-5</v>
      </c>
      <c r="N163">
        <f t="shared" si="31"/>
        <v>1.726865474088367E-4</v>
      </c>
      <c r="O163">
        <f t="shared" si="40"/>
        <v>3.9672950587729612E-4</v>
      </c>
      <c r="P163">
        <f t="shared" si="43"/>
        <v>9.1144506156007343E-4</v>
      </c>
      <c r="Q163">
        <f t="shared" si="24"/>
        <v>2.0939508857684553E-3</v>
      </c>
      <c r="R163">
        <f t="shared" si="26"/>
        <v>4.8106358758536185E-3</v>
      </c>
      <c r="S163">
        <f t="shared" si="28"/>
        <v>1.105193903416554E-2</v>
      </c>
      <c r="T163">
        <f t="shared" si="30"/>
        <v>2.5390688376146955E-2</v>
      </c>
      <c r="U163">
        <f t="shared" si="39"/>
        <v>5.833248393983835E-2</v>
      </c>
      <c r="V163">
        <f t="shared" si="42"/>
        <v>0.13401275045313807</v>
      </c>
    </row>
    <row r="164" spans="1:24" x14ac:dyDescent="0.2">
      <c r="A164">
        <v>150</v>
      </c>
      <c r="B164">
        <f t="shared" si="32"/>
        <v>14</v>
      </c>
      <c r="C164">
        <f t="shared" si="33"/>
        <v>9</v>
      </c>
      <c r="D164">
        <f t="shared" si="34"/>
        <v>360</v>
      </c>
      <c r="E164">
        <f t="shared" si="35"/>
        <v>-60</v>
      </c>
      <c r="F164" t="e">
        <f t="shared" si="36"/>
        <v>#N/A</v>
      </c>
      <c r="G164" t="e">
        <f t="shared" si="37"/>
        <v>#N/A</v>
      </c>
      <c r="H164">
        <f t="shared" si="38"/>
        <v>1.0707922149122809E-6</v>
      </c>
      <c r="I164">
        <f t="shared" si="41"/>
        <v>2.4600345116267376E-6</v>
      </c>
      <c r="J164">
        <f t="shared" ref="J164:J227" si="44">$C$11*(EXP(-$C$7*($D164-($J$14-1)*$C$3))-EXP(-$C$5*($D164-($J$14-1)*$C$3)))</f>
        <v>5.6516751934831363E-6</v>
      </c>
      <c r="K164">
        <f t="shared" si="25"/>
        <v>1.2984139995463257E-5</v>
      </c>
      <c r="L164">
        <f t="shared" si="27"/>
        <v>2.9829720507679708E-5</v>
      </c>
      <c r="M164">
        <f t="shared" si="29"/>
        <v>6.8530701754386002E-5</v>
      </c>
      <c r="N164">
        <f t="shared" si="31"/>
        <v>1.5744220874411129E-4</v>
      </c>
      <c r="O164">
        <f t="shared" si="40"/>
        <v>3.6170721238292089E-4</v>
      </c>
      <c r="P164">
        <f t="shared" si="43"/>
        <v>8.3098495970964812E-4</v>
      </c>
      <c r="Q164">
        <f t="shared" si="24"/>
        <v>1.9091021124915007E-3</v>
      </c>
      <c r="R164">
        <f t="shared" si="26"/>
        <v>4.3859649122807032E-3</v>
      </c>
      <c r="S164">
        <f t="shared" si="28"/>
        <v>1.0076301359623119E-2</v>
      </c>
      <c r="T164">
        <f t="shared" si="30"/>
        <v>2.3149261592506919E-2</v>
      </c>
      <c r="U164">
        <f t="shared" si="39"/>
        <v>5.3183037421416487E-2</v>
      </c>
      <c r="V164">
        <f t="shared" si="42"/>
        <v>0.12218251846832767</v>
      </c>
    </row>
    <row r="165" spans="1:24" s="1" customFormat="1" x14ac:dyDescent="0.2">
      <c r="A165" s="1">
        <v>151</v>
      </c>
      <c r="B165" s="1">
        <f t="shared" si="32"/>
        <v>15</v>
      </c>
      <c r="C165" s="1">
        <f t="shared" si="33"/>
        <v>0</v>
      </c>
      <c r="D165" s="1">
        <f t="shared" si="34"/>
        <v>360</v>
      </c>
      <c r="E165" s="1">
        <f t="shared" si="35"/>
        <v>-60</v>
      </c>
      <c r="F165" s="1" t="e">
        <f t="shared" si="36"/>
        <v>#N/A</v>
      </c>
      <c r="G165" s="1" t="e">
        <f t="shared" si="37"/>
        <v>#N/A</v>
      </c>
      <c r="H165" s="1">
        <f t="shared" si="38"/>
        <v>1.0707922149122809E-6</v>
      </c>
      <c r="I165" s="1">
        <f t="shared" si="41"/>
        <v>2.4600345116267376E-6</v>
      </c>
      <c r="J165" s="1">
        <f t="shared" si="44"/>
        <v>5.6516751934831363E-6</v>
      </c>
      <c r="K165" s="1">
        <f t="shared" si="25"/>
        <v>1.2984139995463257E-5</v>
      </c>
      <c r="L165" s="1">
        <f t="shared" si="27"/>
        <v>2.9829720507679708E-5</v>
      </c>
      <c r="M165" s="1">
        <f t="shared" si="29"/>
        <v>6.8530701754386002E-5</v>
      </c>
      <c r="N165" s="1">
        <f t="shared" si="31"/>
        <v>1.5744220874411129E-4</v>
      </c>
      <c r="O165" s="1">
        <f t="shared" si="40"/>
        <v>3.6170721238292089E-4</v>
      </c>
      <c r="P165" s="1">
        <f t="shared" si="43"/>
        <v>8.3098495970964812E-4</v>
      </c>
      <c r="Q165" s="1">
        <f t="shared" si="24"/>
        <v>1.9091021124915007E-3</v>
      </c>
      <c r="R165" s="1">
        <f t="shared" si="26"/>
        <v>4.3859649122807032E-3</v>
      </c>
      <c r="S165" s="1">
        <f t="shared" si="28"/>
        <v>1.0076301359623119E-2</v>
      </c>
      <c r="T165" s="1">
        <f t="shared" si="30"/>
        <v>2.3149261592506919E-2</v>
      </c>
      <c r="U165" s="1">
        <f t="shared" si="39"/>
        <v>5.3183037421416487E-2</v>
      </c>
      <c r="V165" s="1">
        <f t="shared" si="42"/>
        <v>0.12218251846832767</v>
      </c>
      <c r="W165" s="1">
        <f>$C$11*(EXP(-$C$7*($D165-($W$14-1)*$C$3))-EXP(-$C$5*($D165-($W$14-1)*$C$3)))</f>
        <v>0</v>
      </c>
    </row>
    <row r="166" spans="1:24" x14ac:dyDescent="0.2">
      <c r="A166">
        <v>152</v>
      </c>
      <c r="B166">
        <f t="shared" si="32"/>
        <v>15</v>
      </c>
      <c r="C166">
        <f t="shared" si="33"/>
        <v>1</v>
      </c>
      <c r="D166">
        <f t="shared" si="34"/>
        <v>362.66666666666663</v>
      </c>
      <c r="E166">
        <f t="shared" si="35"/>
        <v>-62.666666666666629</v>
      </c>
      <c r="F166" t="e">
        <f t="shared" si="36"/>
        <v>#N/A</v>
      </c>
      <c r="G166" t="e">
        <f t="shared" si="37"/>
        <v>#N/A</v>
      </c>
      <c r="H166">
        <f t="shared" si="38"/>
        <v>9.7626534290859079E-7</v>
      </c>
      <c r="I166">
        <f t="shared" si="41"/>
        <v>2.2428687868794292E-6</v>
      </c>
      <c r="J166">
        <f t="shared" si="44"/>
        <v>5.1527593719251922E-6</v>
      </c>
      <c r="K166">
        <f t="shared" si="25"/>
        <v>1.1837932428452048E-5</v>
      </c>
      <c r="L166">
        <f t="shared" si="27"/>
        <v>2.7196427014257848E-5</v>
      </c>
      <c r="M166">
        <f t="shared" si="29"/>
        <v>6.2480981946149851E-5</v>
      </c>
      <c r="N166">
        <f t="shared" si="31"/>
        <v>1.4354360236028352E-4</v>
      </c>
      <c r="O166">
        <f t="shared" si="40"/>
        <v>3.2977659980321246E-4</v>
      </c>
      <c r="P166">
        <f t="shared" si="43"/>
        <v>7.5762767542093086E-4</v>
      </c>
      <c r="Q166">
        <f t="shared" si="24"/>
        <v>1.7405713289125018E-3</v>
      </c>
      <c r="R166">
        <f t="shared" si="26"/>
        <v>3.9987828445535887E-3</v>
      </c>
      <c r="S166">
        <f t="shared" si="28"/>
        <v>9.1867905510581438E-3</v>
      </c>
      <c r="T166">
        <f t="shared" si="30"/>
        <v>2.110570238740558E-2</v>
      </c>
      <c r="U166">
        <f t="shared" si="39"/>
        <v>4.8488171226939422E-2</v>
      </c>
      <c r="V166">
        <f t="shared" si="42"/>
        <v>0.11139656241541251</v>
      </c>
      <c r="W166">
        <f t="shared" ref="W166:W229" si="45">$C$11*(EXP(-$C$7*($D166-($W$14-1)*$C$3))-EXP(-$C$5*($D166-($W$14-1)*$C$3)))</f>
        <v>0.21171434591476623</v>
      </c>
    </row>
    <row r="167" spans="1:24" x14ac:dyDescent="0.2">
      <c r="A167">
        <v>153</v>
      </c>
      <c r="B167">
        <f t="shared" si="32"/>
        <v>15</v>
      </c>
      <c r="C167">
        <f t="shared" si="33"/>
        <v>2</v>
      </c>
      <c r="D167">
        <f t="shared" si="34"/>
        <v>365.33333333333331</v>
      </c>
      <c r="E167">
        <f t="shared" si="35"/>
        <v>-65.333333333333314</v>
      </c>
      <c r="F167" t="e">
        <f t="shared" si="36"/>
        <v>#N/A</v>
      </c>
      <c r="G167" t="e">
        <f t="shared" si="37"/>
        <v>#N/A</v>
      </c>
      <c r="H167">
        <f t="shared" si="38"/>
        <v>8.9008306792976069E-7</v>
      </c>
      <c r="I167">
        <f t="shared" si="41"/>
        <v>2.044873911883261E-6</v>
      </c>
      <c r="J167">
        <f t="shared" si="44"/>
        <v>4.6978865975133078E-6</v>
      </c>
      <c r="K167">
        <f t="shared" si="25"/>
        <v>1.0792909213052309E-5</v>
      </c>
      <c r="L167">
        <f t="shared" si="27"/>
        <v>2.4795594117331065E-5</v>
      </c>
      <c r="M167">
        <f t="shared" si="29"/>
        <v>5.6965316347504718E-5</v>
      </c>
      <c r="N167">
        <f t="shared" si="31"/>
        <v>1.3087193036052876E-4</v>
      </c>
      <c r="O167">
        <f t="shared" si="40"/>
        <v>3.0066474224085186E-4</v>
      </c>
      <c r="P167">
        <f t="shared" si="43"/>
        <v>6.9074618963534758E-4</v>
      </c>
      <c r="Q167">
        <f t="shared" si="24"/>
        <v>1.5869180235091877E-3</v>
      </c>
      <c r="R167">
        <f t="shared" si="26"/>
        <v>3.6457802462403002E-3</v>
      </c>
      <c r="S167">
        <f t="shared" si="28"/>
        <v>8.375803543073837E-3</v>
      </c>
      <c r="T167">
        <f t="shared" si="30"/>
        <v>1.9242543503414505E-2</v>
      </c>
      <c r="U167">
        <f t="shared" si="39"/>
        <v>4.4207756136662224E-2</v>
      </c>
      <c r="V167">
        <f t="shared" si="42"/>
        <v>0.10156275308960346</v>
      </c>
      <c r="W167">
        <f t="shared" si="45"/>
        <v>0.22636765044372906</v>
      </c>
    </row>
    <row r="168" spans="1:24" x14ac:dyDescent="0.2">
      <c r="A168">
        <v>154</v>
      </c>
      <c r="B168">
        <f t="shared" si="32"/>
        <v>15</v>
      </c>
      <c r="C168">
        <f t="shared" si="33"/>
        <v>3</v>
      </c>
      <c r="D168">
        <f t="shared" si="34"/>
        <v>368</v>
      </c>
      <c r="E168">
        <f t="shared" si="35"/>
        <v>-68</v>
      </c>
      <c r="F168" t="e">
        <f t="shared" si="36"/>
        <v>#N/A</v>
      </c>
      <c r="G168" t="e">
        <f t="shared" si="37"/>
        <v>#N/A</v>
      </c>
      <c r="H168">
        <f t="shared" si="38"/>
        <v>8.1150874971645335E-7</v>
      </c>
      <c r="I168">
        <f t="shared" si="41"/>
        <v>1.8643575317299811E-6</v>
      </c>
      <c r="J168">
        <f t="shared" si="44"/>
        <v>4.2831688596491243E-6</v>
      </c>
      <c r="K168">
        <f t="shared" si="25"/>
        <v>9.8401380465069519E-6</v>
      </c>
      <c r="L168">
        <f t="shared" si="27"/>
        <v>2.2606700773932549E-5</v>
      </c>
      <c r="M168">
        <f t="shared" si="29"/>
        <v>5.1936559981853035E-5</v>
      </c>
      <c r="N168">
        <f t="shared" si="31"/>
        <v>1.1931888203071885E-4</v>
      </c>
      <c r="O168">
        <f t="shared" si="40"/>
        <v>2.7412280701754406E-4</v>
      </c>
      <c r="P168">
        <f t="shared" si="43"/>
        <v>6.297688349764446E-4</v>
      </c>
      <c r="Q168">
        <f t="shared" si="24"/>
        <v>1.4468288495316827E-3</v>
      </c>
      <c r="R168">
        <f t="shared" si="26"/>
        <v>3.3239398388385934E-3</v>
      </c>
      <c r="S168">
        <f t="shared" si="28"/>
        <v>7.6364084499660045E-3</v>
      </c>
      <c r="T168">
        <f t="shared" si="30"/>
        <v>1.7543859649122806E-2</v>
      </c>
      <c r="U168">
        <f t="shared" si="39"/>
        <v>4.0305205438492468E-2</v>
      </c>
      <c r="V168">
        <f t="shared" si="42"/>
        <v>9.2597046304671707E-2</v>
      </c>
      <c r="W168">
        <f t="shared" si="45"/>
        <v>0.21163565845759974</v>
      </c>
    </row>
    <row r="169" spans="1:24" x14ac:dyDescent="0.2">
      <c r="A169">
        <v>155</v>
      </c>
      <c r="B169">
        <f t="shared" si="32"/>
        <v>15</v>
      </c>
      <c r="C169">
        <f t="shared" si="33"/>
        <v>4</v>
      </c>
      <c r="D169">
        <f t="shared" si="34"/>
        <v>370.66666666666669</v>
      </c>
      <c r="E169">
        <f t="shared" si="35"/>
        <v>-70.666666666666686</v>
      </c>
      <c r="F169" t="e">
        <f t="shared" si="36"/>
        <v>#N/A</v>
      </c>
      <c r="G169" t="e">
        <f t="shared" si="37"/>
        <v>#N/A</v>
      </c>
      <c r="H169">
        <f t="shared" si="38"/>
        <v>7.3987077677825152E-7</v>
      </c>
      <c r="I169">
        <f t="shared" si="41"/>
        <v>1.6997766883911121E-6</v>
      </c>
      <c r="J169">
        <f t="shared" si="44"/>
        <v>3.9050613716343564E-6</v>
      </c>
      <c r="K169">
        <f t="shared" si="25"/>
        <v>8.9714751475177016E-6</v>
      </c>
      <c r="L169">
        <f t="shared" si="27"/>
        <v>2.0611037487700735E-5</v>
      </c>
      <c r="M169">
        <f t="shared" si="29"/>
        <v>4.7351729713808118E-5</v>
      </c>
      <c r="N169">
        <f t="shared" si="31"/>
        <v>1.0878570805703123E-4</v>
      </c>
      <c r="O169">
        <f t="shared" si="40"/>
        <v>2.4992392778459897E-4</v>
      </c>
      <c r="P169">
        <f t="shared" si="43"/>
        <v>5.7417440944113279E-4</v>
      </c>
      <c r="Q169">
        <f t="shared" si="24"/>
        <v>1.3191063992128466E-3</v>
      </c>
      <c r="R169">
        <f t="shared" si="26"/>
        <v>3.0305107016837187E-3</v>
      </c>
      <c r="S169">
        <f t="shared" si="28"/>
        <v>6.9622853156499961E-3</v>
      </c>
      <c r="T169">
        <f t="shared" si="30"/>
        <v>1.599513137821432E-2</v>
      </c>
      <c r="U169">
        <f t="shared" si="39"/>
        <v>3.6747162204232499E-2</v>
      </c>
      <c r="V169">
        <f t="shared" si="42"/>
        <v>8.4422809539329249E-2</v>
      </c>
      <c r="W169">
        <f t="shared" si="45"/>
        <v>0.19377999836034907</v>
      </c>
    </row>
    <row r="170" spans="1:24" x14ac:dyDescent="0.2">
      <c r="A170">
        <v>156</v>
      </c>
      <c r="B170">
        <f t="shared" si="32"/>
        <v>15</v>
      </c>
      <c r="C170">
        <f t="shared" si="33"/>
        <v>5</v>
      </c>
      <c r="D170">
        <f t="shared" si="34"/>
        <v>373.33333333333331</v>
      </c>
      <c r="E170">
        <f t="shared" si="35"/>
        <v>-73.333333333333314</v>
      </c>
      <c r="F170" t="e">
        <f t="shared" si="36"/>
        <v>#N/A</v>
      </c>
      <c r="G170" t="e">
        <f t="shared" si="37"/>
        <v>#N/A</v>
      </c>
      <c r="H170">
        <f t="shared" si="38"/>
        <v>6.7455682581576912E-7</v>
      </c>
      <c r="I170">
        <f t="shared" si="41"/>
        <v>1.5497246323331912E-6</v>
      </c>
      <c r="J170">
        <f t="shared" si="44"/>
        <v>3.5603322717190432E-6</v>
      </c>
      <c r="K170">
        <f t="shared" si="25"/>
        <v>8.179495647533044E-6</v>
      </c>
      <c r="L170">
        <f t="shared" si="27"/>
        <v>1.8791546390053235E-5</v>
      </c>
      <c r="M170">
        <f t="shared" si="29"/>
        <v>4.3171636852209251E-5</v>
      </c>
      <c r="N170">
        <f t="shared" si="31"/>
        <v>9.9182376469324275E-5</v>
      </c>
      <c r="O170">
        <f t="shared" si="40"/>
        <v>2.278612653900189E-4</v>
      </c>
      <c r="P170">
        <f t="shared" si="43"/>
        <v>5.234877214421146E-4</v>
      </c>
      <c r="Q170">
        <f t="shared" ref="Q170:Q233" si="46">$C$11*(EXP(-$C$7*($D170-($Q$14-1)*$C$3))-EXP(-$C$5*($D170-($Q$14-1)*$C$3)))</f>
        <v>1.2026589689634066E-3</v>
      </c>
      <c r="R170">
        <f t="shared" si="26"/>
        <v>2.7629847585413907E-3</v>
      </c>
      <c r="S170">
        <f t="shared" si="28"/>
        <v>6.3476720940367519E-3</v>
      </c>
      <c r="T170">
        <f t="shared" si="30"/>
        <v>1.4583120984961197E-2</v>
      </c>
      <c r="U170">
        <f t="shared" si="39"/>
        <v>3.3503214172295341E-2</v>
      </c>
      <c r="V170">
        <f t="shared" si="42"/>
        <v>7.6970174012036985E-2</v>
      </c>
      <c r="W170">
        <f t="shared" si="45"/>
        <v>0.17680382811963474</v>
      </c>
    </row>
    <row r="171" spans="1:24" x14ac:dyDescent="0.2">
      <c r="A171">
        <v>157</v>
      </c>
      <c r="B171">
        <f t="shared" si="32"/>
        <v>15</v>
      </c>
      <c r="C171">
        <f t="shared" si="33"/>
        <v>6</v>
      </c>
      <c r="D171">
        <f t="shared" si="34"/>
        <v>376</v>
      </c>
      <c r="E171">
        <f t="shared" si="35"/>
        <v>-76</v>
      </c>
      <c r="F171" t="e">
        <f t="shared" si="36"/>
        <v>#N/A</v>
      </c>
      <c r="G171" t="e">
        <f t="shared" si="37"/>
        <v>#N/A</v>
      </c>
      <c r="H171">
        <f t="shared" si="38"/>
        <v>6.1500862790668418E-7</v>
      </c>
      <c r="I171">
        <f t="shared" si="41"/>
        <v>1.4129187983707839E-6</v>
      </c>
      <c r="J171">
        <f t="shared" si="44"/>
        <v>3.2460349988658138E-6</v>
      </c>
      <c r="K171">
        <f t="shared" si="25"/>
        <v>7.4574301269199262E-6</v>
      </c>
      <c r="L171">
        <f t="shared" si="27"/>
        <v>1.7132675438596497E-5</v>
      </c>
      <c r="M171">
        <f t="shared" si="29"/>
        <v>3.9360552186027815E-5</v>
      </c>
      <c r="N171">
        <f t="shared" si="31"/>
        <v>9.0426803095730208E-5</v>
      </c>
      <c r="O171">
        <f t="shared" si="40"/>
        <v>2.0774623992741217E-4</v>
      </c>
      <c r="P171">
        <f t="shared" si="43"/>
        <v>4.7727552812287512E-4</v>
      </c>
      <c r="Q171">
        <f t="shared" si="46"/>
        <v>1.0964912280701756E-3</v>
      </c>
      <c r="R171">
        <f t="shared" si="26"/>
        <v>2.5190753399057793E-3</v>
      </c>
      <c r="S171">
        <f t="shared" si="28"/>
        <v>5.7873153981267316E-3</v>
      </c>
      <c r="T171">
        <f t="shared" si="30"/>
        <v>1.329575935535437E-2</v>
      </c>
      <c r="U171">
        <f t="shared" si="39"/>
        <v>3.0545633799864007E-2</v>
      </c>
      <c r="V171">
        <f t="shared" si="42"/>
        <v>7.0175438596235928E-2</v>
      </c>
      <c r="W171">
        <f t="shared" si="45"/>
        <v>0.16121653858511018</v>
      </c>
    </row>
    <row r="172" spans="1:24" x14ac:dyDescent="0.2">
      <c r="A172">
        <v>158</v>
      </c>
      <c r="B172">
        <f t="shared" si="32"/>
        <v>15</v>
      </c>
      <c r="C172">
        <f t="shared" si="33"/>
        <v>7</v>
      </c>
      <c r="D172">
        <f t="shared" si="34"/>
        <v>378.66666666666669</v>
      </c>
      <c r="E172">
        <f t="shared" si="35"/>
        <v>-78.666666666666686</v>
      </c>
      <c r="F172" t="e">
        <f t="shared" si="36"/>
        <v>#N/A</v>
      </c>
      <c r="G172" t="e">
        <f t="shared" si="37"/>
        <v>#N/A</v>
      </c>
      <c r="H172">
        <f t="shared" si="38"/>
        <v>5.6071719671985624E-7</v>
      </c>
      <c r="I172">
        <f t="shared" si="41"/>
        <v>1.2881898429812955E-6</v>
      </c>
      <c r="J172">
        <f t="shared" si="44"/>
        <v>2.9594831071130065E-6</v>
      </c>
      <c r="K172">
        <f t="shared" si="25"/>
        <v>6.7991067535644493E-6</v>
      </c>
      <c r="L172">
        <f t="shared" si="27"/>
        <v>1.5620245486537432E-5</v>
      </c>
      <c r="M172">
        <f t="shared" si="29"/>
        <v>3.5885900590070813E-5</v>
      </c>
      <c r="N172">
        <f t="shared" si="31"/>
        <v>8.2444149950802967E-5</v>
      </c>
      <c r="O172">
        <f t="shared" si="40"/>
        <v>1.894069188552325E-4</v>
      </c>
      <c r="P172">
        <f t="shared" si="43"/>
        <v>4.3514283222812459E-4</v>
      </c>
      <c r="Q172">
        <f t="shared" si="46"/>
        <v>9.9969571113839523E-4</v>
      </c>
      <c r="R172">
        <f t="shared" si="26"/>
        <v>2.2966976377645312E-3</v>
      </c>
      <c r="S172">
        <f t="shared" si="28"/>
        <v>5.2764255968513873E-3</v>
      </c>
      <c r="T172">
        <f t="shared" si="30"/>
        <v>1.2122042806734871E-2</v>
      </c>
      <c r="U172">
        <f t="shared" si="39"/>
        <v>2.7849141262599974E-2</v>
      </c>
      <c r="V172">
        <f t="shared" si="42"/>
        <v>6.3980525512817063E-2</v>
      </c>
      <c r="W172">
        <f t="shared" si="45"/>
        <v>0.14698797426010415</v>
      </c>
    </row>
    <row r="173" spans="1:24" x14ac:dyDescent="0.2">
      <c r="A173">
        <v>159</v>
      </c>
      <c r="B173">
        <f t="shared" si="32"/>
        <v>15</v>
      </c>
      <c r="C173">
        <f t="shared" si="33"/>
        <v>8</v>
      </c>
      <c r="D173">
        <f t="shared" si="34"/>
        <v>381.33333333333337</v>
      </c>
      <c r="E173">
        <f t="shared" si="35"/>
        <v>-81.333333333333371</v>
      </c>
      <c r="F173" t="e">
        <f t="shared" si="36"/>
        <v>#N/A</v>
      </c>
      <c r="G173" t="e">
        <f t="shared" si="37"/>
        <v>#N/A</v>
      </c>
      <c r="H173">
        <f t="shared" si="38"/>
        <v>5.1121847797081419E-7</v>
      </c>
      <c r="I173">
        <f t="shared" si="41"/>
        <v>1.1744716493783244E-6</v>
      </c>
      <c r="J173">
        <f t="shared" si="44"/>
        <v>2.6982273032630722E-6</v>
      </c>
      <c r="K173">
        <f t="shared" si="25"/>
        <v>6.1988985293327553E-6</v>
      </c>
      <c r="L173">
        <f t="shared" si="27"/>
        <v>1.4241329086876151E-5</v>
      </c>
      <c r="M173">
        <f t="shared" si="29"/>
        <v>3.2717982590132128E-5</v>
      </c>
      <c r="N173">
        <f t="shared" si="31"/>
        <v>7.5166185560212817E-5</v>
      </c>
      <c r="O173">
        <f t="shared" si="40"/>
        <v>1.726865474088367E-4</v>
      </c>
      <c r="P173">
        <f t="shared" si="43"/>
        <v>3.9672950587729612E-4</v>
      </c>
      <c r="Q173">
        <f t="shared" si="46"/>
        <v>9.1144506156007343E-4</v>
      </c>
      <c r="R173">
        <f t="shared" si="26"/>
        <v>2.0939508857684553E-3</v>
      </c>
      <c r="S173">
        <f t="shared" si="28"/>
        <v>4.8106358758536185E-3</v>
      </c>
      <c r="T173">
        <f t="shared" si="30"/>
        <v>1.105193903416554E-2</v>
      </c>
      <c r="U173">
        <f t="shared" si="39"/>
        <v>2.5390688376146955E-2</v>
      </c>
      <c r="V173">
        <f t="shared" si="42"/>
        <v>5.833248393983835E-2</v>
      </c>
      <c r="W173">
        <f t="shared" si="45"/>
        <v>0.13401275045313807</v>
      </c>
    </row>
    <row r="174" spans="1:24" x14ac:dyDescent="0.2">
      <c r="A174">
        <v>160</v>
      </c>
      <c r="B174">
        <f t="shared" si="32"/>
        <v>15</v>
      </c>
      <c r="C174">
        <f t="shared" si="33"/>
        <v>9</v>
      </c>
      <c r="D174">
        <f t="shared" si="34"/>
        <v>384</v>
      </c>
      <c r="E174">
        <f t="shared" si="35"/>
        <v>-84</v>
      </c>
      <c r="F174" t="e">
        <f t="shared" si="36"/>
        <v>#N/A</v>
      </c>
      <c r="G174" t="e">
        <f t="shared" si="37"/>
        <v>#N/A</v>
      </c>
      <c r="H174">
        <f t="shared" si="38"/>
        <v>4.6608938293249603E-7</v>
      </c>
      <c r="I174">
        <f t="shared" si="41"/>
        <v>1.0707922149122809E-6</v>
      </c>
      <c r="J174">
        <f t="shared" si="44"/>
        <v>2.4600345116267376E-6</v>
      </c>
      <c r="K174">
        <f t="shared" ref="K174:K238" si="47">$C$11*(EXP(-$C$7*($D174-($K$14-1)*$C$3))-EXP(-$C$5*($D174-($K$14-1)*$C$3)))</f>
        <v>5.6516751934831363E-6</v>
      </c>
      <c r="L174">
        <f t="shared" si="27"/>
        <v>1.2984139995463257E-5</v>
      </c>
      <c r="M174">
        <f t="shared" si="29"/>
        <v>2.9829720507679708E-5</v>
      </c>
      <c r="N174">
        <f t="shared" si="31"/>
        <v>6.8530701754386002E-5</v>
      </c>
      <c r="O174">
        <f t="shared" si="40"/>
        <v>1.5744220874411129E-4</v>
      </c>
      <c r="P174">
        <f t="shared" si="43"/>
        <v>3.6170721238292089E-4</v>
      </c>
      <c r="Q174">
        <f t="shared" si="46"/>
        <v>8.3098495970964812E-4</v>
      </c>
      <c r="R174">
        <f t="shared" si="26"/>
        <v>1.9091021124915007E-3</v>
      </c>
      <c r="S174">
        <f t="shared" si="28"/>
        <v>4.3859649122807032E-3</v>
      </c>
      <c r="T174">
        <f t="shared" si="30"/>
        <v>1.0076301359623119E-2</v>
      </c>
      <c r="U174">
        <f t="shared" si="39"/>
        <v>2.3149261592506919E-2</v>
      </c>
      <c r="V174">
        <f t="shared" si="42"/>
        <v>5.3183037421416487E-2</v>
      </c>
      <c r="W174">
        <f t="shared" si="45"/>
        <v>0.12218251846832767</v>
      </c>
    </row>
    <row r="175" spans="1:24" s="1" customFormat="1" x14ac:dyDescent="0.2">
      <c r="A175" s="1">
        <v>161</v>
      </c>
      <c r="B175" s="1">
        <f t="shared" si="32"/>
        <v>16</v>
      </c>
      <c r="C175" s="1">
        <f t="shared" si="33"/>
        <v>0</v>
      </c>
      <c r="D175" s="1">
        <f t="shared" si="34"/>
        <v>384</v>
      </c>
      <c r="E175" s="1">
        <f t="shared" si="35"/>
        <v>-84</v>
      </c>
      <c r="F175" s="1" t="e">
        <f t="shared" si="36"/>
        <v>#N/A</v>
      </c>
      <c r="G175" s="1" t="e">
        <f t="shared" si="37"/>
        <v>#N/A</v>
      </c>
      <c r="H175" s="1">
        <f t="shared" si="38"/>
        <v>4.6608938293249603E-7</v>
      </c>
      <c r="I175" s="1">
        <f t="shared" si="41"/>
        <v>1.0707922149122809E-6</v>
      </c>
      <c r="J175" s="1">
        <f t="shared" si="44"/>
        <v>2.4600345116267376E-6</v>
      </c>
      <c r="K175" s="1">
        <f t="shared" si="47"/>
        <v>5.6516751934831363E-6</v>
      </c>
      <c r="L175" s="1">
        <f t="shared" si="27"/>
        <v>1.2984139995463257E-5</v>
      </c>
      <c r="M175" s="1">
        <f t="shared" si="29"/>
        <v>2.9829720507679708E-5</v>
      </c>
      <c r="N175" s="1">
        <f t="shared" si="31"/>
        <v>6.8530701754386002E-5</v>
      </c>
      <c r="O175" s="1">
        <f t="shared" si="40"/>
        <v>1.5744220874411129E-4</v>
      </c>
      <c r="P175" s="1">
        <f t="shared" si="43"/>
        <v>3.6170721238292089E-4</v>
      </c>
      <c r="Q175" s="1">
        <f t="shared" si="46"/>
        <v>8.3098495970964812E-4</v>
      </c>
      <c r="R175" s="1">
        <f t="shared" si="26"/>
        <v>1.9091021124915007E-3</v>
      </c>
      <c r="S175" s="1">
        <f t="shared" si="28"/>
        <v>4.3859649122807032E-3</v>
      </c>
      <c r="T175" s="1">
        <f t="shared" si="30"/>
        <v>1.0076301359623119E-2</v>
      </c>
      <c r="U175" s="1">
        <f t="shared" si="39"/>
        <v>2.3149261592506919E-2</v>
      </c>
      <c r="V175" s="1">
        <f t="shared" si="42"/>
        <v>5.3183037421416487E-2</v>
      </c>
      <c r="W175" s="1">
        <f t="shared" si="45"/>
        <v>0.12218251846832767</v>
      </c>
      <c r="X175" s="1">
        <f>$C$11*(EXP(-$C$7*($D175-($X$14-1)*$C$3))-EXP(-$C$5*($D175-($X$14-1)*$C$3)))</f>
        <v>0</v>
      </c>
    </row>
    <row r="176" spans="1:24" x14ac:dyDescent="0.2">
      <c r="A176">
        <v>162</v>
      </c>
      <c r="B176">
        <f t="shared" si="32"/>
        <v>16</v>
      </c>
      <c r="C176">
        <f t="shared" si="33"/>
        <v>1</v>
      </c>
      <c r="D176">
        <f t="shared" si="34"/>
        <v>386.66666666666663</v>
      </c>
      <c r="E176">
        <f t="shared" si="35"/>
        <v>-86.666666666666629</v>
      </c>
      <c r="F176" t="e">
        <f t="shared" si="36"/>
        <v>#N/A</v>
      </c>
      <c r="G176" t="e">
        <f t="shared" si="37"/>
        <v>#N/A</v>
      </c>
      <c r="H176">
        <f t="shared" si="38"/>
        <v>4.2494417209777946E-7</v>
      </c>
      <c r="I176">
        <f t="shared" si="41"/>
        <v>9.7626534290859079E-7</v>
      </c>
      <c r="J176">
        <f t="shared" si="44"/>
        <v>2.2428687868794292E-6</v>
      </c>
      <c r="K176">
        <f t="shared" si="47"/>
        <v>5.1527593719251922E-6</v>
      </c>
      <c r="L176">
        <f t="shared" si="27"/>
        <v>1.1837932428452048E-5</v>
      </c>
      <c r="M176">
        <f t="shared" si="29"/>
        <v>2.7196427014257848E-5</v>
      </c>
      <c r="N176">
        <f t="shared" si="31"/>
        <v>6.2480981946149851E-5</v>
      </c>
      <c r="O176">
        <f t="shared" si="40"/>
        <v>1.4354360236028352E-4</v>
      </c>
      <c r="P176">
        <f t="shared" si="43"/>
        <v>3.2977659980321246E-4</v>
      </c>
      <c r="Q176">
        <f t="shared" si="46"/>
        <v>7.5762767542093086E-4</v>
      </c>
      <c r="R176">
        <f t="shared" si="26"/>
        <v>1.7405713289125018E-3</v>
      </c>
      <c r="S176">
        <f t="shared" si="28"/>
        <v>3.9987828445535887E-3</v>
      </c>
      <c r="T176">
        <f t="shared" si="30"/>
        <v>9.1867905510581438E-3</v>
      </c>
      <c r="U176">
        <f t="shared" si="39"/>
        <v>2.110570238740558E-2</v>
      </c>
      <c r="V176">
        <f t="shared" si="42"/>
        <v>4.8488171226939422E-2</v>
      </c>
      <c r="W176">
        <f t="shared" si="45"/>
        <v>0.11139656241541251</v>
      </c>
      <c r="X176">
        <f t="shared" ref="X176:X239" si="48">$C$11*(EXP(-$C$7*($D176-($X$14-1)*$C$3))-EXP(-$C$5*($D176-($X$14-1)*$C$3)))</f>
        <v>0.21171434591476623</v>
      </c>
    </row>
    <row r="177" spans="1:25" x14ac:dyDescent="0.2">
      <c r="A177">
        <v>163</v>
      </c>
      <c r="B177">
        <f t="shared" si="32"/>
        <v>16</v>
      </c>
      <c r="C177">
        <f t="shared" si="33"/>
        <v>2</v>
      </c>
      <c r="D177">
        <f t="shared" si="34"/>
        <v>389.33333333333331</v>
      </c>
      <c r="E177">
        <f t="shared" si="35"/>
        <v>-89.333333333333314</v>
      </c>
      <c r="F177" t="e">
        <f t="shared" si="36"/>
        <v>#N/A</v>
      </c>
      <c r="G177" t="e">
        <f t="shared" si="37"/>
        <v>#N/A</v>
      </c>
      <c r="H177">
        <f t="shared" si="38"/>
        <v>3.8743115808329837E-7</v>
      </c>
      <c r="I177">
        <f t="shared" si="41"/>
        <v>8.9008306792976069E-7</v>
      </c>
      <c r="J177">
        <f t="shared" si="44"/>
        <v>2.044873911883261E-6</v>
      </c>
      <c r="K177">
        <f t="shared" si="47"/>
        <v>4.6978865975133078E-6</v>
      </c>
      <c r="L177">
        <f t="shared" si="27"/>
        <v>1.0792909213052309E-5</v>
      </c>
      <c r="M177">
        <f t="shared" si="29"/>
        <v>2.4795594117331065E-5</v>
      </c>
      <c r="N177">
        <f t="shared" si="31"/>
        <v>5.6965316347504718E-5</v>
      </c>
      <c r="O177">
        <f t="shared" si="40"/>
        <v>1.3087193036052876E-4</v>
      </c>
      <c r="P177">
        <f t="shared" si="43"/>
        <v>3.0066474224085186E-4</v>
      </c>
      <c r="Q177">
        <f t="shared" si="46"/>
        <v>6.9074618963534758E-4</v>
      </c>
      <c r="R177">
        <f t="shared" si="26"/>
        <v>1.5869180235091877E-3</v>
      </c>
      <c r="S177">
        <f t="shared" si="28"/>
        <v>3.6457802462403002E-3</v>
      </c>
      <c r="T177">
        <f t="shared" si="30"/>
        <v>8.375803543073837E-3</v>
      </c>
      <c r="U177">
        <f t="shared" si="39"/>
        <v>1.9242543503414505E-2</v>
      </c>
      <c r="V177">
        <f t="shared" si="42"/>
        <v>4.4207756136662224E-2</v>
      </c>
      <c r="W177">
        <f t="shared" si="45"/>
        <v>0.10156275308960346</v>
      </c>
      <c r="X177">
        <f t="shared" si="48"/>
        <v>0.22636765044372906</v>
      </c>
    </row>
    <row r="178" spans="1:25" x14ac:dyDescent="0.2">
      <c r="A178">
        <v>164</v>
      </c>
      <c r="B178">
        <f t="shared" si="32"/>
        <v>16</v>
      </c>
      <c r="C178">
        <f t="shared" si="33"/>
        <v>3</v>
      </c>
      <c r="D178">
        <f t="shared" si="34"/>
        <v>392</v>
      </c>
      <c r="E178">
        <f t="shared" si="35"/>
        <v>-92</v>
      </c>
      <c r="F178" t="e">
        <f t="shared" si="36"/>
        <v>#N/A</v>
      </c>
      <c r="G178" t="e">
        <f t="shared" si="37"/>
        <v>#N/A</v>
      </c>
      <c r="H178">
        <f t="shared" si="38"/>
        <v>3.532296995926965E-7</v>
      </c>
      <c r="I178">
        <f t="shared" si="41"/>
        <v>8.1150874971645335E-7</v>
      </c>
      <c r="J178">
        <f t="shared" si="44"/>
        <v>1.8643575317299811E-6</v>
      </c>
      <c r="K178">
        <f t="shared" si="47"/>
        <v>4.2831688596491243E-6</v>
      </c>
      <c r="L178">
        <f t="shared" si="27"/>
        <v>9.8401380465069519E-6</v>
      </c>
      <c r="M178">
        <f t="shared" si="29"/>
        <v>2.2606700773932549E-5</v>
      </c>
      <c r="N178">
        <f t="shared" si="31"/>
        <v>5.1936559981853035E-5</v>
      </c>
      <c r="O178">
        <f t="shared" si="40"/>
        <v>1.1931888203071885E-4</v>
      </c>
      <c r="P178">
        <f t="shared" si="43"/>
        <v>2.7412280701754406E-4</v>
      </c>
      <c r="Q178">
        <f t="shared" si="46"/>
        <v>6.297688349764446E-4</v>
      </c>
      <c r="R178">
        <f t="shared" si="26"/>
        <v>1.4468288495316827E-3</v>
      </c>
      <c r="S178">
        <f t="shared" si="28"/>
        <v>3.3239398388385934E-3</v>
      </c>
      <c r="T178">
        <f t="shared" si="30"/>
        <v>7.6364084499660045E-3</v>
      </c>
      <c r="U178">
        <f t="shared" si="39"/>
        <v>1.7543859649122806E-2</v>
      </c>
      <c r="V178">
        <f t="shared" si="42"/>
        <v>4.0305205438492468E-2</v>
      </c>
      <c r="W178">
        <f t="shared" si="45"/>
        <v>9.2597046304671707E-2</v>
      </c>
      <c r="X178">
        <f t="shared" si="48"/>
        <v>0.21163565845759974</v>
      </c>
    </row>
    <row r="179" spans="1:25" x14ac:dyDescent="0.2">
      <c r="A179">
        <v>165</v>
      </c>
      <c r="B179">
        <f t="shared" si="32"/>
        <v>16</v>
      </c>
      <c r="C179">
        <f t="shared" si="33"/>
        <v>4</v>
      </c>
      <c r="D179">
        <f t="shared" si="34"/>
        <v>394.66666666666663</v>
      </c>
      <c r="E179">
        <f t="shared" si="35"/>
        <v>-94.666666666666629</v>
      </c>
      <c r="F179" t="e">
        <f t="shared" si="36"/>
        <v>#N/A</v>
      </c>
      <c r="G179" t="e">
        <f t="shared" si="37"/>
        <v>#N/A</v>
      </c>
      <c r="H179">
        <f t="shared" si="38"/>
        <v>3.2204746074532494E-7</v>
      </c>
      <c r="I179">
        <f t="shared" si="41"/>
        <v>7.3987077677825417E-7</v>
      </c>
      <c r="J179">
        <f t="shared" si="44"/>
        <v>1.6997766883911151E-6</v>
      </c>
      <c r="K179">
        <f t="shared" si="47"/>
        <v>3.905061371634364E-6</v>
      </c>
      <c r="L179">
        <f t="shared" si="27"/>
        <v>8.9714751475177185E-6</v>
      </c>
      <c r="M179">
        <f t="shared" si="29"/>
        <v>2.0611037487700776E-5</v>
      </c>
      <c r="N179">
        <f t="shared" si="31"/>
        <v>4.7351729713808206E-5</v>
      </c>
      <c r="O179">
        <f t="shared" si="40"/>
        <v>1.0878570805703143E-4</v>
      </c>
      <c r="P179">
        <f t="shared" si="43"/>
        <v>2.499239277845994E-4</v>
      </c>
      <c r="Q179">
        <f t="shared" si="46"/>
        <v>5.7417440944113431E-4</v>
      </c>
      <c r="R179">
        <f t="shared" si="26"/>
        <v>1.319106399212849E-3</v>
      </c>
      <c r="S179">
        <f t="shared" si="28"/>
        <v>3.0305107016837239E-3</v>
      </c>
      <c r="T179">
        <f t="shared" si="30"/>
        <v>6.9622853156500082E-3</v>
      </c>
      <c r="U179">
        <f t="shared" si="39"/>
        <v>1.5995131378214355E-2</v>
      </c>
      <c r="V179">
        <f t="shared" si="42"/>
        <v>3.6747162204232561E-2</v>
      </c>
      <c r="W179">
        <f t="shared" si="45"/>
        <v>8.442280953932943E-2</v>
      </c>
      <c r="X179">
        <f t="shared" si="48"/>
        <v>0.19377999836034945</v>
      </c>
    </row>
    <row r="180" spans="1:25" x14ac:dyDescent="0.2">
      <c r="A180">
        <v>166</v>
      </c>
      <c r="B180">
        <f t="shared" si="32"/>
        <v>16</v>
      </c>
      <c r="C180">
        <f t="shared" si="33"/>
        <v>5</v>
      </c>
      <c r="D180">
        <f t="shared" si="34"/>
        <v>397.33333333333337</v>
      </c>
      <c r="E180">
        <f t="shared" si="35"/>
        <v>-97.333333333333371</v>
      </c>
      <c r="F180" t="e">
        <f t="shared" si="36"/>
        <v>#N/A</v>
      </c>
      <c r="G180" t="e">
        <f t="shared" si="37"/>
        <v>#N/A</v>
      </c>
      <c r="H180">
        <f t="shared" si="38"/>
        <v>2.936179123445811E-7</v>
      </c>
      <c r="I180">
        <f t="shared" si="41"/>
        <v>6.7455682581576795E-7</v>
      </c>
      <c r="J180">
        <f t="shared" si="44"/>
        <v>1.5497246323331882E-6</v>
      </c>
      <c r="K180">
        <f t="shared" si="47"/>
        <v>3.5603322717190373E-6</v>
      </c>
      <c r="L180">
        <f t="shared" si="27"/>
        <v>8.1794956475330304E-6</v>
      </c>
      <c r="M180">
        <f t="shared" si="29"/>
        <v>1.8791546390053201E-5</v>
      </c>
      <c r="N180">
        <f t="shared" si="31"/>
        <v>4.3171636852209169E-5</v>
      </c>
      <c r="O180">
        <f t="shared" si="40"/>
        <v>9.9182376469324112E-5</v>
      </c>
      <c r="P180">
        <f t="shared" si="43"/>
        <v>2.2786126539001828E-4</v>
      </c>
      <c r="Q180">
        <f t="shared" si="46"/>
        <v>5.2348772144211373E-4</v>
      </c>
      <c r="R180">
        <f t="shared" ref="R180:R243" si="49">$C$11*(EXP(-$C$7*($D180-($R$14-1)*$C$3))-EXP(-$C$5*($D180-($R$14-1)*$C$3)))</f>
        <v>1.2026589689634042E-3</v>
      </c>
      <c r="S180">
        <f t="shared" si="28"/>
        <v>2.762984758541386E-3</v>
      </c>
      <c r="T180">
        <f t="shared" si="30"/>
        <v>6.347672094036738E-3</v>
      </c>
      <c r="U180">
        <f t="shared" si="39"/>
        <v>1.4583120984961173E-2</v>
      </c>
      <c r="V180">
        <f t="shared" si="42"/>
        <v>3.3503214172295286E-2</v>
      </c>
      <c r="W180">
        <f t="shared" si="45"/>
        <v>7.6970174012036846E-2</v>
      </c>
      <c r="X180">
        <f t="shared" si="48"/>
        <v>0.17680382811963441</v>
      </c>
    </row>
    <row r="181" spans="1:25" x14ac:dyDescent="0.2">
      <c r="A181">
        <v>167</v>
      </c>
      <c r="B181">
        <f t="shared" si="32"/>
        <v>16</v>
      </c>
      <c r="C181">
        <f t="shared" si="33"/>
        <v>6</v>
      </c>
      <c r="D181">
        <f t="shared" si="34"/>
        <v>400</v>
      </c>
      <c r="E181">
        <f t="shared" si="35"/>
        <v>-100</v>
      </c>
      <c r="F181" t="e">
        <f t="shared" si="36"/>
        <v>#N/A</v>
      </c>
      <c r="G181" t="e">
        <f t="shared" si="37"/>
        <v>#N/A</v>
      </c>
      <c r="H181">
        <f t="shared" si="38"/>
        <v>2.6769805372807064E-7</v>
      </c>
      <c r="I181">
        <f t="shared" si="41"/>
        <v>6.1500862790668418E-7</v>
      </c>
      <c r="J181">
        <f t="shared" si="44"/>
        <v>1.4129187983707839E-6</v>
      </c>
      <c r="K181">
        <f t="shared" si="47"/>
        <v>3.2460349988658138E-6</v>
      </c>
      <c r="L181">
        <f t="shared" si="27"/>
        <v>7.4574301269199262E-6</v>
      </c>
      <c r="M181">
        <f t="shared" si="29"/>
        <v>1.7132675438596497E-5</v>
      </c>
      <c r="N181">
        <f t="shared" si="31"/>
        <v>3.9360552186027815E-5</v>
      </c>
      <c r="O181">
        <f t="shared" si="40"/>
        <v>9.0426803095730208E-5</v>
      </c>
      <c r="P181">
        <f t="shared" si="43"/>
        <v>2.0774623992741217E-4</v>
      </c>
      <c r="Q181">
        <f t="shared" si="46"/>
        <v>4.7727552812287512E-4</v>
      </c>
      <c r="R181">
        <f t="shared" si="49"/>
        <v>1.0964912280701756E-3</v>
      </c>
      <c r="S181">
        <f t="shared" si="28"/>
        <v>2.5190753399057793E-3</v>
      </c>
      <c r="T181">
        <f t="shared" si="30"/>
        <v>5.7873153981267316E-3</v>
      </c>
      <c r="U181">
        <f t="shared" si="39"/>
        <v>1.329575935535437E-2</v>
      </c>
      <c r="V181">
        <f t="shared" si="42"/>
        <v>3.0545633799864007E-2</v>
      </c>
      <c r="W181">
        <f t="shared" si="45"/>
        <v>7.0175438596235928E-2</v>
      </c>
      <c r="X181">
        <f t="shared" si="48"/>
        <v>0.16121653858511018</v>
      </c>
    </row>
    <row r="182" spans="1:25" x14ac:dyDescent="0.2">
      <c r="A182">
        <v>168</v>
      </c>
      <c r="B182">
        <f t="shared" si="32"/>
        <v>16</v>
      </c>
      <c r="C182">
        <f t="shared" si="33"/>
        <v>7</v>
      </c>
      <c r="D182">
        <f t="shared" si="34"/>
        <v>402.66666666666669</v>
      </c>
      <c r="E182">
        <f t="shared" si="35"/>
        <v>-102.66666666666669</v>
      </c>
      <c r="F182" t="e">
        <f t="shared" si="36"/>
        <v>#N/A</v>
      </c>
      <c r="G182" t="e">
        <f t="shared" si="37"/>
        <v>#N/A</v>
      </c>
      <c r="H182">
        <f t="shared" si="38"/>
        <v>2.4406633572714764E-7</v>
      </c>
      <c r="I182">
        <f t="shared" si="41"/>
        <v>5.6071719671985624E-7</v>
      </c>
      <c r="J182">
        <f t="shared" si="44"/>
        <v>1.2881898429812955E-6</v>
      </c>
      <c r="K182">
        <f t="shared" si="47"/>
        <v>2.9594831071130065E-6</v>
      </c>
      <c r="L182">
        <f t="shared" si="27"/>
        <v>6.7991067535644493E-6</v>
      </c>
      <c r="M182">
        <f t="shared" si="29"/>
        <v>1.5620245486537432E-5</v>
      </c>
      <c r="N182">
        <f t="shared" si="31"/>
        <v>3.5885900590070813E-5</v>
      </c>
      <c r="O182">
        <f t="shared" si="40"/>
        <v>8.2444149950802967E-5</v>
      </c>
      <c r="P182">
        <f t="shared" si="43"/>
        <v>1.894069188552325E-4</v>
      </c>
      <c r="Q182">
        <f t="shared" si="46"/>
        <v>4.3514283222812459E-4</v>
      </c>
      <c r="R182">
        <f t="shared" si="49"/>
        <v>9.9969571113839523E-4</v>
      </c>
      <c r="S182">
        <f t="shared" si="28"/>
        <v>2.2966976377645312E-3</v>
      </c>
      <c r="T182">
        <f t="shared" si="30"/>
        <v>5.2764255968513873E-3</v>
      </c>
      <c r="U182">
        <f t="shared" si="39"/>
        <v>1.2122042806734871E-2</v>
      </c>
      <c r="V182">
        <f t="shared" si="42"/>
        <v>2.7849141262599974E-2</v>
      </c>
      <c r="W182">
        <f t="shared" si="45"/>
        <v>6.3980525512817063E-2</v>
      </c>
      <c r="X182">
        <f t="shared" si="48"/>
        <v>0.14698797426010415</v>
      </c>
    </row>
    <row r="183" spans="1:25" x14ac:dyDescent="0.2">
      <c r="A183">
        <v>169</v>
      </c>
      <c r="B183">
        <f t="shared" si="32"/>
        <v>16</v>
      </c>
      <c r="C183">
        <f t="shared" si="33"/>
        <v>8</v>
      </c>
      <c r="D183">
        <f t="shared" si="34"/>
        <v>405.33333333333337</v>
      </c>
      <c r="E183">
        <f t="shared" si="35"/>
        <v>-105.33333333333337</v>
      </c>
      <c r="F183" t="e">
        <f t="shared" si="36"/>
        <v>#N/A</v>
      </c>
      <c r="G183" t="e">
        <f t="shared" si="37"/>
        <v>#N/A</v>
      </c>
      <c r="H183">
        <f t="shared" si="38"/>
        <v>2.2252076698244015E-7</v>
      </c>
      <c r="I183">
        <f t="shared" si="41"/>
        <v>5.1121847797081419E-7</v>
      </c>
      <c r="J183">
        <f t="shared" si="44"/>
        <v>1.1744716493783244E-6</v>
      </c>
      <c r="K183">
        <f t="shared" si="47"/>
        <v>2.6982273032630722E-6</v>
      </c>
      <c r="L183">
        <f t="shared" si="27"/>
        <v>6.1988985293327553E-6</v>
      </c>
      <c r="M183">
        <f t="shared" si="29"/>
        <v>1.4241329086876151E-5</v>
      </c>
      <c r="N183">
        <f t="shared" si="31"/>
        <v>3.2717982590132128E-5</v>
      </c>
      <c r="O183">
        <f t="shared" si="40"/>
        <v>7.5166185560212817E-5</v>
      </c>
      <c r="P183">
        <f t="shared" si="43"/>
        <v>1.726865474088367E-4</v>
      </c>
      <c r="Q183">
        <f t="shared" si="46"/>
        <v>3.9672950587729612E-4</v>
      </c>
      <c r="R183">
        <f t="shared" si="49"/>
        <v>9.1144506156007343E-4</v>
      </c>
      <c r="S183">
        <f t="shared" si="28"/>
        <v>2.0939508857684553E-3</v>
      </c>
      <c r="T183">
        <f t="shared" si="30"/>
        <v>4.8106358758536185E-3</v>
      </c>
      <c r="U183">
        <f t="shared" si="39"/>
        <v>1.105193903416554E-2</v>
      </c>
      <c r="V183">
        <f t="shared" si="42"/>
        <v>2.5390688376146955E-2</v>
      </c>
      <c r="W183">
        <f t="shared" si="45"/>
        <v>5.833248393983835E-2</v>
      </c>
      <c r="X183">
        <f t="shared" si="48"/>
        <v>0.13401275045313807</v>
      </c>
    </row>
    <row r="184" spans="1:25" x14ac:dyDescent="0.2">
      <c r="A184">
        <v>170</v>
      </c>
      <c r="B184">
        <f t="shared" si="32"/>
        <v>16</v>
      </c>
      <c r="C184">
        <f t="shared" si="33"/>
        <v>9</v>
      </c>
      <c r="D184">
        <f t="shared" si="34"/>
        <v>408</v>
      </c>
      <c r="E184">
        <f t="shared" si="35"/>
        <v>-108</v>
      </c>
      <c r="F184" t="e">
        <f t="shared" si="36"/>
        <v>#N/A</v>
      </c>
      <c r="G184" t="e">
        <f t="shared" si="37"/>
        <v>#N/A</v>
      </c>
      <c r="H184">
        <f t="shared" si="38"/>
        <v>2.0287718742911363E-7</v>
      </c>
      <c r="I184">
        <f t="shared" si="41"/>
        <v>4.6608938293249603E-7</v>
      </c>
      <c r="J184">
        <f t="shared" si="44"/>
        <v>1.0707922149122809E-6</v>
      </c>
      <c r="K184">
        <f t="shared" si="47"/>
        <v>2.4600345116267376E-6</v>
      </c>
      <c r="L184">
        <f t="shared" ref="L184:L247" si="50">$C$11*(EXP(-$C$7*($D184-($L$14-1)*$C$3))-EXP(-$C$5*($D184-($L$14-1)*$C$3)))</f>
        <v>5.6516751934831363E-6</v>
      </c>
      <c r="M184">
        <f t="shared" si="29"/>
        <v>1.2984139995463257E-5</v>
      </c>
      <c r="N184">
        <f t="shared" si="31"/>
        <v>2.9829720507679708E-5</v>
      </c>
      <c r="O184">
        <f t="shared" si="40"/>
        <v>6.8530701754386002E-5</v>
      </c>
      <c r="P184">
        <f t="shared" si="43"/>
        <v>1.5744220874411129E-4</v>
      </c>
      <c r="Q184">
        <f t="shared" si="46"/>
        <v>3.6170721238292089E-4</v>
      </c>
      <c r="R184">
        <f t="shared" si="49"/>
        <v>8.3098495970964812E-4</v>
      </c>
      <c r="S184">
        <f t="shared" si="28"/>
        <v>1.9091021124915007E-3</v>
      </c>
      <c r="T184">
        <f t="shared" si="30"/>
        <v>4.3859649122807032E-3</v>
      </c>
      <c r="U184">
        <f t="shared" si="39"/>
        <v>1.0076301359623119E-2</v>
      </c>
      <c r="V184">
        <f t="shared" si="42"/>
        <v>2.3149261592506919E-2</v>
      </c>
      <c r="W184">
        <f t="shared" si="45"/>
        <v>5.3183037421416487E-2</v>
      </c>
      <c r="X184">
        <f t="shared" si="48"/>
        <v>0.12218251846832767</v>
      </c>
    </row>
    <row r="185" spans="1:25" s="1" customFormat="1" x14ac:dyDescent="0.2">
      <c r="A185" s="1">
        <v>171</v>
      </c>
      <c r="B185" s="1">
        <f t="shared" si="32"/>
        <v>17</v>
      </c>
      <c r="C185" s="1">
        <f t="shared" si="33"/>
        <v>0</v>
      </c>
      <c r="D185" s="1">
        <f t="shared" si="34"/>
        <v>408</v>
      </c>
      <c r="E185" s="1">
        <f t="shared" si="35"/>
        <v>-108</v>
      </c>
      <c r="F185" s="1" t="e">
        <f t="shared" si="36"/>
        <v>#N/A</v>
      </c>
      <c r="G185" s="1" t="e">
        <f t="shared" si="37"/>
        <v>#N/A</v>
      </c>
      <c r="H185" s="1">
        <f t="shared" si="38"/>
        <v>2.0287718742911363E-7</v>
      </c>
      <c r="I185" s="1">
        <f t="shared" si="41"/>
        <v>4.6608938293249603E-7</v>
      </c>
      <c r="J185" s="1">
        <f t="shared" si="44"/>
        <v>1.0707922149122809E-6</v>
      </c>
      <c r="K185" s="1">
        <f t="shared" si="47"/>
        <v>2.4600345116267376E-6</v>
      </c>
      <c r="L185" s="1">
        <f t="shared" si="50"/>
        <v>5.6516751934831363E-6</v>
      </c>
      <c r="M185" s="1">
        <f t="shared" si="29"/>
        <v>1.2984139995463257E-5</v>
      </c>
      <c r="N185" s="1">
        <f t="shared" si="31"/>
        <v>2.9829720507679708E-5</v>
      </c>
      <c r="O185" s="1">
        <f t="shared" si="40"/>
        <v>6.8530701754386002E-5</v>
      </c>
      <c r="P185" s="1">
        <f t="shared" si="43"/>
        <v>1.5744220874411129E-4</v>
      </c>
      <c r="Q185" s="1">
        <f t="shared" si="46"/>
        <v>3.6170721238292089E-4</v>
      </c>
      <c r="R185" s="1">
        <f t="shared" si="49"/>
        <v>8.3098495970964812E-4</v>
      </c>
      <c r="S185" s="1">
        <f t="shared" si="28"/>
        <v>1.9091021124915007E-3</v>
      </c>
      <c r="T185" s="1">
        <f t="shared" si="30"/>
        <v>4.3859649122807032E-3</v>
      </c>
      <c r="U185" s="1">
        <f t="shared" si="39"/>
        <v>1.0076301359623119E-2</v>
      </c>
      <c r="V185" s="1">
        <f t="shared" si="42"/>
        <v>2.3149261592506919E-2</v>
      </c>
      <c r="W185" s="1">
        <f t="shared" si="45"/>
        <v>5.3183037421416487E-2</v>
      </c>
      <c r="X185" s="1">
        <f t="shared" si="48"/>
        <v>0.12218251846832767</v>
      </c>
      <c r="Y185" s="1">
        <f>$C$11*(EXP(-$C$7*($D185-($Y$14-1)*$C$3))-EXP(-$C$5*($D185-($Y$14-1)*$C$3)))</f>
        <v>0</v>
      </c>
    </row>
    <row r="186" spans="1:25" x14ac:dyDescent="0.2">
      <c r="A186">
        <v>172</v>
      </c>
      <c r="B186">
        <f t="shared" si="32"/>
        <v>17</v>
      </c>
      <c r="C186">
        <f t="shared" si="33"/>
        <v>1</v>
      </c>
      <c r="D186">
        <f t="shared" si="34"/>
        <v>410.66666666666663</v>
      </c>
      <c r="E186">
        <f t="shared" si="35"/>
        <v>-110.66666666666663</v>
      </c>
      <c r="F186" t="e">
        <f t="shared" si="36"/>
        <v>#N/A</v>
      </c>
      <c r="G186" t="e">
        <f t="shared" si="37"/>
        <v>#N/A</v>
      </c>
      <c r="H186">
        <f t="shared" si="38"/>
        <v>1.8496769419456349E-7</v>
      </c>
      <c r="I186">
        <f t="shared" si="41"/>
        <v>4.2494417209777946E-7</v>
      </c>
      <c r="J186">
        <f t="shared" si="44"/>
        <v>9.7626534290859079E-7</v>
      </c>
      <c r="K186">
        <f t="shared" si="47"/>
        <v>2.2428687868794292E-6</v>
      </c>
      <c r="L186">
        <f t="shared" si="50"/>
        <v>5.1527593719251922E-6</v>
      </c>
      <c r="M186">
        <f t="shared" si="29"/>
        <v>1.1837932428452048E-5</v>
      </c>
      <c r="N186">
        <f t="shared" si="31"/>
        <v>2.7196427014257848E-5</v>
      </c>
      <c r="O186">
        <f t="shared" si="40"/>
        <v>6.2480981946149851E-5</v>
      </c>
      <c r="P186">
        <f t="shared" si="43"/>
        <v>1.4354360236028352E-4</v>
      </c>
      <c r="Q186">
        <f t="shared" si="46"/>
        <v>3.2977659980321246E-4</v>
      </c>
      <c r="R186">
        <f t="shared" si="49"/>
        <v>7.5762767542093086E-4</v>
      </c>
      <c r="S186">
        <f t="shared" si="28"/>
        <v>1.7405713289125018E-3</v>
      </c>
      <c r="T186">
        <f t="shared" si="30"/>
        <v>3.9987828445535887E-3</v>
      </c>
      <c r="U186">
        <f t="shared" si="39"/>
        <v>9.1867905510581438E-3</v>
      </c>
      <c r="V186">
        <f t="shared" si="42"/>
        <v>2.110570238740558E-2</v>
      </c>
      <c r="W186">
        <f t="shared" si="45"/>
        <v>4.8488171226939422E-2</v>
      </c>
      <c r="X186">
        <f t="shared" si="48"/>
        <v>0.11139656241541251</v>
      </c>
      <c r="Y186">
        <f t="shared" ref="Y186:Y249" si="51">$C$11*(EXP(-$C$7*($D186-($Y$14-1)*$C$3))-EXP(-$C$5*($D186-($Y$14-1)*$C$3)))</f>
        <v>0.21171434591476623</v>
      </c>
    </row>
    <row r="187" spans="1:25" x14ac:dyDescent="0.2">
      <c r="A187">
        <v>173</v>
      </c>
      <c r="B187">
        <f t="shared" si="32"/>
        <v>17</v>
      </c>
      <c r="C187">
        <f t="shared" si="33"/>
        <v>2</v>
      </c>
      <c r="D187">
        <f t="shared" si="34"/>
        <v>413.33333333333331</v>
      </c>
      <c r="E187">
        <f t="shared" si="35"/>
        <v>-113.33333333333331</v>
      </c>
      <c r="F187" t="e">
        <f t="shared" si="36"/>
        <v>#N/A</v>
      </c>
      <c r="G187" t="e">
        <f t="shared" si="37"/>
        <v>#N/A</v>
      </c>
      <c r="H187">
        <f t="shared" si="38"/>
        <v>1.6863920645394254E-7</v>
      </c>
      <c r="I187">
        <f t="shared" si="41"/>
        <v>3.8743115808329837E-7</v>
      </c>
      <c r="J187">
        <f t="shared" si="44"/>
        <v>8.9008306792976069E-7</v>
      </c>
      <c r="K187">
        <f t="shared" si="47"/>
        <v>2.044873911883261E-6</v>
      </c>
      <c r="L187">
        <f t="shared" si="50"/>
        <v>4.6978865975133078E-6</v>
      </c>
      <c r="M187">
        <f t="shared" si="29"/>
        <v>1.0792909213052309E-5</v>
      </c>
      <c r="N187">
        <f t="shared" si="31"/>
        <v>2.4795594117331065E-5</v>
      </c>
      <c r="O187">
        <f t="shared" si="40"/>
        <v>5.6965316347504718E-5</v>
      </c>
      <c r="P187">
        <f t="shared" si="43"/>
        <v>1.3087193036052876E-4</v>
      </c>
      <c r="Q187">
        <f t="shared" si="46"/>
        <v>3.0066474224085186E-4</v>
      </c>
      <c r="R187">
        <f t="shared" si="49"/>
        <v>6.9074618963534758E-4</v>
      </c>
      <c r="S187">
        <f t="shared" si="28"/>
        <v>1.5869180235091877E-3</v>
      </c>
      <c r="T187">
        <f t="shared" si="30"/>
        <v>3.6457802462403002E-3</v>
      </c>
      <c r="U187">
        <f t="shared" si="39"/>
        <v>8.375803543073837E-3</v>
      </c>
      <c r="V187">
        <f t="shared" si="42"/>
        <v>1.9242543503414505E-2</v>
      </c>
      <c r="W187">
        <f t="shared" si="45"/>
        <v>4.4207756136662224E-2</v>
      </c>
      <c r="X187">
        <f t="shared" si="48"/>
        <v>0.10156275308960346</v>
      </c>
      <c r="Y187">
        <f t="shared" si="51"/>
        <v>0.22636765044372906</v>
      </c>
    </row>
    <row r="188" spans="1:25" x14ac:dyDescent="0.2">
      <c r="A188">
        <v>174</v>
      </c>
      <c r="B188">
        <f t="shared" si="32"/>
        <v>17</v>
      </c>
      <c r="C188">
        <f t="shared" si="33"/>
        <v>3</v>
      </c>
      <c r="D188">
        <f t="shared" si="34"/>
        <v>416</v>
      </c>
      <c r="E188">
        <f t="shared" si="35"/>
        <v>-116</v>
      </c>
      <c r="F188" t="e">
        <f t="shared" si="36"/>
        <v>#N/A</v>
      </c>
      <c r="G188" t="e">
        <f t="shared" si="37"/>
        <v>#N/A</v>
      </c>
      <c r="H188">
        <f t="shared" si="38"/>
        <v>1.5375215697667134E-7</v>
      </c>
      <c r="I188">
        <f t="shared" si="41"/>
        <v>3.532296995926965E-7</v>
      </c>
      <c r="J188">
        <f t="shared" si="44"/>
        <v>8.1150874971645335E-7</v>
      </c>
      <c r="K188">
        <f t="shared" si="47"/>
        <v>1.8643575317299811E-6</v>
      </c>
      <c r="L188">
        <f t="shared" si="50"/>
        <v>4.2831688596491243E-6</v>
      </c>
      <c r="M188">
        <f t="shared" si="29"/>
        <v>9.8401380465069519E-6</v>
      </c>
      <c r="N188">
        <f t="shared" si="31"/>
        <v>2.2606700773932549E-5</v>
      </c>
      <c r="O188">
        <f t="shared" si="40"/>
        <v>5.1936559981853035E-5</v>
      </c>
      <c r="P188">
        <f t="shared" si="43"/>
        <v>1.1931888203071885E-4</v>
      </c>
      <c r="Q188">
        <f t="shared" si="46"/>
        <v>2.7412280701754406E-4</v>
      </c>
      <c r="R188">
        <f t="shared" si="49"/>
        <v>6.297688349764446E-4</v>
      </c>
      <c r="S188">
        <f t="shared" si="28"/>
        <v>1.4468288495316827E-3</v>
      </c>
      <c r="T188">
        <f t="shared" si="30"/>
        <v>3.3239398388385934E-3</v>
      </c>
      <c r="U188">
        <f t="shared" si="39"/>
        <v>7.6364084499660045E-3</v>
      </c>
      <c r="V188">
        <f t="shared" si="42"/>
        <v>1.7543859649122806E-2</v>
      </c>
      <c r="W188">
        <f t="shared" si="45"/>
        <v>4.0305205438492468E-2</v>
      </c>
      <c r="X188">
        <f t="shared" si="48"/>
        <v>9.2597046304671707E-2</v>
      </c>
      <c r="Y188">
        <f t="shared" si="51"/>
        <v>0.21163565845759974</v>
      </c>
    </row>
    <row r="189" spans="1:25" x14ac:dyDescent="0.2">
      <c r="A189">
        <v>175</v>
      </c>
      <c r="B189">
        <f t="shared" si="32"/>
        <v>17</v>
      </c>
      <c r="C189">
        <f t="shared" si="33"/>
        <v>4</v>
      </c>
      <c r="D189">
        <f t="shared" si="34"/>
        <v>418.66666666666663</v>
      </c>
      <c r="E189">
        <f t="shared" si="35"/>
        <v>-118.66666666666663</v>
      </c>
      <c r="F189" t="e">
        <f t="shared" si="36"/>
        <v>#N/A</v>
      </c>
      <c r="G189" t="e">
        <f t="shared" si="37"/>
        <v>#N/A</v>
      </c>
      <c r="H189">
        <f t="shared" si="38"/>
        <v>1.4017929917996454E-7</v>
      </c>
      <c r="I189">
        <f t="shared" si="41"/>
        <v>3.2204746074532494E-7</v>
      </c>
      <c r="J189">
        <f t="shared" si="44"/>
        <v>7.3987077677825417E-7</v>
      </c>
      <c r="K189">
        <f t="shared" si="47"/>
        <v>1.6997766883911151E-6</v>
      </c>
      <c r="L189">
        <f t="shared" si="50"/>
        <v>3.905061371634364E-6</v>
      </c>
      <c r="M189">
        <f t="shared" si="29"/>
        <v>8.9714751475177185E-6</v>
      </c>
      <c r="N189">
        <f t="shared" si="31"/>
        <v>2.0611037487700776E-5</v>
      </c>
      <c r="O189">
        <f t="shared" si="40"/>
        <v>4.7351729713808206E-5</v>
      </c>
      <c r="P189">
        <f t="shared" si="43"/>
        <v>1.0878570805703143E-4</v>
      </c>
      <c r="Q189">
        <f t="shared" si="46"/>
        <v>2.499239277845994E-4</v>
      </c>
      <c r="R189">
        <f t="shared" si="49"/>
        <v>5.7417440944113431E-4</v>
      </c>
      <c r="S189">
        <f t="shared" si="28"/>
        <v>1.319106399212849E-3</v>
      </c>
      <c r="T189">
        <f t="shared" si="30"/>
        <v>3.0305107016837239E-3</v>
      </c>
      <c r="U189">
        <f t="shared" si="39"/>
        <v>6.9622853156500082E-3</v>
      </c>
      <c r="V189">
        <f t="shared" si="42"/>
        <v>1.5995131378214355E-2</v>
      </c>
      <c r="W189">
        <f t="shared" si="45"/>
        <v>3.6747162204232561E-2</v>
      </c>
      <c r="X189">
        <f t="shared" si="48"/>
        <v>8.442280953932943E-2</v>
      </c>
      <c r="Y189">
        <f t="shared" si="51"/>
        <v>0.19377999836034945</v>
      </c>
    </row>
    <row r="190" spans="1:25" x14ac:dyDescent="0.2">
      <c r="A190">
        <v>176</v>
      </c>
      <c r="B190">
        <f t="shared" si="32"/>
        <v>17</v>
      </c>
      <c r="C190">
        <f t="shared" si="33"/>
        <v>5</v>
      </c>
      <c r="D190">
        <f t="shared" si="34"/>
        <v>421.33333333333337</v>
      </c>
      <c r="E190">
        <f t="shared" si="35"/>
        <v>-121.33333333333337</v>
      </c>
      <c r="F190" t="e">
        <f t="shared" si="36"/>
        <v>#N/A</v>
      </c>
      <c r="G190" t="e">
        <f t="shared" si="37"/>
        <v>#N/A</v>
      </c>
      <c r="H190">
        <f t="shared" si="38"/>
        <v>1.2780461949270376E-7</v>
      </c>
      <c r="I190">
        <f t="shared" si="41"/>
        <v>2.936179123445811E-7</v>
      </c>
      <c r="J190">
        <f t="shared" si="44"/>
        <v>6.7455682581576795E-7</v>
      </c>
      <c r="K190">
        <f t="shared" si="47"/>
        <v>1.5497246323331882E-6</v>
      </c>
      <c r="L190">
        <f t="shared" si="50"/>
        <v>3.5603322717190373E-6</v>
      </c>
      <c r="M190">
        <f t="shared" si="29"/>
        <v>8.1794956475330304E-6</v>
      </c>
      <c r="N190">
        <f t="shared" si="31"/>
        <v>1.8791546390053201E-5</v>
      </c>
      <c r="O190">
        <f t="shared" si="40"/>
        <v>4.3171636852209169E-5</v>
      </c>
      <c r="P190">
        <f t="shared" si="43"/>
        <v>9.9182376469324112E-5</v>
      </c>
      <c r="Q190">
        <f t="shared" si="46"/>
        <v>2.2786126539001828E-4</v>
      </c>
      <c r="R190">
        <f t="shared" si="49"/>
        <v>5.2348772144211373E-4</v>
      </c>
      <c r="S190">
        <f t="shared" ref="S190:S253" si="52">$C$11*(EXP(-$C$7*($D190-($S$14-1)*$C$3))-EXP(-$C$5*($D190-($S$14-1)*$C$3)))</f>
        <v>1.2026589689634042E-3</v>
      </c>
      <c r="T190">
        <f t="shared" si="30"/>
        <v>2.762984758541386E-3</v>
      </c>
      <c r="U190">
        <f t="shared" si="39"/>
        <v>6.347672094036738E-3</v>
      </c>
      <c r="V190">
        <f t="shared" si="42"/>
        <v>1.4583120984961173E-2</v>
      </c>
      <c r="W190">
        <f t="shared" si="45"/>
        <v>3.3503214172295286E-2</v>
      </c>
      <c r="X190">
        <f t="shared" si="48"/>
        <v>7.6970174012036846E-2</v>
      </c>
      <c r="Y190">
        <f t="shared" si="51"/>
        <v>0.17680382811963441</v>
      </c>
    </row>
    <row r="191" spans="1:25" x14ac:dyDescent="0.2">
      <c r="A191">
        <v>177</v>
      </c>
      <c r="B191">
        <f t="shared" si="32"/>
        <v>17</v>
      </c>
      <c r="C191">
        <f t="shared" si="33"/>
        <v>6</v>
      </c>
      <c r="D191">
        <f t="shared" si="34"/>
        <v>424</v>
      </c>
      <c r="E191">
        <f t="shared" si="35"/>
        <v>-124</v>
      </c>
      <c r="F191" t="e">
        <f t="shared" si="36"/>
        <v>#N/A</v>
      </c>
      <c r="G191" t="e">
        <f t="shared" si="37"/>
        <v>#N/A</v>
      </c>
      <c r="H191">
        <f t="shared" si="38"/>
        <v>1.1652234573312398E-7</v>
      </c>
      <c r="I191">
        <f t="shared" si="41"/>
        <v>2.6769805372807064E-7</v>
      </c>
      <c r="J191">
        <f t="shared" si="44"/>
        <v>6.1500862790668418E-7</v>
      </c>
      <c r="K191">
        <f t="shared" si="47"/>
        <v>1.4129187983707839E-6</v>
      </c>
      <c r="L191">
        <f t="shared" si="50"/>
        <v>3.2460349988658138E-6</v>
      </c>
      <c r="M191">
        <f t="shared" si="29"/>
        <v>7.4574301269199262E-6</v>
      </c>
      <c r="N191">
        <f t="shared" si="31"/>
        <v>1.7132675438596497E-5</v>
      </c>
      <c r="O191">
        <f t="shared" si="40"/>
        <v>3.9360552186027815E-5</v>
      </c>
      <c r="P191">
        <f t="shared" si="43"/>
        <v>9.0426803095730208E-5</v>
      </c>
      <c r="Q191">
        <f t="shared" si="46"/>
        <v>2.0774623992741217E-4</v>
      </c>
      <c r="R191">
        <f t="shared" si="49"/>
        <v>4.7727552812287512E-4</v>
      </c>
      <c r="S191">
        <f t="shared" si="52"/>
        <v>1.0964912280701756E-3</v>
      </c>
      <c r="T191">
        <f t="shared" si="30"/>
        <v>2.5190753399057793E-3</v>
      </c>
      <c r="U191">
        <f t="shared" si="39"/>
        <v>5.7873153981267316E-3</v>
      </c>
      <c r="V191">
        <f t="shared" si="42"/>
        <v>1.329575935535437E-2</v>
      </c>
      <c r="W191">
        <f t="shared" si="45"/>
        <v>3.0545633799864007E-2</v>
      </c>
      <c r="X191">
        <f t="shared" si="48"/>
        <v>7.0175438596235928E-2</v>
      </c>
      <c r="Y191">
        <f t="shared" si="51"/>
        <v>0.16121653858511018</v>
      </c>
    </row>
    <row r="192" spans="1:25" x14ac:dyDescent="0.2">
      <c r="A192">
        <v>178</v>
      </c>
      <c r="B192">
        <f t="shared" si="32"/>
        <v>17</v>
      </c>
      <c r="C192">
        <f t="shared" si="33"/>
        <v>7</v>
      </c>
      <c r="D192">
        <f t="shared" si="34"/>
        <v>426.66666666666669</v>
      </c>
      <c r="E192">
        <f t="shared" si="35"/>
        <v>-126.66666666666669</v>
      </c>
      <c r="F192" t="e">
        <f t="shared" si="36"/>
        <v>#N/A</v>
      </c>
      <c r="G192" t="e">
        <f t="shared" si="37"/>
        <v>#N/A</v>
      </c>
      <c r="H192">
        <f t="shared" si="38"/>
        <v>1.0623604302444465E-7</v>
      </c>
      <c r="I192">
        <f t="shared" si="41"/>
        <v>2.4406633572714764E-7</v>
      </c>
      <c r="J192">
        <f t="shared" si="44"/>
        <v>5.6071719671985624E-7</v>
      </c>
      <c r="K192">
        <f t="shared" si="47"/>
        <v>1.2881898429812955E-6</v>
      </c>
      <c r="L192">
        <f t="shared" si="50"/>
        <v>2.9594831071130065E-6</v>
      </c>
      <c r="M192">
        <f t="shared" si="29"/>
        <v>6.7991067535644493E-6</v>
      </c>
      <c r="N192">
        <f t="shared" si="31"/>
        <v>1.5620245486537432E-5</v>
      </c>
      <c r="O192">
        <f t="shared" si="40"/>
        <v>3.5885900590070813E-5</v>
      </c>
      <c r="P192">
        <f t="shared" si="43"/>
        <v>8.2444149950802967E-5</v>
      </c>
      <c r="Q192">
        <f t="shared" si="46"/>
        <v>1.894069188552325E-4</v>
      </c>
      <c r="R192">
        <f t="shared" si="49"/>
        <v>4.3514283222812459E-4</v>
      </c>
      <c r="S192">
        <f t="shared" si="52"/>
        <v>9.9969571113839523E-4</v>
      </c>
      <c r="T192">
        <f t="shared" si="30"/>
        <v>2.2966976377645312E-3</v>
      </c>
      <c r="U192">
        <f t="shared" si="39"/>
        <v>5.2764255968513873E-3</v>
      </c>
      <c r="V192">
        <f t="shared" si="42"/>
        <v>1.2122042806734871E-2</v>
      </c>
      <c r="W192">
        <f t="shared" si="45"/>
        <v>2.7849141262599974E-2</v>
      </c>
      <c r="X192">
        <f t="shared" si="48"/>
        <v>6.3980525512817063E-2</v>
      </c>
      <c r="Y192">
        <f t="shared" si="51"/>
        <v>0.14698797426010415</v>
      </c>
    </row>
    <row r="193" spans="1:27" x14ac:dyDescent="0.2">
      <c r="A193">
        <v>179</v>
      </c>
      <c r="B193">
        <f t="shared" si="32"/>
        <v>17</v>
      </c>
      <c r="C193">
        <f t="shared" si="33"/>
        <v>8</v>
      </c>
      <c r="D193">
        <f t="shared" si="34"/>
        <v>429.33333333333337</v>
      </c>
      <c r="E193">
        <f t="shared" si="35"/>
        <v>-129.33333333333337</v>
      </c>
      <c r="F193" t="e">
        <f t="shared" si="36"/>
        <v>#N/A</v>
      </c>
      <c r="G193" t="e">
        <f t="shared" si="37"/>
        <v>#N/A</v>
      </c>
      <c r="H193">
        <f t="shared" si="38"/>
        <v>9.6857789520824421E-8</v>
      </c>
      <c r="I193">
        <f t="shared" si="41"/>
        <v>2.2252076698244015E-7</v>
      </c>
      <c r="J193">
        <f t="shared" si="44"/>
        <v>5.1121847797081419E-7</v>
      </c>
      <c r="K193">
        <f t="shared" si="47"/>
        <v>1.1744716493783244E-6</v>
      </c>
      <c r="L193">
        <f t="shared" si="50"/>
        <v>2.6982273032630722E-6</v>
      </c>
      <c r="M193">
        <f t="shared" si="29"/>
        <v>6.1988985293327553E-6</v>
      </c>
      <c r="N193">
        <f t="shared" si="31"/>
        <v>1.4241329086876151E-5</v>
      </c>
      <c r="O193">
        <f t="shared" si="40"/>
        <v>3.2717982590132128E-5</v>
      </c>
      <c r="P193">
        <f t="shared" si="43"/>
        <v>7.5166185560212817E-5</v>
      </c>
      <c r="Q193">
        <f t="shared" si="46"/>
        <v>1.726865474088367E-4</v>
      </c>
      <c r="R193">
        <f t="shared" si="49"/>
        <v>3.9672950587729612E-4</v>
      </c>
      <c r="S193">
        <f t="shared" si="52"/>
        <v>9.1144506156007343E-4</v>
      </c>
      <c r="T193">
        <f t="shared" si="30"/>
        <v>2.0939508857684553E-3</v>
      </c>
      <c r="U193">
        <f t="shared" si="39"/>
        <v>4.8106358758536185E-3</v>
      </c>
      <c r="V193">
        <f t="shared" si="42"/>
        <v>1.105193903416554E-2</v>
      </c>
      <c r="W193">
        <f t="shared" si="45"/>
        <v>2.5390688376146955E-2</v>
      </c>
      <c r="X193">
        <f t="shared" si="48"/>
        <v>5.833248393983835E-2</v>
      </c>
      <c r="Y193">
        <f t="shared" si="51"/>
        <v>0.13401275045313807</v>
      </c>
    </row>
    <row r="194" spans="1:27" x14ac:dyDescent="0.2">
      <c r="A194">
        <v>180</v>
      </c>
      <c r="B194">
        <f t="shared" si="32"/>
        <v>17</v>
      </c>
      <c r="C194">
        <f t="shared" si="33"/>
        <v>9</v>
      </c>
      <c r="D194">
        <f t="shared" si="34"/>
        <v>432</v>
      </c>
      <c r="E194">
        <f t="shared" si="35"/>
        <v>-132</v>
      </c>
      <c r="F194" t="e">
        <f t="shared" si="36"/>
        <v>#N/A</v>
      </c>
      <c r="G194" t="e">
        <f t="shared" si="37"/>
        <v>#N/A</v>
      </c>
      <c r="H194">
        <f t="shared" si="38"/>
        <v>8.8307424898174111E-8</v>
      </c>
      <c r="I194">
        <f t="shared" si="41"/>
        <v>2.0287718742911363E-7</v>
      </c>
      <c r="J194">
        <f t="shared" si="44"/>
        <v>4.6608938293249603E-7</v>
      </c>
      <c r="K194">
        <f t="shared" si="47"/>
        <v>1.0707922149122809E-6</v>
      </c>
      <c r="L194">
        <f t="shared" si="50"/>
        <v>2.4600345116267376E-6</v>
      </c>
      <c r="M194">
        <f t="shared" ref="M194:M257" si="53">$C$11*(EXP(-$C$7*($D194-($M$14-1)*$C$3))-EXP(-$C$5*($D194-($M$14-1)*$C$3)))</f>
        <v>5.6516751934831363E-6</v>
      </c>
      <c r="N194">
        <f t="shared" si="31"/>
        <v>1.2984139995463257E-5</v>
      </c>
      <c r="O194">
        <f t="shared" si="40"/>
        <v>2.9829720507679708E-5</v>
      </c>
      <c r="P194">
        <f t="shared" si="43"/>
        <v>6.8530701754386002E-5</v>
      </c>
      <c r="Q194">
        <f t="shared" si="46"/>
        <v>1.5744220874411129E-4</v>
      </c>
      <c r="R194">
        <f t="shared" si="49"/>
        <v>3.6170721238292089E-4</v>
      </c>
      <c r="S194">
        <f t="shared" si="52"/>
        <v>8.3098495970964812E-4</v>
      </c>
      <c r="T194">
        <f t="shared" si="30"/>
        <v>1.9091021124915007E-3</v>
      </c>
      <c r="U194">
        <f t="shared" si="39"/>
        <v>4.3859649122807032E-3</v>
      </c>
      <c r="V194">
        <f t="shared" si="42"/>
        <v>1.0076301359623119E-2</v>
      </c>
      <c r="W194">
        <f t="shared" si="45"/>
        <v>2.3149261592506919E-2</v>
      </c>
      <c r="X194">
        <f t="shared" si="48"/>
        <v>5.3183037421416487E-2</v>
      </c>
      <c r="Y194">
        <f t="shared" si="51"/>
        <v>0.12218251846832767</v>
      </c>
    </row>
    <row r="195" spans="1:27" s="1" customFormat="1" x14ac:dyDescent="0.2">
      <c r="A195" s="1">
        <v>181</v>
      </c>
      <c r="B195" s="1">
        <f t="shared" si="32"/>
        <v>18</v>
      </c>
      <c r="C195" s="1">
        <f t="shared" si="33"/>
        <v>0</v>
      </c>
      <c r="D195" s="1">
        <f t="shared" si="34"/>
        <v>432</v>
      </c>
      <c r="E195" s="1">
        <f t="shared" si="35"/>
        <v>-132</v>
      </c>
      <c r="F195" s="1" t="e">
        <f t="shared" si="36"/>
        <v>#N/A</v>
      </c>
      <c r="G195" s="1" t="e">
        <f t="shared" si="37"/>
        <v>#N/A</v>
      </c>
      <c r="H195" s="1">
        <f t="shared" si="38"/>
        <v>8.8307424898174111E-8</v>
      </c>
      <c r="I195" s="1">
        <f t="shared" si="41"/>
        <v>2.0287718742911363E-7</v>
      </c>
      <c r="J195" s="1">
        <f t="shared" si="44"/>
        <v>4.6608938293249603E-7</v>
      </c>
      <c r="K195" s="1">
        <f t="shared" si="47"/>
        <v>1.0707922149122809E-6</v>
      </c>
      <c r="L195" s="1">
        <f t="shared" si="50"/>
        <v>2.4600345116267376E-6</v>
      </c>
      <c r="M195" s="1">
        <f t="shared" si="53"/>
        <v>5.6516751934831363E-6</v>
      </c>
      <c r="N195" s="1">
        <f t="shared" si="31"/>
        <v>1.2984139995463257E-5</v>
      </c>
      <c r="O195" s="1">
        <f t="shared" si="40"/>
        <v>2.9829720507679708E-5</v>
      </c>
      <c r="P195" s="1">
        <f t="shared" si="43"/>
        <v>6.8530701754386002E-5</v>
      </c>
      <c r="Q195" s="1">
        <f t="shared" si="46"/>
        <v>1.5744220874411129E-4</v>
      </c>
      <c r="R195" s="1">
        <f t="shared" si="49"/>
        <v>3.6170721238292089E-4</v>
      </c>
      <c r="S195" s="1">
        <f t="shared" si="52"/>
        <v>8.3098495970964812E-4</v>
      </c>
      <c r="T195" s="1">
        <f t="shared" si="30"/>
        <v>1.9091021124915007E-3</v>
      </c>
      <c r="U195" s="1">
        <f t="shared" si="39"/>
        <v>4.3859649122807032E-3</v>
      </c>
      <c r="V195" s="1">
        <f t="shared" si="42"/>
        <v>1.0076301359623119E-2</v>
      </c>
      <c r="W195" s="1">
        <f t="shared" si="45"/>
        <v>2.3149261592506919E-2</v>
      </c>
      <c r="X195" s="1">
        <f t="shared" si="48"/>
        <v>5.3183037421416487E-2</v>
      </c>
      <c r="Y195" s="1">
        <f t="shared" si="51"/>
        <v>0.12218251846832767</v>
      </c>
      <c r="Z195" s="1">
        <f>$C$11*(EXP(-$C$7*($D195-($Z$14-1)*$C$3))-EXP(-$C$5*($D195-($Z$14-1)*$C$3)))</f>
        <v>0</v>
      </c>
    </row>
    <row r="196" spans="1:27" x14ac:dyDescent="0.2">
      <c r="A196">
        <v>182</v>
      </c>
      <c r="B196">
        <f t="shared" si="32"/>
        <v>18</v>
      </c>
      <c r="C196">
        <f t="shared" si="33"/>
        <v>1</v>
      </c>
      <c r="D196">
        <f t="shared" si="34"/>
        <v>434.66666666666663</v>
      </c>
      <c r="E196">
        <f t="shared" si="35"/>
        <v>-134.66666666666663</v>
      </c>
      <c r="F196" t="e">
        <f t="shared" si="36"/>
        <v>#N/A</v>
      </c>
      <c r="G196" t="e">
        <f t="shared" si="37"/>
        <v>#N/A</v>
      </c>
      <c r="H196">
        <f t="shared" si="38"/>
        <v>8.0511865186331221E-8</v>
      </c>
      <c r="I196">
        <f t="shared" si="41"/>
        <v>1.8496769419456349E-7</v>
      </c>
      <c r="J196">
        <f t="shared" si="44"/>
        <v>4.2494417209777946E-7</v>
      </c>
      <c r="K196">
        <f t="shared" si="47"/>
        <v>9.7626534290859079E-7</v>
      </c>
      <c r="L196">
        <f t="shared" si="50"/>
        <v>2.2428687868794292E-6</v>
      </c>
      <c r="M196">
        <f t="shared" si="53"/>
        <v>5.1527593719251922E-6</v>
      </c>
      <c r="N196">
        <f t="shared" si="31"/>
        <v>1.1837932428452048E-5</v>
      </c>
      <c r="O196">
        <f t="shared" si="40"/>
        <v>2.7196427014257848E-5</v>
      </c>
      <c r="P196">
        <f t="shared" si="43"/>
        <v>6.2480981946149851E-5</v>
      </c>
      <c r="Q196">
        <f t="shared" si="46"/>
        <v>1.4354360236028352E-4</v>
      </c>
      <c r="R196">
        <f t="shared" si="49"/>
        <v>3.2977659980321246E-4</v>
      </c>
      <c r="S196">
        <f t="shared" si="52"/>
        <v>7.5762767542093086E-4</v>
      </c>
      <c r="T196">
        <f t="shared" si="30"/>
        <v>1.7405713289125018E-3</v>
      </c>
      <c r="U196">
        <f t="shared" si="39"/>
        <v>3.9987828445535887E-3</v>
      </c>
      <c r="V196">
        <f t="shared" si="42"/>
        <v>9.1867905510581438E-3</v>
      </c>
      <c r="W196">
        <f t="shared" si="45"/>
        <v>2.110570238740558E-2</v>
      </c>
      <c r="X196">
        <f t="shared" si="48"/>
        <v>4.8488171226939422E-2</v>
      </c>
      <c r="Y196">
        <f t="shared" si="51"/>
        <v>0.11139656241541251</v>
      </c>
      <c r="Z196">
        <f t="shared" ref="Z196:Z259" si="54">$C$11*(EXP(-$C$7*($D196-($Z$14-1)*$C$3))-EXP(-$C$5*($D196-($Z$14-1)*$C$3)))</f>
        <v>0.21171434591476623</v>
      </c>
    </row>
    <row r="197" spans="1:27" x14ac:dyDescent="0.2">
      <c r="A197">
        <v>183</v>
      </c>
      <c r="B197">
        <f t="shared" si="32"/>
        <v>18</v>
      </c>
      <c r="C197">
        <f t="shared" si="33"/>
        <v>2</v>
      </c>
      <c r="D197">
        <f t="shared" si="34"/>
        <v>437.33333333333331</v>
      </c>
      <c r="E197">
        <f t="shared" si="35"/>
        <v>-137.33333333333331</v>
      </c>
      <c r="F197" t="e">
        <f t="shared" si="36"/>
        <v>#N/A</v>
      </c>
      <c r="G197" t="e">
        <f t="shared" si="37"/>
        <v>#N/A</v>
      </c>
      <c r="H197">
        <f t="shared" si="38"/>
        <v>7.3404478086145514E-8</v>
      </c>
      <c r="I197">
        <f t="shared" si="41"/>
        <v>1.6863920645394254E-7</v>
      </c>
      <c r="J197">
        <f t="shared" si="44"/>
        <v>3.8743115808329837E-7</v>
      </c>
      <c r="K197">
        <f t="shared" si="47"/>
        <v>8.9008306792976069E-7</v>
      </c>
      <c r="L197">
        <f t="shared" si="50"/>
        <v>2.044873911883261E-6</v>
      </c>
      <c r="M197">
        <f t="shared" si="53"/>
        <v>4.6978865975133078E-6</v>
      </c>
      <c r="N197">
        <f t="shared" si="31"/>
        <v>1.0792909213052309E-5</v>
      </c>
      <c r="O197">
        <f t="shared" si="40"/>
        <v>2.4795594117331065E-5</v>
      </c>
      <c r="P197">
        <f t="shared" si="43"/>
        <v>5.6965316347504718E-5</v>
      </c>
      <c r="Q197">
        <f t="shared" si="46"/>
        <v>1.3087193036052876E-4</v>
      </c>
      <c r="R197">
        <f t="shared" si="49"/>
        <v>3.0066474224085186E-4</v>
      </c>
      <c r="S197">
        <f t="shared" si="52"/>
        <v>6.9074618963534758E-4</v>
      </c>
      <c r="T197">
        <f t="shared" si="30"/>
        <v>1.5869180235091877E-3</v>
      </c>
      <c r="U197">
        <f t="shared" si="39"/>
        <v>3.6457802462403002E-3</v>
      </c>
      <c r="V197">
        <f t="shared" si="42"/>
        <v>8.375803543073837E-3</v>
      </c>
      <c r="W197">
        <f t="shared" si="45"/>
        <v>1.9242543503414505E-2</v>
      </c>
      <c r="X197">
        <f t="shared" si="48"/>
        <v>4.4207756136662224E-2</v>
      </c>
      <c r="Y197">
        <f t="shared" si="51"/>
        <v>0.10156275308960346</v>
      </c>
      <c r="Z197">
        <f t="shared" si="54"/>
        <v>0.22636765044372906</v>
      </c>
    </row>
    <row r="198" spans="1:27" x14ac:dyDescent="0.2">
      <c r="A198">
        <v>184</v>
      </c>
      <c r="B198">
        <f t="shared" si="32"/>
        <v>18</v>
      </c>
      <c r="C198">
        <f t="shared" si="33"/>
        <v>3</v>
      </c>
      <c r="D198">
        <f t="shared" si="34"/>
        <v>440</v>
      </c>
      <c r="E198">
        <f t="shared" si="35"/>
        <v>-140</v>
      </c>
      <c r="F198" t="e">
        <f t="shared" si="36"/>
        <v>#N/A</v>
      </c>
      <c r="G198" t="e">
        <f t="shared" si="37"/>
        <v>#N/A</v>
      </c>
      <c r="H198">
        <f t="shared" si="38"/>
        <v>6.6924513432017646E-8</v>
      </c>
      <c r="I198">
        <f t="shared" si="41"/>
        <v>1.5375215697667134E-7</v>
      </c>
      <c r="J198">
        <f t="shared" si="44"/>
        <v>3.532296995926965E-7</v>
      </c>
      <c r="K198">
        <f t="shared" si="47"/>
        <v>8.1150874971645335E-7</v>
      </c>
      <c r="L198">
        <f t="shared" si="50"/>
        <v>1.8643575317299811E-6</v>
      </c>
      <c r="M198">
        <f t="shared" si="53"/>
        <v>4.2831688596491243E-6</v>
      </c>
      <c r="N198">
        <f t="shared" si="31"/>
        <v>9.8401380465069519E-6</v>
      </c>
      <c r="O198">
        <f t="shared" si="40"/>
        <v>2.2606700773932549E-5</v>
      </c>
      <c r="P198">
        <f t="shared" si="43"/>
        <v>5.1936559981853035E-5</v>
      </c>
      <c r="Q198">
        <f t="shared" si="46"/>
        <v>1.1931888203071885E-4</v>
      </c>
      <c r="R198">
        <f t="shared" si="49"/>
        <v>2.7412280701754406E-4</v>
      </c>
      <c r="S198">
        <f t="shared" si="52"/>
        <v>6.297688349764446E-4</v>
      </c>
      <c r="T198">
        <f t="shared" si="30"/>
        <v>1.4468288495316827E-3</v>
      </c>
      <c r="U198">
        <f t="shared" si="39"/>
        <v>3.3239398388385934E-3</v>
      </c>
      <c r="V198">
        <f t="shared" si="42"/>
        <v>7.6364084499660045E-3</v>
      </c>
      <c r="W198">
        <f t="shared" si="45"/>
        <v>1.7543859649122806E-2</v>
      </c>
      <c r="X198">
        <f t="shared" si="48"/>
        <v>4.0305205438492468E-2</v>
      </c>
      <c r="Y198">
        <f t="shared" si="51"/>
        <v>9.2597046304671707E-2</v>
      </c>
      <c r="Z198">
        <f t="shared" si="54"/>
        <v>0.21163565845759974</v>
      </c>
    </row>
    <row r="199" spans="1:27" x14ac:dyDescent="0.2">
      <c r="A199">
        <v>185</v>
      </c>
      <c r="B199">
        <f t="shared" si="32"/>
        <v>18</v>
      </c>
      <c r="C199">
        <f t="shared" si="33"/>
        <v>4</v>
      </c>
      <c r="D199">
        <f t="shared" si="34"/>
        <v>442.66666666666663</v>
      </c>
      <c r="E199">
        <f t="shared" si="35"/>
        <v>-142.66666666666663</v>
      </c>
      <c r="F199" t="e">
        <f t="shared" si="36"/>
        <v>#N/A</v>
      </c>
      <c r="G199" t="e">
        <f t="shared" si="37"/>
        <v>#N/A</v>
      </c>
      <c r="H199">
        <f t="shared" si="38"/>
        <v>6.1016583931787004E-8</v>
      </c>
      <c r="I199">
        <f t="shared" si="41"/>
        <v>1.4017929917996454E-7</v>
      </c>
      <c r="J199">
        <f t="shared" si="44"/>
        <v>3.2204746074532494E-7</v>
      </c>
      <c r="K199">
        <f t="shared" si="47"/>
        <v>7.3987077677825417E-7</v>
      </c>
      <c r="L199">
        <f t="shared" si="50"/>
        <v>1.6997766883911151E-6</v>
      </c>
      <c r="M199">
        <f t="shared" si="53"/>
        <v>3.905061371634364E-6</v>
      </c>
      <c r="N199">
        <f t="shared" si="31"/>
        <v>8.9714751475177185E-6</v>
      </c>
      <c r="O199">
        <f t="shared" si="40"/>
        <v>2.0611037487700776E-5</v>
      </c>
      <c r="P199">
        <f t="shared" si="43"/>
        <v>4.7351729713808206E-5</v>
      </c>
      <c r="Q199">
        <f t="shared" si="46"/>
        <v>1.0878570805703143E-4</v>
      </c>
      <c r="R199">
        <f t="shared" si="49"/>
        <v>2.499239277845994E-4</v>
      </c>
      <c r="S199">
        <f t="shared" si="52"/>
        <v>5.7417440944113431E-4</v>
      </c>
      <c r="T199">
        <f t="shared" si="30"/>
        <v>1.319106399212849E-3</v>
      </c>
      <c r="U199">
        <f t="shared" si="39"/>
        <v>3.0305107016837239E-3</v>
      </c>
      <c r="V199">
        <f t="shared" si="42"/>
        <v>6.9622853156500082E-3</v>
      </c>
      <c r="W199">
        <f t="shared" si="45"/>
        <v>1.5995131378214355E-2</v>
      </c>
      <c r="X199">
        <f t="shared" si="48"/>
        <v>3.6747162204232561E-2</v>
      </c>
      <c r="Y199">
        <f t="shared" si="51"/>
        <v>8.442280953932943E-2</v>
      </c>
      <c r="Z199">
        <f t="shared" si="54"/>
        <v>0.19377999836034945</v>
      </c>
    </row>
    <row r="200" spans="1:27" x14ac:dyDescent="0.2">
      <c r="A200">
        <v>186</v>
      </c>
      <c r="B200">
        <f t="shared" si="32"/>
        <v>18</v>
      </c>
      <c r="C200">
        <f t="shared" si="33"/>
        <v>5</v>
      </c>
      <c r="D200">
        <f t="shared" si="34"/>
        <v>445.33333333333337</v>
      </c>
      <c r="E200">
        <f t="shared" si="35"/>
        <v>-145.33333333333337</v>
      </c>
      <c r="F200" t="e">
        <f t="shared" si="36"/>
        <v>#N/A</v>
      </c>
      <c r="G200" t="e">
        <f t="shared" si="37"/>
        <v>#N/A</v>
      </c>
      <c r="H200">
        <f t="shared" si="38"/>
        <v>5.5630191745610023E-8</v>
      </c>
      <c r="I200">
        <f t="shared" si="41"/>
        <v>1.2780461949270376E-7</v>
      </c>
      <c r="J200">
        <f t="shared" si="44"/>
        <v>2.936179123445811E-7</v>
      </c>
      <c r="K200">
        <f t="shared" si="47"/>
        <v>6.7455682581576795E-7</v>
      </c>
      <c r="L200">
        <f t="shared" si="50"/>
        <v>1.5497246323331882E-6</v>
      </c>
      <c r="M200">
        <f t="shared" si="53"/>
        <v>3.5603322717190373E-6</v>
      </c>
      <c r="N200">
        <f t="shared" si="31"/>
        <v>8.1794956475330304E-6</v>
      </c>
      <c r="O200">
        <f t="shared" si="40"/>
        <v>1.8791546390053201E-5</v>
      </c>
      <c r="P200">
        <f t="shared" si="43"/>
        <v>4.3171636852209169E-5</v>
      </c>
      <c r="Q200">
        <f t="shared" si="46"/>
        <v>9.9182376469324112E-5</v>
      </c>
      <c r="R200">
        <f t="shared" si="49"/>
        <v>2.2786126539001828E-4</v>
      </c>
      <c r="S200">
        <f t="shared" si="52"/>
        <v>5.2348772144211373E-4</v>
      </c>
      <c r="T200">
        <f t="shared" ref="T200:T263" si="55">$C$11*(EXP(-$C$7*($D200-($T$14-1)*$C$3))-EXP(-$C$5*($D200-($T$14-1)*$C$3)))</f>
        <v>1.2026589689634042E-3</v>
      </c>
      <c r="U200">
        <f t="shared" si="39"/>
        <v>2.762984758541386E-3</v>
      </c>
      <c r="V200">
        <f t="shared" si="42"/>
        <v>6.347672094036738E-3</v>
      </c>
      <c r="W200">
        <f t="shared" si="45"/>
        <v>1.4583120984961173E-2</v>
      </c>
      <c r="X200">
        <f t="shared" si="48"/>
        <v>3.3503214172295286E-2</v>
      </c>
      <c r="Y200">
        <f t="shared" si="51"/>
        <v>7.6970174012036846E-2</v>
      </c>
      <c r="Z200">
        <f t="shared" si="54"/>
        <v>0.17680382811963441</v>
      </c>
    </row>
    <row r="201" spans="1:27" x14ac:dyDescent="0.2">
      <c r="A201">
        <v>187</v>
      </c>
      <c r="B201">
        <f t="shared" si="32"/>
        <v>18</v>
      </c>
      <c r="C201">
        <f t="shared" si="33"/>
        <v>6</v>
      </c>
      <c r="D201">
        <f t="shared" si="34"/>
        <v>448</v>
      </c>
      <c r="E201">
        <f t="shared" si="35"/>
        <v>-148</v>
      </c>
      <c r="F201" t="e">
        <f t="shared" si="36"/>
        <v>#N/A</v>
      </c>
      <c r="G201" t="e">
        <f t="shared" si="37"/>
        <v>#N/A</v>
      </c>
      <c r="H201">
        <f t="shared" si="38"/>
        <v>5.07192968572784E-8</v>
      </c>
      <c r="I201">
        <f t="shared" si="41"/>
        <v>1.1652234573312398E-7</v>
      </c>
      <c r="J201">
        <f t="shared" si="44"/>
        <v>2.6769805372807064E-7</v>
      </c>
      <c r="K201">
        <f t="shared" si="47"/>
        <v>6.1500862790668418E-7</v>
      </c>
      <c r="L201">
        <f t="shared" si="50"/>
        <v>1.4129187983707839E-6</v>
      </c>
      <c r="M201">
        <f t="shared" si="53"/>
        <v>3.2460349988658138E-6</v>
      </c>
      <c r="N201">
        <f t="shared" si="31"/>
        <v>7.4574301269199262E-6</v>
      </c>
      <c r="O201">
        <f t="shared" si="40"/>
        <v>1.7132675438596497E-5</v>
      </c>
      <c r="P201">
        <f t="shared" si="43"/>
        <v>3.9360552186027815E-5</v>
      </c>
      <c r="Q201">
        <f t="shared" si="46"/>
        <v>9.0426803095730208E-5</v>
      </c>
      <c r="R201">
        <f t="shared" si="49"/>
        <v>2.0774623992741217E-4</v>
      </c>
      <c r="S201">
        <f t="shared" si="52"/>
        <v>4.7727552812287512E-4</v>
      </c>
      <c r="T201">
        <f t="shared" si="55"/>
        <v>1.0964912280701756E-3</v>
      </c>
      <c r="U201">
        <f t="shared" si="39"/>
        <v>2.5190753399057793E-3</v>
      </c>
      <c r="V201">
        <f t="shared" si="42"/>
        <v>5.7873153981267316E-3</v>
      </c>
      <c r="W201">
        <f t="shared" si="45"/>
        <v>1.329575935535437E-2</v>
      </c>
      <c r="X201">
        <f t="shared" si="48"/>
        <v>3.0545633799864007E-2</v>
      </c>
      <c r="Y201">
        <f t="shared" si="51"/>
        <v>7.0175438596235928E-2</v>
      </c>
      <c r="Z201">
        <f t="shared" si="54"/>
        <v>0.16121653858511018</v>
      </c>
    </row>
    <row r="202" spans="1:27" x14ac:dyDescent="0.2">
      <c r="A202">
        <v>188</v>
      </c>
      <c r="B202">
        <f t="shared" si="32"/>
        <v>18</v>
      </c>
      <c r="C202">
        <f t="shared" si="33"/>
        <v>7</v>
      </c>
      <c r="D202">
        <f t="shared" si="34"/>
        <v>450.66666666666669</v>
      </c>
      <c r="E202">
        <f t="shared" si="35"/>
        <v>-150.66666666666669</v>
      </c>
      <c r="F202" t="e">
        <f t="shared" si="36"/>
        <v>#N/A</v>
      </c>
      <c r="G202" t="e">
        <f t="shared" si="37"/>
        <v>#N/A</v>
      </c>
      <c r="H202">
        <f t="shared" si="38"/>
        <v>4.6241923548640779E-8</v>
      </c>
      <c r="I202">
        <f t="shared" si="41"/>
        <v>1.0623604302444465E-7</v>
      </c>
      <c r="J202">
        <f t="shared" si="44"/>
        <v>2.4406633572714764E-7</v>
      </c>
      <c r="K202">
        <f t="shared" si="47"/>
        <v>5.6071719671985624E-7</v>
      </c>
      <c r="L202">
        <f t="shared" si="50"/>
        <v>1.2881898429812955E-6</v>
      </c>
      <c r="M202">
        <f t="shared" si="53"/>
        <v>2.9594831071130065E-6</v>
      </c>
      <c r="N202">
        <f t="shared" si="31"/>
        <v>6.7991067535644493E-6</v>
      </c>
      <c r="O202">
        <f t="shared" si="40"/>
        <v>1.5620245486537432E-5</v>
      </c>
      <c r="P202">
        <f t="shared" si="43"/>
        <v>3.5885900590070813E-5</v>
      </c>
      <c r="Q202">
        <f t="shared" si="46"/>
        <v>8.2444149950802967E-5</v>
      </c>
      <c r="R202">
        <f t="shared" si="49"/>
        <v>1.894069188552325E-4</v>
      </c>
      <c r="S202">
        <f t="shared" si="52"/>
        <v>4.3514283222812459E-4</v>
      </c>
      <c r="T202">
        <f t="shared" si="55"/>
        <v>9.9969571113839523E-4</v>
      </c>
      <c r="U202">
        <f t="shared" si="39"/>
        <v>2.2966976377645312E-3</v>
      </c>
      <c r="V202">
        <f t="shared" si="42"/>
        <v>5.2764255968513873E-3</v>
      </c>
      <c r="W202">
        <f t="shared" si="45"/>
        <v>1.2122042806734871E-2</v>
      </c>
      <c r="X202">
        <f t="shared" si="48"/>
        <v>2.7849141262599974E-2</v>
      </c>
      <c r="Y202">
        <f t="shared" si="51"/>
        <v>6.3980525512817063E-2</v>
      </c>
      <c r="Z202">
        <f t="shared" si="54"/>
        <v>0.14698797426010415</v>
      </c>
    </row>
    <row r="203" spans="1:27" x14ac:dyDescent="0.2">
      <c r="A203">
        <v>189</v>
      </c>
      <c r="B203">
        <f t="shared" si="32"/>
        <v>18</v>
      </c>
      <c r="C203">
        <f t="shared" si="33"/>
        <v>8</v>
      </c>
      <c r="D203">
        <f t="shared" si="34"/>
        <v>453.33333333333337</v>
      </c>
      <c r="E203">
        <f t="shared" si="35"/>
        <v>-153.33333333333337</v>
      </c>
      <c r="F203" t="e">
        <f t="shared" si="36"/>
        <v>#N/A</v>
      </c>
      <c r="G203" t="e">
        <f t="shared" si="37"/>
        <v>#N/A</v>
      </c>
      <c r="H203">
        <f t="shared" si="38"/>
        <v>4.2159801613485557E-8</v>
      </c>
      <c r="I203">
        <f t="shared" si="41"/>
        <v>9.6857789520824421E-8</v>
      </c>
      <c r="J203">
        <f t="shared" si="44"/>
        <v>2.2252076698244015E-7</v>
      </c>
      <c r="K203">
        <f t="shared" si="47"/>
        <v>5.1121847797081419E-7</v>
      </c>
      <c r="L203">
        <f t="shared" si="50"/>
        <v>1.1744716493783244E-6</v>
      </c>
      <c r="M203">
        <f t="shared" si="53"/>
        <v>2.6982273032630722E-6</v>
      </c>
      <c r="N203">
        <f t="shared" si="31"/>
        <v>6.1988985293327553E-6</v>
      </c>
      <c r="O203">
        <f t="shared" si="40"/>
        <v>1.4241329086876151E-5</v>
      </c>
      <c r="P203">
        <f t="shared" si="43"/>
        <v>3.2717982590132128E-5</v>
      </c>
      <c r="Q203">
        <f t="shared" si="46"/>
        <v>7.5166185560212817E-5</v>
      </c>
      <c r="R203">
        <f t="shared" si="49"/>
        <v>1.726865474088367E-4</v>
      </c>
      <c r="S203">
        <f t="shared" si="52"/>
        <v>3.9672950587729612E-4</v>
      </c>
      <c r="T203">
        <f t="shared" si="55"/>
        <v>9.1144506156007343E-4</v>
      </c>
      <c r="U203">
        <f t="shared" si="39"/>
        <v>2.0939508857684553E-3</v>
      </c>
      <c r="V203">
        <f t="shared" si="42"/>
        <v>4.8106358758536185E-3</v>
      </c>
      <c r="W203">
        <f t="shared" si="45"/>
        <v>1.105193903416554E-2</v>
      </c>
      <c r="X203">
        <f t="shared" si="48"/>
        <v>2.5390688376146955E-2</v>
      </c>
      <c r="Y203">
        <f t="shared" si="51"/>
        <v>5.833248393983835E-2</v>
      </c>
      <c r="Z203">
        <f t="shared" si="54"/>
        <v>0.13401275045313807</v>
      </c>
    </row>
    <row r="204" spans="1:27" x14ac:dyDescent="0.2">
      <c r="A204">
        <v>190</v>
      </c>
      <c r="B204">
        <f t="shared" si="32"/>
        <v>18</v>
      </c>
      <c r="C204">
        <f t="shared" si="33"/>
        <v>9</v>
      </c>
      <c r="D204">
        <f t="shared" si="34"/>
        <v>456</v>
      </c>
      <c r="E204">
        <f t="shared" si="35"/>
        <v>-156</v>
      </c>
      <c r="F204" t="e">
        <f t="shared" si="36"/>
        <v>#N/A</v>
      </c>
      <c r="G204" t="e">
        <f t="shared" si="37"/>
        <v>#N/A</v>
      </c>
      <c r="H204">
        <f t="shared" si="38"/>
        <v>3.8438039244167821E-8</v>
      </c>
      <c r="I204">
        <f t="shared" si="41"/>
        <v>8.8307424898174111E-8</v>
      </c>
      <c r="J204">
        <f t="shared" si="44"/>
        <v>2.0287718742911363E-7</v>
      </c>
      <c r="K204">
        <f t="shared" si="47"/>
        <v>4.6608938293249603E-7</v>
      </c>
      <c r="L204">
        <f t="shared" si="50"/>
        <v>1.0707922149122809E-6</v>
      </c>
      <c r="M204">
        <f t="shared" si="53"/>
        <v>2.4600345116267376E-6</v>
      </c>
      <c r="N204">
        <f t="shared" ref="N204:N267" si="56">$C$11*(EXP(-$C$7*($D204-($N$14-1)*$C$3))-EXP(-$C$5*($D204-($N$14-1)*$C$3)))</f>
        <v>5.6516751934831363E-6</v>
      </c>
      <c r="O204">
        <f t="shared" si="40"/>
        <v>1.2984139995463257E-5</v>
      </c>
      <c r="P204">
        <f t="shared" si="43"/>
        <v>2.9829720507679708E-5</v>
      </c>
      <c r="Q204">
        <f t="shared" si="46"/>
        <v>6.8530701754386002E-5</v>
      </c>
      <c r="R204">
        <f t="shared" si="49"/>
        <v>1.5744220874411129E-4</v>
      </c>
      <c r="S204">
        <f t="shared" si="52"/>
        <v>3.6170721238292089E-4</v>
      </c>
      <c r="T204">
        <f t="shared" si="55"/>
        <v>8.3098495970964812E-4</v>
      </c>
      <c r="U204">
        <f t="shared" si="39"/>
        <v>1.9091021124915007E-3</v>
      </c>
      <c r="V204">
        <f t="shared" si="42"/>
        <v>4.3859649122807032E-3</v>
      </c>
      <c r="W204">
        <f t="shared" si="45"/>
        <v>1.0076301359623119E-2</v>
      </c>
      <c r="X204">
        <f t="shared" si="48"/>
        <v>2.3149261592506919E-2</v>
      </c>
      <c r="Y204">
        <f t="shared" si="51"/>
        <v>5.3183037421416487E-2</v>
      </c>
      <c r="Z204">
        <f t="shared" si="54"/>
        <v>0.12218251846832767</v>
      </c>
    </row>
    <row r="205" spans="1:27" s="1" customFormat="1" x14ac:dyDescent="0.2">
      <c r="A205" s="1">
        <v>191</v>
      </c>
      <c r="B205" s="1">
        <f t="shared" si="32"/>
        <v>19</v>
      </c>
      <c r="C205" s="1">
        <f t="shared" si="33"/>
        <v>0</v>
      </c>
      <c r="D205" s="1">
        <f t="shared" si="34"/>
        <v>456</v>
      </c>
      <c r="E205" s="1">
        <f t="shared" si="35"/>
        <v>-156</v>
      </c>
      <c r="F205" s="1" t="e">
        <f t="shared" si="36"/>
        <v>#N/A</v>
      </c>
      <c r="G205" s="1" t="e">
        <f t="shared" si="37"/>
        <v>#N/A</v>
      </c>
      <c r="H205" s="1">
        <f t="shared" si="38"/>
        <v>3.8438039244167821E-8</v>
      </c>
      <c r="I205" s="1">
        <f t="shared" si="41"/>
        <v>8.8307424898174111E-8</v>
      </c>
      <c r="J205" s="1">
        <f t="shared" si="44"/>
        <v>2.0287718742911363E-7</v>
      </c>
      <c r="K205" s="1">
        <f t="shared" si="47"/>
        <v>4.6608938293249603E-7</v>
      </c>
      <c r="L205" s="1">
        <f t="shared" si="50"/>
        <v>1.0707922149122809E-6</v>
      </c>
      <c r="M205" s="1">
        <f t="shared" si="53"/>
        <v>2.4600345116267376E-6</v>
      </c>
      <c r="N205" s="1">
        <f t="shared" si="56"/>
        <v>5.6516751934831363E-6</v>
      </c>
      <c r="O205" s="1">
        <f t="shared" si="40"/>
        <v>1.2984139995463257E-5</v>
      </c>
      <c r="P205" s="1">
        <f t="shared" si="43"/>
        <v>2.9829720507679708E-5</v>
      </c>
      <c r="Q205" s="1">
        <f t="shared" si="46"/>
        <v>6.8530701754386002E-5</v>
      </c>
      <c r="R205" s="1">
        <f t="shared" si="49"/>
        <v>1.5744220874411129E-4</v>
      </c>
      <c r="S205" s="1">
        <f t="shared" si="52"/>
        <v>3.6170721238292089E-4</v>
      </c>
      <c r="T205" s="1">
        <f t="shared" si="55"/>
        <v>8.3098495970964812E-4</v>
      </c>
      <c r="U205" s="1">
        <f t="shared" si="39"/>
        <v>1.9091021124915007E-3</v>
      </c>
      <c r="V205" s="1">
        <f t="shared" si="42"/>
        <v>4.3859649122807032E-3</v>
      </c>
      <c r="W205" s="1">
        <f t="shared" si="45"/>
        <v>1.0076301359623119E-2</v>
      </c>
      <c r="X205" s="1">
        <f t="shared" si="48"/>
        <v>2.3149261592506919E-2</v>
      </c>
      <c r="Y205" s="1">
        <f t="shared" si="51"/>
        <v>5.3183037421416487E-2</v>
      </c>
      <c r="Z205" s="1">
        <f t="shared" si="54"/>
        <v>0.12218251846832767</v>
      </c>
      <c r="AA205" s="1">
        <f>$C$11*(EXP(-$C$7*($D205-($AA$14-1)*$C$3))-EXP(-$C$5*($D205-($AA$14-1)*$C$3)))</f>
        <v>0</v>
      </c>
    </row>
    <row r="206" spans="1:27" x14ac:dyDescent="0.2">
      <c r="A206">
        <v>192</v>
      </c>
      <c r="B206">
        <f t="shared" si="32"/>
        <v>19</v>
      </c>
      <c r="C206">
        <f t="shared" si="33"/>
        <v>1</v>
      </c>
      <c r="D206">
        <f t="shared" si="34"/>
        <v>458.66666666666663</v>
      </c>
      <c r="E206">
        <f t="shared" si="35"/>
        <v>-158.66666666666663</v>
      </c>
      <c r="F206" t="e">
        <f t="shared" si="36"/>
        <v>#N/A</v>
      </c>
      <c r="G206" t="e">
        <f t="shared" si="37"/>
        <v>#N/A</v>
      </c>
      <c r="H206">
        <f t="shared" si="38"/>
        <v>3.5044824794991128E-8</v>
      </c>
      <c r="I206">
        <f t="shared" si="41"/>
        <v>8.0511865186331221E-8</v>
      </c>
      <c r="J206">
        <f t="shared" si="44"/>
        <v>1.8496769419456349E-7</v>
      </c>
      <c r="K206">
        <f t="shared" si="47"/>
        <v>4.2494417209777946E-7</v>
      </c>
      <c r="L206">
        <f t="shared" si="50"/>
        <v>9.7626534290859079E-7</v>
      </c>
      <c r="M206">
        <f t="shared" si="53"/>
        <v>2.2428687868794292E-6</v>
      </c>
      <c r="N206">
        <f t="shared" si="56"/>
        <v>5.1527593719251922E-6</v>
      </c>
      <c r="O206">
        <f t="shared" si="40"/>
        <v>1.1837932428452048E-5</v>
      </c>
      <c r="P206">
        <f t="shared" si="43"/>
        <v>2.7196427014257848E-5</v>
      </c>
      <c r="Q206">
        <f t="shared" si="46"/>
        <v>6.2480981946149851E-5</v>
      </c>
      <c r="R206">
        <f t="shared" si="49"/>
        <v>1.4354360236028352E-4</v>
      </c>
      <c r="S206">
        <f t="shared" si="52"/>
        <v>3.2977659980321246E-4</v>
      </c>
      <c r="T206">
        <f t="shared" si="55"/>
        <v>7.5762767542093086E-4</v>
      </c>
      <c r="U206">
        <f t="shared" si="39"/>
        <v>1.7405713289125018E-3</v>
      </c>
      <c r="V206">
        <f t="shared" si="42"/>
        <v>3.9987828445535887E-3</v>
      </c>
      <c r="W206">
        <f t="shared" si="45"/>
        <v>9.1867905510581438E-3</v>
      </c>
      <c r="X206">
        <f t="shared" si="48"/>
        <v>2.110570238740558E-2</v>
      </c>
      <c r="Y206">
        <f t="shared" si="51"/>
        <v>4.8488171226939422E-2</v>
      </c>
      <c r="Z206">
        <f t="shared" si="54"/>
        <v>0.11139656241541251</v>
      </c>
      <c r="AA206">
        <f t="shared" ref="AA206:AA269" si="57">$C$11*(EXP(-$C$7*($D206-($AA$14-1)*$C$3))-EXP(-$C$5*($D206-($AA$14-1)*$C$3)))</f>
        <v>0.21171434591476623</v>
      </c>
    </row>
    <row r="207" spans="1:27" x14ac:dyDescent="0.2">
      <c r="A207">
        <v>193</v>
      </c>
      <c r="B207">
        <f t="shared" ref="B207:B270" si="58">FLOOR(A207-1,10)/10</f>
        <v>19</v>
      </c>
      <c r="C207">
        <f t="shared" ref="C207:C237" si="59">MOD(A207-1,10)</f>
        <v>2</v>
      </c>
      <c r="D207">
        <f t="shared" ref="D207:D237" si="60">(B207+C207/9)*$C$3</f>
        <v>461.33333333333331</v>
      </c>
      <c r="E207">
        <f t="shared" ref="E207:E270" si="61">$G$11-D207</f>
        <v>-161.33333333333331</v>
      </c>
      <c r="F207" t="e">
        <f t="shared" ref="F207:F237" si="62">IF(E207&lt;0,NA(),D207)</f>
        <v>#N/A</v>
      </c>
      <c r="G207" t="e">
        <f t="shared" si="37"/>
        <v>#N/A</v>
      </c>
      <c r="H207">
        <f t="shared" si="38"/>
        <v>3.1951154873175993E-8</v>
      </c>
      <c r="I207">
        <f t="shared" si="41"/>
        <v>7.3404478086145514E-8</v>
      </c>
      <c r="J207">
        <f t="shared" si="44"/>
        <v>1.6863920645394254E-7</v>
      </c>
      <c r="K207">
        <f t="shared" si="47"/>
        <v>3.8743115808329837E-7</v>
      </c>
      <c r="L207">
        <f t="shared" si="50"/>
        <v>8.9008306792976069E-7</v>
      </c>
      <c r="M207">
        <f t="shared" si="53"/>
        <v>2.044873911883261E-6</v>
      </c>
      <c r="N207">
        <f t="shared" si="56"/>
        <v>4.6978865975133078E-6</v>
      </c>
      <c r="O207">
        <f t="shared" si="40"/>
        <v>1.0792909213052309E-5</v>
      </c>
      <c r="P207">
        <f t="shared" si="43"/>
        <v>2.4795594117331065E-5</v>
      </c>
      <c r="Q207">
        <f t="shared" si="46"/>
        <v>5.6965316347504718E-5</v>
      </c>
      <c r="R207">
        <f t="shared" si="49"/>
        <v>1.3087193036052876E-4</v>
      </c>
      <c r="S207">
        <f t="shared" si="52"/>
        <v>3.0066474224085186E-4</v>
      </c>
      <c r="T207">
        <f t="shared" si="55"/>
        <v>6.9074618963534758E-4</v>
      </c>
      <c r="U207">
        <f t="shared" si="39"/>
        <v>1.5869180235091877E-3</v>
      </c>
      <c r="V207">
        <f t="shared" si="42"/>
        <v>3.6457802462403002E-3</v>
      </c>
      <c r="W207">
        <f t="shared" si="45"/>
        <v>8.375803543073837E-3</v>
      </c>
      <c r="X207">
        <f t="shared" si="48"/>
        <v>1.9242543503414505E-2</v>
      </c>
      <c r="Y207">
        <f t="shared" si="51"/>
        <v>4.4207756136662224E-2</v>
      </c>
      <c r="Z207">
        <f t="shared" si="54"/>
        <v>0.10156275308960346</v>
      </c>
      <c r="AA207">
        <f t="shared" si="57"/>
        <v>0.22636765044372906</v>
      </c>
    </row>
    <row r="208" spans="1:27" x14ac:dyDescent="0.2">
      <c r="A208">
        <v>194</v>
      </c>
      <c r="B208">
        <f t="shared" si="58"/>
        <v>19</v>
      </c>
      <c r="C208">
        <f t="shared" si="59"/>
        <v>3</v>
      </c>
      <c r="D208">
        <f t="shared" si="60"/>
        <v>464</v>
      </c>
      <c r="E208">
        <f t="shared" si="61"/>
        <v>-164</v>
      </c>
      <c r="F208" t="e">
        <f t="shared" si="62"/>
        <v>#N/A</v>
      </c>
      <c r="G208" t="e">
        <f t="shared" ref="G208:G271" si="63">IF(E208&lt;0,NA(),SUM(H208:AZ208))</f>
        <v>#N/A</v>
      </c>
      <c r="H208">
        <f t="shared" ref="H208:H237" si="64">$C$10*(EXP(-$C$7*D208)-EXP(-$C$5*D208))</f>
        <v>2.9130586433280992E-8</v>
      </c>
      <c r="I208">
        <f t="shared" si="41"/>
        <v>6.6924513432017646E-8</v>
      </c>
      <c r="J208">
        <f t="shared" si="44"/>
        <v>1.5375215697667134E-7</v>
      </c>
      <c r="K208">
        <f t="shared" si="47"/>
        <v>3.532296995926965E-7</v>
      </c>
      <c r="L208">
        <f t="shared" si="50"/>
        <v>8.1150874971645335E-7</v>
      </c>
      <c r="M208">
        <f t="shared" si="53"/>
        <v>1.8643575317299811E-6</v>
      </c>
      <c r="N208">
        <f t="shared" si="56"/>
        <v>4.2831688596491243E-6</v>
      </c>
      <c r="O208">
        <f t="shared" si="40"/>
        <v>9.8401380465069519E-6</v>
      </c>
      <c r="P208">
        <f t="shared" si="43"/>
        <v>2.2606700773932549E-5</v>
      </c>
      <c r="Q208">
        <f t="shared" si="46"/>
        <v>5.1936559981853035E-5</v>
      </c>
      <c r="R208">
        <f t="shared" si="49"/>
        <v>1.1931888203071885E-4</v>
      </c>
      <c r="S208">
        <f t="shared" si="52"/>
        <v>2.7412280701754406E-4</v>
      </c>
      <c r="T208">
        <f t="shared" si="55"/>
        <v>6.297688349764446E-4</v>
      </c>
      <c r="U208">
        <f t="shared" si="39"/>
        <v>1.4468288495316827E-3</v>
      </c>
      <c r="V208">
        <f t="shared" si="42"/>
        <v>3.3239398388385934E-3</v>
      </c>
      <c r="W208">
        <f t="shared" si="45"/>
        <v>7.6364084499660045E-3</v>
      </c>
      <c r="X208">
        <f t="shared" si="48"/>
        <v>1.7543859649122806E-2</v>
      </c>
      <c r="Y208">
        <f t="shared" si="51"/>
        <v>4.0305205438492468E-2</v>
      </c>
      <c r="Z208">
        <f t="shared" si="54"/>
        <v>9.2597046304671707E-2</v>
      </c>
      <c r="AA208">
        <f t="shared" si="57"/>
        <v>0.21163565845759974</v>
      </c>
    </row>
    <row r="209" spans="1:28" x14ac:dyDescent="0.2">
      <c r="A209">
        <v>195</v>
      </c>
      <c r="B209">
        <f t="shared" si="58"/>
        <v>19</v>
      </c>
      <c r="C209">
        <f t="shared" si="59"/>
        <v>4</v>
      </c>
      <c r="D209">
        <f t="shared" si="60"/>
        <v>466.66666666666663</v>
      </c>
      <c r="E209">
        <f t="shared" si="61"/>
        <v>-166.66666666666663</v>
      </c>
      <c r="F209" t="e">
        <f t="shared" si="62"/>
        <v>#N/A</v>
      </c>
      <c r="G209" t="e">
        <f t="shared" si="63"/>
        <v>#N/A</v>
      </c>
      <c r="H209">
        <f t="shared" si="64"/>
        <v>2.6559010756111206E-8</v>
      </c>
      <c r="I209">
        <f t="shared" si="41"/>
        <v>6.1016583931787004E-8</v>
      </c>
      <c r="J209">
        <f t="shared" si="44"/>
        <v>1.4017929917996454E-7</v>
      </c>
      <c r="K209">
        <f t="shared" si="47"/>
        <v>3.2204746074532494E-7</v>
      </c>
      <c r="L209">
        <f t="shared" si="50"/>
        <v>7.3987077677825417E-7</v>
      </c>
      <c r="M209">
        <f t="shared" si="53"/>
        <v>1.6997766883911151E-6</v>
      </c>
      <c r="N209">
        <f t="shared" si="56"/>
        <v>3.905061371634364E-6</v>
      </c>
      <c r="O209">
        <f t="shared" si="40"/>
        <v>8.9714751475177185E-6</v>
      </c>
      <c r="P209">
        <f t="shared" si="43"/>
        <v>2.0611037487700776E-5</v>
      </c>
      <c r="Q209">
        <f t="shared" si="46"/>
        <v>4.7351729713808206E-5</v>
      </c>
      <c r="R209">
        <f t="shared" si="49"/>
        <v>1.0878570805703143E-4</v>
      </c>
      <c r="S209">
        <f t="shared" si="52"/>
        <v>2.499239277845994E-4</v>
      </c>
      <c r="T209">
        <f t="shared" si="55"/>
        <v>5.7417440944113431E-4</v>
      </c>
      <c r="U209">
        <f t="shared" si="39"/>
        <v>1.319106399212849E-3</v>
      </c>
      <c r="V209">
        <f t="shared" si="42"/>
        <v>3.0305107016837239E-3</v>
      </c>
      <c r="W209">
        <f t="shared" si="45"/>
        <v>6.9622853156500082E-3</v>
      </c>
      <c r="X209">
        <f t="shared" si="48"/>
        <v>1.5995131378214355E-2</v>
      </c>
      <c r="Y209">
        <f t="shared" si="51"/>
        <v>3.6747162204232561E-2</v>
      </c>
      <c r="Z209">
        <f t="shared" si="54"/>
        <v>8.442280953932943E-2</v>
      </c>
      <c r="AA209">
        <f t="shared" si="57"/>
        <v>0.19377999836034945</v>
      </c>
    </row>
    <row r="210" spans="1:28" x14ac:dyDescent="0.2">
      <c r="A210">
        <v>196</v>
      </c>
      <c r="B210">
        <f t="shared" si="58"/>
        <v>19</v>
      </c>
      <c r="C210">
        <f t="shared" si="59"/>
        <v>5</v>
      </c>
      <c r="D210">
        <f t="shared" si="60"/>
        <v>469.33333333333337</v>
      </c>
      <c r="E210">
        <f t="shared" si="61"/>
        <v>-169.33333333333337</v>
      </c>
      <c r="F210" t="e">
        <f t="shared" si="62"/>
        <v>#N/A</v>
      </c>
      <c r="G210" t="e">
        <f t="shared" si="63"/>
        <v>#N/A</v>
      </c>
      <c r="H210">
        <f t="shared" si="64"/>
        <v>2.4214447380206099E-8</v>
      </c>
      <c r="I210">
        <f t="shared" si="41"/>
        <v>5.5630191745610023E-8</v>
      </c>
      <c r="J210">
        <f t="shared" si="44"/>
        <v>1.2780461949270376E-7</v>
      </c>
      <c r="K210">
        <f t="shared" si="47"/>
        <v>2.936179123445811E-7</v>
      </c>
      <c r="L210">
        <f t="shared" si="50"/>
        <v>6.7455682581576795E-7</v>
      </c>
      <c r="M210">
        <f t="shared" si="53"/>
        <v>1.5497246323331882E-6</v>
      </c>
      <c r="N210">
        <f t="shared" si="56"/>
        <v>3.5603322717190373E-6</v>
      </c>
      <c r="O210">
        <f t="shared" si="40"/>
        <v>8.1794956475330304E-6</v>
      </c>
      <c r="P210">
        <f t="shared" si="43"/>
        <v>1.8791546390053201E-5</v>
      </c>
      <c r="Q210">
        <f t="shared" si="46"/>
        <v>4.3171636852209169E-5</v>
      </c>
      <c r="R210">
        <f t="shared" si="49"/>
        <v>9.9182376469324112E-5</v>
      </c>
      <c r="S210">
        <f t="shared" si="52"/>
        <v>2.2786126539001828E-4</v>
      </c>
      <c r="T210">
        <f t="shared" si="55"/>
        <v>5.2348772144211373E-4</v>
      </c>
      <c r="U210">
        <f t="shared" ref="U210:U273" si="65">$C$11*(EXP(-$C$7*($D210-($U$14-1)*$C$3))-EXP(-$C$5*($D210-($U$14-1)*$C$3)))</f>
        <v>1.2026589689634042E-3</v>
      </c>
      <c r="V210">
        <f t="shared" si="42"/>
        <v>2.762984758541386E-3</v>
      </c>
      <c r="W210">
        <f t="shared" si="45"/>
        <v>6.347672094036738E-3</v>
      </c>
      <c r="X210">
        <f t="shared" si="48"/>
        <v>1.4583120984961173E-2</v>
      </c>
      <c r="Y210">
        <f t="shared" si="51"/>
        <v>3.3503214172295286E-2</v>
      </c>
      <c r="Z210">
        <f t="shared" si="54"/>
        <v>7.6970174012036846E-2</v>
      </c>
      <c r="AA210">
        <f t="shared" si="57"/>
        <v>0.17680382811963441</v>
      </c>
    </row>
    <row r="211" spans="1:28" x14ac:dyDescent="0.2">
      <c r="A211">
        <v>197</v>
      </c>
      <c r="B211">
        <f t="shared" si="58"/>
        <v>19</v>
      </c>
      <c r="C211">
        <f t="shared" si="59"/>
        <v>6</v>
      </c>
      <c r="D211">
        <f t="shared" si="60"/>
        <v>472</v>
      </c>
      <c r="E211">
        <f t="shared" si="61"/>
        <v>-172</v>
      </c>
      <c r="F211" t="e">
        <f t="shared" si="62"/>
        <v>#N/A</v>
      </c>
      <c r="G211" t="e">
        <f t="shared" si="63"/>
        <v>#N/A</v>
      </c>
      <c r="H211">
        <f t="shared" si="64"/>
        <v>2.2076856224543524E-8</v>
      </c>
      <c r="I211">
        <f t="shared" si="41"/>
        <v>5.07192968572784E-8</v>
      </c>
      <c r="J211">
        <f t="shared" si="44"/>
        <v>1.1652234573312398E-7</v>
      </c>
      <c r="K211">
        <f t="shared" si="47"/>
        <v>2.6769805372807064E-7</v>
      </c>
      <c r="L211">
        <f t="shared" si="50"/>
        <v>6.1500862790668418E-7</v>
      </c>
      <c r="M211">
        <f t="shared" si="53"/>
        <v>1.4129187983707839E-6</v>
      </c>
      <c r="N211">
        <f t="shared" si="56"/>
        <v>3.2460349988658138E-6</v>
      </c>
      <c r="O211">
        <f t="shared" si="40"/>
        <v>7.4574301269199262E-6</v>
      </c>
      <c r="P211">
        <f t="shared" si="43"/>
        <v>1.7132675438596497E-5</v>
      </c>
      <c r="Q211">
        <f t="shared" si="46"/>
        <v>3.9360552186027815E-5</v>
      </c>
      <c r="R211">
        <f t="shared" si="49"/>
        <v>9.0426803095730208E-5</v>
      </c>
      <c r="S211">
        <f t="shared" si="52"/>
        <v>2.0774623992741217E-4</v>
      </c>
      <c r="T211">
        <f t="shared" si="55"/>
        <v>4.7727552812287512E-4</v>
      </c>
      <c r="U211">
        <f t="shared" si="65"/>
        <v>1.0964912280701756E-3</v>
      </c>
      <c r="V211">
        <f t="shared" si="42"/>
        <v>2.5190753399057793E-3</v>
      </c>
      <c r="W211">
        <f t="shared" si="45"/>
        <v>5.7873153981267316E-3</v>
      </c>
      <c r="X211">
        <f t="shared" si="48"/>
        <v>1.329575935535437E-2</v>
      </c>
      <c r="Y211">
        <f t="shared" si="51"/>
        <v>3.0545633799864007E-2</v>
      </c>
      <c r="Z211">
        <f t="shared" si="54"/>
        <v>7.0175438596235928E-2</v>
      </c>
      <c r="AA211">
        <f t="shared" si="57"/>
        <v>0.16121653858511018</v>
      </c>
    </row>
    <row r="212" spans="1:28" x14ac:dyDescent="0.2">
      <c r="A212">
        <v>198</v>
      </c>
      <c r="B212">
        <f t="shared" si="58"/>
        <v>19</v>
      </c>
      <c r="C212">
        <f t="shared" si="59"/>
        <v>7</v>
      </c>
      <c r="D212">
        <f t="shared" si="60"/>
        <v>474.66666666666669</v>
      </c>
      <c r="E212">
        <f t="shared" si="61"/>
        <v>-174.66666666666669</v>
      </c>
      <c r="F212" t="e">
        <f t="shared" si="62"/>
        <v>#N/A</v>
      </c>
      <c r="G212" t="e">
        <f t="shared" si="63"/>
        <v>#N/A</v>
      </c>
      <c r="H212">
        <f t="shared" si="64"/>
        <v>2.0127966296582732E-8</v>
      </c>
      <c r="I212">
        <f t="shared" si="41"/>
        <v>4.6241923548640779E-8</v>
      </c>
      <c r="J212">
        <f t="shared" si="44"/>
        <v>1.0623604302444465E-7</v>
      </c>
      <c r="K212">
        <f t="shared" si="47"/>
        <v>2.4406633572714764E-7</v>
      </c>
      <c r="L212">
        <f t="shared" si="50"/>
        <v>5.6071719671985624E-7</v>
      </c>
      <c r="M212">
        <f t="shared" si="53"/>
        <v>1.2881898429812955E-6</v>
      </c>
      <c r="N212">
        <f t="shared" si="56"/>
        <v>2.9594831071130065E-6</v>
      </c>
      <c r="O212">
        <f t="shared" si="40"/>
        <v>6.7991067535644493E-6</v>
      </c>
      <c r="P212">
        <f t="shared" si="43"/>
        <v>1.5620245486537432E-5</v>
      </c>
      <c r="Q212">
        <f t="shared" si="46"/>
        <v>3.5885900590070813E-5</v>
      </c>
      <c r="R212">
        <f t="shared" si="49"/>
        <v>8.2444149950802967E-5</v>
      </c>
      <c r="S212">
        <f t="shared" si="52"/>
        <v>1.894069188552325E-4</v>
      </c>
      <c r="T212">
        <f t="shared" si="55"/>
        <v>4.3514283222812459E-4</v>
      </c>
      <c r="U212">
        <f t="shared" si="65"/>
        <v>9.9969571113839523E-4</v>
      </c>
      <c r="V212">
        <f t="shared" si="42"/>
        <v>2.2966976377645312E-3</v>
      </c>
      <c r="W212">
        <f t="shared" si="45"/>
        <v>5.2764255968513873E-3</v>
      </c>
      <c r="X212">
        <f t="shared" si="48"/>
        <v>1.2122042806734871E-2</v>
      </c>
      <c r="Y212">
        <f t="shared" si="51"/>
        <v>2.7849141262599974E-2</v>
      </c>
      <c r="Z212">
        <f t="shared" si="54"/>
        <v>6.3980525512817063E-2</v>
      </c>
      <c r="AA212">
        <f t="shared" si="57"/>
        <v>0.14698797426010415</v>
      </c>
    </row>
    <row r="213" spans="1:28" x14ac:dyDescent="0.2">
      <c r="A213">
        <v>199</v>
      </c>
      <c r="B213">
        <f t="shared" si="58"/>
        <v>19</v>
      </c>
      <c r="C213">
        <f t="shared" si="59"/>
        <v>8</v>
      </c>
      <c r="D213">
        <f t="shared" si="60"/>
        <v>477.33333333333337</v>
      </c>
      <c r="E213">
        <f t="shared" si="61"/>
        <v>-177.33333333333337</v>
      </c>
      <c r="F213" t="e">
        <f t="shared" si="62"/>
        <v>#N/A</v>
      </c>
      <c r="G213" t="e">
        <f t="shared" si="63"/>
        <v>#N/A</v>
      </c>
      <c r="H213">
        <f t="shared" si="64"/>
        <v>1.8351119521536345E-8</v>
      </c>
      <c r="I213">
        <f t="shared" si="41"/>
        <v>4.2159801613485557E-8</v>
      </c>
      <c r="J213">
        <f t="shared" si="44"/>
        <v>9.6857789520824421E-8</v>
      </c>
      <c r="K213">
        <f t="shared" si="47"/>
        <v>2.2252076698244015E-7</v>
      </c>
      <c r="L213">
        <f t="shared" si="50"/>
        <v>5.1121847797081419E-7</v>
      </c>
      <c r="M213">
        <f t="shared" si="53"/>
        <v>1.1744716493783244E-6</v>
      </c>
      <c r="N213">
        <f t="shared" si="56"/>
        <v>2.6982273032630722E-6</v>
      </c>
      <c r="O213">
        <f t="shared" si="40"/>
        <v>6.1988985293327553E-6</v>
      </c>
      <c r="P213">
        <f t="shared" si="43"/>
        <v>1.4241329086876151E-5</v>
      </c>
      <c r="Q213">
        <f t="shared" si="46"/>
        <v>3.2717982590132128E-5</v>
      </c>
      <c r="R213">
        <f t="shared" si="49"/>
        <v>7.5166185560212817E-5</v>
      </c>
      <c r="S213">
        <f t="shared" si="52"/>
        <v>1.726865474088367E-4</v>
      </c>
      <c r="T213">
        <f t="shared" si="55"/>
        <v>3.9672950587729612E-4</v>
      </c>
      <c r="U213">
        <f t="shared" si="65"/>
        <v>9.1144506156007343E-4</v>
      </c>
      <c r="V213">
        <f t="shared" si="42"/>
        <v>2.0939508857684553E-3</v>
      </c>
      <c r="W213">
        <f t="shared" si="45"/>
        <v>4.8106358758536185E-3</v>
      </c>
      <c r="X213">
        <f t="shared" si="48"/>
        <v>1.105193903416554E-2</v>
      </c>
      <c r="Y213">
        <f t="shared" si="51"/>
        <v>2.5390688376146955E-2</v>
      </c>
      <c r="Z213">
        <f t="shared" si="54"/>
        <v>5.833248393983835E-2</v>
      </c>
      <c r="AA213">
        <f t="shared" si="57"/>
        <v>0.13401275045313807</v>
      </c>
    </row>
    <row r="214" spans="1:28" x14ac:dyDescent="0.2">
      <c r="A214">
        <v>200</v>
      </c>
      <c r="B214">
        <f t="shared" si="58"/>
        <v>19</v>
      </c>
      <c r="C214">
        <f t="shared" si="59"/>
        <v>9</v>
      </c>
      <c r="D214">
        <f t="shared" si="60"/>
        <v>480</v>
      </c>
      <c r="E214">
        <f t="shared" si="61"/>
        <v>-180</v>
      </c>
      <c r="F214" t="e">
        <f t="shared" si="62"/>
        <v>#N/A</v>
      </c>
      <c r="G214" t="e">
        <f t="shared" si="63"/>
        <v>#N/A</v>
      </c>
      <c r="H214">
        <f t="shared" si="64"/>
        <v>1.6731128358004412E-8</v>
      </c>
      <c r="I214">
        <f t="shared" si="41"/>
        <v>3.8438039244167821E-8</v>
      </c>
      <c r="J214">
        <f t="shared" si="44"/>
        <v>8.8307424898174111E-8</v>
      </c>
      <c r="K214">
        <f t="shared" si="47"/>
        <v>2.0287718742911363E-7</v>
      </c>
      <c r="L214">
        <f t="shared" si="50"/>
        <v>4.6608938293249603E-7</v>
      </c>
      <c r="M214">
        <f t="shared" si="53"/>
        <v>1.0707922149122809E-6</v>
      </c>
      <c r="N214">
        <f t="shared" si="56"/>
        <v>2.4600345116267376E-6</v>
      </c>
      <c r="O214">
        <f t="shared" ref="O214:O277" si="66">$C$11*(EXP(-$C$7*($D214-($O$14-1)*$C$3))-EXP(-$C$5*($D214-($O$14-1)*$C$3)))</f>
        <v>5.6516751934831363E-6</v>
      </c>
      <c r="P214">
        <f t="shared" si="43"/>
        <v>1.2984139995463257E-5</v>
      </c>
      <c r="Q214">
        <f t="shared" si="46"/>
        <v>2.9829720507679708E-5</v>
      </c>
      <c r="R214">
        <f t="shared" si="49"/>
        <v>6.8530701754386002E-5</v>
      </c>
      <c r="S214">
        <f t="shared" si="52"/>
        <v>1.5744220874411129E-4</v>
      </c>
      <c r="T214">
        <f t="shared" si="55"/>
        <v>3.6170721238292089E-4</v>
      </c>
      <c r="U214">
        <f t="shared" si="65"/>
        <v>8.3098495970964812E-4</v>
      </c>
      <c r="V214">
        <f t="shared" si="42"/>
        <v>1.9091021124915007E-3</v>
      </c>
      <c r="W214">
        <f t="shared" si="45"/>
        <v>4.3859649122807032E-3</v>
      </c>
      <c r="X214">
        <f t="shared" si="48"/>
        <v>1.0076301359623119E-2</v>
      </c>
      <c r="Y214">
        <f t="shared" si="51"/>
        <v>2.3149261592506919E-2</v>
      </c>
      <c r="Z214">
        <f t="shared" si="54"/>
        <v>5.3183037421416487E-2</v>
      </c>
      <c r="AA214">
        <f t="shared" si="57"/>
        <v>0.12218251846832767</v>
      </c>
    </row>
    <row r="215" spans="1:28" s="1" customFormat="1" x14ac:dyDescent="0.2">
      <c r="A215" s="1">
        <v>201</v>
      </c>
      <c r="B215" s="1">
        <f t="shared" si="58"/>
        <v>20</v>
      </c>
      <c r="C215" s="1">
        <f t="shared" si="59"/>
        <v>0</v>
      </c>
      <c r="D215" s="1">
        <f t="shared" si="60"/>
        <v>480</v>
      </c>
      <c r="E215" s="1">
        <f t="shared" si="61"/>
        <v>-180</v>
      </c>
      <c r="F215" s="1" t="e">
        <f t="shared" si="62"/>
        <v>#N/A</v>
      </c>
      <c r="G215" s="1" t="e">
        <f t="shared" si="63"/>
        <v>#N/A</v>
      </c>
      <c r="H215" s="1">
        <f t="shared" si="64"/>
        <v>1.6731128358004412E-8</v>
      </c>
      <c r="I215" s="1">
        <f t="shared" si="41"/>
        <v>3.8438039244167821E-8</v>
      </c>
      <c r="J215" s="1">
        <f t="shared" si="44"/>
        <v>8.8307424898174111E-8</v>
      </c>
      <c r="K215" s="1">
        <f t="shared" si="47"/>
        <v>2.0287718742911363E-7</v>
      </c>
      <c r="L215" s="1">
        <f t="shared" si="50"/>
        <v>4.6608938293249603E-7</v>
      </c>
      <c r="M215" s="1">
        <f t="shared" si="53"/>
        <v>1.0707922149122809E-6</v>
      </c>
      <c r="N215" s="1">
        <f t="shared" si="56"/>
        <v>2.4600345116267376E-6</v>
      </c>
      <c r="O215" s="1">
        <f t="shared" si="66"/>
        <v>5.6516751934831363E-6</v>
      </c>
      <c r="P215" s="1">
        <f t="shared" si="43"/>
        <v>1.2984139995463257E-5</v>
      </c>
      <c r="Q215" s="1">
        <f t="shared" si="46"/>
        <v>2.9829720507679708E-5</v>
      </c>
      <c r="R215" s="1">
        <f t="shared" si="49"/>
        <v>6.8530701754386002E-5</v>
      </c>
      <c r="S215" s="1">
        <f t="shared" si="52"/>
        <v>1.5744220874411129E-4</v>
      </c>
      <c r="T215" s="1">
        <f t="shared" si="55"/>
        <v>3.6170721238292089E-4</v>
      </c>
      <c r="U215" s="1">
        <f t="shared" si="65"/>
        <v>8.3098495970964812E-4</v>
      </c>
      <c r="V215" s="1">
        <f t="shared" si="42"/>
        <v>1.9091021124915007E-3</v>
      </c>
      <c r="W215" s="1">
        <f t="shared" si="45"/>
        <v>4.3859649122807032E-3</v>
      </c>
      <c r="X215" s="1">
        <f t="shared" si="48"/>
        <v>1.0076301359623119E-2</v>
      </c>
      <c r="Y215" s="1">
        <f t="shared" si="51"/>
        <v>2.3149261592506919E-2</v>
      </c>
      <c r="Z215" s="1">
        <f t="shared" si="54"/>
        <v>5.3183037421416487E-2</v>
      </c>
      <c r="AA215" s="1">
        <f t="shared" si="57"/>
        <v>0.12218251846832767</v>
      </c>
      <c r="AB215" s="1">
        <f>$C$11*(EXP(-$C$7*($D215-($AB$14-1)*$C$3))-EXP(-$C$5*($D215-($AB$14-1)*$C$3)))</f>
        <v>0</v>
      </c>
    </row>
    <row r="216" spans="1:28" x14ac:dyDescent="0.2">
      <c r="A216">
        <v>202</v>
      </c>
      <c r="B216">
        <f t="shared" si="58"/>
        <v>20</v>
      </c>
      <c r="C216">
        <f t="shared" si="59"/>
        <v>1</v>
      </c>
      <c r="D216">
        <f t="shared" si="60"/>
        <v>482.66666666666663</v>
      </c>
      <c r="E216">
        <f t="shared" si="61"/>
        <v>-182.66666666666663</v>
      </c>
      <c r="F216" t="e">
        <f t="shared" si="62"/>
        <v>#N/A</v>
      </c>
      <c r="G216" t="e">
        <f t="shared" si="63"/>
        <v>#N/A</v>
      </c>
      <c r="H216">
        <f t="shared" si="64"/>
        <v>1.5254145982946751E-8</v>
      </c>
      <c r="I216">
        <f t="shared" si="41"/>
        <v>3.5044824794991128E-8</v>
      </c>
      <c r="J216">
        <f t="shared" si="44"/>
        <v>8.0511865186331221E-8</v>
      </c>
      <c r="K216">
        <f t="shared" si="47"/>
        <v>1.8496769419456349E-7</v>
      </c>
      <c r="L216">
        <f t="shared" si="50"/>
        <v>4.2494417209777946E-7</v>
      </c>
      <c r="M216">
        <f t="shared" si="53"/>
        <v>9.7626534290859079E-7</v>
      </c>
      <c r="N216">
        <f t="shared" si="56"/>
        <v>2.2428687868794292E-6</v>
      </c>
      <c r="O216">
        <f t="shared" si="66"/>
        <v>5.1527593719251922E-6</v>
      </c>
      <c r="P216">
        <f t="shared" si="43"/>
        <v>1.1837932428452048E-5</v>
      </c>
      <c r="Q216">
        <f t="shared" si="46"/>
        <v>2.7196427014257848E-5</v>
      </c>
      <c r="R216">
        <f t="shared" si="49"/>
        <v>6.2480981946149851E-5</v>
      </c>
      <c r="S216">
        <f t="shared" si="52"/>
        <v>1.4354360236028352E-4</v>
      </c>
      <c r="T216">
        <f t="shared" si="55"/>
        <v>3.2977659980321246E-4</v>
      </c>
      <c r="U216">
        <f t="shared" si="65"/>
        <v>7.5762767542093086E-4</v>
      </c>
      <c r="V216">
        <f t="shared" si="42"/>
        <v>1.7405713289125018E-3</v>
      </c>
      <c r="W216">
        <f t="shared" si="45"/>
        <v>3.9987828445535887E-3</v>
      </c>
      <c r="X216">
        <f t="shared" si="48"/>
        <v>9.1867905510581438E-3</v>
      </c>
      <c r="Y216">
        <f t="shared" si="51"/>
        <v>2.110570238740558E-2</v>
      </c>
      <c r="Z216">
        <f t="shared" si="54"/>
        <v>4.8488171226939422E-2</v>
      </c>
      <c r="AA216">
        <f t="shared" si="57"/>
        <v>0.11139656241541251</v>
      </c>
      <c r="AB216">
        <f t="shared" ref="AB216:AB279" si="67">$C$11*(EXP(-$C$7*($D216-($AB$14-1)*$C$3))-EXP(-$C$5*($D216-($AB$14-1)*$C$3)))</f>
        <v>0.21171434591476623</v>
      </c>
    </row>
    <row r="217" spans="1:28" x14ac:dyDescent="0.2">
      <c r="A217">
        <v>203</v>
      </c>
      <c r="B217">
        <f t="shared" si="58"/>
        <v>20</v>
      </c>
      <c r="C217">
        <f t="shared" si="59"/>
        <v>2</v>
      </c>
      <c r="D217">
        <f t="shared" si="60"/>
        <v>485.33333333333331</v>
      </c>
      <c r="E217">
        <f t="shared" si="61"/>
        <v>-185.33333333333331</v>
      </c>
      <c r="F217" t="e">
        <f t="shared" si="62"/>
        <v>#N/A</v>
      </c>
      <c r="G217" t="e">
        <f t="shared" si="63"/>
        <v>#N/A</v>
      </c>
      <c r="H217">
        <f t="shared" si="64"/>
        <v>1.3907547936402504E-8</v>
      </c>
      <c r="I217">
        <f t="shared" si="41"/>
        <v>3.1951154873175993E-8</v>
      </c>
      <c r="J217">
        <f t="shared" si="44"/>
        <v>7.3404478086145514E-8</v>
      </c>
      <c r="K217">
        <f t="shared" si="47"/>
        <v>1.6863920645394254E-7</v>
      </c>
      <c r="L217">
        <f t="shared" si="50"/>
        <v>3.8743115808329837E-7</v>
      </c>
      <c r="M217">
        <f t="shared" si="53"/>
        <v>8.9008306792976069E-7</v>
      </c>
      <c r="N217">
        <f t="shared" si="56"/>
        <v>2.044873911883261E-6</v>
      </c>
      <c r="O217">
        <f t="shared" si="66"/>
        <v>4.6978865975133078E-6</v>
      </c>
      <c r="P217">
        <f t="shared" si="43"/>
        <v>1.0792909213052309E-5</v>
      </c>
      <c r="Q217">
        <f t="shared" si="46"/>
        <v>2.4795594117331065E-5</v>
      </c>
      <c r="R217">
        <f t="shared" si="49"/>
        <v>5.6965316347504718E-5</v>
      </c>
      <c r="S217">
        <f t="shared" si="52"/>
        <v>1.3087193036052876E-4</v>
      </c>
      <c r="T217">
        <f t="shared" si="55"/>
        <v>3.0066474224085186E-4</v>
      </c>
      <c r="U217">
        <f t="shared" si="65"/>
        <v>6.9074618963534758E-4</v>
      </c>
      <c r="V217">
        <f t="shared" si="42"/>
        <v>1.5869180235091877E-3</v>
      </c>
      <c r="W217">
        <f t="shared" si="45"/>
        <v>3.6457802462403002E-3</v>
      </c>
      <c r="X217">
        <f t="shared" si="48"/>
        <v>8.375803543073837E-3</v>
      </c>
      <c r="Y217">
        <f t="shared" si="51"/>
        <v>1.9242543503414505E-2</v>
      </c>
      <c r="Z217">
        <f t="shared" si="54"/>
        <v>4.4207756136662224E-2</v>
      </c>
      <c r="AA217">
        <f t="shared" si="57"/>
        <v>0.10156275308960346</v>
      </c>
      <c r="AB217">
        <f t="shared" si="67"/>
        <v>0.22636765044372906</v>
      </c>
    </row>
    <row r="218" spans="1:28" x14ac:dyDescent="0.2">
      <c r="A218">
        <v>204</v>
      </c>
      <c r="B218">
        <f t="shared" si="58"/>
        <v>20</v>
      </c>
      <c r="C218">
        <f t="shared" si="59"/>
        <v>3</v>
      </c>
      <c r="D218">
        <f t="shared" si="60"/>
        <v>488</v>
      </c>
      <c r="E218">
        <f t="shared" si="61"/>
        <v>-188</v>
      </c>
      <c r="F218" t="e">
        <f t="shared" si="62"/>
        <v>#N/A</v>
      </c>
      <c r="G218" t="e">
        <f t="shared" si="63"/>
        <v>#N/A</v>
      </c>
      <c r="H218">
        <f t="shared" si="64"/>
        <v>1.2679824214319598E-8</v>
      </c>
      <c r="I218">
        <f t="shared" ref="I218:I281" si="68">$C$11*(EXP(-$C$7*($D218-($I$14-1)*$C$3))-EXP(-$C$5*($D218-($I$14-1)*$C$3)))</f>
        <v>2.9130586433280992E-8</v>
      </c>
      <c r="J218">
        <f t="shared" si="44"/>
        <v>6.6924513432017646E-8</v>
      </c>
      <c r="K218">
        <f t="shared" si="47"/>
        <v>1.5375215697667134E-7</v>
      </c>
      <c r="L218">
        <f t="shared" si="50"/>
        <v>3.532296995926965E-7</v>
      </c>
      <c r="M218">
        <f t="shared" si="53"/>
        <v>8.1150874971645335E-7</v>
      </c>
      <c r="N218">
        <f t="shared" si="56"/>
        <v>1.8643575317299811E-6</v>
      </c>
      <c r="O218">
        <f t="shared" si="66"/>
        <v>4.2831688596491243E-6</v>
      </c>
      <c r="P218">
        <f t="shared" si="43"/>
        <v>9.8401380465069519E-6</v>
      </c>
      <c r="Q218">
        <f t="shared" si="46"/>
        <v>2.2606700773932549E-5</v>
      </c>
      <c r="R218">
        <f t="shared" si="49"/>
        <v>5.1936559981853035E-5</v>
      </c>
      <c r="S218">
        <f t="shared" si="52"/>
        <v>1.1931888203071885E-4</v>
      </c>
      <c r="T218">
        <f t="shared" si="55"/>
        <v>2.7412280701754406E-4</v>
      </c>
      <c r="U218">
        <f t="shared" si="65"/>
        <v>6.297688349764446E-4</v>
      </c>
      <c r="V218">
        <f t="shared" si="42"/>
        <v>1.4468288495316827E-3</v>
      </c>
      <c r="W218">
        <f t="shared" si="45"/>
        <v>3.3239398388385934E-3</v>
      </c>
      <c r="X218">
        <f t="shared" si="48"/>
        <v>7.6364084499660045E-3</v>
      </c>
      <c r="Y218">
        <f t="shared" si="51"/>
        <v>1.7543859649122806E-2</v>
      </c>
      <c r="Z218">
        <f t="shared" si="54"/>
        <v>4.0305205438492468E-2</v>
      </c>
      <c r="AA218">
        <f t="shared" si="57"/>
        <v>9.2597046304671707E-2</v>
      </c>
      <c r="AB218">
        <f t="shared" si="67"/>
        <v>0.21163565845759974</v>
      </c>
    </row>
    <row r="219" spans="1:28" x14ac:dyDescent="0.2">
      <c r="A219">
        <v>205</v>
      </c>
      <c r="B219">
        <f t="shared" si="58"/>
        <v>20</v>
      </c>
      <c r="C219">
        <f t="shared" si="59"/>
        <v>4</v>
      </c>
      <c r="D219">
        <f t="shared" si="60"/>
        <v>490.66666666666663</v>
      </c>
      <c r="E219">
        <f t="shared" si="61"/>
        <v>-190.66666666666663</v>
      </c>
      <c r="F219" t="e">
        <f t="shared" si="62"/>
        <v>#N/A</v>
      </c>
      <c r="G219" t="e">
        <f t="shared" si="63"/>
        <v>#N/A</v>
      </c>
      <c r="H219">
        <f t="shared" si="64"/>
        <v>1.1560480887160213E-8</v>
      </c>
      <c r="I219">
        <f t="shared" si="68"/>
        <v>2.6559010756111206E-8</v>
      </c>
      <c r="J219">
        <f t="shared" si="44"/>
        <v>6.1016583931787004E-8</v>
      </c>
      <c r="K219">
        <f t="shared" si="47"/>
        <v>1.4017929917996454E-7</v>
      </c>
      <c r="L219">
        <f t="shared" si="50"/>
        <v>3.2204746074532494E-7</v>
      </c>
      <c r="M219">
        <f t="shared" si="53"/>
        <v>7.3987077677825417E-7</v>
      </c>
      <c r="N219">
        <f t="shared" si="56"/>
        <v>1.6997766883911151E-6</v>
      </c>
      <c r="O219">
        <f t="shared" si="66"/>
        <v>3.905061371634364E-6</v>
      </c>
      <c r="P219">
        <f t="shared" si="43"/>
        <v>8.9714751475177185E-6</v>
      </c>
      <c r="Q219">
        <f t="shared" si="46"/>
        <v>2.0611037487700776E-5</v>
      </c>
      <c r="R219">
        <f t="shared" si="49"/>
        <v>4.7351729713808206E-5</v>
      </c>
      <c r="S219">
        <f t="shared" si="52"/>
        <v>1.0878570805703143E-4</v>
      </c>
      <c r="T219">
        <f t="shared" si="55"/>
        <v>2.499239277845994E-4</v>
      </c>
      <c r="U219">
        <f t="shared" si="65"/>
        <v>5.7417440944113431E-4</v>
      </c>
      <c r="V219">
        <f t="shared" si="42"/>
        <v>1.319106399212849E-3</v>
      </c>
      <c r="W219">
        <f t="shared" si="45"/>
        <v>3.0305107016837239E-3</v>
      </c>
      <c r="X219">
        <f t="shared" si="48"/>
        <v>6.9622853156500082E-3</v>
      </c>
      <c r="Y219">
        <f t="shared" si="51"/>
        <v>1.5995131378214355E-2</v>
      </c>
      <c r="Z219">
        <f t="shared" si="54"/>
        <v>3.6747162204232561E-2</v>
      </c>
      <c r="AA219">
        <f t="shared" si="57"/>
        <v>8.442280953932943E-2</v>
      </c>
      <c r="AB219">
        <f t="shared" si="67"/>
        <v>0.19377999836034945</v>
      </c>
    </row>
    <row r="220" spans="1:28" x14ac:dyDescent="0.2">
      <c r="A220">
        <v>206</v>
      </c>
      <c r="B220">
        <f t="shared" si="58"/>
        <v>20</v>
      </c>
      <c r="C220">
        <f t="shared" si="59"/>
        <v>5</v>
      </c>
      <c r="D220">
        <f t="shared" si="60"/>
        <v>493.33333333333337</v>
      </c>
      <c r="E220">
        <f t="shared" si="61"/>
        <v>-193.33333333333337</v>
      </c>
      <c r="F220" t="e">
        <f t="shared" si="62"/>
        <v>#N/A</v>
      </c>
      <c r="G220" t="e">
        <f t="shared" si="63"/>
        <v>#N/A</v>
      </c>
      <c r="H220">
        <f t="shared" si="64"/>
        <v>1.0539950403371387E-8</v>
      </c>
      <c r="I220">
        <f t="shared" si="68"/>
        <v>2.4214447380206099E-8</v>
      </c>
      <c r="J220">
        <f t="shared" si="44"/>
        <v>5.5630191745610023E-8</v>
      </c>
      <c r="K220">
        <f t="shared" si="47"/>
        <v>1.2780461949270376E-7</v>
      </c>
      <c r="L220">
        <f t="shared" si="50"/>
        <v>2.936179123445811E-7</v>
      </c>
      <c r="M220">
        <f t="shared" si="53"/>
        <v>6.7455682581576795E-7</v>
      </c>
      <c r="N220">
        <f t="shared" si="56"/>
        <v>1.5497246323331882E-6</v>
      </c>
      <c r="O220">
        <f t="shared" si="66"/>
        <v>3.5603322717190373E-6</v>
      </c>
      <c r="P220">
        <f t="shared" si="43"/>
        <v>8.1794956475330304E-6</v>
      </c>
      <c r="Q220">
        <f t="shared" si="46"/>
        <v>1.8791546390053201E-5</v>
      </c>
      <c r="R220">
        <f t="shared" si="49"/>
        <v>4.3171636852209169E-5</v>
      </c>
      <c r="S220">
        <f t="shared" si="52"/>
        <v>9.9182376469324112E-5</v>
      </c>
      <c r="T220">
        <f t="shared" si="55"/>
        <v>2.2786126539001828E-4</v>
      </c>
      <c r="U220">
        <f t="shared" si="65"/>
        <v>5.2348772144211373E-4</v>
      </c>
      <c r="V220">
        <f t="shared" ref="V220:V283" si="69">$C$11*(EXP(-$C$7*($D220-($V$14-1)*$C$3))-EXP(-$C$5*($D220-($V$14-1)*$C$3)))</f>
        <v>1.2026589689634042E-3</v>
      </c>
      <c r="W220">
        <f t="shared" si="45"/>
        <v>2.762984758541386E-3</v>
      </c>
      <c r="X220">
        <f t="shared" si="48"/>
        <v>6.347672094036738E-3</v>
      </c>
      <c r="Y220">
        <f t="shared" si="51"/>
        <v>1.4583120984961173E-2</v>
      </c>
      <c r="Z220">
        <f t="shared" si="54"/>
        <v>3.3503214172295286E-2</v>
      </c>
      <c r="AA220">
        <f t="shared" si="57"/>
        <v>7.6970174012036846E-2</v>
      </c>
      <c r="AB220">
        <f t="shared" si="67"/>
        <v>0.17680382811963441</v>
      </c>
    </row>
    <row r="221" spans="1:28" x14ac:dyDescent="0.2">
      <c r="A221">
        <v>207</v>
      </c>
      <c r="B221">
        <f t="shared" si="58"/>
        <v>20</v>
      </c>
      <c r="C221">
        <f t="shared" si="59"/>
        <v>6</v>
      </c>
      <c r="D221">
        <f t="shared" si="60"/>
        <v>496</v>
      </c>
      <c r="E221">
        <f t="shared" si="61"/>
        <v>-196</v>
      </c>
      <c r="F221" t="e">
        <f t="shared" si="62"/>
        <v>#N/A</v>
      </c>
      <c r="G221" t="e">
        <f t="shared" si="63"/>
        <v>#N/A</v>
      </c>
      <c r="H221">
        <f t="shared" si="64"/>
        <v>9.6095098110419535E-9</v>
      </c>
      <c r="I221">
        <f t="shared" si="68"/>
        <v>2.2076856224543524E-8</v>
      </c>
      <c r="J221">
        <f t="shared" si="44"/>
        <v>5.07192968572784E-8</v>
      </c>
      <c r="K221">
        <f t="shared" si="47"/>
        <v>1.1652234573312398E-7</v>
      </c>
      <c r="L221">
        <f t="shared" si="50"/>
        <v>2.6769805372807064E-7</v>
      </c>
      <c r="M221">
        <f t="shared" si="53"/>
        <v>6.1500862790668418E-7</v>
      </c>
      <c r="N221">
        <f t="shared" si="56"/>
        <v>1.4129187983707839E-6</v>
      </c>
      <c r="O221">
        <f t="shared" si="66"/>
        <v>3.2460349988658138E-6</v>
      </c>
      <c r="P221">
        <f t="shared" si="43"/>
        <v>7.4574301269199262E-6</v>
      </c>
      <c r="Q221">
        <f t="shared" si="46"/>
        <v>1.7132675438596497E-5</v>
      </c>
      <c r="R221">
        <f t="shared" si="49"/>
        <v>3.9360552186027815E-5</v>
      </c>
      <c r="S221">
        <f t="shared" si="52"/>
        <v>9.0426803095730208E-5</v>
      </c>
      <c r="T221">
        <f t="shared" si="55"/>
        <v>2.0774623992741217E-4</v>
      </c>
      <c r="U221">
        <f t="shared" si="65"/>
        <v>4.7727552812287512E-4</v>
      </c>
      <c r="V221">
        <f t="shared" si="69"/>
        <v>1.0964912280701756E-3</v>
      </c>
      <c r="W221">
        <f t="shared" si="45"/>
        <v>2.5190753399057793E-3</v>
      </c>
      <c r="X221">
        <f t="shared" si="48"/>
        <v>5.7873153981267316E-3</v>
      </c>
      <c r="Y221">
        <f t="shared" si="51"/>
        <v>1.329575935535437E-2</v>
      </c>
      <c r="Z221">
        <f t="shared" si="54"/>
        <v>3.0545633799864007E-2</v>
      </c>
      <c r="AA221">
        <f t="shared" si="57"/>
        <v>7.0175438596235928E-2</v>
      </c>
      <c r="AB221">
        <f t="shared" si="67"/>
        <v>0.16121653858511018</v>
      </c>
    </row>
    <row r="222" spans="1:28" x14ac:dyDescent="0.2">
      <c r="A222">
        <v>208</v>
      </c>
      <c r="B222">
        <f t="shared" si="58"/>
        <v>20</v>
      </c>
      <c r="C222">
        <f t="shared" si="59"/>
        <v>7</v>
      </c>
      <c r="D222">
        <f t="shared" si="60"/>
        <v>498.66666666666669</v>
      </c>
      <c r="E222">
        <f t="shared" si="61"/>
        <v>-198.66666666666669</v>
      </c>
      <c r="F222" t="e">
        <f t="shared" si="62"/>
        <v>#N/A</v>
      </c>
      <c r="G222" t="e">
        <f t="shared" si="63"/>
        <v>#N/A</v>
      </c>
      <c r="H222">
        <f t="shared" si="64"/>
        <v>8.7612061987477489E-9</v>
      </c>
      <c r="I222">
        <f t="shared" si="68"/>
        <v>2.0127966296582732E-8</v>
      </c>
      <c r="J222">
        <f t="shared" si="44"/>
        <v>4.6241923548640779E-8</v>
      </c>
      <c r="K222">
        <f t="shared" si="47"/>
        <v>1.0623604302444465E-7</v>
      </c>
      <c r="L222">
        <f t="shared" si="50"/>
        <v>2.4406633572714764E-7</v>
      </c>
      <c r="M222">
        <f t="shared" si="53"/>
        <v>5.6071719671985624E-7</v>
      </c>
      <c r="N222">
        <f t="shared" si="56"/>
        <v>1.2881898429812955E-6</v>
      </c>
      <c r="O222">
        <f t="shared" si="66"/>
        <v>2.9594831071130065E-6</v>
      </c>
      <c r="P222">
        <f t="shared" si="43"/>
        <v>6.7991067535644493E-6</v>
      </c>
      <c r="Q222">
        <f t="shared" si="46"/>
        <v>1.5620245486537432E-5</v>
      </c>
      <c r="R222">
        <f t="shared" si="49"/>
        <v>3.5885900590070813E-5</v>
      </c>
      <c r="S222">
        <f t="shared" si="52"/>
        <v>8.2444149950802967E-5</v>
      </c>
      <c r="T222">
        <f t="shared" si="55"/>
        <v>1.894069188552325E-4</v>
      </c>
      <c r="U222">
        <f t="shared" si="65"/>
        <v>4.3514283222812459E-4</v>
      </c>
      <c r="V222">
        <f t="shared" si="69"/>
        <v>9.9969571113839523E-4</v>
      </c>
      <c r="W222">
        <f t="shared" si="45"/>
        <v>2.2966976377645312E-3</v>
      </c>
      <c r="X222">
        <f t="shared" si="48"/>
        <v>5.2764255968513873E-3</v>
      </c>
      <c r="Y222">
        <f t="shared" si="51"/>
        <v>1.2122042806734871E-2</v>
      </c>
      <c r="Z222">
        <f t="shared" si="54"/>
        <v>2.7849141262599974E-2</v>
      </c>
      <c r="AA222">
        <f t="shared" si="57"/>
        <v>6.3980525512817063E-2</v>
      </c>
      <c r="AB222">
        <f t="shared" si="67"/>
        <v>0.14698797426010415</v>
      </c>
    </row>
    <row r="223" spans="1:28" x14ac:dyDescent="0.2">
      <c r="A223">
        <v>209</v>
      </c>
      <c r="B223">
        <f t="shared" si="58"/>
        <v>20</v>
      </c>
      <c r="C223">
        <f t="shared" si="59"/>
        <v>8</v>
      </c>
      <c r="D223">
        <f t="shared" si="60"/>
        <v>501.33333333333337</v>
      </c>
      <c r="E223">
        <f t="shared" si="61"/>
        <v>-201.33333333333337</v>
      </c>
      <c r="F223" t="e">
        <f t="shared" si="62"/>
        <v>#N/A</v>
      </c>
      <c r="G223" t="e">
        <f t="shared" si="63"/>
        <v>#N/A</v>
      </c>
      <c r="H223">
        <f t="shared" si="64"/>
        <v>7.9877887182939816E-9</v>
      </c>
      <c r="I223">
        <f t="shared" si="68"/>
        <v>1.8351119521536345E-8</v>
      </c>
      <c r="J223">
        <f t="shared" si="44"/>
        <v>4.2159801613485557E-8</v>
      </c>
      <c r="K223">
        <f t="shared" si="47"/>
        <v>9.6857789520824421E-8</v>
      </c>
      <c r="L223">
        <f t="shared" si="50"/>
        <v>2.2252076698244015E-7</v>
      </c>
      <c r="M223">
        <f t="shared" si="53"/>
        <v>5.1121847797081419E-7</v>
      </c>
      <c r="N223">
        <f t="shared" si="56"/>
        <v>1.1744716493783244E-6</v>
      </c>
      <c r="O223">
        <f t="shared" si="66"/>
        <v>2.6982273032630722E-6</v>
      </c>
      <c r="P223">
        <f t="shared" si="43"/>
        <v>6.1988985293327553E-6</v>
      </c>
      <c r="Q223">
        <f t="shared" si="46"/>
        <v>1.4241329086876151E-5</v>
      </c>
      <c r="R223">
        <f t="shared" si="49"/>
        <v>3.2717982590132128E-5</v>
      </c>
      <c r="S223">
        <f t="shared" si="52"/>
        <v>7.5166185560212817E-5</v>
      </c>
      <c r="T223">
        <f t="shared" si="55"/>
        <v>1.726865474088367E-4</v>
      </c>
      <c r="U223">
        <f t="shared" si="65"/>
        <v>3.9672950587729612E-4</v>
      </c>
      <c r="V223">
        <f t="shared" si="69"/>
        <v>9.1144506156007343E-4</v>
      </c>
      <c r="W223">
        <f t="shared" si="45"/>
        <v>2.0939508857684553E-3</v>
      </c>
      <c r="X223">
        <f t="shared" si="48"/>
        <v>4.8106358758536185E-3</v>
      </c>
      <c r="Y223">
        <f t="shared" si="51"/>
        <v>1.105193903416554E-2</v>
      </c>
      <c r="Z223">
        <f t="shared" si="54"/>
        <v>2.5390688376146955E-2</v>
      </c>
      <c r="AA223">
        <f t="shared" si="57"/>
        <v>5.833248393983835E-2</v>
      </c>
      <c r="AB223">
        <f t="shared" si="67"/>
        <v>0.13401275045313807</v>
      </c>
    </row>
    <row r="224" spans="1:28" x14ac:dyDescent="0.2">
      <c r="A224">
        <v>210</v>
      </c>
      <c r="B224">
        <f t="shared" si="58"/>
        <v>20</v>
      </c>
      <c r="C224">
        <f t="shared" si="59"/>
        <v>9</v>
      </c>
      <c r="D224">
        <f t="shared" si="60"/>
        <v>504</v>
      </c>
      <c r="E224">
        <f t="shared" si="61"/>
        <v>-204</v>
      </c>
      <c r="F224" t="e">
        <f t="shared" si="62"/>
        <v>#N/A</v>
      </c>
      <c r="G224" t="e">
        <f t="shared" si="63"/>
        <v>#N/A</v>
      </c>
      <c r="H224">
        <f t="shared" si="64"/>
        <v>7.2826466083202471E-9</v>
      </c>
      <c r="I224">
        <f t="shared" si="68"/>
        <v>1.6731128358004412E-8</v>
      </c>
      <c r="J224">
        <f t="shared" si="44"/>
        <v>3.8438039244167821E-8</v>
      </c>
      <c r="K224">
        <f t="shared" si="47"/>
        <v>8.8307424898174111E-8</v>
      </c>
      <c r="L224">
        <f t="shared" si="50"/>
        <v>2.0287718742911363E-7</v>
      </c>
      <c r="M224">
        <f t="shared" si="53"/>
        <v>4.6608938293249603E-7</v>
      </c>
      <c r="N224">
        <f t="shared" si="56"/>
        <v>1.0707922149122809E-6</v>
      </c>
      <c r="O224">
        <f t="shared" si="66"/>
        <v>2.4600345116267376E-6</v>
      </c>
      <c r="P224">
        <f t="shared" ref="P224:P287" si="70">$C$11*(EXP(-$C$7*($D224-($P$14-1)*$C$3))-EXP(-$C$5*($D224-($P$14-1)*$C$3)))</f>
        <v>5.6516751934831363E-6</v>
      </c>
      <c r="Q224">
        <f t="shared" si="46"/>
        <v>1.2984139995463257E-5</v>
      </c>
      <c r="R224">
        <f t="shared" si="49"/>
        <v>2.9829720507679708E-5</v>
      </c>
      <c r="S224">
        <f t="shared" si="52"/>
        <v>6.8530701754386002E-5</v>
      </c>
      <c r="T224">
        <f t="shared" si="55"/>
        <v>1.5744220874411129E-4</v>
      </c>
      <c r="U224">
        <f t="shared" si="65"/>
        <v>3.6170721238292089E-4</v>
      </c>
      <c r="V224">
        <f t="shared" si="69"/>
        <v>8.3098495970964812E-4</v>
      </c>
      <c r="W224">
        <f t="shared" si="45"/>
        <v>1.9091021124915007E-3</v>
      </c>
      <c r="X224">
        <f t="shared" si="48"/>
        <v>4.3859649122807032E-3</v>
      </c>
      <c r="Y224">
        <f t="shared" si="51"/>
        <v>1.0076301359623119E-2</v>
      </c>
      <c r="Z224">
        <f t="shared" si="54"/>
        <v>2.3149261592506919E-2</v>
      </c>
      <c r="AA224">
        <f t="shared" si="57"/>
        <v>5.3183037421416487E-2</v>
      </c>
      <c r="AB224">
        <f t="shared" si="67"/>
        <v>0.12218251846832767</v>
      </c>
    </row>
    <row r="225" spans="1:30" s="1" customFormat="1" x14ac:dyDescent="0.2">
      <c r="A225" s="1">
        <v>211</v>
      </c>
      <c r="B225" s="1">
        <f t="shared" si="58"/>
        <v>21</v>
      </c>
      <c r="C225" s="1">
        <f t="shared" si="59"/>
        <v>0</v>
      </c>
      <c r="D225" s="1">
        <f t="shared" si="60"/>
        <v>504</v>
      </c>
      <c r="E225" s="1">
        <f t="shared" si="61"/>
        <v>-204</v>
      </c>
      <c r="F225" s="1" t="e">
        <f t="shared" si="62"/>
        <v>#N/A</v>
      </c>
      <c r="G225" s="1" t="e">
        <f t="shared" si="63"/>
        <v>#N/A</v>
      </c>
      <c r="H225" s="1">
        <f t="shared" si="64"/>
        <v>7.2826466083202471E-9</v>
      </c>
      <c r="I225" s="1">
        <f t="shared" si="68"/>
        <v>1.6731128358004412E-8</v>
      </c>
      <c r="J225" s="1">
        <f t="shared" si="44"/>
        <v>3.8438039244167821E-8</v>
      </c>
      <c r="K225" s="1">
        <f t="shared" si="47"/>
        <v>8.8307424898174111E-8</v>
      </c>
      <c r="L225" s="1">
        <f t="shared" si="50"/>
        <v>2.0287718742911363E-7</v>
      </c>
      <c r="M225" s="1">
        <f t="shared" si="53"/>
        <v>4.6608938293249603E-7</v>
      </c>
      <c r="N225" s="1">
        <f t="shared" si="56"/>
        <v>1.0707922149122809E-6</v>
      </c>
      <c r="O225" s="1">
        <f t="shared" si="66"/>
        <v>2.4600345116267376E-6</v>
      </c>
      <c r="P225" s="1">
        <f t="shared" si="70"/>
        <v>5.6516751934831363E-6</v>
      </c>
      <c r="Q225" s="1">
        <f t="shared" si="46"/>
        <v>1.2984139995463257E-5</v>
      </c>
      <c r="R225" s="1">
        <f t="shared" si="49"/>
        <v>2.9829720507679708E-5</v>
      </c>
      <c r="S225" s="1">
        <f t="shared" si="52"/>
        <v>6.8530701754386002E-5</v>
      </c>
      <c r="T225" s="1">
        <f t="shared" si="55"/>
        <v>1.5744220874411129E-4</v>
      </c>
      <c r="U225" s="1">
        <f t="shared" si="65"/>
        <v>3.6170721238292089E-4</v>
      </c>
      <c r="V225" s="1">
        <f t="shared" si="69"/>
        <v>8.3098495970964812E-4</v>
      </c>
      <c r="W225" s="1">
        <f t="shared" si="45"/>
        <v>1.9091021124915007E-3</v>
      </c>
      <c r="X225" s="1">
        <f t="shared" si="48"/>
        <v>4.3859649122807032E-3</v>
      </c>
      <c r="Y225" s="1">
        <f t="shared" si="51"/>
        <v>1.0076301359623119E-2</v>
      </c>
      <c r="Z225" s="1">
        <f t="shared" si="54"/>
        <v>2.3149261592506919E-2</v>
      </c>
      <c r="AA225" s="1">
        <f t="shared" si="57"/>
        <v>5.3183037421416487E-2</v>
      </c>
      <c r="AB225" s="1">
        <f t="shared" si="67"/>
        <v>0.12218251846832767</v>
      </c>
      <c r="AC225" s="1">
        <f>$C$11*(EXP(-$C$7*($D225-($AC$14-1)*$C$3))-EXP(-$C$5*($D225-($AC$14-1)*$C$3)))</f>
        <v>0</v>
      </c>
    </row>
    <row r="226" spans="1:30" x14ac:dyDescent="0.2">
      <c r="A226">
        <v>212</v>
      </c>
      <c r="B226">
        <f t="shared" si="58"/>
        <v>21</v>
      </c>
      <c r="C226">
        <f t="shared" si="59"/>
        <v>1</v>
      </c>
      <c r="D226">
        <f t="shared" si="60"/>
        <v>506.66666666666663</v>
      </c>
      <c r="E226">
        <f t="shared" si="61"/>
        <v>-206.66666666666663</v>
      </c>
      <c r="F226" t="e">
        <f t="shared" si="62"/>
        <v>#N/A</v>
      </c>
      <c r="G226" t="e">
        <f t="shared" si="63"/>
        <v>#N/A</v>
      </c>
      <c r="H226">
        <f t="shared" si="64"/>
        <v>6.6397526890277999E-9</v>
      </c>
      <c r="I226">
        <f t="shared" si="68"/>
        <v>1.5254145982946751E-8</v>
      </c>
      <c r="J226">
        <f t="shared" si="44"/>
        <v>3.5044824794991128E-8</v>
      </c>
      <c r="K226">
        <f t="shared" si="47"/>
        <v>8.0511865186331221E-8</v>
      </c>
      <c r="L226">
        <f t="shared" si="50"/>
        <v>1.8496769419456349E-7</v>
      </c>
      <c r="M226">
        <f t="shared" si="53"/>
        <v>4.2494417209777946E-7</v>
      </c>
      <c r="N226">
        <f t="shared" si="56"/>
        <v>9.7626534290859079E-7</v>
      </c>
      <c r="O226">
        <f t="shared" si="66"/>
        <v>2.2428687868794292E-6</v>
      </c>
      <c r="P226">
        <f t="shared" si="70"/>
        <v>5.1527593719251922E-6</v>
      </c>
      <c r="Q226">
        <f t="shared" si="46"/>
        <v>1.1837932428452048E-5</v>
      </c>
      <c r="R226">
        <f t="shared" si="49"/>
        <v>2.7196427014257848E-5</v>
      </c>
      <c r="S226">
        <f t="shared" si="52"/>
        <v>6.2480981946149851E-5</v>
      </c>
      <c r="T226">
        <f t="shared" si="55"/>
        <v>1.4354360236028352E-4</v>
      </c>
      <c r="U226">
        <f t="shared" si="65"/>
        <v>3.2977659980321246E-4</v>
      </c>
      <c r="V226">
        <f t="shared" si="69"/>
        <v>7.5762767542093086E-4</v>
      </c>
      <c r="W226">
        <f t="shared" si="45"/>
        <v>1.7405713289125018E-3</v>
      </c>
      <c r="X226">
        <f t="shared" si="48"/>
        <v>3.9987828445535887E-3</v>
      </c>
      <c r="Y226">
        <f t="shared" si="51"/>
        <v>9.1867905510581438E-3</v>
      </c>
      <c r="Z226">
        <f t="shared" si="54"/>
        <v>2.110570238740558E-2</v>
      </c>
      <c r="AA226">
        <f t="shared" si="57"/>
        <v>4.8488171226939422E-2</v>
      </c>
      <c r="AB226">
        <f t="shared" si="67"/>
        <v>0.11139656241541251</v>
      </c>
      <c r="AC226">
        <f t="shared" ref="AC226:AC289" si="71">$C$11*(EXP(-$C$7*($D226-($AC$14-1)*$C$3))-EXP(-$C$5*($D226-($AC$14-1)*$C$3)))</f>
        <v>0.21171434591476623</v>
      </c>
    </row>
    <row r="227" spans="1:30" x14ac:dyDescent="0.2">
      <c r="A227">
        <v>213</v>
      </c>
      <c r="B227">
        <f t="shared" si="58"/>
        <v>21</v>
      </c>
      <c r="C227">
        <f t="shared" si="59"/>
        <v>2</v>
      </c>
      <c r="D227">
        <f t="shared" si="60"/>
        <v>509.33333333333331</v>
      </c>
      <c r="E227">
        <f t="shared" si="61"/>
        <v>-209.33333333333331</v>
      </c>
      <c r="F227" t="e">
        <f t="shared" si="62"/>
        <v>#N/A</v>
      </c>
      <c r="G227" t="e">
        <f t="shared" si="63"/>
        <v>#N/A</v>
      </c>
      <c r="H227">
        <f t="shared" si="64"/>
        <v>6.0536118450515453E-9</v>
      </c>
      <c r="I227">
        <f t="shared" si="68"/>
        <v>1.3907547936402504E-8</v>
      </c>
      <c r="J227">
        <f t="shared" si="44"/>
        <v>3.1951154873175993E-8</v>
      </c>
      <c r="K227">
        <f t="shared" si="47"/>
        <v>7.3404478086145514E-8</v>
      </c>
      <c r="L227">
        <f t="shared" si="50"/>
        <v>1.6863920645394254E-7</v>
      </c>
      <c r="M227">
        <f t="shared" si="53"/>
        <v>3.8743115808329837E-7</v>
      </c>
      <c r="N227">
        <f t="shared" si="56"/>
        <v>8.9008306792976069E-7</v>
      </c>
      <c r="O227">
        <f t="shared" si="66"/>
        <v>2.044873911883261E-6</v>
      </c>
      <c r="P227">
        <f t="shared" si="70"/>
        <v>4.6978865975133078E-6</v>
      </c>
      <c r="Q227">
        <f t="shared" si="46"/>
        <v>1.0792909213052309E-5</v>
      </c>
      <c r="R227">
        <f t="shared" si="49"/>
        <v>2.4795594117331065E-5</v>
      </c>
      <c r="S227">
        <f t="shared" si="52"/>
        <v>5.6965316347504718E-5</v>
      </c>
      <c r="T227">
        <f t="shared" si="55"/>
        <v>1.3087193036052876E-4</v>
      </c>
      <c r="U227">
        <f t="shared" si="65"/>
        <v>3.0066474224085186E-4</v>
      </c>
      <c r="V227">
        <f t="shared" si="69"/>
        <v>6.9074618963534758E-4</v>
      </c>
      <c r="W227">
        <f t="shared" si="45"/>
        <v>1.5869180235091877E-3</v>
      </c>
      <c r="X227">
        <f t="shared" si="48"/>
        <v>3.6457802462403002E-3</v>
      </c>
      <c r="Y227">
        <f t="shared" si="51"/>
        <v>8.375803543073837E-3</v>
      </c>
      <c r="Z227">
        <f t="shared" si="54"/>
        <v>1.9242543503414505E-2</v>
      </c>
      <c r="AA227">
        <f t="shared" si="57"/>
        <v>4.4207756136662224E-2</v>
      </c>
      <c r="AB227">
        <f t="shared" si="67"/>
        <v>0.10156275308960346</v>
      </c>
      <c r="AC227">
        <f t="shared" si="71"/>
        <v>0.22636765044372906</v>
      </c>
    </row>
    <row r="228" spans="1:30" x14ac:dyDescent="0.2">
      <c r="A228">
        <v>214</v>
      </c>
      <c r="B228">
        <f t="shared" si="58"/>
        <v>21</v>
      </c>
      <c r="C228">
        <f t="shared" si="59"/>
        <v>3</v>
      </c>
      <c r="D228">
        <f t="shared" si="60"/>
        <v>512</v>
      </c>
      <c r="E228">
        <f t="shared" si="61"/>
        <v>-212</v>
      </c>
      <c r="F228" t="e">
        <f t="shared" si="62"/>
        <v>#N/A</v>
      </c>
      <c r="G228" t="e">
        <f t="shared" si="63"/>
        <v>#N/A</v>
      </c>
      <c r="H228">
        <f t="shared" si="64"/>
        <v>5.5192140561358803E-9</v>
      </c>
      <c r="I228">
        <f t="shared" si="68"/>
        <v>1.2679824214319598E-8</v>
      </c>
      <c r="J228">
        <f t="shared" ref="J228:J291" si="72">$C$11*(EXP(-$C$7*($D228-($J$14-1)*$C$3))-EXP(-$C$5*($D228-($J$14-1)*$C$3)))</f>
        <v>2.9130586433280992E-8</v>
      </c>
      <c r="K228">
        <f t="shared" si="47"/>
        <v>6.6924513432017646E-8</v>
      </c>
      <c r="L228">
        <f t="shared" si="50"/>
        <v>1.5375215697667134E-7</v>
      </c>
      <c r="M228">
        <f t="shared" si="53"/>
        <v>3.532296995926965E-7</v>
      </c>
      <c r="N228">
        <f t="shared" si="56"/>
        <v>8.1150874971645335E-7</v>
      </c>
      <c r="O228">
        <f t="shared" si="66"/>
        <v>1.8643575317299811E-6</v>
      </c>
      <c r="P228">
        <f t="shared" si="70"/>
        <v>4.2831688596491243E-6</v>
      </c>
      <c r="Q228">
        <f t="shared" si="46"/>
        <v>9.8401380465069519E-6</v>
      </c>
      <c r="R228">
        <f t="shared" si="49"/>
        <v>2.2606700773932549E-5</v>
      </c>
      <c r="S228">
        <f t="shared" si="52"/>
        <v>5.1936559981853035E-5</v>
      </c>
      <c r="T228">
        <f t="shared" si="55"/>
        <v>1.1931888203071885E-4</v>
      </c>
      <c r="U228">
        <f t="shared" si="65"/>
        <v>2.7412280701754406E-4</v>
      </c>
      <c r="V228">
        <f t="shared" si="69"/>
        <v>6.297688349764446E-4</v>
      </c>
      <c r="W228">
        <f t="shared" si="45"/>
        <v>1.4468288495316827E-3</v>
      </c>
      <c r="X228">
        <f t="shared" si="48"/>
        <v>3.3239398388385934E-3</v>
      </c>
      <c r="Y228">
        <f t="shared" si="51"/>
        <v>7.6364084499660045E-3</v>
      </c>
      <c r="Z228">
        <f t="shared" si="54"/>
        <v>1.7543859649122806E-2</v>
      </c>
      <c r="AA228">
        <f t="shared" si="57"/>
        <v>4.0305205438492468E-2</v>
      </c>
      <c r="AB228">
        <f t="shared" si="67"/>
        <v>9.2597046304671707E-2</v>
      </c>
      <c r="AC228">
        <f t="shared" si="71"/>
        <v>0.21163565845759974</v>
      </c>
    </row>
    <row r="229" spans="1:30" x14ac:dyDescent="0.2">
      <c r="A229">
        <v>215</v>
      </c>
      <c r="B229">
        <f t="shared" si="58"/>
        <v>21</v>
      </c>
      <c r="C229">
        <f t="shared" si="59"/>
        <v>4</v>
      </c>
      <c r="D229">
        <f t="shared" si="60"/>
        <v>514.66666666666663</v>
      </c>
      <c r="E229">
        <f t="shared" si="61"/>
        <v>-214.66666666666663</v>
      </c>
      <c r="F229" t="e">
        <f t="shared" si="62"/>
        <v>#N/A</v>
      </c>
      <c r="G229" t="e">
        <f t="shared" si="63"/>
        <v>#N/A</v>
      </c>
      <c r="H229">
        <f t="shared" si="64"/>
        <v>5.0319915741456996E-9</v>
      </c>
      <c r="I229">
        <f t="shared" si="68"/>
        <v>1.1560480887160213E-8</v>
      </c>
      <c r="J229">
        <f t="shared" si="72"/>
        <v>2.6559010756111206E-8</v>
      </c>
      <c r="K229">
        <f t="shared" si="47"/>
        <v>6.1016583931787004E-8</v>
      </c>
      <c r="L229">
        <f t="shared" si="50"/>
        <v>1.4017929917996454E-7</v>
      </c>
      <c r="M229">
        <f t="shared" si="53"/>
        <v>3.2204746074532494E-7</v>
      </c>
      <c r="N229">
        <f t="shared" si="56"/>
        <v>7.3987077677825417E-7</v>
      </c>
      <c r="O229">
        <f t="shared" si="66"/>
        <v>1.6997766883911151E-6</v>
      </c>
      <c r="P229">
        <f t="shared" si="70"/>
        <v>3.905061371634364E-6</v>
      </c>
      <c r="Q229">
        <f t="shared" si="46"/>
        <v>8.9714751475177185E-6</v>
      </c>
      <c r="R229">
        <f t="shared" si="49"/>
        <v>2.0611037487700776E-5</v>
      </c>
      <c r="S229">
        <f t="shared" si="52"/>
        <v>4.7351729713808206E-5</v>
      </c>
      <c r="T229">
        <f t="shared" si="55"/>
        <v>1.0878570805703143E-4</v>
      </c>
      <c r="U229">
        <f t="shared" si="65"/>
        <v>2.499239277845994E-4</v>
      </c>
      <c r="V229">
        <f t="shared" si="69"/>
        <v>5.7417440944113431E-4</v>
      </c>
      <c r="W229">
        <f t="shared" si="45"/>
        <v>1.319106399212849E-3</v>
      </c>
      <c r="X229">
        <f t="shared" si="48"/>
        <v>3.0305107016837239E-3</v>
      </c>
      <c r="Y229">
        <f t="shared" si="51"/>
        <v>6.9622853156500082E-3</v>
      </c>
      <c r="Z229">
        <f t="shared" si="54"/>
        <v>1.5995131378214355E-2</v>
      </c>
      <c r="AA229">
        <f t="shared" si="57"/>
        <v>3.6747162204232561E-2</v>
      </c>
      <c r="AB229">
        <f t="shared" si="67"/>
        <v>8.442280953932943E-2</v>
      </c>
      <c r="AC229">
        <f t="shared" si="71"/>
        <v>0.19377999836034945</v>
      </c>
    </row>
    <row r="230" spans="1:30" x14ac:dyDescent="0.2">
      <c r="A230">
        <v>216</v>
      </c>
      <c r="B230">
        <f t="shared" si="58"/>
        <v>21</v>
      </c>
      <c r="C230">
        <f t="shared" si="59"/>
        <v>5</v>
      </c>
      <c r="D230">
        <f t="shared" si="60"/>
        <v>517.33333333333337</v>
      </c>
      <c r="E230">
        <f t="shared" si="61"/>
        <v>-217.33333333333337</v>
      </c>
      <c r="F230" t="e">
        <f t="shared" si="62"/>
        <v>#N/A</v>
      </c>
      <c r="G230" t="e">
        <f t="shared" si="63"/>
        <v>#N/A</v>
      </c>
      <c r="H230">
        <f t="shared" si="64"/>
        <v>4.5877798803840855E-9</v>
      </c>
      <c r="I230">
        <f t="shared" si="68"/>
        <v>1.0539950403371387E-8</v>
      </c>
      <c r="J230">
        <f t="shared" si="72"/>
        <v>2.4214447380206099E-8</v>
      </c>
      <c r="K230">
        <f t="shared" si="47"/>
        <v>5.5630191745610023E-8</v>
      </c>
      <c r="L230">
        <f t="shared" si="50"/>
        <v>1.2780461949270376E-7</v>
      </c>
      <c r="M230">
        <f t="shared" si="53"/>
        <v>2.936179123445811E-7</v>
      </c>
      <c r="N230">
        <f t="shared" si="56"/>
        <v>6.7455682581576795E-7</v>
      </c>
      <c r="O230">
        <f t="shared" si="66"/>
        <v>1.5497246323331882E-6</v>
      </c>
      <c r="P230">
        <f t="shared" si="70"/>
        <v>3.5603322717190373E-6</v>
      </c>
      <c r="Q230">
        <f t="shared" si="46"/>
        <v>8.1794956475330304E-6</v>
      </c>
      <c r="R230">
        <f t="shared" si="49"/>
        <v>1.8791546390053201E-5</v>
      </c>
      <c r="S230">
        <f t="shared" si="52"/>
        <v>4.3171636852209169E-5</v>
      </c>
      <c r="T230">
        <f t="shared" si="55"/>
        <v>9.9182376469324112E-5</v>
      </c>
      <c r="U230">
        <f t="shared" si="65"/>
        <v>2.2786126539001828E-4</v>
      </c>
      <c r="V230">
        <f t="shared" si="69"/>
        <v>5.2348772144211373E-4</v>
      </c>
      <c r="W230">
        <f t="shared" ref="W230:W293" si="73">$C$11*(EXP(-$C$7*($D230-($W$14-1)*$C$3))-EXP(-$C$5*($D230-($W$14-1)*$C$3)))</f>
        <v>1.2026589689634042E-3</v>
      </c>
      <c r="X230">
        <f t="shared" si="48"/>
        <v>2.762984758541386E-3</v>
      </c>
      <c r="Y230">
        <f t="shared" si="51"/>
        <v>6.347672094036738E-3</v>
      </c>
      <c r="Z230">
        <f t="shared" si="54"/>
        <v>1.4583120984961173E-2</v>
      </c>
      <c r="AA230">
        <f t="shared" si="57"/>
        <v>3.3503214172295286E-2</v>
      </c>
      <c r="AB230">
        <f t="shared" si="67"/>
        <v>7.6970174012036846E-2</v>
      </c>
      <c r="AC230">
        <f t="shared" si="71"/>
        <v>0.17680382811963441</v>
      </c>
    </row>
    <row r="231" spans="1:30" x14ac:dyDescent="0.2">
      <c r="A231">
        <v>217</v>
      </c>
      <c r="B231">
        <f t="shared" si="58"/>
        <v>21</v>
      </c>
      <c r="C231">
        <f t="shared" si="59"/>
        <v>6</v>
      </c>
      <c r="D231">
        <f t="shared" si="60"/>
        <v>520</v>
      </c>
      <c r="E231">
        <f t="shared" si="61"/>
        <v>-220</v>
      </c>
      <c r="F231" t="e">
        <f t="shared" si="62"/>
        <v>#N/A</v>
      </c>
      <c r="G231" t="e">
        <f t="shared" si="63"/>
        <v>#N/A</v>
      </c>
      <c r="H231">
        <f t="shared" si="64"/>
        <v>4.182782089501102E-9</v>
      </c>
      <c r="I231">
        <f t="shared" si="68"/>
        <v>9.6095098110419535E-9</v>
      </c>
      <c r="J231">
        <f t="shared" si="72"/>
        <v>2.2076856224543524E-8</v>
      </c>
      <c r="K231">
        <f t="shared" si="47"/>
        <v>5.07192968572784E-8</v>
      </c>
      <c r="L231">
        <f t="shared" si="50"/>
        <v>1.1652234573312398E-7</v>
      </c>
      <c r="M231">
        <f t="shared" si="53"/>
        <v>2.6769805372807064E-7</v>
      </c>
      <c r="N231">
        <f t="shared" si="56"/>
        <v>6.1500862790668418E-7</v>
      </c>
      <c r="O231">
        <f t="shared" si="66"/>
        <v>1.4129187983707839E-6</v>
      </c>
      <c r="P231">
        <f t="shared" si="70"/>
        <v>3.2460349988658138E-6</v>
      </c>
      <c r="Q231">
        <f t="shared" si="46"/>
        <v>7.4574301269199262E-6</v>
      </c>
      <c r="R231">
        <f t="shared" si="49"/>
        <v>1.7132675438596497E-5</v>
      </c>
      <c r="S231">
        <f t="shared" si="52"/>
        <v>3.9360552186027815E-5</v>
      </c>
      <c r="T231">
        <f t="shared" si="55"/>
        <v>9.0426803095730208E-5</v>
      </c>
      <c r="U231">
        <f t="shared" si="65"/>
        <v>2.0774623992741217E-4</v>
      </c>
      <c r="V231">
        <f t="shared" si="69"/>
        <v>4.7727552812287512E-4</v>
      </c>
      <c r="W231">
        <f t="shared" si="73"/>
        <v>1.0964912280701756E-3</v>
      </c>
      <c r="X231">
        <f t="shared" si="48"/>
        <v>2.5190753399057793E-3</v>
      </c>
      <c r="Y231">
        <f t="shared" si="51"/>
        <v>5.7873153981267316E-3</v>
      </c>
      <c r="Z231">
        <f t="shared" si="54"/>
        <v>1.329575935535437E-2</v>
      </c>
      <c r="AA231">
        <f t="shared" si="57"/>
        <v>3.0545633799864007E-2</v>
      </c>
      <c r="AB231">
        <f t="shared" si="67"/>
        <v>7.0175438596235928E-2</v>
      </c>
      <c r="AC231">
        <f t="shared" si="71"/>
        <v>0.16121653858511018</v>
      </c>
    </row>
    <row r="232" spans="1:30" x14ac:dyDescent="0.2">
      <c r="A232">
        <v>218</v>
      </c>
      <c r="B232">
        <f t="shared" si="58"/>
        <v>21</v>
      </c>
      <c r="C232">
        <f t="shared" si="59"/>
        <v>7</v>
      </c>
      <c r="D232">
        <f t="shared" si="60"/>
        <v>522.66666666666674</v>
      </c>
      <c r="E232">
        <f t="shared" si="61"/>
        <v>-222.66666666666674</v>
      </c>
      <c r="F232" t="e">
        <f t="shared" si="62"/>
        <v>#N/A</v>
      </c>
      <c r="G232" t="e">
        <f t="shared" si="63"/>
        <v>#N/A</v>
      </c>
      <c r="H232">
        <f t="shared" si="64"/>
        <v>3.8135364957366728E-9</v>
      </c>
      <c r="I232">
        <f t="shared" si="68"/>
        <v>8.7612061987477489E-9</v>
      </c>
      <c r="J232">
        <f t="shared" si="72"/>
        <v>2.0127966296582732E-8</v>
      </c>
      <c r="K232">
        <f t="shared" si="47"/>
        <v>4.62419235486407E-8</v>
      </c>
      <c r="L232">
        <f t="shared" si="50"/>
        <v>1.0623604302444447E-7</v>
      </c>
      <c r="M232">
        <f t="shared" si="53"/>
        <v>2.440663357271468E-7</v>
      </c>
      <c r="N232">
        <f t="shared" si="56"/>
        <v>5.6071719671985519E-7</v>
      </c>
      <c r="O232">
        <f t="shared" si="66"/>
        <v>1.2881898429812932E-6</v>
      </c>
      <c r="P232">
        <f t="shared" si="70"/>
        <v>2.9594831071130014E-6</v>
      </c>
      <c r="Q232">
        <f t="shared" si="46"/>
        <v>6.7991067535644374E-6</v>
      </c>
      <c r="R232">
        <f t="shared" si="49"/>
        <v>1.5620245486537402E-5</v>
      </c>
      <c r="S232">
        <f t="shared" si="52"/>
        <v>3.5885900590070752E-5</v>
      </c>
      <c r="T232">
        <f t="shared" si="55"/>
        <v>8.2444149950802804E-5</v>
      </c>
      <c r="U232">
        <f t="shared" si="65"/>
        <v>1.8940691885523198E-4</v>
      </c>
      <c r="V232">
        <f t="shared" si="69"/>
        <v>4.3514283222812383E-4</v>
      </c>
      <c r="W232">
        <f t="shared" si="73"/>
        <v>9.9969571113839328E-4</v>
      </c>
      <c r="X232">
        <f t="shared" si="48"/>
        <v>2.2966976377645273E-3</v>
      </c>
      <c r="Y232">
        <f t="shared" si="51"/>
        <v>5.276425596851376E-3</v>
      </c>
      <c r="Z232">
        <f t="shared" si="54"/>
        <v>1.2122042806734849E-2</v>
      </c>
      <c r="AA232">
        <f t="shared" si="57"/>
        <v>2.7849141262599915E-2</v>
      </c>
      <c r="AB232">
        <f t="shared" si="67"/>
        <v>6.3980525512816938E-2</v>
      </c>
      <c r="AC232">
        <f t="shared" si="71"/>
        <v>0.14698797426010388</v>
      </c>
    </row>
    <row r="233" spans="1:30" x14ac:dyDescent="0.2">
      <c r="A233">
        <v>219</v>
      </c>
      <c r="B233">
        <f t="shared" si="58"/>
        <v>21</v>
      </c>
      <c r="C233">
        <f t="shared" si="59"/>
        <v>8</v>
      </c>
      <c r="D233">
        <f t="shared" si="60"/>
        <v>525.33333333333337</v>
      </c>
      <c r="E233">
        <f t="shared" si="61"/>
        <v>-225.33333333333337</v>
      </c>
      <c r="F233" t="e">
        <f t="shared" si="62"/>
        <v>#N/A</v>
      </c>
      <c r="G233" t="e">
        <f t="shared" si="63"/>
        <v>#N/A</v>
      </c>
      <c r="H233">
        <f t="shared" si="64"/>
        <v>3.4768869841006256E-9</v>
      </c>
      <c r="I233">
        <f t="shared" si="68"/>
        <v>7.9877887182939816E-9</v>
      </c>
      <c r="J233">
        <f t="shared" si="72"/>
        <v>1.8351119521536345E-8</v>
      </c>
      <c r="K233">
        <f t="shared" si="47"/>
        <v>4.2159801613485557E-8</v>
      </c>
      <c r="L233">
        <f t="shared" si="50"/>
        <v>9.6857789520824421E-8</v>
      </c>
      <c r="M233">
        <f t="shared" si="53"/>
        <v>2.2252076698244015E-7</v>
      </c>
      <c r="N233">
        <f t="shared" si="56"/>
        <v>5.1121847797081419E-7</v>
      </c>
      <c r="O233">
        <f t="shared" si="66"/>
        <v>1.1744716493783244E-6</v>
      </c>
      <c r="P233">
        <f t="shared" si="70"/>
        <v>2.6982273032630722E-6</v>
      </c>
      <c r="Q233">
        <f t="shared" si="46"/>
        <v>6.1988985293327553E-6</v>
      </c>
      <c r="R233">
        <f t="shared" si="49"/>
        <v>1.4241329086876151E-5</v>
      </c>
      <c r="S233">
        <f t="shared" si="52"/>
        <v>3.2717982590132128E-5</v>
      </c>
      <c r="T233">
        <f t="shared" si="55"/>
        <v>7.5166185560212817E-5</v>
      </c>
      <c r="U233">
        <f t="shared" si="65"/>
        <v>1.726865474088367E-4</v>
      </c>
      <c r="V233">
        <f t="shared" si="69"/>
        <v>3.9672950587729612E-4</v>
      </c>
      <c r="W233">
        <f t="shared" si="73"/>
        <v>9.1144506156007343E-4</v>
      </c>
      <c r="X233">
        <f t="shared" si="48"/>
        <v>2.0939508857684553E-3</v>
      </c>
      <c r="Y233">
        <f t="shared" si="51"/>
        <v>4.8106358758536185E-3</v>
      </c>
      <c r="Z233">
        <f t="shared" si="54"/>
        <v>1.105193903416554E-2</v>
      </c>
      <c r="AA233">
        <f t="shared" si="57"/>
        <v>2.5390688376146955E-2</v>
      </c>
      <c r="AB233">
        <f t="shared" si="67"/>
        <v>5.833248393983835E-2</v>
      </c>
      <c r="AC233">
        <f t="shared" si="71"/>
        <v>0.13401275045313807</v>
      </c>
    </row>
    <row r="234" spans="1:30" x14ac:dyDescent="0.2">
      <c r="A234">
        <v>220</v>
      </c>
      <c r="B234">
        <f t="shared" si="58"/>
        <v>21</v>
      </c>
      <c r="C234">
        <f t="shared" si="59"/>
        <v>9</v>
      </c>
      <c r="D234">
        <f t="shared" si="60"/>
        <v>528</v>
      </c>
      <c r="E234">
        <f t="shared" si="61"/>
        <v>-228</v>
      </c>
      <c r="F234" t="e">
        <f t="shared" si="62"/>
        <v>#N/A</v>
      </c>
      <c r="G234" t="e">
        <f t="shared" si="63"/>
        <v>#N/A</v>
      </c>
      <c r="H234">
        <f t="shared" si="64"/>
        <v>3.1699560535798992E-9</v>
      </c>
      <c r="I234">
        <f t="shared" si="68"/>
        <v>7.2826466083202471E-9</v>
      </c>
      <c r="J234">
        <f t="shared" si="72"/>
        <v>1.6731128358004412E-8</v>
      </c>
      <c r="K234">
        <f t="shared" si="47"/>
        <v>3.8438039244167821E-8</v>
      </c>
      <c r="L234">
        <f t="shared" si="50"/>
        <v>8.8307424898174111E-8</v>
      </c>
      <c r="M234">
        <f t="shared" si="53"/>
        <v>2.0287718742911363E-7</v>
      </c>
      <c r="N234">
        <f t="shared" si="56"/>
        <v>4.6608938293249603E-7</v>
      </c>
      <c r="O234">
        <f t="shared" si="66"/>
        <v>1.0707922149122809E-6</v>
      </c>
      <c r="P234">
        <f t="shared" si="70"/>
        <v>2.4600345116267376E-6</v>
      </c>
      <c r="Q234">
        <f>$C$11*(EXP(-$C$7*($D234-($Q$14-1)*$C$3))-EXP(-$C$5*($D234-($Q$14-1)*$C$3)))</f>
        <v>5.6516751934831363E-6</v>
      </c>
      <c r="R234">
        <f t="shared" si="49"/>
        <v>1.2984139995463257E-5</v>
      </c>
      <c r="S234">
        <f t="shared" si="52"/>
        <v>2.9829720507679708E-5</v>
      </c>
      <c r="T234">
        <f t="shared" si="55"/>
        <v>6.8530701754386002E-5</v>
      </c>
      <c r="U234">
        <f t="shared" si="65"/>
        <v>1.5744220874411129E-4</v>
      </c>
      <c r="V234">
        <f t="shared" si="69"/>
        <v>3.6170721238292089E-4</v>
      </c>
      <c r="W234">
        <f t="shared" si="73"/>
        <v>8.3098495970964812E-4</v>
      </c>
      <c r="X234">
        <f t="shared" si="48"/>
        <v>1.9091021124915007E-3</v>
      </c>
      <c r="Y234">
        <f t="shared" si="51"/>
        <v>4.3859649122807032E-3</v>
      </c>
      <c r="Z234">
        <f t="shared" si="54"/>
        <v>1.0076301359623119E-2</v>
      </c>
      <c r="AA234">
        <f t="shared" si="57"/>
        <v>2.3149261592506919E-2</v>
      </c>
      <c r="AB234">
        <f t="shared" si="67"/>
        <v>5.3183037421416487E-2</v>
      </c>
      <c r="AC234">
        <f t="shared" si="71"/>
        <v>0.12218251846832767</v>
      </c>
    </row>
    <row r="235" spans="1:30" s="1" customFormat="1" x14ac:dyDescent="0.2">
      <c r="A235" s="1">
        <v>221</v>
      </c>
      <c r="B235" s="1">
        <f t="shared" si="58"/>
        <v>22</v>
      </c>
      <c r="C235" s="1">
        <f t="shared" si="59"/>
        <v>0</v>
      </c>
      <c r="D235" s="1">
        <f t="shared" si="60"/>
        <v>528</v>
      </c>
      <c r="E235" s="1">
        <f t="shared" si="61"/>
        <v>-228</v>
      </c>
      <c r="F235" s="1" t="e">
        <f t="shared" si="62"/>
        <v>#N/A</v>
      </c>
      <c r="G235" s="1" t="e">
        <f t="shared" si="63"/>
        <v>#N/A</v>
      </c>
      <c r="H235" s="1">
        <f t="shared" si="64"/>
        <v>3.1699560535798992E-9</v>
      </c>
      <c r="I235" s="1">
        <f t="shared" si="68"/>
        <v>7.2826466083202471E-9</v>
      </c>
      <c r="J235" s="1">
        <f t="shared" si="72"/>
        <v>1.6731128358004412E-8</v>
      </c>
      <c r="K235" s="1">
        <f t="shared" si="47"/>
        <v>3.8438039244167821E-8</v>
      </c>
      <c r="L235" s="1">
        <f t="shared" si="50"/>
        <v>8.8307424898174111E-8</v>
      </c>
      <c r="M235" s="1">
        <f t="shared" si="53"/>
        <v>2.0287718742911363E-7</v>
      </c>
      <c r="N235" s="1">
        <f t="shared" si="56"/>
        <v>4.6608938293249603E-7</v>
      </c>
      <c r="O235" s="1">
        <f t="shared" si="66"/>
        <v>1.0707922149122809E-6</v>
      </c>
      <c r="P235" s="1">
        <f t="shared" si="70"/>
        <v>2.4600345116267376E-6</v>
      </c>
      <c r="Q235" s="1">
        <f>$C$11*(EXP(-$C$7*($D235-($Q$14-1)*$C$3))-EXP(-$C$5*($D235-($Q$14-1)*$C$3)))</f>
        <v>5.6516751934831363E-6</v>
      </c>
      <c r="R235" s="1">
        <f t="shared" si="49"/>
        <v>1.2984139995463257E-5</v>
      </c>
      <c r="S235" s="1">
        <f t="shared" si="52"/>
        <v>2.9829720507679708E-5</v>
      </c>
      <c r="T235" s="1">
        <f t="shared" si="55"/>
        <v>6.8530701754386002E-5</v>
      </c>
      <c r="U235" s="1">
        <f t="shared" si="65"/>
        <v>1.5744220874411129E-4</v>
      </c>
      <c r="V235" s="1">
        <f t="shared" si="69"/>
        <v>3.6170721238292089E-4</v>
      </c>
      <c r="W235" s="1">
        <f t="shared" si="73"/>
        <v>8.3098495970964812E-4</v>
      </c>
      <c r="X235" s="1">
        <f t="shared" si="48"/>
        <v>1.9091021124915007E-3</v>
      </c>
      <c r="Y235" s="1">
        <f t="shared" si="51"/>
        <v>4.3859649122807032E-3</v>
      </c>
      <c r="Z235" s="1">
        <f t="shared" si="54"/>
        <v>1.0076301359623119E-2</v>
      </c>
      <c r="AA235" s="1">
        <f t="shared" si="57"/>
        <v>2.3149261592506919E-2</v>
      </c>
      <c r="AB235" s="1">
        <f t="shared" si="67"/>
        <v>5.3183037421416487E-2</v>
      </c>
      <c r="AC235" s="1">
        <f t="shared" si="71"/>
        <v>0.12218251846832767</v>
      </c>
      <c r="AD235" s="1">
        <f>$C$11*(EXP(-$C$7*($D235-($AD$14-1)*$C$3))-EXP(-$C$5*($D235-($AD$14-1)*$C$3)))</f>
        <v>0</v>
      </c>
    </row>
    <row r="236" spans="1:30" x14ac:dyDescent="0.2">
      <c r="A236">
        <v>222</v>
      </c>
      <c r="B236">
        <f t="shared" si="58"/>
        <v>22</v>
      </c>
      <c r="C236">
        <f t="shared" si="59"/>
        <v>1</v>
      </c>
      <c r="D236">
        <f t="shared" si="60"/>
        <v>530.66666666666663</v>
      </c>
      <c r="E236">
        <f t="shared" si="61"/>
        <v>-230.66666666666663</v>
      </c>
      <c r="F236" t="e">
        <f t="shared" si="62"/>
        <v>#N/A</v>
      </c>
      <c r="G236" t="e">
        <f t="shared" si="63"/>
        <v>#N/A</v>
      </c>
      <c r="H236">
        <f t="shared" si="64"/>
        <v>2.8901202217900529E-9</v>
      </c>
      <c r="I236">
        <f t="shared" si="68"/>
        <v>6.6397526890277999E-9</v>
      </c>
      <c r="J236">
        <f t="shared" si="72"/>
        <v>1.5254145982946751E-8</v>
      </c>
      <c r="K236">
        <f t="shared" si="47"/>
        <v>3.5044824794991128E-8</v>
      </c>
      <c r="L236">
        <f t="shared" si="50"/>
        <v>8.0511865186331221E-8</v>
      </c>
      <c r="M236">
        <f t="shared" si="53"/>
        <v>1.8496769419456349E-7</v>
      </c>
      <c r="N236">
        <f t="shared" si="56"/>
        <v>4.2494417209777946E-7</v>
      </c>
      <c r="O236">
        <f t="shared" si="66"/>
        <v>9.7626534290859079E-7</v>
      </c>
      <c r="P236">
        <f t="shared" si="70"/>
        <v>2.2428687868794292E-6</v>
      </c>
      <c r="Q236">
        <f>$C$11*(EXP(-$C$7*($D236-($Q$14-1)*$C$3))-EXP(-$C$5*($D236-($Q$14-1)*$C$3)))</f>
        <v>5.1527593719251922E-6</v>
      </c>
      <c r="R236">
        <f t="shared" si="49"/>
        <v>1.1837932428452048E-5</v>
      </c>
      <c r="S236">
        <f t="shared" si="52"/>
        <v>2.7196427014257848E-5</v>
      </c>
      <c r="T236">
        <f t="shared" si="55"/>
        <v>6.2480981946149851E-5</v>
      </c>
      <c r="U236">
        <f t="shared" si="65"/>
        <v>1.4354360236028352E-4</v>
      </c>
      <c r="V236">
        <f t="shared" si="69"/>
        <v>3.2977659980321246E-4</v>
      </c>
      <c r="W236">
        <f t="shared" si="73"/>
        <v>7.5762767542093086E-4</v>
      </c>
      <c r="X236">
        <f t="shared" si="48"/>
        <v>1.7405713289125018E-3</v>
      </c>
      <c r="Y236">
        <f t="shared" si="51"/>
        <v>3.9987828445535887E-3</v>
      </c>
      <c r="Z236">
        <f t="shared" si="54"/>
        <v>9.1867905510581438E-3</v>
      </c>
      <c r="AA236">
        <f t="shared" si="57"/>
        <v>2.110570238740558E-2</v>
      </c>
      <c r="AB236">
        <f t="shared" si="67"/>
        <v>4.8488171226939422E-2</v>
      </c>
      <c r="AC236">
        <f t="shared" si="71"/>
        <v>0.11139656241541251</v>
      </c>
      <c r="AD236">
        <f t="shared" ref="AD236:AD299" si="74">$C$11*(EXP(-$C$7*($D236-($AD$14-1)*$C$3))-EXP(-$C$5*($D236-($AD$14-1)*$C$3)))</f>
        <v>0.21171434591476623</v>
      </c>
    </row>
    <row r="237" spans="1:30" x14ac:dyDescent="0.2">
      <c r="A237">
        <v>223</v>
      </c>
      <c r="B237">
        <f t="shared" si="58"/>
        <v>22</v>
      </c>
      <c r="C237">
        <f t="shared" si="59"/>
        <v>2</v>
      </c>
      <c r="D237">
        <f t="shared" si="60"/>
        <v>533.33333333333326</v>
      </c>
      <c r="E237">
        <f t="shared" si="61"/>
        <v>-233.33333333333326</v>
      </c>
      <c r="F237" t="e">
        <f t="shared" si="62"/>
        <v>#N/A</v>
      </c>
      <c r="G237" t="e">
        <f t="shared" si="63"/>
        <v>#N/A</v>
      </c>
      <c r="H237">
        <f t="shared" si="64"/>
        <v>2.6349876008428556E-9</v>
      </c>
      <c r="I237">
        <f t="shared" si="68"/>
        <v>6.0536118450515453E-9</v>
      </c>
      <c r="J237">
        <f t="shared" si="72"/>
        <v>1.3907547936402554E-8</v>
      </c>
      <c r="K237">
        <f t="shared" si="47"/>
        <v>3.1951154873176046E-8</v>
      </c>
      <c r="L237">
        <f t="shared" si="50"/>
        <v>7.340447808614566E-8</v>
      </c>
      <c r="M237">
        <f t="shared" si="53"/>
        <v>1.6863920645394284E-7</v>
      </c>
      <c r="N237">
        <f t="shared" si="56"/>
        <v>3.8743115808329911E-7</v>
      </c>
      <c r="O237">
        <f t="shared" si="66"/>
        <v>8.9008306792976397E-7</v>
      </c>
      <c r="P237">
        <f t="shared" si="70"/>
        <v>2.0448739118832644E-6</v>
      </c>
      <c r="Q237">
        <f>$C$11*(EXP(-$C$7*($D237-($Q$14-1)*$C$3))-EXP(-$C$5*($D237-($Q$14-1)*$C$3)))</f>
        <v>4.6978865975133163E-6</v>
      </c>
      <c r="R237">
        <f t="shared" si="49"/>
        <v>1.079290921305233E-5</v>
      </c>
      <c r="S237">
        <f t="shared" si="52"/>
        <v>2.4795594117331113E-5</v>
      </c>
      <c r="T237">
        <f t="shared" si="55"/>
        <v>5.6965316347504813E-5</v>
      </c>
      <c r="U237">
        <f t="shared" si="65"/>
        <v>1.30871930360529E-4</v>
      </c>
      <c r="V237">
        <f t="shared" si="69"/>
        <v>3.0066474224085241E-4</v>
      </c>
      <c r="W237">
        <f t="shared" si="73"/>
        <v>6.9074618963534942E-4</v>
      </c>
      <c r="X237">
        <f t="shared" si="48"/>
        <v>1.5869180235091906E-3</v>
      </c>
      <c r="Y237">
        <f t="shared" si="51"/>
        <v>3.6457802462403067E-3</v>
      </c>
      <c r="Z237">
        <f t="shared" si="54"/>
        <v>8.3758035430738526E-3</v>
      </c>
      <c r="AA237">
        <f t="shared" si="57"/>
        <v>1.9242543503414547E-2</v>
      </c>
      <c r="AB237">
        <f t="shared" si="67"/>
        <v>4.4207756136662314E-2</v>
      </c>
      <c r="AC237">
        <f t="shared" si="71"/>
        <v>0.10156275308960366</v>
      </c>
      <c r="AD237">
        <f t="shared" si="74"/>
        <v>0.22636765044372925</v>
      </c>
    </row>
    <row r="238" spans="1:30" x14ac:dyDescent="0.2">
      <c r="A238">
        <v>224</v>
      </c>
      <c r="B238">
        <f t="shared" si="58"/>
        <v>22</v>
      </c>
      <c r="C238">
        <f t="shared" ref="C238:C301" si="75">MOD(A238-1,10)</f>
        <v>3</v>
      </c>
      <c r="D238">
        <f t="shared" ref="D238:D301" si="76">(B238+C238/9)*$C$3</f>
        <v>536</v>
      </c>
      <c r="E238">
        <f t="shared" si="61"/>
        <v>-236</v>
      </c>
      <c r="F238" t="e">
        <f t="shared" ref="F238:F301" si="77">IF(E238&lt;0,NA(),D238)</f>
        <v>#N/A</v>
      </c>
      <c r="G238" t="e">
        <f t="shared" si="63"/>
        <v>#N/A</v>
      </c>
      <c r="H238">
        <f t="shared" ref="H238:H301" si="78">$C$10*(EXP(-$C$7*D238)-EXP(-$C$5*D238))</f>
        <v>2.402377452760488E-9</v>
      </c>
      <c r="I238">
        <f t="shared" si="68"/>
        <v>5.5192140561358803E-9</v>
      </c>
      <c r="J238">
        <f t="shared" si="72"/>
        <v>1.2679824214319598E-8</v>
      </c>
      <c r="K238">
        <f t="shared" si="47"/>
        <v>2.9130586433280992E-8</v>
      </c>
      <c r="L238">
        <f t="shared" si="50"/>
        <v>6.6924513432017646E-8</v>
      </c>
      <c r="M238">
        <f t="shared" si="53"/>
        <v>1.5375215697667134E-7</v>
      </c>
      <c r="N238">
        <f t="shared" si="56"/>
        <v>3.532296995926965E-7</v>
      </c>
      <c r="O238">
        <f t="shared" si="66"/>
        <v>8.1150874971645335E-7</v>
      </c>
      <c r="P238">
        <f t="shared" si="70"/>
        <v>1.8643575317299811E-6</v>
      </c>
      <c r="Q238">
        <f t="shared" ref="Q238:Q301" si="79">$C$11*(EXP(-$C$7*($D238-($Q$14-1)*$C$3))-EXP(-$C$5*($D238-($Q$14-1)*$C$3)))</f>
        <v>4.2831688596491243E-6</v>
      </c>
      <c r="R238">
        <f t="shared" si="49"/>
        <v>9.8401380465069519E-6</v>
      </c>
      <c r="S238">
        <f t="shared" si="52"/>
        <v>2.2606700773932549E-5</v>
      </c>
      <c r="T238">
        <f t="shared" si="55"/>
        <v>5.1936559981853035E-5</v>
      </c>
      <c r="U238">
        <f t="shared" si="65"/>
        <v>1.1931888203071885E-4</v>
      </c>
      <c r="V238">
        <f t="shared" si="69"/>
        <v>2.7412280701754406E-4</v>
      </c>
      <c r="W238">
        <f t="shared" si="73"/>
        <v>6.297688349764446E-4</v>
      </c>
      <c r="X238">
        <f t="shared" si="48"/>
        <v>1.4468288495316827E-3</v>
      </c>
      <c r="Y238">
        <f t="shared" si="51"/>
        <v>3.3239398388385934E-3</v>
      </c>
      <c r="Z238">
        <f t="shared" si="54"/>
        <v>7.6364084499660045E-3</v>
      </c>
      <c r="AA238">
        <f t="shared" si="57"/>
        <v>1.7543859649122806E-2</v>
      </c>
      <c r="AB238">
        <f t="shared" si="67"/>
        <v>4.0305205438492468E-2</v>
      </c>
      <c r="AC238">
        <f t="shared" si="71"/>
        <v>9.2597046304671707E-2</v>
      </c>
      <c r="AD238">
        <f t="shared" si="74"/>
        <v>0.21163565845759974</v>
      </c>
    </row>
    <row r="239" spans="1:30" x14ac:dyDescent="0.2">
      <c r="A239">
        <v>225</v>
      </c>
      <c r="B239">
        <f t="shared" si="58"/>
        <v>22</v>
      </c>
      <c r="C239">
        <f t="shared" si="75"/>
        <v>4</v>
      </c>
      <c r="D239">
        <f t="shared" si="76"/>
        <v>538.66666666666663</v>
      </c>
      <c r="E239">
        <f t="shared" si="61"/>
        <v>-238.66666666666663</v>
      </c>
      <c r="F239" t="e">
        <f t="shared" si="77"/>
        <v>#N/A</v>
      </c>
      <c r="G239" t="e">
        <f t="shared" si="63"/>
        <v>#N/A</v>
      </c>
      <c r="H239">
        <f t="shared" si="78"/>
        <v>2.1903015496869447E-9</v>
      </c>
      <c r="I239">
        <f t="shared" si="68"/>
        <v>5.0319915741456996E-9</v>
      </c>
      <c r="J239">
        <f t="shared" si="72"/>
        <v>1.1560480887160213E-8</v>
      </c>
      <c r="K239">
        <f t="shared" ref="K239:K302" si="80">$C$11*(EXP(-$C$7*($D239-($K$14-1)*$C$3))-EXP(-$C$5*($D239-($K$14-1)*$C$3)))</f>
        <v>2.6559010756111206E-8</v>
      </c>
      <c r="L239">
        <f t="shared" si="50"/>
        <v>6.1016583931787004E-8</v>
      </c>
      <c r="M239">
        <f t="shared" si="53"/>
        <v>1.4017929917996454E-7</v>
      </c>
      <c r="N239">
        <f t="shared" si="56"/>
        <v>3.2204746074532494E-7</v>
      </c>
      <c r="O239">
        <f t="shared" si="66"/>
        <v>7.3987077677825417E-7</v>
      </c>
      <c r="P239">
        <f t="shared" si="70"/>
        <v>1.6997766883911151E-6</v>
      </c>
      <c r="Q239">
        <f t="shared" si="79"/>
        <v>3.905061371634364E-6</v>
      </c>
      <c r="R239">
        <f t="shared" si="49"/>
        <v>8.9714751475177185E-6</v>
      </c>
      <c r="S239">
        <f t="shared" si="52"/>
        <v>2.0611037487700776E-5</v>
      </c>
      <c r="T239">
        <f t="shared" si="55"/>
        <v>4.7351729713808206E-5</v>
      </c>
      <c r="U239">
        <f t="shared" si="65"/>
        <v>1.0878570805703143E-4</v>
      </c>
      <c r="V239">
        <f t="shared" si="69"/>
        <v>2.499239277845994E-4</v>
      </c>
      <c r="W239">
        <f t="shared" si="73"/>
        <v>5.7417440944113431E-4</v>
      </c>
      <c r="X239">
        <f t="shared" si="48"/>
        <v>1.319106399212849E-3</v>
      </c>
      <c r="Y239">
        <f t="shared" si="51"/>
        <v>3.0305107016837239E-3</v>
      </c>
      <c r="Z239">
        <f t="shared" si="54"/>
        <v>6.9622853156500082E-3</v>
      </c>
      <c r="AA239">
        <f t="shared" si="57"/>
        <v>1.5995131378214355E-2</v>
      </c>
      <c r="AB239">
        <f t="shared" si="67"/>
        <v>3.6747162204232561E-2</v>
      </c>
      <c r="AC239">
        <f t="shared" si="71"/>
        <v>8.442280953932943E-2</v>
      </c>
      <c r="AD239">
        <f t="shared" si="74"/>
        <v>0.19377999836034945</v>
      </c>
    </row>
    <row r="240" spans="1:30" x14ac:dyDescent="0.2">
      <c r="A240">
        <v>226</v>
      </c>
      <c r="B240">
        <f t="shared" si="58"/>
        <v>22</v>
      </c>
      <c r="C240">
        <f t="shared" si="75"/>
        <v>5</v>
      </c>
      <c r="D240">
        <f t="shared" si="76"/>
        <v>541.33333333333337</v>
      </c>
      <c r="E240">
        <f t="shared" si="61"/>
        <v>-241.33333333333337</v>
      </c>
      <c r="F240" t="e">
        <f t="shared" si="77"/>
        <v>#N/A</v>
      </c>
      <c r="G240" t="e">
        <f t="shared" si="63"/>
        <v>#N/A</v>
      </c>
      <c r="H240">
        <f t="shared" si="78"/>
        <v>1.996947179573495E-9</v>
      </c>
      <c r="I240">
        <f t="shared" si="68"/>
        <v>4.5877798803840855E-9</v>
      </c>
      <c r="J240">
        <f t="shared" si="72"/>
        <v>1.0539950403371387E-8</v>
      </c>
      <c r="K240">
        <f t="shared" si="80"/>
        <v>2.4214447380206099E-8</v>
      </c>
      <c r="L240">
        <f t="shared" si="50"/>
        <v>5.5630191745610023E-8</v>
      </c>
      <c r="M240">
        <f t="shared" si="53"/>
        <v>1.2780461949270376E-7</v>
      </c>
      <c r="N240">
        <f t="shared" si="56"/>
        <v>2.936179123445811E-7</v>
      </c>
      <c r="O240">
        <f t="shared" si="66"/>
        <v>6.7455682581576795E-7</v>
      </c>
      <c r="P240">
        <f t="shared" si="70"/>
        <v>1.5497246323331882E-6</v>
      </c>
      <c r="Q240">
        <f t="shared" si="79"/>
        <v>3.5603322717190373E-6</v>
      </c>
      <c r="R240">
        <f t="shared" si="49"/>
        <v>8.1794956475330304E-6</v>
      </c>
      <c r="S240">
        <f t="shared" si="52"/>
        <v>1.8791546390053201E-5</v>
      </c>
      <c r="T240">
        <f t="shared" si="55"/>
        <v>4.3171636852209169E-5</v>
      </c>
      <c r="U240">
        <f t="shared" si="65"/>
        <v>9.9182376469324112E-5</v>
      </c>
      <c r="V240">
        <f t="shared" si="69"/>
        <v>2.2786126539001828E-4</v>
      </c>
      <c r="W240">
        <f t="shared" si="73"/>
        <v>5.2348772144211373E-4</v>
      </c>
      <c r="X240">
        <f t="shared" ref="X240:X303" si="81">$C$11*(EXP(-$C$7*($D240-($X$14-1)*$C$3))-EXP(-$C$5*($D240-($X$14-1)*$C$3)))</f>
        <v>1.2026589689634042E-3</v>
      </c>
      <c r="Y240">
        <f t="shared" si="51"/>
        <v>2.762984758541386E-3</v>
      </c>
      <c r="Z240">
        <f t="shared" si="54"/>
        <v>6.347672094036738E-3</v>
      </c>
      <c r="AA240">
        <f t="shared" si="57"/>
        <v>1.4583120984961173E-2</v>
      </c>
      <c r="AB240">
        <f t="shared" si="67"/>
        <v>3.3503214172295286E-2</v>
      </c>
      <c r="AC240">
        <f t="shared" si="71"/>
        <v>7.6970174012036846E-2</v>
      </c>
      <c r="AD240">
        <f t="shared" si="74"/>
        <v>0.17680382811963441</v>
      </c>
    </row>
    <row r="241" spans="1:32" x14ac:dyDescent="0.2">
      <c r="A241">
        <v>227</v>
      </c>
      <c r="B241">
        <f t="shared" si="58"/>
        <v>22</v>
      </c>
      <c r="C241">
        <f t="shared" si="75"/>
        <v>6</v>
      </c>
      <c r="D241">
        <f t="shared" si="76"/>
        <v>544</v>
      </c>
      <c r="E241">
        <f t="shared" si="61"/>
        <v>-244</v>
      </c>
      <c r="F241" t="e">
        <f t="shared" si="77"/>
        <v>#N/A</v>
      </c>
      <c r="G241" t="e">
        <f t="shared" si="63"/>
        <v>#N/A</v>
      </c>
      <c r="H241">
        <f t="shared" si="78"/>
        <v>1.8206616520800614E-9</v>
      </c>
      <c r="I241">
        <f t="shared" si="68"/>
        <v>4.182782089501102E-9</v>
      </c>
      <c r="J241">
        <f t="shared" si="72"/>
        <v>9.6095098110419535E-9</v>
      </c>
      <c r="K241">
        <f t="shared" si="80"/>
        <v>2.2076856224543524E-8</v>
      </c>
      <c r="L241">
        <f t="shared" si="50"/>
        <v>5.07192968572784E-8</v>
      </c>
      <c r="M241">
        <f t="shared" si="53"/>
        <v>1.1652234573312398E-7</v>
      </c>
      <c r="N241">
        <f t="shared" si="56"/>
        <v>2.6769805372807064E-7</v>
      </c>
      <c r="O241">
        <f t="shared" si="66"/>
        <v>6.1500862790668418E-7</v>
      </c>
      <c r="P241">
        <f t="shared" si="70"/>
        <v>1.4129187983707839E-6</v>
      </c>
      <c r="Q241">
        <f t="shared" si="79"/>
        <v>3.2460349988658138E-6</v>
      </c>
      <c r="R241">
        <f t="shared" si="49"/>
        <v>7.4574301269199262E-6</v>
      </c>
      <c r="S241">
        <f t="shared" si="52"/>
        <v>1.7132675438596497E-5</v>
      </c>
      <c r="T241">
        <f t="shared" si="55"/>
        <v>3.9360552186027815E-5</v>
      </c>
      <c r="U241">
        <f t="shared" si="65"/>
        <v>9.0426803095730208E-5</v>
      </c>
      <c r="V241">
        <f t="shared" si="69"/>
        <v>2.0774623992741217E-4</v>
      </c>
      <c r="W241">
        <f t="shared" si="73"/>
        <v>4.7727552812287512E-4</v>
      </c>
      <c r="X241">
        <f t="shared" si="81"/>
        <v>1.0964912280701756E-3</v>
      </c>
      <c r="Y241">
        <f t="shared" si="51"/>
        <v>2.5190753399057793E-3</v>
      </c>
      <c r="Z241">
        <f t="shared" si="54"/>
        <v>5.7873153981267316E-3</v>
      </c>
      <c r="AA241">
        <f t="shared" si="57"/>
        <v>1.329575935535437E-2</v>
      </c>
      <c r="AB241">
        <f t="shared" si="67"/>
        <v>3.0545633799864007E-2</v>
      </c>
      <c r="AC241">
        <f t="shared" si="71"/>
        <v>7.0175438596235928E-2</v>
      </c>
      <c r="AD241">
        <f t="shared" si="74"/>
        <v>0.16121653858511018</v>
      </c>
    </row>
    <row r="242" spans="1:32" x14ac:dyDescent="0.2">
      <c r="A242">
        <v>228</v>
      </c>
      <c r="B242">
        <f t="shared" si="58"/>
        <v>22</v>
      </c>
      <c r="C242">
        <f t="shared" si="75"/>
        <v>7</v>
      </c>
      <c r="D242">
        <f t="shared" si="76"/>
        <v>546.66666666666674</v>
      </c>
      <c r="E242">
        <f t="shared" si="61"/>
        <v>-246.66666666666674</v>
      </c>
      <c r="F242" t="e">
        <f t="shared" si="77"/>
        <v>#N/A</v>
      </c>
      <c r="G242" t="e">
        <f t="shared" si="63"/>
        <v>#N/A</v>
      </c>
      <c r="H242">
        <f t="shared" si="78"/>
        <v>1.659938172256944E-9</v>
      </c>
      <c r="I242">
        <f t="shared" si="68"/>
        <v>3.8135364957366728E-9</v>
      </c>
      <c r="J242">
        <f t="shared" si="72"/>
        <v>8.7612061987477489E-9</v>
      </c>
      <c r="K242">
        <f t="shared" si="80"/>
        <v>2.0127966296582732E-8</v>
      </c>
      <c r="L242">
        <f t="shared" si="50"/>
        <v>4.62419235486407E-8</v>
      </c>
      <c r="M242">
        <f t="shared" si="53"/>
        <v>1.0623604302444447E-7</v>
      </c>
      <c r="N242">
        <f t="shared" si="56"/>
        <v>2.440663357271468E-7</v>
      </c>
      <c r="O242">
        <f t="shared" si="66"/>
        <v>5.6071719671985519E-7</v>
      </c>
      <c r="P242">
        <f t="shared" si="70"/>
        <v>1.2881898429812932E-6</v>
      </c>
      <c r="Q242">
        <f t="shared" si="79"/>
        <v>2.9594831071130014E-6</v>
      </c>
      <c r="R242">
        <f t="shared" si="49"/>
        <v>6.7991067535644374E-6</v>
      </c>
      <c r="S242">
        <f t="shared" si="52"/>
        <v>1.5620245486537402E-5</v>
      </c>
      <c r="T242">
        <f t="shared" si="55"/>
        <v>3.5885900590070752E-5</v>
      </c>
      <c r="U242">
        <f t="shared" si="65"/>
        <v>8.2444149950802804E-5</v>
      </c>
      <c r="V242">
        <f t="shared" si="69"/>
        <v>1.8940691885523198E-4</v>
      </c>
      <c r="W242">
        <f t="shared" si="73"/>
        <v>4.3514283222812383E-4</v>
      </c>
      <c r="X242">
        <f t="shared" si="81"/>
        <v>9.9969571113839328E-4</v>
      </c>
      <c r="Y242">
        <f t="shared" si="51"/>
        <v>2.2966976377645273E-3</v>
      </c>
      <c r="Z242">
        <f t="shared" si="54"/>
        <v>5.276425596851376E-3</v>
      </c>
      <c r="AA242">
        <f t="shared" si="57"/>
        <v>1.2122042806734849E-2</v>
      </c>
      <c r="AB242">
        <f t="shared" si="67"/>
        <v>2.7849141262599915E-2</v>
      </c>
      <c r="AC242">
        <f t="shared" si="71"/>
        <v>6.3980525512816938E-2</v>
      </c>
      <c r="AD242">
        <f t="shared" si="74"/>
        <v>0.14698797426010388</v>
      </c>
    </row>
    <row r="243" spans="1:32" x14ac:dyDescent="0.2">
      <c r="A243">
        <v>229</v>
      </c>
      <c r="B243">
        <f t="shared" si="58"/>
        <v>22</v>
      </c>
      <c r="C243">
        <f t="shared" si="75"/>
        <v>8</v>
      </c>
      <c r="D243">
        <f t="shared" si="76"/>
        <v>549.33333333333337</v>
      </c>
      <c r="E243">
        <f t="shared" si="61"/>
        <v>-249.33333333333337</v>
      </c>
      <c r="F243" t="e">
        <f t="shared" si="77"/>
        <v>#N/A</v>
      </c>
      <c r="G243" t="e">
        <f t="shared" si="63"/>
        <v>#N/A</v>
      </c>
      <c r="H243">
        <f t="shared" si="78"/>
        <v>1.5134029612628805E-9</v>
      </c>
      <c r="I243">
        <f t="shared" si="68"/>
        <v>3.4768869841006256E-9</v>
      </c>
      <c r="J243">
        <f t="shared" si="72"/>
        <v>7.9877887182939816E-9</v>
      </c>
      <c r="K243">
        <f t="shared" si="80"/>
        <v>1.8351119521536345E-8</v>
      </c>
      <c r="L243">
        <f t="shared" si="50"/>
        <v>4.2159801613485557E-8</v>
      </c>
      <c r="M243">
        <f t="shared" si="53"/>
        <v>9.6857789520824421E-8</v>
      </c>
      <c r="N243">
        <f t="shared" si="56"/>
        <v>2.2252076698244015E-7</v>
      </c>
      <c r="O243">
        <f t="shared" si="66"/>
        <v>5.1121847797081419E-7</v>
      </c>
      <c r="P243">
        <f t="shared" si="70"/>
        <v>1.1744716493783244E-6</v>
      </c>
      <c r="Q243">
        <f t="shared" si="79"/>
        <v>2.6982273032630722E-6</v>
      </c>
      <c r="R243">
        <f t="shared" si="49"/>
        <v>6.1988985293327553E-6</v>
      </c>
      <c r="S243">
        <f t="shared" si="52"/>
        <v>1.4241329086876151E-5</v>
      </c>
      <c r="T243">
        <f t="shared" si="55"/>
        <v>3.2717982590132128E-5</v>
      </c>
      <c r="U243">
        <f t="shared" si="65"/>
        <v>7.5166185560212817E-5</v>
      </c>
      <c r="V243">
        <f t="shared" si="69"/>
        <v>1.726865474088367E-4</v>
      </c>
      <c r="W243">
        <f t="shared" si="73"/>
        <v>3.9672950587729612E-4</v>
      </c>
      <c r="X243">
        <f t="shared" si="81"/>
        <v>9.1144506156007343E-4</v>
      </c>
      <c r="Y243">
        <f t="shared" si="51"/>
        <v>2.0939508857684553E-3</v>
      </c>
      <c r="Z243">
        <f t="shared" si="54"/>
        <v>4.8106358758536185E-3</v>
      </c>
      <c r="AA243">
        <f t="shared" si="57"/>
        <v>1.105193903416554E-2</v>
      </c>
      <c r="AB243">
        <f t="shared" si="67"/>
        <v>2.5390688376146955E-2</v>
      </c>
      <c r="AC243">
        <f t="shared" si="71"/>
        <v>5.833248393983835E-2</v>
      </c>
      <c r="AD243">
        <f t="shared" si="74"/>
        <v>0.13401275045313807</v>
      </c>
    </row>
    <row r="244" spans="1:32" x14ac:dyDescent="0.2">
      <c r="A244">
        <v>230</v>
      </c>
      <c r="B244">
        <f t="shared" si="58"/>
        <v>22</v>
      </c>
      <c r="C244">
        <f t="shared" si="75"/>
        <v>9</v>
      </c>
      <c r="D244">
        <f t="shared" si="76"/>
        <v>552</v>
      </c>
      <c r="E244">
        <f t="shared" si="61"/>
        <v>-252</v>
      </c>
      <c r="F244" t="e">
        <f t="shared" si="77"/>
        <v>#N/A</v>
      </c>
      <c r="G244" t="e">
        <f t="shared" si="63"/>
        <v>#N/A</v>
      </c>
      <c r="H244">
        <f t="shared" si="78"/>
        <v>1.3798035140339697E-9</v>
      </c>
      <c r="I244">
        <f t="shared" si="68"/>
        <v>3.1699560535798992E-9</v>
      </c>
      <c r="J244">
        <f t="shared" si="72"/>
        <v>7.2826466083202471E-9</v>
      </c>
      <c r="K244">
        <f t="shared" si="80"/>
        <v>1.6731128358004412E-8</v>
      </c>
      <c r="L244">
        <f t="shared" si="50"/>
        <v>3.8438039244167821E-8</v>
      </c>
      <c r="M244">
        <f t="shared" si="53"/>
        <v>8.8307424898174111E-8</v>
      </c>
      <c r="N244">
        <f t="shared" si="56"/>
        <v>2.0287718742911363E-7</v>
      </c>
      <c r="O244">
        <f t="shared" si="66"/>
        <v>4.6608938293249603E-7</v>
      </c>
      <c r="P244">
        <f t="shared" si="70"/>
        <v>1.0707922149122809E-6</v>
      </c>
      <c r="Q244">
        <f t="shared" si="79"/>
        <v>2.4600345116267376E-6</v>
      </c>
      <c r="R244">
        <f t="shared" ref="R244:R307" si="82">$C$11*(EXP(-$C$7*($D244-($R$14-1)*$C$3))-EXP(-$C$5*($D244-($R$14-1)*$C$3)))</f>
        <v>5.6516751934831363E-6</v>
      </c>
      <c r="S244">
        <f t="shared" si="52"/>
        <v>1.2984139995463257E-5</v>
      </c>
      <c r="T244">
        <f t="shared" si="55"/>
        <v>2.9829720507679708E-5</v>
      </c>
      <c r="U244">
        <f t="shared" si="65"/>
        <v>6.8530701754386002E-5</v>
      </c>
      <c r="V244">
        <f t="shared" si="69"/>
        <v>1.5744220874411129E-4</v>
      </c>
      <c r="W244">
        <f t="shared" si="73"/>
        <v>3.6170721238292089E-4</v>
      </c>
      <c r="X244">
        <f t="shared" si="81"/>
        <v>8.3098495970964812E-4</v>
      </c>
      <c r="Y244">
        <f t="shared" si="51"/>
        <v>1.9091021124915007E-3</v>
      </c>
      <c r="Z244">
        <f t="shared" si="54"/>
        <v>4.3859649122807032E-3</v>
      </c>
      <c r="AA244">
        <f t="shared" si="57"/>
        <v>1.0076301359623119E-2</v>
      </c>
      <c r="AB244">
        <f t="shared" si="67"/>
        <v>2.3149261592506919E-2</v>
      </c>
      <c r="AC244">
        <f t="shared" si="71"/>
        <v>5.3183037421416487E-2</v>
      </c>
      <c r="AD244">
        <f t="shared" si="74"/>
        <v>0.12218251846832767</v>
      </c>
    </row>
    <row r="245" spans="1:32" s="1" customFormat="1" x14ac:dyDescent="0.2">
      <c r="A245" s="1">
        <v>231</v>
      </c>
      <c r="B245" s="1">
        <f t="shared" si="58"/>
        <v>23</v>
      </c>
      <c r="C245" s="1">
        <f t="shared" si="75"/>
        <v>0</v>
      </c>
      <c r="D245" s="1">
        <f t="shared" si="76"/>
        <v>552</v>
      </c>
      <c r="E245" s="1">
        <f t="shared" si="61"/>
        <v>-252</v>
      </c>
      <c r="F245" s="1" t="e">
        <f t="shared" si="77"/>
        <v>#N/A</v>
      </c>
      <c r="G245" s="1" t="e">
        <f t="shared" si="63"/>
        <v>#N/A</v>
      </c>
      <c r="H245" s="1">
        <f t="shared" si="78"/>
        <v>1.3798035140339697E-9</v>
      </c>
      <c r="I245" s="1">
        <f t="shared" si="68"/>
        <v>3.1699560535798992E-9</v>
      </c>
      <c r="J245" s="1">
        <f t="shared" si="72"/>
        <v>7.2826466083202471E-9</v>
      </c>
      <c r="K245" s="1">
        <f t="shared" si="80"/>
        <v>1.6731128358004412E-8</v>
      </c>
      <c r="L245" s="1">
        <f t="shared" si="50"/>
        <v>3.8438039244167821E-8</v>
      </c>
      <c r="M245" s="1">
        <f t="shared" si="53"/>
        <v>8.8307424898174111E-8</v>
      </c>
      <c r="N245" s="1">
        <f t="shared" si="56"/>
        <v>2.0287718742911363E-7</v>
      </c>
      <c r="O245" s="1">
        <f t="shared" si="66"/>
        <v>4.6608938293249603E-7</v>
      </c>
      <c r="P245" s="1">
        <f t="shared" si="70"/>
        <v>1.0707922149122809E-6</v>
      </c>
      <c r="Q245" s="1">
        <f t="shared" si="79"/>
        <v>2.4600345116267376E-6</v>
      </c>
      <c r="R245" s="1">
        <f t="shared" si="82"/>
        <v>5.6516751934831363E-6</v>
      </c>
      <c r="S245" s="1">
        <f t="shared" si="52"/>
        <v>1.2984139995463257E-5</v>
      </c>
      <c r="T245" s="1">
        <f t="shared" si="55"/>
        <v>2.9829720507679708E-5</v>
      </c>
      <c r="U245" s="1">
        <f t="shared" si="65"/>
        <v>6.8530701754386002E-5</v>
      </c>
      <c r="V245" s="1">
        <f t="shared" si="69"/>
        <v>1.5744220874411129E-4</v>
      </c>
      <c r="W245" s="1">
        <f t="shared" si="73"/>
        <v>3.6170721238292089E-4</v>
      </c>
      <c r="X245" s="1">
        <f t="shared" si="81"/>
        <v>8.3098495970964812E-4</v>
      </c>
      <c r="Y245" s="1">
        <f t="shared" si="51"/>
        <v>1.9091021124915007E-3</v>
      </c>
      <c r="Z245" s="1">
        <f t="shared" si="54"/>
        <v>4.3859649122807032E-3</v>
      </c>
      <c r="AA245" s="1">
        <f t="shared" si="57"/>
        <v>1.0076301359623119E-2</v>
      </c>
      <c r="AB245" s="1">
        <f t="shared" si="67"/>
        <v>2.3149261592506919E-2</v>
      </c>
      <c r="AC245" s="1">
        <f t="shared" si="71"/>
        <v>5.3183037421416487E-2</v>
      </c>
      <c r="AD245" s="1">
        <f t="shared" si="74"/>
        <v>0.12218251846832767</v>
      </c>
      <c r="AE245" s="1">
        <f>$C$11*(EXP(-$C$7*($D245-($AE$14-1)*$C$3))-EXP(-$C$5*($D245-($AE$14-1)*$C$3)))</f>
        <v>0</v>
      </c>
    </row>
    <row r="246" spans="1:32" x14ac:dyDescent="0.2">
      <c r="A246">
        <v>232</v>
      </c>
      <c r="B246">
        <f t="shared" si="58"/>
        <v>23</v>
      </c>
      <c r="C246">
        <f t="shared" si="75"/>
        <v>1</v>
      </c>
      <c r="D246">
        <f t="shared" si="76"/>
        <v>554.66666666666663</v>
      </c>
      <c r="E246">
        <f t="shared" si="61"/>
        <v>-254.66666666666663</v>
      </c>
      <c r="F246" t="e">
        <f t="shared" si="77"/>
        <v>#N/A</v>
      </c>
      <c r="G246" t="e">
        <f t="shared" si="63"/>
        <v>#N/A</v>
      </c>
      <c r="H246">
        <f t="shared" si="78"/>
        <v>1.2579978935364249E-9</v>
      </c>
      <c r="I246">
        <f t="shared" si="68"/>
        <v>2.8901202217900529E-9</v>
      </c>
      <c r="J246">
        <f t="shared" si="72"/>
        <v>6.6397526890277999E-9</v>
      </c>
      <c r="K246">
        <f t="shared" si="80"/>
        <v>1.5254145982946751E-8</v>
      </c>
      <c r="L246">
        <f t="shared" si="50"/>
        <v>3.5044824794991128E-8</v>
      </c>
      <c r="M246">
        <f t="shared" si="53"/>
        <v>8.0511865186331221E-8</v>
      </c>
      <c r="N246">
        <f t="shared" si="56"/>
        <v>1.8496769419456349E-7</v>
      </c>
      <c r="O246">
        <f t="shared" si="66"/>
        <v>4.2494417209777946E-7</v>
      </c>
      <c r="P246">
        <f t="shared" si="70"/>
        <v>9.7626534290859079E-7</v>
      </c>
      <c r="Q246">
        <f t="shared" si="79"/>
        <v>2.2428687868794292E-6</v>
      </c>
      <c r="R246">
        <f t="shared" si="82"/>
        <v>5.1527593719251922E-6</v>
      </c>
      <c r="S246">
        <f t="shared" si="52"/>
        <v>1.1837932428452048E-5</v>
      </c>
      <c r="T246">
        <f t="shared" si="55"/>
        <v>2.7196427014257848E-5</v>
      </c>
      <c r="U246">
        <f t="shared" si="65"/>
        <v>6.2480981946149851E-5</v>
      </c>
      <c r="V246">
        <f t="shared" si="69"/>
        <v>1.4354360236028352E-4</v>
      </c>
      <c r="W246">
        <f t="shared" si="73"/>
        <v>3.2977659980321246E-4</v>
      </c>
      <c r="X246">
        <f t="shared" si="81"/>
        <v>7.5762767542093086E-4</v>
      </c>
      <c r="Y246">
        <f t="shared" si="51"/>
        <v>1.7405713289125018E-3</v>
      </c>
      <c r="Z246">
        <f t="shared" si="54"/>
        <v>3.9987828445535887E-3</v>
      </c>
      <c r="AA246">
        <f t="shared" si="57"/>
        <v>9.1867905510581438E-3</v>
      </c>
      <c r="AB246">
        <f t="shared" si="67"/>
        <v>2.110570238740558E-2</v>
      </c>
      <c r="AC246">
        <f t="shared" si="71"/>
        <v>4.8488171226939422E-2</v>
      </c>
      <c r="AD246">
        <f t="shared" si="74"/>
        <v>0.11139656241541251</v>
      </c>
      <c r="AE246">
        <f t="shared" ref="AE246:AE309" si="83">$C$11*(EXP(-$C$7*($D246-($AE$14-1)*$C$3))-EXP(-$C$5*($D246-($AE$14-1)*$C$3)))</f>
        <v>0.21171434591476623</v>
      </c>
    </row>
    <row r="247" spans="1:32" x14ac:dyDescent="0.2">
      <c r="A247">
        <v>233</v>
      </c>
      <c r="B247">
        <f t="shared" si="58"/>
        <v>23</v>
      </c>
      <c r="C247">
        <f t="shared" si="75"/>
        <v>2</v>
      </c>
      <c r="D247">
        <f t="shared" si="76"/>
        <v>557.33333333333326</v>
      </c>
      <c r="E247">
        <f t="shared" si="61"/>
        <v>-257.33333333333326</v>
      </c>
      <c r="F247" t="e">
        <f t="shared" si="77"/>
        <v>#N/A</v>
      </c>
      <c r="G247" t="e">
        <f t="shared" si="63"/>
        <v>#N/A</v>
      </c>
      <c r="H247">
        <f t="shared" si="78"/>
        <v>1.1469449700960251E-9</v>
      </c>
      <c r="I247">
        <f t="shared" si="68"/>
        <v>2.6349876008428556E-9</v>
      </c>
      <c r="J247">
        <f t="shared" si="72"/>
        <v>6.0536118450515453E-9</v>
      </c>
      <c r="K247">
        <f t="shared" si="80"/>
        <v>1.3907547936402554E-8</v>
      </c>
      <c r="L247">
        <f t="shared" si="50"/>
        <v>3.1951154873176046E-8</v>
      </c>
      <c r="M247">
        <f t="shared" si="53"/>
        <v>7.340447808614566E-8</v>
      </c>
      <c r="N247">
        <f t="shared" si="56"/>
        <v>1.6863920645394284E-7</v>
      </c>
      <c r="O247">
        <f t="shared" si="66"/>
        <v>3.8743115808329911E-7</v>
      </c>
      <c r="P247">
        <f t="shared" si="70"/>
        <v>8.9008306792976397E-7</v>
      </c>
      <c r="Q247">
        <f t="shared" si="79"/>
        <v>2.0448739118832644E-6</v>
      </c>
      <c r="R247">
        <f t="shared" si="82"/>
        <v>4.6978865975133163E-6</v>
      </c>
      <c r="S247">
        <f t="shared" si="52"/>
        <v>1.079290921305233E-5</v>
      </c>
      <c r="T247">
        <f t="shared" si="55"/>
        <v>2.4795594117331113E-5</v>
      </c>
      <c r="U247">
        <f t="shared" si="65"/>
        <v>5.6965316347504813E-5</v>
      </c>
      <c r="V247">
        <f t="shared" si="69"/>
        <v>1.30871930360529E-4</v>
      </c>
      <c r="W247">
        <f t="shared" si="73"/>
        <v>3.0066474224085241E-4</v>
      </c>
      <c r="X247">
        <f t="shared" si="81"/>
        <v>6.9074618963534942E-4</v>
      </c>
      <c r="Y247">
        <f t="shared" si="51"/>
        <v>1.5869180235091906E-3</v>
      </c>
      <c r="Z247">
        <f t="shared" si="54"/>
        <v>3.6457802462403067E-3</v>
      </c>
      <c r="AA247">
        <f t="shared" si="57"/>
        <v>8.3758035430738526E-3</v>
      </c>
      <c r="AB247">
        <f t="shared" si="67"/>
        <v>1.9242543503414547E-2</v>
      </c>
      <c r="AC247">
        <f t="shared" si="71"/>
        <v>4.4207756136662314E-2</v>
      </c>
      <c r="AD247">
        <f t="shared" si="74"/>
        <v>0.10156275308960366</v>
      </c>
      <c r="AE247">
        <f t="shared" si="83"/>
        <v>0.22636765044372925</v>
      </c>
    </row>
    <row r="248" spans="1:32" x14ac:dyDescent="0.2">
      <c r="A248">
        <v>234</v>
      </c>
      <c r="B248">
        <f t="shared" si="58"/>
        <v>23</v>
      </c>
      <c r="C248">
        <f t="shared" si="75"/>
        <v>3</v>
      </c>
      <c r="D248">
        <f t="shared" si="76"/>
        <v>560</v>
      </c>
      <c r="E248">
        <f t="shared" si="61"/>
        <v>-260</v>
      </c>
      <c r="F248" t="e">
        <f t="shared" si="77"/>
        <v>#N/A</v>
      </c>
      <c r="G248" t="e">
        <f t="shared" si="63"/>
        <v>#N/A</v>
      </c>
      <c r="H248">
        <f t="shared" si="78"/>
        <v>1.0456955223752753E-9</v>
      </c>
      <c r="I248">
        <f t="shared" si="68"/>
        <v>2.402377452760488E-9</v>
      </c>
      <c r="J248">
        <f t="shared" si="72"/>
        <v>5.5192140561358803E-9</v>
      </c>
      <c r="K248">
        <f t="shared" si="80"/>
        <v>1.2679824214319598E-8</v>
      </c>
      <c r="L248">
        <f t="shared" ref="L248:L311" si="84">$C$11*(EXP(-$C$7*($D248-($L$14-1)*$C$3))-EXP(-$C$5*($D248-($L$14-1)*$C$3)))</f>
        <v>2.9130586433280992E-8</v>
      </c>
      <c r="M248">
        <f t="shared" si="53"/>
        <v>6.6924513432017646E-8</v>
      </c>
      <c r="N248">
        <f t="shared" si="56"/>
        <v>1.5375215697667134E-7</v>
      </c>
      <c r="O248">
        <f t="shared" si="66"/>
        <v>3.532296995926965E-7</v>
      </c>
      <c r="P248">
        <f t="shared" si="70"/>
        <v>8.1150874971645335E-7</v>
      </c>
      <c r="Q248">
        <f t="shared" si="79"/>
        <v>1.8643575317299811E-6</v>
      </c>
      <c r="R248">
        <f t="shared" si="82"/>
        <v>4.2831688596491243E-6</v>
      </c>
      <c r="S248">
        <f t="shared" si="52"/>
        <v>9.8401380465069519E-6</v>
      </c>
      <c r="T248">
        <f t="shared" si="55"/>
        <v>2.2606700773932549E-5</v>
      </c>
      <c r="U248">
        <f t="shared" si="65"/>
        <v>5.1936559981853035E-5</v>
      </c>
      <c r="V248">
        <f t="shared" si="69"/>
        <v>1.1931888203071885E-4</v>
      </c>
      <c r="W248">
        <f t="shared" si="73"/>
        <v>2.7412280701754406E-4</v>
      </c>
      <c r="X248">
        <f t="shared" si="81"/>
        <v>6.297688349764446E-4</v>
      </c>
      <c r="Y248">
        <f t="shared" si="51"/>
        <v>1.4468288495316827E-3</v>
      </c>
      <c r="Z248">
        <f t="shared" si="54"/>
        <v>3.3239398388385934E-3</v>
      </c>
      <c r="AA248">
        <f t="shared" si="57"/>
        <v>7.6364084499660045E-3</v>
      </c>
      <c r="AB248">
        <f t="shared" si="67"/>
        <v>1.7543859649122806E-2</v>
      </c>
      <c r="AC248">
        <f t="shared" si="71"/>
        <v>4.0305205438492468E-2</v>
      </c>
      <c r="AD248">
        <f t="shared" si="74"/>
        <v>9.2597046304671707E-2</v>
      </c>
      <c r="AE248">
        <f t="shared" si="83"/>
        <v>0.21163565845759974</v>
      </c>
    </row>
    <row r="249" spans="1:32" x14ac:dyDescent="0.2">
      <c r="A249">
        <v>235</v>
      </c>
      <c r="B249">
        <f t="shared" si="58"/>
        <v>23</v>
      </c>
      <c r="C249">
        <f t="shared" si="75"/>
        <v>4</v>
      </c>
      <c r="D249">
        <f t="shared" si="76"/>
        <v>562.66666666666663</v>
      </c>
      <c r="E249">
        <f t="shared" si="61"/>
        <v>-262.66666666666663</v>
      </c>
      <c r="F249" t="e">
        <f t="shared" si="77"/>
        <v>#N/A</v>
      </c>
      <c r="G249" t="e">
        <f t="shared" si="63"/>
        <v>#N/A</v>
      </c>
      <c r="H249">
        <f t="shared" si="78"/>
        <v>9.5338412393417152E-10</v>
      </c>
      <c r="I249">
        <f t="shared" si="68"/>
        <v>2.1903015496869447E-9</v>
      </c>
      <c r="J249">
        <f t="shared" si="72"/>
        <v>5.0319915741456996E-9</v>
      </c>
      <c r="K249">
        <f t="shared" si="80"/>
        <v>1.1560480887160213E-8</v>
      </c>
      <c r="L249">
        <f t="shared" si="84"/>
        <v>2.6559010756111206E-8</v>
      </c>
      <c r="M249">
        <f t="shared" si="53"/>
        <v>6.1016583931787004E-8</v>
      </c>
      <c r="N249">
        <f t="shared" si="56"/>
        <v>1.4017929917996454E-7</v>
      </c>
      <c r="O249">
        <f t="shared" si="66"/>
        <v>3.2204746074532494E-7</v>
      </c>
      <c r="P249">
        <f t="shared" si="70"/>
        <v>7.3987077677825417E-7</v>
      </c>
      <c r="Q249">
        <f t="shared" si="79"/>
        <v>1.6997766883911151E-6</v>
      </c>
      <c r="R249">
        <f t="shared" si="82"/>
        <v>3.905061371634364E-6</v>
      </c>
      <c r="S249">
        <f t="shared" si="52"/>
        <v>8.9714751475177185E-6</v>
      </c>
      <c r="T249">
        <f t="shared" si="55"/>
        <v>2.0611037487700776E-5</v>
      </c>
      <c r="U249">
        <f t="shared" si="65"/>
        <v>4.7351729713808206E-5</v>
      </c>
      <c r="V249">
        <f t="shared" si="69"/>
        <v>1.0878570805703143E-4</v>
      </c>
      <c r="W249">
        <f t="shared" si="73"/>
        <v>2.499239277845994E-4</v>
      </c>
      <c r="X249">
        <f t="shared" si="81"/>
        <v>5.7417440944113431E-4</v>
      </c>
      <c r="Y249">
        <f t="shared" si="51"/>
        <v>1.319106399212849E-3</v>
      </c>
      <c r="Z249">
        <f t="shared" si="54"/>
        <v>3.0305107016837239E-3</v>
      </c>
      <c r="AA249">
        <f t="shared" si="57"/>
        <v>6.9622853156500082E-3</v>
      </c>
      <c r="AB249">
        <f t="shared" si="67"/>
        <v>1.5995131378214355E-2</v>
      </c>
      <c r="AC249">
        <f t="shared" si="71"/>
        <v>3.6747162204232561E-2</v>
      </c>
      <c r="AD249">
        <f t="shared" si="74"/>
        <v>8.442280953932943E-2</v>
      </c>
      <c r="AE249">
        <f t="shared" si="83"/>
        <v>0.19377999836034945</v>
      </c>
    </row>
    <row r="250" spans="1:32" x14ac:dyDescent="0.2">
      <c r="A250">
        <v>236</v>
      </c>
      <c r="B250">
        <f t="shared" si="58"/>
        <v>23</v>
      </c>
      <c r="C250">
        <f t="shared" si="75"/>
        <v>5</v>
      </c>
      <c r="D250">
        <f t="shared" si="76"/>
        <v>565.33333333333337</v>
      </c>
      <c r="E250">
        <f t="shared" si="61"/>
        <v>-265.33333333333337</v>
      </c>
      <c r="F250" t="e">
        <f t="shared" si="77"/>
        <v>#N/A</v>
      </c>
      <c r="G250" t="e">
        <f t="shared" si="63"/>
        <v>#N/A</v>
      </c>
      <c r="H250">
        <f t="shared" si="78"/>
        <v>8.692217460251561E-10</v>
      </c>
      <c r="I250">
        <f t="shared" si="68"/>
        <v>1.996947179573495E-9</v>
      </c>
      <c r="J250">
        <f t="shared" si="72"/>
        <v>4.5877798803840855E-9</v>
      </c>
      <c r="K250">
        <f t="shared" si="80"/>
        <v>1.0539950403371387E-8</v>
      </c>
      <c r="L250">
        <f t="shared" si="84"/>
        <v>2.4214447380206099E-8</v>
      </c>
      <c r="M250">
        <f t="shared" si="53"/>
        <v>5.5630191745610023E-8</v>
      </c>
      <c r="N250">
        <f t="shared" si="56"/>
        <v>1.2780461949270376E-7</v>
      </c>
      <c r="O250">
        <f t="shared" si="66"/>
        <v>2.936179123445811E-7</v>
      </c>
      <c r="P250">
        <f t="shared" si="70"/>
        <v>6.7455682581576795E-7</v>
      </c>
      <c r="Q250">
        <f t="shared" si="79"/>
        <v>1.5497246323331882E-6</v>
      </c>
      <c r="R250">
        <f t="shared" si="82"/>
        <v>3.5603322717190373E-6</v>
      </c>
      <c r="S250">
        <f t="shared" si="52"/>
        <v>8.1794956475330304E-6</v>
      </c>
      <c r="T250">
        <f t="shared" si="55"/>
        <v>1.8791546390053201E-5</v>
      </c>
      <c r="U250">
        <f t="shared" si="65"/>
        <v>4.3171636852209169E-5</v>
      </c>
      <c r="V250">
        <f t="shared" si="69"/>
        <v>9.9182376469324112E-5</v>
      </c>
      <c r="W250">
        <f t="shared" si="73"/>
        <v>2.2786126539001828E-4</v>
      </c>
      <c r="X250">
        <f t="shared" si="81"/>
        <v>5.2348772144211373E-4</v>
      </c>
      <c r="Y250">
        <f t="shared" ref="Y250:Y313" si="85">$C$11*(EXP(-$C$7*($D250-($Y$14-1)*$C$3))-EXP(-$C$5*($D250-($Y$14-1)*$C$3)))</f>
        <v>1.2026589689634042E-3</v>
      </c>
      <c r="Z250">
        <f t="shared" si="54"/>
        <v>2.762984758541386E-3</v>
      </c>
      <c r="AA250">
        <f t="shared" si="57"/>
        <v>6.347672094036738E-3</v>
      </c>
      <c r="AB250">
        <f t="shared" si="67"/>
        <v>1.4583120984961173E-2</v>
      </c>
      <c r="AC250">
        <f t="shared" si="71"/>
        <v>3.3503214172295286E-2</v>
      </c>
      <c r="AD250">
        <f t="shared" si="74"/>
        <v>7.6970174012036846E-2</v>
      </c>
      <c r="AE250">
        <f t="shared" si="83"/>
        <v>0.17680382811963441</v>
      </c>
    </row>
    <row r="251" spans="1:32" x14ac:dyDescent="0.2">
      <c r="A251">
        <v>237</v>
      </c>
      <c r="B251">
        <f t="shared" si="58"/>
        <v>23</v>
      </c>
      <c r="C251">
        <f t="shared" si="75"/>
        <v>6</v>
      </c>
      <c r="D251">
        <f t="shared" si="76"/>
        <v>568</v>
      </c>
      <c r="E251">
        <f t="shared" si="61"/>
        <v>-268</v>
      </c>
      <c r="F251" t="e">
        <f t="shared" si="77"/>
        <v>#N/A</v>
      </c>
      <c r="G251" t="e">
        <f t="shared" si="63"/>
        <v>#N/A</v>
      </c>
      <c r="H251">
        <f t="shared" si="78"/>
        <v>7.924890133949747E-10</v>
      </c>
      <c r="I251">
        <f t="shared" si="68"/>
        <v>1.8206616520800614E-9</v>
      </c>
      <c r="J251">
        <f t="shared" si="72"/>
        <v>4.182782089501102E-9</v>
      </c>
      <c r="K251">
        <f t="shared" si="80"/>
        <v>9.6095098110419535E-9</v>
      </c>
      <c r="L251">
        <f t="shared" si="84"/>
        <v>2.2076856224543524E-8</v>
      </c>
      <c r="M251">
        <f t="shared" si="53"/>
        <v>5.07192968572784E-8</v>
      </c>
      <c r="N251">
        <f t="shared" si="56"/>
        <v>1.1652234573312398E-7</v>
      </c>
      <c r="O251">
        <f t="shared" si="66"/>
        <v>2.6769805372807064E-7</v>
      </c>
      <c r="P251">
        <f t="shared" si="70"/>
        <v>6.1500862790668418E-7</v>
      </c>
      <c r="Q251">
        <f t="shared" si="79"/>
        <v>1.4129187983707839E-6</v>
      </c>
      <c r="R251">
        <f t="shared" si="82"/>
        <v>3.2460349988658138E-6</v>
      </c>
      <c r="S251">
        <f t="shared" si="52"/>
        <v>7.4574301269199262E-6</v>
      </c>
      <c r="T251">
        <f t="shared" si="55"/>
        <v>1.7132675438596497E-5</v>
      </c>
      <c r="U251">
        <f t="shared" si="65"/>
        <v>3.9360552186027815E-5</v>
      </c>
      <c r="V251">
        <f t="shared" si="69"/>
        <v>9.0426803095730208E-5</v>
      </c>
      <c r="W251">
        <f t="shared" si="73"/>
        <v>2.0774623992741217E-4</v>
      </c>
      <c r="X251">
        <f t="shared" si="81"/>
        <v>4.7727552812287512E-4</v>
      </c>
      <c r="Y251">
        <f t="shared" si="85"/>
        <v>1.0964912280701756E-3</v>
      </c>
      <c r="Z251">
        <f t="shared" si="54"/>
        <v>2.5190753399057793E-3</v>
      </c>
      <c r="AA251">
        <f t="shared" si="57"/>
        <v>5.7873153981267316E-3</v>
      </c>
      <c r="AB251">
        <f t="shared" si="67"/>
        <v>1.329575935535437E-2</v>
      </c>
      <c r="AC251">
        <f t="shared" si="71"/>
        <v>3.0545633799864007E-2</v>
      </c>
      <c r="AD251">
        <f t="shared" si="74"/>
        <v>7.0175438596235928E-2</v>
      </c>
      <c r="AE251">
        <f t="shared" si="83"/>
        <v>0.16121653858511018</v>
      </c>
    </row>
    <row r="252" spans="1:32" x14ac:dyDescent="0.2">
      <c r="A252">
        <v>238</v>
      </c>
      <c r="B252">
        <f t="shared" si="58"/>
        <v>23</v>
      </c>
      <c r="C252">
        <f t="shared" si="75"/>
        <v>7</v>
      </c>
      <c r="D252">
        <f t="shared" si="76"/>
        <v>570.66666666666674</v>
      </c>
      <c r="E252">
        <f t="shared" si="61"/>
        <v>-270.66666666666674</v>
      </c>
      <c r="F252" t="e">
        <f t="shared" si="77"/>
        <v>#N/A</v>
      </c>
      <c r="G252" t="e">
        <f t="shared" si="63"/>
        <v>#N/A</v>
      </c>
      <c r="H252">
        <f t="shared" si="78"/>
        <v>7.2253005544751053E-10</v>
      </c>
      <c r="I252">
        <f t="shared" si="68"/>
        <v>1.659938172256944E-9</v>
      </c>
      <c r="J252">
        <f t="shared" si="72"/>
        <v>3.8135364957366728E-9</v>
      </c>
      <c r="K252">
        <f t="shared" si="80"/>
        <v>8.7612061987477489E-9</v>
      </c>
      <c r="L252">
        <f t="shared" si="84"/>
        <v>2.0127966296582732E-8</v>
      </c>
      <c r="M252">
        <f t="shared" si="53"/>
        <v>4.62419235486407E-8</v>
      </c>
      <c r="N252">
        <f t="shared" si="56"/>
        <v>1.0623604302444447E-7</v>
      </c>
      <c r="O252">
        <f t="shared" si="66"/>
        <v>2.440663357271468E-7</v>
      </c>
      <c r="P252">
        <f t="shared" si="70"/>
        <v>5.6071719671985519E-7</v>
      </c>
      <c r="Q252">
        <f t="shared" si="79"/>
        <v>1.2881898429812932E-6</v>
      </c>
      <c r="R252">
        <f t="shared" si="82"/>
        <v>2.9594831071130014E-6</v>
      </c>
      <c r="S252">
        <f t="shared" si="52"/>
        <v>6.7991067535644374E-6</v>
      </c>
      <c r="T252">
        <f t="shared" si="55"/>
        <v>1.5620245486537402E-5</v>
      </c>
      <c r="U252">
        <f t="shared" si="65"/>
        <v>3.5885900590070752E-5</v>
      </c>
      <c r="V252">
        <f t="shared" si="69"/>
        <v>8.2444149950802804E-5</v>
      </c>
      <c r="W252">
        <f t="shared" si="73"/>
        <v>1.8940691885523198E-4</v>
      </c>
      <c r="X252">
        <f t="shared" si="81"/>
        <v>4.3514283222812383E-4</v>
      </c>
      <c r="Y252">
        <f t="shared" si="85"/>
        <v>9.9969571113839328E-4</v>
      </c>
      <c r="Z252">
        <f t="shared" si="54"/>
        <v>2.2966976377645273E-3</v>
      </c>
      <c r="AA252">
        <f t="shared" si="57"/>
        <v>5.276425596851376E-3</v>
      </c>
      <c r="AB252">
        <f t="shared" si="67"/>
        <v>1.2122042806734849E-2</v>
      </c>
      <c r="AC252">
        <f t="shared" si="71"/>
        <v>2.7849141262599915E-2</v>
      </c>
      <c r="AD252">
        <f t="shared" si="74"/>
        <v>6.3980525512816938E-2</v>
      </c>
      <c r="AE252">
        <f t="shared" si="83"/>
        <v>0.14698797426010388</v>
      </c>
    </row>
    <row r="253" spans="1:32" x14ac:dyDescent="0.2">
      <c r="A253">
        <v>239</v>
      </c>
      <c r="B253">
        <f t="shared" si="58"/>
        <v>23</v>
      </c>
      <c r="C253">
        <f t="shared" si="75"/>
        <v>8</v>
      </c>
      <c r="D253">
        <f t="shared" si="76"/>
        <v>573.33333333333337</v>
      </c>
      <c r="E253">
        <f t="shared" si="61"/>
        <v>-273.33333333333337</v>
      </c>
      <c r="F253" t="e">
        <f t="shared" si="77"/>
        <v>#N/A</v>
      </c>
      <c r="G253" t="e">
        <f t="shared" si="63"/>
        <v>#N/A</v>
      </c>
      <c r="H253">
        <f t="shared" si="78"/>
        <v>6.5874690021071151E-10</v>
      </c>
      <c r="I253">
        <f t="shared" si="68"/>
        <v>1.5134029612628805E-9</v>
      </c>
      <c r="J253">
        <f t="shared" si="72"/>
        <v>3.4768869841006256E-9</v>
      </c>
      <c r="K253">
        <f t="shared" si="80"/>
        <v>7.9877887182939816E-9</v>
      </c>
      <c r="L253">
        <f t="shared" si="84"/>
        <v>1.8351119521536345E-8</v>
      </c>
      <c r="M253">
        <f t="shared" si="53"/>
        <v>4.2159801613485557E-8</v>
      </c>
      <c r="N253">
        <f t="shared" si="56"/>
        <v>9.6857789520824421E-8</v>
      </c>
      <c r="O253">
        <f t="shared" si="66"/>
        <v>2.2252076698244015E-7</v>
      </c>
      <c r="P253">
        <f t="shared" si="70"/>
        <v>5.1121847797081419E-7</v>
      </c>
      <c r="Q253">
        <f t="shared" si="79"/>
        <v>1.1744716493783244E-6</v>
      </c>
      <c r="R253">
        <f t="shared" si="82"/>
        <v>2.6982273032630722E-6</v>
      </c>
      <c r="S253">
        <f t="shared" si="52"/>
        <v>6.1988985293327553E-6</v>
      </c>
      <c r="T253">
        <f t="shared" si="55"/>
        <v>1.4241329086876151E-5</v>
      </c>
      <c r="U253">
        <f t="shared" si="65"/>
        <v>3.2717982590132128E-5</v>
      </c>
      <c r="V253">
        <f t="shared" si="69"/>
        <v>7.5166185560212817E-5</v>
      </c>
      <c r="W253">
        <f t="shared" si="73"/>
        <v>1.726865474088367E-4</v>
      </c>
      <c r="X253">
        <f t="shared" si="81"/>
        <v>3.9672950587729612E-4</v>
      </c>
      <c r="Y253">
        <f t="shared" si="85"/>
        <v>9.1144506156007343E-4</v>
      </c>
      <c r="Z253">
        <f t="shared" si="54"/>
        <v>2.0939508857684553E-3</v>
      </c>
      <c r="AA253">
        <f t="shared" si="57"/>
        <v>4.8106358758536185E-3</v>
      </c>
      <c r="AB253">
        <f t="shared" si="67"/>
        <v>1.105193903416554E-2</v>
      </c>
      <c r="AC253">
        <f t="shared" si="71"/>
        <v>2.5390688376146955E-2</v>
      </c>
      <c r="AD253">
        <f t="shared" si="74"/>
        <v>5.833248393983835E-2</v>
      </c>
      <c r="AE253">
        <f t="shared" si="83"/>
        <v>0.13401275045313807</v>
      </c>
    </row>
    <row r="254" spans="1:32" x14ac:dyDescent="0.2">
      <c r="A254">
        <v>240</v>
      </c>
      <c r="B254">
        <f t="shared" si="58"/>
        <v>23</v>
      </c>
      <c r="C254">
        <f t="shared" si="75"/>
        <v>9</v>
      </c>
      <c r="D254">
        <f t="shared" si="76"/>
        <v>576</v>
      </c>
      <c r="E254">
        <f t="shared" si="61"/>
        <v>-276</v>
      </c>
      <c r="F254" t="e">
        <f t="shared" si="77"/>
        <v>#N/A</v>
      </c>
      <c r="G254" t="e">
        <f t="shared" si="63"/>
        <v>#N/A</v>
      </c>
      <c r="H254">
        <f t="shared" si="78"/>
        <v>6.0059436319012189E-10</v>
      </c>
      <c r="I254">
        <f t="shared" si="68"/>
        <v>1.3798035140339697E-9</v>
      </c>
      <c r="J254">
        <f t="shared" si="72"/>
        <v>3.1699560535798992E-9</v>
      </c>
      <c r="K254">
        <f t="shared" si="80"/>
        <v>7.2826466083202471E-9</v>
      </c>
      <c r="L254">
        <f t="shared" si="84"/>
        <v>1.6731128358004412E-8</v>
      </c>
      <c r="M254">
        <f t="shared" si="53"/>
        <v>3.8438039244167821E-8</v>
      </c>
      <c r="N254">
        <f t="shared" si="56"/>
        <v>8.8307424898174111E-8</v>
      </c>
      <c r="O254">
        <f t="shared" si="66"/>
        <v>2.0287718742911363E-7</v>
      </c>
      <c r="P254">
        <f t="shared" si="70"/>
        <v>4.6608938293249603E-7</v>
      </c>
      <c r="Q254">
        <f t="shared" si="79"/>
        <v>1.0707922149122809E-6</v>
      </c>
      <c r="R254">
        <f t="shared" si="82"/>
        <v>2.4600345116267376E-6</v>
      </c>
      <c r="S254">
        <f t="shared" ref="S254:S317" si="86">$C$11*(EXP(-$C$7*($D254-($S$14-1)*$C$3))-EXP(-$C$5*($D254-($S$14-1)*$C$3)))</f>
        <v>5.6516751934831363E-6</v>
      </c>
      <c r="T254">
        <f t="shared" si="55"/>
        <v>1.2984139995463257E-5</v>
      </c>
      <c r="U254">
        <f t="shared" si="65"/>
        <v>2.9829720507679708E-5</v>
      </c>
      <c r="V254">
        <f t="shared" si="69"/>
        <v>6.8530701754386002E-5</v>
      </c>
      <c r="W254">
        <f t="shared" si="73"/>
        <v>1.5744220874411129E-4</v>
      </c>
      <c r="X254">
        <f t="shared" si="81"/>
        <v>3.6170721238292089E-4</v>
      </c>
      <c r="Y254">
        <f t="shared" si="85"/>
        <v>8.3098495970964812E-4</v>
      </c>
      <c r="Z254">
        <f t="shared" si="54"/>
        <v>1.9091021124915007E-3</v>
      </c>
      <c r="AA254">
        <f t="shared" si="57"/>
        <v>4.3859649122807032E-3</v>
      </c>
      <c r="AB254">
        <f t="shared" si="67"/>
        <v>1.0076301359623119E-2</v>
      </c>
      <c r="AC254">
        <f t="shared" si="71"/>
        <v>2.3149261592506919E-2</v>
      </c>
      <c r="AD254">
        <f t="shared" si="74"/>
        <v>5.3183037421416487E-2</v>
      </c>
      <c r="AE254">
        <f t="shared" si="83"/>
        <v>0.12218251846832767</v>
      </c>
    </row>
    <row r="255" spans="1:32" s="1" customFormat="1" x14ac:dyDescent="0.2">
      <c r="A255" s="1">
        <v>241</v>
      </c>
      <c r="B255" s="1">
        <f t="shared" si="58"/>
        <v>24</v>
      </c>
      <c r="C255" s="1">
        <f t="shared" si="75"/>
        <v>0</v>
      </c>
      <c r="D255" s="1">
        <f t="shared" si="76"/>
        <v>576</v>
      </c>
      <c r="E255" s="1">
        <f t="shared" si="61"/>
        <v>-276</v>
      </c>
      <c r="F255" s="1" t="e">
        <f t="shared" si="77"/>
        <v>#N/A</v>
      </c>
      <c r="G255" s="1" t="e">
        <f t="shared" si="63"/>
        <v>#N/A</v>
      </c>
      <c r="H255" s="1">
        <f t="shared" si="78"/>
        <v>6.0059436319012189E-10</v>
      </c>
      <c r="I255" s="1">
        <f t="shared" si="68"/>
        <v>1.3798035140339697E-9</v>
      </c>
      <c r="J255" s="1">
        <f t="shared" si="72"/>
        <v>3.1699560535798992E-9</v>
      </c>
      <c r="K255" s="1">
        <f t="shared" si="80"/>
        <v>7.2826466083202471E-9</v>
      </c>
      <c r="L255" s="1">
        <f t="shared" si="84"/>
        <v>1.6731128358004412E-8</v>
      </c>
      <c r="M255" s="1">
        <f t="shared" si="53"/>
        <v>3.8438039244167821E-8</v>
      </c>
      <c r="N255" s="1">
        <f t="shared" si="56"/>
        <v>8.8307424898174111E-8</v>
      </c>
      <c r="O255" s="1">
        <f t="shared" si="66"/>
        <v>2.0287718742911363E-7</v>
      </c>
      <c r="P255" s="1">
        <f t="shared" si="70"/>
        <v>4.6608938293249603E-7</v>
      </c>
      <c r="Q255" s="1">
        <f t="shared" si="79"/>
        <v>1.0707922149122809E-6</v>
      </c>
      <c r="R255" s="1">
        <f t="shared" si="82"/>
        <v>2.4600345116267376E-6</v>
      </c>
      <c r="S255" s="1">
        <f t="shared" si="86"/>
        <v>5.6516751934831363E-6</v>
      </c>
      <c r="T255" s="1">
        <f t="shared" si="55"/>
        <v>1.2984139995463257E-5</v>
      </c>
      <c r="U255" s="1">
        <f t="shared" si="65"/>
        <v>2.9829720507679708E-5</v>
      </c>
      <c r="V255" s="1">
        <f t="shared" si="69"/>
        <v>6.8530701754386002E-5</v>
      </c>
      <c r="W255" s="1">
        <f t="shared" si="73"/>
        <v>1.5744220874411129E-4</v>
      </c>
      <c r="X255" s="1">
        <f t="shared" si="81"/>
        <v>3.6170721238292089E-4</v>
      </c>
      <c r="Y255" s="1">
        <f t="shared" si="85"/>
        <v>8.3098495970964812E-4</v>
      </c>
      <c r="Z255" s="1">
        <f t="shared" si="54"/>
        <v>1.9091021124915007E-3</v>
      </c>
      <c r="AA255" s="1">
        <f t="shared" si="57"/>
        <v>4.3859649122807032E-3</v>
      </c>
      <c r="AB255" s="1">
        <f t="shared" si="67"/>
        <v>1.0076301359623119E-2</v>
      </c>
      <c r="AC255" s="1">
        <f t="shared" si="71"/>
        <v>2.3149261592506919E-2</v>
      </c>
      <c r="AD255" s="1">
        <f t="shared" si="74"/>
        <v>5.3183037421416487E-2</v>
      </c>
      <c r="AE255" s="1">
        <f t="shared" si="83"/>
        <v>0.12218251846832767</v>
      </c>
      <c r="AF255" s="1">
        <f>$C$11*(EXP(-$C$7*($D255-($AF$14-1)*$C$3))-EXP(-$C$5*($D255-($AF$14-1)*$C$3)))</f>
        <v>0</v>
      </c>
    </row>
    <row r="256" spans="1:32" x14ac:dyDescent="0.2">
      <c r="A256">
        <v>242</v>
      </c>
      <c r="B256">
        <f t="shared" si="58"/>
        <v>24</v>
      </c>
      <c r="C256">
        <f t="shared" si="75"/>
        <v>1</v>
      </c>
      <c r="D256">
        <f t="shared" si="76"/>
        <v>578.66666666666663</v>
      </c>
      <c r="E256">
        <f t="shared" si="61"/>
        <v>-278.66666666666663</v>
      </c>
      <c r="F256" t="e">
        <f t="shared" si="77"/>
        <v>#N/A</v>
      </c>
      <c r="G256" t="e">
        <f t="shared" si="63"/>
        <v>#N/A</v>
      </c>
      <c r="H256">
        <f t="shared" si="78"/>
        <v>5.4757538742173606E-10</v>
      </c>
      <c r="I256">
        <f t="shared" si="68"/>
        <v>1.2579978935364249E-9</v>
      </c>
      <c r="J256">
        <f t="shared" si="72"/>
        <v>2.8901202217900529E-9</v>
      </c>
      <c r="K256">
        <f t="shared" si="80"/>
        <v>6.6397526890277999E-9</v>
      </c>
      <c r="L256">
        <f t="shared" si="84"/>
        <v>1.5254145982946751E-8</v>
      </c>
      <c r="M256">
        <f t="shared" si="53"/>
        <v>3.5044824794991128E-8</v>
      </c>
      <c r="N256">
        <f t="shared" si="56"/>
        <v>8.0511865186331221E-8</v>
      </c>
      <c r="O256">
        <f t="shared" si="66"/>
        <v>1.8496769419456349E-7</v>
      </c>
      <c r="P256">
        <f t="shared" si="70"/>
        <v>4.2494417209777946E-7</v>
      </c>
      <c r="Q256">
        <f t="shared" si="79"/>
        <v>9.7626534290859079E-7</v>
      </c>
      <c r="R256">
        <f t="shared" si="82"/>
        <v>2.2428687868794292E-6</v>
      </c>
      <c r="S256">
        <f t="shared" si="86"/>
        <v>5.1527593719251922E-6</v>
      </c>
      <c r="T256">
        <f t="shared" si="55"/>
        <v>1.1837932428452048E-5</v>
      </c>
      <c r="U256">
        <f t="shared" si="65"/>
        <v>2.7196427014257848E-5</v>
      </c>
      <c r="V256">
        <f t="shared" si="69"/>
        <v>6.2480981946149851E-5</v>
      </c>
      <c r="W256">
        <f t="shared" si="73"/>
        <v>1.4354360236028352E-4</v>
      </c>
      <c r="X256">
        <f t="shared" si="81"/>
        <v>3.2977659980321246E-4</v>
      </c>
      <c r="Y256">
        <f t="shared" si="85"/>
        <v>7.5762767542093086E-4</v>
      </c>
      <c r="Z256">
        <f t="shared" si="54"/>
        <v>1.7405713289125018E-3</v>
      </c>
      <c r="AA256">
        <f t="shared" si="57"/>
        <v>3.9987828445535887E-3</v>
      </c>
      <c r="AB256">
        <f t="shared" si="67"/>
        <v>9.1867905510581438E-3</v>
      </c>
      <c r="AC256">
        <f t="shared" si="71"/>
        <v>2.110570238740558E-2</v>
      </c>
      <c r="AD256">
        <f t="shared" si="74"/>
        <v>4.8488171226939422E-2</v>
      </c>
      <c r="AE256">
        <f t="shared" si="83"/>
        <v>0.11139656241541251</v>
      </c>
      <c r="AF256">
        <f t="shared" ref="AF256:AF319" si="87">$C$11*(EXP(-$C$7*($D256-($AF$14-1)*$C$3))-EXP(-$C$5*($D256-($AF$14-1)*$C$3)))</f>
        <v>0.21171434591476623</v>
      </c>
    </row>
    <row r="257" spans="1:33" x14ac:dyDescent="0.2">
      <c r="A257">
        <v>243</v>
      </c>
      <c r="B257">
        <f t="shared" si="58"/>
        <v>24</v>
      </c>
      <c r="C257">
        <f t="shared" si="75"/>
        <v>2</v>
      </c>
      <c r="D257">
        <f t="shared" si="76"/>
        <v>581.33333333333326</v>
      </c>
      <c r="E257">
        <f t="shared" si="61"/>
        <v>-281.33333333333326</v>
      </c>
      <c r="F257" t="e">
        <f t="shared" si="77"/>
        <v>#N/A</v>
      </c>
      <c r="G257" t="e">
        <f t="shared" si="63"/>
        <v>#N/A</v>
      </c>
      <c r="H257">
        <f t="shared" si="78"/>
        <v>4.992367948933754E-10</v>
      </c>
      <c r="I257">
        <f t="shared" si="68"/>
        <v>1.1469449700960251E-9</v>
      </c>
      <c r="J257">
        <f t="shared" si="72"/>
        <v>2.6349876008428556E-9</v>
      </c>
      <c r="K257">
        <f t="shared" si="80"/>
        <v>6.0536118450515453E-9</v>
      </c>
      <c r="L257">
        <f t="shared" si="84"/>
        <v>1.3907547936402554E-8</v>
      </c>
      <c r="M257">
        <f t="shared" si="53"/>
        <v>3.1951154873176046E-8</v>
      </c>
      <c r="N257">
        <f t="shared" si="56"/>
        <v>7.340447808614566E-8</v>
      </c>
      <c r="O257">
        <f t="shared" si="66"/>
        <v>1.6863920645394284E-7</v>
      </c>
      <c r="P257">
        <f t="shared" si="70"/>
        <v>3.8743115808329911E-7</v>
      </c>
      <c r="Q257">
        <f t="shared" si="79"/>
        <v>8.9008306792976397E-7</v>
      </c>
      <c r="R257">
        <f t="shared" si="82"/>
        <v>2.0448739118832644E-6</v>
      </c>
      <c r="S257">
        <f t="shared" si="86"/>
        <v>4.6978865975133163E-6</v>
      </c>
      <c r="T257">
        <f t="shared" si="55"/>
        <v>1.079290921305233E-5</v>
      </c>
      <c r="U257">
        <f t="shared" si="65"/>
        <v>2.4795594117331113E-5</v>
      </c>
      <c r="V257">
        <f t="shared" si="69"/>
        <v>5.6965316347504813E-5</v>
      </c>
      <c r="W257">
        <f t="shared" si="73"/>
        <v>1.30871930360529E-4</v>
      </c>
      <c r="X257">
        <f t="shared" si="81"/>
        <v>3.0066474224085241E-4</v>
      </c>
      <c r="Y257">
        <f t="shared" si="85"/>
        <v>6.9074618963534942E-4</v>
      </c>
      <c r="Z257">
        <f t="shared" si="54"/>
        <v>1.5869180235091906E-3</v>
      </c>
      <c r="AA257">
        <f t="shared" si="57"/>
        <v>3.6457802462403067E-3</v>
      </c>
      <c r="AB257">
        <f t="shared" si="67"/>
        <v>8.3758035430738526E-3</v>
      </c>
      <c r="AC257">
        <f t="shared" si="71"/>
        <v>1.9242543503414547E-2</v>
      </c>
      <c r="AD257">
        <f t="shared" si="74"/>
        <v>4.4207756136662314E-2</v>
      </c>
      <c r="AE257">
        <f t="shared" si="83"/>
        <v>0.10156275308960366</v>
      </c>
      <c r="AF257">
        <f t="shared" si="87"/>
        <v>0.22636765044372925</v>
      </c>
    </row>
    <row r="258" spans="1:33" x14ac:dyDescent="0.2">
      <c r="A258">
        <v>244</v>
      </c>
      <c r="B258">
        <f t="shared" si="58"/>
        <v>24</v>
      </c>
      <c r="C258">
        <f t="shared" si="75"/>
        <v>3</v>
      </c>
      <c r="D258">
        <f t="shared" si="76"/>
        <v>584</v>
      </c>
      <c r="E258">
        <f t="shared" si="61"/>
        <v>-284</v>
      </c>
      <c r="F258" t="e">
        <f t="shared" si="77"/>
        <v>#N/A</v>
      </c>
      <c r="G258" t="e">
        <f t="shared" si="63"/>
        <v>#N/A</v>
      </c>
      <c r="H258">
        <f t="shared" si="78"/>
        <v>4.5516541302001529E-10</v>
      </c>
      <c r="I258">
        <f t="shared" si="68"/>
        <v>1.0456955223752753E-9</v>
      </c>
      <c r="J258">
        <f t="shared" si="72"/>
        <v>2.402377452760488E-9</v>
      </c>
      <c r="K258">
        <f t="shared" si="80"/>
        <v>5.5192140561358803E-9</v>
      </c>
      <c r="L258">
        <f t="shared" si="84"/>
        <v>1.2679824214319598E-8</v>
      </c>
      <c r="M258">
        <f t="shared" ref="M258:M321" si="88">$C$11*(EXP(-$C$7*($D258-($M$14-1)*$C$3))-EXP(-$C$5*($D258-($M$14-1)*$C$3)))</f>
        <v>2.9130586433280992E-8</v>
      </c>
      <c r="N258">
        <f t="shared" si="56"/>
        <v>6.6924513432017646E-8</v>
      </c>
      <c r="O258">
        <f t="shared" si="66"/>
        <v>1.5375215697667134E-7</v>
      </c>
      <c r="P258">
        <f t="shared" si="70"/>
        <v>3.532296995926965E-7</v>
      </c>
      <c r="Q258">
        <f t="shared" si="79"/>
        <v>8.1150874971645335E-7</v>
      </c>
      <c r="R258">
        <f t="shared" si="82"/>
        <v>1.8643575317299811E-6</v>
      </c>
      <c r="S258">
        <f t="shared" si="86"/>
        <v>4.2831688596491243E-6</v>
      </c>
      <c r="T258">
        <f t="shared" si="55"/>
        <v>9.8401380465069519E-6</v>
      </c>
      <c r="U258">
        <f t="shared" si="65"/>
        <v>2.2606700773932549E-5</v>
      </c>
      <c r="V258">
        <f t="shared" si="69"/>
        <v>5.1936559981853035E-5</v>
      </c>
      <c r="W258">
        <f t="shared" si="73"/>
        <v>1.1931888203071885E-4</v>
      </c>
      <c r="X258">
        <f t="shared" si="81"/>
        <v>2.7412280701754406E-4</v>
      </c>
      <c r="Y258">
        <f t="shared" si="85"/>
        <v>6.297688349764446E-4</v>
      </c>
      <c r="Z258">
        <f t="shared" si="54"/>
        <v>1.4468288495316827E-3</v>
      </c>
      <c r="AA258">
        <f t="shared" si="57"/>
        <v>3.3239398388385934E-3</v>
      </c>
      <c r="AB258">
        <f t="shared" si="67"/>
        <v>7.6364084499660045E-3</v>
      </c>
      <c r="AC258">
        <f t="shared" si="71"/>
        <v>1.7543859649122806E-2</v>
      </c>
      <c r="AD258">
        <f t="shared" si="74"/>
        <v>4.0305205438492468E-2</v>
      </c>
      <c r="AE258">
        <f t="shared" si="83"/>
        <v>9.2597046304671707E-2</v>
      </c>
      <c r="AF258">
        <f t="shared" si="87"/>
        <v>0.21163565845759974</v>
      </c>
    </row>
    <row r="259" spans="1:33" x14ac:dyDescent="0.2">
      <c r="A259">
        <v>245</v>
      </c>
      <c r="B259">
        <f t="shared" si="58"/>
        <v>24</v>
      </c>
      <c r="C259">
        <f t="shared" si="75"/>
        <v>4</v>
      </c>
      <c r="D259">
        <f t="shared" si="76"/>
        <v>586.66666666666663</v>
      </c>
      <c r="E259">
        <f t="shared" si="61"/>
        <v>-286.66666666666663</v>
      </c>
      <c r="F259" t="e">
        <f t="shared" si="77"/>
        <v>#N/A</v>
      </c>
      <c r="G259" t="e">
        <f t="shared" si="63"/>
        <v>#N/A</v>
      </c>
      <c r="H259">
        <f t="shared" si="78"/>
        <v>4.1498454306423739E-10</v>
      </c>
      <c r="I259">
        <f t="shared" si="68"/>
        <v>9.5338412393417152E-10</v>
      </c>
      <c r="J259">
        <f t="shared" si="72"/>
        <v>2.1903015496869447E-9</v>
      </c>
      <c r="K259">
        <f t="shared" si="80"/>
        <v>5.0319915741456996E-9</v>
      </c>
      <c r="L259">
        <f t="shared" si="84"/>
        <v>1.1560480887160213E-8</v>
      </c>
      <c r="M259">
        <f t="shared" si="88"/>
        <v>2.6559010756111206E-8</v>
      </c>
      <c r="N259">
        <f t="shared" si="56"/>
        <v>6.1016583931787004E-8</v>
      </c>
      <c r="O259">
        <f t="shared" si="66"/>
        <v>1.4017929917996454E-7</v>
      </c>
      <c r="P259">
        <f t="shared" si="70"/>
        <v>3.2204746074532494E-7</v>
      </c>
      <c r="Q259">
        <f t="shared" si="79"/>
        <v>7.3987077677825417E-7</v>
      </c>
      <c r="R259">
        <f t="shared" si="82"/>
        <v>1.6997766883911151E-6</v>
      </c>
      <c r="S259">
        <f t="shared" si="86"/>
        <v>3.905061371634364E-6</v>
      </c>
      <c r="T259">
        <f t="shared" si="55"/>
        <v>8.9714751475177185E-6</v>
      </c>
      <c r="U259">
        <f t="shared" si="65"/>
        <v>2.0611037487700776E-5</v>
      </c>
      <c r="V259">
        <f t="shared" si="69"/>
        <v>4.7351729713808206E-5</v>
      </c>
      <c r="W259">
        <f t="shared" si="73"/>
        <v>1.0878570805703143E-4</v>
      </c>
      <c r="X259">
        <f t="shared" si="81"/>
        <v>2.499239277845994E-4</v>
      </c>
      <c r="Y259">
        <f t="shared" si="85"/>
        <v>5.7417440944113431E-4</v>
      </c>
      <c r="Z259">
        <f t="shared" si="54"/>
        <v>1.319106399212849E-3</v>
      </c>
      <c r="AA259">
        <f t="shared" si="57"/>
        <v>3.0305107016837239E-3</v>
      </c>
      <c r="AB259">
        <f t="shared" si="67"/>
        <v>6.9622853156500082E-3</v>
      </c>
      <c r="AC259">
        <f t="shared" si="71"/>
        <v>1.5995131378214355E-2</v>
      </c>
      <c r="AD259">
        <f t="shared" si="74"/>
        <v>3.6747162204232561E-2</v>
      </c>
      <c r="AE259">
        <f t="shared" si="83"/>
        <v>8.442280953932943E-2</v>
      </c>
      <c r="AF259">
        <f t="shared" si="87"/>
        <v>0.19377999836034945</v>
      </c>
    </row>
    <row r="260" spans="1:33" x14ac:dyDescent="0.2">
      <c r="A260">
        <v>246</v>
      </c>
      <c r="B260">
        <f t="shared" si="58"/>
        <v>24</v>
      </c>
      <c r="C260">
        <f t="shared" si="75"/>
        <v>5</v>
      </c>
      <c r="D260">
        <f t="shared" si="76"/>
        <v>589.33333333333337</v>
      </c>
      <c r="E260">
        <f t="shared" si="61"/>
        <v>-289.33333333333337</v>
      </c>
      <c r="F260" t="e">
        <f t="shared" si="77"/>
        <v>#N/A</v>
      </c>
      <c r="G260" t="e">
        <f t="shared" si="63"/>
        <v>#N/A</v>
      </c>
      <c r="H260">
        <f t="shared" si="78"/>
        <v>3.7835074031572008E-10</v>
      </c>
      <c r="I260">
        <f t="shared" si="68"/>
        <v>8.692217460251561E-10</v>
      </c>
      <c r="J260">
        <f t="shared" si="72"/>
        <v>1.996947179573495E-9</v>
      </c>
      <c r="K260">
        <f t="shared" si="80"/>
        <v>4.5877798803840855E-9</v>
      </c>
      <c r="L260">
        <f t="shared" si="84"/>
        <v>1.0539950403371387E-8</v>
      </c>
      <c r="M260">
        <f t="shared" si="88"/>
        <v>2.4214447380206099E-8</v>
      </c>
      <c r="N260">
        <f t="shared" si="56"/>
        <v>5.5630191745610023E-8</v>
      </c>
      <c r="O260">
        <f t="shared" si="66"/>
        <v>1.2780461949270376E-7</v>
      </c>
      <c r="P260">
        <f t="shared" si="70"/>
        <v>2.936179123445811E-7</v>
      </c>
      <c r="Q260">
        <f t="shared" si="79"/>
        <v>6.7455682581576795E-7</v>
      </c>
      <c r="R260">
        <f t="shared" si="82"/>
        <v>1.5497246323331882E-6</v>
      </c>
      <c r="S260">
        <f t="shared" si="86"/>
        <v>3.5603322717190373E-6</v>
      </c>
      <c r="T260">
        <f t="shared" si="55"/>
        <v>8.1794956475330304E-6</v>
      </c>
      <c r="U260">
        <f t="shared" si="65"/>
        <v>1.8791546390053201E-5</v>
      </c>
      <c r="V260">
        <f t="shared" si="69"/>
        <v>4.3171636852209169E-5</v>
      </c>
      <c r="W260">
        <f t="shared" si="73"/>
        <v>9.9182376469324112E-5</v>
      </c>
      <c r="X260">
        <f t="shared" si="81"/>
        <v>2.2786126539001828E-4</v>
      </c>
      <c r="Y260">
        <f t="shared" si="85"/>
        <v>5.2348772144211373E-4</v>
      </c>
      <c r="Z260">
        <f t="shared" ref="Z260:Z323" si="89">$C$11*(EXP(-$C$7*($D260-($Z$14-1)*$C$3))-EXP(-$C$5*($D260-($Z$14-1)*$C$3)))</f>
        <v>1.2026589689634042E-3</v>
      </c>
      <c r="AA260">
        <f t="shared" si="57"/>
        <v>2.762984758541386E-3</v>
      </c>
      <c r="AB260">
        <f t="shared" si="67"/>
        <v>6.347672094036738E-3</v>
      </c>
      <c r="AC260">
        <f t="shared" si="71"/>
        <v>1.4583120984961173E-2</v>
      </c>
      <c r="AD260">
        <f t="shared" si="74"/>
        <v>3.3503214172295286E-2</v>
      </c>
      <c r="AE260">
        <f t="shared" si="83"/>
        <v>7.6970174012036846E-2</v>
      </c>
      <c r="AF260">
        <f t="shared" si="87"/>
        <v>0.17680382811963441</v>
      </c>
    </row>
    <row r="261" spans="1:33" x14ac:dyDescent="0.2">
      <c r="A261">
        <v>247</v>
      </c>
      <c r="B261">
        <f t="shared" si="58"/>
        <v>24</v>
      </c>
      <c r="C261">
        <f t="shared" si="75"/>
        <v>6</v>
      </c>
      <c r="D261">
        <f t="shared" si="76"/>
        <v>592</v>
      </c>
      <c r="E261">
        <f t="shared" si="61"/>
        <v>-292</v>
      </c>
      <c r="F261" t="e">
        <f t="shared" si="77"/>
        <v>#N/A</v>
      </c>
      <c r="G261" t="e">
        <f t="shared" si="63"/>
        <v>#N/A</v>
      </c>
      <c r="H261">
        <f t="shared" si="78"/>
        <v>3.4495087850849236E-10</v>
      </c>
      <c r="I261">
        <f t="shared" si="68"/>
        <v>7.924890133949747E-10</v>
      </c>
      <c r="J261">
        <f t="shared" si="72"/>
        <v>1.8206616520800614E-9</v>
      </c>
      <c r="K261">
        <f t="shared" si="80"/>
        <v>4.182782089501102E-9</v>
      </c>
      <c r="L261">
        <f t="shared" si="84"/>
        <v>9.6095098110419535E-9</v>
      </c>
      <c r="M261">
        <f t="shared" si="88"/>
        <v>2.2076856224543524E-8</v>
      </c>
      <c r="N261">
        <f t="shared" si="56"/>
        <v>5.07192968572784E-8</v>
      </c>
      <c r="O261">
        <f t="shared" si="66"/>
        <v>1.1652234573312398E-7</v>
      </c>
      <c r="P261">
        <f t="shared" si="70"/>
        <v>2.6769805372807064E-7</v>
      </c>
      <c r="Q261">
        <f t="shared" si="79"/>
        <v>6.1500862790668418E-7</v>
      </c>
      <c r="R261">
        <f t="shared" si="82"/>
        <v>1.4129187983707839E-6</v>
      </c>
      <c r="S261">
        <f t="shared" si="86"/>
        <v>3.2460349988658138E-6</v>
      </c>
      <c r="T261">
        <f t="shared" si="55"/>
        <v>7.4574301269199262E-6</v>
      </c>
      <c r="U261">
        <f t="shared" si="65"/>
        <v>1.7132675438596497E-5</v>
      </c>
      <c r="V261">
        <f t="shared" si="69"/>
        <v>3.9360552186027815E-5</v>
      </c>
      <c r="W261">
        <f t="shared" si="73"/>
        <v>9.0426803095730208E-5</v>
      </c>
      <c r="X261">
        <f t="shared" si="81"/>
        <v>2.0774623992741217E-4</v>
      </c>
      <c r="Y261">
        <f t="shared" si="85"/>
        <v>4.7727552812287512E-4</v>
      </c>
      <c r="Z261">
        <f t="shared" si="89"/>
        <v>1.0964912280701756E-3</v>
      </c>
      <c r="AA261">
        <f t="shared" si="57"/>
        <v>2.5190753399057793E-3</v>
      </c>
      <c r="AB261">
        <f t="shared" si="67"/>
        <v>5.7873153981267316E-3</v>
      </c>
      <c r="AC261">
        <f t="shared" si="71"/>
        <v>1.329575935535437E-2</v>
      </c>
      <c r="AD261">
        <f t="shared" si="74"/>
        <v>3.0545633799864007E-2</v>
      </c>
      <c r="AE261">
        <f t="shared" si="83"/>
        <v>7.0175438596235928E-2</v>
      </c>
      <c r="AF261">
        <f t="shared" si="87"/>
        <v>0.16121653858511018</v>
      </c>
    </row>
    <row r="262" spans="1:33" x14ac:dyDescent="0.2">
      <c r="A262">
        <v>248</v>
      </c>
      <c r="B262">
        <f t="shared" si="58"/>
        <v>24</v>
      </c>
      <c r="C262">
        <f t="shared" si="75"/>
        <v>7</v>
      </c>
      <c r="D262">
        <f t="shared" si="76"/>
        <v>594.66666666666674</v>
      </c>
      <c r="E262">
        <f t="shared" si="61"/>
        <v>-294.66666666666674</v>
      </c>
      <c r="F262" t="e">
        <f t="shared" si="77"/>
        <v>#N/A</v>
      </c>
      <c r="G262" t="e">
        <f t="shared" si="63"/>
        <v>#N/A</v>
      </c>
      <c r="H262">
        <f t="shared" si="78"/>
        <v>3.1449947338410499E-10</v>
      </c>
      <c r="I262">
        <f t="shared" si="68"/>
        <v>7.2253005544751053E-10</v>
      </c>
      <c r="J262">
        <f t="shared" si="72"/>
        <v>1.659938172256944E-9</v>
      </c>
      <c r="K262">
        <f t="shared" si="80"/>
        <v>3.8135364957366728E-9</v>
      </c>
      <c r="L262">
        <f t="shared" si="84"/>
        <v>8.7612061987477489E-9</v>
      </c>
      <c r="M262">
        <f t="shared" si="88"/>
        <v>2.0127966296582732E-8</v>
      </c>
      <c r="N262">
        <f t="shared" si="56"/>
        <v>4.62419235486407E-8</v>
      </c>
      <c r="O262">
        <f t="shared" si="66"/>
        <v>1.0623604302444447E-7</v>
      </c>
      <c r="P262">
        <f t="shared" si="70"/>
        <v>2.440663357271468E-7</v>
      </c>
      <c r="Q262">
        <f t="shared" si="79"/>
        <v>5.6071719671985519E-7</v>
      </c>
      <c r="R262">
        <f t="shared" si="82"/>
        <v>1.2881898429812932E-6</v>
      </c>
      <c r="S262">
        <f t="shared" si="86"/>
        <v>2.9594831071130014E-6</v>
      </c>
      <c r="T262">
        <f t="shared" si="55"/>
        <v>6.7991067535644374E-6</v>
      </c>
      <c r="U262">
        <f t="shared" si="65"/>
        <v>1.5620245486537402E-5</v>
      </c>
      <c r="V262">
        <f t="shared" si="69"/>
        <v>3.5885900590070752E-5</v>
      </c>
      <c r="W262">
        <f t="shared" si="73"/>
        <v>8.2444149950802804E-5</v>
      </c>
      <c r="X262">
        <f t="shared" si="81"/>
        <v>1.8940691885523198E-4</v>
      </c>
      <c r="Y262">
        <f t="shared" si="85"/>
        <v>4.3514283222812383E-4</v>
      </c>
      <c r="Z262">
        <f t="shared" si="89"/>
        <v>9.9969571113839328E-4</v>
      </c>
      <c r="AA262">
        <f t="shared" si="57"/>
        <v>2.2966976377645273E-3</v>
      </c>
      <c r="AB262">
        <f t="shared" si="67"/>
        <v>5.276425596851376E-3</v>
      </c>
      <c r="AC262">
        <f t="shared" si="71"/>
        <v>1.2122042806734849E-2</v>
      </c>
      <c r="AD262">
        <f t="shared" si="74"/>
        <v>2.7849141262599915E-2</v>
      </c>
      <c r="AE262">
        <f t="shared" si="83"/>
        <v>6.3980525512816938E-2</v>
      </c>
      <c r="AF262">
        <f t="shared" si="87"/>
        <v>0.14698797426010388</v>
      </c>
    </row>
    <row r="263" spans="1:33" x14ac:dyDescent="0.2">
      <c r="A263">
        <v>249</v>
      </c>
      <c r="B263">
        <f t="shared" si="58"/>
        <v>24</v>
      </c>
      <c r="C263">
        <f t="shared" si="75"/>
        <v>8</v>
      </c>
      <c r="D263">
        <f t="shared" si="76"/>
        <v>597.33333333333337</v>
      </c>
      <c r="E263">
        <f t="shared" si="61"/>
        <v>-297.33333333333337</v>
      </c>
      <c r="F263" t="e">
        <f t="shared" si="77"/>
        <v>#N/A</v>
      </c>
      <c r="G263" t="e">
        <f t="shared" si="63"/>
        <v>#N/A</v>
      </c>
      <c r="H263">
        <f t="shared" si="78"/>
        <v>2.8673624252400524E-10</v>
      </c>
      <c r="I263">
        <f t="shared" si="68"/>
        <v>6.5874690021071151E-10</v>
      </c>
      <c r="J263">
        <f t="shared" si="72"/>
        <v>1.5134029612628805E-9</v>
      </c>
      <c r="K263">
        <f t="shared" si="80"/>
        <v>3.4768869841006256E-9</v>
      </c>
      <c r="L263">
        <f t="shared" si="84"/>
        <v>7.9877887182939816E-9</v>
      </c>
      <c r="M263">
        <f t="shared" si="88"/>
        <v>1.8351119521536345E-8</v>
      </c>
      <c r="N263">
        <f t="shared" si="56"/>
        <v>4.2159801613485557E-8</v>
      </c>
      <c r="O263">
        <f t="shared" si="66"/>
        <v>9.6857789520824421E-8</v>
      </c>
      <c r="P263">
        <f t="shared" si="70"/>
        <v>2.2252076698244015E-7</v>
      </c>
      <c r="Q263">
        <f t="shared" si="79"/>
        <v>5.1121847797081419E-7</v>
      </c>
      <c r="R263">
        <f t="shared" si="82"/>
        <v>1.1744716493783244E-6</v>
      </c>
      <c r="S263">
        <f t="shared" si="86"/>
        <v>2.6982273032630722E-6</v>
      </c>
      <c r="T263">
        <f t="shared" si="55"/>
        <v>6.1988985293327553E-6</v>
      </c>
      <c r="U263">
        <f t="shared" si="65"/>
        <v>1.4241329086876151E-5</v>
      </c>
      <c r="V263">
        <f t="shared" si="69"/>
        <v>3.2717982590132128E-5</v>
      </c>
      <c r="W263">
        <f t="shared" si="73"/>
        <v>7.5166185560212817E-5</v>
      </c>
      <c r="X263">
        <f t="shared" si="81"/>
        <v>1.726865474088367E-4</v>
      </c>
      <c r="Y263">
        <f t="shared" si="85"/>
        <v>3.9672950587729612E-4</v>
      </c>
      <c r="Z263">
        <f t="shared" si="89"/>
        <v>9.1144506156007343E-4</v>
      </c>
      <c r="AA263">
        <f t="shared" si="57"/>
        <v>2.0939508857684553E-3</v>
      </c>
      <c r="AB263">
        <f t="shared" si="67"/>
        <v>4.8106358758536185E-3</v>
      </c>
      <c r="AC263">
        <f t="shared" si="71"/>
        <v>1.105193903416554E-2</v>
      </c>
      <c r="AD263">
        <f t="shared" si="74"/>
        <v>2.5390688376146955E-2</v>
      </c>
      <c r="AE263">
        <f t="shared" si="83"/>
        <v>5.833248393983835E-2</v>
      </c>
      <c r="AF263">
        <f t="shared" si="87"/>
        <v>0.13401275045313807</v>
      </c>
    </row>
    <row r="264" spans="1:33" x14ac:dyDescent="0.2">
      <c r="A264">
        <v>250</v>
      </c>
      <c r="B264">
        <f t="shared" si="58"/>
        <v>24</v>
      </c>
      <c r="C264">
        <f t="shared" si="75"/>
        <v>9</v>
      </c>
      <c r="D264">
        <f t="shared" si="76"/>
        <v>600</v>
      </c>
      <c r="E264">
        <f t="shared" si="61"/>
        <v>-300</v>
      </c>
      <c r="F264" t="e">
        <f t="shared" si="77"/>
        <v>#N/A</v>
      </c>
      <c r="G264" t="e">
        <f t="shared" si="63"/>
        <v>#N/A</v>
      </c>
      <c r="H264">
        <f t="shared" si="78"/>
        <v>2.6142388059381872E-10</v>
      </c>
      <c r="I264">
        <f t="shared" si="68"/>
        <v>6.0059436319012189E-10</v>
      </c>
      <c r="J264">
        <f t="shared" si="72"/>
        <v>1.3798035140339697E-9</v>
      </c>
      <c r="K264">
        <f t="shared" si="80"/>
        <v>3.1699560535798992E-9</v>
      </c>
      <c r="L264">
        <f t="shared" si="84"/>
        <v>7.2826466083202471E-9</v>
      </c>
      <c r="M264">
        <f t="shared" si="88"/>
        <v>1.6731128358004412E-8</v>
      </c>
      <c r="N264">
        <f t="shared" si="56"/>
        <v>3.8438039244167821E-8</v>
      </c>
      <c r="O264">
        <f t="shared" si="66"/>
        <v>8.8307424898174111E-8</v>
      </c>
      <c r="P264">
        <f t="shared" si="70"/>
        <v>2.0287718742911363E-7</v>
      </c>
      <c r="Q264">
        <f t="shared" si="79"/>
        <v>4.6608938293249603E-7</v>
      </c>
      <c r="R264">
        <f t="shared" si="82"/>
        <v>1.0707922149122809E-6</v>
      </c>
      <c r="S264">
        <f t="shared" si="86"/>
        <v>2.4600345116267376E-6</v>
      </c>
      <c r="T264">
        <f t="shared" ref="T264:T327" si="90">$C$11*(EXP(-$C$7*($D264-($T$14-1)*$C$3))-EXP(-$C$5*($D264-($T$14-1)*$C$3)))</f>
        <v>5.6516751934831363E-6</v>
      </c>
      <c r="U264">
        <f t="shared" si="65"/>
        <v>1.2984139995463257E-5</v>
      </c>
      <c r="V264">
        <f t="shared" si="69"/>
        <v>2.9829720507679708E-5</v>
      </c>
      <c r="W264">
        <f t="shared" si="73"/>
        <v>6.8530701754386002E-5</v>
      </c>
      <c r="X264">
        <f t="shared" si="81"/>
        <v>1.5744220874411129E-4</v>
      </c>
      <c r="Y264">
        <f t="shared" si="85"/>
        <v>3.6170721238292089E-4</v>
      </c>
      <c r="Z264">
        <f t="shared" si="89"/>
        <v>8.3098495970964812E-4</v>
      </c>
      <c r="AA264">
        <f t="shared" si="57"/>
        <v>1.9091021124915007E-3</v>
      </c>
      <c r="AB264">
        <f t="shared" si="67"/>
        <v>4.3859649122807032E-3</v>
      </c>
      <c r="AC264">
        <f t="shared" si="71"/>
        <v>1.0076301359623119E-2</v>
      </c>
      <c r="AD264">
        <f t="shared" si="74"/>
        <v>2.3149261592506919E-2</v>
      </c>
      <c r="AE264">
        <f t="shared" si="83"/>
        <v>5.3183037421416487E-2</v>
      </c>
      <c r="AF264">
        <f t="shared" si="87"/>
        <v>0.12218251846832767</v>
      </c>
    </row>
    <row r="265" spans="1:33" s="1" customFormat="1" x14ac:dyDescent="0.2">
      <c r="A265" s="1">
        <v>251</v>
      </c>
      <c r="B265" s="1">
        <f t="shared" si="58"/>
        <v>25</v>
      </c>
      <c r="C265" s="1">
        <f t="shared" si="75"/>
        <v>0</v>
      </c>
      <c r="D265" s="1">
        <f t="shared" si="76"/>
        <v>600</v>
      </c>
      <c r="E265" s="1">
        <f t="shared" si="61"/>
        <v>-300</v>
      </c>
      <c r="F265" s="1" t="e">
        <f t="shared" si="77"/>
        <v>#N/A</v>
      </c>
      <c r="G265" s="1" t="e">
        <f t="shared" si="63"/>
        <v>#N/A</v>
      </c>
      <c r="H265" s="1">
        <f t="shared" si="78"/>
        <v>2.6142388059381872E-10</v>
      </c>
      <c r="I265" s="1">
        <f t="shared" si="68"/>
        <v>6.0059436319012189E-10</v>
      </c>
      <c r="J265" s="1">
        <f t="shared" si="72"/>
        <v>1.3798035140339697E-9</v>
      </c>
      <c r="K265" s="1">
        <f t="shared" si="80"/>
        <v>3.1699560535798992E-9</v>
      </c>
      <c r="L265" s="1">
        <f t="shared" si="84"/>
        <v>7.2826466083202471E-9</v>
      </c>
      <c r="M265" s="1">
        <f t="shared" si="88"/>
        <v>1.6731128358004412E-8</v>
      </c>
      <c r="N265" s="1">
        <f t="shared" si="56"/>
        <v>3.8438039244167821E-8</v>
      </c>
      <c r="O265" s="1">
        <f t="shared" si="66"/>
        <v>8.8307424898174111E-8</v>
      </c>
      <c r="P265" s="1">
        <f t="shared" si="70"/>
        <v>2.0287718742911363E-7</v>
      </c>
      <c r="Q265" s="1">
        <f t="shared" si="79"/>
        <v>4.6608938293249603E-7</v>
      </c>
      <c r="R265" s="1">
        <f t="shared" si="82"/>
        <v>1.0707922149122809E-6</v>
      </c>
      <c r="S265" s="1">
        <f t="shared" si="86"/>
        <v>2.4600345116267376E-6</v>
      </c>
      <c r="T265" s="1">
        <f t="shared" si="90"/>
        <v>5.6516751934831363E-6</v>
      </c>
      <c r="U265" s="1">
        <f t="shared" si="65"/>
        <v>1.2984139995463257E-5</v>
      </c>
      <c r="V265" s="1">
        <f t="shared" si="69"/>
        <v>2.9829720507679708E-5</v>
      </c>
      <c r="W265" s="1">
        <f t="shared" si="73"/>
        <v>6.8530701754386002E-5</v>
      </c>
      <c r="X265" s="1">
        <f t="shared" si="81"/>
        <v>1.5744220874411129E-4</v>
      </c>
      <c r="Y265" s="1">
        <f t="shared" si="85"/>
        <v>3.6170721238292089E-4</v>
      </c>
      <c r="Z265" s="1">
        <f t="shared" si="89"/>
        <v>8.3098495970964812E-4</v>
      </c>
      <c r="AA265" s="1">
        <f t="shared" si="57"/>
        <v>1.9091021124915007E-3</v>
      </c>
      <c r="AB265" s="1">
        <f t="shared" si="67"/>
        <v>4.3859649122807032E-3</v>
      </c>
      <c r="AC265" s="1">
        <f t="shared" si="71"/>
        <v>1.0076301359623119E-2</v>
      </c>
      <c r="AD265" s="1">
        <f t="shared" si="74"/>
        <v>2.3149261592506919E-2</v>
      </c>
      <c r="AE265" s="1">
        <f t="shared" si="83"/>
        <v>5.3183037421416487E-2</v>
      </c>
      <c r="AF265" s="1">
        <f t="shared" si="87"/>
        <v>0.12218251846832767</v>
      </c>
      <c r="AG265" s="1">
        <f>$C$11*(EXP(-$C$7*($D265-($AG$14-1)*$C$3))-EXP(-$C$5*($D265-($AG$14-1)*$C$3)))</f>
        <v>0</v>
      </c>
    </row>
    <row r="266" spans="1:33" x14ac:dyDescent="0.2">
      <c r="A266">
        <v>252</v>
      </c>
      <c r="B266">
        <f t="shared" si="58"/>
        <v>25</v>
      </c>
      <c r="C266">
        <f t="shared" si="75"/>
        <v>1</v>
      </c>
      <c r="D266">
        <f t="shared" si="76"/>
        <v>602.66666666666663</v>
      </c>
      <c r="E266">
        <f t="shared" si="61"/>
        <v>-302.66666666666663</v>
      </c>
      <c r="F266" t="e">
        <f t="shared" si="77"/>
        <v>#N/A</v>
      </c>
      <c r="G266" t="e">
        <f t="shared" si="63"/>
        <v>#N/A</v>
      </c>
      <c r="H266">
        <f t="shared" si="78"/>
        <v>2.3834603098354283E-10</v>
      </c>
      <c r="I266">
        <f t="shared" si="68"/>
        <v>5.4757538742173606E-10</v>
      </c>
      <c r="J266">
        <f t="shared" si="72"/>
        <v>1.2579978935364249E-9</v>
      </c>
      <c r="K266">
        <f t="shared" si="80"/>
        <v>2.8901202217900529E-9</v>
      </c>
      <c r="L266">
        <f t="shared" si="84"/>
        <v>6.6397526890277999E-9</v>
      </c>
      <c r="M266">
        <f t="shared" si="88"/>
        <v>1.5254145982946751E-8</v>
      </c>
      <c r="N266">
        <f t="shared" si="56"/>
        <v>3.5044824794991128E-8</v>
      </c>
      <c r="O266">
        <f t="shared" si="66"/>
        <v>8.0511865186331221E-8</v>
      </c>
      <c r="P266">
        <f t="shared" si="70"/>
        <v>1.8496769419456349E-7</v>
      </c>
      <c r="Q266">
        <f t="shared" si="79"/>
        <v>4.2494417209777946E-7</v>
      </c>
      <c r="R266">
        <f t="shared" si="82"/>
        <v>9.7626534290859079E-7</v>
      </c>
      <c r="S266">
        <f t="shared" si="86"/>
        <v>2.2428687868794292E-6</v>
      </c>
      <c r="T266">
        <f t="shared" si="90"/>
        <v>5.1527593719251922E-6</v>
      </c>
      <c r="U266">
        <f t="shared" si="65"/>
        <v>1.1837932428452048E-5</v>
      </c>
      <c r="V266">
        <f t="shared" si="69"/>
        <v>2.7196427014257848E-5</v>
      </c>
      <c r="W266">
        <f t="shared" si="73"/>
        <v>6.2480981946149851E-5</v>
      </c>
      <c r="X266">
        <f t="shared" si="81"/>
        <v>1.4354360236028352E-4</v>
      </c>
      <c r="Y266">
        <f t="shared" si="85"/>
        <v>3.2977659980321246E-4</v>
      </c>
      <c r="Z266">
        <f t="shared" si="89"/>
        <v>7.5762767542093086E-4</v>
      </c>
      <c r="AA266">
        <f t="shared" si="57"/>
        <v>1.7405713289125018E-3</v>
      </c>
      <c r="AB266">
        <f t="shared" si="67"/>
        <v>3.9987828445535887E-3</v>
      </c>
      <c r="AC266">
        <f t="shared" si="71"/>
        <v>9.1867905510581438E-3</v>
      </c>
      <c r="AD266">
        <f t="shared" si="74"/>
        <v>2.110570238740558E-2</v>
      </c>
      <c r="AE266">
        <f t="shared" si="83"/>
        <v>4.8488171226939422E-2</v>
      </c>
      <c r="AF266">
        <f t="shared" si="87"/>
        <v>0.11139656241541251</v>
      </c>
      <c r="AG266">
        <f t="shared" ref="AG266:AG329" si="91">$C$11*(EXP(-$C$7*($D266-($AG$14-1)*$C$3))-EXP(-$C$5*($D266-($AG$14-1)*$C$3)))</f>
        <v>0.21171434591476623</v>
      </c>
    </row>
    <row r="267" spans="1:33" x14ac:dyDescent="0.2">
      <c r="A267">
        <v>253</v>
      </c>
      <c r="B267">
        <f t="shared" si="58"/>
        <v>25</v>
      </c>
      <c r="C267">
        <f t="shared" si="75"/>
        <v>2</v>
      </c>
      <c r="D267">
        <f t="shared" si="76"/>
        <v>605.33333333333326</v>
      </c>
      <c r="E267">
        <f t="shared" si="61"/>
        <v>-305.33333333333326</v>
      </c>
      <c r="F267" t="e">
        <f t="shared" si="77"/>
        <v>#N/A</v>
      </c>
      <c r="G267" t="e">
        <f t="shared" si="63"/>
        <v>#N/A</v>
      </c>
      <c r="H267">
        <f t="shared" si="78"/>
        <v>2.173054365062898E-10</v>
      </c>
      <c r="I267">
        <f t="shared" si="68"/>
        <v>4.992367948933754E-10</v>
      </c>
      <c r="J267">
        <f t="shared" si="72"/>
        <v>1.1469449700960251E-9</v>
      </c>
      <c r="K267">
        <f t="shared" si="80"/>
        <v>2.6349876008428556E-9</v>
      </c>
      <c r="L267">
        <f t="shared" si="84"/>
        <v>6.0536118450515453E-9</v>
      </c>
      <c r="M267">
        <f t="shared" si="88"/>
        <v>1.3907547936402554E-8</v>
      </c>
      <c r="N267">
        <f t="shared" si="56"/>
        <v>3.1951154873176046E-8</v>
      </c>
      <c r="O267">
        <f t="shared" si="66"/>
        <v>7.340447808614566E-8</v>
      </c>
      <c r="P267">
        <f t="shared" si="70"/>
        <v>1.6863920645394284E-7</v>
      </c>
      <c r="Q267">
        <f t="shared" si="79"/>
        <v>3.8743115808329911E-7</v>
      </c>
      <c r="R267">
        <f t="shared" si="82"/>
        <v>8.9008306792976397E-7</v>
      </c>
      <c r="S267">
        <f t="shared" si="86"/>
        <v>2.0448739118832644E-6</v>
      </c>
      <c r="T267">
        <f t="shared" si="90"/>
        <v>4.6978865975133163E-6</v>
      </c>
      <c r="U267">
        <f t="shared" si="65"/>
        <v>1.079290921305233E-5</v>
      </c>
      <c r="V267">
        <f t="shared" si="69"/>
        <v>2.4795594117331113E-5</v>
      </c>
      <c r="W267">
        <f t="shared" si="73"/>
        <v>5.6965316347504813E-5</v>
      </c>
      <c r="X267">
        <f t="shared" si="81"/>
        <v>1.30871930360529E-4</v>
      </c>
      <c r="Y267">
        <f t="shared" si="85"/>
        <v>3.0066474224085241E-4</v>
      </c>
      <c r="Z267">
        <f t="shared" si="89"/>
        <v>6.9074618963534942E-4</v>
      </c>
      <c r="AA267">
        <f t="shared" si="57"/>
        <v>1.5869180235091906E-3</v>
      </c>
      <c r="AB267">
        <f t="shared" si="67"/>
        <v>3.6457802462403067E-3</v>
      </c>
      <c r="AC267">
        <f t="shared" si="71"/>
        <v>8.3758035430738526E-3</v>
      </c>
      <c r="AD267">
        <f t="shared" si="74"/>
        <v>1.9242543503414547E-2</v>
      </c>
      <c r="AE267">
        <f t="shared" si="83"/>
        <v>4.4207756136662314E-2</v>
      </c>
      <c r="AF267">
        <f t="shared" si="87"/>
        <v>0.10156275308960366</v>
      </c>
      <c r="AG267">
        <f t="shared" si="91"/>
        <v>0.22636765044372925</v>
      </c>
    </row>
    <row r="268" spans="1:33" x14ac:dyDescent="0.2">
      <c r="A268">
        <v>254</v>
      </c>
      <c r="B268">
        <f t="shared" si="58"/>
        <v>25</v>
      </c>
      <c r="C268">
        <f t="shared" si="75"/>
        <v>3</v>
      </c>
      <c r="D268">
        <f t="shared" si="76"/>
        <v>608</v>
      </c>
      <c r="E268">
        <f t="shared" si="61"/>
        <v>-308</v>
      </c>
      <c r="F268" t="e">
        <f t="shared" si="77"/>
        <v>#N/A</v>
      </c>
      <c r="G268" t="e">
        <f t="shared" si="63"/>
        <v>#N/A</v>
      </c>
      <c r="H268">
        <f t="shared" si="78"/>
        <v>1.981222533487436E-10</v>
      </c>
      <c r="I268">
        <f t="shared" si="68"/>
        <v>4.5516541302001529E-10</v>
      </c>
      <c r="J268">
        <f t="shared" si="72"/>
        <v>1.0456955223752753E-9</v>
      </c>
      <c r="K268">
        <f t="shared" si="80"/>
        <v>2.402377452760488E-9</v>
      </c>
      <c r="L268">
        <f t="shared" si="84"/>
        <v>5.5192140561358803E-9</v>
      </c>
      <c r="M268">
        <f t="shared" si="88"/>
        <v>1.2679824214319598E-8</v>
      </c>
      <c r="N268">
        <f t="shared" ref="N268:N331" si="92">$C$11*(EXP(-$C$7*($D268-($N$14-1)*$C$3))-EXP(-$C$5*($D268-($N$14-1)*$C$3)))</f>
        <v>2.9130586433280992E-8</v>
      </c>
      <c r="O268">
        <f t="shared" si="66"/>
        <v>6.6924513432017646E-8</v>
      </c>
      <c r="P268">
        <f t="shared" si="70"/>
        <v>1.5375215697667134E-7</v>
      </c>
      <c r="Q268">
        <f t="shared" si="79"/>
        <v>3.532296995926965E-7</v>
      </c>
      <c r="R268">
        <f t="shared" si="82"/>
        <v>8.1150874971645335E-7</v>
      </c>
      <c r="S268">
        <f t="shared" si="86"/>
        <v>1.8643575317299811E-6</v>
      </c>
      <c r="T268">
        <f t="shared" si="90"/>
        <v>4.2831688596491243E-6</v>
      </c>
      <c r="U268">
        <f t="shared" si="65"/>
        <v>9.8401380465069519E-6</v>
      </c>
      <c r="V268">
        <f t="shared" si="69"/>
        <v>2.2606700773932549E-5</v>
      </c>
      <c r="W268">
        <f t="shared" si="73"/>
        <v>5.1936559981853035E-5</v>
      </c>
      <c r="X268">
        <f t="shared" si="81"/>
        <v>1.1931888203071885E-4</v>
      </c>
      <c r="Y268">
        <f t="shared" si="85"/>
        <v>2.7412280701754406E-4</v>
      </c>
      <c r="Z268">
        <f t="shared" si="89"/>
        <v>6.297688349764446E-4</v>
      </c>
      <c r="AA268">
        <f t="shared" si="57"/>
        <v>1.4468288495316827E-3</v>
      </c>
      <c r="AB268">
        <f t="shared" si="67"/>
        <v>3.3239398388385934E-3</v>
      </c>
      <c r="AC268">
        <f t="shared" si="71"/>
        <v>7.6364084499660045E-3</v>
      </c>
      <c r="AD268">
        <f t="shared" si="74"/>
        <v>1.7543859649122806E-2</v>
      </c>
      <c r="AE268">
        <f t="shared" si="83"/>
        <v>4.0305205438492468E-2</v>
      </c>
      <c r="AF268">
        <f t="shared" si="87"/>
        <v>9.2597046304671707E-2</v>
      </c>
      <c r="AG268">
        <f t="shared" si="91"/>
        <v>0.21163565845759974</v>
      </c>
    </row>
    <row r="269" spans="1:33" x14ac:dyDescent="0.2">
      <c r="A269">
        <v>255</v>
      </c>
      <c r="B269">
        <f t="shared" si="58"/>
        <v>25</v>
      </c>
      <c r="C269">
        <f t="shared" si="75"/>
        <v>4</v>
      </c>
      <c r="D269">
        <f t="shared" si="76"/>
        <v>610.66666666666663</v>
      </c>
      <c r="E269">
        <f t="shared" si="61"/>
        <v>-310.66666666666663</v>
      </c>
      <c r="F269" t="e">
        <f t="shared" si="77"/>
        <v>#N/A</v>
      </c>
      <c r="G269" t="e">
        <f t="shared" si="63"/>
        <v>#N/A</v>
      </c>
      <c r="H269">
        <f t="shared" si="78"/>
        <v>1.8063251386187825E-10</v>
      </c>
      <c r="I269">
        <f t="shared" si="68"/>
        <v>4.1498454306423739E-10</v>
      </c>
      <c r="J269">
        <f t="shared" si="72"/>
        <v>9.5338412393417152E-10</v>
      </c>
      <c r="K269">
        <f t="shared" si="80"/>
        <v>2.1903015496869447E-9</v>
      </c>
      <c r="L269">
        <f t="shared" si="84"/>
        <v>5.0319915741456996E-9</v>
      </c>
      <c r="M269">
        <f t="shared" si="88"/>
        <v>1.1560480887160213E-8</v>
      </c>
      <c r="N269">
        <f t="shared" si="92"/>
        <v>2.6559010756111206E-8</v>
      </c>
      <c r="O269">
        <f t="shared" si="66"/>
        <v>6.1016583931787004E-8</v>
      </c>
      <c r="P269">
        <f t="shared" si="70"/>
        <v>1.4017929917996454E-7</v>
      </c>
      <c r="Q269">
        <f t="shared" si="79"/>
        <v>3.2204746074532494E-7</v>
      </c>
      <c r="R269">
        <f t="shared" si="82"/>
        <v>7.3987077677825417E-7</v>
      </c>
      <c r="S269">
        <f t="shared" si="86"/>
        <v>1.6997766883911151E-6</v>
      </c>
      <c r="T269">
        <f t="shared" si="90"/>
        <v>3.905061371634364E-6</v>
      </c>
      <c r="U269">
        <f t="shared" si="65"/>
        <v>8.9714751475177185E-6</v>
      </c>
      <c r="V269">
        <f t="shared" si="69"/>
        <v>2.0611037487700776E-5</v>
      </c>
      <c r="W269">
        <f t="shared" si="73"/>
        <v>4.7351729713808206E-5</v>
      </c>
      <c r="X269">
        <f t="shared" si="81"/>
        <v>1.0878570805703143E-4</v>
      </c>
      <c r="Y269">
        <f t="shared" si="85"/>
        <v>2.499239277845994E-4</v>
      </c>
      <c r="Z269">
        <f t="shared" si="89"/>
        <v>5.7417440944113431E-4</v>
      </c>
      <c r="AA269">
        <f t="shared" si="57"/>
        <v>1.319106399212849E-3</v>
      </c>
      <c r="AB269">
        <f t="shared" si="67"/>
        <v>3.0305107016837239E-3</v>
      </c>
      <c r="AC269">
        <f t="shared" si="71"/>
        <v>6.9622853156500082E-3</v>
      </c>
      <c r="AD269">
        <f t="shared" si="74"/>
        <v>1.5995131378214355E-2</v>
      </c>
      <c r="AE269">
        <f t="shared" si="83"/>
        <v>3.6747162204232561E-2</v>
      </c>
      <c r="AF269">
        <f t="shared" si="87"/>
        <v>8.442280953932943E-2</v>
      </c>
      <c r="AG269">
        <f t="shared" si="91"/>
        <v>0.19377999836034945</v>
      </c>
    </row>
    <row r="270" spans="1:33" x14ac:dyDescent="0.2">
      <c r="A270">
        <v>256</v>
      </c>
      <c r="B270">
        <f t="shared" si="58"/>
        <v>25</v>
      </c>
      <c r="C270">
        <f t="shared" si="75"/>
        <v>5</v>
      </c>
      <c r="D270">
        <f t="shared" si="76"/>
        <v>613.33333333333337</v>
      </c>
      <c r="E270">
        <f t="shared" si="61"/>
        <v>-313.33333333333337</v>
      </c>
      <c r="F270" t="e">
        <f t="shared" si="77"/>
        <v>#N/A</v>
      </c>
      <c r="G270" t="e">
        <f t="shared" si="63"/>
        <v>#N/A</v>
      </c>
      <c r="H270">
        <f t="shared" si="78"/>
        <v>1.6468672505267783E-10</v>
      </c>
      <c r="I270">
        <f t="shared" si="68"/>
        <v>3.7835074031572008E-10</v>
      </c>
      <c r="J270">
        <f t="shared" si="72"/>
        <v>8.692217460251561E-10</v>
      </c>
      <c r="K270">
        <f t="shared" si="80"/>
        <v>1.996947179573495E-9</v>
      </c>
      <c r="L270">
        <f t="shared" si="84"/>
        <v>4.5877798803840855E-9</v>
      </c>
      <c r="M270">
        <f t="shared" si="88"/>
        <v>1.0539950403371387E-8</v>
      </c>
      <c r="N270">
        <f t="shared" si="92"/>
        <v>2.4214447380206099E-8</v>
      </c>
      <c r="O270">
        <f t="shared" si="66"/>
        <v>5.5630191745610023E-8</v>
      </c>
      <c r="P270">
        <f t="shared" si="70"/>
        <v>1.2780461949270376E-7</v>
      </c>
      <c r="Q270">
        <f t="shared" si="79"/>
        <v>2.936179123445811E-7</v>
      </c>
      <c r="R270">
        <f t="shared" si="82"/>
        <v>6.7455682581576795E-7</v>
      </c>
      <c r="S270">
        <f t="shared" si="86"/>
        <v>1.5497246323331882E-6</v>
      </c>
      <c r="T270">
        <f t="shared" si="90"/>
        <v>3.5603322717190373E-6</v>
      </c>
      <c r="U270">
        <f t="shared" si="65"/>
        <v>8.1794956475330304E-6</v>
      </c>
      <c r="V270">
        <f t="shared" si="69"/>
        <v>1.8791546390053201E-5</v>
      </c>
      <c r="W270">
        <f t="shared" si="73"/>
        <v>4.3171636852209169E-5</v>
      </c>
      <c r="X270">
        <f t="shared" si="81"/>
        <v>9.9182376469324112E-5</v>
      </c>
      <c r="Y270">
        <f t="shared" si="85"/>
        <v>2.2786126539001828E-4</v>
      </c>
      <c r="Z270">
        <f t="shared" si="89"/>
        <v>5.2348772144211373E-4</v>
      </c>
      <c r="AA270">
        <f t="shared" ref="AA270:AA333" si="93">$C$11*(EXP(-$C$7*($D270-($AA$14-1)*$C$3))-EXP(-$C$5*($D270-($AA$14-1)*$C$3)))</f>
        <v>1.2026589689634042E-3</v>
      </c>
      <c r="AB270">
        <f t="shared" si="67"/>
        <v>2.762984758541386E-3</v>
      </c>
      <c r="AC270">
        <f t="shared" si="71"/>
        <v>6.347672094036738E-3</v>
      </c>
      <c r="AD270">
        <f t="shared" si="74"/>
        <v>1.4583120984961173E-2</v>
      </c>
      <c r="AE270">
        <f t="shared" si="83"/>
        <v>3.3503214172295286E-2</v>
      </c>
      <c r="AF270">
        <f t="shared" si="87"/>
        <v>7.6970174012036846E-2</v>
      </c>
      <c r="AG270">
        <f t="shared" si="91"/>
        <v>0.17680382811963441</v>
      </c>
    </row>
    <row r="271" spans="1:33" x14ac:dyDescent="0.2">
      <c r="A271">
        <v>257</v>
      </c>
      <c r="B271">
        <f t="shared" ref="B271:B334" si="94">FLOOR(A271-1,10)/10</f>
        <v>25</v>
      </c>
      <c r="C271">
        <f t="shared" si="75"/>
        <v>6</v>
      </c>
      <c r="D271">
        <f t="shared" si="76"/>
        <v>616</v>
      </c>
      <c r="E271">
        <f t="shared" ref="E271:E334" si="95">$G$11-D271</f>
        <v>-316</v>
      </c>
      <c r="F271" t="e">
        <f t="shared" si="77"/>
        <v>#N/A</v>
      </c>
      <c r="G271" t="e">
        <f t="shared" si="63"/>
        <v>#N/A</v>
      </c>
      <c r="H271">
        <f t="shared" si="78"/>
        <v>1.5014859079753045E-10</v>
      </c>
      <c r="I271">
        <f t="shared" si="68"/>
        <v>3.4495087850849236E-10</v>
      </c>
      <c r="J271">
        <f t="shared" si="72"/>
        <v>7.924890133949747E-10</v>
      </c>
      <c r="K271">
        <f t="shared" si="80"/>
        <v>1.8206616520800614E-9</v>
      </c>
      <c r="L271">
        <f t="shared" si="84"/>
        <v>4.182782089501102E-9</v>
      </c>
      <c r="M271">
        <f t="shared" si="88"/>
        <v>9.6095098110419535E-9</v>
      </c>
      <c r="N271">
        <f t="shared" si="92"/>
        <v>2.2076856224543524E-8</v>
      </c>
      <c r="O271">
        <f t="shared" si="66"/>
        <v>5.07192968572784E-8</v>
      </c>
      <c r="P271">
        <f t="shared" si="70"/>
        <v>1.1652234573312398E-7</v>
      </c>
      <c r="Q271">
        <f t="shared" si="79"/>
        <v>2.6769805372807064E-7</v>
      </c>
      <c r="R271">
        <f t="shared" si="82"/>
        <v>6.1500862790668418E-7</v>
      </c>
      <c r="S271">
        <f t="shared" si="86"/>
        <v>1.4129187983707839E-6</v>
      </c>
      <c r="T271">
        <f t="shared" si="90"/>
        <v>3.2460349988658138E-6</v>
      </c>
      <c r="U271">
        <f t="shared" si="65"/>
        <v>7.4574301269199262E-6</v>
      </c>
      <c r="V271">
        <f t="shared" si="69"/>
        <v>1.7132675438596497E-5</v>
      </c>
      <c r="W271">
        <f t="shared" si="73"/>
        <v>3.9360552186027815E-5</v>
      </c>
      <c r="X271">
        <f t="shared" si="81"/>
        <v>9.0426803095730208E-5</v>
      </c>
      <c r="Y271">
        <f t="shared" si="85"/>
        <v>2.0774623992741217E-4</v>
      </c>
      <c r="Z271">
        <f t="shared" si="89"/>
        <v>4.7727552812287512E-4</v>
      </c>
      <c r="AA271">
        <f t="shared" si="93"/>
        <v>1.0964912280701756E-3</v>
      </c>
      <c r="AB271">
        <f t="shared" si="67"/>
        <v>2.5190753399057793E-3</v>
      </c>
      <c r="AC271">
        <f t="shared" si="71"/>
        <v>5.7873153981267316E-3</v>
      </c>
      <c r="AD271">
        <f t="shared" si="74"/>
        <v>1.329575935535437E-2</v>
      </c>
      <c r="AE271">
        <f t="shared" si="83"/>
        <v>3.0545633799864007E-2</v>
      </c>
      <c r="AF271">
        <f t="shared" si="87"/>
        <v>7.0175438596235928E-2</v>
      </c>
      <c r="AG271">
        <f t="shared" si="91"/>
        <v>0.16121653858511018</v>
      </c>
    </row>
    <row r="272" spans="1:33" x14ac:dyDescent="0.2">
      <c r="A272">
        <v>258</v>
      </c>
      <c r="B272">
        <f t="shared" si="94"/>
        <v>25</v>
      </c>
      <c r="C272">
        <f t="shared" si="75"/>
        <v>7</v>
      </c>
      <c r="D272">
        <f t="shared" si="76"/>
        <v>618.66666666666674</v>
      </c>
      <c r="E272">
        <f t="shared" si="95"/>
        <v>-318.66666666666674</v>
      </c>
      <c r="F272" t="e">
        <f t="shared" si="77"/>
        <v>#N/A</v>
      </c>
      <c r="G272" t="e">
        <f t="shared" ref="G272:G335" si="96">IF(E272&lt;0,NA(),SUM(H272:AZ272))</f>
        <v>#N/A</v>
      </c>
      <c r="H272">
        <f t="shared" si="78"/>
        <v>1.368938468554335E-10</v>
      </c>
      <c r="I272">
        <f t="shared" si="68"/>
        <v>3.1449947338410499E-10</v>
      </c>
      <c r="J272">
        <f t="shared" si="72"/>
        <v>7.2253005544751053E-10</v>
      </c>
      <c r="K272">
        <f t="shared" si="80"/>
        <v>1.659938172256944E-9</v>
      </c>
      <c r="L272">
        <f t="shared" si="84"/>
        <v>3.8135364957366728E-9</v>
      </c>
      <c r="M272">
        <f t="shared" si="88"/>
        <v>8.7612061987477489E-9</v>
      </c>
      <c r="N272">
        <f t="shared" si="92"/>
        <v>2.0127966296582732E-8</v>
      </c>
      <c r="O272">
        <f t="shared" si="66"/>
        <v>4.62419235486407E-8</v>
      </c>
      <c r="P272">
        <f t="shared" si="70"/>
        <v>1.0623604302444447E-7</v>
      </c>
      <c r="Q272">
        <f t="shared" si="79"/>
        <v>2.440663357271468E-7</v>
      </c>
      <c r="R272">
        <f t="shared" si="82"/>
        <v>5.6071719671985519E-7</v>
      </c>
      <c r="S272">
        <f t="shared" si="86"/>
        <v>1.2881898429812932E-6</v>
      </c>
      <c r="T272">
        <f t="shared" si="90"/>
        <v>2.9594831071130014E-6</v>
      </c>
      <c r="U272">
        <f t="shared" si="65"/>
        <v>6.7991067535644374E-6</v>
      </c>
      <c r="V272">
        <f t="shared" si="69"/>
        <v>1.5620245486537402E-5</v>
      </c>
      <c r="W272">
        <f t="shared" si="73"/>
        <v>3.5885900590070752E-5</v>
      </c>
      <c r="X272">
        <f t="shared" si="81"/>
        <v>8.2444149950802804E-5</v>
      </c>
      <c r="Y272">
        <f t="shared" si="85"/>
        <v>1.8940691885523198E-4</v>
      </c>
      <c r="Z272">
        <f t="shared" si="89"/>
        <v>4.3514283222812383E-4</v>
      </c>
      <c r="AA272">
        <f t="shared" si="93"/>
        <v>9.9969571113839328E-4</v>
      </c>
      <c r="AB272">
        <f t="shared" si="67"/>
        <v>2.2966976377645273E-3</v>
      </c>
      <c r="AC272">
        <f t="shared" si="71"/>
        <v>5.276425596851376E-3</v>
      </c>
      <c r="AD272">
        <f t="shared" si="74"/>
        <v>1.2122042806734849E-2</v>
      </c>
      <c r="AE272">
        <f t="shared" si="83"/>
        <v>2.7849141262599915E-2</v>
      </c>
      <c r="AF272">
        <f t="shared" si="87"/>
        <v>6.3980525512816938E-2</v>
      </c>
      <c r="AG272">
        <f t="shared" si="91"/>
        <v>0.14698797426010388</v>
      </c>
    </row>
    <row r="273" spans="1:35" x14ac:dyDescent="0.2">
      <c r="A273">
        <v>259</v>
      </c>
      <c r="B273">
        <f t="shared" si="94"/>
        <v>25</v>
      </c>
      <c r="C273">
        <f t="shared" si="75"/>
        <v>8</v>
      </c>
      <c r="D273">
        <f t="shared" si="76"/>
        <v>621.33333333333337</v>
      </c>
      <c r="E273">
        <f t="shared" si="95"/>
        <v>-321.33333333333337</v>
      </c>
      <c r="F273" t="e">
        <f t="shared" si="77"/>
        <v>#N/A</v>
      </c>
      <c r="G273" t="e">
        <f t="shared" si="96"/>
        <v>#N/A</v>
      </c>
      <c r="H273">
        <f t="shared" si="78"/>
        <v>1.2480919872334339E-10</v>
      </c>
      <c r="I273">
        <f t="shared" si="68"/>
        <v>2.8673624252400524E-10</v>
      </c>
      <c r="J273">
        <f t="shared" si="72"/>
        <v>6.5874690021071151E-10</v>
      </c>
      <c r="K273">
        <f t="shared" si="80"/>
        <v>1.5134029612628805E-9</v>
      </c>
      <c r="L273">
        <f t="shared" si="84"/>
        <v>3.4768869841006256E-9</v>
      </c>
      <c r="M273">
        <f t="shared" si="88"/>
        <v>7.9877887182939816E-9</v>
      </c>
      <c r="N273">
        <f t="shared" si="92"/>
        <v>1.8351119521536345E-8</v>
      </c>
      <c r="O273">
        <f t="shared" si="66"/>
        <v>4.2159801613485557E-8</v>
      </c>
      <c r="P273">
        <f t="shared" si="70"/>
        <v>9.6857789520824421E-8</v>
      </c>
      <c r="Q273">
        <f t="shared" si="79"/>
        <v>2.2252076698244015E-7</v>
      </c>
      <c r="R273">
        <f t="shared" si="82"/>
        <v>5.1121847797081419E-7</v>
      </c>
      <c r="S273">
        <f t="shared" si="86"/>
        <v>1.1744716493783244E-6</v>
      </c>
      <c r="T273">
        <f t="shared" si="90"/>
        <v>2.6982273032630722E-6</v>
      </c>
      <c r="U273">
        <f t="shared" si="65"/>
        <v>6.1988985293327553E-6</v>
      </c>
      <c r="V273">
        <f t="shared" si="69"/>
        <v>1.4241329086876151E-5</v>
      </c>
      <c r="W273">
        <f t="shared" si="73"/>
        <v>3.2717982590132128E-5</v>
      </c>
      <c r="X273">
        <f t="shared" si="81"/>
        <v>7.5166185560212817E-5</v>
      </c>
      <c r="Y273">
        <f t="shared" si="85"/>
        <v>1.726865474088367E-4</v>
      </c>
      <c r="Z273">
        <f t="shared" si="89"/>
        <v>3.9672950587729612E-4</v>
      </c>
      <c r="AA273">
        <f t="shared" si="93"/>
        <v>9.1144506156007343E-4</v>
      </c>
      <c r="AB273">
        <f t="shared" si="67"/>
        <v>2.0939508857684553E-3</v>
      </c>
      <c r="AC273">
        <f t="shared" si="71"/>
        <v>4.8106358758536185E-3</v>
      </c>
      <c r="AD273">
        <f t="shared" si="74"/>
        <v>1.105193903416554E-2</v>
      </c>
      <c r="AE273">
        <f t="shared" si="83"/>
        <v>2.5390688376146955E-2</v>
      </c>
      <c r="AF273">
        <f t="shared" si="87"/>
        <v>5.833248393983835E-2</v>
      </c>
      <c r="AG273">
        <f t="shared" si="91"/>
        <v>0.13401275045313807</v>
      </c>
    </row>
    <row r="274" spans="1:35" x14ac:dyDescent="0.2">
      <c r="A274">
        <v>260</v>
      </c>
      <c r="B274">
        <f t="shared" si="94"/>
        <v>25</v>
      </c>
      <c r="C274">
        <f t="shared" si="75"/>
        <v>9</v>
      </c>
      <c r="D274">
        <f t="shared" si="76"/>
        <v>624</v>
      </c>
      <c r="E274">
        <f t="shared" si="95"/>
        <v>-324</v>
      </c>
      <c r="F274" t="e">
        <f t="shared" si="77"/>
        <v>#N/A</v>
      </c>
      <c r="G274" t="e">
        <f t="shared" si="96"/>
        <v>#N/A</v>
      </c>
      <c r="H274">
        <f t="shared" si="78"/>
        <v>1.1379135325500378E-10</v>
      </c>
      <c r="I274">
        <f t="shared" si="68"/>
        <v>2.6142388059381872E-10</v>
      </c>
      <c r="J274">
        <f t="shared" si="72"/>
        <v>6.0059436319012189E-10</v>
      </c>
      <c r="K274">
        <f t="shared" si="80"/>
        <v>1.3798035140339697E-9</v>
      </c>
      <c r="L274">
        <f t="shared" si="84"/>
        <v>3.1699560535798992E-9</v>
      </c>
      <c r="M274">
        <f t="shared" si="88"/>
        <v>7.2826466083202471E-9</v>
      </c>
      <c r="N274">
        <f t="shared" si="92"/>
        <v>1.6731128358004412E-8</v>
      </c>
      <c r="O274">
        <f t="shared" si="66"/>
        <v>3.8438039244167821E-8</v>
      </c>
      <c r="P274">
        <f t="shared" si="70"/>
        <v>8.8307424898174111E-8</v>
      </c>
      <c r="Q274">
        <f t="shared" si="79"/>
        <v>2.0287718742911363E-7</v>
      </c>
      <c r="R274">
        <f t="shared" si="82"/>
        <v>4.6608938293249603E-7</v>
      </c>
      <c r="S274">
        <f t="shared" si="86"/>
        <v>1.0707922149122809E-6</v>
      </c>
      <c r="T274">
        <f t="shared" si="90"/>
        <v>2.4600345116267376E-6</v>
      </c>
      <c r="U274">
        <f t="shared" ref="U274:U337" si="97">$C$11*(EXP(-$C$7*($D274-($U$14-1)*$C$3))-EXP(-$C$5*($D274-($U$14-1)*$C$3)))</f>
        <v>5.6516751934831363E-6</v>
      </c>
      <c r="V274">
        <f t="shared" si="69"/>
        <v>1.2984139995463257E-5</v>
      </c>
      <c r="W274">
        <f t="shared" si="73"/>
        <v>2.9829720507679708E-5</v>
      </c>
      <c r="X274">
        <f t="shared" si="81"/>
        <v>6.8530701754386002E-5</v>
      </c>
      <c r="Y274">
        <f t="shared" si="85"/>
        <v>1.5744220874411129E-4</v>
      </c>
      <c r="Z274">
        <f t="shared" si="89"/>
        <v>3.6170721238292089E-4</v>
      </c>
      <c r="AA274">
        <f t="shared" si="93"/>
        <v>8.3098495970964812E-4</v>
      </c>
      <c r="AB274">
        <f t="shared" si="67"/>
        <v>1.9091021124915007E-3</v>
      </c>
      <c r="AC274">
        <f t="shared" si="71"/>
        <v>4.3859649122807032E-3</v>
      </c>
      <c r="AD274">
        <f t="shared" si="74"/>
        <v>1.0076301359623119E-2</v>
      </c>
      <c r="AE274">
        <f t="shared" si="83"/>
        <v>2.3149261592506919E-2</v>
      </c>
      <c r="AF274">
        <f t="shared" si="87"/>
        <v>5.3183037421416487E-2</v>
      </c>
      <c r="AG274">
        <f t="shared" si="91"/>
        <v>0.12218251846832767</v>
      </c>
    </row>
    <row r="275" spans="1:35" s="1" customFormat="1" x14ac:dyDescent="0.2">
      <c r="A275" s="1">
        <v>261</v>
      </c>
      <c r="B275" s="1">
        <f t="shared" si="94"/>
        <v>26</v>
      </c>
      <c r="C275" s="1">
        <f t="shared" si="75"/>
        <v>0</v>
      </c>
      <c r="D275" s="1">
        <f t="shared" si="76"/>
        <v>624</v>
      </c>
      <c r="E275" s="1">
        <f t="shared" si="95"/>
        <v>-324</v>
      </c>
      <c r="F275" s="1" t="e">
        <f t="shared" si="77"/>
        <v>#N/A</v>
      </c>
      <c r="G275" s="1" t="e">
        <f t="shared" si="96"/>
        <v>#N/A</v>
      </c>
      <c r="H275" s="1">
        <f t="shared" si="78"/>
        <v>1.1379135325500378E-10</v>
      </c>
      <c r="I275" s="1">
        <f t="shared" si="68"/>
        <v>2.6142388059381872E-10</v>
      </c>
      <c r="J275" s="1">
        <f t="shared" si="72"/>
        <v>6.0059436319012189E-10</v>
      </c>
      <c r="K275" s="1">
        <f t="shared" si="80"/>
        <v>1.3798035140339697E-9</v>
      </c>
      <c r="L275" s="1">
        <f t="shared" si="84"/>
        <v>3.1699560535798992E-9</v>
      </c>
      <c r="M275" s="1">
        <f t="shared" si="88"/>
        <v>7.2826466083202471E-9</v>
      </c>
      <c r="N275" s="1">
        <f t="shared" si="92"/>
        <v>1.6731128358004412E-8</v>
      </c>
      <c r="O275" s="1">
        <f t="shared" si="66"/>
        <v>3.8438039244167821E-8</v>
      </c>
      <c r="P275" s="1">
        <f t="shared" si="70"/>
        <v>8.8307424898174111E-8</v>
      </c>
      <c r="Q275" s="1">
        <f t="shared" si="79"/>
        <v>2.0287718742911363E-7</v>
      </c>
      <c r="R275" s="1">
        <f t="shared" si="82"/>
        <v>4.6608938293249603E-7</v>
      </c>
      <c r="S275" s="1">
        <f t="shared" si="86"/>
        <v>1.0707922149122809E-6</v>
      </c>
      <c r="T275" s="1">
        <f t="shared" si="90"/>
        <v>2.4600345116267376E-6</v>
      </c>
      <c r="U275" s="1">
        <f t="shared" si="97"/>
        <v>5.6516751934831363E-6</v>
      </c>
      <c r="V275" s="1">
        <f t="shared" si="69"/>
        <v>1.2984139995463257E-5</v>
      </c>
      <c r="W275" s="1">
        <f t="shared" si="73"/>
        <v>2.9829720507679708E-5</v>
      </c>
      <c r="X275" s="1">
        <f t="shared" si="81"/>
        <v>6.8530701754386002E-5</v>
      </c>
      <c r="Y275" s="1">
        <f t="shared" si="85"/>
        <v>1.5744220874411129E-4</v>
      </c>
      <c r="Z275" s="1">
        <f t="shared" si="89"/>
        <v>3.6170721238292089E-4</v>
      </c>
      <c r="AA275" s="1">
        <f t="shared" si="93"/>
        <v>8.3098495970964812E-4</v>
      </c>
      <c r="AB275" s="1">
        <f t="shared" si="67"/>
        <v>1.9091021124915007E-3</v>
      </c>
      <c r="AC275" s="1">
        <f t="shared" si="71"/>
        <v>4.3859649122807032E-3</v>
      </c>
      <c r="AD275" s="1">
        <f t="shared" si="74"/>
        <v>1.0076301359623119E-2</v>
      </c>
      <c r="AE275" s="1">
        <f t="shared" si="83"/>
        <v>2.3149261592506919E-2</v>
      </c>
      <c r="AF275" s="1">
        <f t="shared" si="87"/>
        <v>5.3183037421416487E-2</v>
      </c>
      <c r="AG275" s="1">
        <f t="shared" si="91"/>
        <v>0.12218251846832767</v>
      </c>
      <c r="AH275" s="1">
        <f>$C$11*(EXP(-$C$7*($D275-($AH$14-1)*$C$3))-EXP(-$C$5*($D275-($AH$14-1)*$C$3)))</f>
        <v>0</v>
      </c>
    </row>
    <row r="276" spans="1:35" x14ac:dyDescent="0.2">
      <c r="A276">
        <v>262</v>
      </c>
      <c r="B276">
        <f t="shared" si="94"/>
        <v>26</v>
      </c>
      <c r="C276">
        <f t="shared" si="75"/>
        <v>1</v>
      </c>
      <c r="D276">
        <f t="shared" si="76"/>
        <v>626.66666666666663</v>
      </c>
      <c r="E276">
        <f t="shared" si="95"/>
        <v>-326.66666666666663</v>
      </c>
      <c r="F276" t="e">
        <f t="shared" si="77"/>
        <v>#N/A</v>
      </c>
      <c r="G276" t="e">
        <f t="shared" si="96"/>
        <v>#N/A</v>
      </c>
      <c r="H276">
        <f t="shared" si="78"/>
        <v>1.0374613576605933E-10</v>
      </c>
      <c r="I276">
        <f t="shared" si="68"/>
        <v>2.3834603098354283E-10</v>
      </c>
      <c r="J276">
        <f t="shared" si="72"/>
        <v>5.4757538742173606E-10</v>
      </c>
      <c r="K276">
        <f t="shared" si="80"/>
        <v>1.2579978935364249E-9</v>
      </c>
      <c r="L276">
        <f t="shared" si="84"/>
        <v>2.8901202217900529E-9</v>
      </c>
      <c r="M276">
        <f t="shared" si="88"/>
        <v>6.6397526890277999E-9</v>
      </c>
      <c r="N276">
        <f t="shared" si="92"/>
        <v>1.5254145982946751E-8</v>
      </c>
      <c r="O276">
        <f t="shared" si="66"/>
        <v>3.5044824794991128E-8</v>
      </c>
      <c r="P276">
        <f t="shared" si="70"/>
        <v>8.0511865186331221E-8</v>
      </c>
      <c r="Q276">
        <f t="shared" si="79"/>
        <v>1.8496769419456349E-7</v>
      </c>
      <c r="R276">
        <f t="shared" si="82"/>
        <v>4.2494417209777946E-7</v>
      </c>
      <c r="S276">
        <f t="shared" si="86"/>
        <v>9.7626534290859079E-7</v>
      </c>
      <c r="T276">
        <f t="shared" si="90"/>
        <v>2.2428687868794292E-6</v>
      </c>
      <c r="U276">
        <f t="shared" si="97"/>
        <v>5.1527593719251922E-6</v>
      </c>
      <c r="V276">
        <f t="shared" si="69"/>
        <v>1.1837932428452048E-5</v>
      </c>
      <c r="W276">
        <f t="shared" si="73"/>
        <v>2.7196427014257848E-5</v>
      </c>
      <c r="X276">
        <f t="shared" si="81"/>
        <v>6.2480981946149851E-5</v>
      </c>
      <c r="Y276">
        <f t="shared" si="85"/>
        <v>1.4354360236028352E-4</v>
      </c>
      <c r="Z276">
        <f t="shared" si="89"/>
        <v>3.2977659980321246E-4</v>
      </c>
      <c r="AA276">
        <f t="shared" si="93"/>
        <v>7.5762767542093086E-4</v>
      </c>
      <c r="AB276">
        <f t="shared" si="67"/>
        <v>1.7405713289125018E-3</v>
      </c>
      <c r="AC276">
        <f t="shared" si="71"/>
        <v>3.9987828445535887E-3</v>
      </c>
      <c r="AD276">
        <f t="shared" si="74"/>
        <v>9.1867905510581438E-3</v>
      </c>
      <c r="AE276">
        <f t="shared" si="83"/>
        <v>2.110570238740558E-2</v>
      </c>
      <c r="AF276">
        <f t="shared" si="87"/>
        <v>4.8488171226939422E-2</v>
      </c>
      <c r="AG276">
        <f t="shared" si="91"/>
        <v>0.11139656241541251</v>
      </c>
      <c r="AH276">
        <f t="shared" ref="AH276:AH339" si="98">$C$11*(EXP(-$C$7*($D276-($AH$14-1)*$C$3))-EXP(-$C$5*($D276-($AH$14-1)*$C$3)))</f>
        <v>0.21171434591476623</v>
      </c>
    </row>
    <row r="277" spans="1:35" x14ac:dyDescent="0.2">
      <c r="A277">
        <v>263</v>
      </c>
      <c r="B277">
        <f t="shared" si="94"/>
        <v>26</v>
      </c>
      <c r="C277">
        <f t="shared" si="75"/>
        <v>2</v>
      </c>
      <c r="D277">
        <f t="shared" si="76"/>
        <v>629.33333333333326</v>
      </c>
      <c r="E277">
        <f t="shared" si="95"/>
        <v>-329.33333333333326</v>
      </c>
      <c r="F277" t="e">
        <f t="shared" si="77"/>
        <v>#N/A</v>
      </c>
      <c r="G277" t="e">
        <f t="shared" si="96"/>
        <v>#N/A</v>
      </c>
      <c r="H277">
        <f t="shared" si="78"/>
        <v>9.4587685078930344E-11</v>
      </c>
      <c r="I277">
        <f t="shared" si="68"/>
        <v>2.173054365062898E-10</v>
      </c>
      <c r="J277">
        <f t="shared" si="72"/>
        <v>4.992367948933754E-10</v>
      </c>
      <c r="K277">
        <f t="shared" si="80"/>
        <v>1.1469449700960251E-9</v>
      </c>
      <c r="L277">
        <f t="shared" si="84"/>
        <v>2.6349876008428556E-9</v>
      </c>
      <c r="M277">
        <f t="shared" si="88"/>
        <v>6.0536118450515453E-9</v>
      </c>
      <c r="N277">
        <f t="shared" si="92"/>
        <v>1.3907547936402554E-8</v>
      </c>
      <c r="O277">
        <f t="shared" si="66"/>
        <v>3.1951154873176046E-8</v>
      </c>
      <c r="P277">
        <f t="shared" si="70"/>
        <v>7.340447808614566E-8</v>
      </c>
      <c r="Q277">
        <f t="shared" si="79"/>
        <v>1.6863920645394284E-7</v>
      </c>
      <c r="R277">
        <f t="shared" si="82"/>
        <v>3.8743115808329911E-7</v>
      </c>
      <c r="S277">
        <f t="shared" si="86"/>
        <v>8.9008306792976397E-7</v>
      </c>
      <c r="T277">
        <f t="shared" si="90"/>
        <v>2.0448739118832644E-6</v>
      </c>
      <c r="U277">
        <f t="shared" si="97"/>
        <v>4.6978865975133163E-6</v>
      </c>
      <c r="V277">
        <f t="shared" si="69"/>
        <v>1.079290921305233E-5</v>
      </c>
      <c r="W277">
        <f t="shared" si="73"/>
        <v>2.4795594117331113E-5</v>
      </c>
      <c r="X277">
        <f t="shared" si="81"/>
        <v>5.6965316347504813E-5</v>
      </c>
      <c r="Y277">
        <f t="shared" si="85"/>
        <v>1.30871930360529E-4</v>
      </c>
      <c r="Z277">
        <f t="shared" si="89"/>
        <v>3.0066474224085241E-4</v>
      </c>
      <c r="AA277">
        <f t="shared" si="93"/>
        <v>6.9074618963534942E-4</v>
      </c>
      <c r="AB277">
        <f t="shared" si="67"/>
        <v>1.5869180235091906E-3</v>
      </c>
      <c r="AC277">
        <f t="shared" si="71"/>
        <v>3.6457802462403067E-3</v>
      </c>
      <c r="AD277">
        <f t="shared" si="74"/>
        <v>8.3758035430738526E-3</v>
      </c>
      <c r="AE277">
        <f t="shared" si="83"/>
        <v>1.9242543503414547E-2</v>
      </c>
      <c r="AF277">
        <f t="shared" si="87"/>
        <v>4.4207756136662314E-2</v>
      </c>
      <c r="AG277">
        <f t="shared" si="91"/>
        <v>0.10156275308960366</v>
      </c>
      <c r="AH277">
        <f t="shared" si="98"/>
        <v>0.22636765044372925</v>
      </c>
    </row>
    <row r="278" spans="1:35" x14ac:dyDescent="0.2">
      <c r="A278">
        <v>264</v>
      </c>
      <c r="B278">
        <f t="shared" si="94"/>
        <v>26</v>
      </c>
      <c r="C278">
        <f t="shared" si="75"/>
        <v>3</v>
      </c>
      <c r="D278">
        <f t="shared" si="76"/>
        <v>632</v>
      </c>
      <c r="E278">
        <f t="shared" si="95"/>
        <v>-332</v>
      </c>
      <c r="F278" t="e">
        <f t="shared" si="77"/>
        <v>#N/A</v>
      </c>
      <c r="G278" t="e">
        <f t="shared" si="96"/>
        <v>#N/A</v>
      </c>
      <c r="H278">
        <f t="shared" si="78"/>
        <v>8.6237719627123077E-11</v>
      </c>
      <c r="I278">
        <f t="shared" si="68"/>
        <v>1.981222533487436E-10</v>
      </c>
      <c r="J278">
        <f t="shared" si="72"/>
        <v>4.5516541302001529E-10</v>
      </c>
      <c r="K278">
        <f t="shared" si="80"/>
        <v>1.0456955223752753E-9</v>
      </c>
      <c r="L278">
        <f t="shared" si="84"/>
        <v>2.402377452760488E-9</v>
      </c>
      <c r="M278">
        <f t="shared" si="88"/>
        <v>5.5192140561358803E-9</v>
      </c>
      <c r="N278">
        <f t="shared" si="92"/>
        <v>1.2679824214319598E-8</v>
      </c>
      <c r="O278">
        <f t="shared" ref="O278:O341" si="99">$C$11*(EXP(-$C$7*($D278-($O$14-1)*$C$3))-EXP(-$C$5*($D278-($O$14-1)*$C$3)))</f>
        <v>2.9130586433280992E-8</v>
      </c>
      <c r="P278">
        <f t="shared" si="70"/>
        <v>6.6924513432017646E-8</v>
      </c>
      <c r="Q278">
        <f t="shared" si="79"/>
        <v>1.5375215697667134E-7</v>
      </c>
      <c r="R278">
        <f t="shared" si="82"/>
        <v>3.532296995926965E-7</v>
      </c>
      <c r="S278">
        <f t="shared" si="86"/>
        <v>8.1150874971645335E-7</v>
      </c>
      <c r="T278">
        <f t="shared" si="90"/>
        <v>1.8643575317299811E-6</v>
      </c>
      <c r="U278">
        <f t="shared" si="97"/>
        <v>4.2831688596491243E-6</v>
      </c>
      <c r="V278">
        <f t="shared" si="69"/>
        <v>9.8401380465069519E-6</v>
      </c>
      <c r="W278">
        <f t="shared" si="73"/>
        <v>2.2606700773932549E-5</v>
      </c>
      <c r="X278">
        <f t="shared" si="81"/>
        <v>5.1936559981853035E-5</v>
      </c>
      <c r="Y278">
        <f t="shared" si="85"/>
        <v>1.1931888203071885E-4</v>
      </c>
      <c r="Z278">
        <f t="shared" si="89"/>
        <v>2.7412280701754406E-4</v>
      </c>
      <c r="AA278">
        <f t="shared" si="93"/>
        <v>6.297688349764446E-4</v>
      </c>
      <c r="AB278">
        <f t="shared" si="67"/>
        <v>1.4468288495316827E-3</v>
      </c>
      <c r="AC278">
        <f t="shared" si="71"/>
        <v>3.3239398388385934E-3</v>
      </c>
      <c r="AD278">
        <f t="shared" si="74"/>
        <v>7.6364084499660045E-3</v>
      </c>
      <c r="AE278">
        <f t="shared" si="83"/>
        <v>1.7543859649122806E-2</v>
      </c>
      <c r="AF278">
        <f t="shared" si="87"/>
        <v>4.0305205438492468E-2</v>
      </c>
      <c r="AG278">
        <f t="shared" si="91"/>
        <v>9.2597046304671707E-2</v>
      </c>
      <c r="AH278">
        <f t="shared" si="98"/>
        <v>0.21163565845759974</v>
      </c>
    </row>
    <row r="279" spans="1:35" x14ac:dyDescent="0.2">
      <c r="A279">
        <v>265</v>
      </c>
      <c r="B279">
        <f t="shared" si="94"/>
        <v>26</v>
      </c>
      <c r="C279">
        <f t="shared" si="75"/>
        <v>4</v>
      </c>
      <c r="D279">
        <f t="shared" si="76"/>
        <v>634.66666666666663</v>
      </c>
      <c r="E279">
        <f t="shared" si="95"/>
        <v>-334.66666666666663</v>
      </c>
      <c r="F279" t="e">
        <f t="shared" si="77"/>
        <v>#N/A</v>
      </c>
      <c r="G279" t="e">
        <f t="shared" si="96"/>
        <v>#N/A</v>
      </c>
      <c r="H279">
        <f t="shared" si="78"/>
        <v>7.8624868346026531E-11</v>
      </c>
      <c r="I279">
        <f t="shared" si="68"/>
        <v>1.8063251386187825E-10</v>
      </c>
      <c r="J279">
        <f t="shared" si="72"/>
        <v>4.1498454306423739E-10</v>
      </c>
      <c r="K279">
        <f t="shared" si="80"/>
        <v>9.5338412393417152E-10</v>
      </c>
      <c r="L279">
        <f t="shared" si="84"/>
        <v>2.1903015496869447E-9</v>
      </c>
      <c r="M279">
        <f t="shared" si="88"/>
        <v>5.0319915741456996E-9</v>
      </c>
      <c r="N279">
        <f t="shared" si="92"/>
        <v>1.1560480887160213E-8</v>
      </c>
      <c r="O279">
        <f t="shared" si="99"/>
        <v>2.6559010756111206E-8</v>
      </c>
      <c r="P279">
        <f t="shared" si="70"/>
        <v>6.1016583931787004E-8</v>
      </c>
      <c r="Q279">
        <f t="shared" si="79"/>
        <v>1.4017929917996454E-7</v>
      </c>
      <c r="R279">
        <f t="shared" si="82"/>
        <v>3.2204746074532494E-7</v>
      </c>
      <c r="S279">
        <f t="shared" si="86"/>
        <v>7.3987077677825417E-7</v>
      </c>
      <c r="T279">
        <f t="shared" si="90"/>
        <v>1.6997766883911151E-6</v>
      </c>
      <c r="U279">
        <f t="shared" si="97"/>
        <v>3.905061371634364E-6</v>
      </c>
      <c r="V279">
        <f t="shared" si="69"/>
        <v>8.9714751475177185E-6</v>
      </c>
      <c r="W279">
        <f t="shared" si="73"/>
        <v>2.0611037487700776E-5</v>
      </c>
      <c r="X279">
        <f t="shared" si="81"/>
        <v>4.7351729713808206E-5</v>
      </c>
      <c r="Y279">
        <f t="shared" si="85"/>
        <v>1.0878570805703143E-4</v>
      </c>
      <c r="Z279">
        <f t="shared" si="89"/>
        <v>2.499239277845994E-4</v>
      </c>
      <c r="AA279">
        <f t="shared" si="93"/>
        <v>5.7417440944113431E-4</v>
      </c>
      <c r="AB279">
        <f t="shared" si="67"/>
        <v>1.319106399212849E-3</v>
      </c>
      <c r="AC279">
        <f t="shared" si="71"/>
        <v>3.0305107016837239E-3</v>
      </c>
      <c r="AD279">
        <f t="shared" si="74"/>
        <v>6.9622853156500082E-3</v>
      </c>
      <c r="AE279">
        <f t="shared" si="83"/>
        <v>1.5995131378214355E-2</v>
      </c>
      <c r="AF279">
        <f t="shared" si="87"/>
        <v>3.6747162204232561E-2</v>
      </c>
      <c r="AG279">
        <f t="shared" si="91"/>
        <v>8.442280953932943E-2</v>
      </c>
      <c r="AH279">
        <f t="shared" si="98"/>
        <v>0.19377999836034945</v>
      </c>
    </row>
    <row r="280" spans="1:35" x14ac:dyDescent="0.2">
      <c r="A280">
        <v>266</v>
      </c>
      <c r="B280">
        <f t="shared" si="94"/>
        <v>26</v>
      </c>
      <c r="C280">
        <f t="shared" si="75"/>
        <v>5</v>
      </c>
      <c r="D280">
        <f t="shared" si="76"/>
        <v>637.33333333333337</v>
      </c>
      <c r="E280">
        <f t="shared" si="95"/>
        <v>-337.33333333333337</v>
      </c>
      <c r="F280" t="e">
        <f t="shared" si="77"/>
        <v>#N/A</v>
      </c>
      <c r="G280" t="e">
        <f t="shared" si="96"/>
        <v>#N/A</v>
      </c>
      <c r="H280">
        <f t="shared" si="78"/>
        <v>7.1684060631001298E-11</v>
      </c>
      <c r="I280">
        <f t="shared" si="68"/>
        <v>1.6468672505267783E-10</v>
      </c>
      <c r="J280">
        <f t="shared" si="72"/>
        <v>3.7835074031572008E-10</v>
      </c>
      <c r="K280">
        <f t="shared" si="80"/>
        <v>8.692217460251561E-10</v>
      </c>
      <c r="L280">
        <f t="shared" si="84"/>
        <v>1.996947179573495E-9</v>
      </c>
      <c r="M280">
        <f t="shared" si="88"/>
        <v>4.5877798803840855E-9</v>
      </c>
      <c r="N280">
        <f t="shared" si="92"/>
        <v>1.0539950403371387E-8</v>
      </c>
      <c r="O280">
        <f t="shared" si="99"/>
        <v>2.4214447380206099E-8</v>
      </c>
      <c r="P280">
        <f t="shared" si="70"/>
        <v>5.5630191745610023E-8</v>
      </c>
      <c r="Q280">
        <f t="shared" si="79"/>
        <v>1.2780461949270376E-7</v>
      </c>
      <c r="R280">
        <f t="shared" si="82"/>
        <v>2.936179123445811E-7</v>
      </c>
      <c r="S280">
        <f t="shared" si="86"/>
        <v>6.7455682581576795E-7</v>
      </c>
      <c r="T280">
        <f t="shared" si="90"/>
        <v>1.5497246323331882E-6</v>
      </c>
      <c r="U280">
        <f t="shared" si="97"/>
        <v>3.5603322717190373E-6</v>
      </c>
      <c r="V280">
        <f t="shared" si="69"/>
        <v>8.1794956475330304E-6</v>
      </c>
      <c r="W280">
        <f t="shared" si="73"/>
        <v>1.8791546390053201E-5</v>
      </c>
      <c r="X280">
        <f t="shared" si="81"/>
        <v>4.3171636852209169E-5</v>
      </c>
      <c r="Y280">
        <f t="shared" si="85"/>
        <v>9.9182376469324112E-5</v>
      </c>
      <c r="Z280">
        <f t="shared" si="89"/>
        <v>2.2786126539001828E-4</v>
      </c>
      <c r="AA280">
        <f t="shared" si="93"/>
        <v>5.2348772144211373E-4</v>
      </c>
      <c r="AB280">
        <f t="shared" ref="AB280:AB343" si="100">$C$11*(EXP(-$C$7*($D280-($AB$14-1)*$C$3))-EXP(-$C$5*($D280-($AB$14-1)*$C$3)))</f>
        <v>1.2026589689634042E-3</v>
      </c>
      <c r="AC280">
        <f t="shared" si="71"/>
        <v>2.762984758541386E-3</v>
      </c>
      <c r="AD280">
        <f t="shared" si="74"/>
        <v>6.347672094036738E-3</v>
      </c>
      <c r="AE280">
        <f t="shared" si="83"/>
        <v>1.4583120984961173E-2</v>
      </c>
      <c r="AF280">
        <f t="shared" si="87"/>
        <v>3.3503214172295286E-2</v>
      </c>
      <c r="AG280">
        <f t="shared" si="91"/>
        <v>7.6970174012036846E-2</v>
      </c>
      <c r="AH280">
        <f t="shared" si="98"/>
        <v>0.17680382811963441</v>
      </c>
    </row>
    <row r="281" spans="1:35" x14ac:dyDescent="0.2">
      <c r="A281">
        <v>267</v>
      </c>
      <c r="B281">
        <f t="shared" si="94"/>
        <v>26</v>
      </c>
      <c r="C281">
        <f t="shared" si="75"/>
        <v>6</v>
      </c>
      <c r="D281">
        <f t="shared" si="76"/>
        <v>640</v>
      </c>
      <c r="E281">
        <f t="shared" si="95"/>
        <v>-340</v>
      </c>
      <c r="F281" t="e">
        <f t="shared" si="77"/>
        <v>#N/A</v>
      </c>
      <c r="G281" t="e">
        <f t="shared" si="96"/>
        <v>#N/A</v>
      </c>
      <c r="H281">
        <f t="shared" si="78"/>
        <v>6.5355970148454668E-11</v>
      </c>
      <c r="I281">
        <f t="shared" si="68"/>
        <v>1.5014859079753045E-10</v>
      </c>
      <c r="J281">
        <f t="shared" si="72"/>
        <v>3.4495087850849236E-10</v>
      </c>
      <c r="K281">
        <f t="shared" si="80"/>
        <v>7.924890133949747E-10</v>
      </c>
      <c r="L281">
        <f t="shared" si="84"/>
        <v>1.8206616520800614E-9</v>
      </c>
      <c r="M281">
        <f t="shared" si="88"/>
        <v>4.182782089501102E-9</v>
      </c>
      <c r="N281">
        <f t="shared" si="92"/>
        <v>9.6095098110419535E-9</v>
      </c>
      <c r="O281">
        <f t="shared" si="99"/>
        <v>2.2076856224543524E-8</v>
      </c>
      <c r="P281">
        <f t="shared" si="70"/>
        <v>5.07192968572784E-8</v>
      </c>
      <c r="Q281">
        <f t="shared" si="79"/>
        <v>1.1652234573312398E-7</v>
      </c>
      <c r="R281">
        <f t="shared" si="82"/>
        <v>2.6769805372807064E-7</v>
      </c>
      <c r="S281">
        <f t="shared" si="86"/>
        <v>6.1500862790668418E-7</v>
      </c>
      <c r="T281">
        <f t="shared" si="90"/>
        <v>1.4129187983707839E-6</v>
      </c>
      <c r="U281">
        <f t="shared" si="97"/>
        <v>3.2460349988658138E-6</v>
      </c>
      <c r="V281">
        <f t="shared" si="69"/>
        <v>7.4574301269199262E-6</v>
      </c>
      <c r="W281">
        <f t="shared" si="73"/>
        <v>1.7132675438596497E-5</v>
      </c>
      <c r="X281">
        <f t="shared" si="81"/>
        <v>3.9360552186027815E-5</v>
      </c>
      <c r="Y281">
        <f t="shared" si="85"/>
        <v>9.0426803095730208E-5</v>
      </c>
      <c r="Z281">
        <f t="shared" si="89"/>
        <v>2.0774623992741217E-4</v>
      </c>
      <c r="AA281">
        <f t="shared" si="93"/>
        <v>4.7727552812287512E-4</v>
      </c>
      <c r="AB281">
        <f t="shared" si="100"/>
        <v>1.0964912280701756E-3</v>
      </c>
      <c r="AC281">
        <f t="shared" si="71"/>
        <v>2.5190753399057793E-3</v>
      </c>
      <c r="AD281">
        <f t="shared" si="74"/>
        <v>5.7873153981267316E-3</v>
      </c>
      <c r="AE281">
        <f t="shared" si="83"/>
        <v>1.329575935535437E-2</v>
      </c>
      <c r="AF281">
        <f t="shared" si="87"/>
        <v>3.0545633799864007E-2</v>
      </c>
      <c r="AG281">
        <f t="shared" si="91"/>
        <v>7.0175438596235928E-2</v>
      </c>
      <c r="AH281">
        <f t="shared" si="98"/>
        <v>0.16121653858511018</v>
      </c>
    </row>
    <row r="282" spans="1:35" x14ac:dyDescent="0.2">
      <c r="A282">
        <v>268</v>
      </c>
      <c r="B282">
        <f t="shared" si="94"/>
        <v>26</v>
      </c>
      <c r="C282">
        <f t="shared" si="75"/>
        <v>7</v>
      </c>
      <c r="D282">
        <f t="shared" si="76"/>
        <v>642.66666666666674</v>
      </c>
      <c r="E282">
        <f t="shared" si="95"/>
        <v>-342.66666666666674</v>
      </c>
      <c r="F282" t="e">
        <f t="shared" si="77"/>
        <v>#N/A</v>
      </c>
      <c r="G282" t="e">
        <f t="shared" si="96"/>
        <v>#N/A</v>
      </c>
      <c r="H282">
        <f t="shared" si="78"/>
        <v>5.9586507745885487E-11</v>
      </c>
      <c r="I282">
        <f t="shared" ref="I282:I345" si="101">$C$11*(EXP(-$C$7*($D282-($I$14-1)*$C$3))-EXP(-$C$5*($D282-($I$14-1)*$C$3)))</f>
        <v>1.368938468554335E-10</v>
      </c>
      <c r="J282">
        <f t="shared" si="72"/>
        <v>3.1449947338410499E-10</v>
      </c>
      <c r="K282">
        <f t="shared" si="80"/>
        <v>7.2253005544751053E-10</v>
      </c>
      <c r="L282">
        <f t="shared" si="84"/>
        <v>1.659938172256944E-9</v>
      </c>
      <c r="M282">
        <f t="shared" si="88"/>
        <v>3.8135364957366728E-9</v>
      </c>
      <c r="N282">
        <f t="shared" si="92"/>
        <v>8.7612061987477489E-9</v>
      </c>
      <c r="O282">
        <f t="shared" si="99"/>
        <v>2.0127966296582732E-8</v>
      </c>
      <c r="P282">
        <f t="shared" si="70"/>
        <v>4.62419235486407E-8</v>
      </c>
      <c r="Q282">
        <f t="shared" si="79"/>
        <v>1.0623604302444447E-7</v>
      </c>
      <c r="R282">
        <f t="shared" si="82"/>
        <v>2.440663357271468E-7</v>
      </c>
      <c r="S282">
        <f t="shared" si="86"/>
        <v>5.6071719671985519E-7</v>
      </c>
      <c r="T282">
        <f t="shared" si="90"/>
        <v>1.2881898429812932E-6</v>
      </c>
      <c r="U282">
        <f t="shared" si="97"/>
        <v>2.9594831071130014E-6</v>
      </c>
      <c r="V282">
        <f t="shared" si="69"/>
        <v>6.7991067535644374E-6</v>
      </c>
      <c r="W282">
        <f t="shared" si="73"/>
        <v>1.5620245486537402E-5</v>
      </c>
      <c r="X282">
        <f t="shared" si="81"/>
        <v>3.5885900590070752E-5</v>
      </c>
      <c r="Y282">
        <f t="shared" si="85"/>
        <v>8.2444149950802804E-5</v>
      </c>
      <c r="Z282">
        <f t="shared" si="89"/>
        <v>1.8940691885523198E-4</v>
      </c>
      <c r="AA282">
        <f t="shared" si="93"/>
        <v>4.3514283222812383E-4</v>
      </c>
      <c r="AB282">
        <f t="shared" si="100"/>
        <v>9.9969571113839328E-4</v>
      </c>
      <c r="AC282">
        <f t="shared" si="71"/>
        <v>2.2966976377645273E-3</v>
      </c>
      <c r="AD282">
        <f t="shared" si="74"/>
        <v>5.276425596851376E-3</v>
      </c>
      <c r="AE282">
        <f t="shared" si="83"/>
        <v>1.2122042806734849E-2</v>
      </c>
      <c r="AF282">
        <f t="shared" si="87"/>
        <v>2.7849141262599915E-2</v>
      </c>
      <c r="AG282">
        <f t="shared" si="91"/>
        <v>6.3980525512816938E-2</v>
      </c>
      <c r="AH282">
        <f t="shared" si="98"/>
        <v>0.14698797426010388</v>
      </c>
    </row>
    <row r="283" spans="1:35" x14ac:dyDescent="0.2">
      <c r="A283">
        <v>269</v>
      </c>
      <c r="B283">
        <f t="shared" si="94"/>
        <v>26</v>
      </c>
      <c r="C283">
        <f t="shared" si="75"/>
        <v>8</v>
      </c>
      <c r="D283">
        <f t="shared" si="76"/>
        <v>645.33333333333337</v>
      </c>
      <c r="E283">
        <f t="shared" si="95"/>
        <v>-345.33333333333337</v>
      </c>
      <c r="F283" t="e">
        <f t="shared" si="77"/>
        <v>#N/A</v>
      </c>
      <c r="G283" t="e">
        <f t="shared" si="96"/>
        <v>#N/A</v>
      </c>
      <c r="H283">
        <f t="shared" si="78"/>
        <v>5.4326359126572243E-11</v>
      </c>
      <c r="I283">
        <f t="shared" si="101"/>
        <v>1.2480919872334339E-10</v>
      </c>
      <c r="J283">
        <f t="shared" si="72"/>
        <v>2.8673624252400524E-10</v>
      </c>
      <c r="K283">
        <f t="shared" si="80"/>
        <v>6.5874690021071151E-10</v>
      </c>
      <c r="L283">
        <f t="shared" si="84"/>
        <v>1.5134029612628805E-9</v>
      </c>
      <c r="M283">
        <f t="shared" si="88"/>
        <v>3.4768869841006256E-9</v>
      </c>
      <c r="N283">
        <f t="shared" si="92"/>
        <v>7.9877887182939816E-9</v>
      </c>
      <c r="O283">
        <f t="shared" si="99"/>
        <v>1.8351119521536345E-8</v>
      </c>
      <c r="P283">
        <f t="shared" si="70"/>
        <v>4.2159801613485557E-8</v>
      </c>
      <c r="Q283">
        <f t="shared" si="79"/>
        <v>9.6857789520824421E-8</v>
      </c>
      <c r="R283">
        <f t="shared" si="82"/>
        <v>2.2252076698244015E-7</v>
      </c>
      <c r="S283">
        <f t="shared" si="86"/>
        <v>5.1121847797081419E-7</v>
      </c>
      <c r="T283">
        <f t="shared" si="90"/>
        <v>1.1744716493783244E-6</v>
      </c>
      <c r="U283">
        <f t="shared" si="97"/>
        <v>2.6982273032630722E-6</v>
      </c>
      <c r="V283">
        <f t="shared" si="69"/>
        <v>6.1988985293327553E-6</v>
      </c>
      <c r="W283">
        <f t="shared" si="73"/>
        <v>1.4241329086876151E-5</v>
      </c>
      <c r="X283">
        <f t="shared" si="81"/>
        <v>3.2717982590132128E-5</v>
      </c>
      <c r="Y283">
        <f t="shared" si="85"/>
        <v>7.5166185560212817E-5</v>
      </c>
      <c r="Z283">
        <f t="shared" si="89"/>
        <v>1.726865474088367E-4</v>
      </c>
      <c r="AA283">
        <f t="shared" si="93"/>
        <v>3.9672950587729612E-4</v>
      </c>
      <c r="AB283">
        <f t="shared" si="100"/>
        <v>9.1144506156007343E-4</v>
      </c>
      <c r="AC283">
        <f t="shared" si="71"/>
        <v>2.0939508857684553E-3</v>
      </c>
      <c r="AD283">
        <f t="shared" si="74"/>
        <v>4.8106358758536185E-3</v>
      </c>
      <c r="AE283">
        <f t="shared" si="83"/>
        <v>1.105193903416554E-2</v>
      </c>
      <c r="AF283">
        <f t="shared" si="87"/>
        <v>2.5390688376146955E-2</v>
      </c>
      <c r="AG283">
        <f t="shared" si="91"/>
        <v>5.833248393983835E-2</v>
      </c>
      <c r="AH283">
        <f t="shared" si="98"/>
        <v>0.13401275045313807</v>
      </c>
    </row>
    <row r="284" spans="1:35" x14ac:dyDescent="0.2">
      <c r="A284">
        <v>270</v>
      </c>
      <c r="B284">
        <f t="shared" si="94"/>
        <v>26</v>
      </c>
      <c r="C284">
        <f t="shared" si="75"/>
        <v>9</v>
      </c>
      <c r="D284">
        <f t="shared" si="76"/>
        <v>648</v>
      </c>
      <c r="E284">
        <f t="shared" si="95"/>
        <v>-348</v>
      </c>
      <c r="F284" t="e">
        <f t="shared" si="77"/>
        <v>#N/A</v>
      </c>
      <c r="G284" t="e">
        <f t="shared" si="96"/>
        <v>#N/A</v>
      </c>
      <c r="H284">
        <f t="shared" si="78"/>
        <v>4.9530563337185893E-11</v>
      </c>
      <c r="I284">
        <f t="shared" si="101"/>
        <v>1.1379135325500378E-10</v>
      </c>
      <c r="J284">
        <f t="shared" si="72"/>
        <v>2.6142388059381872E-10</v>
      </c>
      <c r="K284">
        <f t="shared" si="80"/>
        <v>6.0059436319012189E-10</v>
      </c>
      <c r="L284">
        <f t="shared" si="84"/>
        <v>1.3798035140339697E-9</v>
      </c>
      <c r="M284">
        <f t="shared" si="88"/>
        <v>3.1699560535798992E-9</v>
      </c>
      <c r="N284">
        <f t="shared" si="92"/>
        <v>7.2826466083202471E-9</v>
      </c>
      <c r="O284">
        <f t="shared" si="99"/>
        <v>1.6731128358004412E-8</v>
      </c>
      <c r="P284">
        <f t="shared" si="70"/>
        <v>3.8438039244167821E-8</v>
      </c>
      <c r="Q284">
        <f t="shared" si="79"/>
        <v>8.8307424898174111E-8</v>
      </c>
      <c r="R284">
        <f t="shared" si="82"/>
        <v>2.0287718742911363E-7</v>
      </c>
      <c r="S284">
        <f t="shared" si="86"/>
        <v>4.6608938293249603E-7</v>
      </c>
      <c r="T284">
        <f t="shared" si="90"/>
        <v>1.0707922149122809E-6</v>
      </c>
      <c r="U284">
        <f t="shared" si="97"/>
        <v>2.4600345116267376E-6</v>
      </c>
      <c r="V284">
        <f t="shared" ref="V284:V347" si="102">$C$11*(EXP(-$C$7*($D284-($V$14-1)*$C$3))-EXP(-$C$5*($D284-($V$14-1)*$C$3)))</f>
        <v>5.6516751934831363E-6</v>
      </c>
      <c r="W284">
        <f t="shared" si="73"/>
        <v>1.2984139995463257E-5</v>
      </c>
      <c r="X284">
        <f t="shared" si="81"/>
        <v>2.9829720507679708E-5</v>
      </c>
      <c r="Y284">
        <f t="shared" si="85"/>
        <v>6.8530701754386002E-5</v>
      </c>
      <c r="Z284">
        <f t="shared" si="89"/>
        <v>1.5744220874411129E-4</v>
      </c>
      <c r="AA284">
        <f t="shared" si="93"/>
        <v>3.6170721238292089E-4</v>
      </c>
      <c r="AB284">
        <f t="shared" si="100"/>
        <v>8.3098495970964812E-4</v>
      </c>
      <c r="AC284">
        <f t="shared" si="71"/>
        <v>1.9091021124915007E-3</v>
      </c>
      <c r="AD284">
        <f t="shared" si="74"/>
        <v>4.3859649122807032E-3</v>
      </c>
      <c r="AE284">
        <f t="shared" si="83"/>
        <v>1.0076301359623119E-2</v>
      </c>
      <c r="AF284">
        <f t="shared" si="87"/>
        <v>2.3149261592506919E-2</v>
      </c>
      <c r="AG284">
        <f t="shared" si="91"/>
        <v>5.3183037421416487E-2</v>
      </c>
      <c r="AH284">
        <f t="shared" si="98"/>
        <v>0.12218251846832767</v>
      </c>
    </row>
    <row r="285" spans="1:35" s="1" customFormat="1" x14ac:dyDescent="0.2">
      <c r="A285" s="1">
        <v>271</v>
      </c>
      <c r="B285" s="1">
        <f t="shared" si="94"/>
        <v>27</v>
      </c>
      <c r="C285" s="1">
        <f t="shared" si="75"/>
        <v>0</v>
      </c>
      <c r="D285" s="1">
        <f t="shared" si="76"/>
        <v>648</v>
      </c>
      <c r="E285" s="1">
        <f t="shared" si="95"/>
        <v>-348</v>
      </c>
      <c r="F285" s="1" t="e">
        <f t="shared" si="77"/>
        <v>#N/A</v>
      </c>
      <c r="G285" s="1" t="e">
        <f t="shared" si="96"/>
        <v>#N/A</v>
      </c>
      <c r="H285" s="1">
        <f t="shared" si="78"/>
        <v>4.9530563337185893E-11</v>
      </c>
      <c r="I285" s="1">
        <f t="shared" si="101"/>
        <v>1.1379135325500378E-10</v>
      </c>
      <c r="J285" s="1">
        <f t="shared" si="72"/>
        <v>2.6142388059381872E-10</v>
      </c>
      <c r="K285" s="1">
        <f t="shared" si="80"/>
        <v>6.0059436319012189E-10</v>
      </c>
      <c r="L285" s="1">
        <f t="shared" si="84"/>
        <v>1.3798035140339697E-9</v>
      </c>
      <c r="M285" s="1">
        <f t="shared" si="88"/>
        <v>3.1699560535798992E-9</v>
      </c>
      <c r="N285" s="1">
        <f t="shared" si="92"/>
        <v>7.2826466083202471E-9</v>
      </c>
      <c r="O285" s="1">
        <f t="shared" si="99"/>
        <v>1.6731128358004412E-8</v>
      </c>
      <c r="P285" s="1">
        <f t="shared" si="70"/>
        <v>3.8438039244167821E-8</v>
      </c>
      <c r="Q285" s="1">
        <f t="shared" si="79"/>
        <v>8.8307424898174111E-8</v>
      </c>
      <c r="R285" s="1">
        <f t="shared" si="82"/>
        <v>2.0287718742911363E-7</v>
      </c>
      <c r="S285" s="1">
        <f t="shared" si="86"/>
        <v>4.6608938293249603E-7</v>
      </c>
      <c r="T285" s="1">
        <f t="shared" si="90"/>
        <v>1.0707922149122809E-6</v>
      </c>
      <c r="U285" s="1">
        <f t="shared" si="97"/>
        <v>2.4600345116267376E-6</v>
      </c>
      <c r="V285" s="1">
        <f t="shared" si="102"/>
        <v>5.6516751934831363E-6</v>
      </c>
      <c r="W285" s="1">
        <f t="shared" si="73"/>
        <v>1.2984139995463257E-5</v>
      </c>
      <c r="X285" s="1">
        <f t="shared" si="81"/>
        <v>2.9829720507679708E-5</v>
      </c>
      <c r="Y285" s="1">
        <f t="shared" si="85"/>
        <v>6.8530701754386002E-5</v>
      </c>
      <c r="Z285" s="1">
        <f t="shared" si="89"/>
        <v>1.5744220874411129E-4</v>
      </c>
      <c r="AA285" s="1">
        <f t="shared" si="93"/>
        <v>3.6170721238292089E-4</v>
      </c>
      <c r="AB285" s="1">
        <f t="shared" si="100"/>
        <v>8.3098495970964812E-4</v>
      </c>
      <c r="AC285" s="1">
        <f t="shared" si="71"/>
        <v>1.9091021124915007E-3</v>
      </c>
      <c r="AD285" s="1">
        <f t="shared" si="74"/>
        <v>4.3859649122807032E-3</v>
      </c>
      <c r="AE285" s="1">
        <f t="shared" si="83"/>
        <v>1.0076301359623119E-2</v>
      </c>
      <c r="AF285" s="1">
        <f t="shared" si="87"/>
        <v>2.3149261592506919E-2</v>
      </c>
      <c r="AG285" s="1">
        <f t="shared" si="91"/>
        <v>5.3183037421416487E-2</v>
      </c>
      <c r="AH285" s="1">
        <f t="shared" si="98"/>
        <v>0.12218251846832767</v>
      </c>
      <c r="AI285" s="1">
        <f>$C$11*(EXP(-$C$7*($D285-($AI$14-1)*$C$3))-EXP(-$C$5*($D285-($AI$14-1)*$C$3)))</f>
        <v>0</v>
      </c>
    </row>
    <row r="286" spans="1:35" x14ac:dyDescent="0.2">
      <c r="A286">
        <v>272</v>
      </c>
      <c r="B286">
        <f t="shared" si="94"/>
        <v>27</v>
      </c>
      <c r="C286">
        <f t="shared" si="75"/>
        <v>1</v>
      </c>
      <c r="D286">
        <f t="shared" si="76"/>
        <v>650.66666666666663</v>
      </c>
      <c r="E286">
        <f t="shared" si="95"/>
        <v>-350.66666666666663</v>
      </c>
      <c r="F286" t="e">
        <f t="shared" si="77"/>
        <v>#N/A</v>
      </c>
      <c r="G286" t="e">
        <f t="shared" si="96"/>
        <v>#N/A</v>
      </c>
      <c r="H286">
        <f t="shared" si="78"/>
        <v>4.5158128465469556E-11</v>
      </c>
      <c r="I286">
        <f t="shared" si="101"/>
        <v>1.0374613576605933E-10</v>
      </c>
      <c r="J286">
        <f t="shared" si="72"/>
        <v>2.3834603098354283E-10</v>
      </c>
      <c r="K286">
        <f t="shared" si="80"/>
        <v>5.4757538742173606E-10</v>
      </c>
      <c r="L286">
        <f t="shared" si="84"/>
        <v>1.2579978935364249E-9</v>
      </c>
      <c r="M286">
        <f t="shared" si="88"/>
        <v>2.8901202217900529E-9</v>
      </c>
      <c r="N286">
        <f t="shared" si="92"/>
        <v>6.6397526890277999E-9</v>
      </c>
      <c r="O286">
        <f t="shared" si="99"/>
        <v>1.5254145982946751E-8</v>
      </c>
      <c r="P286">
        <f t="shared" si="70"/>
        <v>3.5044824794991128E-8</v>
      </c>
      <c r="Q286">
        <f t="shared" si="79"/>
        <v>8.0511865186331221E-8</v>
      </c>
      <c r="R286">
        <f t="shared" si="82"/>
        <v>1.8496769419456349E-7</v>
      </c>
      <c r="S286">
        <f t="shared" si="86"/>
        <v>4.2494417209777946E-7</v>
      </c>
      <c r="T286">
        <f t="shared" si="90"/>
        <v>9.7626534290859079E-7</v>
      </c>
      <c r="U286">
        <f t="shared" si="97"/>
        <v>2.2428687868794292E-6</v>
      </c>
      <c r="V286">
        <f t="shared" si="102"/>
        <v>5.1527593719251922E-6</v>
      </c>
      <c r="W286">
        <f t="shared" si="73"/>
        <v>1.1837932428452048E-5</v>
      </c>
      <c r="X286">
        <f t="shared" si="81"/>
        <v>2.7196427014257848E-5</v>
      </c>
      <c r="Y286">
        <f t="shared" si="85"/>
        <v>6.2480981946149851E-5</v>
      </c>
      <c r="Z286">
        <f t="shared" si="89"/>
        <v>1.4354360236028352E-4</v>
      </c>
      <c r="AA286">
        <f t="shared" si="93"/>
        <v>3.2977659980321246E-4</v>
      </c>
      <c r="AB286">
        <f t="shared" si="100"/>
        <v>7.5762767542093086E-4</v>
      </c>
      <c r="AC286">
        <f t="shared" si="71"/>
        <v>1.7405713289125018E-3</v>
      </c>
      <c r="AD286">
        <f t="shared" si="74"/>
        <v>3.9987828445535887E-3</v>
      </c>
      <c r="AE286">
        <f t="shared" si="83"/>
        <v>9.1867905510581438E-3</v>
      </c>
      <c r="AF286">
        <f t="shared" si="87"/>
        <v>2.110570238740558E-2</v>
      </c>
      <c r="AG286">
        <f t="shared" si="91"/>
        <v>4.8488171226939422E-2</v>
      </c>
      <c r="AH286">
        <f t="shared" si="98"/>
        <v>0.11139656241541251</v>
      </c>
      <c r="AI286">
        <f t="shared" ref="AI286:AI349" si="103">$C$11*(EXP(-$C$7*($D286-($AI$14-1)*$C$3))-EXP(-$C$5*($D286-($AI$14-1)*$C$3)))</f>
        <v>0.21171434591476623</v>
      </c>
    </row>
    <row r="287" spans="1:35" x14ac:dyDescent="0.2">
      <c r="A287">
        <v>273</v>
      </c>
      <c r="B287">
        <f t="shared" si="94"/>
        <v>27</v>
      </c>
      <c r="C287">
        <f t="shared" si="75"/>
        <v>2</v>
      </c>
      <c r="D287">
        <f t="shared" si="76"/>
        <v>653.33333333333326</v>
      </c>
      <c r="E287">
        <f t="shared" si="95"/>
        <v>-353.33333333333326</v>
      </c>
      <c r="F287" t="e">
        <f t="shared" si="77"/>
        <v>#N/A</v>
      </c>
      <c r="G287" t="e">
        <f t="shared" si="96"/>
        <v>#N/A</v>
      </c>
      <c r="H287">
        <f t="shared" si="78"/>
        <v>4.1171681263169599E-11</v>
      </c>
      <c r="I287">
        <f t="shared" si="101"/>
        <v>9.4587685078930344E-11</v>
      </c>
      <c r="J287">
        <f t="shared" si="72"/>
        <v>2.173054365062898E-10</v>
      </c>
      <c r="K287">
        <f t="shared" si="80"/>
        <v>4.992367948933754E-10</v>
      </c>
      <c r="L287">
        <f t="shared" si="84"/>
        <v>1.1469449700960251E-9</v>
      </c>
      <c r="M287">
        <f t="shared" si="88"/>
        <v>2.6349876008428556E-9</v>
      </c>
      <c r="N287">
        <f t="shared" si="92"/>
        <v>6.0536118450515453E-9</v>
      </c>
      <c r="O287">
        <f t="shared" si="99"/>
        <v>1.3907547936402554E-8</v>
      </c>
      <c r="P287">
        <f t="shared" si="70"/>
        <v>3.1951154873176046E-8</v>
      </c>
      <c r="Q287">
        <f t="shared" si="79"/>
        <v>7.340447808614566E-8</v>
      </c>
      <c r="R287">
        <f t="shared" si="82"/>
        <v>1.6863920645394284E-7</v>
      </c>
      <c r="S287">
        <f t="shared" si="86"/>
        <v>3.8743115808329911E-7</v>
      </c>
      <c r="T287">
        <f t="shared" si="90"/>
        <v>8.9008306792976397E-7</v>
      </c>
      <c r="U287">
        <f t="shared" si="97"/>
        <v>2.0448739118832644E-6</v>
      </c>
      <c r="V287">
        <f t="shared" si="102"/>
        <v>4.6978865975133163E-6</v>
      </c>
      <c r="W287">
        <f t="shared" si="73"/>
        <v>1.079290921305233E-5</v>
      </c>
      <c r="X287">
        <f t="shared" si="81"/>
        <v>2.4795594117331113E-5</v>
      </c>
      <c r="Y287">
        <f t="shared" si="85"/>
        <v>5.6965316347504813E-5</v>
      </c>
      <c r="Z287">
        <f t="shared" si="89"/>
        <v>1.30871930360529E-4</v>
      </c>
      <c r="AA287">
        <f t="shared" si="93"/>
        <v>3.0066474224085241E-4</v>
      </c>
      <c r="AB287">
        <f t="shared" si="100"/>
        <v>6.9074618963534942E-4</v>
      </c>
      <c r="AC287">
        <f t="shared" si="71"/>
        <v>1.5869180235091906E-3</v>
      </c>
      <c r="AD287">
        <f t="shared" si="74"/>
        <v>3.6457802462403067E-3</v>
      </c>
      <c r="AE287">
        <f t="shared" si="83"/>
        <v>8.3758035430738526E-3</v>
      </c>
      <c r="AF287">
        <f t="shared" si="87"/>
        <v>1.9242543503414547E-2</v>
      </c>
      <c r="AG287">
        <f t="shared" si="91"/>
        <v>4.4207756136662314E-2</v>
      </c>
      <c r="AH287">
        <f t="shared" si="98"/>
        <v>0.10156275308960366</v>
      </c>
      <c r="AI287">
        <f t="shared" si="103"/>
        <v>0.22636765044372925</v>
      </c>
    </row>
    <row r="288" spans="1:35" x14ac:dyDescent="0.2">
      <c r="A288">
        <v>274</v>
      </c>
      <c r="B288">
        <f t="shared" si="94"/>
        <v>27</v>
      </c>
      <c r="C288">
        <f t="shared" si="75"/>
        <v>3</v>
      </c>
      <c r="D288">
        <f t="shared" si="76"/>
        <v>656</v>
      </c>
      <c r="E288">
        <f t="shared" si="95"/>
        <v>-356</v>
      </c>
      <c r="F288" t="e">
        <f t="shared" si="77"/>
        <v>#N/A</v>
      </c>
      <c r="G288" t="e">
        <f t="shared" si="96"/>
        <v>#N/A</v>
      </c>
      <c r="H288">
        <f t="shared" si="78"/>
        <v>3.7537147699382605E-11</v>
      </c>
      <c r="I288">
        <f t="shared" si="101"/>
        <v>8.6237719627123077E-11</v>
      </c>
      <c r="J288">
        <f t="shared" si="72"/>
        <v>1.981222533487436E-10</v>
      </c>
      <c r="K288">
        <f t="shared" si="80"/>
        <v>4.5516541302001529E-10</v>
      </c>
      <c r="L288">
        <f t="shared" si="84"/>
        <v>1.0456955223752753E-9</v>
      </c>
      <c r="M288">
        <f t="shared" si="88"/>
        <v>2.402377452760488E-9</v>
      </c>
      <c r="N288">
        <f t="shared" si="92"/>
        <v>5.5192140561358803E-9</v>
      </c>
      <c r="O288">
        <f t="shared" si="99"/>
        <v>1.2679824214319598E-8</v>
      </c>
      <c r="P288">
        <f t="shared" ref="P288:P351" si="104">$C$11*(EXP(-$C$7*($D288-($P$14-1)*$C$3))-EXP(-$C$5*($D288-($P$14-1)*$C$3)))</f>
        <v>2.9130586433280992E-8</v>
      </c>
      <c r="Q288">
        <f t="shared" si="79"/>
        <v>6.6924513432017646E-8</v>
      </c>
      <c r="R288">
        <f t="shared" si="82"/>
        <v>1.5375215697667134E-7</v>
      </c>
      <c r="S288">
        <f t="shared" si="86"/>
        <v>3.532296995926965E-7</v>
      </c>
      <c r="T288">
        <f t="shared" si="90"/>
        <v>8.1150874971645335E-7</v>
      </c>
      <c r="U288">
        <f t="shared" si="97"/>
        <v>1.8643575317299811E-6</v>
      </c>
      <c r="V288">
        <f t="shared" si="102"/>
        <v>4.2831688596491243E-6</v>
      </c>
      <c r="W288">
        <f t="shared" si="73"/>
        <v>9.8401380465069519E-6</v>
      </c>
      <c r="X288">
        <f t="shared" si="81"/>
        <v>2.2606700773932549E-5</v>
      </c>
      <c r="Y288">
        <f t="shared" si="85"/>
        <v>5.1936559981853035E-5</v>
      </c>
      <c r="Z288">
        <f t="shared" si="89"/>
        <v>1.1931888203071885E-4</v>
      </c>
      <c r="AA288">
        <f t="shared" si="93"/>
        <v>2.7412280701754406E-4</v>
      </c>
      <c r="AB288">
        <f t="shared" si="100"/>
        <v>6.297688349764446E-4</v>
      </c>
      <c r="AC288">
        <f t="shared" si="71"/>
        <v>1.4468288495316827E-3</v>
      </c>
      <c r="AD288">
        <f t="shared" si="74"/>
        <v>3.3239398388385934E-3</v>
      </c>
      <c r="AE288">
        <f t="shared" si="83"/>
        <v>7.6364084499660045E-3</v>
      </c>
      <c r="AF288">
        <f t="shared" si="87"/>
        <v>1.7543859649122806E-2</v>
      </c>
      <c r="AG288">
        <f t="shared" si="91"/>
        <v>4.0305205438492468E-2</v>
      </c>
      <c r="AH288">
        <f t="shared" si="98"/>
        <v>9.2597046304671707E-2</v>
      </c>
      <c r="AI288">
        <f t="shared" si="103"/>
        <v>0.21163565845759974</v>
      </c>
    </row>
    <row r="289" spans="1:36" x14ac:dyDescent="0.2">
      <c r="A289">
        <v>275</v>
      </c>
      <c r="B289">
        <f t="shared" si="94"/>
        <v>27</v>
      </c>
      <c r="C289">
        <f t="shared" si="75"/>
        <v>4</v>
      </c>
      <c r="D289">
        <f t="shared" si="76"/>
        <v>658.66666666666663</v>
      </c>
      <c r="E289">
        <f t="shared" si="95"/>
        <v>-358.66666666666663</v>
      </c>
      <c r="F289" t="e">
        <f t="shared" si="77"/>
        <v>#N/A</v>
      </c>
      <c r="G289" t="e">
        <f t="shared" si="96"/>
        <v>#N/A</v>
      </c>
      <c r="H289">
        <f t="shared" si="78"/>
        <v>3.4223461713858491E-11</v>
      </c>
      <c r="I289">
        <f t="shared" si="101"/>
        <v>7.8624868346026531E-11</v>
      </c>
      <c r="J289">
        <f t="shared" si="72"/>
        <v>1.8063251386187825E-10</v>
      </c>
      <c r="K289">
        <f t="shared" si="80"/>
        <v>4.1498454306423739E-10</v>
      </c>
      <c r="L289">
        <f t="shared" si="84"/>
        <v>9.5338412393417152E-10</v>
      </c>
      <c r="M289">
        <f t="shared" si="88"/>
        <v>2.1903015496869447E-9</v>
      </c>
      <c r="N289">
        <f t="shared" si="92"/>
        <v>5.0319915741456996E-9</v>
      </c>
      <c r="O289">
        <f t="shared" si="99"/>
        <v>1.1560480887160213E-8</v>
      </c>
      <c r="P289">
        <f t="shared" si="104"/>
        <v>2.6559010756111206E-8</v>
      </c>
      <c r="Q289">
        <f t="shared" si="79"/>
        <v>6.1016583931787004E-8</v>
      </c>
      <c r="R289">
        <f t="shared" si="82"/>
        <v>1.4017929917996454E-7</v>
      </c>
      <c r="S289">
        <f t="shared" si="86"/>
        <v>3.2204746074532494E-7</v>
      </c>
      <c r="T289">
        <f t="shared" si="90"/>
        <v>7.3987077677825417E-7</v>
      </c>
      <c r="U289">
        <f t="shared" si="97"/>
        <v>1.6997766883911151E-6</v>
      </c>
      <c r="V289">
        <f t="shared" si="102"/>
        <v>3.905061371634364E-6</v>
      </c>
      <c r="W289">
        <f t="shared" si="73"/>
        <v>8.9714751475177185E-6</v>
      </c>
      <c r="X289">
        <f t="shared" si="81"/>
        <v>2.0611037487700776E-5</v>
      </c>
      <c r="Y289">
        <f t="shared" si="85"/>
        <v>4.7351729713808206E-5</v>
      </c>
      <c r="Z289">
        <f t="shared" si="89"/>
        <v>1.0878570805703143E-4</v>
      </c>
      <c r="AA289">
        <f t="shared" si="93"/>
        <v>2.499239277845994E-4</v>
      </c>
      <c r="AB289">
        <f t="shared" si="100"/>
        <v>5.7417440944113431E-4</v>
      </c>
      <c r="AC289">
        <f t="shared" si="71"/>
        <v>1.319106399212849E-3</v>
      </c>
      <c r="AD289">
        <f t="shared" si="74"/>
        <v>3.0305107016837239E-3</v>
      </c>
      <c r="AE289">
        <f t="shared" si="83"/>
        <v>6.9622853156500082E-3</v>
      </c>
      <c r="AF289">
        <f t="shared" si="87"/>
        <v>1.5995131378214355E-2</v>
      </c>
      <c r="AG289">
        <f t="shared" si="91"/>
        <v>3.6747162204232561E-2</v>
      </c>
      <c r="AH289">
        <f t="shared" si="98"/>
        <v>8.442280953932943E-2</v>
      </c>
      <c r="AI289">
        <f t="shared" si="103"/>
        <v>0.19377999836034945</v>
      </c>
    </row>
    <row r="290" spans="1:36" x14ac:dyDescent="0.2">
      <c r="A290">
        <v>276</v>
      </c>
      <c r="B290">
        <f t="shared" si="94"/>
        <v>27</v>
      </c>
      <c r="C290">
        <f t="shared" si="75"/>
        <v>5</v>
      </c>
      <c r="D290">
        <f t="shared" si="76"/>
        <v>661.33333333333337</v>
      </c>
      <c r="E290">
        <f t="shared" si="95"/>
        <v>-361.33333333333337</v>
      </c>
      <c r="F290" t="e">
        <f t="shared" si="77"/>
        <v>#N/A</v>
      </c>
      <c r="G290" t="e">
        <f t="shared" si="96"/>
        <v>#N/A</v>
      </c>
      <c r="H290">
        <f t="shared" si="78"/>
        <v>3.1202299680835846E-11</v>
      </c>
      <c r="I290">
        <f t="shared" si="101"/>
        <v>7.1684060631001298E-11</v>
      </c>
      <c r="J290">
        <f t="shared" si="72"/>
        <v>1.6468672505267783E-10</v>
      </c>
      <c r="K290">
        <f t="shared" si="80"/>
        <v>3.7835074031572008E-10</v>
      </c>
      <c r="L290">
        <f t="shared" si="84"/>
        <v>8.692217460251561E-10</v>
      </c>
      <c r="M290">
        <f t="shared" si="88"/>
        <v>1.996947179573495E-9</v>
      </c>
      <c r="N290">
        <f t="shared" si="92"/>
        <v>4.5877798803840855E-9</v>
      </c>
      <c r="O290">
        <f t="shared" si="99"/>
        <v>1.0539950403371387E-8</v>
      </c>
      <c r="P290">
        <f t="shared" si="104"/>
        <v>2.4214447380206099E-8</v>
      </c>
      <c r="Q290">
        <f t="shared" si="79"/>
        <v>5.5630191745610023E-8</v>
      </c>
      <c r="R290">
        <f t="shared" si="82"/>
        <v>1.2780461949270376E-7</v>
      </c>
      <c r="S290">
        <f t="shared" si="86"/>
        <v>2.936179123445811E-7</v>
      </c>
      <c r="T290">
        <f t="shared" si="90"/>
        <v>6.7455682581576795E-7</v>
      </c>
      <c r="U290">
        <f t="shared" si="97"/>
        <v>1.5497246323331882E-6</v>
      </c>
      <c r="V290">
        <f t="shared" si="102"/>
        <v>3.5603322717190373E-6</v>
      </c>
      <c r="W290">
        <f t="shared" si="73"/>
        <v>8.1794956475330304E-6</v>
      </c>
      <c r="X290">
        <f t="shared" si="81"/>
        <v>1.8791546390053201E-5</v>
      </c>
      <c r="Y290">
        <f t="shared" si="85"/>
        <v>4.3171636852209169E-5</v>
      </c>
      <c r="Z290">
        <f t="shared" si="89"/>
        <v>9.9182376469324112E-5</v>
      </c>
      <c r="AA290">
        <f t="shared" si="93"/>
        <v>2.2786126539001828E-4</v>
      </c>
      <c r="AB290">
        <f t="shared" si="100"/>
        <v>5.2348772144211373E-4</v>
      </c>
      <c r="AC290">
        <f t="shared" ref="AC290:AC353" si="105">$C$11*(EXP(-$C$7*($D290-($AC$14-1)*$C$3))-EXP(-$C$5*($D290-($AC$14-1)*$C$3)))</f>
        <v>1.2026589689634042E-3</v>
      </c>
      <c r="AD290">
        <f t="shared" si="74"/>
        <v>2.762984758541386E-3</v>
      </c>
      <c r="AE290">
        <f t="shared" si="83"/>
        <v>6.347672094036738E-3</v>
      </c>
      <c r="AF290">
        <f t="shared" si="87"/>
        <v>1.4583120984961173E-2</v>
      </c>
      <c r="AG290">
        <f t="shared" si="91"/>
        <v>3.3503214172295286E-2</v>
      </c>
      <c r="AH290">
        <f t="shared" si="98"/>
        <v>7.6970174012036846E-2</v>
      </c>
      <c r="AI290">
        <f t="shared" si="103"/>
        <v>0.17680382811963441</v>
      </c>
    </row>
    <row r="291" spans="1:36" x14ac:dyDescent="0.2">
      <c r="A291">
        <v>277</v>
      </c>
      <c r="B291">
        <f t="shared" si="94"/>
        <v>27</v>
      </c>
      <c r="C291">
        <f t="shared" si="75"/>
        <v>6</v>
      </c>
      <c r="D291">
        <f t="shared" si="76"/>
        <v>664</v>
      </c>
      <c r="E291">
        <f t="shared" si="95"/>
        <v>-364</v>
      </c>
      <c r="F291" t="e">
        <f t="shared" si="77"/>
        <v>#N/A</v>
      </c>
      <c r="G291" t="e">
        <f t="shared" si="96"/>
        <v>#N/A</v>
      </c>
      <c r="H291">
        <f t="shared" si="78"/>
        <v>2.8447838313750943E-11</v>
      </c>
      <c r="I291">
        <f t="shared" si="101"/>
        <v>6.5355970148454668E-11</v>
      </c>
      <c r="J291">
        <f t="shared" si="72"/>
        <v>1.5014859079753045E-10</v>
      </c>
      <c r="K291">
        <f t="shared" si="80"/>
        <v>3.4495087850849236E-10</v>
      </c>
      <c r="L291">
        <f t="shared" si="84"/>
        <v>7.924890133949747E-10</v>
      </c>
      <c r="M291">
        <f t="shared" si="88"/>
        <v>1.8206616520800614E-9</v>
      </c>
      <c r="N291">
        <f t="shared" si="92"/>
        <v>4.182782089501102E-9</v>
      </c>
      <c r="O291">
        <f t="shared" si="99"/>
        <v>9.6095098110419535E-9</v>
      </c>
      <c r="P291">
        <f t="shared" si="104"/>
        <v>2.2076856224543524E-8</v>
      </c>
      <c r="Q291">
        <f t="shared" si="79"/>
        <v>5.07192968572784E-8</v>
      </c>
      <c r="R291">
        <f t="shared" si="82"/>
        <v>1.1652234573312398E-7</v>
      </c>
      <c r="S291">
        <f t="shared" si="86"/>
        <v>2.6769805372807064E-7</v>
      </c>
      <c r="T291">
        <f t="shared" si="90"/>
        <v>6.1500862790668418E-7</v>
      </c>
      <c r="U291">
        <f t="shared" si="97"/>
        <v>1.4129187983707839E-6</v>
      </c>
      <c r="V291">
        <f t="shared" si="102"/>
        <v>3.2460349988658138E-6</v>
      </c>
      <c r="W291">
        <f t="shared" si="73"/>
        <v>7.4574301269199262E-6</v>
      </c>
      <c r="X291">
        <f t="shared" si="81"/>
        <v>1.7132675438596497E-5</v>
      </c>
      <c r="Y291">
        <f t="shared" si="85"/>
        <v>3.9360552186027815E-5</v>
      </c>
      <c r="Z291">
        <f t="shared" si="89"/>
        <v>9.0426803095730208E-5</v>
      </c>
      <c r="AA291">
        <f t="shared" si="93"/>
        <v>2.0774623992741217E-4</v>
      </c>
      <c r="AB291">
        <f t="shared" si="100"/>
        <v>4.7727552812287512E-4</v>
      </c>
      <c r="AC291">
        <f t="shared" si="105"/>
        <v>1.0964912280701756E-3</v>
      </c>
      <c r="AD291">
        <f t="shared" si="74"/>
        <v>2.5190753399057793E-3</v>
      </c>
      <c r="AE291">
        <f t="shared" si="83"/>
        <v>5.7873153981267316E-3</v>
      </c>
      <c r="AF291">
        <f t="shared" si="87"/>
        <v>1.329575935535437E-2</v>
      </c>
      <c r="AG291">
        <f t="shared" si="91"/>
        <v>3.0545633799864007E-2</v>
      </c>
      <c r="AH291">
        <f t="shared" si="98"/>
        <v>7.0175438596235928E-2</v>
      </c>
      <c r="AI291">
        <f t="shared" si="103"/>
        <v>0.16121653858511018</v>
      </c>
    </row>
    <row r="292" spans="1:36" x14ac:dyDescent="0.2">
      <c r="A292">
        <v>278</v>
      </c>
      <c r="B292">
        <f t="shared" si="94"/>
        <v>27</v>
      </c>
      <c r="C292">
        <f t="shared" si="75"/>
        <v>7</v>
      </c>
      <c r="D292">
        <f t="shared" si="76"/>
        <v>666.66666666666674</v>
      </c>
      <c r="E292">
        <f t="shared" si="95"/>
        <v>-366.66666666666674</v>
      </c>
      <c r="F292" t="e">
        <f t="shared" si="77"/>
        <v>#N/A</v>
      </c>
      <c r="G292" t="e">
        <f t="shared" si="96"/>
        <v>#N/A</v>
      </c>
      <c r="H292">
        <f t="shared" si="78"/>
        <v>2.5936533941514733E-11</v>
      </c>
      <c r="I292">
        <f t="shared" si="101"/>
        <v>5.9586507745885487E-11</v>
      </c>
      <c r="J292">
        <f t="shared" ref="J292:J355" si="106">$C$11*(EXP(-$C$7*($D292-($J$14-1)*$C$3))-EXP(-$C$5*($D292-($J$14-1)*$C$3)))</f>
        <v>1.368938468554335E-10</v>
      </c>
      <c r="K292">
        <f t="shared" si="80"/>
        <v>3.1449947338410499E-10</v>
      </c>
      <c r="L292">
        <f t="shared" si="84"/>
        <v>7.2253005544751053E-10</v>
      </c>
      <c r="M292">
        <f t="shared" si="88"/>
        <v>1.659938172256944E-9</v>
      </c>
      <c r="N292">
        <f t="shared" si="92"/>
        <v>3.8135364957366728E-9</v>
      </c>
      <c r="O292">
        <f t="shared" si="99"/>
        <v>8.7612061987477489E-9</v>
      </c>
      <c r="P292">
        <f t="shared" si="104"/>
        <v>2.0127966296582732E-8</v>
      </c>
      <c r="Q292">
        <f t="shared" si="79"/>
        <v>4.62419235486407E-8</v>
      </c>
      <c r="R292">
        <f t="shared" si="82"/>
        <v>1.0623604302444447E-7</v>
      </c>
      <c r="S292">
        <f t="shared" si="86"/>
        <v>2.440663357271468E-7</v>
      </c>
      <c r="T292">
        <f t="shared" si="90"/>
        <v>5.6071719671985519E-7</v>
      </c>
      <c r="U292">
        <f t="shared" si="97"/>
        <v>1.2881898429812932E-6</v>
      </c>
      <c r="V292">
        <f t="shared" si="102"/>
        <v>2.9594831071130014E-6</v>
      </c>
      <c r="W292">
        <f t="shared" si="73"/>
        <v>6.7991067535644374E-6</v>
      </c>
      <c r="X292">
        <f t="shared" si="81"/>
        <v>1.5620245486537402E-5</v>
      </c>
      <c r="Y292">
        <f t="shared" si="85"/>
        <v>3.5885900590070752E-5</v>
      </c>
      <c r="Z292">
        <f t="shared" si="89"/>
        <v>8.2444149950802804E-5</v>
      </c>
      <c r="AA292">
        <f t="shared" si="93"/>
        <v>1.8940691885523198E-4</v>
      </c>
      <c r="AB292">
        <f t="shared" si="100"/>
        <v>4.3514283222812383E-4</v>
      </c>
      <c r="AC292">
        <f t="shared" si="105"/>
        <v>9.9969571113839328E-4</v>
      </c>
      <c r="AD292">
        <f t="shared" si="74"/>
        <v>2.2966976377645273E-3</v>
      </c>
      <c r="AE292">
        <f t="shared" si="83"/>
        <v>5.276425596851376E-3</v>
      </c>
      <c r="AF292">
        <f t="shared" si="87"/>
        <v>1.2122042806734849E-2</v>
      </c>
      <c r="AG292">
        <f t="shared" si="91"/>
        <v>2.7849141262599915E-2</v>
      </c>
      <c r="AH292">
        <f t="shared" si="98"/>
        <v>6.3980525512816938E-2</v>
      </c>
      <c r="AI292">
        <f t="shared" si="103"/>
        <v>0.14698797426010388</v>
      </c>
    </row>
    <row r="293" spans="1:36" x14ac:dyDescent="0.2">
      <c r="A293">
        <v>279</v>
      </c>
      <c r="B293">
        <f t="shared" si="94"/>
        <v>27</v>
      </c>
      <c r="C293">
        <f t="shared" si="75"/>
        <v>8</v>
      </c>
      <c r="D293">
        <f t="shared" si="76"/>
        <v>669.33333333333337</v>
      </c>
      <c r="E293">
        <f t="shared" si="95"/>
        <v>-369.33333333333337</v>
      </c>
      <c r="F293" t="e">
        <f t="shared" si="77"/>
        <v>#N/A</v>
      </c>
      <c r="G293" t="e">
        <f t="shared" si="96"/>
        <v>#N/A</v>
      </c>
      <c r="H293">
        <f t="shared" si="78"/>
        <v>2.3646921269732499E-11</v>
      </c>
      <c r="I293">
        <f t="shared" si="101"/>
        <v>5.4326359126572243E-11</v>
      </c>
      <c r="J293">
        <f t="shared" si="106"/>
        <v>1.2480919872334339E-10</v>
      </c>
      <c r="K293">
        <f t="shared" si="80"/>
        <v>2.8673624252400524E-10</v>
      </c>
      <c r="L293">
        <f t="shared" si="84"/>
        <v>6.5874690021071151E-10</v>
      </c>
      <c r="M293">
        <f t="shared" si="88"/>
        <v>1.5134029612628805E-9</v>
      </c>
      <c r="N293">
        <f t="shared" si="92"/>
        <v>3.4768869841006256E-9</v>
      </c>
      <c r="O293">
        <f t="shared" si="99"/>
        <v>7.9877887182939816E-9</v>
      </c>
      <c r="P293">
        <f t="shared" si="104"/>
        <v>1.8351119521536345E-8</v>
      </c>
      <c r="Q293">
        <f t="shared" si="79"/>
        <v>4.2159801613485557E-8</v>
      </c>
      <c r="R293">
        <f t="shared" si="82"/>
        <v>9.6857789520824421E-8</v>
      </c>
      <c r="S293">
        <f t="shared" si="86"/>
        <v>2.2252076698244015E-7</v>
      </c>
      <c r="T293">
        <f t="shared" si="90"/>
        <v>5.1121847797081419E-7</v>
      </c>
      <c r="U293">
        <f t="shared" si="97"/>
        <v>1.1744716493783244E-6</v>
      </c>
      <c r="V293">
        <f t="shared" si="102"/>
        <v>2.6982273032630722E-6</v>
      </c>
      <c r="W293">
        <f t="shared" si="73"/>
        <v>6.1988985293327553E-6</v>
      </c>
      <c r="X293">
        <f t="shared" si="81"/>
        <v>1.4241329086876151E-5</v>
      </c>
      <c r="Y293">
        <f t="shared" si="85"/>
        <v>3.2717982590132128E-5</v>
      </c>
      <c r="Z293">
        <f t="shared" si="89"/>
        <v>7.5166185560212817E-5</v>
      </c>
      <c r="AA293">
        <f t="shared" si="93"/>
        <v>1.726865474088367E-4</v>
      </c>
      <c r="AB293">
        <f t="shared" si="100"/>
        <v>3.9672950587729612E-4</v>
      </c>
      <c r="AC293">
        <f t="shared" si="105"/>
        <v>9.1144506156007343E-4</v>
      </c>
      <c r="AD293">
        <f t="shared" si="74"/>
        <v>2.0939508857684553E-3</v>
      </c>
      <c r="AE293">
        <f t="shared" si="83"/>
        <v>4.8106358758536185E-3</v>
      </c>
      <c r="AF293">
        <f t="shared" si="87"/>
        <v>1.105193903416554E-2</v>
      </c>
      <c r="AG293">
        <f t="shared" si="91"/>
        <v>2.5390688376146955E-2</v>
      </c>
      <c r="AH293">
        <f t="shared" si="98"/>
        <v>5.833248393983835E-2</v>
      </c>
      <c r="AI293">
        <f t="shared" si="103"/>
        <v>0.13401275045313807</v>
      </c>
    </row>
    <row r="294" spans="1:36" x14ac:dyDescent="0.2">
      <c r="A294">
        <v>280</v>
      </c>
      <c r="B294">
        <f t="shared" si="94"/>
        <v>27</v>
      </c>
      <c r="C294">
        <f t="shared" si="75"/>
        <v>9</v>
      </c>
      <c r="D294">
        <f t="shared" si="76"/>
        <v>672</v>
      </c>
      <c r="E294">
        <f t="shared" si="95"/>
        <v>-372</v>
      </c>
      <c r="F294" t="e">
        <f t="shared" si="77"/>
        <v>#N/A</v>
      </c>
      <c r="G294" t="e">
        <f t="shared" si="96"/>
        <v>#N/A</v>
      </c>
      <c r="H294">
        <f t="shared" si="78"/>
        <v>2.1559429906780766E-11</v>
      </c>
      <c r="I294">
        <f t="shared" si="101"/>
        <v>4.9530563337185893E-11</v>
      </c>
      <c r="J294">
        <f t="shared" si="106"/>
        <v>1.1379135325500378E-10</v>
      </c>
      <c r="K294">
        <f t="shared" si="80"/>
        <v>2.6142388059381872E-10</v>
      </c>
      <c r="L294">
        <f t="shared" si="84"/>
        <v>6.0059436319012189E-10</v>
      </c>
      <c r="M294">
        <f t="shared" si="88"/>
        <v>1.3798035140339697E-9</v>
      </c>
      <c r="N294">
        <f t="shared" si="92"/>
        <v>3.1699560535798992E-9</v>
      </c>
      <c r="O294">
        <f t="shared" si="99"/>
        <v>7.2826466083202471E-9</v>
      </c>
      <c r="P294">
        <f t="shared" si="104"/>
        <v>1.6731128358004412E-8</v>
      </c>
      <c r="Q294">
        <f t="shared" si="79"/>
        <v>3.8438039244167821E-8</v>
      </c>
      <c r="R294">
        <f t="shared" si="82"/>
        <v>8.8307424898174111E-8</v>
      </c>
      <c r="S294">
        <f t="shared" si="86"/>
        <v>2.0287718742911363E-7</v>
      </c>
      <c r="T294">
        <f t="shared" si="90"/>
        <v>4.6608938293249603E-7</v>
      </c>
      <c r="U294">
        <f t="shared" si="97"/>
        <v>1.0707922149122809E-6</v>
      </c>
      <c r="V294">
        <f t="shared" si="102"/>
        <v>2.4600345116267376E-6</v>
      </c>
      <c r="W294">
        <f t="shared" ref="W294:W357" si="107">$C$11*(EXP(-$C$7*($D294-($W$14-1)*$C$3))-EXP(-$C$5*($D294-($W$14-1)*$C$3)))</f>
        <v>5.6516751934831363E-6</v>
      </c>
      <c r="X294">
        <f t="shared" si="81"/>
        <v>1.2984139995463257E-5</v>
      </c>
      <c r="Y294">
        <f t="shared" si="85"/>
        <v>2.9829720507679708E-5</v>
      </c>
      <c r="Z294">
        <f t="shared" si="89"/>
        <v>6.8530701754386002E-5</v>
      </c>
      <c r="AA294">
        <f t="shared" si="93"/>
        <v>1.5744220874411129E-4</v>
      </c>
      <c r="AB294">
        <f t="shared" si="100"/>
        <v>3.6170721238292089E-4</v>
      </c>
      <c r="AC294">
        <f t="shared" si="105"/>
        <v>8.3098495970964812E-4</v>
      </c>
      <c r="AD294">
        <f t="shared" si="74"/>
        <v>1.9091021124915007E-3</v>
      </c>
      <c r="AE294">
        <f t="shared" si="83"/>
        <v>4.3859649122807032E-3</v>
      </c>
      <c r="AF294">
        <f t="shared" si="87"/>
        <v>1.0076301359623119E-2</v>
      </c>
      <c r="AG294">
        <f t="shared" si="91"/>
        <v>2.3149261592506919E-2</v>
      </c>
      <c r="AH294">
        <f t="shared" si="98"/>
        <v>5.3183037421416487E-2</v>
      </c>
      <c r="AI294">
        <f t="shared" si="103"/>
        <v>0.12218251846832767</v>
      </c>
    </row>
    <row r="295" spans="1:36" s="1" customFormat="1" x14ac:dyDescent="0.2">
      <c r="A295" s="1">
        <v>281</v>
      </c>
      <c r="B295" s="1">
        <f t="shared" si="94"/>
        <v>28</v>
      </c>
      <c r="C295" s="1">
        <f t="shared" si="75"/>
        <v>0</v>
      </c>
      <c r="D295" s="1">
        <f t="shared" si="76"/>
        <v>672</v>
      </c>
      <c r="E295" s="1">
        <f t="shared" si="95"/>
        <v>-372</v>
      </c>
      <c r="F295" s="1" t="e">
        <f t="shared" si="77"/>
        <v>#N/A</v>
      </c>
      <c r="G295" s="1" t="e">
        <f t="shared" si="96"/>
        <v>#N/A</v>
      </c>
      <c r="H295" s="1">
        <f t="shared" si="78"/>
        <v>2.1559429906780766E-11</v>
      </c>
      <c r="I295" s="1">
        <f t="shared" si="101"/>
        <v>4.9530563337185893E-11</v>
      </c>
      <c r="J295" s="1">
        <f t="shared" si="106"/>
        <v>1.1379135325500378E-10</v>
      </c>
      <c r="K295" s="1">
        <f t="shared" si="80"/>
        <v>2.6142388059381872E-10</v>
      </c>
      <c r="L295" s="1">
        <f t="shared" si="84"/>
        <v>6.0059436319012189E-10</v>
      </c>
      <c r="M295" s="1">
        <f t="shared" si="88"/>
        <v>1.3798035140339697E-9</v>
      </c>
      <c r="N295" s="1">
        <f t="shared" si="92"/>
        <v>3.1699560535798992E-9</v>
      </c>
      <c r="O295" s="1">
        <f t="shared" si="99"/>
        <v>7.2826466083202471E-9</v>
      </c>
      <c r="P295" s="1">
        <f t="shared" si="104"/>
        <v>1.6731128358004412E-8</v>
      </c>
      <c r="Q295" s="1">
        <f t="shared" si="79"/>
        <v>3.8438039244167821E-8</v>
      </c>
      <c r="R295" s="1">
        <f t="shared" si="82"/>
        <v>8.8307424898174111E-8</v>
      </c>
      <c r="S295" s="1">
        <f t="shared" si="86"/>
        <v>2.0287718742911363E-7</v>
      </c>
      <c r="T295" s="1">
        <f t="shared" si="90"/>
        <v>4.6608938293249603E-7</v>
      </c>
      <c r="U295" s="1">
        <f t="shared" si="97"/>
        <v>1.0707922149122809E-6</v>
      </c>
      <c r="V295" s="1">
        <f t="shared" si="102"/>
        <v>2.4600345116267376E-6</v>
      </c>
      <c r="W295" s="1">
        <f t="shared" si="107"/>
        <v>5.6516751934831363E-6</v>
      </c>
      <c r="X295" s="1">
        <f t="shared" si="81"/>
        <v>1.2984139995463257E-5</v>
      </c>
      <c r="Y295" s="1">
        <f t="shared" si="85"/>
        <v>2.9829720507679708E-5</v>
      </c>
      <c r="Z295" s="1">
        <f t="shared" si="89"/>
        <v>6.8530701754386002E-5</v>
      </c>
      <c r="AA295" s="1">
        <f t="shared" si="93"/>
        <v>1.5744220874411129E-4</v>
      </c>
      <c r="AB295" s="1">
        <f t="shared" si="100"/>
        <v>3.6170721238292089E-4</v>
      </c>
      <c r="AC295" s="1">
        <f t="shared" si="105"/>
        <v>8.3098495970964812E-4</v>
      </c>
      <c r="AD295" s="1">
        <f t="shared" si="74"/>
        <v>1.9091021124915007E-3</v>
      </c>
      <c r="AE295" s="1">
        <f t="shared" si="83"/>
        <v>4.3859649122807032E-3</v>
      </c>
      <c r="AF295" s="1">
        <f t="shared" si="87"/>
        <v>1.0076301359623119E-2</v>
      </c>
      <c r="AG295" s="1">
        <f t="shared" si="91"/>
        <v>2.3149261592506919E-2</v>
      </c>
      <c r="AH295" s="1">
        <f t="shared" si="98"/>
        <v>5.3183037421416487E-2</v>
      </c>
      <c r="AI295" s="1">
        <f t="shared" si="103"/>
        <v>0.12218251846832767</v>
      </c>
      <c r="AJ295" s="1">
        <f>$C$11*(EXP(-$C$7*($D295-($AJ$14-1)*$C$3))-EXP(-$C$5*($D295-($AJ$14-1)*$C$3)))</f>
        <v>0</v>
      </c>
    </row>
    <row r="296" spans="1:36" x14ac:dyDescent="0.2">
      <c r="A296">
        <v>282</v>
      </c>
      <c r="B296">
        <f t="shared" si="94"/>
        <v>28</v>
      </c>
      <c r="C296">
        <f t="shared" si="75"/>
        <v>1</v>
      </c>
      <c r="D296">
        <f t="shared" si="76"/>
        <v>674.66666666666663</v>
      </c>
      <c r="E296">
        <f t="shared" si="95"/>
        <v>-374.66666666666663</v>
      </c>
      <c r="F296" t="e">
        <f t="shared" si="77"/>
        <v>#N/A</v>
      </c>
      <c r="G296" t="e">
        <f t="shared" si="96"/>
        <v>#N/A</v>
      </c>
      <c r="H296">
        <f t="shared" si="78"/>
        <v>1.965621708650663E-11</v>
      </c>
      <c r="I296">
        <f t="shared" si="101"/>
        <v>4.5158128465469556E-11</v>
      </c>
      <c r="J296">
        <f t="shared" si="106"/>
        <v>1.0374613576605933E-10</v>
      </c>
      <c r="K296">
        <f t="shared" si="80"/>
        <v>2.3834603098354283E-10</v>
      </c>
      <c r="L296">
        <f t="shared" si="84"/>
        <v>5.4757538742173606E-10</v>
      </c>
      <c r="M296">
        <f t="shared" si="88"/>
        <v>1.2579978935364249E-9</v>
      </c>
      <c r="N296">
        <f t="shared" si="92"/>
        <v>2.8901202217900529E-9</v>
      </c>
      <c r="O296">
        <f t="shared" si="99"/>
        <v>6.6397526890277999E-9</v>
      </c>
      <c r="P296">
        <f t="shared" si="104"/>
        <v>1.5254145982946751E-8</v>
      </c>
      <c r="Q296">
        <f t="shared" si="79"/>
        <v>3.5044824794991128E-8</v>
      </c>
      <c r="R296">
        <f t="shared" si="82"/>
        <v>8.0511865186331221E-8</v>
      </c>
      <c r="S296">
        <f t="shared" si="86"/>
        <v>1.8496769419456349E-7</v>
      </c>
      <c r="T296">
        <f t="shared" si="90"/>
        <v>4.2494417209777946E-7</v>
      </c>
      <c r="U296">
        <f t="shared" si="97"/>
        <v>9.7626534290859079E-7</v>
      </c>
      <c r="V296">
        <f t="shared" si="102"/>
        <v>2.2428687868794292E-6</v>
      </c>
      <c r="W296">
        <f t="shared" si="107"/>
        <v>5.1527593719251922E-6</v>
      </c>
      <c r="X296">
        <f t="shared" si="81"/>
        <v>1.1837932428452048E-5</v>
      </c>
      <c r="Y296">
        <f t="shared" si="85"/>
        <v>2.7196427014257848E-5</v>
      </c>
      <c r="Z296">
        <f t="shared" si="89"/>
        <v>6.2480981946149851E-5</v>
      </c>
      <c r="AA296">
        <f t="shared" si="93"/>
        <v>1.4354360236028352E-4</v>
      </c>
      <c r="AB296">
        <f t="shared" si="100"/>
        <v>3.2977659980321246E-4</v>
      </c>
      <c r="AC296">
        <f t="shared" si="105"/>
        <v>7.5762767542093086E-4</v>
      </c>
      <c r="AD296">
        <f t="shared" si="74"/>
        <v>1.7405713289125018E-3</v>
      </c>
      <c r="AE296">
        <f t="shared" si="83"/>
        <v>3.9987828445535887E-3</v>
      </c>
      <c r="AF296">
        <f t="shared" si="87"/>
        <v>9.1867905510581438E-3</v>
      </c>
      <c r="AG296">
        <f t="shared" si="91"/>
        <v>2.110570238740558E-2</v>
      </c>
      <c r="AH296">
        <f t="shared" si="98"/>
        <v>4.8488171226939422E-2</v>
      </c>
      <c r="AI296">
        <f t="shared" si="103"/>
        <v>0.11139656241541251</v>
      </c>
      <c r="AJ296">
        <f t="shared" ref="AJ296:AJ359" si="108">$C$11*(EXP(-$C$7*($D296-($AJ$14-1)*$C$3))-EXP(-$C$5*($D296-($AJ$14-1)*$C$3)))</f>
        <v>0.21171434591476623</v>
      </c>
    </row>
    <row r="297" spans="1:36" x14ac:dyDescent="0.2">
      <c r="A297">
        <v>283</v>
      </c>
      <c r="B297">
        <f t="shared" si="94"/>
        <v>28</v>
      </c>
      <c r="C297">
        <f t="shared" si="75"/>
        <v>2</v>
      </c>
      <c r="D297">
        <f t="shared" si="76"/>
        <v>677.33333333333326</v>
      </c>
      <c r="E297">
        <f t="shared" si="95"/>
        <v>-377.33333333333326</v>
      </c>
      <c r="F297" t="e">
        <f t="shared" si="77"/>
        <v>#N/A</v>
      </c>
      <c r="G297" t="e">
        <f t="shared" si="96"/>
        <v>#N/A</v>
      </c>
      <c r="H297">
        <f t="shared" si="78"/>
        <v>1.7921015157750386E-11</v>
      </c>
      <c r="I297">
        <f t="shared" si="101"/>
        <v>4.1171681263169599E-11</v>
      </c>
      <c r="J297">
        <f t="shared" si="106"/>
        <v>9.4587685078930344E-11</v>
      </c>
      <c r="K297">
        <f t="shared" si="80"/>
        <v>2.173054365062898E-10</v>
      </c>
      <c r="L297">
        <f t="shared" si="84"/>
        <v>4.992367948933754E-10</v>
      </c>
      <c r="M297">
        <f t="shared" si="88"/>
        <v>1.1469449700960251E-9</v>
      </c>
      <c r="N297">
        <f t="shared" si="92"/>
        <v>2.6349876008428556E-9</v>
      </c>
      <c r="O297">
        <f t="shared" si="99"/>
        <v>6.0536118450515453E-9</v>
      </c>
      <c r="P297">
        <f t="shared" si="104"/>
        <v>1.3907547936402554E-8</v>
      </c>
      <c r="Q297">
        <f t="shared" si="79"/>
        <v>3.1951154873176046E-8</v>
      </c>
      <c r="R297">
        <f t="shared" si="82"/>
        <v>7.340447808614566E-8</v>
      </c>
      <c r="S297">
        <f t="shared" si="86"/>
        <v>1.6863920645394284E-7</v>
      </c>
      <c r="T297">
        <f t="shared" si="90"/>
        <v>3.8743115808329911E-7</v>
      </c>
      <c r="U297">
        <f t="shared" si="97"/>
        <v>8.9008306792976397E-7</v>
      </c>
      <c r="V297">
        <f t="shared" si="102"/>
        <v>2.0448739118832644E-6</v>
      </c>
      <c r="W297">
        <f t="shared" si="107"/>
        <v>4.6978865975133163E-6</v>
      </c>
      <c r="X297">
        <f t="shared" si="81"/>
        <v>1.079290921305233E-5</v>
      </c>
      <c r="Y297">
        <f t="shared" si="85"/>
        <v>2.4795594117331113E-5</v>
      </c>
      <c r="Z297">
        <f t="shared" si="89"/>
        <v>5.6965316347504813E-5</v>
      </c>
      <c r="AA297">
        <f t="shared" si="93"/>
        <v>1.30871930360529E-4</v>
      </c>
      <c r="AB297">
        <f t="shared" si="100"/>
        <v>3.0066474224085241E-4</v>
      </c>
      <c r="AC297">
        <f t="shared" si="105"/>
        <v>6.9074618963534942E-4</v>
      </c>
      <c r="AD297">
        <f t="shared" si="74"/>
        <v>1.5869180235091906E-3</v>
      </c>
      <c r="AE297">
        <f t="shared" si="83"/>
        <v>3.6457802462403067E-3</v>
      </c>
      <c r="AF297">
        <f t="shared" si="87"/>
        <v>8.3758035430738526E-3</v>
      </c>
      <c r="AG297">
        <f t="shared" si="91"/>
        <v>1.9242543503414547E-2</v>
      </c>
      <c r="AH297">
        <f t="shared" si="98"/>
        <v>4.4207756136662314E-2</v>
      </c>
      <c r="AI297">
        <f t="shared" si="103"/>
        <v>0.10156275308960366</v>
      </c>
      <c r="AJ297">
        <f t="shared" si="108"/>
        <v>0.22636765044372925</v>
      </c>
    </row>
    <row r="298" spans="1:36" x14ac:dyDescent="0.2">
      <c r="A298">
        <v>284</v>
      </c>
      <c r="B298">
        <f t="shared" si="94"/>
        <v>28</v>
      </c>
      <c r="C298">
        <f t="shared" si="75"/>
        <v>3</v>
      </c>
      <c r="D298">
        <f t="shared" si="76"/>
        <v>680</v>
      </c>
      <c r="E298">
        <f t="shared" si="95"/>
        <v>-380</v>
      </c>
      <c r="F298" t="e">
        <f t="shared" si="77"/>
        <v>#N/A</v>
      </c>
      <c r="G298" t="e">
        <f t="shared" si="96"/>
        <v>#N/A</v>
      </c>
      <c r="H298">
        <f t="shared" si="78"/>
        <v>1.6338992537113667E-11</v>
      </c>
      <c r="I298">
        <f t="shared" si="101"/>
        <v>3.7537147699382605E-11</v>
      </c>
      <c r="J298">
        <f t="shared" si="106"/>
        <v>8.6237719627123077E-11</v>
      </c>
      <c r="K298">
        <f t="shared" si="80"/>
        <v>1.981222533487436E-10</v>
      </c>
      <c r="L298">
        <f t="shared" si="84"/>
        <v>4.5516541302001529E-10</v>
      </c>
      <c r="M298">
        <f t="shared" si="88"/>
        <v>1.0456955223752753E-9</v>
      </c>
      <c r="N298">
        <f t="shared" si="92"/>
        <v>2.402377452760488E-9</v>
      </c>
      <c r="O298">
        <f t="shared" si="99"/>
        <v>5.5192140561358803E-9</v>
      </c>
      <c r="P298">
        <f t="shared" si="104"/>
        <v>1.2679824214319598E-8</v>
      </c>
      <c r="Q298">
        <f t="shared" si="79"/>
        <v>2.9130586433280992E-8</v>
      </c>
      <c r="R298">
        <f t="shared" si="82"/>
        <v>6.6924513432017646E-8</v>
      </c>
      <c r="S298">
        <f t="shared" si="86"/>
        <v>1.5375215697667134E-7</v>
      </c>
      <c r="T298">
        <f t="shared" si="90"/>
        <v>3.532296995926965E-7</v>
      </c>
      <c r="U298">
        <f t="shared" si="97"/>
        <v>8.1150874971645335E-7</v>
      </c>
      <c r="V298">
        <f t="shared" si="102"/>
        <v>1.8643575317299811E-6</v>
      </c>
      <c r="W298">
        <f t="shared" si="107"/>
        <v>4.2831688596491243E-6</v>
      </c>
      <c r="X298">
        <f t="shared" si="81"/>
        <v>9.8401380465069519E-6</v>
      </c>
      <c r="Y298">
        <f t="shared" si="85"/>
        <v>2.2606700773932549E-5</v>
      </c>
      <c r="Z298">
        <f t="shared" si="89"/>
        <v>5.1936559981853035E-5</v>
      </c>
      <c r="AA298">
        <f t="shared" si="93"/>
        <v>1.1931888203071885E-4</v>
      </c>
      <c r="AB298">
        <f t="shared" si="100"/>
        <v>2.7412280701754406E-4</v>
      </c>
      <c r="AC298">
        <f t="shared" si="105"/>
        <v>6.297688349764446E-4</v>
      </c>
      <c r="AD298">
        <f t="shared" si="74"/>
        <v>1.4468288495316827E-3</v>
      </c>
      <c r="AE298">
        <f t="shared" si="83"/>
        <v>3.3239398388385934E-3</v>
      </c>
      <c r="AF298">
        <f t="shared" si="87"/>
        <v>7.6364084499660045E-3</v>
      </c>
      <c r="AG298">
        <f t="shared" si="91"/>
        <v>1.7543859649122806E-2</v>
      </c>
      <c r="AH298">
        <f t="shared" si="98"/>
        <v>4.0305205438492468E-2</v>
      </c>
      <c r="AI298">
        <f t="shared" si="103"/>
        <v>9.2597046304671707E-2</v>
      </c>
      <c r="AJ298">
        <f t="shared" si="108"/>
        <v>0.21163565845759974</v>
      </c>
    </row>
    <row r="299" spans="1:36" x14ac:dyDescent="0.2">
      <c r="A299">
        <v>285</v>
      </c>
      <c r="B299">
        <f t="shared" si="94"/>
        <v>28</v>
      </c>
      <c r="C299">
        <f t="shared" si="75"/>
        <v>4</v>
      </c>
      <c r="D299">
        <f t="shared" si="76"/>
        <v>682.66666666666663</v>
      </c>
      <c r="E299">
        <f t="shared" si="95"/>
        <v>-382.66666666666663</v>
      </c>
      <c r="F299" t="e">
        <f t="shared" si="77"/>
        <v>#N/A</v>
      </c>
      <c r="G299" t="e">
        <f t="shared" si="96"/>
        <v>#N/A</v>
      </c>
      <c r="H299">
        <f t="shared" si="78"/>
        <v>1.489662693647142E-11</v>
      </c>
      <c r="I299">
        <f t="shared" si="101"/>
        <v>3.4223461713858491E-11</v>
      </c>
      <c r="J299">
        <f t="shared" si="106"/>
        <v>7.8624868346026531E-11</v>
      </c>
      <c r="K299">
        <f t="shared" si="80"/>
        <v>1.8063251386187825E-10</v>
      </c>
      <c r="L299">
        <f t="shared" si="84"/>
        <v>4.1498454306423739E-10</v>
      </c>
      <c r="M299">
        <f t="shared" si="88"/>
        <v>9.5338412393417152E-10</v>
      </c>
      <c r="N299">
        <f t="shared" si="92"/>
        <v>2.1903015496869447E-9</v>
      </c>
      <c r="O299">
        <f t="shared" si="99"/>
        <v>5.0319915741456996E-9</v>
      </c>
      <c r="P299">
        <f t="shared" si="104"/>
        <v>1.1560480887160213E-8</v>
      </c>
      <c r="Q299">
        <f t="shared" si="79"/>
        <v>2.6559010756111206E-8</v>
      </c>
      <c r="R299">
        <f t="shared" si="82"/>
        <v>6.1016583931787004E-8</v>
      </c>
      <c r="S299">
        <f t="shared" si="86"/>
        <v>1.4017929917996454E-7</v>
      </c>
      <c r="T299">
        <f t="shared" si="90"/>
        <v>3.2204746074532494E-7</v>
      </c>
      <c r="U299">
        <f t="shared" si="97"/>
        <v>7.3987077677825417E-7</v>
      </c>
      <c r="V299">
        <f t="shared" si="102"/>
        <v>1.6997766883911151E-6</v>
      </c>
      <c r="W299">
        <f t="shared" si="107"/>
        <v>3.905061371634364E-6</v>
      </c>
      <c r="X299">
        <f t="shared" si="81"/>
        <v>8.9714751475177185E-6</v>
      </c>
      <c r="Y299">
        <f t="shared" si="85"/>
        <v>2.0611037487700776E-5</v>
      </c>
      <c r="Z299">
        <f t="shared" si="89"/>
        <v>4.7351729713808206E-5</v>
      </c>
      <c r="AA299">
        <f t="shared" si="93"/>
        <v>1.0878570805703143E-4</v>
      </c>
      <c r="AB299">
        <f t="shared" si="100"/>
        <v>2.499239277845994E-4</v>
      </c>
      <c r="AC299">
        <f t="shared" si="105"/>
        <v>5.7417440944113431E-4</v>
      </c>
      <c r="AD299">
        <f t="shared" si="74"/>
        <v>1.319106399212849E-3</v>
      </c>
      <c r="AE299">
        <f t="shared" si="83"/>
        <v>3.0305107016837239E-3</v>
      </c>
      <c r="AF299">
        <f t="shared" si="87"/>
        <v>6.9622853156500082E-3</v>
      </c>
      <c r="AG299">
        <f t="shared" si="91"/>
        <v>1.5995131378214355E-2</v>
      </c>
      <c r="AH299">
        <f t="shared" si="98"/>
        <v>3.6747162204232561E-2</v>
      </c>
      <c r="AI299">
        <f t="shared" si="103"/>
        <v>8.442280953932943E-2</v>
      </c>
      <c r="AJ299">
        <f t="shared" si="108"/>
        <v>0.19377999836034945</v>
      </c>
    </row>
    <row r="300" spans="1:36" x14ac:dyDescent="0.2">
      <c r="A300">
        <v>286</v>
      </c>
      <c r="B300">
        <f t="shared" si="94"/>
        <v>28</v>
      </c>
      <c r="C300">
        <f t="shared" si="75"/>
        <v>5</v>
      </c>
      <c r="D300">
        <f t="shared" si="76"/>
        <v>685.33333333333337</v>
      </c>
      <c r="E300">
        <f t="shared" si="95"/>
        <v>-385.33333333333337</v>
      </c>
      <c r="F300" t="e">
        <f t="shared" si="77"/>
        <v>#N/A</v>
      </c>
      <c r="G300" t="e">
        <f t="shared" si="96"/>
        <v>#N/A</v>
      </c>
      <c r="H300">
        <f t="shared" si="78"/>
        <v>1.3581589781643058E-11</v>
      </c>
      <c r="I300">
        <f t="shared" si="101"/>
        <v>3.1202299680835846E-11</v>
      </c>
      <c r="J300">
        <f t="shared" si="106"/>
        <v>7.1684060631001298E-11</v>
      </c>
      <c r="K300">
        <f t="shared" si="80"/>
        <v>1.6468672505267783E-10</v>
      </c>
      <c r="L300">
        <f t="shared" si="84"/>
        <v>3.7835074031572008E-10</v>
      </c>
      <c r="M300">
        <f t="shared" si="88"/>
        <v>8.692217460251561E-10</v>
      </c>
      <c r="N300">
        <f t="shared" si="92"/>
        <v>1.996947179573495E-9</v>
      </c>
      <c r="O300">
        <f t="shared" si="99"/>
        <v>4.5877798803840855E-9</v>
      </c>
      <c r="P300">
        <f t="shared" si="104"/>
        <v>1.0539950403371387E-8</v>
      </c>
      <c r="Q300">
        <f t="shared" si="79"/>
        <v>2.4214447380206099E-8</v>
      </c>
      <c r="R300">
        <f t="shared" si="82"/>
        <v>5.5630191745610023E-8</v>
      </c>
      <c r="S300">
        <f t="shared" si="86"/>
        <v>1.2780461949270376E-7</v>
      </c>
      <c r="T300">
        <f t="shared" si="90"/>
        <v>2.936179123445811E-7</v>
      </c>
      <c r="U300">
        <f t="shared" si="97"/>
        <v>6.7455682581576795E-7</v>
      </c>
      <c r="V300">
        <f t="shared" si="102"/>
        <v>1.5497246323331882E-6</v>
      </c>
      <c r="W300">
        <f t="shared" si="107"/>
        <v>3.5603322717190373E-6</v>
      </c>
      <c r="X300">
        <f t="shared" si="81"/>
        <v>8.1794956475330304E-6</v>
      </c>
      <c r="Y300">
        <f t="shared" si="85"/>
        <v>1.8791546390053201E-5</v>
      </c>
      <c r="Z300">
        <f t="shared" si="89"/>
        <v>4.3171636852209169E-5</v>
      </c>
      <c r="AA300">
        <f t="shared" si="93"/>
        <v>9.9182376469324112E-5</v>
      </c>
      <c r="AB300">
        <f t="shared" si="100"/>
        <v>2.2786126539001828E-4</v>
      </c>
      <c r="AC300">
        <f t="shared" si="105"/>
        <v>5.2348772144211373E-4</v>
      </c>
      <c r="AD300">
        <f t="shared" ref="AD300:AD363" si="109">$C$11*(EXP(-$C$7*($D300-($AD$14-1)*$C$3))-EXP(-$C$5*($D300-($AD$14-1)*$C$3)))</f>
        <v>1.2026589689634042E-3</v>
      </c>
      <c r="AE300">
        <f t="shared" si="83"/>
        <v>2.762984758541386E-3</v>
      </c>
      <c r="AF300">
        <f t="shared" si="87"/>
        <v>6.347672094036738E-3</v>
      </c>
      <c r="AG300">
        <f t="shared" si="91"/>
        <v>1.4583120984961173E-2</v>
      </c>
      <c r="AH300">
        <f t="shared" si="98"/>
        <v>3.3503214172295286E-2</v>
      </c>
      <c r="AI300">
        <f t="shared" si="103"/>
        <v>7.6970174012036846E-2</v>
      </c>
      <c r="AJ300">
        <f t="shared" si="108"/>
        <v>0.17680382811963441</v>
      </c>
    </row>
    <row r="301" spans="1:36" x14ac:dyDescent="0.2">
      <c r="A301">
        <v>287</v>
      </c>
      <c r="B301">
        <f t="shared" si="94"/>
        <v>28</v>
      </c>
      <c r="C301">
        <f t="shared" si="75"/>
        <v>6</v>
      </c>
      <c r="D301">
        <f t="shared" si="76"/>
        <v>688</v>
      </c>
      <c r="E301">
        <f t="shared" si="95"/>
        <v>-388</v>
      </c>
      <c r="F301" t="e">
        <f t="shared" si="77"/>
        <v>#N/A</v>
      </c>
      <c r="G301" t="e">
        <f t="shared" si="96"/>
        <v>#N/A</v>
      </c>
      <c r="H301">
        <f t="shared" si="78"/>
        <v>1.2382640834296472E-11</v>
      </c>
      <c r="I301">
        <f t="shared" si="101"/>
        <v>2.8447838313750943E-11</v>
      </c>
      <c r="J301">
        <f t="shared" si="106"/>
        <v>6.5355970148454668E-11</v>
      </c>
      <c r="K301">
        <f t="shared" si="80"/>
        <v>1.5014859079753045E-10</v>
      </c>
      <c r="L301">
        <f t="shared" si="84"/>
        <v>3.4495087850849236E-10</v>
      </c>
      <c r="M301">
        <f t="shared" si="88"/>
        <v>7.924890133949747E-10</v>
      </c>
      <c r="N301">
        <f t="shared" si="92"/>
        <v>1.8206616520800614E-9</v>
      </c>
      <c r="O301">
        <f t="shared" si="99"/>
        <v>4.182782089501102E-9</v>
      </c>
      <c r="P301">
        <f t="shared" si="104"/>
        <v>9.6095098110419535E-9</v>
      </c>
      <c r="Q301">
        <f t="shared" si="79"/>
        <v>2.2076856224543524E-8</v>
      </c>
      <c r="R301">
        <f t="shared" si="82"/>
        <v>5.07192968572784E-8</v>
      </c>
      <c r="S301">
        <f t="shared" si="86"/>
        <v>1.1652234573312398E-7</v>
      </c>
      <c r="T301">
        <f t="shared" si="90"/>
        <v>2.6769805372807064E-7</v>
      </c>
      <c r="U301">
        <f t="shared" si="97"/>
        <v>6.1500862790668418E-7</v>
      </c>
      <c r="V301">
        <f t="shared" si="102"/>
        <v>1.4129187983707839E-6</v>
      </c>
      <c r="W301">
        <f t="shared" si="107"/>
        <v>3.2460349988658138E-6</v>
      </c>
      <c r="X301">
        <f t="shared" si="81"/>
        <v>7.4574301269199262E-6</v>
      </c>
      <c r="Y301">
        <f t="shared" si="85"/>
        <v>1.7132675438596497E-5</v>
      </c>
      <c r="Z301">
        <f t="shared" si="89"/>
        <v>3.9360552186027815E-5</v>
      </c>
      <c r="AA301">
        <f t="shared" si="93"/>
        <v>9.0426803095730208E-5</v>
      </c>
      <c r="AB301">
        <f t="shared" si="100"/>
        <v>2.0774623992741217E-4</v>
      </c>
      <c r="AC301">
        <f t="shared" si="105"/>
        <v>4.7727552812287512E-4</v>
      </c>
      <c r="AD301">
        <f t="shared" si="109"/>
        <v>1.0964912280701756E-3</v>
      </c>
      <c r="AE301">
        <f t="shared" si="83"/>
        <v>2.5190753399057793E-3</v>
      </c>
      <c r="AF301">
        <f t="shared" si="87"/>
        <v>5.7873153981267316E-3</v>
      </c>
      <c r="AG301">
        <f t="shared" si="91"/>
        <v>1.329575935535437E-2</v>
      </c>
      <c r="AH301">
        <f t="shared" si="98"/>
        <v>3.0545633799864007E-2</v>
      </c>
      <c r="AI301">
        <f t="shared" si="103"/>
        <v>7.0175438596235928E-2</v>
      </c>
      <c r="AJ301">
        <f t="shared" si="108"/>
        <v>0.16121653858511018</v>
      </c>
    </row>
    <row r="302" spans="1:36" x14ac:dyDescent="0.2">
      <c r="A302">
        <v>288</v>
      </c>
      <c r="B302">
        <f t="shared" si="94"/>
        <v>28</v>
      </c>
      <c r="C302">
        <f t="shared" ref="C302:C365" si="110">MOD(A302-1,10)</f>
        <v>7</v>
      </c>
      <c r="D302">
        <f t="shared" ref="D302:D365" si="111">(B302+C302/9)*$C$3</f>
        <v>690.66666666666674</v>
      </c>
      <c r="E302">
        <f t="shared" si="95"/>
        <v>-390.66666666666674</v>
      </c>
      <c r="F302" t="e">
        <f t="shared" ref="F302:F365" si="112">IF(E302&lt;0,NA(),D302)</f>
        <v>#N/A</v>
      </c>
      <c r="G302" t="e">
        <f t="shared" si="96"/>
        <v>#N/A</v>
      </c>
      <c r="H302">
        <f t="shared" ref="H302:H365" si="113">$C$10*(EXP(-$C$7*D302)-EXP(-$C$5*D302))</f>
        <v>1.1289532116367347E-11</v>
      </c>
      <c r="I302">
        <f t="shared" si="101"/>
        <v>2.5936533941514733E-11</v>
      </c>
      <c r="J302">
        <f t="shared" si="106"/>
        <v>5.9586507745885487E-11</v>
      </c>
      <c r="K302">
        <f t="shared" si="80"/>
        <v>1.368938468554335E-10</v>
      </c>
      <c r="L302">
        <f t="shared" si="84"/>
        <v>3.1449947338410499E-10</v>
      </c>
      <c r="M302">
        <f t="shared" si="88"/>
        <v>7.2253005544751053E-10</v>
      </c>
      <c r="N302">
        <f t="shared" si="92"/>
        <v>1.659938172256944E-9</v>
      </c>
      <c r="O302">
        <f t="shared" si="99"/>
        <v>3.8135364957366728E-9</v>
      </c>
      <c r="P302">
        <f t="shared" si="104"/>
        <v>8.7612061987477489E-9</v>
      </c>
      <c r="Q302">
        <f t="shared" ref="Q302:Q365" si="114">$C$11*(EXP(-$C$7*($D302-($Q$14-1)*$C$3))-EXP(-$C$5*($D302-($Q$14-1)*$C$3)))</f>
        <v>2.0127966296582732E-8</v>
      </c>
      <c r="R302">
        <f t="shared" si="82"/>
        <v>4.62419235486407E-8</v>
      </c>
      <c r="S302">
        <f t="shared" si="86"/>
        <v>1.0623604302444447E-7</v>
      </c>
      <c r="T302">
        <f t="shared" si="90"/>
        <v>2.440663357271468E-7</v>
      </c>
      <c r="U302">
        <f t="shared" si="97"/>
        <v>5.6071719671985519E-7</v>
      </c>
      <c r="V302">
        <f t="shared" si="102"/>
        <v>1.2881898429812932E-6</v>
      </c>
      <c r="W302">
        <f t="shared" si="107"/>
        <v>2.9594831071130014E-6</v>
      </c>
      <c r="X302">
        <f t="shared" si="81"/>
        <v>6.7991067535644374E-6</v>
      </c>
      <c r="Y302">
        <f t="shared" si="85"/>
        <v>1.5620245486537402E-5</v>
      </c>
      <c r="Z302">
        <f t="shared" si="89"/>
        <v>3.5885900590070752E-5</v>
      </c>
      <c r="AA302">
        <f t="shared" si="93"/>
        <v>8.2444149950802804E-5</v>
      </c>
      <c r="AB302">
        <f t="shared" si="100"/>
        <v>1.8940691885523198E-4</v>
      </c>
      <c r="AC302">
        <f t="shared" si="105"/>
        <v>4.3514283222812383E-4</v>
      </c>
      <c r="AD302">
        <f t="shared" si="109"/>
        <v>9.9969571113839328E-4</v>
      </c>
      <c r="AE302">
        <f t="shared" si="83"/>
        <v>2.2966976377645273E-3</v>
      </c>
      <c r="AF302">
        <f t="shared" si="87"/>
        <v>5.276425596851376E-3</v>
      </c>
      <c r="AG302">
        <f t="shared" si="91"/>
        <v>1.2122042806734849E-2</v>
      </c>
      <c r="AH302">
        <f t="shared" si="98"/>
        <v>2.7849141262599915E-2</v>
      </c>
      <c r="AI302">
        <f t="shared" si="103"/>
        <v>6.3980525512816938E-2</v>
      </c>
      <c r="AJ302">
        <f t="shared" si="108"/>
        <v>0.14698797426010388</v>
      </c>
    </row>
    <row r="303" spans="1:36" x14ac:dyDescent="0.2">
      <c r="A303">
        <v>289</v>
      </c>
      <c r="B303">
        <f t="shared" si="94"/>
        <v>28</v>
      </c>
      <c r="C303">
        <f t="shared" si="110"/>
        <v>8</v>
      </c>
      <c r="D303">
        <f t="shared" si="111"/>
        <v>693.33333333333337</v>
      </c>
      <c r="E303">
        <f t="shared" si="95"/>
        <v>-393.33333333333337</v>
      </c>
      <c r="F303" t="e">
        <f t="shared" si="112"/>
        <v>#N/A</v>
      </c>
      <c r="G303" t="e">
        <f t="shared" si="96"/>
        <v>#N/A</v>
      </c>
      <c r="H303">
        <f t="shared" si="113"/>
        <v>1.0292920315792361E-11</v>
      </c>
      <c r="I303">
        <f t="shared" si="101"/>
        <v>2.3646921269732499E-11</v>
      </c>
      <c r="J303">
        <f t="shared" si="106"/>
        <v>5.4326359126572243E-11</v>
      </c>
      <c r="K303">
        <f t="shared" ref="K303:K366" si="115">$C$11*(EXP(-$C$7*($D303-($K$14-1)*$C$3))-EXP(-$C$5*($D303-($K$14-1)*$C$3)))</f>
        <v>1.2480919872334339E-10</v>
      </c>
      <c r="L303">
        <f t="shared" si="84"/>
        <v>2.8673624252400524E-10</v>
      </c>
      <c r="M303">
        <f t="shared" si="88"/>
        <v>6.5874690021071151E-10</v>
      </c>
      <c r="N303">
        <f t="shared" si="92"/>
        <v>1.5134029612628805E-9</v>
      </c>
      <c r="O303">
        <f t="shared" si="99"/>
        <v>3.4768869841006256E-9</v>
      </c>
      <c r="P303">
        <f t="shared" si="104"/>
        <v>7.9877887182939816E-9</v>
      </c>
      <c r="Q303">
        <f t="shared" si="114"/>
        <v>1.8351119521536345E-8</v>
      </c>
      <c r="R303">
        <f t="shared" si="82"/>
        <v>4.2159801613485557E-8</v>
      </c>
      <c r="S303">
        <f t="shared" si="86"/>
        <v>9.6857789520824421E-8</v>
      </c>
      <c r="T303">
        <f t="shared" si="90"/>
        <v>2.2252076698244015E-7</v>
      </c>
      <c r="U303">
        <f t="shared" si="97"/>
        <v>5.1121847797081419E-7</v>
      </c>
      <c r="V303">
        <f t="shared" si="102"/>
        <v>1.1744716493783244E-6</v>
      </c>
      <c r="W303">
        <f t="shared" si="107"/>
        <v>2.6982273032630722E-6</v>
      </c>
      <c r="X303">
        <f t="shared" si="81"/>
        <v>6.1988985293327553E-6</v>
      </c>
      <c r="Y303">
        <f t="shared" si="85"/>
        <v>1.4241329086876151E-5</v>
      </c>
      <c r="Z303">
        <f t="shared" si="89"/>
        <v>3.2717982590132128E-5</v>
      </c>
      <c r="AA303">
        <f t="shared" si="93"/>
        <v>7.5166185560212817E-5</v>
      </c>
      <c r="AB303">
        <f t="shared" si="100"/>
        <v>1.726865474088367E-4</v>
      </c>
      <c r="AC303">
        <f t="shared" si="105"/>
        <v>3.9672950587729612E-4</v>
      </c>
      <c r="AD303">
        <f t="shared" si="109"/>
        <v>9.1144506156007343E-4</v>
      </c>
      <c r="AE303">
        <f t="shared" si="83"/>
        <v>2.0939508857684553E-3</v>
      </c>
      <c r="AF303">
        <f t="shared" si="87"/>
        <v>4.8106358758536185E-3</v>
      </c>
      <c r="AG303">
        <f t="shared" si="91"/>
        <v>1.105193903416554E-2</v>
      </c>
      <c r="AH303">
        <f t="shared" si="98"/>
        <v>2.5390688376146955E-2</v>
      </c>
      <c r="AI303">
        <f t="shared" si="103"/>
        <v>5.833248393983835E-2</v>
      </c>
      <c r="AJ303">
        <f t="shared" si="108"/>
        <v>0.13401275045313807</v>
      </c>
    </row>
    <row r="304" spans="1:36" x14ac:dyDescent="0.2">
      <c r="A304">
        <v>290</v>
      </c>
      <c r="B304">
        <f t="shared" si="94"/>
        <v>28</v>
      </c>
      <c r="C304">
        <f t="shared" si="110"/>
        <v>9</v>
      </c>
      <c r="D304">
        <f t="shared" si="111"/>
        <v>696</v>
      </c>
      <c r="E304">
        <f t="shared" si="95"/>
        <v>-396</v>
      </c>
      <c r="F304" t="e">
        <f t="shared" si="112"/>
        <v>#N/A</v>
      </c>
      <c r="G304" t="e">
        <f t="shared" si="96"/>
        <v>#N/A</v>
      </c>
      <c r="H304">
        <f t="shared" si="113"/>
        <v>9.3842869248456497E-12</v>
      </c>
      <c r="I304">
        <f t="shared" si="101"/>
        <v>2.1559429906780766E-11</v>
      </c>
      <c r="J304">
        <f t="shared" si="106"/>
        <v>4.9530563337185893E-11</v>
      </c>
      <c r="K304">
        <f t="shared" si="115"/>
        <v>1.1379135325500378E-10</v>
      </c>
      <c r="L304">
        <f t="shared" si="84"/>
        <v>2.6142388059381872E-10</v>
      </c>
      <c r="M304">
        <f t="shared" si="88"/>
        <v>6.0059436319012189E-10</v>
      </c>
      <c r="N304">
        <f t="shared" si="92"/>
        <v>1.3798035140339697E-9</v>
      </c>
      <c r="O304">
        <f t="shared" si="99"/>
        <v>3.1699560535798992E-9</v>
      </c>
      <c r="P304">
        <f t="shared" si="104"/>
        <v>7.2826466083202471E-9</v>
      </c>
      <c r="Q304">
        <f t="shared" si="114"/>
        <v>1.6731128358004412E-8</v>
      </c>
      <c r="R304">
        <f t="shared" si="82"/>
        <v>3.8438039244167821E-8</v>
      </c>
      <c r="S304">
        <f t="shared" si="86"/>
        <v>8.8307424898174111E-8</v>
      </c>
      <c r="T304">
        <f t="shared" si="90"/>
        <v>2.0287718742911363E-7</v>
      </c>
      <c r="U304">
        <f t="shared" si="97"/>
        <v>4.6608938293249603E-7</v>
      </c>
      <c r="V304">
        <f t="shared" si="102"/>
        <v>1.0707922149122809E-6</v>
      </c>
      <c r="W304">
        <f t="shared" si="107"/>
        <v>2.4600345116267376E-6</v>
      </c>
      <c r="X304">
        <f t="shared" ref="X304:X367" si="116">$C$11*(EXP(-$C$7*($D304-($X$14-1)*$C$3))-EXP(-$C$5*($D304-($X$14-1)*$C$3)))</f>
        <v>5.6516751934831363E-6</v>
      </c>
      <c r="Y304">
        <f t="shared" si="85"/>
        <v>1.2984139995463257E-5</v>
      </c>
      <c r="Z304">
        <f t="shared" si="89"/>
        <v>2.9829720507679708E-5</v>
      </c>
      <c r="AA304">
        <f t="shared" si="93"/>
        <v>6.8530701754386002E-5</v>
      </c>
      <c r="AB304">
        <f t="shared" si="100"/>
        <v>1.5744220874411129E-4</v>
      </c>
      <c r="AC304">
        <f t="shared" si="105"/>
        <v>3.6170721238292089E-4</v>
      </c>
      <c r="AD304">
        <f t="shared" si="109"/>
        <v>8.3098495970964812E-4</v>
      </c>
      <c r="AE304">
        <f t="shared" si="83"/>
        <v>1.9091021124915007E-3</v>
      </c>
      <c r="AF304">
        <f t="shared" si="87"/>
        <v>4.3859649122807032E-3</v>
      </c>
      <c r="AG304">
        <f t="shared" si="91"/>
        <v>1.0076301359623119E-2</v>
      </c>
      <c r="AH304">
        <f t="shared" si="98"/>
        <v>2.3149261592506919E-2</v>
      </c>
      <c r="AI304">
        <f t="shared" si="103"/>
        <v>5.3183037421416487E-2</v>
      </c>
      <c r="AJ304">
        <f t="shared" si="108"/>
        <v>0.12218251846832767</v>
      </c>
    </row>
    <row r="305" spans="1:38" s="1" customFormat="1" x14ac:dyDescent="0.2">
      <c r="A305" s="1">
        <v>291</v>
      </c>
      <c r="B305" s="1">
        <f t="shared" si="94"/>
        <v>29</v>
      </c>
      <c r="C305" s="1">
        <f t="shared" si="110"/>
        <v>0</v>
      </c>
      <c r="D305" s="1">
        <f t="shared" si="111"/>
        <v>696</v>
      </c>
      <c r="E305" s="1">
        <f t="shared" si="95"/>
        <v>-396</v>
      </c>
      <c r="F305" s="1" t="e">
        <f t="shared" si="112"/>
        <v>#N/A</v>
      </c>
      <c r="G305" s="1" t="e">
        <f t="shared" si="96"/>
        <v>#N/A</v>
      </c>
      <c r="H305" s="1">
        <f t="shared" si="113"/>
        <v>9.3842869248456497E-12</v>
      </c>
      <c r="I305" s="1">
        <f t="shared" si="101"/>
        <v>2.1559429906780766E-11</v>
      </c>
      <c r="J305" s="1">
        <f t="shared" si="106"/>
        <v>4.9530563337185893E-11</v>
      </c>
      <c r="K305" s="1">
        <f t="shared" si="115"/>
        <v>1.1379135325500378E-10</v>
      </c>
      <c r="L305" s="1">
        <f t="shared" si="84"/>
        <v>2.6142388059381872E-10</v>
      </c>
      <c r="M305" s="1">
        <f t="shared" si="88"/>
        <v>6.0059436319012189E-10</v>
      </c>
      <c r="N305" s="1">
        <f t="shared" si="92"/>
        <v>1.3798035140339697E-9</v>
      </c>
      <c r="O305" s="1">
        <f t="shared" si="99"/>
        <v>3.1699560535798992E-9</v>
      </c>
      <c r="P305" s="1">
        <f t="shared" si="104"/>
        <v>7.2826466083202471E-9</v>
      </c>
      <c r="Q305" s="1">
        <f t="shared" si="114"/>
        <v>1.6731128358004412E-8</v>
      </c>
      <c r="R305" s="1">
        <f t="shared" si="82"/>
        <v>3.8438039244167821E-8</v>
      </c>
      <c r="S305" s="1">
        <f t="shared" si="86"/>
        <v>8.8307424898174111E-8</v>
      </c>
      <c r="T305" s="1">
        <f t="shared" si="90"/>
        <v>2.0287718742911363E-7</v>
      </c>
      <c r="U305" s="1">
        <f t="shared" si="97"/>
        <v>4.6608938293249603E-7</v>
      </c>
      <c r="V305" s="1">
        <f t="shared" si="102"/>
        <v>1.0707922149122809E-6</v>
      </c>
      <c r="W305" s="1">
        <f t="shared" si="107"/>
        <v>2.4600345116267376E-6</v>
      </c>
      <c r="X305" s="1">
        <f t="shared" si="116"/>
        <v>5.6516751934831363E-6</v>
      </c>
      <c r="Y305" s="1">
        <f t="shared" si="85"/>
        <v>1.2984139995463257E-5</v>
      </c>
      <c r="Z305" s="1">
        <f t="shared" si="89"/>
        <v>2.9829720507679708E-5</v>
      </c>
      <c r="AA305" s="1">
        <f t="shared" si="93"/>
        <v>6.8530701754386002E-5</v>
      </c>
      <c r="AB305" s="1">
        <f t="shared" si="100"/>
        <v>1.5744220874411129E-4</v>
      </c>
      <c r="AC305" s="1">
        <f t="shared" si="105"/>
        <v>3.6170721238292089E-4</v>
      </c>
      <c r="AD305" s="1">
        <f t="shared" si="109"/>
        <v>8.3098495970964812E-4</v>
      </c>
      <c r="AE305" s="1">
        <f t="shared" si="83"/>
        <v>1.9091021124915007E-3</v>
      </c>
      <c r="AF305" s="1">
        <f t="shared" si="87"/>
        <v>4.3859649122807032E-3</v>
      </c>
      <c r="AG305" s="1">
        <f t="shared" si="91"/>
        <v>1.0076301359623119E-2</v>
      </c>
      <c r="AH305" s="1">
        <f t="shared" si="98"/>
        <v>2.3149261592506919E-2</v>
      </c>
      <c r="AI305" s="1">
        <f t="shared" si="103"/>
        <v>5.3183037421416487E-2</v>
      </c>
      <c r="AJ305" s="1">
        <f t="shared" si="108"/>
        <v>0.12218251846832767</v>
      </c>
      <c r="AK305" s="1">
        <f>$C$11*(EXP(-$C$7*($D305-($AK$14-1)*$C$3))-EXP(-$C$5*($D305-($AK$14-1)*$C$3)))</f>
        <v>0</v>
      </c>
    </row>
    <row r="306" spans="1:38" x14ac:dyDescent="0.2">
      <c r="A306">
        <v>292</v>
      </c>
      <c r="B306">
        <f t="shared" si="94"/>
        <v>29</v>
      </c>
      <c r="C306">
        <f t="shared" si="110"/>
        <v>1</v>
      </c>
      <c r="D306">
        <f t="shared" si="111"/>
        <v>698.66666666666663</v>
      </c>
      <c r="E306">
        <f t="shared" si="95"/>
        <v>-398.66666666666663</v>
      </c>
      <c r="F306" t="e">
        <f t="shared" si="112"/>
        <v>#N/A</v>
      </c>
      <c r="G306" t="e">
        <f t="shared" si="96"/>
        <v>#N/A</v>
      </c>
      <c r="H306">
        <f t="shared" si="113"/>
        <v>8.5558654284646211E-12</v>
      </c>
      <c r="I306">
        <f t="shared" si="101"/>
        <v>1.965621708650663E-11</v>
      </c>
      <c r="J306">
        <f t="shared" si="106"/>
        <v>4.5158128465469556E-11</v>
      </c>
      <c r="K306">
        <f t="shared" si="115"/>
        <v>1.0374613576605933E-10</v>
      </c>
      <c r="L306">
        <f t="shared" si="84"/>
        <v>2.3834603098354283E-10</v>
      </c>
      <c r="M306">
        <f t="shared" si="88"/>
        <v>5.4757538742173606E-10</v>
      </c>
      <c r="N306">
        <f t="shared" si="92"/>
        <v>1.2579978935364249E-9</v>
      </c>
      <c r="O306">
        <f t="shared" si="99"/>
        <v>2.8901202217900529E-9</v>
      </c>
      <c r="P306">
        <f t="shared" si="104"/>
        <v>6.6397526890277999E-9</v>
      </c>
      <c r="Q306">
        <f t="shared" si="114"/>
        <v>1.5254145982946751E-8</v>
      </c>
      <c r="R306">
        <f t="shared" si="82"/>
        <v>3.5044824794991128E-8</v>
      </c>
      <c r="S306">
        <f t="shared" si="86"/>
        <v>8.0511865186331221E-8</v>
      </c>
      <c r="T306">
        <f t="shared" si="90"/>
        <v>1.8496769419456349E-7</v>
      </c>
      <c r="U306">
        <f t="shared" si="97"/>
        <v>4.2494417209777946E-7</v>
      </c>
      <c r="V306">
        <f t="shared" si="102"/>
        <v>9.7626534290859079E-7</v>
      </c>
      <c r="W306">
        <f t="shared" si="107"/>
        <v>2.2428687868794292E-6</v>
      </c>
      <c r="X306">
        <f t="shared" si="116"/>
        <v>5.1527593719251922E-6</v>
      </c>
      <c r="Y306">
        <f t="shared" si="85"/>
        <v>1.1837932428452048E-5</v>
      </c>
      <c r="Z306">
        <f t="shared" si="89"/>
        <v>2.7196427014257848E-5</v>
      </c>
      <c r="AA306">
        <f t="shared" si="93"/>
        <v>6.2480981946149851E-5</v>
      </c>
      <c r="AB306">
        <f t="shared" si="100"/>
        <v>1.4354360236028352E-4</v>
      </c>
      <c r="AC306">
        <f t="shared" si="105"/>
        <v>3.2977659980321246E-4</v>
      </c>
      <c r="AD306">
        <f t="shared" si="109"/>
        <v>7.5762767542093086E-4</v>
      </c>
      <c r="AE306">
        <f t="shared" si="83"/>
        <v>1.7405713289125018E-3</v>
      </c>
      <c r="AF306">
        <f t="shared" si="87"/>
        <v>3.9987828445535887E-3</v>
      </c>
      <c r="AG306">
        <f t="shared" si="91"/>
        <v>9.1867905510581438E-3</v>
      </c>
      <c r="AH306">
        <f t="shared" si="98"/>
        <v>2.110570238740558E-2</v>
      </c>
      <c r="AI306">
        <f t="shared" si="103"/>
        <v>4.8488171226939422E-2</v>
      </c>
      <c r="AJ306">
        <f t="shared" si="108"/>
        <v>0.11139656241541251</v>
      </c>
      <c r="AK306">
        <f t="shared" ref="AK306:AK369" si="117">$C$11*(EXP(-$C$7*($D306-($AK$14-1)*$C$3))-EXP(-$C$5*($D306-($AK$14-1)*$C$3)))</f>
        <v>0.21171434591476623</v>
      </c>
    </row>
    <row r="307" spans="1:38" x14ac:dyDescent="0.2">
      <c r="A307">
        <v>293</v>
      </c>
      <c r="B307">
        <f t="shared" si="94"/>
        <v>29</v>
      </c>
      <c r="C307">
        <f t="shared" si="110"/>
        <v>2</v>
      </c>
      <c r="D307">
        <f t="shared" si="111"/>
        <v>701.33333333333326</v>
      </c>
      <c r="E307">
        <f t="shared" si="95"/>
        <v>-401.33333333333326</v>
      </c>
      <c r="F307" t="e">
        <f t="shared" si="112"/>
        <v>#N/A</v>
      </c>
      <c r="G307" t="e">
        <f t="shared" si="96"/>
        <v>#N/A</v>
      </c>
      <c r="H307">
        <f t="shared" si="113"/>
        <v>7.8005749202089874E-12</v>
      </c>
      <c r="I307">
        <f t="shared" si="101"/>
        <v>1.7921015157750386E-11</v>
      </c>
      <c r="J307">
        <f t="shared" si="106"/>
        <v>4.1171681263169599E-11</v>
      </c>
      <c r="K307">
        <f t="shared" si="115"/>
        <v>9.4587685078930344E-11</v>
      </c>
      <c r="L307">
        <f t="shared" si="84"/>
        <v>2.173054365062898E-10</v>
      </c>
      <c r="M307">
        <f t="shared" si="88"/>
        <v>4.992367948933754E-10</v>
      </c>
      <c r="N307">
        <f t="shared" si="92"/>
        <v>1.1469449700960251E-9</v>
      </c>
      <c r="O307">
        <f t="shared" si="99"/>
        <v>2.6349876008428556E-9</v>
      </c>
      <c r="P307">
        <f t="shared" si="104"/>
        <v>6.0536118450515453E-9</v>
      </c>
      <c r="Q307">
        <f t="shared" si="114"/>
        <v>1.3907547936402554E-8</v>
      </c>
      <c r="R307">
        <f t="shared" si="82"/>
        <v>3.1951154873176046E-8</v>
      </c>
      <c r="S307">
        <f t="shared" si="86"/>
        <v>7.340447808614566E-8</v>
      </c>
      <c r="T307">
        <f t="shared" si="90"/>
        <v>1.6863920645394284E-7</v>
      </c>
      <c r="U307">
        <f t="shared" si="97"/>
        <v>3.8743115808329911E-7</v>
      </c>
      <c r="V307">
        <f t="shared" si="102"/>
        <v>8.9008306792976397E-7</v>
      </c>
      <c r="W307">
        <f t="shared" si="107"/>
        <v>2.0448739118832644E-6</v>
      </c>
      <c r="X307">
        <f t="shared" si="116"/>
        <v>4.6978865975133163E-6</v>
      </c>
      <c r="Y307">
        <f t="shared" si="85"/>
        <v>1.079290921305233E-5</v>
      </c>
      <c r="Z307">
        <f t="shared" si="89"/>
        <v>2.4795594117331113E-5</v>
      </c>
      <c r="AA307">
        <f t="shared" si="93"/>
        <v>5.6965316347504813E-5</v>
      </c>
      <c r="AB307">
        <f t="shared" si="100"/>
        <v>1.30871930360529E-4</v>
      </c>
      <c r="AC307">
        <f t="shared" si="105"/>
        <v>3.0066474224085241E-4</v>
      </c>
      <c r="AD307">
        <f t="shared" si="109"/>
        <v>6.9074618963534942E-4</v>
      </c>
      <c r="AE307">
        <f t="shared" si="83"/>
        <v>1.5869180235091906E-3</v>
      </c>
      <c r="AF307">
        <f t="shared" si="87"/>
        <v>3.6457802462403067E-3</v>
      </c>
      <c r="AG307">
        <f t="shared" si="91"/>
        <v>8.3758035430738526E-3</v>
      </c>
      <c r="AH307">
        <f t="shared" si="98"/>
        <v>1.9242543503414547E-2</v>
      </c>
      <c r="AI307">
        <f t="shared" si="103"/>
        <v>4.4207756136662314E-2</v>
      </c>
      <c r="AJ307">
        <f t="shared" si="108"/>
        <v>0.10156275308960366</v>
      </c>
      <c r="AK307">
        <f t="shared" si="117"/>
        <v>0.22636765044372925</v>
      </c>
    </row>
    <row r="308" spans="1:38" x14ac:dyDescent="0.2">
      <c r="A308">
        <v>294</v>
      </c>
      <c r="B308">
        <f t="shared" si="94"/>
        <v>29</v>
      </c>
      <c r="C308">
        <f t="shared" si="110"/>
        <v>3</v>
      </c>
      <c r="D308">
        <f t="shared" si="111"/>
        <v>704</v>
      </c>
      <c r="E308">
        <f t="shared" si="95"/>
        <v>-404</v>
      </c>
      <c r="F308" t="e">
        <f t="shared" si="112"/>
        <v>#N/A</v>
      </c>
      <c r="G308" t="e">
        <f t="shared" si="96"/>
        <v>#N/A</v>
      </c>
      <c r="H308">
        <f t="shared" si="113"/>
        <v>7.1119595784377348E-12</v>
      </c>
      <c r="I308">
        <f t="shared" si="101"/>
        <v>1.6338992537113667E-11</v>
      </c>
      <c r="J308">
        <f t="shared" si="106"/>
        <v>3.7537147699382605E-11</v>
      </c>
      <c r="K308">
        <f t="shared" si="115"/>
        <v>8.6237719627123077E-11</v>
      </c>
      <c r="L308">
        <f t="shared" si="84"/>
        <v>1.981222533487436E-10</v>
      </c>
      <c r="M308">
        <f t="shared" si="88"/>
        <v>4.5516541302001529E-10</v>
      </c>
      <c r="N308">
        <f t="shared" si="92"/>
        <v>1.0456955223752753E-9</v>
      </c>
      <c r="O308">
        <f t="shared" si="99"/>
        <v>2.402377452760488E-9</v>
      </c>
      <c r="P308">
        <f t="shared" si="104"/>
        <v>5.5192140561358803E-9</v>
      </c>
      <c r="Q308">
        <f t="shared" si="114"/>
        <v>1.2679824214319598E-8</v>
      </c>
      <c r="R308">
        <f t="shared" ref="R308:R371" si="118">$C$11*(EXP(-$C$7*($D308-($R$14-1)*$C$3))-EXP(-$C$5*($D308-($R$14-1)*$C$3)))</f>
        <v>2.9130586433280992E-8</v>
      </c>
      <c r="S308">
        <f t="shared" si="86"/>
        <v>6.6924513432017646E-8</v>
      </c>
      <c r="T308">
        <f t="shared" si="90"/>
        <v>1.5375215697667134E-7</v>
      </c>
      <c r="U308">
        <f t="shared" si="97"/>
        <v>3.532296995926965E-7</v>
      </c>
      <c r="V308">
        <f t="shared" si="102"/>
        <v>8.1150874971645335E-7</v>
      </c>
      <c r="W308">
        <f t="shared" si="107"/>
        <v>1.8643575317299811E-6</v>
      </c>
      <c r="X308">
        <f t="shared" si="116"/>
        <v>4.2831688596491243E-6</v>
      </c>
      <c r="Y308">
        <f t="shared" si="85"/>
        <v>9.8401380465069519E-6</v>
      </c>
      <c r="Z308">
        <f t="shared" si="89"/>
        <v>2.2606700773932549E-5</v>
      </c>
      <c r="AA308">
        <f t="shared" si="93"/>
        <v>5.1936559981853035E-5</v>
      </c>
      <c r="AB308">
        <f t="shared" si="100"/>
        <v>1.1931888203071885E-4</v>
      </c>
      <c r="AC308">
        <f t="shared" si="105"/>
        <v>2.7412280701754406E-4</v>
      </c>
      <c r="AD308">
        <f t="shared" si="109"/>
        <v>6.297688349764446E-4</v>
      </c>
      <c r="AE308">
        <f t="shared" si="83"/>
        <v>1.4468288495316827E-3</v>
      </c>
      <c r="AF308">
        <f t="shared" si="87"/>
        <v>3.3239398388385934E-3</v>
      </c>
      <c r="AG308">
        <f t="shared" si="91"/>
        <v>7.6364084499660045E-3</v>
      </c>
      <c r="AH308">
        <f t="shared" si="98"/>
        <v>1.7543859649122806E-2</v>
      </c>
      <c r="AI308">
        <f t="shared" si="103"/>
        <v>4.0305205438492468E-2</v>
      </c>
      <c r="AJ308">
        <f t="shared" si="108"/>
        <v>9.2597046304671707E-2</v>
      </c>
      <c r="AK308">
        <f t="shared" si="117"/>
        <v>0.21163565845759974</v>
      </c>
    </row>
    <row r="309" spans="1:38" x14ac:dyDescent="0.2">
      <c r="A309">
        <v>295</v>
      </c>
      <c r="B309">
        <f t="shared" si="94"/>
        <v>29</v>
      </c>
      <c r="C309">
        <f t="shared" si="110"/>
        <v>4</v>
      </c>
      <c r="D309">
        <f t="shared" si="111"/>
        <v>706.66666666666663</v>
      </c>
      <c r="E309">
        <f t="shared" si="95"/>
        <v>-406.66666666666663</v>
      </c>
      <c r="F309" t="e">
        <f t="shared" si="112"/>
        <v>#N/A</v>
      </c>
      <c r="G309" t="e">
        <f t="shared" si="96"/>
        <v>#N/A</v>
      </c>
      <c r="H309">
        <f t="shared" si="113"/>
        <v>6.4841334853787052E-12</v>
      </c>
      <c r="I309">
        <f t="shared" si="101"/>
        <v>1.489662693647142E-11</v>
      </c>
      <c r="J309">
        <f t="shared" si="106"/>
        <v>3.4223461713858491E-11</v>
      </c>
      <c r="K309">
        <f t="shared" si="115"/>
        <v>7.8624868346026531E-11</v>
      </c>
      <c r="L309">
        <f t="shared" si="84"/>
        <v>1.8063251386187825E-10</v>
      </c>
      <c r="M309">
        <f t="shared" si="88"/>
        <v>4.1498454306423739E-10</v>
      </c>
      <c r="N309">
        <f t="shared" si="92"/>
        <v>9.5338412393417152E-10</v>
      </c>
      <c r="O309">
        <f t="shared" si="99"/>
        <v>2.1903015496869447E-9</v>
      </c>
      <c r="P309">
        <f t="shared" si="104"/>
        <v>5.0319915741456996E-9</v>
      </c>
      <c r="Q309">
        <f t="shared" si="114"/>
        <v>1.1560480887160213E-8</v>
      </c>
      <c r="R309">
        <f t="shared" si="118"/>
        <v>2.6559010756111206E-8</v>
      </c>
      <c r="S309">
        <f t="shared" si="86"/>
        <v>6.1016583931787004E-8</v>
      </c>
      <c r="T309">
        <f t="shared" si="90"/>
        <v>1.4017929917996454E-7</v>
      </c>
      <c r="U309">
        <f t="shared" si="97"/>
        <v>3.2204746074532494E-7</v>
      </c>
      <c r="V309">
        <f t="shared" si="102"/>
        <v>7.3987077677825417E-7</v>
      </c>
      <c r="W309">
        <f t="shared" si="107"/>
        <v>1.6997766883911151E-6</v>
      </c>
      <c r="X309">
        <f t="shared" si="116"/>
        <v>3.905061371634364E-6</v>
      </c>
      <c r="Y309">
        <f t="shared" si="85"/>
        <v>8.9714751475177185E-6</v>
      </c>
      <c r="Z309">
        <f t="shared" si="89"/>
        <v>2.0611037487700776E-5</v>
      </c>
      <c r="AA309">
        <f t="shared" si="93"/>
        <v>4.7351729713808206E-5</v>
      </c>
      <c r="AB309">
        <f t="shared" si="100"/>
        <v>1.0878570805703143E-4</v>
      </c>
      <c r="AC309">
        <f t="shared" si="105"/>
        <v>2.499239277845994E-4</v>
      </c>
      <c r="AD309">
        <f t="shared" si="109"/>
        <v>5.7417440944113431E-4</v>
      </c>
      <c r="AE309">
        <f t="shared" si="83"/>
        <v>1.319106399212849E-3</v>
      </c>
      <c r="AF309">
        <f t="shared" si="87"/>
        <v>3.0305107016837239E-3</v>
      </c>
      <c r="AG309">
        <f t="shared" si="91"/>
        <v>6.9622853156500082E-3</v>
      </c>
      <c r="AH309">
        <f t="shared" si="98"/>
        <v>1.5995131378214355E-2</v>
      </c>
      <c r="AI309">
        <f t="shared" si="103"/>
        <v>3.6747162204232561E-2</v>
      </c>
      <c r="AJ309">
        <f t="shared" si="108"/>
        <v>8.442280953932943E-2</v>
      </c>
      <c r="AK309">
        <f t="shared" si="117"/>
        <v>0.19377999836034945</v>
      </c>
    </row>
    <row r="310" spans="1:38" x14ac:dyDescent="0.2">
      <c r="A310">
        <v>296</v>
      </c>
      <c r="B310">
        <f t="shared" si="94"/>
        <v>29</v>
      </c>
      <c r="C310">
        <f t="shared" si="110"/>
        <v>5</v>
      </c>
      <c r="D310">
        <f t="shared" si="111"/>
        <v>709.33333333333337</v>
      </c>
      <c r="E310">
        <f t="shared" si="95"/>
        <v>-409.33333333333337</v>
      </c>
      <c r="F310" t="e">
        <f t="shared" si="112"/>
        <v>#N/A</v>
      </c>
      <c r="G310" t="e">
        <f t="shared" si="96"/>
        <v>#N/A</v>
      </c>
      <c r="H310">
        <f t="shared" si="113"/>
        <v>5.9117303174331239E-12</v>
      </c>
      <c r="I310">
        <f t="shared" si="101"/>
        <v>1.3581589781643058E-11</v>
      </c>
      <c r="J310">
        <f t="shared" si="106"/>
        <v>3.1202299680835846E-11</v>
      </c>
      <c r="K310">
        <f t="shared" si="115"/>
        <v>7.1684060631001298E-11</v>
      </c>
      <c r="L310">
        <f t="shared" si="84"/>
        <v>1.6468672505267783E-10</v>
      </c>
      <c r="M310">
        <f t="shared" si="88"/>
        <v>3.7835074031572008E-10</v>
      </c>
      <c r="N310">
        <f t="shared" si="92"/>
        <v>8.692217460251561E-10</v>
      </c>
      <c r="O310">
        <f t="shared" si="99"/>
        <v>1.996947179573495E-9</v>
      </c>
      <c r="P310">
        <f t="shared" si="104"/>
        <v>4.5877798803840855E-9</v>
      </c>
      <c r="Q310">
        <f t="shared" si="114"/>
        <v>1.0539950403371387E-8</v>
      </c>
      <c r="R310">
        <f t="shared" si="118"/>
        <v>2.4214447380206099E-8</v>
      </c>
      <c r="S310">
        <f t="shared" si="86"/>
        <v>5.5630191745610023E-8</v>
      </c>
      <c r="T310">
        <f t="shared" si="90"/>
        <v>1.2780461949270376E-7</v>
      </c>
      <c r="U310">
        <f t="shared" si="97"/>
        <v>2.936179123445811E-7</v>
      </c>
      <c r="V310">
        <f t="shared" si="102"/>
        <v>6.7455682581576795E-7</v>
      </c>
      <c r="W310">
        <f t="shared" si="107"/>
        <v>1.5497246323331882E-6</v>
      </c>
      <c r="X310">
        <f t="shared" si="116"/>
        <v>3.5603322717190373E-6</v>
      </c>
      <c r="Y310">
        <f t="shared" si="85"/>
        <v>8.1794956475330304E-6</v>
      </c>
      <c r="Z310">
        <f t="shared" si="89"/>
        <v>1.8791546390053201E-5</v>
      </c>
      <c r="AA310">
        <f t="shared" si="93"/>
        <v>4.3171636852209169E-5</v>
      </c>
      <c r="AB310">
        <f t="shared" si="100"/>
        <v>9.9182376469324112E-5</v>
      </c>
      <c r="AC310">
        <f t="shared" si="105"/>
        <v>2.2786126539001828E-4</v>
      </c>
      <c r="AD310">
        <f t="shared" si="109"/>
        <v>5.2348772144211373E-4</v>
      </c>
      <c r="AE310">
        <f t="shared" ref="AE310:AE373" si="119">$C$11*(EXP(-$C$7*($D310-($AE$14-1)*$C$3))-EXP(-$C$5*($D310-($AE$14-1)*$C$3)))</f>
        <v>1.2026589689634042E-3</v>
      </c>
      <c r="AF310">
        <f t="shared" si="87"/>
        <v>2.762984758541386E-3</v>
      </c>
      <c r="AG310">
        <f t="shared" si="91"/>
        <v>6.347672094036738E-3</v>
      </c>
      <c r="AH310">
        <f t="shared" si="98"/>
        <v>1.4583120984961173E-2</v>
      </c>
      <c r="AI310">
        <f t="shared" si="103"/>
        <v>3.3503214172295286E-2</v>
      </c>
      <c r="AJ310">
        <f t="shared" si="108"/>
        <v>7.6970174012036846E-2</v>
      </c>
      <c r="AK310">
        <f t="shared" si="117"/>
        <v>0.17680382811963441</v>
      </c>
    </row>
    <row r="311" spans="1:38" x14ac:dyDescent="0.2">
      <c r="A311">
        <v>297</v>
      </c>
      <c r="B311">
        <f t="shared" si="94"/>
        <v>29</v>
      </c>
      <c r="C311">
        <f t="shared" si="110"/>
        <v>6</v>
      </c>
      <c r="D311">
        <f t="shared" si="111"/>
        <v>712</v>
      </c>
      <c r="E311">
        <f t="shared" si="95"/>
        <v>-412</v>
      </c>
      <c r="F311" t="e">
        <f t="shared" si="112"/>
        <v>#N/A</v>
      </c>
      <c r="G311" t="e">
        <f t="shared" si="96"/>
        <v>#N/A</v>
      </c>
      <c r="H311">
        <f t="shared" si="113"/>
        <v>5.3898574766951907E-12</v>
      </c>
      <c r="I311">
        <f t="shared" si="101"/>
        <v>1.2382640834296472E-11</v>
      </c>
      <c r="J311">
        <f t="shared" si="106"/>
        <v>2.8447838313750943E-11</v>
      </c>
      <c r="K311">
        <f t="shared" si="115"/>
        <v>6.5355970148454668E-11</v>
      </c>
      <c r="L311">
        <f t="shared" si="84"/>
        <v>1.5014859079753045E-10</v>
      </c>
      <c r="M311">
        <f t="shared" si="88"/>
        <v>3.4495087850849236E-10</v>
      </c>
      <c r="N311">
        <f t="shared" si="92"/>
        <v>7.924890133949747E-10</v>
      </c>
      <c r="O311">
        <f t="shared" si="99"/>
        <v>1.8206616520800614E-9</v>
      </c>
      <c r="P311">
        <f t="shared" si="104"/>
        <v>4.182782089501102E-9</v>
      </c>
      <c r="Q311">
        <f t="shared" si="114"/>
        <v>9.6095098110419535E-9</v>
      </c>
      <c r="R311">
        <f t="shared" si="118"/>
        <v>2.2076856224543524E-8</v>
      </c>
      <c r="S311">
        <f t="shared" si="86"/>
        <v>5.07192968572784E-8</v>
      </c>
      <c r="T311">
        <f t="shared" si="90"/>
        <v>1.1652234573312398E-7</v>
      </c>
      <c r="U311">
        <f t="shared" si="97"/>
        <v>2.6769805372807064E-7</v>
      </c>
      <c r="V311">
        <f t="shared" si="102"/>
        <v>6.1500862790668418E-7</v>
      </c>
      <c r="W311">
        <f t="shared" si="107"/>
        <v>1.4129187983707839E-6</v>
      </c>
      <c r="X311">
        <f t="shared" si="116"/>
        <v>3.2460349988658138E-6</v>
      </c>
      <c r="Y311">
        <f t="shared" si="85"/>
        <v>7.4574301269199262E-6</v>
      </c>
      <c r="Z311">
        <f t="shared" si="89"/>
        <v>1.7132675438596497E-5</v>
      </c>
      <c r="AA311">
        <f t="shared" si="93"/>
        <v>3.9360552186027815E-5</v>
      </c>
      <c r="AB311">
        <f t="shared" si="100"/>
        <v>9.0426803095730208E-5</v>
      </c>
      <c r="AC311">
        <f t="shared" si="105"/>
        <v>2.0774623992741217E-4</v>
      </c>
      <c r="AD311">
        <f t="shared" si="109"/>
        <v>4.7727552812287512E-4</v>
      </c>
      <c r="AE311">
        <f t="shared" si="119"/>
        <v>1.0964912280701756E-3</v>
      </c>
      <c r="AF311">
        <f t="shared" si="87"/>
        <v>2.5190753399057793E-3</v>
      </c>
      <c r="AG311">
        <f t="shared" si="91"/>
        <v>5.7873153981267316E-3</v>
      </c>
      <c r="AH311">
        <f t="shared" si="98"/>
        <v>1.329575935535437E-2</v>
      </c>
      <c r="AI311">
        <f t="shared" si="103"/>
        <v>3.0545633799864007E-2</v>
      </c>
      <c r="AJ311">
        <f t="shared" si="108"/>
        <v>7.0175438596235928E-2</v>
      </c>
      <c r="AK311">
        <f t="shared" si="117"/>
        <v>0.16121653858511018</v>
      </c>
    </row>
    <row r="312" spans="1:38" x14ac:dyDescent="0.2">
      <c r="A312">
        <v>298</v>
      </c>
      <c r="B312">
        <f t="shared" si="94"/>
        <v>29</v>
      </c>
      <c r="C312">
        <f t="shared" si="110"/>
        <v>7</v>
      </c>
      <c r="D312">
        <f t="shared" si="111"/>
        <v>714.66666666666674</v>
      </c>
      <c r="E312">
        <f t="shared" si="95"/>
        <v>-414.66666666666674</v>
      </c>
      <c r="F312" t="e">
        <f t="shared" si="112"/>
        <v>#N/A</v>
      </c>
      <c r="G312" t="e">
        <f t="shared" si="96"/>
        <v>#N/A</v>
      </c>
      <c r="H312">
        <f t="shared" si="113"/>
        <v>4.914054271626638E-12</v>
      </c>
      <c r="I312">
        <f t="shared" si="101"/>
        <v>1.1289532116367347E-11</v>
      </c>
      <c r="J312">
        <f t="shared" si="106"/>
        <v>2.5936533941514733E-11</v>
      </c>
      <c r="K312">
        <f t="shared" si="115"/>
        <v>5.9586507745885487E-11</v>
      </c>
      <c r="L312">
        <f t="shared" ref="L312:L375" si="120">$C$11*(EXP(-$C$7*($D312-($L$14-1)*$C$3))-EXP(-$C$5*($D312-($L$14-1)*$C$3)))</f>
        <v>1.368938468554335E-10</v>
      </c>
      <c r="M312">
        <f t="shared" si="88"/>
        <v>3.1449947338410499E-10</v>
      </c>
      <c r="N312">
        <f t="shared" si="92"/>
        <v>7.2253005544751053E-10</v>
      </c>
      <c r="O312">
        <f t="shared" si="99"/>
        <v>1.659938172256944E-9</v>
      </c>
      <c r="P312">
        <f t="shared" si="104"/>
        <v>3.8135364957366728E-9</v>
      </c>
      <c r="Q312">
        <f t="shared" si="114"/>
        <v>8.7612061987477489E-9</v>
      </c>
      <c r="R312">
        <f t="shared" si="118"/>
        <v>2.0127966296582732E-8</v>
      </c>
      <c r="S312">
        <f t="shared" si="86"/>
        <v>4.62419235486407E-8</v>
      </c>
      <c r="T312">
        <f t="shared" si="90"/>
        <v>1.0623604302444447E-7</v>
      </c>
      <c r="U312">
        <f t="shared" si="97"/>
        <v>2.440663357271468E-7</v>
      </c>
      <c r="V312">
        <f t="shared" si="102"/>
        <v>5.6071719671985519E-7</v>
      </c>
      <c r="W312">
        <f t="shared" si="107"/>
        <v>1.2881898429812932E-6</v>
      </c>
      <c r="X312">
        <f t="shared" si="116"/>
        <v>2.9594831071130014E-6</v>
      </c>
      <c r="Y312">
        <f t="shared" si="85"/>
        <v>6.7991067535644374E-6</v>
      </c>
      <c r="Z312">
        <f t="shared" si="89"/>
        <v>1.5620245486537402E-5</v>
      </c>
      <c r="AA312">
        <f t="shared" si="93"/>
        <v>3.5885900590070752E-5</v>
      </c>
      <c r="AB312">
        <f t="shared" si="100"/>
        <v>8.2444149950802804E-5</v>
      </c>
      <c r="AC312">
        <f t="shared" si="105"/>
        <v>1.8940691885523198E-4</v>
      </c>
      <c r="AD312">
        <f t="shared" si="109"/>
        <v>4.3514283222812383E-4</v>
      </c>
      <c r="AE312">
        <f t="shared" si="119"/>
        <v>9.9969571113839328E-4</v>
      </c>
      <c r="AF312">
        <f t="shared" si="87"/>
        <v>2.2966976377645273E-3</v>
      </c>
      <c r="AG312">
        <f t="shared" si="91"/>
        <v>5.276425596851376E-3</v>
      </c>
      <c r="AH312">
        <f t="shared" si="98"/>
        <v>1.2122042806734849E-2</v>
      </c>
      <c r="AI312">
        <f t="shared" si="103"/>
        <v>2.7849141262599915E-2</v>
      </c>
      <c r="AJ312">
        <f t="shared" si="108"/>
        <v>6.3980525512816938E-2</v>
      </c>
      <c r="AK312">
        <f t="shared" si="117"/>
        <v>0.14698797426010388</v>
      </c>
    </row>
    <row r="313" spans="1:38" x14ac:dyDescent="0.2">
      <c r="A313">
        <v>299</v>
      </c>
      <c r="B313">
        <f t="shared" si="94"/>
        <v>29</v>
      </c>
      <c r="C313">
        <f t="shared" si="110"/>
        <v>8</v>
      </c>
      <c r="D313">
        <f t="shared" si="111"/>
        <v>717.33333333333337</v>
      </c>
      <c r="E313">
        <f t="shared" si="95"/>
        <v>-417.33333333333337</v>
      </c>
      <c r="F313" t="e">
        <f t="shared" si="112"/>
        <v>#N/A</v>
      </c>
      <c r="G313" t="e">
        <f t="shared" si="96"/>
        <v>#N/A</v>
      </c>
      <c r="H313">
        <f t="shared" si="113"/>
        <v>4.4802537894375795E-12</v>
      </c>
      <c r="I313">
        <f t="shared" si="101"/>
        <v>1.0292920315792361E-11</v>
      </c>
      <c r="J313">
        <f t="shared" si="106"/>
        <v>2.3646921269732499E-11</v>
      </c>
      <c r="K313">
        <f t="shared" si="115"/>
        <v>5.4326359126572243E-11</v>
      </c>
      <c r="L313">
        <f t="shared" si="120"/>
        <v>1.2480919872334339E-10</v>
      </c>
      <c r="M313">
        <f t="shared" si="88"/>
        <v>2.8673624252400524E-10</v>
      </c>
      <c r="N313">
        <f t="shared" si="92"/>
        <v>6.5874690021071151E-10</v>
      </c>
      <c r="O313">
        <f t="shared" si="99"/>
        <v>1.5134029612628805E-9</v>
      </c>
      <c r="P313">
        <f t="shared" si="104"/>
        <v>3.4768869841006256E-9</v>
      </c>
      <c r="Q313">
        <f t="shared" si="114"/>
        <v>7.9877887182939816E-9</v>
      </c>
      <c r="R313">
        <f t="shared" si="118"/>
        <v>1.8351119521536345E-8</v>
      </c>
      <c r="S313">
        <f t="shared" si="86"/>
        <v>4.2159801613485557E-8</v>
      </c>
      <c r="T313">
        <f t="shared" si="90"/>
        <v>9.6857789520824421E-8</v>
      </c>
      <c r="U313">
        <f t="shared" si="97"/>
        <v>2.2252076698244015E-7</v>
      </c>
      <c r="V313">
        <f t="shared" si="102"/>
        <v>5.1121847797081419E-7</v>
      </c>
      <c r="W313">
        <f t="shared" si="107"/>
        <v>1.1744716493783244E-6</v>
      </c>
      <c r="X313">
        <f t="shared" si="116"/>
        <v>2.6982273032630722E-6</v>
      </c>
      <c r="Y313">
        <f t="shared" si="85"/>
        <v>6.1988985293327553E-6</v>
      </c>
      <c r="Z313">
        <f t="shared" si="89"/>
        <v>1.4241329086876151E-5</v>
      </c>
      <c r="AA313">
        <f t="shared" si="93"/>
        <v>3.2717982590132128E-5</v>
      </c>
      <c r="AB313">
        <f t="shared" si="100"/>
        <v>7.5166185560212817E-5</v>
      </c>
      <c r="AC313">
        <f t="shared" si="105"/>
        <v>1.726865474088367E-4</v>
      </c>
      <c r="AD313">
        <f t="shared" si="109"/>
        <v>3.9672950587729612E-4</v>
      </c>
      <c r="AE313">
        <f t="shared" si="119"/>
        <v>9.1144506156007343E-4</v>
      </c>
      <c r="AF313">
        <f t="shared" si="87"/>
        <v>2.0939508857684553E-3</v>
      </c>
      <c r="AG313">
        <f t="shared" si="91"/>
        <v>4.8106358758536185E-3</v>
      </c>
      <c r="AH313">
        <f t="shared" si="98"/>
        <v>1.105193903416554E-2</v>
      </c>
      <c r="AI313">
        <f t="shared" si="103"/>
        <v>2.5390688376146955E-2</v>
      </c>
      <c r="AJ313">
        <f t="shared" si="108"/>
        <v>5.833248393983835E-2</v>
      </c>
      <c r="AK313">
        <f t="shared" si="117"/>
        <v>0.13401275045313807</v>
      </c>
    </row>
    <row r="314" spans="1:38" x14ac:dyDescent="0.2">
      <c r="A314">
        <v>300</v>
      </c>
      <c r="B314">
        <f t="shared" si="94"/>
        <v>29</v>
      </c>
      <c r="C314">
        <f t="shared" si="110"/>
        <v>9</v>
      </c>
      <c r="D314">
        <f t="shared" si="111"/>
        <v>720</v>
      </c>
      <c r="E314">
        <f t="shared" si="95"/>
        <v>-420</v>
      </c>
      <c r="F314" t="e">
        <f t="shared" si="112"/>
        <v>#N/A</v>
      </c>
      <c r="G314" t="e">
        <f t="shared" si="96"/>
        <v>#N/A</v>
      </c>
      <c r="H314">
        <f t="shared" si="113"/>
        <v>4.0847481342784159E-12</v>
      </c>
      <c r="I314">
        <f t="shared" si="101"/>
        <v>9.3842869248456497E-12</v>
      </c>
      <c r="J314">
        <f t="shared" si="106"/>
        <v>2.1559429906780766E-11</v>
      </c>
      <c r="K314">
        <f t="shared" si="115"/>
        <v>4.9530563337185893E-11</v>
      </c>
      <c r="L314">
        <f t="shared" si="120"/>
        <v>1.1379135325500378E-10</v>
      </c>
      <c r="M314">
        <f t="shared" si="88"/>
        <v>2.6142388059381872E-10</v>
      </c>
      <c r="N314">
        <f t="shared" si="92"/>
        <v>6.0059436319012189E-10</v>
      </c>
      <c r="O314">
        <f t="shared" si="99"/>
        <v>1.3798035140339697E-9</v>
      </c>
      <c r="P314">
        <f t="shared" si="104"/>
        <v>3.1699560535798992E-9</v>
      </c>
      <c r="Q314">
        <f t="shared" si="114"/>
        <v>7.2826466083202471E-9</v>
      </c>
      <c r="R314">
        <f t="shared" si="118"/>
        <v>1.6731128358004412E-8</v>
      </c>
      <c r="S314">
        <f t="shared" si="86"/>
        <v>3.8438039244167821E-8</v>
      </c>
      <c r="T314">
        <f t="shared" si="90"/>
        <v>8.8307424898174111E-8</v>
      </c>
      <c r="U314">
        <f t="shared" si="97"/>
        <v>2.0287718742911363E-7</v>
      </c>
      <c r="V314">
        <f t="shared" si="102"/>
        <v>4.6608938293249603E-7</v>
      </c>
      <c r="W314">
        <f t="shared" si="107"/>
        <v>1.0707922149122809E-6</v>
      </c>
      <c r="X314">
        <f t="shared" si="116"/>
        <v>2.4600345116267376E-6</v>
      </c>
      <c r="Y314">
        <f t="shared" ref="Y314:Y377" si="121">$C$11*(EXP(-$C$7*($D314-($Y$14-1)*$C$3))-EXP(-$C$5*($D314-($Y$14-1)*$C$3)))</f>
        <v>5.6516751934831363E-6</v>
      </c>
      <c r="Z314">
        <f t="shared" si="89"/>
        <v>1.2984139995463257E-5</v>
      </c>
      <c r="AA314">
        <f t="shared" si="93"/>
        <v>2.9829720507679708E-5</v>
      </c>
      <c r="AB314">
        <f t="shared" si="100"/>
        <v>6.8530701754386002E-5</v>
      </c>
      <c r="AC314">
        <f t="shared" si="105"/>
        <v>1.5744220874411129E-4</v>
      </c>
      <c r="AD314">
        <f t="shared" si="109"/>
        <v>3.6170721238292089E-4</v>
      </c>
      <c r="AE314">
        <f t="shared" si="119"/>
        <v>8.3098495970964812E-4</v>
      </c>
      <c r="AF314">
        <f t="shared" si="87"/>
        <v>1.9091021124915007E-3</v>
      </c>
      <c r="AG314">
        <f t="shared" si="91"/>
        <v>4.3859649122807032E-3</v>
      </c>
      <c r="AH314">
        <f t="shared" si="98"/>
        <v>1.0076301359623119E-2</v>
      </c>
      <c r="AI314">
        <f t="shared" si="103"/>
        <v>2.3149261592506919E-2</v>
      </c>
      <c r="AJ314">
        <f t="shared" si="108"/>
        <v>5.3183037421416487E-2</v>
      </c>
      <c r="AK314">
        <f t="shared" si="117"/>
        <v>0.12218251846832767</v>
      </c>
    </row>
    <row r="315" spans="1:38" s="1" customFormat="1" x14ac:dyDescent="0.2">
      <c r="A315" s="1">
        <v>301</v>
      </c>
      <c r="B315" s="1">
        <f t="shared" si="94"/>
        <v>30</v>
      </c>
      <c r="C315" s="1">
        <f t="shared" si="110"/>
        <v>0</v>
      </c>
      <c r="D315" s="1">
        <f t="shared" si="111"/>
        <v>720</v>
      </c>
      <c r="E315" s="1">
        <f t="shared" si="95"/>
        <v>-420</v>
      </c>
      <c r="F315" s="1" t="e">
        <f t="shared" si="112"/>
        <v>#N/A</v>
      </c>
      <c r="G315" s="1" t="e">
        <f t="shared" si="96"/>
        <v>#N/A</v>
      </c>
      <c r="H315" s="1">
        <f t="shared" si="113"/>
        <v>4.0847481342784159E-12</v>
      </c>
      <c r="I315" s="1">
        <f t="shared" si="101"/>
        <v>9.3842869248456497E-12</v>
      </c>
      <c r="J315" s="1">
        <f t="shared" si="106"/>
        <v>2.1559429906780766E-11</v>
      </c>
      <c r="K315" s="1">
        <f t="shared" si="115"/>
        <v>4.9530563337185893E-11</v>
      </c>
      <c r="L315" s="1">
        <f t="shared" si="120"/>
        <v>1.1379135325500378E-10</v>
      </c>
      <c r="M315" s="1">
        <f t="shared" si="88"/>
        <v>2.6142388059381872E-10</v>
      </c>
      <c r="N315" s="1">
        <f t="shared" si="92"/>
        <v>6.0059436319012189E-10</v>
      </c>
      <c r="O315" s="1">
        <f t="shared" si="99"/>
        <v>1.3798035140339697E-9</v>
      </c>
      <c r="P315" s="1">
        <f t="shared" si="104"/>
        <v>3.1699560535798992E-9</v>
      </c>
      <c r="Q315" s="1">
        <f t="shared" si="114"/>
        <v>7.2826466083202471E-9</v>
      </c>
      <c r="R315" s="1">
        <f t="shared" si="118"/>
        <v>1.6731128358004412E-8</v>
      </c>
      <c r="S315" s="1">
        <f t="shared" si="86"/>
        <v>3.8438039244167821E-8</v>
      </c>
      <c r="T315" s="1">
        <f t="shared" si="90"/>
        <v>8.8307424898174111E-8</v>
      </c>
      <c r="U315" s="1">
        <f t="shared" si="97"/>
        <v>2.0287718742911363E-7</v>
      </c>
      <c r="V315" s="1">
        <f t="shared" si="102"/>
        <v>4.6608938293249603E-7</v>
      </c>
      <c r="W315" s="1">
        <f t="shared" si="107"/>
        <v>1.0707922149122809E-6</v>
      </c>
      <c r="X315" s="1">
        <f t="shared" si="116"/>
        <v>2.4600345116267376E-6</v>
      </c>
      <c r="Y315" s="1">
        <f t="shared" si="121"/>
        <v>5.6516751934831363E-6</v>
      </c>
      <c r="Z315" s="1">
        <f t="shared" si="89"/>
        <v>1.2984139995463257E-5</v>
      </c>
      <c r="AA315" s="1">
        <f t="shared" si="93"/>
        <v>2.9829720507679708E-5</v>
      </c>
      <c r="AB315" s="1">
        <f t="shared" si="100"/>
        <v>6.8530701754386002E-5</v>
      </c>
      <c r="AC315" s="1">
        <f t="shared" si="105"/>
        <v>1.5744220874411129E-4</v>
      </c>
      <c r="AD315" s="1">
        <f t="shared" si="109"/>
        <v>3.6170721238292089E-4</v>
      </c>
      <c r="AE315" s="1">
        <f t="shared" si="119"/>
        <v>8.3098495970964812E-4</v>
      </c>
      <c r="AF315" s="1">
        <f t="shared" si="87"/>
        <v>1.9091021124915007E-3</v>
      </c>
      <c r="AG315" s="1">
        <f t="shared" si="91"/>
        <v>4.3859649122807032E-3</v>
      </c>
      <c r="AH315" s="1">
        <f t="shared" si="98"/>
        <v>1.0076301359623119E-2</v>
      </c>
      <c r="AI315" s="1">
        <f t="shared" si="103"/>
        <v>2.3149261592506919E-2</v>
      </c>
      <c r="AJ315" s="1">
        <f t="shared" si="108"/>
        <v>5.3183037421416487E-2</v>
      </c>
      <c r="AK315" s="1">
        <f t="shared" si="117"/>
        <v>0.12218251846832767</v>
      </c>
      <c r="AL315" s="1">
        <f>$C$11*(EXP(-$C$7*($D315-($AL$14-1)*$C$3))-EXP(-$C$5*($D315-($AL$14-1)*$C$3)))</f>
        <v>0</v>
      </c>
    </row>
    <row r="316" spans="1:38" x14ac:dyDescent="0.2">
      <c r="A316">
        <v>302</v>
      </c>
      <c r="B316">
        <f t="shared" si="94"/>
        <v>30</v>
      </c>
      <c r="C316">
        <f t="shared" si="110"/>
        <v>1</v>
      </c>
      <c r="D316">
        <f t="shared" si="111"/>
        <v>722.66666666666663</v>
      </c>
      <c r="E316">
        <f t="shared" si="95"/>
        <v>-422.66666666666663</v>
      </c>
      <c r="F316" t="e">
        <f t="shared" si="112"/>
        <v>#N/A</v>
      </c>
      <c r="G316" t="e">
        <f t="shared" si="96"/>
        <v>#N/A</v>
      </c>
      <c r="H316">
        <f t="shared" si="113"/>
        <v>3.7241567341178551E-12</v>
      </c>
      <c r="I316">
        <f t="shared" si="101"/>
        <v>8.5558654284646211E-12</v>
      </c>
      <c r="J316">
        <f t="shared" si="106"/>
        <v>1.965621708650663E-11</v>
      </c>
      <c r="K316">
        <f t="shared" si="115"/>
        <v>4.5158128465469556E-11</v>
      </c>
      <c r="L316">
        <f t="shared" si="120"/>
        <v>1.0374613576605933E-10</v>
      </c>
      <c r="M316">
        <f t="shared" si="88"/>
        <v>2.3834603098354283E-10</v>
      </c>
      <c r="N316">
        <f t="shared" si="92"/>
        <v>5.4757538742173606E-10</v>
      </c>
      <c r="O316">
        <f t="shared" si="99"/>
        <v>1.2579978935364249E-9</v>
      </c>
      <c r="P316">
        <f t="shared" si="104"/>
        <v>2.8901202217900529E-9</v>
      </c>
      <c r="Q316">
        <f t="shared" si="114"/>
        <v>6.6397526890277999E-9</v>
      </c>
      <c r="R316">
        <f t="shared" si="118"/>
        <v>1.5254145982946751E-8</v>
      </c>
      <c r="S316">
        <f t="shared" si="86"/>
        <v>3.5044824794991128E-8</v>
      </c>
      <c r="T316">
        <f t="shared" si="90"/>
        <v>8.0511865186331221E-8</v>
      </c>
      <c r="U316">
        <f t="shared" si="97"/>
        <v>1.8496769419456349E-7</v>
      </c>
      <c r="V316">
        <f t="shared" si="102"/>
        <v>4.2494417209777946E-7</v>
      </c>
      <c r="W316">
        <f t="shared" si="107"/>
        <v>9.7626534290859079E-7</v>
      </c>
      <c r="X316">
        <f t="shared" si="116"/>
        <v>2.2428687868794292E-6</v>
      </c>
      <c r="Y316">
        <f t="shared" si="121"/>
        <v>5.1527593719251922E-6</v>
      </c>
      <c r="Z316">
        <f t="shared" si="89"/>
        <v>1.1837932428452048E-5</v>
      </c>
      <c r="AA316">
        <f t="shared" si="93"/>
        <v>2.7196427014257848E-5</v>
      </c>
      <c r="AB316">
        <f t="shared" si="100"/>
        <v>6.2480981946149851E-5</v>
      </c>
      <c r="AC316">
        <f t="shared" si="105"/>
        <v>1.4354360236028352E-4</v>
      </c>
      <c r="AD316">
        <f t="shared" si="109"/>
        <v>3.2977659980321246E-4</v>
      </c>
      <c r="AE316">
        <f t="shared" si="119"/>
        <v>7.5762767542093086E-4</v>
      </c>
      <c r="AF316">
        <f t="shared" si="87"/>
        <v>1.7405713289125018E-3</v>
      </c>
      <c r="AG316">
        <f t="shared" si="91"/>
        <v>3.9987828445535887E-3</v>
      </c>
      <c r="AH316">
        <f t="shared" si="98"/>
        <v>9.1867905510581438E-3</v>
      </c>
      <c r="AI316">
        <f t="shared" si="103"/>
        <v>2.110570238740558E-2</v>
      </c>
      <c r="AJ316">
        <f t="shared" si="108"/>
        <v>4.8488171226939422E-2</v>
      </c>
      <c r="AK316">
        <f t="shared" si="117"/>
        <v>0.11139656241541251</v>
      </c>
      <c r="AL316">
        <f t="shared" ref="AL316:AL379" si="122">$C$11*(EXP(-$C$7*($D316-($AL$14-1)*$C$3))-EXP(-$C$5*($D316-($AL$14-1)*$C$3)))</f>
        <v>0.21171434591476623</v>
      </c>
    </row>
    <row r="317" spans="1:38" x14ac:dyDescent="0.2">
      <c r="A317">
        <v>303</v>
      </c>
      <c r="B317">
        <f t="shared" si="94"/>
        <v>30</v>
      </c>
      <c r="C317">
        <f t="shared" si="110"/>
        <v>2</v>
      </c>
      <c r="D317">
        <f t="shared" si="111"/>
        <v>725.33333333333326</v>
      </c>
      <c r="E317">
        <f t="shared" si="95"/>
        <v>-425.33333333333326</v>
      </c>
      <c r="F317" t="e">
        <f t="shared" si="112"/>
        <v>#N/A</v>
      </c>
      <c r="G317" t="e">
        <f t="shared" si="96"/>
        <v>#N/A</v>
      </c>
      <c r="H317">
        <f t="shared" si="113"/>
        <v>3.3953974454107761E-12</v>
      </c>
      <c r="I317">
        <f t="shared" si="101"/>
        <v>7.8005749202089874E-12</v>
      </c>
      <c r="J317">
        <f t="shared" si="106"/>
        <v>1.7921015157750386E-11</v>
      </c>
      <c r="K317">
        <f t="shared" si="115"/>
        <v>4.1171681263169599E-11</v>
      </c>
      <c r="L317">
        <f t="shared" si="120"/>
        <v>9.4587685078930344E-11</v>
      </c>
      <c r="M317">
        <f t="shared" si="88"/>
        <v>2.173054365062898E-10</v>
      </c>
      <c r="N317">
        <f t="shared" si="92"/>
        <v>4.992367948933754E-10</v>
      </c>
      <c r="O317">
        <f t="shared" si="99"/>
        <v>1.1469449700960251E-9</v>
      </c>
      <c r="P317">
        <f t="shared" si="104"/>
        <v>2.6349876008428556E-9</v>
      </c>
      <c r="Q317">
        <f t="shared" si="114"/>
        <v>6.0536118450515453E-9</v>
      </c>
      <c r="R317">
        <f t="shared" si="118"/>
        <v>1.3907547936402554E-8</v>
      </c>
      <c r="S317">
        <f t="shared" si="86"/>
        <v>3.1951154873176046E-8</v>
      </c>
      <c r="T317">
        <f t="shared" si="90"/>
        <v>7.340447808614566E-8</v>
      </c>
      <c r="U317">
        <f t="shared" si="97"/>
        <v>1.6863920645394284E-7</v>
      </c>
      <c r="V317">
        <f t="shared" si="102"/>
        <v>3.8743115808329911E-7</v>
      </c>
      <c r="W317">
        <f t="shared" si="107"/>
        <v>8.9008306792976397E-7</v>
      </c>
      <c r="X317">
        <f t="shared" si="116"/>
        <v>2.0448739118832644E-6</v>
      </c>
      <c r="Y317">
        <f t="shared" si="121"/>
        <v>4.6978865975133163E-6</v>
      </c>
      <c r="Z317">
        <f t="shared" si="89"/>
        <v>1.079290921305233E-5</v>
      </c>
      <c r="AA317">
        <f t="shared" si="93"/>
        <v>2.4795594117331113E-5</v>
      </c>
      <c r="AB317">
        <f t="shared" si="100"/>
        <v>5.6965316347504813E-5</v>
      </c>
      <c r="AC317">
        <f t="shared" si="105"/>
        <v>1.30871930360529E-4</v>
      </c>
      <c r="AD317">
        <f t="shared" si="109"/>
        <v>3.0066474224085241E-4</v>
      </c>
      <c r="AE317">
        <f t="shared" si="119"/>
        <v>6.9074618963534942E-4</v>
      </c>
      <c r="AF317">
        <f t="shared" si="87"/>
        <v>1.5869180235091906E-3</v>
      </c>
      <c r="AG317">
        <f t="shared" si="91"/>
        <v>3.6457802462403067E-3</v>
      </c>
      <c r="AH317">
        <f t="shared" si="98"/>
        <v>8.3758035430738526E-3</v>
      </c>
      <c r="AI317">
        <f t="shared" si="103"/>
        <v>1.9242543503414547E-2</v>
      </c>
      <c r="AJ317">
        <f t="shared" si="108"/>
        <v>4.4207756136662314E-2</v>
      </c>
      <c r="AK317">
        <f t="shared" si="117"/>
        <v>0.10156275308960366</v>
      </c>
      <c r="AL317">
        <f t="shared" si="122"/>
        <v>0.22636765044372925</v>
      </c>
    </row>
    <row r="318" spans="1:38" x14ac:dyDescent="0.2">
      <c r="A318">
        <v>304</v>
      </c>
      <c r="B318">
        <f t="shared" si="94"/>
        <v>30</v>
      </c>
      <c r="C318">
        <f t="shared" si="110"/>
        <v>3</v>
      </c>
      <c r="D318">
        <f t="shared" si="111"/>
        <v>728</v>
      </c>
      <c r="E318">
        <f t="shared" si="95"/>
        <v>-428</v>
      </c>
      <c r="F318" t="e">
        <f t="shared" si="112"/>
        <v>#N/A</v>
      </c>
      <c r="G318" t="e">
        <f t="shared" si="96"/>
        <v>#N/A</v>
      </c>
      <c r="H318">
        <f t="shared" si="113"/>
        <v>3.0956602085741175E-12</v>
      </c>
      <c r="I318">
        <f t="shared" si="101"/>
        <v>7.1119595784377348E-12</v>
      </c>
      <c r="J318">
        <f t="shared" si="106"/>
        <v>1.6338992537113667E-11</v>
      </c>
      <c r="K318">
        <f t="shared" si="115"/>
        <v>3.7537147699382605E-11</v>
      </c>
      <c r="L318">
        <f t="shared" si="120"/>
        <v>8.6237719627123077E-11</v>
      </c>
      <c r="M318">
        <f t="shared" si="88"/>
        <v>1.981222533487436E-10</v>
      </c>
      <c r="N318">
        <f t="shared" si="92"/>
        <v>4.5516541302001529E-10</v>
      </c>
      <c r="O318">
        <f t="shared" si="99"/>
        <v>1.0456955223752753E-9</v>
      </c>
      <c r="P318">
        <f t="shared" si="104"/>
        <v>2.402377452760488E-9</v>
      </c>
      <c r="Q318">
        <f t="shared" si="114"/>
        <v>5.5192140561358803E-9</v>
      </c>
      <c r="R318">
        <f t="shared" si="118"/>
        <v>1.2679824214319598E-8</v>
      </c>
      <c r="S318">
        <f t="shared" ref="S318:S381" si="123">$C$11*(EXP(-$C$7*($D318-($S$14-1)*$C$3))-EXP(-$C$5*($D318-($S$14-1)*$C$3)))</f>
        <v>2.9130586433280992E-8</v>
      </c>
      <c r="T318">
        <f t="shared" si="90"/>
        <v>6.6924513432017646E-8</v>
      </c>
      <c r="U318">
        <f t="shared" si="97"/>
        <v>1.5375215697667134E-7</v>
      </c>
      <c r="V318">
        <f t="shared" si="102"/>
        <v>3.532296995926965E-7</v>
      </c>
      <c r="W318">
        <f t="shared" si="107"/>
        <v>8.1150874971645335E-7</v>
      </c>
      <c r="X318">
        <f t="shared" si="116"/>
        <v>1.8643575317299811E-6</v>
      </c>
      <c r="Y318">
        <f t="shared" si="121"/>
        <v>4.2831688596491243E-6</v>
      </c>
      <c r="Z318">
        <f t="shared" si="89"/>
        <v>9.8401380465069519E-6</v>
      </c>
      <c r="AA318">
        <f t="shared" si="93"/>
        <v>2.2606700773932549E-5</v>
      </c>
      <c r="AB318">
        <f t="shared" si="100"/>
        <v>5.1936559981853035E-5</v>
      </c>
      <c r="AC318">
        <f t="shared" si="105"/>
        <v>1.1931888203071885E-4</v>
      </c>
      <c r="AD318">
        <f t="shared" si="109"/>
        <v>2.7412280701754406E-4</v>
      </c>
      <c r="AE318">
        <f t="shared" si="119"/>
        <v>6.297688349764446E-4</v>
      </c>
      <c r="AF318">
        <f t="shared" si="87"/>
        <v>1.4468288495316827E-3</v>
      </c>
      <c r="AG318">
        <f t="shared" si="91"/>
        <v>3.3239398388385934E-3</v>
      </c>
      <c r="AH318">
        <f t="shared" si="98"/>
        <v>7.6364084499660045E-3</v>
      </c>
      <c r="AI318">
        <f t="shared" si="103"/>
        <v>1.7543859649122806E-2</v>
      </c>
      <c r="AJ318">
        <f t="shared" si="108"/>
        <v>4.0305205438492468E-2</v>
      </c>
      <c r="AK318">
        <f t="shared" si="117"/>
        <v>9.2597046304671707E-2</v>
      </c>
      <c r="AL318">
        <f t="shared" si="122"/>
        <v>0.21163565845759974</v>
      </c>
    </row>
    <row r="319" spans="1:38" x14ac:dyDescent="0.2">
      <c r="A319">
        <v>305</v>
      </c>
      <c r="B319">
        <f t="shared" si="94"/>
        <v>30</v>
      </c>
      <c r="C319">
        <f t="shared" si="110"/>
        <v>4</v>
      </c>
      <c r="D319">
        <f t="shared" si="111"/>
        <v>730.66666666666663</v>
      </c>
      <c r="E319">
        <f t="shared" si="95"/>
        <v>-430.66666666666663</v>
      </c>
      <c r="F319" t="e">
        <f t="shared" si="112"/>
        <v>#N/A</v>
      </c>
      <c r="G319" t="e">
        <f t="shared" si="96"/>
        <v>#N/A</v>
      </c>
      <c r="H319">
        <f t="shared" si="113"/>
        <v>2.8223830290918461E-12</v>
      </c>
      <c r="I319">
        <f t="shared" si="101"/>
        <v>6.4841334853787052E-12</v>
      </c>
      <c r="J319">
        <f t="shared" si="106"/>
        <v>1.489662693647142E-11</v>
      </c>
      <c r="K319">
        <f t="shared" si="115"/>
        <v>3.4223461713858491E-11</v>
      </c>
      <c r="L319">
        <f t="shared" si="120"/>
        <v>7.8624868346026531E-11</v>
      </c>
      <c r="M319">
        <f t="shared" si="88"/>
        <v>1.8063251386187825E-10</v>
      </c>
      <c r="N319">
        <f t="shared" si="92"/>
        <v>4.1498454306423739E-10</v>
      </c>
      <c r="O319">
        <f t="shared" si="99"/>
        <v>9.5338412393417152E-10</v>
      </c>
      <c r="P319">
        <f t="shared" si="104"/>
        <v>2.1903015496869447E-9</v>
      </c>
      <c r="Q319">
        <f t="shared" si="114"/>
        <v>5.0319915741456996E-9</v>
      </c>
      <c r="R319">
        <f t="shared" si="118"/>
        <v>1.1560480887160213E-8</v>
      </c>
      <c r="S319">
        <f t="shared" si="123"/>
        <v>2.6559010756111206E-8</v>
      </c>
      <c r="T319">
        <f t="shared" si="90"/>
        <v>6.1016583931787004E-8</v>
      </c>
      <c r="U319">
        <f t="shared" si="97"/>
        <v>1.4017929917996454E-7</v>
      </c>
      <c r="V319">
        <f t="shared" si="102"/>
        <v>3.2204746074532494E-7</v>
      </c>
      <c r="W319">
        <f t="shared" si="107"/>
        <v>7.3987077677825417E-7</v>
      </c>
      <c r="X319">
        <f t="shared" si="116"/>
        <v>1.6997766883911151E-6</v>
      </c>
      <c r="Y319">
        <f t="shared" si="121"/>
        <v>3.905061371634364E-6</v>
      </c>
      <c r="Z319">
        <f t="shared" si="89"/>
        <v>8.9714751475177185E-6</v>
      </c>
      <c r="AA319">
        <f t="shared" si="93"/>
        <v>2.0611037487700776E-5</v>
      </c>
      <c r="AB319">
        <f t="shared" si="100"/>
        <v>4.7351729713808206E-5</v>
      </c>
      <c r="AC319">
        <f t="shared" si="105"/>
        <v>1.0878570805703143E-4</v>
      </c>
      <c r="AD319">
        <f t="shared" si="109"/>
        <v>2.499239277845994E-4</v>
      </c>
      <c r="AE319">
        <f t="shared" si="119"/>
        <v>5.7417440944113431E-4</v>
      </c>
      <c r="AF319">
        <f t="shared" si="87"/>
        <v>1.319106399212849E-3</v>
      </c>
      <c r="AG319">
        <f t="shared" si="91"/>
        <v>3.0305107016837239E-3</v>
      </c>
      <c r="AH319">
        <f t="shared" si="98"/>
        <v>6.9622853156500082E-3</v>
      </c>
      <c r="AI319">
        <f t="shared" si="103"/>
        <v>1.5995131378214355E-2</v>
      </c>
      <c r="AJ319">
        <f t="shared" si="108"/>
        <v>3.6747162204232561E-2</v>
      </c>
      <c r="AK319">
        <f t="shared" si="117"/>
        <v>8.442280953932943E-2</v>
      </c>
      <c r="AL319">
        <f t="shared" si="122"/>
        <v>0.19377999836034945</v>
      </c>
    </row>
    <row r="320" spans="1:38" x14ac:dyDescent="0.2">
      <c r="A320">
        <v>306</v>
      </c>
      <c r="B320">
        <f t="shared" si="94"/>
        <v>30</v>
      </c>
      <c r="C320">
        <f t="shared" si="110"/>
        <v>5</v>
      </c>
      <c r="D320">
        <f t="shared" si="111"/>
        <v>733.33333333333337</v>
      </c>
      <c r="E320">
        <f t="shared" si="95"/>
        <v>-433.33333333333337</v>
      </c>
      <c r="F320" t="e">
        <f t="shared" si="112"/>
        <v>#N/A</v>
      </c>
      <c r="G320" t="e">
        <f t="shared" si="96"/>
        <v>#N/A</v>
      </c>
      <c r="H320">
        <f t="shared" si="113"/>
        <v>2.5732300789480898E-12</v>
      </c>
      <c r="I320">
        <f t="shared" si="101"/>
        <v>5.9117303174331239E-12</v>
      </c>
      <c r="J320">
        <f t="shared" si="106"/>
        <v>1.3581589781643058E-11</v>
      </c>
      <c r="K320">
        <f t="shared" si="115"/>
        <v>3.1202299680835846E-11</v>
      </c>
      <c r="L320">
        <f t="shared" si="120"/>
        <v>7.1684060631001298E-11</v>
      </c>
      <c r="M320">
        <f t="shared" si="88"/>
        <v>1.6468672505267783E-10</v>
      </c>
      <c r="N320">
        <f t="shared" si="92"/>
        <v>3.7835074031572008E-10</v>
      </c>
      <c r="O320">
        <f t="shared" si="99"/>
        <v>8.692217460251561E-10</v>
      </c>
      <c r="P320">
        <f t="shared" si="104"/>
        <v>1.996947179573495E-9</v>
      </c>
      <c r="Q320">
        <f t="shared" si="114"/>
        <v>4.5877798803840855E-9</v>
      </c>
      <c r="R320">
        <f t="shared" si="118"/>
        <v>1.0539950403371387E-8</v>
      </c>
      <c r="S320">
        <f t="shared" si="123"/>
        <v>2.4214447380206099E-8</v>
      </c>
      <c r="T320">
        <f t="shared" si="90"/>
        <v>5.5630191745610023E-8</v>
      </c>
      <c r="U320">
        <f t="shared" si="97"/>
        <v>1.2780461949270376E-7</v>
      </c>
      <c r="V320">
        <f t="shared" si="102"/>
        <v>2.936179123445811E-7</v>
      </c>
      <c r="W320">
        <f t="shared" si="107"/>
        <v>6.7455682581576795E-7</v>
      </c>
      <c r="X320">
        <f t="shared" si="116"/>
        <v>1.5497246323331882E-6</v>
      </c>
      <c r="Y320">
        <f t="shared" si="121"/>
        <v>3.5603322717190373E-6</v>
      </c>
      <c r="Z320">
        <f t="shared" si="89"/>
        <v>8.1794956475330304E-6</v>
      </c>
      <c r="AA320">
        <f t="shared" si="93"/>
        <v>1.8791546390053201E-5</v>
      </c>
      <c r="AB320">
        <f t="shared" si="100"/>
        <v>4.3171636852209169E-5</v>
      </c>
      <c r="AC320">
        <f t="shared" si="105"/>
        <v>9.9182376469324112E-5</v>
      </c>
      <c r="AD320">
        <f t="shared" si="109"/>
        <v>2.2786126539001828E-4</v>
      </c>
      <c r="AE320">
        <f t="shared" si="119"/>
        <v>5.2348772144211373E-4</v>
      </c>
      <c r="AF320">
        <f t="shared" ref="AF320:AF383" si="124">$C$11*(EXP(-$C$7*($D320-($AF$14-1)*$C$3))-EXP(-$C$5*($D320-($AF$14-1)*$C$3)))</f>
        <v>1.2026589689634042E-3</v>
      </c>
      <c r="AG320">
        <f t="shared" si="91"/>
        <v>2.762984758541386E-3</v>
      </c>
      <c r="AH320">
        <f t="shared" si="98"/>
        <v>6.347672094036738E-3</v>
      </c>
      <c r="AI320">
        <f t="shared" si="103"/>
        <v>1.4583120984961173E-2</v>
      </c>
      <c r="AJ320">
        <f t="shared" si="108"/>
        <v>3.3503214172295286E-2</v>
      </c>
      <c r="AK320">
        <f t="shared" si="117"/>
        <v>7.6970174012036846E-2</v>
      </c>
      <c r="AL320">
        <f t="shared" si="122"/>
        <v>0.17680382811963441</v>
      </c>
    </row>
    <row r="321" spans="1:40" x14ac:dyDescent="0.2">
      <c r="A321">
        <v>307</v>
      </c>
      <c r="B321">
        <f t="shared" si="94"/>
        <v>30</v>
      </c>
      <c r="C321">
        <f t="shared" si="110"/>
        <v>6</v>
      </c>
      <c r="D321">
        <f t="shared" si="111"/>
        <v>736</v>
      </c>
      <c r="E321">
        <f t="shared" si="95"/>
        <v>-436</v>
      </c>
      <c r="F321" t="e">
        <f t="shared" si="112"/>
        <v>#N/A</v>
      </c>
      <c r="G321" t="e">
        <f t="shared" si="96"/>
        <v>#N/A</v>
      </c>
      <c r="H321">
        <f t="shared" si="113"/>
        <v>2.346071731211412E-12</v>
      </c>
      <c r="I321">
        <f t="shared" si="101"/>
        <v>5.3898574766951907E-12</v>
      </c>
      <c r="J321">
        <f t="shared" si="106"/>
        <v>1.2382640834296472E-11</v>
      </c>
      <c r="K321">
        <f t="shared" si="115"/>
        <v>2.8447838313750943E-11</v>
      </c>
      <c r="L321">
        <f t="shared" si="120"/>
        <v>6.5355970148454668E-11</v>
      </c>
      <c r="M321">
        <f t="shared" si="88"/>
        <v>1.5014859079753045E-10</v>
      </c>
      <c r="N321">
        <f t="shared" si="92"/>
        <v>3.4495087850849236E-10</v>
      </c>
      <c r="O321">
        <f t="shared" si="99"/>
        <v>7.924890133949747E-10</v>
      </c>
      <c r="P321">
        <f t="shared" si="104"/>
        <v>1.8206616520800614E-9</v>
      </c>
      <c r="Q321">
        <f t="shared" si="114"/>
        <v>4.182782089501102E-9</v>
      </c>
      <c r="R321">
        <f t="shared" si="118"/>
        <v>9.6095098110419535E-9</v>
      </c>
      <c r="S321">
        <f t="shared" si="123"/>
        <v>2.2076856224543524E-8</v>
      </c>
      <c r="T321">
        <f t="shared" si="90"/>
        <v>5.07192968572784E-8</v>
      </c>
      <c r="U321">
        <f t="shared" si="97"/>
        <v>1.1652234573312398E-7</v>
      </c>
      <c r="V321">
        <f t="shared" si="102"/>
        <v>2.6769805372807064E-7</v>
      </c>
      <c r="W321">
        <f t="shared" si="107"/>
        <v>6.1500862790668418E-7</v>
      </c>
      <c r="X321">
        <f t="shared" si="116"/>
        <v>1.4129187983707839E-6</v>
      </c>
      <c r="Y321">
        <f t="shared" si="121"/>
        <v>3.2460349988658138E-6</v>
      </c>
      <c r="Z321">
        <f t="shared" si="89"/>
        <v>7.4574301269199262E-6</v>
      </c>
      <c r="AA321">
        <f t="shared" si="93"/>
        <v>1.7132675438596497E-5</v>
      </c>
      <c r="AB321">
        <f t="shared" si="100"/>
        <v>3.9360552186027815E-5</v>
      </c>
      <c r="AC321">
        <f t="shared" si="105"/>
        <v>9.0426803095730208E-5</v>
      </c>
      <c r="AD321">
        <f t="shared" si="109"/>
        <v>2.0774623992741217E-4</v>
      </c>
      <c r="AE321">
        <f t="shared" si="119"/>
        <v>4.7727552812287512E-4</v>
      </c>
      <c r="AF321">
        <f t="shared" si="124"/>
        <v>1.0964912280701756E-3</v>
      </c>
      <c r="AG321">
        <f t="shared" si="91"/>
        <v>2.5190753399057793E-3</v>
      </c>
      <c r="AH321">
        <f t="shared" si="98"/>
        <v>5.7873153981267316E-3</v>
      </c>
      <c r="AI321">
        <f t="shared" si="103"/>
        <v>1.329575935535437E-2</v>
      </c>
      <c r="AJ321">
        <f t="shared" si="108"/>
        <v>3.0545633799864007E-2</v>
      </c>
      <c r="AK321">
        <f t="shared" si="117"/>
        <v>7.0175438596235928E-2</v>
      </c>
      <c r="AL321">
        <f t="shared" si="122"/>
        <v>0.16121653858511018</v>
      </c>
    </row>
    <row r="322" spans="1:40" x14ac:dyDescent="0.2">
      <c r="A322">
        <v>308</v>
      </c>
      <c r="B322">
        <f t="shared" si="94"/>
        <v>30</v>
      </c>
      <c r="C322">
        <f t="shared" si="110"/>
        <v>7</v>
      </c>
      <c r="D322">
        <f t="shared" si="111"/>
        <v>738.66666666666674</v>
      </c>
      <c r="E322">
        <f t="shared" si="95"/>
        <v>-438.66666666666674</v>
      </c>
      <c r="F322" t="e">
        <f t="shared" si="112"/>
        <v>#N/A</v>
      </c>
      <c r="G322" t="e">
        <f t="shared" si="96"/>
        <v>#N/A</v>
      </c>
      <c r="H322">
        <f t="shared" si="113"/>
        <v>2.1389663571161472E-12</v>
      </c>
      <c r="I322">
        <f t="shared" si="101"/>
        <v>4.914054271626638E-12</v>
      </c>
      <c r="J322">
        <f t="shared" si="106"/>
        <v>1.1289532116367347E-11</v>
      </c>
      <c r="K322">
        <f t="shared" si="115"/>
        <v>2.5936533941514733E-11</v>
      </c>
      <c r="L322">
        <f t="shared" si="120"/>
        <v>5.9586507745885487E-11</v>
      </c>
      <c r="M322">
        <f t="shared" ref="M322:M385" si="125">$C$11*(EXP(-$C$7*($D322-($M$14-1)*$C$3))-EXP(-$C$5*($D322-($M$14-1)*$C$3)))</f>
        <v>1.368938468554335E-10</v>
      </c>
      <c r="N322">
        <f t="shared" si="92"/>
        <v>3.1449947338410499E-10</v>
      </c>
      <c r="O322">
        <f t="shared" si="99"/>
        <v>7.2253005544751053E-10</v>
      </c>
      <c r="P322">
        <f t="shared" si="104"/>
        <v>1.659938172256944E-9</v>
      </c>
      <c r="Q322">
        <f t="shared" si="114"/>
        <v>3.8135364957366728E-9</v>
      </c>
      <c r="R322">
        <f t="shared" si="118"/>
        <v>8.7612061987477489E-9</v>
      </c>
      <c r="S322">
        <f t="shared" si="123"/>
        <v>2.0127966296582732E-8</v>
      </c>
      <c r="T322">
        <f t="shared" si="90"/>
        <v>4.62419235486407E-8</v>
      </c>
      <c r="U322">
        <f t="shared" si="97"/>
        <v>1.0623604302444447E-7</v>
      </c>
      <c r="V322">
        <f t="shared" si="102"/>
        <v>2.440663357271468E-7</v>
      </c>
      <c r="W322">
        <f t="shared" si="107"/>
        <v>5.6071719671985519E-7</v>
      </c>
      <c r="X322">
        <f t="shared" si="116"/>
        <v>1.2881898429812932E-6</v>
      </c>
      <c r="Y322">
        <f t="shared" si="121"/>
        <v>2.9594831071130014E-6</v>
      </c>
      <c r="Z322">
        <f t="shared" si="89"/>
        <v>6.7991067535644374E-6</v>
      </c>
      <c r="AA322">
        <f t="shared" si="93"/>
        <v>1.5620245486537402E-5</v>
      </c>
      <c r="AB322">
        <f t="shared" si="100"/>
        <v>3.5885900590070752E-5</v>
      </c>
      <c r="AC322">
        <f t="shared" si="105"/>
        <v>8.2444149950802804E-5</v>
      </c>
      <c r="AD322">
        <f t="shared" si="109"/>
        <v>1.8940691885523198E-4</v>
      </c>
      <c r="AE322">
        <f t="shared" si="119"/>
        <v>4.3514283222812383E-4</v>
      </c>
      <c r="AF322">
        <f t="shared" si="124"/>
        <v>9.9969571113839328E-4</v>
      </c>
      <c r="AG322">
        <f t="shared" si="91"/>
        <v>2.2966976377645273E-3</v>
      </c>
      <c r="AH322">
        <f t="shared" si="98"/>
        <v>5.276425596851376E-3</v>
      </c>
      <c r="AI322">
        <f t="shared" si="103"/>
        <v>1.2122042806734849E-2</v>
      </c>
      <c r="AJ322">
        <f t="shared" si="108"/>
        <v>2.7849141262599915E-2</v>
      </c>
      <c r="AK322">
        <f t="shared" si="117"/>
        <v>6.3980525512816938E-2</v>
      </c>
      <c r="AL322">
        <f t="shared" si="122"/>
        <v>0.14698797426010388</v>
      </c>
    </row>
    <row r="323" spans="1:40" x14ac:dyDescent="0.2">
      <c r="A323">
        <v>309</v>
      </c>
      <c r="B323">
        <f t="shared" si="94"/>
        <v>30</v>
      </c>
      <c r="C323">
        <f t="shared" si="110"/>
        <v>8</v>
      </c>
      <c r="D323">
        <f t="shared" si="111"/>
        <v>741.33333333333337</v>
      </c>
      <c r="E323">
        <f t="shared" si="95"/>
        <v>-441.33333333333337</v>
      </c>
      <c r="F323" t="e">
        <f t="shared" si="112"/>
        <v>#N/A</v>
      </c>
      <c r="G323" t="e">
        <f t="shared" si="96"/>
        <v>#N/A</v>
      </c>
      <c r="H323">
        <f t="shared" si="113"/>
        <v>1.9501437300522396E-12</v>
      </c>
      <c r="I323">
        <f t="shared" si="101"/>
        <v>4.4802537894375795E-12</v>
      </c>
      <c r="J323">
        <f t="shared" si="106"/>
        <v>1.0292920315792361E-11</v>
      </c>
      <c r="K323">
        <f t="shared" si="115"/>
        <v>2.3646921269732499E-11</v>
      </c>
      <c r="L323">
        <f t="shared" si="120"/>
        <v>5.4326359126572243E-11</v>
      </c>
      <c r="M323">
        <f t="shared" si="125"/>
        <v>1.2480919872334339E-10</v>
      </c>
      <c r="N323">
        <f t="shared" si="92"/>
        <v>2.8673624252400524E-10</v>
      </c>
      <c r="O323">
        <f t="shared" si="99"/>
        <v>6.5874690021071151E-10</v>
      </c>
      <c r="P323">
        <f t="shared" si="104"/>
        <v>1.5134029612628805E-9</v>
      </c>
      <c r="Q323">
        <f t="shared" si="114"/>
        <v>3.4768869841006256E-9</v>
      </c>
      <c r="R323">
        <f t="shared" si="118"/>
        <v>7.9877887182939816E-9</v>
      </c>
      <c r="S323">
        <f t="shared" si="123"/>
        <v>1.8351119521536345E-8</v>
      </c>
      <c r="T323">
        <f t="shared" si="90"/>
        <v>4.2159801613485557E-8</v>
      </c>
      <c r="U323">
        <f t="shared" si="97"/>
        <v>9.6857789520824421E-8</v>
      </c>
      <c r="V323">
        <f t="shared" si="102"/>
        <v>2.2252076698244015E-7</v>
      </c>
      <c r="W323">
        <f t="shared" si="107"/>
        <v>5.1121847797081419E-7</v>
      </c>
      <c r="X323">
        <f t="shared" si="116"/>
        <v>1.1744716493783244E-6</v>
      </c>
      <c r="Y323">
        <f t="shared" si="121"/>
        <v>2.6982273032630722E-6</v>
      </c>
      <c r="Z323">
        <f t="shared" si="89"/>
        <v>6.1988985293327553E-6</v>
      </c>
      <c r="AA323">
        <f t="shared" si="93"/>
        <v>1.4241329086876151E-5</v>
      </c>
      <c r="AB323">
        <f t="shared" si="100"/>
        <v>3.2717982590132128E-5</v>
      </c>
      <c r="AC323">
        <f t="shared" si="105"/>
        <v>7.5166185560212817E-5</v>
      </c>
      <c r="AD323">
        <f t="shared" si="109"/>
        <v>1.726865474088367E-4</v>
      </c>
      <c r="AE323">
        <f t="shared" si="119"/>
        <v>3.9672950587729612E-4</v>
      </c>
      <c r="AF323">
        <f t="shared" si="124"/>
        <v>9.1144506156007343E-4</v>
      </c>
      <c r="AG323">
        <f t="shared" si="91"/>
        <v>2.0939508857684553E-3</v>
      </c>
      <c r="AH323">
        <f t="shared" si="98"/>
        <v>4.8106358758536185E-3</v>
      </c>
      <c r="AI323">
        <f t="shared" si="103"/>
        <v>1.105193903416554E-2</v>
      </c>
      <c r="AJ323">
        <f t="shared" si="108"/>
        <v>2.5390688376146955E-2</v>
      </c>
      <c r="AK323">
        <f t="shared" si="117"/>
        <v>5.833248393983835E-2</v>
      </c>
      <c r="AL323">
        <f t="shared" si="122"/>
        <v>0.13401275045313807</v>
      </c>
    </row>
    <row r="324" spans="1:40" x14ac:dyDescent="0.2">
      <c r="A324">
        <v>310</v>
      </c>
      <c r="B324">
        <f t="shared" si="94"/>
        <v>30</v>
      </c>
      <c r="C324">
        <f t="shared" si="110"/>
        <v>9</v>
      </c>
      <c r="D324">
        <f t="shared" si="111"/>
        <v>744</v>
      </c>
      <c r="E324">
        <f t="shared" si="95"/>
        <v>-444</v>
      </c>
      <c r="F324" t="e">
        <f t="shared" si="112"/>
        <v>#N/A</v>
      </c>
      <c r="G324" t="e">
        <f t="shared" si="96"/>
        <v>#N/A</v>
      </c>
      <c r="H324">
        <f t="shared" si="113"/>
        <v>1.7779898946094333E-12</v>
      </c>
      <c r="I324">
        <f t="shared" si="101"/>
        <v>4.0847481342784159E-12</v>
      </c>
      <c r="J324">
        <f t="shared" si="106"/>
        <v>9.3842869248456497E-12</v>
      </c>
      <c r="K324">
        <f t="shared" si="115"/>
        <v>2.1559429906780766E-11</v>
      </c>
      <c r="L324">
        <f t="shared" si="120"/>
        <v>4.9530563337185893E-11</v>
      </c>
      <c r="M324">
        <f t="shared" si="125"/>
        <v>1.1379135325500378E-10</v>
      </c>
      <c r="N324">
        <f t="shared" si="92"/>
        <v>2.6142388059381872E-10</v>
      </c>
      <c r="O324">
        <f t="shared" si="99"/>
        <v>6.0059436319012189E-10</v>
      </c>
      <c r="P324">
        <f t="shared" si="104"/>
        <v>1.3798035140339697E-9</v>
      </c>
      <c r="Q324">
        <f t="shared" si="114"/>
        <v>3.1699560535798992E-9</v>
      </c>
      <c r="R324">
        <f t="shared" si="118"/>
        <v>7.2826466083202471E-9</v>
      </c>
      <c r="S324">
        <f t="shared" si="123"/>
        <v>1.6731128358004412E-8</v>
      </c>
      <c r="T324">
        <f t="shared" si="90"/>
        <v>3.8438039244167821E-8</v>
      </c>
      <c r="U324">
        <f t="shared" si="97"/>
        <v>8.8307424898174111E-8</v>
      </c>
      <c r="V324">
        <f t="shared" si="102"/>
        <v>2.0287718742911363E-7</v>
      </c>
      <c r="W324">
        <f t="shared" si="107"/>
        <v>4.6608938293249603E-7</v>
      </c>
      <c r="X324">
        <f t="shared" si="116"/>
        <v>1.0707922149122809E-6</v>
      </c>
      <c r="Y324">
        <f t="shared" si="121"/>
        <v>2.4600345116267376E-6</v>
      </c>
      <c r="Z324">
        <f t="shared" ref="Z324:Z387" si="126">$C$11*(EXP(-$C$7*($D324-($Z$14-1)*$C$3))-EXP(-$C$5*($D324-($Z$14-1)*$C$3)))</f>
        <v>5.6516751934831363E-6</v>
      </c>
      <c r="AA324">
        <f t="shared" si="93"/>
        <v>1.2984139995463257E-5</v>
      </c>
      <c r="AB324">
        <f t="shared" si="100"/>
        <v>2.9829720507679708E-5</v>
      </c>
      <c r="AC324">
        <f t="shared" si="105"/>
        <v>6.8530701754386002E-5</v>
      </c>
      <c r="AD324">
        <f t="shared" si="109"/>
        <v>1.5744220874411129E-4</v>
      </c>
      <c r="AE324">
        <f t="shared" si="119"/>
        <v>3.6170721238292089E-4</v>
      </c>
      <c r="AF324">
        <f t="shared" si="124"/>
        <v>8.3098495970964812E-4</v>
      </c>
      <c r="AG324">
        <f t="shared" si="91"/>
        <v>1.9091021124915007E-3</v>
      </c>
      <c r="AH324">
        <f t="shared" si="98"/>
        <v>4.3859649122807032E-3</v>
      </c>
      <c r="AI324">
        <f t="shared" si="103"/>
        <v>1.0076301359623119E-2</v>
      </c>
      <c r="AJ324">
        <f t="shared" si="108"/>
        <v>2.3149261592506919E-2</v>
      </c>
      <c r="AK324">
        <f t="shared" si="117"/>
        <v>5.3183037421416487E-2</v>
      </c>
      <c r="AL324">
        <f t="shared" si="122"/>
        <v>0.12218251846832767</v>
      </c>
    </row>
    <row r="325" spans="1:40" s="1" customFormat="1" x14ac:dyDescent="0.2">
      <c r="A325" s="1">
        <v>311</v>
      </c>
      <c r="B325" s="1">
        <f t="shared" si="94"/>
        <v>31</v>
      </c>
      <c r="C325" s="1">
        <f t="shared" si="110"/>
        <v>0</v>
      </c>
      <c r="D325" s="1">
        <f t="shared" si="111"/>
        <v>744</v>
      </c>
      <c r="E325" s="1">
        <f t="shared" si="95"/>
        <v>-444</v>
      </c>
      <c r="F325" s="1" t="e">
        <f t="shared" si="112"/>
        <v>#N/A</v>
      </c>
      <c r="G325" s="1" t="e">
        <f t="shared" si="96"/>
        <v>#N/A</v>
      </c>
      <c r="H325" s="1">
        <f t="shared" si="113"/>
        <v>1.7779898946094333E-12</v>
      </c>
      <c r="I325" s="1">
        <f t="shared" si="101"/>
        <v>4.0847481342784159E-12</v>
      </c>
      <c r="J325" s="1">
        <f t="shared" si="106"/>
        <v>9.3842869248456497E-12</v>
      </c>
      <c r="K325" s="1">
        <f t="shared" si="115"/>
        <v>2.1559429906780766E-11</v>
      </c>
      <c r="L325" s="1">
        <f t="shared" si="120"/>
        <v>4.9530563337185893E-11</v>
      </c>
      <c r="M325" s="1">
        <f t="shared" si="125"/>
        <v>1.1379135325500378E-10</v>
      </c>
      <c r="N325" s="1">
        <f t="shared" si="92"/>
        <v>2.6142388059381872E-10</v>
      </c>
      <c r="O325" s="1">
        <f t="shared" si="99"/>
        <v>6.0059436319012189E-10</v>
      </c>
      <c r="P325" s="1">
        <f t="shared" si="104"/>
        <v>1.3798035140339697E-9</v>
      </c>
      <c r="Q325" s="1">
        <f t="shared" si="114"/>
        <v>3.1699560535798992E-9</v>
      </c>
      <c r="R325" s="1">
        <f t="shared" si="118"/>
        <v>7.2826466083202471E-9</v>
      </c>
      <c r="S325" s="1">
        <f t="shared" si="123"/>
        <v>1.6731128358004412E-8</v>
      </c>
      <c r="T325" s="1">
        <f t="shared" si="90"/>
        <v>3.8438039244167821E-8</v>
      </c>
      <c r="U325" s="1">
        <f t="shared" si="97"/>
        <v>8.8307424898174111E-8</v>
      </c>
      <c r="V325" s="1">
        <f t="shared" si="102"/>
        <v>2.0287718742911363E-7</v>
      </c>
      <c r="W325" s="1">
        <f t="shared" si="107"/>
        <v>4.6608938293249603E-7</v>
      </c>
      <c r="X325" s="1">
        <f t="shared" si="116"/>
        <v>1.0707922149122809E-6</v>
      </c>
      <c r="Y325" s="1">
        <f t="shared" si="121"/>
        <v>2.4600345116267376E-6</v>
      </c>
      <c r="Z325" s="1">
        <f t="shared" si="126"/>
        <v>5.6516751934831363E-6</v>
      </c>
      <c r="AA325" s="1">
        <f t="shared" si="93"/>
        <v>1.2984139995463257E-5</v>
      </c>
      <c r="AB325" s="1">
        <f t="shared" si="100"/>
        <v>2.9829720507679708E-5</v>
      </c>
      <c r="AC325" s="1">
        <f t="shared" si="105"/>
        <v>6.8530701754386002E-5</v>
      </c>
      <c r="AD325" s="1">
        <f t="shared" si="109"/>
        <v>1.5744220874411129E-4</v>
      </c>
      <c r="AE325" s="1">
        <f t="shared" si="119"/>
        <v>3.6170721238292089E-4</v>
      </c>
      <c r="AF325" s="1">
        <f t="shared" si="124"/>
        <v>8.3098495970964812E-4</v>
      </c>
      <c r="AG325" s="1">
        <f t="shared" si="91"/>
        <v>1.9091021124915007E-3</v>
      </c>
      <c r="AH325" s="1">
        <f t="shared" si="98"/>
        <v>4.3859649122807032E-3</v>
      </c>
      <c r="AI325" s="1">
        <f t="shared" si="103"/>
        <v>1.0076301359623119E-2</v>
      </c>
      <c r="AJ325" s="1">
        <f t="shared" si="108"/>
        <v>2.3149261592506919E-2</v>
      </c>
      <c r="AK325" s="1">
        <f t="shared" si="117"/>
        <v>5.3183037421416487E-2</v>
      </c>
      <c r="AL325" s="1">
        <f t="shared" si="122"/>
        <v>0.12218251846832767</v>
      </c>
      <c r="AM325" s="1">
        <f>$C$11*(EXP(-$C$7*($D325-($AM$14-1)*$C$3))-EXP(-$C$5*($D325-($AM$14-1)*$C$3)))</f>
        <v>0</v>
      </c>
    </row>
    <row r="326" spans="1:40" x14ac:dyDescent="0.2">
      <c r="A326">
        <v>312</v>
      </c>
      <c r="B326">
        <f t="shared" si="94"/>
        <v>31</v>
      </c>
      <c r="C326">
        <f t="shared" si="110"/>
        <v>1</v>
      </c>
      <c r="D326">
        <f t="shared" si="111"/>
        <v>746.66666666666663</v>
      </c>
      <c r="E326">
        <f t="shared" si="95"/>
        <v>-446.66666666666663</v>
      </c>
      <c r="F326" t="e">
        <f t="shared" si="112"/>
        <v>#N/A</v>
      </c>
      <c r="G326" t="e">
        <f t="shared" si="96"/>
        <v>#N/A</v>
      </c>
      <c r="H326">
        <f t="shared" si="113"/>
        <v>1.6210333713446761E-12</v>
      </c>
      <c r="I326">
        <f t="shared" si="101"/>
        <v>3.7241567341178551E-12</v>
      </c>
      <c r="J326">
        <f t="shared" si="106"/>
        <v>8.5558654284646211E-12</v>
      </c>
      <c r="K326">
        <f t="shared" si="115"/>
        <v>1.965621708650663E-11</v>
      </c>
      <c r="L326">
        <f t="shared" si="120"/>
        <v>4.5158128465469556E-11</v>
      </c>
      <c r="M326">
        <f t="shared" si="125"/>
        <v>1.0374613576605933E-10</v>
      </c>
      <c r="N326">
        <f t="shared" si="92"/>
        <v>2.3834603098354283E-10</v>
      </c>
      <c r="O326">
        <f t="shared" si="99"/>
        <v>5.4757538742173606E-10</v>
      </c>
      <c r="P326">
        <f t="shared" si="104"/>
        <v>1.2579978935364249E-9</v>
      </c>
      <c r="Q326">
        <f t="shared" si="114"/>
        <v>2.8901202217900529E-9</v>
      </c>
      <c r="R326">
        <f t="shared" si="118"/>
        <v>6.6397526890277999E-9</v>
      </c>
      <c r="S326">
        <f t="shared" si="123"/>
        <v>1.5254145982946751E-8</v>
      </c>
      <c r="T326">
        <f t="shared" si="90"/>
        <v>3.5044824794991128E-8</v>
      </c>
      <c r="U326">
        <f t="shared" si="97"/>
        <v>8.0511865186331221E-8</v>
      </c>
      <c r="V326">
        <f t="shared" si="102"/>
        <v>1.8496769419456349E-7</v>
      </c>
      <c r="W326">
        <f t="shared" si="107"/>
        <v>4.2494417209777946E-7</v>
      </c>
      <c r="X326">
        <f t="shared" si="116"/>
        <v>9.7626534290859079E-7</v>
      </c>
      <c r="Y326">
        <f t="shared" si="121"/>
        <v>2.2428687868794292E-6</v>
      </c>
      <c r="Z326">
        <f t="shared" si="126"/>
        <v>5.1527593719251922E-6</v>
      </c>
      <c r="AA326">
        <f t="shared" si="93"/>
        <v>1.1837932428452048E-5</v>
      </c>
      <c r="AB326">
        <f t="shared" si="100"/>
        <v>2.7196427014257848E-5</v>
      </c>
      <c r="AC326">
        <f t="shared" si="105"/>
        <v>6.2480981946149851E-5</v>
      </c>
      <c r="AD326">
        <f t="shared" si="109"/>
        <v>1.4354360236028352E-4</v>
      </c>
      <c r="AE326">
        <f t="shared" si="119"/>
        <v>3.2977659980321246E-4</v>
      </c>
      <c r="AF326">
        <f t="shared" si="124"/>
        <v>7.5762767542093086E-4</v>
      </c>
      <c r="AG326">
        <f t="shared" si="91"/>
        <v>1.7405713289125018E-3</v>
      </c>
      <c r="AH326">
        <f t="shared" si="98"/>
        <v>3.9987828445535887E-3</v>
      </c>
      <c r="AI326">
        <f t="shared" si="103"/>
        <v>9.1867905510581438E-3</v>
      </c>
      <c r="AJ326">
        <f t="shared" si="108"/>
        <v>2.110570238740558E-2</v>
      </c>
      <c r="AK326">
        <f t="shared" si="117"/>
        <v>4.8488171226939422E-2</v>
      </c>
      <c r="AL326">
        <f t="shared" si="122"/>
        <v>0.11139656241541251</v>
      </c>
      <c r="AM326">
        <f t="shared" ref="AM326:AM389" si="127">$C$11*(EXP(-$C$7*($D326-($AM$14-1)*$C$3))-EXP(-$C$5*($D326-($AM$14-1)*$C$3)))</f>
        <v>0.21171434591476623</v>
      </c>
    </row>
    <row r="327" spans="1:40" x14ac:dyDescent="0.2">
      <c r="A327">
        <v>313</v>
      </c>
      <c r="B327">
        <f t="shared" si="94"/>
        <v>31</v>
      </c>
      <c r="C327">
        <f t="shared" si="110"/>
        <v>2</v>
      </c>
      <c r="D327">
        <f t="shared" si="111"/>
        <v>749.33333333333326</v>
      </c>
      <c r="E327">
        <f t="shared" si="95"/>
        <v>-449.33333333333326</v>
      </c>
      <c r="F327" t="e">
        <f t="shared" si="112"/>
        <v>#N/A</v>
      </c>
      <c r="G327" t="e">
        <f t="shared" si="96"/>
        <v>#N/A</v>
      </c>
      <c r="H327">
        <f t="shared" si="113"/>
        <v>1.4779325793582911E-12</v>
      </c>
      <c r="I327">
        <f t="shared" si="101"/>
        <v>3.3953974454107761E-12</v>
      </c>
      <c r="J327">
        <f t="shared" si="106"/>
        <v>7.8005749202089874E-12</v>
      </c>
      <c r="K327">
        <f t="shared" si="115"/>
        <v>1.7921015157750386E-11</v>
      </c>
      <c r="L327">
        <f t="shared" si="120"/>
        <v>4.1171681263169599E-11</v>
      </c>
      <c r="M327">
        <f t="shared" si="125"/>
        <v>9.4587685078930344E-11</v>
      </c>
      <c r="N327">
        <f t="shared" si="92"/>
        <v>2.173054365062898E-10</v>
      </c>
      <c r="O327">
        <f t="shared" si="99"/>
        <v>4.992367948933754E-10</v>
      </c>
      <c r="P327">
        <f t="shared" si="104"/>
        <v>1.1469449700960251E-9</v>
      </c>
      <c r="Q327">
        <f t="shared" si="114"/>
        <v>2.6349876008428556E-9</v>
      </c>
      <c r="R327">
        <f t="shared" si="118"/>
        <v>6.0536118450515453E-9</v>
      </c>
      <c r="S327">
        <f t="shared" si="123"/>
        <v>1.3907547936402554E-8</v>
      </c>
      <c r="T327">
        <f t="shared" si="90"/>
        <v>3.1951154873176046E-8</v>
      </c>
      <c r="U327">
        <f t="shared" si="97"/>
        <v>7.340447808614566E-8</v>
      </c>
      <c r="V327">
        <f t="shared" si="102"/>
        <v>1.6863920645394284E-7</v>
      </c>
      <c r="W327">
        <f t="shared" si="107"/>
        <v>3.8743115808329911E-7</v>
      </c>
      <c r="X327">
        <f t="shared" si="116"/>
        <v>8.9008306792976397E-7</v>
      </c>
      <c r="Y327">
        <f t="shared" si="121"/>
        <v>2.0448739118832644E-6</v>
      </c>
      <c r="Z327">
        <f t="shared" si="126"/>
        <v>4.6978865975133163E-6</v>
      </c>
      <c r="AA327">
        <f t="shared" si="93"/>
        <v>1.079290921305233E-5</v>
      </c>
      <c r="AB327">
        <f t="shared" si="100"/>
        <v>2.4795594117331113E-5</v>
      </c>
      <c r="AC327">
        <f t="shared" si="105"/>
        <v>5.6965316347504813E-5</v>
      </c>
      <c r="AD327">
        <f t="shared" si="109"/>
        <v>1.30871930360529E-4</v>
      </c>
      <c r="AE327">
        <f t="shared" si="119"/>
        <v>3.0066474224085241E-4</v>
      </c>
      <c r="AF327">
        <f t="shared" si="124"/>
        <v>6.9074618963534942E-4</v>
      </c>
      <c r="AG327">
        <f t="shared" si="91"/>
        <v>1.5869180235091906E-3</v>
      </c>
      <c r="AH327">
        <f t="shared" si="98"/>
        <v>3.6457802462403067E-3</v>
      </c>
      <c r="AI327">
        <f t="shared" si="103"/>
        <v>8.3758035430738526E-3</v>
      </c>
      <c r="AJ327">
        <f t="shared" si="108"/>
        <v>1.9242543503414547E-2</v>
      </c>
      <c r="AK327">
        <f t="shared" si="117"/>
        <v>4.4207756136662314E-2</v>
      </c>
      <c r="AL327">
        <f t="shared" si="122"/>
        <v>0.10156275308960366</v>
      </c>
      <c r="AM327">
        <f t="shared" si="127"/>
        <v>0.22636765044372925</v>
      </c>
    </row>
    <row r="328" spans="1:40" x14ac:dyDescent="0.2">
      <c r="A328">
        <v>314</v>
      </c>
      <c r="B328">
        <f t="shared" si="94"/>
        <v>31</v>
      </c>
      <c r="C328">
        <f t="shared" si="110"/>
        <v>3</v>
      </c>
      <c r="D328">
        <f t="shared" si="111"/>
        <v>752</v>
      </c>
      <c r="E328">
        <f t="shared" si="95"/>
        <v>-452</v>
      </c>
      <c r="F328" t="e">
        <f t="shared" si="112"/>
        <v>#N/A</v>
      </c>
      <c r="G328" t="e">
        <f t="shared" si="96"/>
        <v>#N/A</v>
      </c>
      <c r="H328">
        <f t="shared" si="113"/>
        <v>1.3474643691737975E-12</v>
      </c>
      <c r="I328">
        <f t="shared" si="101"/>
        <v>3.0956602085741175E-12</v>
      </c>
      <c r="J328">
        <f t="shared" si="106"/>
        <v>7.1119595784377348E-12</v>
      </c>
      <c r="K328">
        <f t="shared" si="115"/>
        <v>1.6338992537113667E-11</v>
      </c>
      <c r="L328">
        <f t="shared" si="120"/>
        <v>3.7537147699382605E-11</v>
      </c>
      <c r="M328">
        <f t="shared" si="125"/>
        <v>8.6237719627123077E-11</v>
      </c>
      <c r="N328">
        <f t="shared" si="92"/>
        <v>1.981222533487436E-10</v>
      </c>
      <c r="O328">
        <f t="shared" si="99"/>
        <v>4.5516541302001529E-10</v>
      </c>
      <c r="P328">
        <f t="shared" si="104"/>
        <v>1.0456955223752753E-9</v>
      </c>
      <c r="Q328">
        <f t="shared" si="114"/>
        <v>2.402377452760488E-9</v>
      </c>
      <c r="R328">
        <f t="shared" si="118"/>
        <v>5.5192140561358803E-9</v>
      </c>
      <c r="S328">
        <f t="shared" si="123"/>
        <v>1.2679824214319598E-8</v>
      </c>
      <c r="T328">
        <f t="shared" ref="T328:T391" si="128">$C$11*(EXP(-$C$7*($D328-($T$14-1)*$C$3))-EXP(-$C$5*($D328-($T$14-1)*$C$3)))</f>
        <v>2.9130586433280992E-8</v>
      </c>
      <c r="U328">
        <f t="shared" si="97"/>
        <v>6.6924513432017646E-8</v>
      </c>
      <c r="V328">
        <f t="shared" si="102"/>
        <v>1.5375215697667134E-7</v>
      </c>
      <c r="W328">
        <f t="shared" si="107"/>
        <v>3.532296995926965E-7</v>
      </c>
      <c r="X328">
        <f t="shared" si="116"/>
        <v>8.1150874971645335E-7</v>
      </c>
      <c r="Y328">
        <f t="shared" si="121"/>
        <v>1.8643575317299811E-6</v>
      </c>
      <c r="Z328">
        <f t="shared" si="126"/>
        <v>4.2831688596491243E-6</v>
      </c>
      <c r="AA328">
        <f t="shared" si="93"/>
        <v>9.8401380465069519E-6</v>
      </c>
      <c r="AB328">
        <f t="shared" si="100"/>
        <v>2.2606700773932549E-5</v>
      </c>
      <c r="AC328">
        <f t="shared" si="105"/>
        <v>5.1936559981853035E-5</v>
      </c>
      <c r="AD328">
        <f t="shared" si="109"/>
        <v>1.1931888203071885E-4</v>
      </c>
      <c r="AE328">
        <f t="shared" si="119"/>
        <v>2.7412280701754406E-4</v>
      </c>
      <c r="AF328">
        <f t="shared" si="124"/>
        <v>6.297688349764446E-4</v>
      </c>
      <c r="AG328">
        <f t="shared" si="91"/>
        <v>1.4468288495316827E-3</v>
      </c>
      <c r="AH328">
        <f t="shared" si="98"/>
        <v>3.3239398388385934E-3</v>
      </c>
      <c r="AI328">
        <f t="shared" si="103"/>
        <v>7.6364084499660045E-3</v>
      </c>
      <c r="AJ328">
        <f t="shared" si="108"/>
        <v>1.7543859649122806E-2</v>
      </c>
      <c r="AK328">
        <f t="shared" si="117"/>
        <v>4.0305205438492468E-2</v>
      </c>
      <c r="AL328">
        <f t="shared" si="122"/>
        <v>9.2597046304671707E-2</v>
      </c>
      <c r="AM328">
        <f t="shared" si="127"/>
        <v>0.21163565845759974</v>
      </c>
    </row>
    <row r="329" spans="1:40" x14ac:dyDescent="0.2">
      <c r="A329">
        <v>315</v>
      </c>
      <c r="B329">
        <f t="shared" si="94"/>
        <v>31</v>
      </c>
      <c r="C329">
        <f t="shared" si="110"/>
        <v>4</v>
      </c>
      <c r="D329">
        <f t="shared" si="111"/>
        <v>754.66666666666663</v>
      </c>
      <c r="E329">
        <f t="shared" si="95"/>
        <v>-454.66666666666663</v>
      </c>
      <c r="F329" t="e">
        <f t="shared" si="112"/>
        <v>#N/A</v>
      </c>
      <c r="G329" t="e">
        <f t="shared" si="96"/>
        <v>#N/A</v>
      </c>
      <c r="H329">
        <f t="shared" si="113"/>
        <v>1.2285135679066682E-12</v>
      </c>
      <c r="I329">
        <f t="shared" si="101"/>
        <v>2.8223830290918461E-12</v>
      </c>
      <c r="J329">
        <f t="shared" si="106"/>
        <v>6.4841334853787052E-12</v>
      </c>
      <c r="K329">
        <f t="shared" si="115"/>
        <v>1.489662693647142E-11</v>
      </c>
      <c r="L329">
        <f t="shared" si="120"/>
        <v>3.4223461713858491E-11</v>
      </c>
      <c r="M329">
        <f t="shared" si="125"/>
        <v>7.8624868346026531E-11</v>
      </c>
      <c r="N329">
        <f t="shared" si="92"/>
        <v>1.8063251386187825E-10</v>
      </c>
      <c r="O329">
        <f t="shared" si="99"/>
        <v>4.1498454306423739E-10</v>
      </c>
      <c r="P329">
        <f t="shared" si="104"/>
        <v>9.5338412393417152E-10</v>
      </c>
      <c r="Q329">
        <f t="shared" si="114"/>
        <v>2.1903015496869447E-9</v>
      </c>
      <c r="R329">
        <f t="shared" si="118"/>
        <v>5.0319915741456996E-9</v>
      </c>
      <c r="S329">
        <f t="shared" si="123"/>
        <v>1.1560480887160213E-8</v>
      </c>
      <c r="T329">
        <f t="shared" si="128"/>
        <v>2.6559010756111206E-8</v>
      </c>
      <c r="U329">
        <f t="shared" si="97"/>
        <v>6.1016583931787004E-8</v>
      </c>
      <c r="V329">
        <f t="shared" si="102"/>
        <v>1.4017929917996454E-7</v>
      </c>
      <c r="W329">
        <f t="shared" si="107"/>
        <v>3.2204746074532494E-7</v>
      </c>
      <c r="X329">
        <f t="shared" si="116"/>
        <v>7.3987077677825417E-7</v>
      </c>
      <c r="Y329">
        <f t="shared" si="121"/>
        <v>1.6997766883911151E-6</v>
      </c>
      <c r="Z329">
        <f t="shared" si="126"/>
        <v>3.905061371634364E-6</v>
      </c>
      <c r="AA329">
        <f t="shared" si="93"/>
        <v>8.9714751475177185E-6</v>
      </c>
      <c r="AB329">
        <f t="shared" si="100"/>
        <v>2.0611037487700776E-5</v>
      </c>
      <c r="AC329">
        <f t="shared" si="105"/>
        <v>4.7351729713808206E-5</v>
      </c>
      <c r="AD329">
        <f t="shared" si="109"/>
        <v>1.0878570805703143E-4</v>
      </c>
      <c r="AE329">
        <f t="shared" si="119"/>
        <v>2.499239277845994E-4</v>
      </c>
      <c r="AF329">
        <f t="shared" si="124"/>
        <v>5.7417440944113431E-4</v>
      </c>
      <c r="AG329">
        <f t="shared" si="91"/>
        <v>1.319106399212849E-3</v>
      </c>
      <c r="AH329">
        <f t="shared" si="98"/>
        <v>3.0305107016837239E-3</v>
      </c>
      <c r="AI329">
        <f t="shared" si="103"/>
        <v>6.9622853156500082E-3</v>
      </c>
      <c r="AJ329">
        <f t="shared" si="108"/>
        <v>1.5995131378214355E-2</v>
      </c>
      <c r="AK329">
        <f t="shared" si="117"/>
        <v>3.6747162204232561E-2</v>
      </c>
      <c r="AL329">
        <f t="shared" si="122"/>
        <v>8.442280953932943E-2</v>
      </c>
      <c r="AM329">
        <f t="shared" si="127"/>
        <v>0.19377999836034945</v>
      </c>
    </row>
    <row r="330" spans="1:40" x14ac:dyDescent="0.2">
      <c r="A330">
        <v>316</v>
      </c>
      <c r="B330">
        <f t="shared" si="94"/>
        <v>31</v>
      </c>
      <c r="C330">
        <f t="shared" si="110"/>
        <v>5</v>
      </c>
      <c r="D330">
        <f t="shared" si="111"/>
        <v>757.33333333333337</v>
      </c>
      <c r="E330">
        <f t="shared" si="95"/>
        <v>-457.33333333333337</v>
      </c>
      <c r="F330" t="e">
        <f t="shared" si="112"/>
        <v>#N/A</v>
      </c>
      <c r="G330" t="e">
        <f t="shared" si="96"/>
        <v>#N/A</v>
      </c>
      <c r="H330">
        <f t="shared" si="113"/>
        <v>1.1200634473593949E-12</v>
      </c>
      <c r="I330">
        <f t="shared" si="101"/>
        <v>2.5732300789480898E-12</v>
      </c>
      <c r="J330">
        <f t="shared" si="106"/>
        <v>5.9117303174331239E-12</v>
      </c>
      <c r="K330">
        <f t="shared" si="115"/>
        <v>1.3581589781643058E-11</v>
      </c>
      <c r="L330">
        <f t="shared" si="120"/>
        <v>3.1202299680835846E-11</v>
      </c>
      <c r="M330">
        <f t="shared" si="125"/>
        <v>7.1684060631001298E-11</v>
      </c>
      <c r="N330">
        <f t="shared" si="92"/>
        <v>1.6468672505267783E-10</v>
      </c>
      <c r="O330">
        <f t="shared" si="99"/>
        <v>3.7835074031572008E-10</v>
      </c>
      <c r="P330">
        <f t="shared" si="104"/>
        <v>8.692217460251561E-10</v>
      </c>
      <c r="Q330">
        <f t="shared" si="114"/>
        <v>1.996947179573495E-9</v>
      </c>
      <c r="R330">
        <f t="shared" si="118"/>
        <v>4.5877798803840855E-9</v>
      </c>
      <c r="S330">
        <f t="shared" si="123"/>
        <v>1.0539950403371387E-8</v>
      </c>
      <c r="T330">
        <f t="shared" si="128"/>
        <v>2.4214447380206099E-8</v>
      </c>
      <c r="U330">
        <f t="shared" si="97"/>
        <v>5.5630191745610023E-8</v>
      </c>
      <c r="V330">
        <f t="shared" si="102"/>
        <v>1.2780461949270376E-7</v>
      </c>
      <c r="W330">
        <f t="shared" si="107"/>
        <v>2.936179123445811E-7</v>
      </c>
      <c r="X330">
        <f t="shared" si="116"/>
        <v>6.7455682581576795E-7</v>
      </c>
      <c r="Y330">
        <f t="shared" si="121"/>
        <v>1.5497246323331882E-6</v>
      </c>
      <c r="Z330">
        <f t="shared" si="126"/>
        <v>3.5603322717190373E-6</v>
      </c>
      <c r="AA330">
        <f t="shared" si="93"/>
        <v>8.1794956475330304E-6</v>
      </c>
      <c r="AB330">
        <f t="shared" si="100"/>
        <v>1.8791546390053201E-5</v>
      </c>
      <c r="AC330">
        <f t="shared" si="105"/>
        <v>4.3171636852209169E-5</v>
      </c>
      <c r="AD330">
        <f t="shared" si="109"/>
        <v>9.9182376469324112E-5</v>
      </c>
      <c r="AE330">
        <f t="shared" si="119"/>
        <v>2.2786126539001828E-4</v>
      </c>
      <c r="AF330">
        <f t="shared" si="124"/>
        <v>5.2348772144211373E-4</v>
      </c>
      <c r="AG330">
        <f t="shared" ref="AG330:AG393" si="129">$C$11*(EXP(-$C$7*($D330-($AG$14-1)*$C$3))-EXP(-$C$5*($D330-($AG$14-1)*$C$3)))</f>
        <v>1.2026589689634042E-3</v>
      </c>
      <c r="AH330">
        <f t="shared" si="98"/>
        <v>2.762984758541386E-3</v>
      </c>
      <c r="AI330">
        <f t="shared" si="103"/>
        <v>6.347672094036738E-3</v>
      </c>
      <c r="AJ330">
        <f t="shared" si="108"/>
        <v>1.4583120984961173E-2</v>
      </c>
      <c r="AK330">
        <f t="shared" si="117"/>
        <v>3.3503214172295286E-2</v>
      </c>
      <c r="AL330">
        <f t="shared" si="122"/>
        <v>7.6970174012036846E-2</v>
      </c>
      <c r="AM330">
        <f t="shared" si="127"/>
        <v>0.17680382811963441</v>
      </c>
    </row>
    <row r="331" spans="1:40" x14ac:dyDescent="0.2">
      <c r="A331">
        <v>317</v>
      </c>
      <c r="B331">
        <f t="shared" si="94"/>
        <v>31</v>
      </c>
      <c r="C331">
        <f t="shared" si="110"/>
        <v>6</v>
      </c>
      <c r="D331">
        <f t="shared" si="111"/>
        <v>760</v>
      </c>
      <c r="E331">
        <f t="shared" si="95"/>
        <v>-460</v>
      </c>
      <c r="F331" t="e">
        <f t="shared" si="112"/>
        <v>#N/A</v>
      </c>
      <c r="G331" t="e">
        <f t="shared" si="96"/>
        <v>#N/A</v>
      </c>
      <c r="H331">
        <f t="shared" si="113"/>
        <v>1.0211870335696038E-12</v>
      </c>
      <c r="I331">
        <f t="shared" si="101"/>
        <v>2.346071731211412E-12</v>
      </c>
      <c r="J331">
        <f t="shared" si="106"/>
        <v>5.3898574766951907E-12</v>
      </c>
      <c r="K331">
        <f t="shared" si="115"/>
        <v>1.2382640834296472E-11</v>
      </c>
      <c r="L331">
        <f t="shared" si="120"/>
        <v>2.8447838313750943E-11</v>
      </c>
      <c r="M331">
        <f t="shared" si="125"/>
        <v>6.5355970148454668E-11</v>
      </c>
      <c r="N331">
        <f t="shared" si="92"/>
        <v>1.5014859079753045E-10</v>
      </c>
      <c r="O331">
        <f t="shared" si="99"/>
        <v>3.4495087850849236E-10</v>
      </c>
      <c r="P331">
        <f t="shared" si="104"/>
        <v>7.924890133949747E-10</v>
      </c>
      <c r="Q331">
        <f t="shared" si="114"/>
        <v>1.8206616520800614E-9</v>
      </c>
      <c r="R331">
        <f t="shared" si="118"/>
        <v>4.182782089501102E-9</v>
      </c>
      <c r="S331">
        <f t="shared" si="123"/>
        <v>9.6095098110419535E-9</v>
      </c>
      <c r="T331">
        <f t="shared" si="128"/>
        <v>2.2076856224543524E-8</v>
      </c>
      <c r="U331">
        <f t="shared" si="97"/>
        <v>5.07192968572784E-8</v>
      </c>
      <c r="V331">
        <f t="shared" si="102"/>
        <v>1.1652234573312398E-7</v>
      </c>
      <c r="W331">
        <f t="shared" si="107"/>
        <v>2.6769805372807064E-7</v>
      </c>
      <c r="X331">
        <f t="shared" si="116"/>
        <v>6.1500862790668418E-7</v>
      </c>
      <c r="Y331">
        <f t="shared" si="121"/>
        <v>1.4129187983707839E-6</v>
      </c>
      <c r="Z331">
        <f t="shared" si="126"/>
        <v>3.2460349988658138E-6</v>
      </c>
      <c r="AA331">
        <f t="shared" si="93"/>
        <v>7.4574301269199262E-6</v>
      </c>
      <c r="AB331">
        <f t="shared" si="100"/>
        <v>1.7132675438596497E-5</v>
      </c>
      <c r="AC331">
        <f t="shared" si="105"/>
        <v>3.9360552186027815E-5</v>
      </c>
      <c r="AD331">
        <f t="shared" si="109"/>
        <v>9.0426803095730208E-5</v>
      </c>
      <c r="AE331">
        <f t="shared" si="119"/>
        <v>2.0774623992741217E-4</v>
      </c>
      <c r="AF331">
        <f t="shared" si="124"/>
        <v>4.7727552812287512E-4</v>
      </c>
      <c r="AG331">
        <f t="shared" si="129"/>
        <v>1.0964912280701756E-3</v>
      </c>
      <c r="AH331">
        <f t="shared" si="98"/>
        <v>2.5190753399057793E-3</v>
      </c>
      <c r="AI331">
        <f t="shared" si="103"/>
        <v>5.7873153981267316E-3</v>
      </c>
      <c r="AJ331">
        <f t="shared" si="108"/>
        <v>1.329575935535437E-2</v>
      </c>
      <c r="AK331">
        <f t="shared" si="117"/>
        <v>3.0545633799864007E-2</v>
      </c>
      <c r="AL331">
        <f t="shared" si="122"/>
        <v>7.0175438596235928E-2</v>
      </c>
      <c r="AM331">
        <f t="shared" si="127"/>
        <v>0.16121653858511018</v>
      </c>
    </row>
    <row r="332" spans="1:40" x14ac:dyDescent="0.2">
      <c r="A332">
        <v>318</v>
      </c>
      <c r="B332">
        <f t="shared" si="94"/>
        <v>31</v>
      </c>
      <c r="C332">
        <f t="shared" si="110"/>
        <v>7</v>
      </c>
      <c r="D332">
        <f t="shared" si="111"/>
        <v>762.66666666666674</v>
      </c>
      <c r="E332">
        <f t="shared" si="95"/>
        <v>-462.66666666666674</v>
      </c>
      <c r="F332" t="e">
        <f t="shared" si="112"/>
        <v>#N/A</v>
      </c>
      <c r="G332" t="e">
        <f t="shared" si="96"/>
        <v>#N/A</v>
      </c>
      <c r="H332">
        <f t="shared" si="113"/>
        <v>9.3103918352946013E-13</v>
      </c>
      <c r="I332">
        <f t="shared" si="101"/>
        <v>2.1389663571161472E-12</v>
      </c>
      <c r="J332">
        <f t="shared" si="106"/>
        <v>4.914054271626638E-12</v>
      </c>
      <c r="K332">
        <f t="shared" si="115"/>
        <v>1.1289532116367347E-11</v>
      </c>
      <c r="L332">
        <f t="shared" si="120"/>
        <v>2.5936533941514733E-11</v>
      </c>
      <c r="M332">
        <f t="shared" si="125"/>
        <v>5.9586507745885487E-11</v>
      </c>
      <c r="N332">
        <f t="shared" ref="N332:N395" si="130">$C$11*(EXP(-$C$7*($D332-($N$14-1)*$C$3))-EXP(-$C$5*($D332-($N$14-1)*$C$3)))</f>
        <v>1.368938468554335E-10</v>
      </c>
      <c r="O332">
        <f t="shared" si="99"/>
        <v>3.1449947338410499E-10</v>
      </c>
      <c r="P332">
        <f t="shared" si="104"/>
        <v>7.2253005544751053E-10</v>
      </c>
      <c r="Q332">
        <f t="shared" si="114"/>
        <v>1.659938172256944E-9</v>
      </c>
      <c r="R332">
        <f t="shared" si="118"/>
        <v>3.8135364957366728E-9</v>
      </c>
      <c r="S332">
        <f t="shared" si="123"/>
        <v>8.7612061987477489E-9</v>
      </c>
      <c r="T332">
        <f t="shared" si="128"/>
        <v>2.0127966296582732E-8</v>
      </c>
      <c r="U332">
        <f t="shared" si="97"/>
        <v>4.62419235486407E-8</v>
      </c>
      <c r="V332">
        <f t="shared" si="102"/>
        <v>1.0623604302444447E-7</v>
      </c>
      <c r="W332">
        <f t="shared" si="107"/>
        <v>2.440663357271468E-7</v>
      </c>
      <c r="X332">
        <f t="shared" si="116"/>
        <v>5.6071719671985519E-7</v>
      </c>
      <c r="Y332">
        <f t="shared" si="121"/>
        <v>1.2881898429812932E-6</v>
      </c>
      <c r="Z332">
        <f t="shared" si="126"/>
        <v>2.9594831071130014E-6</v>
      </c>
      <c r="AA332">
        <f t="shared" si="93"/>
        <v>6.7991067535644374E-6</v>
      </c>
      <c r="AB332">
        <f t="shared" si="100"/>
        <v>1.5620245486537402E-5</v>
      </c>
      <c r="AC332">
        <f t="shared" si="105"/>
        <v>3.5885900590070752E-5</v>
      </c>
      <c r="AD332">
        <f t="shared" si="109"/>
        <v>8.2444149950802804E-5</v>
      </c>
      <c r="AE332">
        <f t="shared" si="119"/>
        <v>1.8940691885523198E-4</v>
      </c>
      <c r="AF332">
        <f t="shared" si="124"/>
        <v>4.3514283222812383E-4</v>
      </c>
      <c r="AG332">
        <f t="shared" si="129"/>
        <v>9.9969571113839328E-4</v>
      </c>
      <c r="AH332">
        <f t="shared" si="98"/>
        <v>2.2966976377645273E-3</v>
      </c>
      <c r="AI332">
        <f t="shared" si="103"/>
        <v>5.276425596851376E-3</v>
      </c>
      <c r="AJ332">
        <f t="shared" si="108"/>
        <v>1.2122042806734849E-2</v>
      </c>
      <c r="AK332">
        <f t="shared" si="117"/>
        <v>2.7849141262599915E-2</v>
      </c>
      <c r="AL332">
        <f t="shared" si="122"/>
        <v>6.3980525512816938E-2</v>
      </c>
      <c r="AM332">
        <f t="shared" si="127"/>
        <v>0.14698797426010388</v>
      </c>
    </row>
    <row r="333" spans="1:40" x14ac:dyDescent="0.2">
      <c r="A333">
        <v>319</v>
      </c>
      <c r="B333">
        <f t="shared" si="94"/>
        <v>31</v>
      </c>
      <c r="C333">
        <f t="shared" si="110"/>
        <v>8</v>
      </c>
      <c r="D333">
        <f t="shared" si="111"/>
        <v>765.33333333333337</v>
      </c>
      <c r="E333">
        <f t="shared" si="95"/>
        <v>-465.33333333333337</v>
      </c>
      <c r="F333" t="e">
        <f t="shared" si="112"/>
        <v>#N/A</v>
      </c>
      <c r="G333" t="e">
        <f t="shared" si="96"/>
        <v>#N/A</v>
      </c>
      <c r="H333">
        <f t="shared" si="113"/>
        <v>8.488493613526909E-13</v>
      </c>
      <c r="I333">
        <f t="shared" si="101"/>
        <v>1.9501437300522396E-12</v>
      </c>
      <c r="J333">
        <f t="shared" si="106"/>
        <v>4.4802537894375795E-12</v>
      </c>
      <c r="K333">
        <f t="shared" si="115"/>
        <v>1.0292920315792361E-11</v>
      </c>
      <c r="L333">
        <f t="shared" si="120"/>
        <v>2.3646921269732499E-11</v>
      </c>
      <c r="M333">
        <f t="shared" si="125"/>
        <v>5.4326359126572243E-11</v>
      </c>
      <c r="N333">
        <f t="shared" si="130"/>
        <v>1.2480919872334339E-10</v>
      </c>
      <c r="O333">
        <f t="shared" si="99"/>
        <v>2.8673624252400524E-10</v>
      </c>
      <c r="P333">
        <f t="shared" si="104"/>
        <v>6.5874690021071151E-10</v>
      </c>
      <c r="Q333">
        <f t="shared" si="114"/>
        <v>1.5134029612628805E-9</v>
      </c>
      <c r="R333">
        <f t="shared" si="118"/>
        <v>3.4768869841006256E-9</v>
      </c>
      <c r="S333">
        <f t="shared" si="123"/>
        <v>7.9877887182939816E-9</v>
      </c>
      <c r="T333">
        <f t="shared" si="128"/>
        <v>1.8351119521536345E-8</v>
      </c>
      <c r="U333">
        <f t="shared" si="97"/>
        <v>4.2159801613485557E-8</v>
      </c>
      <c r="V333">
        <f t="shared" si="102"/>
        <v>9.6857789520824421E-8</v>
      </c>
      <c r="W333">
        <f t="shared" si="107"/>
        <v>2.2252076698244015E-7</v>
      </c>
      <c r="X333">
        <f t="shared" si="116"/>
        <v>5.1121847797081419E-7</v>
      </c>
      <c r="Y333">
        <f t="shared" si="121"/>
        <v>1.1744716493783244E-6</v>
      </c>
      <c r="Z333">
        <f t="shared" si="126"/>
        <v>2.6982273032630722E-6</v>
      </c>
      <c r="AA333">
        <f t="shared" si="93"/>
        <v>6.1988985293327553E-6</v>
      </c>
      <c r="AB333">
        <f t="shared" si="100"/>
        <v>1.4241329086876151E-5</v>
      </c>
      <c r="AC333">
        <f t="shared" si="105"/>
        <v>3.2717982590132128E-5</v>
      </c>
      <c r="AD333">
        <f t="shared" si="109"/>
        <v>7.5166185560212817E-5</v>
      </c>
      <c r="AE333">
        <f t="shared" si="119"/>
        <v>1.726865474088367E-4</v>
      </c>
      <c r="AF333">
        <f t="shared" si="124"/>
        <v>3.9672950587729612E-4</v>
      </c>
      <c r="AG333">
        <f t="shared" si="129"/>
        <v>9.1144506156007343E-4</v>
      </c>
      <c r="AH333">
        <f t="shared" si="98"/>
        <v>2.0939508857684553E-3</v>
      </c>
      <c r="AI333">
        <f t="shared" si="103"/>
        <v>4.8106358758536185E-3</v>
      </c>
      <c r="AJ333">
        <f t="shared" si="108"/>
        <v>1.105193903416554E-2</v>
      </c>
      <c r="AK333">
        <f t="shared" si="117"/>
        <v>2.5390688376146955E-2</v>
      </c>
      <c r="AL333">
        <f t="shared" si="122"/>
        <v>5.833248393983835E-2</v>
      </c>
      <c r="AM333">
        <f t="shared" si="127"/>
        <v>0.13401275045313807</v>
      </c>
    </row>
    <row r="334" spans="1:40" x14ac:dyDescent="0.2">
      <c r="A334">
        <v>320</v>
      </c>
      <c r="B334">
        <f t="shared" si="94"/>
        <v>31</v>
      </c>
      <c r="C334">
        <f t="shared" si="110"/>
        <v>9</v>
      </c>
      <c r="D334">
        <f t="shared" si="111"/>
        <v>768</v>
      </c>
      <c r="E334">
        <f t="shared" si="95"/>
        <v>-468</v>
      </c>
      <c r="F334" t="e">
        <f t="shared" si="112"/>
        <v>#N/A</v>
      </c>
      <c r="G334" t="e">
        <f t="shared" si="96"/>
        <v>#N/A</v>
      </c>
      <c r="H334">
        <f t="shared" si="113"/>
        <v>7.73915052143532E-13</v>
      </c>
      <c r="I334">
        <f t="shared" si="101"/>
        <v>1.7779898946094333E-12</v>
      </c>
      <c r="J334">
        <f t="shared" si="106"/>
        <v>4.0847481342784159E-12</v>
      </c>
      <c r="K334">
        <f t="shared" si="115"/>
        <v>9.3842869248456497E-12</v>
      </c>
      <c r="L334">
        <f t="shared" si="120"/>
        <v>2.1559429906780766E-11</v>
      </c>
      <c r="M334">
        <f t="shared" si="125"/>
        <v>4.9530563337185893E-11</v>
      </c>
      <c r="N334">
        <f t="shared" si="130"/>
        <v>1.1379135325500378E-10</v>
      </c>
      <c r="O334">
        <f t="shared" si="99"/>
        <v>2.6142388059381872E-10</v>
      </c>
      <c r="P334">
        <f t="shared" si="104"/>
        <v>6.0059436319012189E-10</v>
      </c>
      <c r="Q334">
        <f t="shared" si="114"/>
        <v>1.3798035140339697E-9</v>
      </c>
      <c r="R334">
        <f t="shared" si="118"/>
        <v>3.1699560535798992E-9</v>
      </c>
      <c r="S334">
        <f t="shared" si="123"/>
        <v>7.2826466083202471E-9</v>
      </c>
      <c r="T334">
        <f t="shared" si="128"/>
        <v>1.6731128358004412E-8</v>
      </c>
      <c r="U334">
        <f t="shared" si="97"/>
        <v>3.8438039244167821E-8</v>
      </c>
      <c r="V334">
        <f t="shared" si="102"/>
        <v>8.8307424898174111E-8</v>
      </c>
      <c r="W334">
        <f t="shared" si="107"/>
        <v>2.0287718742911363E-7</v>
      </c>
      <c r="X334">
        <f t="shared" si="116"/>
        <v>4.6608938293249603E-7</v>
      </c>
      <c r="Y334">
        <f t="shared" si="121"/>
        <v>1.0707922149122809E-6</v>
      </c>
      <c r="Z334">
        <f t="shared" si="126"/>
        <v>2.4600345116267376E-6</v>
      </c>
      <c r="AA334">
        <f t="shared" ref="AA334:AA397" si="131">$C$11*(EXP(-$C$7*($D334-($AA$14-1)*$C$3))-EXP(-$C$5*($D334-($AA$14-1)*$C$3)))</f>
        <v>5.6516751934831363E-6</v>
      </c>
      <c r="AB334">
        <f t="shared" si="100"/>
        <v>1.2984139995463257E-5</v>
      </c>
      <c r="AC334">
        <f t="shared" si="105"/>
        <v>2.9829720507679708E-5</v>
      </c>
      <c r="AD334">
        <f t="shared" si="109"/>
        <v>6.8530701754386002E-5</v>
      </c>
      <c r="AE334">
        <f t="shared" si="119"/>
        <v>1.5744220874411129E-4</v>
      </c>
      <c r="AF334">
        <f t="shared" si="124"/>
        <v>3.6170721238292089E-4</v>
      </c>
      <c r="AG334">
        <f t="shared" si="129"/>
        <v>8.3098495970964812E-4</v>
      </c>
      <c r="AH334">
        <f t="shared" si="98"/>
        <v>1.9091021124915007E-3</v>
      </c>
      <c r="AI334">
        <f t="shared" si="103"/>
        <v>4.3859649122807032E-3</v>
      </c>
      <c r="AJ334">
        <f t="shared" si="108"/>
        <v>1.0076301359623119E-2</v>
      </c>
      <c r="AK334">
        <f t="shared" si="117"/>
        <v>2.3149261592506919E-2</v>
      </c>
      <c r="AL334">
        <f t="shared" si="122"/>
        <v>5.3183037421416487E-2</v>
      </c>
      <c r="AM334">
        <f t="shared" si="127"/>
        <v>0.12218251846832767</v>
      </c>
    </row>
    <row r="335" spans="1:40" s="1" customFormat="1" x14ac:dyDescent="0.2">
      <c r="A335" s="1">
        <v>321</v>
      </c>
      <c r="B335" s="1">
        <f t="shared" ref="B335:B398" si="132">FLOOR(A335-1,10)/10</f>
        <v>32</v>
      </c>
      <c r="C335" s="1">
        <f t="shared" si="110"/>
        <v>0</v>
      </c>
      <c r="D335" s="1">
        <f t="shared" si="111"/>
        <v>768</v>
      </c>
      <c r="E335" s="1">
        <f t="shared" ref="E335:E398" si="133">$G$11-D335</f>
        <v>-468</v>
      </c>
      <c r="F335" s="1" t="e">
        <f t="shared" si="112"/>
        <v>#N/A</v>
      </c>
      <c r="G335" s="1" t="e">
        <f t="shared" si="96"/>
        <v>#N/A</v>
      </c>
      <c r="H335" s="1">
        <f t="shared" si="113"/>
        <v>7.73915052143532E-13</v>
      </c>
      <c r="I335" s="1">
        <f t="shared" si="101"/>
        <v>1.7779898946094333E-12</v>
      </c>
      <c r="J335" s="1">
        <f t="shared" si="106"/>
        <v>4.0847481342784159E-12</v>
      </c>
      <c r="K335" s="1">
        <f t="shared" si="115"/>
        <v>9.3842869248456497E-12</v>
      </c>
      <c r="L335" s="1">
        <f t="shared" si="120"/>
        <v>2.1559429906780766E-11</v>
      </c>
      <c r="M335" s="1">
        <f t="shared" si="125"/>
        <v>4.9530563337185893E-11</v>
      </c>
      <c r="N335" s="1">
        <f t="shared" si="130"/>
        <v>1.1379135325500378E-10</v>
      </c>
      <c r="O335" s="1">
        <f t="shared" si="99"/>
        <v>2.6142388059381872E-10</v>
      </c>
      <c r="P335" s="1">
        <f t="shared" si="104"/>
        <v>6.0059436319012189E-10</v>
      </c>
      <c r="Q335" s="1">
        <f t="shared" si="114"/>
        <v>1.3798035140339697E-9</v>
      </c>
      <c r="R335" s="1">
        <f t="shared" si="118"/>
        <v>3.1699560535798992E-9</v>
      </c>
      <c r="S335" s="1">
        <f t="shared" si="123"/>
        <v>7.2826466083202471E-9</v>
      </c>
      <c r="T335" s="1">
        <f t="shared" si="128"/>
        <v>1.6731128358004412E-8</v>
      </c>
      <c r="U335" s="1">
        <f t="shared" si="97"/>
        <v>3.8438039244167821E-8</v>
      </c>
      <c r="V335" s="1">
        <f t="shared" si="102"/>
        <v>8.8307424898174111E-8</v>
      </c>
      <c r="W335" s="1">
        <f t="shared" si="107"/>
        <v>2.0287718742911363E-7</v>
      </c>
      <c r="X335" s="1">
        <f t="shared" si="116"/>
        <v>4.6608938293249603E-7</v>
      </c>
      <c r="Y335" s="1">
        <f t="shared" si="121"/>
        <v>1.0707922149122809E-6</v>
      </c>
      <c r="Z335" s="1">
        <f t="shared" si="126"/>
        <v>2.4600345116267376E-6</v>
      </c>
      <c r="AA335" s="1">
        <f t="shared" si="131"/>
        <v>5.6516751934831363E-6</v>
      </c>
      <c r="AB335" s="1">
        <f t="shared" si="100"/>
        <v>1.2984139995463257E-5</v>
      </c>
      <c r="AC335" s="1">
        <f t="shared" si="105"/>
        <v>2.9829720507679708E-5</v>
      </c>
      <c r="AD335" s="1">
        <f t="shared" si="109"/>
        <v>6.8530701754386002E-5</v>
      </c>
      <c r="AE335" s="1">
        <f t="shared" si="119"/>
        <v>1.5744220874411129E-4</v>
      </c>
      <c r="AF335" s="1">
        <f t="shared" si="124"/>
        <v>3.6170721238292089E-4</v>
      </c>
      <c r="AG335" s="1">
        <f t="shared" si="129"/>
        <v>8.3098495970964812E-4</v>
      </c>
      <c r="AH335" s="1">
        <f t="shared" si="98"/>
        <v>1.9091021124915007E-3</v>
      </c>
      <c r="AI335" s="1">
        <f t="shared" si="103"/>
        <v>4.3859649122807032E-3</v>
      </c>
      <c r="AJ335" s="1">
        <f t="shared" si="108"/>
        <v>1.0076301359623119E-2</v>
      </c>
      <c r="AK335" s="1">
        <f t="shared" si="117"/>
        <v>2.3149261592506919E-2</v>
      </c>
      <c r="AL335" s="1">
        <f t="shared" si="122"/>
        <v>5.3183037421416487E-2</v>
      </c>
      <c r="AM335" s="1">
        <f t="shared" si="127"/>
        <v>0.12218251846832767</v>
      </c>
      <c r="AN335" s="1">
        <f>$C$11*(EXP(-$C$7*($D335-($AN$14-1)*$C$3))-EXP(-$C$5*($D335-($AN$14-1)*$C$3)))</f>
        <v>0</v>
      </c>
    </row>
    <row r="336" spans="1:40" x14ac:dyDescent="0.2">
      <c r="A336">
        <v>322</v>
      </c>
      <c r="B336">
        <f t="shared" si="132"/>
        <v>32</v>
      </c>
      <c r="C336">
        <f t="shared" si="110"/>
        <v>1</v>
      </c>
      <c r="D336">
        <f t="shared" si="111"/>
        <v>770.66666666666674</v>
      </c>
      <c r="E336">
        <f t="shared" si="133"/>
        <v>-470.66666666666674</v>
      </c>
      <c r="F336" t="e">
        <f t="shared" si="112"/>
        <v>#N/A</v>
      </c>
      <c r="G336" t="e">
        <f t="shared" ref="G336:G399" si="134">IF(E336&lt;0,NA(),SUM(H336:AZ336))</f>
        <v>#N/A</v>
      </c>
      <c r="H336">
        <f t="shared" si="113"/>
        <v>7.0559575727295899E-13</v>
      </c>
      <c r="I336">
        <f t="shared" si="101"/>
        <v>1.6210333713446704E-12</v>
      </c>
      <c r="J336">
        <f t="shared" si="106"/>
        <v>3.7241567341178421E-12</v>
      </c>
      <c r="K336">
        <f t="shared" si="115"/>
        <v>8.5558654284645904E-12</v>
      </c>
      <c r="L336">
        <f t="shared" si="120"/>
        <v>1.9656217086506555E-11</v>
      </c>
      <c r="M336">
        <f t="shared" si="125"/>
        <v>4.5158128465469395E-11</v>
      </c>
      <c r="N336">
        <f t="shared" si="130"/>
        <v>1.0374613576605896E-10</v>
      </c>
      <c r="O336">
        <f t="shared" si="99"/>
        <v>2.38346030983542E-10</v>
      </c>
      <c r="P336">
        <f t="shared" si="104"/>
        <v>5.475753874217342E-10</v>
      </c>
      <c r="Q336">
        <f t="shared" si="114"/>
        <v>1.2579978935364204E-9</v>
      </c>
      <c r="R336">
        <f t="shared" si="118"/>
        <v>2.8901202217900425E-9</v>
      </c>
      <c r="S336">
        <f t="shared" si="123"/>
        <v>6.6397526890277767E-9</v>
      </c>
      <c r="T336">
        <f t="shared" si="128"/>
        <v>1.5254145982946695E-8</v>
      </c>
      <c r="U336">
        <f t="shared" si="97"/>
        <v>3.5044824794991002E-8</v>
      </c>
      <c r="V336">
        <f t="shared" si="102"/>
        <v>8.0511865186330943E-8</v>
      </c>
      <c r="W336">
        <f t="shared" si="107"/>
        <v>1.8496769419456248E-7</v>
      </c>
      <c r="X336">
        <f t="shared" si="116"/>
        <v>4.2494417209777718E-7</v>
      </c>
      <c r="Y336">
        <f t="shared" si="121"/>
        <v>9.7626534290858719E-7</v>
      </c>
      <c r="Z336">
        <f t="shared" si="126"/>
        <v>2.2428687868794212E-6</v>
      </c>
      <c r="AA336">
        <f t="shared" si="131"/>
        <v>5.1527593719251736E-6</v>
      </c>
      <c r="AB336">
        <f t="shared" si="100"/>
        <v>1.1837932428452007E-5</v>
      </c>
      <c r="AC336">
        <f t="shared" si="105"/>
        <v>2.7196427014257753E-5</v>
      </c>
      <c r="AD336">
        <f t="shared" si="109"/>
        <v>6.2480981946149621E-5</v>
      </c>
      <c r="AE336">
        <f t="shared" si="119"/>
        <v>1.435436023602829E-4</v>
      </c>
      <c r="AF336">
        <f t="shared" si="124"/>
        <v>3.29776599803211E-4</v>
      </c>
      <c r="AG336">
        <f t="shared" si="129"/>
        <v>7.5762767542092804E-4</v>
      </c>
      <c r="AH336">
        <f t="shared" si="98"/>
        <v>1.7405713289124955E-3</v>
      </c>
      <c r="AI336">
        <f t="shared" si="103"/>
        <v>3.998782844553574E-3</v>
      </c>
      <c r="AJ336">
        <f t="shared" si="108"/>
        <v>9.1867905510581074E-3</v>
      </c>
      <c r="AK336">
        <f t="shared" si="117"/>
        <v>2.1105702387405507E-2</v>
      </c>
      <c r="AL336">
        <f t="shared" si="122"/>
        <v>4.8488171226939228E-2</v>
      </c>
      <c r="AM336">
        <f t="shared" si="127"/>
        <v>0.11139656241541207</v>
      </c>
      <c r="AN336">
        <f t="shared" ref="AN336:AN399" si="135">$C$11*(EXP(-$C$7*($D336-($AN$14-1)*$C$3))-EXP(-$C$5*($D336-($AN$14-1)*$C$3)))</f>
        <v>0.21171434591476873</v>
      </c>
    </row>
    <row r="337" spans="1:41" x14ac:dyDescent="0.2">
      <c r="A337">
        <v>323</v>
      </c>
      <c r="B337">
        <f t="shared" si="132"/>
        <v>32</v>
      </c>
      <c r="C337">
        <f t="shared" si="110"/>
        <v>2</v>
      </c>
      <c r="D337">
        <f t="shared" si="111"/>
        <v>773.33333333333326</v>
      </c>
      <c r="E337">
        <f t="shared" si="133"/>
        <v>-473.33333333333326</v>
      </c>
      <c r="F337" t="e">
        <f t="shared" si="112"/>
        <v>#N/A</v>
      </c>
      <c r="G337" t="e">
        <f t="shared" si="134"/>
        <v>#N/A</v>
      </c>
      <c r="H337">
        <f t="shared" si="113"/>
        <v>6.433075197370269E-13</v>
      </c>
      <c r="I337">
        <f t="shared" si="101"/>
        <v>1.4779325793582911E-12</v>
      </c>
      <c r="J337">
        <f t="shared" si="106"/>
        <v>3.3953974454107761E-12</v>
      </c>
      <c r="K337">
        <f t="shared" si="115"/>
        <v>7.8005749202089874E-12</v>
      </c>
      <c r="L337">
        <f t="shared" si="120"/>
        <v>1.7921015157750386E-11</v>
      </c>
      <c r="M337">
        <f t="shared" si="125"/>
        <v>4.1171681263169599E-11</v>
      </c>
      <c r="N337">
        <f t="shared" si="130"/>
        <v>9.4587685078930344E-11</v>
      </c>
      <c r="O337">
        <f t="shared" si="99"/>
        <v>2.173054365062898E-10</v>
      </c>
      <c r="P337">
        <f t="shared" si="104"/>
        <v>4.992367948933754E-10</v>
      </c>
      <c r="Q337">
        <f t="shared" si="114"/>
        <v>1.1469449700960251E-9</v>
      </c>
      <c r="R337">
        <f t="shared" si="118"/>
        <v>2.6349876008428556E-9</v>
      </c>
      <c r="S337">
        <f t="shared" si="123"/>
        <v>6.0536118450515453E-9</v>
      </c>
      <c r="T337">
        <f t="shared" si="128"/>
        <v>1.3907547936402554E-8</v>
      </c>
      <c r="U337">
        <f t="shared" si="97"/>
        <v>3.1951154873176046E-8</v>
      </c>
      <c r="V337">
        <f t="shared" si="102"/>
        <v>7.340447808614566E-8</v>
      </c>
      <c r="W337">
        <f t="shared" si="107"/>
        <v>1.6863920645394284E-7</v>
      </c>
      <c r="X337">
        <f t="shared" si="116"/>
        <v>3.8743115808329911E-7</v>
      </c>
      <c r="Y337">
        <f t="shared" si="121"/>
        <v>8.9008306792976397E-7</v>
      </c>
      <c r="Z337">
        <f t="shared" si="126"/>
        <v>2.0448739118832644E-6</v>
      </c>
      <c r="AA337">
        <f t="shared" si="131"/>
        <v>4.6978865975133163E-6</v>
      </c>
      <c r="AB337">
        <f t="shared" si="100"/>
        <v>1.079290921305233E-5</v>
      </c>
      <c r="AC337">
        <f t="shared" si="105"/>
        <v>2.4795594117331113E-5</v>
      </c>
      <c r="AD337">
        <f t="shared" si="109"/>
        <v>5.6965316347504813E-5</v>
      </c>
      <c r="AE337">
        <f t="shared" si="119"/>
        <v>1.30871930360529E-4</v>
      </c>
      <c r="AF337">
        <f t="shared" si="124"/>
        <v>3.0066474224085241E-4</v>
      </c>
      <c r="AG337">
        <f t="shared" si="129"/>
        <v>6.9074618963534942E-4</v>
      </c>
      <c r="AH337">
        <f t="shared" si="98"/>
        <v>1.5869180235091906E-3</v>
      </c>
      <c r="AI337">
        <f t="shared" si="103"/>
        <v>3.6457802462403067E-3</v>
      </c>
      <c r="AJ337">
        <f t="shared" si="108"/>
        <v>8.3758035430738526E-3</v>
      </c>
      <c r="AK337">
        <f t="shared" si="117"/>
        <v>1.9242543503414547E-2</v>
      </c>
      <c r="AL337">
        <f t="shared" si="122"/>
        <v>4.4207756136662314E-2</v>
      </c>
      <c r="AM337">
        <f t="shared" si="127"/>
        <v>0.10156275308960366</v>
      </c>
      <c r="AN337">
        <f t="shared" si="135"/>
        <v>0.22636765044372925</v>
      </c>
    </row>
    <row r="338" spans="1:41" x14ac:dyDescent="0.2">
      <c r="A338">
        <v>324</v>
      </c>
      <c r="B338">
        <f t="shared" si="132"/>
        <v>32</v>
      </c>
      <c r="C338">
        <f t="shared" si="110"/>
        <v>3</v>
      </c>
      <c r="D338">
        <f t="shared" si="111"/>
        <v>776</v>
      </c>
      <c r="E338">
        <f t="shared" si="133"/>
        <v>-476</v>
      </c>
      <c r="F338" t="e">
        <f t="shared" si="112"/>
        <v>#N/A</v>
      </c>
      <c r="G338" t="e">
        <f t="shared" si="134"/>
        <v>#N/A</v>
      </c>
      <c r="H338">
        <f t="shared" si="113"/>
        <v>5.8651793280285502E-13</v>
      </c>
      <c r="I338">
        <f t="shared" si="101"/>
        <v>1.3474643691737975E-12</v>
      </c>
      <c r="J338">
        <f t="shared" si="106"/>
        <v>3.0956602085741175E-12</v>
      </c>
      <c r="K338">
        <f t="shared" si="115"/>
        <v>7.1119595784377348E-12</v>
      </c>
      <c r="L338">
        <f t="shared" si="120"/>
        <v>1.6338992537113667E-11</v>
      </c>
      <c r="M338">
        <f t="shared" si="125"/>
        <v>3.7537147699382605E-11</v>
      </c>
      <c r="N338">
        <f t="shared" si="130"/>
        <v>8.6237719627123077E-11</v>
      </c>
      <c r="O338">
        <f t="shared" si="99"/>
        <v>1.981222533487436E-10</v>
      </c>
      <c r="P338">
        <f t="shared" si="104"/>
        <v>4.5516541302001529E-10</v>
      </c>
      <c r="Q338">
        <f t="shared" si="114"/>
        <v>1.0456955223752753E-9</v>
      </c>
      <c r="R338">
        <f t="shared" si="118"/>
        <v>2.402377452760488E-9</v>
      </c>
      <c r="S338">
        <f t="shared" si="123"/>
        <v>5.5192140561358803E-9</v>
      </c>
      <c r="T338">
        <f t="shared" si="128"/>
        <v>1.2679824214319598E-8</v>
      </c>
      <c r="U338">
        <f t="shared" ref="U338:U401" si="136">$C$11*(EXP(-$C$7*($D338-($U$14-1)*$C$3))-EXP(-$C$5*($D338-($U$14-1)*$C$3)))</f>
        <v>2.9130586433280992E-8</v>
      </c>
      <c r="V338">
        <f t="shared" si="102"/>
        <v>6.6924513432017646E-8</v>
      </c>
      <c r="W338">
        <f t="shared" si="107"/>
        <v>1.5375215697667134E-7</v>
      </c>
      <c r="X338">
        <f t="shared" si="116"/>
        <v>3.532296995926965E-7</v>
      </c>
      <c r="Y338">
        <f t="shared" si="121"/>
        <v>8.1150874971645335E-7</v>
      </c>
      <c r="Z338">
        <f t="shared" si="126"/>
        <v>1.8643575317299811E-6</v>
      </c>
      <c r="AA338">
        <f t="shared" si="131"/>
        <v>4.2831688596491243E-6</v>
      </c>
      <c r="AB338">
        <f t="shared" si="100"/>
        <v>9.8401380465069519E-6</v>
      </c>
      <c r="AC338">
        <f t="shared" si="105"/>
        <v>2.2606700773932549E-5</v>
      </c>
      <c r="AD338">
        <f t="shared" si="109"/>
        <v>5.1936559981853035E-5</v>
      </c>
      <c r="AE338">
        <f t="shared" si="119"/>
        <v>1.1931888203071885E-4</v>
      </c>
      <c r="AF338">
        <f t="shared" si="124"/>
        <v>2.7412280701754406E-4</v>
      </c>
      <c r="AG338">
        <f t="shared" si="129"/>
        <v>6.297688349764446E-4</v>
      </c>
      <c r="AH338">
        <f t="shared" si="98"/>
        <v>1.4468288495316827E-3</v>
      </c>
      <c r="AI338">
        <f t="shared" si="103"/>
        <v>3.3239398388385934E-3</v>
      </c>
      <c r="AJ338">
        <f t="shared" si="108"/>
        <v>7.6364084499660045E-3</v>
      </c>
      <c r="AK338">
        <f t="shared" si="117"/>
        <v>1.7543859649122806E-2</v>
      </c>
      <c r="AL338">
        <f t="shared" si="122"/>
        <v>4.0305205438492468E-2</v>
      </c>
      <c r="AM338">
        <f t="shared" si="127"/>
        <v>9.2597046304671707E-2</v>
      </c>
      <c r="AN338">
        <f t="shared" si="135"/>
        <v>0.21163565845759974</v>
      </c>
    </row>
    <row r="339" spans="1:41" x14ac:dyDescent="0.2">
      <c r="A339">
        <v>325</v>
      </c>
      <c r="B339">
        <f t="shared" si="132"/>
        <v>32</v>
      </c>
      <c r="C339">
        <f t="shared" si="110"/>
        <v>4</v>
      </c>
      <c r="D339">
        <f t="shared" si="111"/>
        <v>778.66666666666663</v>
      </c>
      <c r="E339">
        <f t="shared" si="133"/>
        <v>-478.66666666666663</v>
      </c>
      <c r="F339" t="e">
        <f t="shared" si="112"/>
        <v>#N/A</v>
      </c>
      <c r="G339" t="e">
        <f t="shared" si="134"/>
        <v>#N/A</v>
      </c>
      <c r="H339">
        <f t="shared" si="113"/>
        <v>5.3474158927904054E-13</v>
      </c>
      <c r="I339">
        <f t="shared" si="101"/>
        <v>1.2285135679066682E-12</v>
      </c>
      <c r="J339">
        <f t="shared" si="106"/>
        <v>2.8223830290918461E-12</v>
      </c>
      <c r="K339">
        <f t="shared" si="115"/>
        <v>6.4841334853787052E-12</v>
      </c>
      <c r="L339">
        <f t="shared" si="120"/>
        <v>1.489662693647142E-11</v>
      </c>
      <c r="M339">
        <f t="shared" si="125"/>
        <v>3.4223461713858491E-11</v>
      </c>
      <c r="N339">
        <f t="shared" si="130"/>
        <v>7.8624868346026531E-11</v>
      </c>
      <c r="O339">
        <f t="shared" si="99"/>
        <v>1.8063251386187825E-10</v>
      </c>
      <c r="P339">
        <f t="shared" si="104"/>
        <v>4.1498454306423739E-10</v>
      </c>
      <c r="Q339">
        <f t="shared" si="114"/>
        <v>9.5338412393417152E-10</v>
      </c>
      <c r="R339">
        <f t="shared" si="118"/>
        <v>2.1903015496869447E-9</v>
      </c>
      <c r="S339">
        <f t="shared" si="123"/>
        <v>5.0319915741456996E-9</v>
      </c>
      <c r="T339">
        <f t="shared" si="128"/>
        <v>1.1560480887160213E-8</v>
      </c>
      <c r="U339">
        <f t="shared" si="136"/>
        <v>2.6559010756111206E-8</v>
      </c>
      <c r="V339">
        <f t="shared" si="102"/>
        <v>6.1016583931787004E-8</v>
      </c>
      <c r="W339">
        <f t="shared" si="107"/>
        <v>1.4017929917996454E-7</v>
      </c>
      <c r="X339">
        <f t="shared" si="116"/>
        <v>3.2204746074532494E-7</v>
      </c>
      <c r="Y339">
        <f t="shared" si="121"/>
        <v>7.3987077677825417E-7</v>
      </c>
      <c r="Z339">
        <f t="shared" si="126"/>
        <v>1.6997766883911151E-6</v>
      </c>
      <c r="AA339">
        <f t="shared" si="131"/>
        <v>3.905061371634364E-6</v>
      </c>
      <c r="AB339">
        <f t="shared" si="100"/>
        <v>8.9714751475177185E-6</v>
      </c>
      <c r="AC339">
        <f t="shared" si="105"/>
        <v>2.0611037487700776E-5</v>
      </c>
      <c r="AD339">
        <f t="shared" si="109"/>
        <v>4.7351729713808206E-5</v>
      </c>
      <c r="AE339">
        <f t="shared" si="119"/>
        <v>1.0878570805703143E-4</v>
      </c>
      <c r="AF339">
        <f t="shared" si="124"/>
        <v>2.499239277845994E-4</v>
      </c>
      <c r="AG339">
        <f t="shared" si="129"/>
        <v>5.7417440944113431E-4</v>
      </c>
      <c r="AH339">
        <f t="shared" si="98"/>
        <v>1.319106399212849E-3</v>
      </c>
      <c r="AI339">
        <f t="shared" si="103"/>
        <v>3.0305107016837239E-3</v>
      </c>
      <c r="AJ339">
        <f t="shared" si="108"/>
        <v>6.9622853156500082E-3</v>
      </c>
      <c r="AK339">
        <f t="shared" si="117"/>
        <v>1.5995131378214355E-2</v>
      </c>
      <c r="AL339">
        <f t="shared" si="122"/>
        <v>3.6747162204232561E-2</v>
      </c>
      <c r="AM339">
        <f t="shared" si="127"/>
        <v>8.442280953932943E-2</v>
      </c>
      <c r="AN339">
        <f t="shared" si="135"/>
        <v>0.19377999836034945</v>
      </c>
    </row>
    <row r="340" spans="1:41" x14ac:dyDescent="0.2">
      <c r="A340">
        <v>326</v>
      </c>
      <c r="B340">
        <f t="shared" si="132"/>
        <v>32</v>
      </c>
      <c r="C340">
        <f t="shared" si="110"/>
        <v>5</v>
      </c>
      <c r="D340">
        <f t="shared" si="111"/>
        <v>781.33333333333337</v>
      </c>
      <c r="E340">
        <f t="shared" si="133"/>
        <v>-481.33333333333337</v>
      </c>
      <c r="F340" t="e">
        <f t="shared" si="112"/>
        <v>#N/A</v>
      </c>
      <c r="G340" t="e">
        <f t="shared" si="134"/>
        <v>#N/A</v>
      </c>
      <c r="H340">
        <f t="shared" si="113"/>
        <v>4.875359325130598E-13</v>
      </c>
      <c r="I340">
        <f t="shared" si="101"/>
        <v>1.1200634473593949E-12</v>
      </c>
      <c r="J340">
        <f t="shared" si="106"/>
        <v>2.5732300789480898E-12</v>
      </c>
      <c r="K340">
        <f t="shared" si="115"/>
        <v>5.9117303174331239E-12</v>
      </c>
      <c r="L340">
        <f t="shared" si="120"/>
        <v>1.3581589781643058E-11</v>
      </c>
      <c r="M340">
        <f t="shared" si="125"/>
        <v>3.1202299680835846E-11</v>
      </c>
      <c r="N340">
        <f t="shared" si="130"/>
        <v>7.1684060631001298E-11</v>
      </c>
      <c r="O340">
        <f t="shared" si="99"/>
        <v>1.6468672505267783E-10</v>
      </c>
      <c r="P340">
        <f t="shared" si="104"/>
        <v>3.7835074031572008E-10</v>
      </c>
      <c r="Q340">
        <f t="shared" si="114"/>
        <v>8.692217460251561E-10</v>
      </c>
      <c r="R340">
        <f t="shared" si="118"/>
        <v>1.996947179573495E-9</v>
      </c>
      <c r="S340">
        <f t="shared" si="123"/>
        <v>4.5877798803840855E-9</v>
      </c>
      <c r="T340">
        <f t="shared" si="128"/>
        <v>1.0539950403371387E-8</v>
      </c>
      <c r="U340">
        <f t="shared" si="136"/>
        <v>2.4214447380206099E-8</v>
      </c>
      <c r="V340">
        <f t="shared" si="102"/>
        <v>5.5630191745610023E-8</v>
      </c>
      <c r="W340">
        <f t="shared" si="107"/>
        <v>1.2780461949270376E-7</v>
      </c>
      <c r="X340">
        <f t="shared" si="116"/>
        <v>2.936179123445811E-7</v>
      </c>
      <c r="Y340">
        <f t="shared" si="121"/>
        <v>6.7455682581576795E-7</v>
      </c>
      <c r="Z340">
        <f t="shared" si="126"/>
        <v>1.5497246323331882E-6</v>
      </c>
      <c r="AA340">
        <f t="shared" si="131"/>
        <v>3.5603322717190373E-6</v>
      </c>
      <c r="AB340">
        <f t="shared" si="100"/>
        <v>8.1794956475330304E-6</v>
      </c>
      <c r="AC340">
        <f t="shared" si="105"/>
        <v>1.8791546390053201E-5</v>
      </c>
      <c r="AD340">
        <f t="shared" si="109"/>
        <v>4.3171636852209169E-5</v>
      </c>
      <c r="AE340">
        <f t="shared" si="119"/>
        <v>9.9182376469324112E-5</v>
      </c>
      <c r="AF340">
        <f t="shared" si="124"/>
        <v>2.2786126539001828E-4</v>
      </c>
      <c r="AG340">
        <f t="shared" si="129"/>
        <v>5.2348772144211373E-4</v>
      </c>
      <c r="AH340">
        <f t="shared" ref="AH340:AH403" si="137">$C$11*(EXP(-$C$7*($D340-($AH$14-1)*$C$3))-EXP(-$C$5*($D340-($AH$14-1)*$C$3)))</f>
        <v>1.2026589689634042E-3</v>
      </c>
      <c r="AI340">
        <f t="shared" si="103"/>
        <v>2.762984758541386E-3</v>
      </c>
      <c r="AJ340">
        <f t="shared" si="108"/>
        <v>6.347672094036738E-3</v>
      </c>
      <c r="AK340">
        <f t="shared" si="117"/>
        <v>1.4583120984961173E-2</v>
      </c>
      <c r="AL340">
        <f t="shared" si="122"/>
        <v>3.3503214172295286E-2</v>
      </c>
      <c r="AM340">
        <f t="shared" si="127"/>
        <v>7.6970174012036846E-2</v>
      </c>
      <c r="AN340">
        <f t="shared" si="135"/>
        <v>0.17680382811963441</v>
      </c>
    </row>
    <row r="341" spans="1:41" x14ac:dyDescent="0.2">
      <c r="A341">
        <v>327</v>
      </c>
      <c r="B341">
        <f t="shared" si="132"/>
        <v>32</v>
      </c>
      <c r="C341">
        <f t="shared" si="110"/>
        <v>6</v>
      </c>
      <c r="D341">
        <f t="shared" si="111"/>
        <v>784</v>
      </c>
      <c r="E341">
        <f t="shared" si="133"/>
        <v>-484</v>
      </c>
      <c r="F341" t="e">
        <f t="shared" si="112"/>
        <v>#N/A</v>
      </c>
      <c r="G341" t="e">
        <f t="shared" si="134"/>
        <v>#N/A</v>
      </c>
      <c r="H341">
        <f t="shared" si="113"/>
        <v>4.4449747365235984E-13</v>
      </c>
      <c r="I341">
        <f t="shared" si="101"/>
        <v>1.0211870335696038E-12</v>
      </c>
      <c r="J341">
        <f t="shared" si="106"/>
        <v>2.346071731211412E-12</v>
      </c>
      <c r="K341">
        <f t="shared" si="115"/>
        <v>5.3898574766951907E-12</v>
      </c>
      <c r="L341">
        <f t="shared" si="120"/>
        <v>1.2382640834296472E-11</v>
      </c>
      <c r="M341">
        <f t="shared" si="125"/>
        <v>2.8447838313750943E-11</v>
      </c>
      <c r="N341">
        <f t="shared" si="130"/>
        <v>6.5355970148454668E-11</v>
      </c>
      <c r="O341">
        <f t="shared" si="99"/>
        <v>1.5014859079753045E-10</v>
      </c>
      <c r="P341">
        <f t="shared" si="104"/>
        <v>3.4495087850849236E-10</v>
      </c>
      <c r="Q341">
        <f t="shared" si="114"/>
        <v>7.924890133949747E-10</v>
      </c>
      <c r="R341">
        <f t="shared" si="118"/>
        <v>1.8206616520800614E-9</v>
      </c>
      <c r="S341">
        <f t="shared" si="123"/>
        <v>4.182782089501102E-9</v>
      </c>
      <c r="T341">
        <f t="shared" si="128"/>
        <v>9.6095098110419535E-9</v>
      </c>
      <c r="U341">
        <f t="shared" si="136"/>
        <v>2.2076856224543524E-8</v>
      </c>
      <c r="V341">
        <f t="shared" si="102"/>
        <v>5.07192968572784E-8</v>
      </c>
      <c r="W341">
        <f t="shared" si="107"/>
        <v>1.1652234573312398E-7</v>
      </c>
      <c r="X341">
        <f t="shared" si="116"/>
        <v>2.6769805372807064E-7</v>
      </c>
      <c r="Y341">
        <f t="shared" si="121"/>
        <v>6.1500862790668418E-7</v>
      </c>
      <c r="Z341">
        <f t="shared" si="126"/>
        <v>1.4129187983707839E-6</v>
      </c>
      <c r="AA341">
        <f t="shared" si="131"/>
        <v>3.2460349988658138E-6</v>
      </c>
      <c r="AB341">
        <f t="shared" si="100"/>
        <v>7.4574301269199262E-6</v>
      </c>
      <c r="AC341">
        <f t="shared" si="105"/>
        <v>1.7132675438596497E-5</v>
      </c>
      <c r="AD341">
        <f t="shared" si="109"/>
        <v>3.9360552186027815E-5</v>
      </c>
      <c r="AE341">
        <f t="shared" si="119"/>
        <v>9.0426803095730208E-5</v>
      </c>
      <c r="AF341">
        <f t="shared" si="124"/>
        <v>2.0774623992741217E-4</v>
      </c>
      <c r="AG341">
        <f t="shared" si="129"/>
        <v>4.7727552812287512E-4</v>
      </c>
      <c r="AH341">
        <f t="shared" si="137"/>
        <v>1.0964912280701756E-3</v>
      </c>
      <c r="AI341">
        <f t="shared" si="103"/>
        <v>2.5190753399057793E-3</v>
      </c>
      <c r="AJ341">
        <f t="shared" si="108"/>
        <v>5.7873153981267316E-3</v>
      </c>
      <c r="AK341">
        <f t="shared" si="117"/>
        <v>1.329575935535437E-2</v>
      </c>
      <c r="AL341">
        <f t="shared" si="122"/>
        <v>3.0545633799864007E-2</v>
      </c>
      <c r="AM341">
        <f t="shared" si="127"/>
        <v>7.0175438596235928E-2</v>
      </c>
      <c r="AN341">
        <f t="shared" si="135"/>
        <v>0.16121653858511018</v>
      </c>
    </row>
    <row r="342" spans="1:41" x14ac:dyDescent="0.2">
      <c r="A342">
        <v>328</v>
      </c>
      <c r="B342">
        <f t="shared" si="132"/>
        <v>32</v>
      </c>
      <c r="C342">
        <f t="shared" si="110"/>
        <v>7</v>
      </c>
      <c r="D342">
        <f t="shared" si="111"/>
        <v>786.66666666666674</v>
      </c>
      <c r="E342">
        <f t="shared" si="133"/>
        <v>-486.66666666666674</v>
      </c>
      <c r="F342" t="e">
        <f t="shared" si="112"/>
        <v>#N/A</v>
      </c>
      <c r="G342" t="e">
        <f t="shared" si="134"/>
        <v>#N/A</v>
      </c>
      <c r="H342">
        <f t="shared" si="113"/>
        <v>4.0525834283616751E-13</v>
      </c>
      <c r="I342">
        <f t="shared" si="101"/>
        <v>9.3103918352946013E-13</v>
      </c>
      <c r="J342">
        <f t="shared" si="106"/>
        <v>2.1389663571161472E-12</v>
      </c>
      <c r="K342">
        <f t="shared" si="115"/>
        <v>4.914054271626638E-12</v>
      </c>
      <c r="L342">
        <f t="shared" si="120"/>
        <v>1.1289532116367347E-11</v>
      </c>
      <c r="M342">
        <f t="shared" si="125"/>
        <v>2.5936533941514733E-11</v>
      </c>
      <c r="N342">
        <f t="shared" si="130"/>
        <v>5.9586507745885487E-11</v>
      </c>
      <c r="O342">
        <f t="shared" ref="O342:O405" si="138">$C$11*(EXP(-$C$7*($D342-($O$14-1)*$C$3))-EXP(-$C$5*($D342-($O$14-1)*$C$3)))</f>
        <v>1.368938468554335E-10</v>
      </c>
      <c r="P342">
        <f t="shared" si="104"/>
        <v>3.1449947338410499E-10</v>
      </c>
      <c r="Q342">
        <f t="shared" si="114"/>
        <v>7.2253005544751053E-10</v>
      </c>
      <c r="R342">
        <f t="shared" si="118"/>
        <v>1.659938172256944E-9</v>
      </c>
      <c r="S342">
        <f t="shared" si="123"/>
        <v>3.8135364957366728E-9</v>
      </c>
      <c r="T342">
        <f t="shared" si="128"/>
        <v>8.7612061987477489E-9</v>
      </c>
      <c r="U342">
        <f t="shared" si="136"/>
        <v>2.0127966296582732E-8</v>
      </c>
      <c r="V342">
        <f t="shared" si="102"/>
        <v>4.62419235486407E-8</v>
      </c>
      <c r="W342">
        <f t="shared" si="107"/>
        <v>1.0623604302444447E-7</v>
      </c>
      <c r="X342">
        <f t="shared" si="116"/>
        <v>2.440663357271468E-7</v>
      </c>
      <c r="Y342">
        <f t="shared" si="121"/>
        <v>5.6071719671985519E-7</v>
      </c>
      <c r="Z342">
        <f t="shared" si="126"/>
        <v>1.2881898429812932E-6</v>
      </c>
      <c r="AA342">
        <f t="shared" si="131"/>
        <v>2.9594831071130014E-6</v>
      </c>
      <c r="AB342">
        <f t="shared" si="100"/>
        <v>6.7991067535644374E-6</v>
      </c>
      <c r="AC342">
        <f t="shared" si="105"/>
        <v>1.5620245486537402E-5</v>
      </c>
      <c r="AD342">
        <f t="shared" si="109"/>
        <v>3.5885900590070752E-5</v>
      </c>
      <c r="AE342">
        <f t="shared" si="119"/>
        <v>8.2444149950802804E-5</v>
      </c>
      <c r="AF342">
        <f t="shared" si="124"/>
        <v>1.8940691885523198E-4</v>
      </c>
      <c r="AG342">
        <f t="shared" si="129"/>
        <v>4.3514283222812383E-4</v>
      </c>
      <c r="AH342">
        <f t="shared" si="137"/>
        <v>9.9969571113839328E-4</v>
      </c>
      <c r="AI342">
        <f t="shared" si="103"/>
        <v>2.2966976377645273E-3</v>
      </c>
      <c r="AJ342">
        <f t="shared" si="108"/>
        <v>5.276425596851376E-3</v>
      </c>
      <c r="AK342">
        <f t="shared" si="117"/>
        <v>1.2122042806734849E-2</v>
      </c>
      <c r="AL342">
        <f t="shared" si="122"/>
        <v>2.7849141262599915E-2</v>
      </c>
      <c r="AM342">
        <f t="shared" si="127"/>
        <v>6.3980525512816938E-2</v>
      </c>
      <c r="AN342">
        <f t="shared" si="135"/>
        <v>0.14698797426010388</v>
      </c>
    </row>
    <row r="343" spans="1:41" x14ac:dyDescent="0.2">
      <c r="A343">
        <v>329</v>
      </c>
      <c r="B343">
        <f t="shared" si="132"/>
        <v>32</v>
      </c>
      <c r="C343">
        <f t="shared" si="110"/>
        <v>8</v>
      </c>
      <c r="D343">
        <f t="shared" si="111"/>
        <v>789.33333333333326</v>
      </c>
      <c r="E343">
        <f t="shared" si="133"/>
        <v>-489.33333333333326</v>
      </c>
      <c r="F343" t="e">
        <f t="shared" si="112"/>
        <v>#N/A</v>
      </c>
      <c r="G343" t="e">
        <f t="shared" si="134"/>
        <v>#N/A</v>
      </c>
      <c r="H343">
        <f t="shared" si="113"/>
        <v>3.6948314483957272E-13</v>
      </c>
      <c r="I343">
        <f t="shared" si="101"/>
        <v>8.4884936135269685E-13</v>
      </c>
      <c r="J343">
        <f t="shared" si="106"/>
        <v>1.9501437300522533E-12</v>
      </c>
      <c r="K343">
        <f t="shared" si="115"/>
        <v>4.4802537894375956E-12</v>
      </c>
      <c r="L343">
        <f t="shared" si="120"/>
        <v>1.0292920315792398E-11</v>
      </c>
      <c r="M343">
        <f t="shared" si="125"/>
        <v>2.3646921269732583E-11</v>
      </c>
      <c r="N343">
        <f t="shared" si="130"/>
        <v>5.4326359126572431E-11</v>
      </c>
      <c r="O343">
        <f t="shared" si="138"/>
        <v>1.2480919872334385E-10</v>
      </c>
      <c r="P343">
        <f t="shared" si="104"/>
        <v>2.8673624252400628E-10</v>
      </c>
      <c r="Q343">
        <f t="shared" si="114"/>
        <v>6.5874690021071379E-10</v>
      </c>
      <c r="R343">
        <f t="shared" si="118"/>
        <v>1.5134029612628859E-9</v>
      </c>
      <c r="S343">
        <f t="shared" si="123"/>
        <v>3.4768869841006376E-9</v>
      </c>
      <c r="T343">
        <f t="shared" si="128"/>
        <v>7.9877887182940097E-9</v>
      </c>
      <c r="U343">
        <f t="shared" si="136"/>
        <v>1.8351119521536408E-8</v>
      </c>
      <c r="V343">
        <f t="shared" si="102"/>
        <v>4.2159801613485702E-8</v>
      </c>
      <c r="W343">
        <f t="shared" si="107"/>
        <v>9.6857789520824752E-8</v>
      </c>
      <c r="X343">
        <f t="shared" si="116"/>
        <v>2.2252076698244091E-7</v>
      </c>
      <c r="Y343">
        <f t="shared" si="121"/>
        <v>5.1121847797081694E-7</v>
      </c>
      <c r="Z343">
        <f t="shared" si="126"/>
        <v>1.174471649378331E-6</v>
      </c>
      <c r="AA343">
        <f t="shared" si="131"/>
        <v>2.698227303263082E-6</v>
      </c>
      <c r="AB343">
        <f t="shared" si="100"/>
        <v>6.1988985293327765E-6</v>
      </c>
      <c r="AC343">
        <f t="shared" si="105"/>
        <v>1.4241329086876202E-5</v>
      </c>
      <c r="AD343">
        <f t="shared" si="109"/>
        <v>3.2717982590132244E-5</v>
      </c>
      <c r="AE343">
        <f t="shared" si="119"/>
        <v>7.5166185560213088E-5</v>
      </c>
      <c r="AF343">
        <f t="shared" si="124"/>
        <v>1.7268654740883733E-4</v>
      </c>
      <c r="AG343">
        <f t="shared" si="129"/>
        <v>3.9672950587729791E-4</v>
      </c>
      <c r="AH343">
        <f t="shared" si="137"/>
        <v>9.1144506156007744E-4</v>
      </c>
      <c r="AI343">
        <f t="shared" si="103"/>
        <v>2.0939508857684627E-3</v>
      </c>
      <c r="AJ343">
        <f t="shared" si="108"/>
        <v>4.8106358758536359E-3</v>
      </c>
      <c r="AK343">
        <f t="shared" si="117"/>
        <v>1.1051939034165585E-2</v>
      </c>
      <c r="AL343">
        <f t="shared" si="122"/>
        <v>2.5390688376147059E-2</v>
      </c>
      <c r="AM343">
        <f t="shared" si="127"/>
        <v>5.8332483939838579E-2</v>
      </c>
      <c r="AN343">
        <f t="shared" si="135"/>
        <v>0.1340127504531386</v>
      </c>
    </row>
    <row r="344" spans="1:41" x14ac:dyDescent="0.2">
      <c r="A344">
        <v>330</v>
      </c>
      <c r="B344">
        <f t="shared" si="132"/>
        <v>32</v>
      </c>
      <c r="C344">
        <f t="shared" si="110"/>
        <v>9</v>
      </c>
      <c r="D344">
        <f t="shared" si="111"/>
        <v>792</v>
      </c>
      <c r="E344">
        <f t="shared" si="133"/>
        <v>-492</v>
      </c>
      <c r="F344" t="e">
        <f t="shared" si="112"/>
        <v>#N/A</v>
      </c>
      <c r="G344" t="e">
        <f t="shared" si="134"/>
        <v>#N/A</v>
      </c>
      <c r="H344">
        <f t="shared" si="113"/>
        <v>3.3686609229345048E-13</v>
      </c>
      <c r="I344">
        <f t="shared" si="101"/>
        <v>7.73915052143532E-13</v>
      </c>
      <c r="J344">
        <f t="shared" si="106"/>
        <v>1.7779898946094333E-12</v>
      </c>
      <c r="K344">
        <f t="shared" si="115"/>
        <v>4.0847481342784159E-12</v>
      </c>
      <c r="L344">
        <f t="shared" si="120"/>
        <v>9.3842869248456497E-12</v>
      </c>
      <c r="M344">
        <f t="shared" si="125"/>
        <v>2.1559429906780766E-11</v>
      </c>
      <c r="N344">
        <f t="shared" si="130"/>
        <v>4.9530563337185893E-11</v>
      </c>
      <c r="O344">
        <f t="shared" si="138"/>
        <v>1.1379135325500378E-10</v>
      </c>
      <c r="P344">
        <f t="shared" si="104"/>
        <v>2.6142388059381872E-10</v>
      </c>
      <c r="Q344">
        <f t="shared" si="114"/>
        <v>6.0059436319012189E-10</v>
      </c>
      <c r="R344">
        <f t="shared" si="118"/>
        <v>1.3798035140339697E-9</v>
      </c>
      <c r="S344">
        <f t="shared" si="123"/>
        <v>3.1699560535798992E-9</v>
      </c>
      <c r="T344">
        <f t="shared" si="128"/>
        <v>7.2826466083202471E-9</v>
      </c>
      <c r="U344">
        <f t="shared" si="136"/>
        <v>1.6731128358004412E-8</v>
      </c>
      <c r="V344">
        <f t="shared" si="102"/>
        <v>3.8438039244167821E-8</v>
      </c>
      <c r="W344">
        <f t="shared" si="107"/>
        <v>8.8307424898174111E-8</v>
      </c>
      <c r="X344">
        <f t="shared" si="116"/>
        <v>2.0287718742911363E-7</v>
      </c>
      <c r="Y344">
        <f t="shared" si="121"/>
        <v>4.6608938293249603E-7</v>
      </c>
      <c r="Z344">
        <f t="shared" si="126"/>
        <v>1.0707922149122809E-6</v>
      </c>
      <c r="AA344">
        <f t="shared" si="131"/>
        <v>2.4600345116267376E-6</v>
      </c>
      <c r="AB344">
        <f t="shared" ref="AB344:AB407" si="139">$C$11*(EXP(-$C$7*($D344-($AB$14-1)*$C$3))-EXP(-$C$5*($D344-($AB$14-1)*$C$3)))</f>
        <v>5.6516751934831363E-6</v>
      </c>
      <c r="AC344">
        <f t="shared" si="105"/>
        <v>1.2984139995463257E-5</v>
      </c>
      <c r="AD344">
        <f t="shared" si="109"/>
        <v>2.9829720507679708E-5</v>
      </c>
      <c r="AE344">
        <f t="shared" si="119"/>
        <v>6.8530701754386002E-5</v>
      </c>
      <c r="AF344">
        <f t="shared" si="124"/>
        <v>1.5744220874411129E-4</v>
      </c>
      <c r="AG344">
        <f t="shared" si="129"/>
        <v>3.6170721238292089E-4</v>
      </c>
      <c r="AH344">
        <f t="shared" si="137"/>
        <v>8.3098495970964812E-4</v>
      </c>
      <c r="AI344">
        <f t="shared" si="103"/>
        <v>1.9091021124915007E-3</v>
      </c>
      <c r="AJ344">
        <f t="shared" si="108"/>
        <v>4.3859649122807032E-3</v>
      </c>
      <c r="AK344">
        <f t="shared" si="117"/>
        <v>1.0076301359623119E-2</v>
      </c>
      <c r="AL344">
        <f t="shared" si="122"/>
        <v>2.3149261592506919E-2</v>
      </c>
      <c r="AM344">
        <f t="shared" si="127"/>
        <v>5.3183037421416487E-2</v>
      </c>
      <c r="AN344">
        <f t="shared" si="135"/>
        <v>0.12218251846832767</v>
      </c>
    </row>
    <row r="345" spans="1:41" s="1" customFormat="1" x14ac:dyDescent="0.2">
      <c r="A345" s="1">
        <v>331</v>
      </c>
      <c r="B345" s="1">
        <f t="shared" si="132"/>
        <v>33</v>
      </c>
      <c r="C345" s="1">
        <f t="shared" si="110"/>
        <v>0</v>
      </c>
      <c r="D345" s="1">
        <f t="shared" si="111"/>
        <v>792</v>
      </c>
      <c r="E345" s="1">
        <f t="shared" si="133"/>
        <v>-492</v>
      </c>
      <c r="F345" s="1" t="e">
        <f t="shared" si="112"/>
        <v>#N/A</v>
      </c>
      <c r="G345" s="1" t="e">
        <f t="shared" si="134"/>
        <v>#N/A</v>
      </c>
      <c r="H345" s="1">
        <f t="shared" si="113"/>
        <v>3.3686609229345048E-13</v>
      </c>
      <c r="I345" s="1">
        <f t="shared" si="101"/>
        <v>7.73915052143532E-13</v>
      </c>
      <c r="J345" s="1">
        <f t="shared" si="106"/>
        <v>1.7779898946094333E-12</v>
      </c>
      <c r="K345" s="1">
        <f t="shared" si="115"/>
        <v>4.0847481342784159E-12</v>
      </c>
      <c r="L345" s="1">
        <f t="shared" si="120"/>
        <v>9.3842869248456497E-12</v>
      </c>
      <c r="M345" s="1">
        <f t="shared" si="125"/>
        <v>2.1559429906780766E-11</v>
      </c>
      <c r="N345" s="1">
        <f t="shared" si="130"/>
        <v>4.9530563337185893E-11</v>
      </c>
      <c r="O345" s="1">
        <f t="shared" si="138"/>
        <v>1.1379135325500378E-10</v>
      </c>
      <c r="P345" s="1">
        <f t="shared" si="104"/>
        <v>2.6142388059381872E-10</v>
      </c>
      <c r="Q345" s="1">
        <f t="shared" si="114"/>
        <v>6.0059436319012189E-10</v>
      </c>
      <c r="R345" s="1">
        <f t="shared" si="118"/>
        <v>1.3798035140339697E-9</v>
      </c>
      <c r="S345" s="1">
        <f t="shared" si="123"/>
        <v>3.1699560535798992E-9</v>
      </c>
      <c r="T345" s="1">
        <f t="shared" si="128"/>
        <v>7.2826466083202471E-9</v>
      </c>
      <c r="U345" s="1">
        <f t="shared" si="136"/>
        <v>1.6731128358004412E-8</v>
      </c>
      <c r="V345" s="1">
        <f t="shared" si="102"/>
        <v>3.8438039244167821E-8</v>
      </c>
      <c r="W345" s="1">
        <f t="shared" si="107"/>
        <v>8.8307424898174111E-8</v>
      </c>
      <c r="X345" s="1">
        <f t="shared" si="116"/>
        <v>2.0287718742911363E-7</v>
      </c>
      <c r="Y345" s="1">
        <f t="shared" si="121"/>
        <v>4.6608938293249603E-7</v>
      </c>
      <c r="Z345" s="1">
        <f t="shared" si="126"/>
        <v>1.0707922149122809E-6</v>
      </c>
      <c r="AA345" s="1">
        <f t="shared" si="131"/>
        <v>2.4600345116267376E-6</v>
      </c>
      <c r="AB345" s="1">
        <f t="shared" si="139"/>
        <v>5.6516751934831363E-6</v>
      </c>
      <c r="AC345" s="1">
        <f t="shared" si="105"/>
        <v>1.2984139995463257E-5</v>
      </c>
      <c r="AD345" s="1">
        <f t="shared" si="109"/>
        <v>2.9829720507679708E-5</v>
      </c>
      <c r="AE345" s="1">
        <f t="shared" si="119"/>
        <v>6.8530701754386002E-5</v>
      </c>
      <c r="AF345" s="1">
        <f t="shared" si="124"/>
        <v>1.5744220874411129E-4</v>
      </c>
      <c r="AG345" s="1">
        <f t="shared" si="129"/>
        <v>3.6170721238292089E-4</v>
      </c>
      <c r="AH345" s="1">
        <f t="shared" si="137"/>
        <v>8.3098495970964812E-4</v>
      </c>
      <c r="AI345" s="1">
        <f t="shared" si="103"/>
        <v>1.9091021124915007E-3</v>
      </c>
      <c r="AJ345" s="1">
        <f t="shared" si="108"/>
        <v>4.3859649122807032E-3</v>
      </c>
      <c r="AK345" s="1">
        <f t="shared" si="117"/>
        <v>1.0076301359623119E-2</v>
      </c>
      <c r="AL345" s="1">
        <f t="shared" si="122"/>
        <v>2.3149261592506919E-2</v>
      </c>
      <c r="AM345" s="1">
        <f t="shared" si="127"/>
        <v>5.3183037421416487E-2</v>
      </c>
      <c r="AN345" s="1">
        <f t="shared" si="135"/>
        <v>0.12218251846832767</v>
      </c>
      <c r="AO345" s="1">
        <f>$C$11*(EXP(-$C$7*($D345-($AO$14-1)*$C$3))-EXP(-$C$5*($D345-($AO$14-1)*$C$3)))</f>
        <v>0</v>
      </c>
    </row>
    <row r="346" spans="1:41" x14ac:dyDescent="0.2">
      <c r="A346">
        <v>332</v>
      </c>
      <c r="B346">
        <f t="shared" si="132"/>
        <v>33</v>
      </c>
      <c r="C346">
        <f t="shared" si="110"/>
        <v>1</v>
      </c>
      <c r="D346">
        <f t="shared" si="111"/>
        <v>794.66666666666674</v>
      </c>
      <c r="E346">
        <f t="shared" si="133"/>
        <v>-494.66666666666674</v>
      </c>
      <c r="F346" t="e">
        <f t="shared" si="112"/>
        <v>#N/A</v>
      </c>
      <c r="G346" t="e">
        <f t="shared" si="134"/>
        <v>#N/A</v>
      </c>
      <c r="H346">
        <f t="shared" si="113"/>
        <v>3.0712839197666482E-13</v>
      </c>
      <c r="I346">
        <f t="shared" ref="I346:I409" si="140">$C$11*(EXP(-$C$7*($D346-($I$14-1)*$C$3))-EXP(-$C$5*($D346-($I$14-1)*$C$3)))</f>
        <v>7.0559575727295899E-13</v>
      </c>
      <c r="J346">
        <f t="shared" si="106"/>
        <v>1.6210333713446704E-12</v>
      </c>
      <c r="K346">
        <f t="shared" si="115"/>
        <v>3.7241567341178421E-12</v>
      </c>
      <c r="L346">
        <f t="shared" si="120"/>
        <v>8.5558654284645904E-12</v>
      </c>
      <c r="M346">
        <f t="shared" si="125"/>
        <v>1.9656217086506555E-11</v>
      </c>
      <c r="N346">
        <f t="shared" si="130"/>
        <v>4.5158128465469395E-11</v>
      </c>
      <c r="O346">
        <f t="shared" si="138"/>
        <v>1.0374613576605896E-10</v>
      </c>
      <c r="P346">
        <f t="shared" si="104"/>
        <v>2.38346030983542E-10</v>
      </c>
      <c r="Q346">
        <f t="shared" si="114"/>
        <v>5.475753874217342E-10</v>
      </c>
      <c r="R346">
        <f t="shared" si="118"/>
        <v>1.2579978935364204E-9</v>
      </c>
      <c r="S346">
        <f t="shared" si="123"/>
        <v>2.8901202217900425E-9</v>
      </c>
      <c r="T346">
        <f t="shared" si="128"/>
        <v>6.6397526890277767E-9</v>
      </c>
      <c r="U346">
        <f t="shared" si="136"/>
        <v>1.5254145982946695E-8</v>
      </c>
      <c r="V346">
        <f t="shared" si="102"/>
        <v>3.5044824794991002E-8</v>
      </c>
      <c r="W346">
        <f t="shared" si="107"/>
        <v>8.0511865186330943E-8</v>
      </c>
      <c r="X346">
        <f t="shared" si="116"/>
        <v>1.8496769419456248E-7</v>
      </c>
      <c r="Y346">
        <f t="shared" si="121"/>
        <v>4.2494417209777718E-7</v>
      </c>
      <c r="Z346">
        <f t="shared" si="126"/>
        <v>9.7626534290858719E-7</v>
      </c>
      <c r="AA346">
        <f t="shared" si="131"/>
        <v>2.2428687868794212E-6</v>
      </c>
      <c r="AB346">
        <f t="shared" si="139"/>
        <v>5.1527593719251736E-6</v>
      </c>
      <c r="AC346">
        <f t="shared" si="105"/>
        <v>1.1837932428452007E-5</v>
      </c>
      <c r="AD346">
        <f t="shared" si="109"/>
        <v>2.7196427014257753E-5</v>
      </c>
      <c r="AE346">
        <f t="shared" si="119"/>
        <v>6.2480981946149621E-5</v>
      </c>
      <c r="AF346">
        <f t="shared" si="124"/>
        <v>1.435436023602829E-4</v>
      </c>
      <c r="AG346">
        <f t="shared" si="129"/>
        <v>3.29776599803211E-4</v>
      </c>
      <c r="AH346">
        <f t="shared" si="137"/>
        <v>7.5762767542092804E-4</v>
      </c>
      <c r="AI346">
        <f t="shared" si="103"/>
        <v>1.7405713289124955E-3</v>
      </c>
      <c r="AJ346">
        <f t="shared" si="108"/>
        <v>3.998782844553574E-3</v>
      </c>
      <c r="AK346">
        <f t="shared" si="117"/>
        <v>9.1867905510581074E-3</v>
      </c>
      <c r="AL346">
        <f t="shared" si="122"/>
        <v>2.1105702387405507E-2</v>
      </c>
      <c r="AM346">
        <f t="shared" si="127"/>
        <v>4.8488171226939228E-2</v>
      </c>
      <c r="AN346">
        <f t="shared" si="135"/>
        <v>0.11139656241541207</v>
      </c>
      <c r="AO346">
        <f t="shared" ref="AO346:AO409" si="141">$C$11*(EXP(-$C$7*($D346-($AO$14-1)*$C$3))-EXP(-$C$5*($D346-($AO$14-1)*$C$3)))</f>
        <v>0.21171434591476873</v>
      </c>
    </row>
    <row r="347" spans="1:41" x14ac:dyDescent="0.2">
      <c r="A347">
        <v>333</v>
      </c>
      <c r="B347">
        <f t="shared" si="132"/>
        <v>33</v>
      </c>
      <c r="C347">
        <f t="shared" si="110"/>
        <v>2</v>
      </c>
      <c r="D347">
        <f t="shared" si="111"/>
        <v>797.33333333333326</v>
      </c>
      <c r="E347">
        <f t="shared" si="133"/>
        <v>-497.33333333333326</v>
      </c>
      <c r="F347" t="e">
        <f t="shared" si="112"/>
        <v>#N/A</v>
      </c>
      <c r="G347" t="e">
        <f t="shared" si="134"/>
        <v>#N/A</v>
      </c>
      <c r="H347">
        <f t="shared" si="113"/>
        <v>2.8001586183985064E-13</v>
      </c>
      <c r="I347">
        <f t="shared" si="140"/>
        <v>6.433075197370269E-13</v>
      </c>
      <c r="J347">
        <f t="shared" si="106"/>
        <v>1.4779325793582911E-12</v>
      </c>
      <c r="K347">
        <f t="shared" si="115"/>
        <v>3.3953974454107761E-12</v>
      </c>
      <c r="L347">
        <f t="shared" si="120"/>
        <v>7.8005749202089874E-12</v>
      </c>
      <c r="M347">
        <f t="shared" si="125"/>
        <v>1.7921015157750386E-11</v>
      </c>
      <c r="N347">
        <f t="shared" si="130"/>
        <v>4.1171681263169599E-11</v>
      </c>
      <c r="O347">
        <f t="shared" si="138"/>
        <v>9.4587685078930344E-11</v>
      </c>
      <c r="P347">
        <f t="shared" si="104"/>
        <v>2.173054365062898E-10</v>
      </c>
      <c r="Q347">
        <f t="shared" si="114"/>
        <v>4.992367948933754E-10</v>
      </c>
      <c r="R347">
        <f t="shared" si="118"/>
        <v>1.1469449700960251E-9</v>
      </c>
      <c r="S347">
        <f t="shared" si="123"/>
        <v>2.6349876008428556E-9</v>
      </c>
      <c r="T347">
        <f t="shared" si="128"/>
        <v>6.0536118450515453E-9</v>
      </c>
      <c r="U347">
        <f t="shared" si="136"/>
        <v>1.3907547936402554E-8</v>
      </c>
      <c r="V347">
        <f t="shared" si="102"/>
        <v>3.1951154873176046E-8</v>
      </c>
      <c r="W347">
        <f t="shared" si="107"/>
        <v>7.340447808614566E-8</v>
      </c>
      <c r="X347">
        <f t="shared" si="116"/>
        <v>1.6863920645394284E-7</v>
      </c>
      <c r="Y347">
        <f t="shared" si="121"/>
        <v>3.8743115808329911E-7</v>
      </c>
      <c r="Z347">
        <f t="shared" si="126"/>
        <v>8.9008306792976397E-7</v>
      </c>
      <c r="AA347">
        <f t="shared" si="131"/>
        <v>2.0448739118832644E-6</v>
      </c>
      <c r="AB347">
        <f t="shared" si="139"/>
        <v>4.6978865975133163E-6</v>
      </c>
      <c r="AC347">
        <f t="shared" si="105"/>
        <v>1.079290921305233E-5</v>
      </c>
      <c r="AD347">
        <f t="shared" si="109"/>
        <v>2.4795594117331113E-5</v>
      </c>
      <c r="AE347">
        <f t="shared" si="119"/>
        <v>5.6965316347504813E-5</v>
      </c>
      <c r="AF347">
        <f t="shared" si="124"/>
        <v>1.30871930360529E-4</v>
      </c>
      <c r="AG347">
        <f t="shared" si="129"/>
        <v>3.0066474224085241E-4</v>
      </c>
      <c r="AH347">
        <f t="shared" si="137"/>
        <v>6.9074618963534942E-4</v>
      </c>
      <c r="AI347">
        <f t="shared" si="103"/>
        <v>1.5869180235091906E-3</v>
      </c>
      <c r="AJ347">
        <f t="shared" si="108"/>
        <v>3.6457802462403067E-3</v>
      </c>
      <c r="AK347">
        <f t="shared" si="117"/>
        <v>8.3758035430738526E-3</v>
      </c>
      <c r="AL347">
        <f t="shared" si="122"/>
        <v>1.9242543503414547E-2</v>
      </c>
      <c r="AM347">
        <f t="shared" si="127"/>
        <v>4.4207756136662314E-2</v>
      </c>
      <c r="AN347">
        <f t="shared" si="135"/>
        <v>0.10156275308960366</v>
      </c>
      <c r="AO347">
        <f t="shared" si="141"/>
        <v>0.22636765044372925</v>
      </c>
    </row>
    <row r="348" spans="1:41" x14ac:dyDescent="0.2">
      <c r="A348">
        <v>334</v>
      </c>
      <c r="B348">
        <f t="shared" si="132"/>
        <v>33</v>
      </c>
      <c r="C348">
        <f t="shared" si="110"/>
        <v>3</v>
      </c>
      <c r="D348">
        <f t="shared" si="111"/>
        <v>800</v>
      </c>
      <c r="E348">
        <f t="shared" si="133"/>
        <v>-500</v>
      </c>
      <c r="F348" t="e">
        <f t="shared" si="112"/>
        <v>#N/A</v>
      </c>
      <c r="G348" t="e">
        <f t="shared" si="134"/>
        <v>#N/A</v>
      </c>
      <c r="H348">
        <f t="shared" si="113"/>
        <v>2.552967583924018E-13</v>
      </c>
      <c r="I348">
        <f t="shared" si="140"/>
        <v>5.8651793280285502E-13</v>
      </c>
      <c r="J348">
        <f t="shared" si="106"/>
        <v>1.3474643691737975E-12</v>
      </c>
      <c r="K348">
        <f t="shared" si="115"/>
        <v>3.0956602085741175E-12</v>
      </c>
      <c r="L348">
        <f t="shared" si="120"/>
        <v>7.1119595784377348E-12</v>
      </c>
      <c r="M348">
        <f t="shared" si="125"/>
        <v>1.6338992537113667E-11</v>
      </c>
      <c r="N348">
        <f t="shared" si="130"/>
        <v>3.7537147699382605E-11</v>
      </c>
      <c r="O348">
        <f t="shared" si="138"/>
        <v>8.6237719627123077E-11</v>
      </c>
      <c r="P348">
        <f t="shared" si="104"/>
        <v>1.981222533487436E-10</v>
      </c>
      <c r="Q348">
        <f t="shared" si="114"/>
        <v>4.5516541302001529E-10</v>
      </c>
      <c r="R348">
        <f t="shared" si="118"/>
        <v>1.0456955223752753E-9</v>
      </c>
      <c r="S348">
        <f t="shared" si="123"/>
        <v>2.402377452760488E-9</v>
      </c>
      <c r="T348">
        <f t="shared" si="128"/>
        <v>5.5192140561358803E-9</v>
      </c>
      <c r="U348">
        <f t="shared" si="136"/>
        <v>1.2679824214319598E-8</v>
      </c>
      <c r="V348">
        <f t="shared" ref="V348:V411" si="142">$C$11*(EXP(-$C$7*($D348-($V$14-1)*$C$3))-EXP(-$C$5*($D348-($V$14-1)*$C$3)))</f>
        <v>2.9130586433280992E-8</v>
      </c>
      <c r="W348">
        <f t="shared" si="107"/>
        <v>6.6924513432017646E-8</v>
      </c>
      <c r="X348">
        <f t="shared" si="116"/>
        <v>1.5375215697667134E-7</v>
      </c>
      <c r="Y348">
        <f t="shared" si="121"/>
        <v>3.532296995926965E-7</v>
      </c>
      <c r="Z348">
        <f t="shared" si="126"/>
        <v>8.1150874971645335E-7</v>
      </c>
      <c r="AA348">
        <f t="shared" si="131"/>
        <v>1.8643575317299811E-6</v>
      </c>
      <c r="AB348">
        <f t="shared" si="139"/>
        <v>4.2831688596491243E-6</v>
      </c>
      <c r="AC348">
        <f t="shared" si="105"/>
        <v>9.8401380465069519E-6</v>
      </c>
      <c r="AD348">
        <f t="shared" si="109"/>
        <v>2.2606700773932549E-5</v>
      </c>
      <c r="AE348">
        <f t="shared" si="119"/>
        <v>5.1936559981853035E-5</v>
      </c>
      <c r="AF348">
        <f t="shared" si="124"/>
        <v>1.1931888203071885E-4</v>
      </c>
      <c r="AG348">
        <f t="shared" si="129"/>
        <v>2.7412280701754406E-4</v>
      </c>
      <c r="AH348">
        <f t="shared" si="137"/>
        <v>6.297688349764446E-4</v>
      </c>
      <c r="AI348">
        <f t="shared" si="103"/>
        <v>1.4468288495316827E-3</v>
      </c>
      <c r="AJ348">
        <f t="shared" si="108"/>
        <v>3.3239398388385934E-3</v>
      </c>
      <c r="AK348">
        <f t="shared" si="117"/>
        <v>7.6364084499660045E-3</v>
      </c>
      <c r="AL348">
        <f t="shared" si="122"/>
        <v>1.7543859649122806E-2</v>
      </c>
      <c r="AM348">
        <f t="shared" si="127"/>
        <v>4.0305205438492468E-2</v>
      </c>
      <c r="AN348">
        <f t="shared" si="135"/>
        <v>9.2597046304671707E-2</v>
      </c>
      <c r="AO348">
        <f t="shared" si="141"/>
        <v>0.21163565845759974</v>
      </c>
    </row>
    <row r="349" spans="1:41" x14ac:dyDescent="0.2">
      <c r="A349">
        <v>335</v>
      </c>
      <c r="B349">
        <f t="shared" si="132"/>
        <v>33</v>
      </c>
      <c r="C349">
        <f t="shared" si="110"/>
        <v>4</v>
      </c>
      <c r="D349">
        <f t="shared" si="111"/>
        <v>802.66666666666663</v>
      </c>
      <c r="E349">
        <f t="shared" si="133"/>
        <v>-502.66666666666663</v>
      </c>
      <c r="F349" t="e">
        <f t="shared" si="112"/>
        <v>#N/A</v>
      </c>
      <c r="G349" t="e">
        <f t="shared" si="134"/>
        <v>#N/A</v>
      </c>
      <c r="H349">
        <f t="shared" si="113"/>
        <v>2.3275979588236665E-13</v>
      </c>
      <c r="I349">
        <f t="shared" si="140"/>
        <v>5.3474158927904054E-13</v>
      </c>
      <c r="J349">
        <f t="shared" si="106"/>
        <v>1.2285135679066682E-12</v>
      </c>
      <c r="K349">
        <f t="shared" si="115"/>
        <v>2.8223830290918461E-12</v>
      </c>
      <c r="L349">
        <f t="shared" si="120"/>
        <v>6.4841334853787052E-12</v>
      </c>
      <c r="M349">
        <f t="shared" si="125"/>
        <v>1.489662693647142E-11</v>
      </c>
      <c r="N349">
        <f t="shared" si="130"/>
        <v>3.4223461713858491E-11</v>
      </c>
      <c r="O349">
        <f t="shared" si="138"/>
        <v>7.8624868346026531E-11</v>
      </c>
      <c r="P349">
        <f t="shared" si="104"/>
        <v>1.8063251386187825E-10</v>
      </c>
      <c r="Q349">
        <f t="shared" si="114"/>
        <v>4.1498454306423739E-10</v>
      </c>
      <c r="R349">
        <f t="shared" si="118"/>
        <v>9.5338412393417152E-10</v>
      </c>
      <c r="S349">
        <f t="shared" si="123"/>
        <v>2.1903015496869447E-9</v>
      </c>
      <c r="T349">
        <f t="shared" si="128"/>
        <v>5.0319915741456996E-9</v>
      </c>
      <c r="U349">
        <f t="shared" si="136"/>
        <v>1.1560480887160213E-8</v>
      </c>
      <c r="V349">
        <f t="shared" si="142"/>
        <v>2.6559010756111206E-8</v>
      </c>
      <c r="W349">
        <f t="shared" si="107"/>
        <v>6.1016583931787004E-8</v>
      </c>
      <c r="X349">
        <f t="shared" si="116"/>
        <v>1.4017929917996454E-7</v>
      </c>
      <c r="Y349">
        <f t="shared" si="121"/>
        <v>3.2204746074532494E-7</v>
      </c>
      <c r="Z349">
        <f t="shared" si="126"/>
        <v>7.3987077677825417E-7</v>
      </c>
      <c r="AA349">
        <f t="shared" si="131"/>
        <v>1.6997766883911151E-6</v>
      </c>
      <c r="AB349">
        <f t="shared" si="139"/>
        <v>3.905061371634364E-6</v>
      </c>
      <c r="AC349">
        <f t="shared" si="105"/>
        <v>8.9714751475177185E-6</v>
      </c>
      <c r="AD349">
        <f t="shared" si="109"/>
        <v>2.0611037487700776E-5</v>
      </c>
      <c r="AE349">
        <f t="shared" si="119"/>
        <v>4.7351729713808206E-5</v>
      </c>
      <c r="AF349">
        <f t="shared" si="124"/>
        <v>1.0878570805703143E-4</v>
      </c>
      <c r="AG349">
        <f t="shared" si="129"/>
        <v>2.499239277845994E-4</v>
      </c>
      <c r="AH349">
        <f t="shared" si="137"/>
        <v>5.7417440944113431E-4</v>
      </c>
      <c r="AI349">
        <f t="shared" si="103"/>
        <v>1.319106399212849E-3</v>
      </c>
      <c r="AJ349">
        <f t="shared" si="108"/>
        <v>3.0305107016837239E-3</v>
      </c>
      <c r="AK349">
        <f t="shared" si="117"/>
        <v>6.9622853156500082E-3</v>
      </c>
      <c r="AL349">
        <f t="shared" si="122"/>
        <v>1.5995131378214355E-2</v>
      </c>
      <c r="AM349">
        <f t="shared" si="127"/>
        <v>3.6747162204232561E-2</v>
      </c>
      <c r="AN349">
        <f t="shared" si="135"/>
        <v>8.442280953932943E-2</v>
      </c>
      <c r="AO349">
        <f t="shared" si="141"/>
        <v>0.19377999836034945</v>
      </c>
    </row>
    <row r="350" spans="1:41" x14ac:dyDescent="0.2">
      <c r="A350">
        <v>336</v>
      </c>
      <c r="B350">
        <f t="shared" si="132"/>
        <v>33</v>
      </c>
      <c r="C350">
        <f t="shared" si="110"/>
        <v>5</v>
      </c>
      <c r="D350">
        <f t="shared" si="111"/>
        <v>805.33333333333337</v>
      </c>
      <c r="E350">
        <f t="shared" si="133"/>
        <v>-505.33333333333337</v>
      </c>
      <c r="F350" t="e">
        <f t="shared" si="112"/>
        <v>#N/A</v>
      </c>
      <c r="G350" t="e">
        <f t="shared" si="134"/>
        <v>#N/A</v>
      </c>
      <c r="H350">
        <f t="shared" si="113"/>
        <v>2.1221234033817343E-13</v>
      </c>
      <c r="I350">
        <f t="shared" si="140"/>
        <v>4.875359325130598E-13</v>
      </c>
      <c r="J350">
        <f t="shared" si="106"/>
        <v>1.1200634473593949E-12</v>
      </c>
      <c r="K350">
        <f t="shared" si="115"/>
        <v>2.5732300789480898E-12</v>
      </c>
      <c r="L350">
        <f t="shared" si="120"/>
        <v>5.9117303174331239E-12</v>
      </c>
      <c r="M350">
        <f t="shared" si="125"/>
        <v>1.3581589781643058E-11</v>
      </c>
      <c r="N350">
        <f t="shared" si="130"/>
        <v>3.1202299680835846E-11</v>
      </c>
      <c r="O350">
        <f t="shared" si="138"/>
        <v>7.1684060631001298E-11</v>
      </c>
      <c r="P350">
        <f t="shared" si="104"/>
        <v>1.6468672505267783E-10</v>
      </c>
      <c r="Q350">
        <f t="shared" si="114"/>
        <v>3.7835074031572008E-10</v>
      </c>
      <c r="R350">
        <f t="shared" si="118"/>
        <v>8.692217460251561E-10</v>
      </c>
      <c r="S350">
        <f t="shared" si="123"/>
        <v>1.996947179573495E-9</v>
      </c>
      <c r="T350">
        <f t="shared" si="128"/>
        <v>4.5877798803840855E-9</v>
      </c>
      <c r="U350">
        <f t="shared" si="136"/>
        <v>1.0539950403371387E-8</v>
      </c>
      <c r="V350">
        <f t="shared" si="142"/>
        <v>2.4214447380206099E-8</v>
      </c>
      <c r="W350">
        <f t="shared" si="107"/>
        <v>5.5630191745610023E-8</v>
      </c>
      <c r="X350">
        <f t="shared" si="116"/>
        <v>1.2780461949270376E-7</v>
      </c>
      <c r="Y350">
        <f t="shared" si="121"/>
        <v>2.936179123445811E-7</v>
      </c>
      <c r="Z350">
        <f t="shared" si="126"/>
        <v>6.7455682581576795E-7</v>
      </c>
      <c r="AA350">
        <f t="shared" si="131"/>
        <v>1.5497246323331882E-6</v>
      </c>
      <c r="AB350">
        <f t="shared" si="139"/>
        <v>3.5603322717190373E-6</v>
      </c>
      <c r="AC350">
        <f t="shared" si="105"/>
        <v>8.1794956475330304E-6</v>
      </c>
      <c r="AD350">
        <f t="shared" si="109"/>
        <v>1.8791546390053201E-5</v>
      </c>
      <c r="AE350">
        <f t="shared" si="119"/>
        <v>4.3171636852209169E-5</v>
      </c>
      <c r="AF350">
        <f t="shared" si="124"/>
        <v>9.9182376469324112E-5</v>
      </c>
      <c r="AG350">
        <f t="shared" si="129"/>
        <v>2.2786126539001828E-4</v>
      </c>
      <c r="AH350">
        <f t="shared" si="137"/>
        <v>5.2348772144211373E-4</v>
      </c>
      <c r="AI350">
        <f t="shared" ref="AI350:AI413" si="143">$C$11*(EXP(-$C$7*($D350-($AI$14-1)*$C$3))-EXP(-$C$5*($D350-($AI$14-1)*$C$3)))</f>
        <v>1.2026589689634042E-3</v>
      </c>
      <c r="AJ350">
        <f t="shared" si="108"/>
        <v>2.762984758541386E-3</v>
      </c>
      <c r="AK350">
        <f t="shared" si="117"/>
        <v>6.347672094036738E-3</v>
      </c>
      <c r="AL350">
        <f t="shared" si="122"/>
        <v>1.4583120984961173E-2</v>
      </c>
      <c r="AM350">
        <f t="shared" si="127"/>
        <v>3.3503214172295286E-2</v>
      </c>
      <c r="AN350">
        <f t="shared" si="135"/>
        <v>7.6970174012036846E-2</v>
      </c>
      <c r="AO350">
        <f t="shared" si="141"/>
        <v>0.17680382811963441</v>
      </c>
    </row>
    <row r="351" spans="1:41" x14ac:dyDescent="0.2">
      <c r="A351">
        <v>337</v>
      </c>
      <c r="B351">
        <f t="shared" si="132"/>
        <v>33</v>
      </c>
      <c r="C351">
        <f t="shared" si="110"/>
        <v>6</v>
      </c>
      <c r="D351">
        <f t="shared" si="111"/>
        <v>808</v>
      </c>
      <c r="E351">
        <f t="shared" si="133"/>
        <v>-508</v>
      </c>
      <c r="F351" t="e">
        <f t="shared" si="112"/>
        <v>#N/A</v>
      </c>
      <c r="G351" t="e">
        <f t="shared" si="134"/>
        <v>#N/A</v>
      </c>
      <c r="H351">
        <f t="shared" si="113"/>
        <v>1.9347876303588297E-13</v>
      </c>
      <c r="I351">
        <f t="shared" si="140"/>
        <v>4.4449747365235984E-13</v>
      </c>
      <c r="J351">
        <f t="shared" si="106"/>
        <v>1.0211870335696038E-12</v>
      </c>
      <c r="K351">
        <f t="shared" si="115"/>
        <v>2.346071731211412E-12</v>
      </c>
      <c r="L351">
        <f t="shared" si="120"/>
        <v>5.3898574766951907E-12</v>
      </c>
      <c r="M351">
        <f t="shared" si="125"/>
        <v>1.2382640834296472E-11</v>
      </c>
      <c r="N351">
        <f t="shared" si="130"/>
        <v>2.8447838313750943E-11</v>
      </c>
      <c r="O351">
        <f t="shared" si="138"/>
        <v>6.5355970148454668E-11</v>
      </c>
      <c r="P351">
        <f t="shared" si="104"/>
        <v>1.5014859079753045E-10</v>
      </c>
      <c r="Q351">
        <f t="shared" si="114"/>
        <v>3.4495087850849236E-10</v>
      </c>
      <c r="R351">
        <f t="shared" si="118"/>
        <v>7.924890133949747E-10</v>
      </c>
      <c r="S351">
        <f t="shared" si="123"/>
        <v>1.8206616520800614E-9</v>
      </c>
      <c r="T351">
        <f t="shared" si="128"/>
        <v>4.182782089501102E-9</v>
      </c>
      <c r="U351">
        <f t="shared" si="136"/>
        <v>9.6095098110419535E-9</v>
      </c>
      <c r="V351">
        <f t="shared" si="142"/>
        <v>2.2076856224543524E-8</v>
      </c>
      <c r="W351">
        <f t="shared" si="107"/>
        <v>5.07192968572784E-8</v>
      </c>
      <c r="X351">
        <f t="shared" si="116"/>
        <v>1.1652234573312398E-7</v>
      </c>
      <c r="Y351">
        <f t="shared" si="121"/>
        <v>2.6769805372807064E-7</v>
      </c>
      <c r="Z351">
        <f t="shared" si="126"/>
        <v>6.1500862790668418E-7</v>
      </c>
      <c r="AA351">
        <f t="shared" si="131"/>
        <v>1.4129187983707839E-6</v>
      </c>
      <c r="AB351">
        <f t="shared" si="139"/>
        <v>3.2460349988658138E-6</v>
      </c>
      <c r="AC351">
        <f t="shared" si="105"/>
        <v>7.4574301269199262E-6</v>
      </c>
      <c r="AD351">
        <f t="shared" si="109"/>
        <v>1.7132675438596497E-5</v>
      </c>
      <c r="AE351">
        <f t="shared" si="119"/>
        <v>3.9360552186027815E-5</v>
      </c>
      <c r="AF351">
        <f t="shared" si="124"/>
        <v>9.0426803095730208E-5</v>
      </c>
      <c r="AG351">
        <f t="shared" si="129"/>
        <v>2.0774623992741217E-4</v>
      </c>
      <c r="AH351">
        <f t="shared" si="137"/>
        <v>4.7727552812287512E-4</v>
      </c>
      <c r="AI351">
        <f t="shared" si="143"/>
        <v>1.0964912280701756E-3</v>
      </c>
      <c r="AJ351">
        <f t="shared" si="108"/>
        <v>2.5190753399057793E-3</v>
      </c>
      <c r="AK351">
        <f t="shared" si="117"/>
        <v>5.7873153981267316E-3</v>
      </c>
      <c r="AL351">
        <f t="shared" si="122"/>
        <v>1.329575935535437E-2</v>
      </c>
      <c r="AM351">
        <f t="shared" si="127"/>
        <v>3.0545633799864007E-2</v>
      </c>
      <c r="AN351">
        <f t="shared" si="135"/>
        <v>7.0175438596235928E-2</v>
      </c>
      <c r="AO351">
        <f t="shared" si="141"/>
        <v>0.16121653858511018</v>
      </c>
    </row>
    <row r="352" spans="1:41" x14ac:dyDescent="0.2">
      <c r="A352">
        <v>338</v>
      </c>
      <c r="B352">
        <f t="shared" si="132"/>
        <v>33</v>
      </c>
      <c r="C352">
        <f t="shared" si="110"/>
        <v>7</v>
      </c>
      <c r="D352">
        <f t="shared" si="111"/>
        <v>810.66666666666674</v>
      </c>
      <c r="E352">
        <f t="shared" si="133"/>
        <v>-510.66666666666674</v>
      </c>
      <c r="F352" t="e">
        <f t="shared" si="112"/>
        <v>#N/A</v>
      </c>
      <c r="G352" t="e">
        <f t="shared" si="134"/>
        <v>#N/A</v>
      </c>
      <c r="H352">
        <f t="shared" si="113"/>
        <v>1.7639893931824033E-13</v>
      </c>
      <c r="I352">
        <f t="shared" si="140"/>
        <v>4.0525834283616751E-13</v>
      </c>
      <c r="J352">
        <f t="shared" si="106"/>
        <v>9.3103918352946013E-13</v>
      </c>
      <c r="K352">
        <f t="shared" si="115"/>
        <v>2.1389663571161472E-12</v>
      </c>
      <c r="L352">
        <f t="shared" si="120"/>
        <v>4.914054271626638E-12</v>
      </c>
      <c r="M352">
        <f t="shared" si="125"/>
        <v>1.1289532116367347E-11</v>
      </c>
      <c r="N352">
        <f t="shared" si="130"/>
        <v>2.5936533941514733E-11</v>
      </c>
      <c r="O352">
        <f t="shared" si="138"/>
        <v>5.9586507745885487E-11</v>
      </c>
      <c r="P352">
        <f t="shared" ref="P352:P415" si="144">$C$11*(EXP(-$C$7*($D352-($P$14-1)*$C$3))-EXP(-$C$5*($D352-($P$14-1)*$C$3)))</f>
        <v>1.368938468554335E-10</v>
      </c>
      <c r="Q352">
        <f t="shared" si="114"/>
        <v>3.1449947338410499E-10</v>
      </c>
      <c r="R352">
        <f t="shared" si="118"/>
        <v>7.2253005544751053E-10</v>
      </c>
      <c r="S352">
        <f t="shared" si="123"/>
        <v>1.659938172256944E-9</v>
      </c>
      <c r="T352">
        <f t="shared" si="128"/>
        <v>3.8135364957366728E-9</v>
      </c>
      <c r="U352">
        <f t="shared" si="136"/>
        <v>8.7612061987477489E-9</v>
      </c>
      <c r="V352">
        <f t="shared" si="142"/>
        <v>2.0127966296582732E-8</v>
      </c>
      <c r="W352">
        <f t="shared" si="107"/>
        <v>4.62419235486407E-8</v>
      </c>
      <c r="X352">
        <f t="shared" si="116"/>
        <v>1.0623604302444447E-7</v>
      </c>
      <c r="Y352">
        <f t="shared" si="121"/>
        <v>2.440663357271468E-7</v>
      </c>
      <c r="Z352">
        <f t="shared" si="126"/>
        <v>5.6071719671985519E-7</v>
      </c>
      <c r="AA352">
        <f t="shared" si="131"/>
        <v>1.2881898429812932E-6</v>
      </c>
      <c r="AB352">
        <f t="shared" si="139"/>
        <v>2.9594831071130014E-6</v>
      </c>
      <c r="AC352">
        <f t="shared" si="105"/>
        <v>6.7991067535644374E-6</v>
      </c>
      <c r="AD352">
        <f t="shared" si="109"/>
        <v>1.5620245486537402E-5</v>
      </c>
      <c r="AE352">
        <f t="shared" si="119"/>
        <v>3.5885900590070752E-5</v>
      </c>
      <c r="AF352">
        <f t="shared" si="124"/>
        <v>8.2444149950802804E-5</v>
      </c>
      <c r="AG352">
        <f t="shared" si="129"/>
        <v>1.8940691885523198E-4</v>
      </c>
      <c r="AH352">
        <f t="shared" si="137"/>
        <v>4.3514283222812383E-4</v>
      </c>
      <c r="AI352">
        <f t="shared" si="143"/>
        <v>9.9969571113839328E-4</v>
      </c>
      <c r="AJ352">
        <f t="shared" si="108"/>
        <v>2.2966976377645273E-3</v>
      </c>
      <c r="AK352">
        <f t="shared" si="117"/>
        <v>5.276425596851376E-3</v>
      </c>
      <c r="AL352">
        <f t="shared" si="122"/>
        <v>1.2122042806734849E-2</v>
      </c>
      <c r="AM352">
        <f t="shared" si="127"/>
        <v>2.7849141262599915E-2</v>
      </c>
      <c r="AN352">
        <f t="shared" si="135"/>
        <v>6.3980525512816938E-2</v>
      </c>
      <c r="AO352">
        <f t="shared" si="141"/>
        <v>0.14698797426010388</v>
      </c>
    </row>
    <row r="353" spans="1:43" x14ac:dyDescent="0.2">
      <c r="A353">
        <v>339</v>
      </c>
      <c r="B353">
        <f t="shared" si="132"/>
        <v>33</v>
      </c>
      <c r="C353">
        <f t="shared" si="110"/>
        <v>8</v>
      </c>
      <c r="D353">
        <f t="shared" si="111"/>
        <v>813.33333333333326</v>
      </c>
      <c r="E353">
        <f t="shared" si="133"/>
        <v>-513.33333333333326</v>
      </c>
      <c r="F353" t="e">
        <f t="shared" si="112"/>
        <v>#N/A</v>
      </c>
      <c r="G353" t="e">
        <f t="shared" si="134"/>
        <v>#N/A</v>
      </c>
      <c r="H353">
        <f t="shared" si="113"/>
        <v>1.608268799342567E-13</v>
      </c>
      <c r="I353">
        <f t="shared" si="140"/>
        <v>3.6948314483957272E-13</v>
      </c>
      <c r="J353">
        <f t="shared" si="106"/>
        <v>8.4884936135269685E-13</v>
      </c>
      <c r="K353">
        <f t="shared" si="115"/>
        <v>1.9501437300522533E-12</v>
      </c>
      <c r="L353">
        <f t="shared" si="120"/>
        <v>4.4802537894375956E-12</v>
      </c>
      <c r="M353">
        <f t="shared" si="125"/>
        <v>1.0292920315792398E-11</v>
      </c>
      <c r="N353">
        <f t="shared" si="130"/>
        <v>2.3646921269732583E-11</v>
      </c>
      <c r="O353">
        <f t="shared" si="138"/>
        <v>5.4326359126572431E-11</v>
      </c>
      <c r="P353">
        <f t="shared" si="144"/>
        <v>1.2480919872334385E-10</v>
      </c>
      <c r="Q353">
        <f t="shared" si="114"/>
        <v>2.8673624252400628E-10</v>
      </c>
      <c r="R353">
        <f t="shared" si="118"/>
        <v>6.5874690021071379E-10</v>
      </c>
      <c r="S353">
        <f t="shared" si="123"/>
        <v>1.5134029612628859E-9</v>
      </c>
      <c r="T353">
        <f t="shared" si="128"/>
        <v>3.4768869841006376E-9</v>
      </c>
      <c r="U353">
        <f t="shared" si="136"/>
        <v>7.9877887182940097E-9</v>
      </c>
      <c r="V353">
        <f t="shared" si="142"/>
        <v>1.8351119521536408E-8</v>
      </c>
      <c r="W353">
        <f t="shared" si="107"/>
        <v>4.2159801613485702E-8</v>
      </c>
      <c r="X353">
        <f t="shared" si="116"/>
        <v>9.6857789520824752E-8</v>
      </c>
      <c r="Y353">
        <f t="shared" si="121"/>
        <v>2.2252076698244091E-7</v>
      </c>
      <c r="Z353">
        <f t="shared" si="126"/>
        <v>5.1121847797081694E-7</v>
      </c>
      <c r="AA353">
        <f t="shared" si="131"/>
        <v>1.174471649378331E-6</v>
      </c>
      <c r="AB353">
        <f t="shared" si="139"/>
        <v>2.698227303263082E-6</v>
      </c>
      <c r="AC353">
        <f t="shared" si="105"/>
        <v>6.1988985293327765E-6</v>
      </c>
      <c r="AD353">
        <f t="shared" si="109"/>
        <v>1.4241329086876202E-5</v>
      </c>
      <c r="AE353">
        <f t="shared" si="119"/>
        <v>3.2717982590132244E-5</v>
      </c>
      <c r="AF353">
        <f t="shared" si="124"/>
        <v>7.5166185560213088E-5</v>
      </c>
      <c r="AG353">
        <f t="shared" si="129"/>
        <v>1.7268654740883733E-4</v>
      </c>
      <c r="AH353">
        <f t="shared" si="137"/>
        <v>3.9672950587729791E-4</v>
      </c>
      <c r="AI353">
        <f t="shared" si="143"/>
        <v>9.1144506156007744E-4</v>
      </c>
      <c r="AJ353">
        <f t="shared" si="108"/>
        <v>2.0939508857684627E-3</v>
      </c>
      <c r="AK353">
        <f t="shared" si="117"/>
        <v>4.8106358758536359E-3</v>
      </c>
      <c r="AL353">
        <f t="shared" si="122"/>
        <v>1.1051939034165585E-2</v>
      </c>
      <c r="AM353">
        <f t="shared" si="127"/>
        <v>2.5390688376147059E-2</v>
      </c>
      <c r="AN353">
        <f t="shared" si="135"/>
        <v>5.8332483939838579E-2</v>
      </c>
      <c r="AO353">
        <f t="shared" si="141"/>
        <v>0.1340127504531386</v>
      </c>
    </row>
    <row r="354" spans="1:43" x14ac:dyDescent="0.2">
      <c r="A354">
        <v>340</v>
      </c>
      <c r="B354">
        <f t="shared" si="132"/>
        <v>33</v>
      </c>
      <c r="C354">
        <f t="shared" si="110"/>
        <v>9</v>
      </c>
      <c r="D354">
        <f t="shared" si="111"/>
        <v>816</v>
      </c>
      <c r="E354">
        <f t="shared" si="133"/>
        <v>-516</v>
      </c>
      <c r="F354" t="e">
        <f t="shared" si="112"/>
        <v>#N/A</v>
      </c>
      <c r="G354" t="e">
        <f t="shared" si="134"/>
        <v>#N/A</v>
      </c>
      <c r="H354">
        <f t="shared" si="113"/>
        <v>1.4662948320071373E-13</v>
      </c>
      <c r="I354">
        <f t="shared" si="140"/>
        <v>3.3686609229345048E-13</v>
      </c>
      <c r="J354">
        <f t="shared" si="106"/>
        <v>7.73915052143532E-13</v>
      </c>
      <c r="K354">
        <f t="shared" si="115"/>
        <v>1.7779898946094333E-12</v>
      </c>
      <c r="L354">
        <f t="shared" si="120"/>
        <v>4.0847481342784159E-12</v>
      </c>
      <c r="M354">
        <f t="shared" si="125"/>
        <v>9.3842869248456497E-12</v>
      </c>
      <c r="N354">
        <f t="shared" si="130"/>
        <v>2.1559429906780766E-11</v>
      </c>
      <c r="O354">
        <f t="shared" si="138"/>
        <v>4.9530563337185893E-11</v>
      </c>
      <c r="P354">
        <f t="shared" si="144"/>
        <v>1.1379135325500378E-10</v>
      </c>
      <c r="Q354">
        <f t="shared" si="114"/>
        <v>2.6142388059381872E-10</v>
      </c>
      <c r="R354">
        <f t="shared" si="118"/>
        <v>6.0059436319012189E-10</v>
      </c>
      <c r="S354">
        <f t="shared" si="123"/>
        <v>1.3798035140339697E-9</v>
      </c>
      <c r="T354">
        <f t="shared" si="128"/>
        <v>3.1699560535798992E-9</v>
      </c>
      <c r="U354">
        <f t="shared" si="136"/>
        <v>7.2826466083202471E-9</v>
      </c>
      <c r="V354">
        <f t="shared" si="142"/>
        <v>1.6731128358004412E-8</v>
      </c>
      <c r="W354">
        <f t="shared" si="107"/>
        <v>3.8438039244167821E-8</v>
      </c>
      <c r="X354">
        <f t="shared" si="116"/>
        <v>8.8307424898174111E-8</v>
      </c>
      <c r="Y354">
        <f t="shared" si="121"/>
        <v>2.0287718742911363E-7</v>
      </c>
      <c r="Z354">
        <f t="shared" si="126"/>
        <v>4.6608938293249603E-7</v>
      </c>
      <c r="AA354">
        <f t="shared" si="131"/>
        <v>1.0707922149122809E-6</v>
      </c>
      <c r="AB354">
        <f t="shared" si="139"/>
        <v>2.4600345116267376E-6</v>
      </c>
      <c r="AC354">
        <f t="shared" ref="AC354:AC417" si="145">$C$11*(EXP(-$C$7*($D354-($AC$14-1)*$C$3))-EXP(-$C$5*($D354-($AC$14-1)*$C$3)))</f>
        <v>5.6516751934831363E-6</v>
      </c>
      <c r="AD354">
        <f t="shared" si="109"/>
        <v>1.2984139995463257E-5</v>
      </c>
      <c r="AE354">
        <f t="shared" si="119"/>
        <v>2.9829720507679708E-5</v>
      </c>
      <c r="AF354">
        <f t="shared" si="124"/>
        <v>6.8530701754386002E-5</v>
      </c>
      <c r="AG354">
        <f t="shared" si="129"/>
        <v>1.5744220874411129E-4</v>
      </c>
      <c r="AH354">
        <f t="shared" si="137"/>
        <v>3.6170721238292089E-4</v>
      </c>
      <c r="AI354">
        <f t="shared" si="143"/>
        <v>8.3098495970964812E-4</v>
      </c>
      <c r="AJ354">
        <f t="shared" si="108"/>
        <v>1.9091021124915007E-3</v>
      </c>
      <c r="AK354">
        <f t="shared" si="117"/>
        <v>4.3859649122807032E-3</v>
      </c>
      <c r="AL354">
        <f t="shared" si="122"/>
        <v>1.0076301359623119E-2</v>
      </c>
      <c r="AM354">
        <f t="shared" si="127"/>
        <v>2.3149261592506919E-2</v>
      </c>
      <c r="AN354">
        <f t="shared" si="135"/>
        <v>5.3183037421416487E-2</v>
      </c>
      <c r="AO354">
        <f t="shared" si="141"/>
        <v>0.12218251846832767</v>
      </c>
    </row>
    <row r="355" spans="1:43" s="1" customFormat="1" x14ac:dyDescent="0.2">
      <c r="A355" s="1">
        <v>341</v>
      </c>
      <c r="B355" s="1">
        <f t="shared" si="132"/>
        <v>34</v>
      </c>
      <c r="C355" s="1">
        <f t="shared" si="110"/>
        <v>0</v>
      </c>
      <c r="D355" s="1">
        <f t="shared" si="111"/>
        <v>816</v>
      </c>
      <c r="E355" s="1">
        <f t="shared" si="133"/>
        <v>-516</v>
      </c>
      <c r="F355" s="1" t="e">
        <f t="shared" si="112"/>
        <v>#N/A</v>
      </c>
      <c r="G355" s="1" t="e">
        <f t="shared" si="134"/>
        <v>#N/A</v>
      </c>
      <c r="H355" s="1">
        <f t="shared" si="113"/>
        <v>1.4662948320071373E-13</v>
      </c>
      <c r="I355" s="1">
        <f t="shared" si="140"/>
        <v>3.3686609229345048E-13</v>
      </c>
      <c r="J355" s="1">
        <f t="shared" si="106"/>
        <v>7.73915052143532E-13</v>
      </c>
      <c r="K355" s="1">
        <f t="shared" si="115"/>
        <v>1.7779898946094333E-12</v>
      </c>
      <c r="L355" s="1">
        <f t="shared" si="120"/>
        <v>4.0847481342784159E-12</v>
      </c>
      <c r="M355" s="1">
        <f t="shared" si="125"/>
        <v>9.3842869248456497E-12</v>
      </c>
      <c r="N355" s="1">
        <f t="shared" si="130"/>
        <v>2.1559429906780766E-11</v>
      </c>
      <c r="O355" s="1">
        <f t="shared" si="138"/>
        <v>4.9530563337185893E-11</v>
      </c>
      <c r="P355" s="1">
        <f t="shared" si="144"/>
        <v>1.1379135325500378E-10</v>
      </c>
      <c r="Q355" s="1">
        <f t="shared" si="114"/>
        <v>2.6142388059381872E-10</v>
      </c>
      <c r="R355" s="1">
        <f t="shared" si="118"/>
        <v>6.0059436319012189E-10</v>
      </c>
      <c r="S355" s="1">
        <f t="shared" si="123"/>
        <v>1.3798035140339697E-9</v>
      </c>
      <c r="T355" s="1">
        <f t="shared" si="128"/>
        <v>3.1699560535798992E-9</v>
      </c>
      <c r="U355" s="1">
        <f t="shared" si="136"/>
        <v>7.2826466083202471E-9</v>
      </c>
      <c r="V355" s="1">
        <f t="shared" si="142"/>
        <v>1.6731128358004412E-8</v>
      </c>
      <c r="W355" s="1">
        <f t="shared" si="107"/>
        <v>3.8438039244167821E-8</v>
      </c>
      <c r="X355" s="1">
        <f t="shared" si="116"/>
        <v>8.8307424898174111E-8</v>
      </c>
      <c r="Y355" s="1">
        <f t="shared" si="121"/>
        <v>2.0287718742911363E-7</v>
      </c>
      <c r="Z355" s="1">
        <f t="shared" si="126"/>
        <v>4.6608938293249603E-7</v>
      </c>
      <c r="AA355" s="1">
        <f t="shared" si="131"/>
        <v>1.0707922149122809E-6</v>
      </c>
      <c r="AB355" s="1">
        <f t="shared" si="139"/>
        <v>2.4600345116267376E-6</v>
      </c>
      <c r="AC355" s="1">
        <f t="shared" si="145"/>
        <v>5.6516751934831363E-6</v>
      </c>
      <c r="AD355" s="1">
        <f t="shared" si="109"/>
        <v>1.2984139995463257E-5</v>
      </c>
      <c r="AE355" s="1">
        <f t="shared" si="119"/>
        <v>2.9829720507679708E-5</v>
      </c>
      <c r="AF355" s="1">
        <f t="shared" si="124"/>
        <v>6.8530701754386002E-5</v>
      </c>
      <c r="AG355" s="1">
        <f t="shared" si="129"/>
        <v>1.5744220874411129E-4</v>
      </c>
      <c r="AH355" s="1">
        <f t="shared" si="137"/>
        <v>3.6170721238292089E-4</v>
      </c>
      <c r="AI355" s="1">
        <f t="shared" si="143"/>
        <v>8.3098495970964812E-4</v>
      </c>
      <c r="AJ355" s="1">
        <f t="shared" si="108"/>
        <v>1.9091021124915007E-3</v>
      </c>
      <c r="AK355" s="1">
        <f t="shared" si="117"/>
        <v>4.3859649122807032E-3</v>
      </c>
      <c r="AL355" s="1">
        <f t="shared" si="122"/>
        <v>1.0076301359623119E-2</v>
      </c>
      <c r="AM355" s="1">
        <f t="shared" si="127"/>
        <v>2.3149261592506919E-2</v>
      </c>
      <c r="AN355" s="1">
        <f t="shared" si="135"/>
        <v>5.3183037421416487E-2</v>
      </c>
      <c r="AO355" s="1">
        <f t="shared" si="141"/>
        <v>0.12218251846832767</v>
      </c>
      <c r="AP355" s="1">
        <f>$C$11*(EXP(-$C$7*($D355-($AP$14-1)*$C$3))-EXP(-$C$5*($D355-($AP$14-1)*$C$3)))</f>
        <v>0</v>
      </c>
    </row>
    <row r="356" spans="1:43" x14ac:dyDescent="0.2">
      <c r="A356">
        <v>342</v>
      </c>
      <c r="B356">
        <f t="shared" si="132"/>
        <v>34</v>
      </c>
      <c r="C356">
        <f t="shared" si="110"/>
        <v>1</v>
      </c>
      <c r="D356">
        <f t="shared" si="111"/>
        <v>818.66666666666674</v>
      </c>
      <c r="E356">
        <f t="shared" si="133"/>
        <v>-518.66666666666674</v>
      </c>
      <c r="F356" t="e">
        <f t="shared" si="112"/>
        <v>#N/A</v>
      </c>
      <c r="G356" t="e">
        <f t="shared" si="134"/>
        <v>#N/A</v>
      </c>
      <c r="H356">
        <f t="shared" si="113"/>
        <v>1.3368539731975963E-13</v>
      </c>
      <c r="I356">
        <f t="shared" si="140"/>
        <v>3.0712839197666482E-13</v>
      </c>
      <c r="J356">
        <f t="shared" ref="J356:J419" si="146">$C$11*(EXP(-$C$7*($D356-($J$14-1)*$C$3))-EXP(-$C$5*($D356-($J$14-1)*$C$3)))</f>
        <v>7.0559575727295899E-13</v>
      </c>
      <c r="K356">
        <f t="shared" si="115"/>
        <v>1.6210333713446704E-12</v>
      </c>
      <c r="L356">
        <f t="shared" si="120"/>
        <v>3.7241567341178421E-12</v>
      </c>
      <c r="M356">
        <f t="shared" si="125"/>
        <v>8.5558654284645904E-12</v>
      </c>
      <c r="N356">
        <f t="shared" si="130"/>
        <v>1.9656217086506555E-11</v>
      </c>
      <c r="O356">
        <f t="shared" si="138"/>
        <v>4.5158128465469395E-11</v>
      </c>
      <c r="P356">
        <f t="shared" si="144"/>
        <v>1.0374613576605896E-10</v>
      </c>
      <c r="Q356">
        <f t="shared" si="114"/>
        <v>2.38346030983542E-10</v>
      </c>
      <c r="R356">
        <f t="shared" si="118"/>
        <v>5.475753874217342E-10</v>
      </c>
      <c r="S356">
        <f t="shared" si="123"/>
        <v>1.2579978935364204E-9</v>
      </c>
      <c r="T356">
        <f t="shared" si="128"/>
        <v>2.8901202217900425E-9</v>
      </c>
      <c r="U356">
        <f t="shared" si="136"/>
        <v>6.6397526890277767E-9</v>
      </c>
      <c r="V356">
        <f t="shared" si="142"/>
        <v>1.5254145982946695E-8</v>
      </c>
      <c r="W356">
        <f t="shared" si="107"/>
        <v>3.5044824794991002E-8</v>
      </c>
      <c r="X356">
        <f t="shared" si="116"/>
        <v>8.0511865186330943E-8</v>
      </c>
      <c r="Y356">
        <f t="shared" si="121"/>
        <v>1.8496769419456248E-7</v>
      </c>
      <c r="Z356">
        <f t="shared" si="126"/>
        <v>4.2494417209777718E-7</v>
      </c>
      <c r="AA356">
        <f t="shared" si="131"/>
        <v>9.7626534290858719E-7</v>
      </c>
      <c r="AB356">
        <f t="shared" si="139"/>
        <v>2.2428687868794212E-6</v>
      </c>
      <c r="AC356">
        <f t="shared" si="145"/>
        <v>5.1527593719251736E-6</v>
      </c>
      <c r="AD356">
        <f t="shared" si="109"/>
        <v>1.1837932428452007E-5</v>
      </c>
      <c r="AE356">
        <f t="shared" si="119"/>
        <v>2.7196427014257753E-5</v>
      </c>
      <c r="AF356">
        <f t="shared" si="124"/>
        <v>6.2480981946149621E-5</v>
      </c>
      <c r="AG356">
        <f t="shared" si="129"/>
        <v>1.435436023602829E-4</v>
      </c>
      <c r="AH356">
        <f t="shared" si="137"/>
        <v>3.29776599803211E-4</v>
      </c>
      <c r="AI356">
        <f t="shared" si="143"/>
        <v>7.5762767542092804E-4</v>
      </c>
      <c r="AJ356">
        <f t="shared" si="108"/>
        <v>1.7405713289124955E-3</v>
      </c>
      <c r="AK356">
        <f t="shared" si="117"/>
        <v>3.998782844553574E-3</v>
      </c>
      <c r="AL356">
        <f t="shared" si="122"/>
        <v>9.1867905510581074E-3</v>
      </c>
      <c r="AM356">
        <f t="shared" si="127"/>
        <v>2.1105702387405507E-2</v>
      </c>
      <c r="AN356">
        <f t="shared" si="135"/>
        <v>4.8488171226939228E-2</v>
      </c>
      <c r="AO356">
        <f t="shared" si="141"/>
        <v>0.11139656241541207</v>
      </c>
      <c r="AP356">
        <f t="shared" ref="AP356:AP419" si="147">$C$11*(EXP(-$C$7*($D356-($AP$14-1)*$C$3))-EXP(-$C$5*($D356-($AP$14-1)*$C$3)))</f>
        <v>0.21171434591476873</v>
      </c>
    </row>
    <row r="357" spans="1:43" x14ac:dyDescent="0.2">
      <c r="A357">
        <v>343</v>
      </c>
      <c r="B357">
        <f t="shared" si="132"/>
        <v>34</v>
      </c>
      <c r="C357">
        <f t="shared" si="110"/>
        <v>2</v>
      </c>
      <c r="D357">
        <f t="shared" si="111"/>
        <v>821.33333333333326</v>
      </c>
      <c r="E357">
        <f t="shared" si="133"/>
        <v>-521.33333333333326</v>
      </c>
      <c r="F357" t="e">
        <f t="shared" si="112"/>
        <v>#N/A</v>
      </c>
      <c r="G357" t="e">
        <f t="shared" si="134"/>
        <v>#N/A</v>
      </c>
      <c r="H357">
        <f t="shared" si="113"/>
        <v>1.2188398312826581E-13</v>
      </c>
      <c r="I357">
        <f t="shared" si="140"/>
        <v>2.8001586183985064E-13</v>
      </c>
      <c r="J357">
        <f t="shared" si="146"/>
        <v>6.433075197370269E-13</v>
      </c>
      <c r="K357">
        <f t="shared" si="115"/>
        <v>1.4779325793582911E-12</v>
      </c>
      <c r="L357">
        <f t="shared" si="120"/>
        <v>3.3953974454107761E-12</v>
      </c>
      <c r="M357">
        <f t="shared" si="125"/>
        <v>7.8005749202089874E-12</v>
      </c>
      <c r="N357">
        <f t="shared" si="130"/>
        <v>1.7921015157750386E-11</v>
      </c>
      <c r="O357">
        <f t="shared" si="138"/>
        <v>4.1171681263169599E-11</v>
      </c>
      <c r="P357">
        <f t="shared" si="144"/>
        <v>9.4587685078930344E-11</v>
      </c>
      <c r="Q357">
        <f t="shared" si="114"/>
        <v>2.173054365062898E-10</v>
      </c>
      <c r="R357">
        <f t="shared" si="118"/>
        <v>4.992367948933754E-10</v>
      </c>
      <c r="S357">
        <f t="shared" si="123"/>
        <v>1.1469449700960251E-9</v>
      </c>
      <c r="T357">
        <f t="shared" si="128"/>
        <v>2.6349876008428556E-9</v>
      </c>
      <c r="U357">
        <f t="shared" si="136"/>
        <v>6.0536118450515453E-9</v>
      </c>
      <c r="V357">
        <f t="shared" si="142"/>
        <v>1.3907547936402554E-8</v>
      </c>
      <c r="W357">
        <f t="shared" si="107"/>
        <v>3.1951154873176046E-8</v>
      </c>
      <c r="X357">
        <f t="shared" si="116"/>
        <v>7.340447808614566E-8</v>
      </c>
      <c r="Y357">
        <f t="shared" si="121"/>
        <v>1.6863920645394284E-7</v>
      </c>
      <c r="Z357">
        <f t="shared" si="126"/>
        <v>3.8743115808329911E-7</v>
      </c>
      <c r="AA357">
        <f t="shared" si="131"/>
        <v>8.9008306792976397E-7</v>
      </c>
      <c r="AB357">
        <f t="shared" si="139"/>
        <v>2.0448739118832644E-6</v>
      </c>
      <c r="AC357">
        <f t="shared" si="145"/>
        <v>4.6978865975133163E-6</v>
      </c>
      <c r="AD357">
        <f t="shared" si="109"/>
        <v>1.079290921305233E-5</v>
      </c>
      <c r="AE357">
        <f t="shared" si="119"/>
        <v>2.4795594117331113E-5</v>
      </c>
      <c r="AF357">
        <f t="shared" si="124"/>
        <v>5.6965316347504813E-5</v>
      </c>
      <c r="AG357">
        <f t="shared" si="129"/>
        <v>1.30871930360529E-4</v>
      </c>
      <c r="AH357">
        <f t="shared" si="137"/>
        <v>3.0066474224085241E-4</v>
      </c>
      <c r="AI357">
        <f t="shared" si="143"/>
        <v>6.9074618963534942E-4</v>
      </c>
      <c r="AJ357">
        <f t="shared" si="108"/>
        <v>1.5869180235091906E-3</v>
      </c>
      <c r="AK357">
        <f t="shared" si="117"/>
        <v>3.6457802462403067E-3</v>
      </c>
      <c r="AL357">
        <f t="shared" si="122"/>
        <v>8.3758035430738526E-3</v>
      </c>
      <c r="AM357">
        <f t="shared" si="127"/>
        <v>1.9242543503414547E-2</v>
      </c>
      <c r="AN357">
        <f t="shared" si="135"/>
        <v>4.4207756136662314E-2</v>
      </c>
      <c r="AO357">
        <f t="shared" si="141"/>
        <v>0.10156275308960366</v>
      </c>
      <c r="AP357">
        <f t="shared" si="147"/>
        <v>0.22636765044372925</v>
      </c>
    </row>
    <row r="358" spans="1:43" x14ac:dyDescent="0.2">
      <c r="A358">
        <v>344</v>
      </c>
      <c r="B358">
        <f t="shared" si="132"/>
        <v>34</v>
      </c>
      <c r="C358">
        <f t="shared" si="110"/>
        <v>3</v>
      </c>
      <c r="D358">
        <f t="shared" si="111"/>
        <v>824</v>
      </c>
      <c r="E358">
        <f t="shared" si="133"/>
        <v>-524</v>
      </c>
      <c r="F358" t="e">
        <f t="shared" si="112"/>
        <v>#N/A</v>
      </c>
      <c r="G358" t="e">
        <f t="shared" si="134"/>
        <v>#N/A</v>
      </c>
      <c r="H358">
        <f t="shared" si="113"/>
        <v>1.1112436841308993E-13</v>
      </c>
      <c r="I358">
        <f t="shared" si="140"/>
        <v>2.552967583924018E-13</v>
      </c>
      <c r="J358">
        <f t="shared" si="146"/>
        <v>5.8651793280285502E-13</v>
      </c>
      <c r="K358">
        <f t="shared" si="115"/>
        <v>1.3474643691737975E-12</v>
      </c>
      <c r="L358">
        <f t="shared" si="120"/>
        <v>3.0956602085741175E-12</v>
      </c>
      <c r="M358">
        <f t="shared" si="125"/>
        <v>7.1119595784377348E-12</v>
      </c>
      <c r="N358">
        <f t="shared" si="130"/>
        <v>1.6338992537113667E-11</v>
      </c>
      <c r="O358">
        <f t="shared" si="138"/>
        <v>3.7537147699382605E-11</v>
      </c>
      <c r="P358">
        <f t="shared" si="144"/>
        <v>8.6237719627123077E-11</v>
      </c>
      <c r="Q358">
        <f t="shared" si="114"/>
        <v>1.981222533487436E-10</v>
      </c>
      <c r="R358">
        <f t="shared" si="118"/>
        <v>4.5516541302001529E-10</v>
      </c>
      <c r="S358">
        <f t="shared" si="123"/>
        <v>1.0456955223752753E-9</v>
      </c>
      <c r="T358">
        <f t="shared" si="128"/>
        <v>2.402377452760488E-9</v>
      </c>
      <c r="U358">
        <f t="shared" si="136"/>
        <v>5.5192140561358803E-9</v>
      </c>
      <c r="V358">
        <f t="shared" si="142"/>
        <v>1.2679824214319598E-8</v>
      </c>
      <c r="W358">
        <f t="shared" ref="W358:W421" si="148">$C$11*(EXP(-$C$7*($D358-($W$14-1)*$C$3))-EXP(-$C$5*($D358-($W$14-1)*$C$3)))</f>
        <v>2.9130586433280992E-8</v>
      </c>
      <c r="X358">
        <f t="shared" si="116"/>
        <v>6.6924513432017646E-8</v>
      </c>
      <c r="Y358">
        <f t="shared" si="121"/>
        <v>1.5375215697667134E-7</v>
      </c>
      <c r="Z358">
        <f t="shared" si="126"/>
        <v>3.532296995926965E-7</v>
      </c>
      <c r="AA358">
        <f t="shared" si="131"/>
        <v>8.1150874971645335E-7</v>
      </c>
      <c r="AB358">
        <f t="shared" si="139"/>
        <v>1.8643575317299811E-6</v>
      </c>
      <c r="AC358">
        <f t="shared" si="145"/>
        <v>4.2831688596491243E-6</v>
      </c>
      <c r="AD358">
        <f t="shared" si="109"/>
        <v>9.8401380465069519E-6</v>
      </c>
      <c r="AE358">
        <f t="shared" si="119"/>
        <v>2.2606700773932549E-5</v>
      </c>
      <c r="AF358">
        <f t="shared" si="124"/>
        <v>5.1936559981853035E-5</v>
      </c>
      <c r="AG358">
        <f t="shared" si="129"/>
        <v>1.1931888203071885E-4</v>
      </c>
      <c r="AH358">
        <f t="shared" si="137"/>
        <v>2.7412280701754406E-4</v>
      </c>
      <c r="AI358">
        <f t="shared" si="143"/>
        <v>6.297688349764446E-4</v>
      </c>
      <c r="AJ358">
        <f t="shared" si="108"/>
        <v>1.4468288495316827E-3</v>
      </c>
      <c r="AK358">
        <f t="shared" si="117"/>
        <v>3.3239398388385934E-3</v>
      </c>
      <c r="AL358">
        <f t="shared" si="122"/>
        <v>7.6364084499660045E-3</v>
      </c>
      <c r="AM358">
        <f t="shared" si="127"/>
        <v>1.7543859649122806E-2</v>
      </c>
      <c r="AN358">
        <f t="shared" si="135"/>
        <v>4.0305205438492468E-2</v>
      </c>
      <c r="AO358">
        <f t="shared" si="141"/>
        <v>9.2597046304671707E-2</v>
      </c>
      <c r="AP358">
        <f t="shared" si="147"/>
        <v>0.21163565845759974</v>
      </c>
    </row>
    <row r="359" spans="1:43" x14ac:dyDescent="0.2">
      <c r="A359">
        <v>345</v>
      </c>
      <c r="B359">
        <f t="shared" si="132"/>
        <v>34</v>
      </c>
      <c r="C359">
        <f t="shared" si="110"/>
        <v>4</v>
      </c>
      <c r="D359">
        <f t="shared" si="111"/>
        <v>826.66666666666663</v>
      </c>
      <c r="E359">
        <f t="shared" si="133"/>
        <v>-526.66666666666663</v>
      </c>
      <c r="F359" t="e">
        <f t="shared" si="112"/>
        <v>#N/A</v>
      </c>
      <c r="G359" t="e">
        <f t="shared" si="134"/>
        <v>#N/A</v>
      </c>
      <c r="H359">
        <f t="shared" si="113"/>
        <v>1.0131458570904258E-13</v>
      </c>
      <c r="I359">
        <f t="shared" si="140"/>
        <v>2.3275979588236665E-13</v>
      </c>
      <c r="J359">
        <f t="shared" si="146"/>
        <v>5.3474158927904054E-13</v>
      </c>
      <c r="K359">
        <f t="shared" si="115"/>
        <v>1.2285135679066682E-12</v>
      </c>
      <c r="L359">
        <f t="shared" si="120"/>
        <v>2.8223830290918461E-12</v>
      </c>
      <c r="M359">
        <f t="shared" si="125"/>
        <v>6.4841334853787052E-12</v>
      </c>
      <c r="N359">
        <f t="shared" si="130"/>
        <v>1.489662693647142E-11</v>
      </c>
      <c r="O359">
        <f t="shared" si="138"/>
        <v>3.4223461713858491E-11</v>
      </c>
      <c r="P359">
        <f t="shared" si="144"/>
        <v>7.8624868346026531E-11</v>
      </c>
      <c r="Q359">
        <f t="shared" si="114"/>
        <v>1.8063251386187825E-10</v>
      </c>
      <c r="R359">
        <f t="shared" si="118"/>
        <v>4.1498454306423739E-10</v>
      </c>
      <c r="S359">
        <f t="shared" si="123"/>
        <v>9.5338412393417152E-10</v>
      </c>
      <c r="T359">
        <f t="shared" si="128"/>
        <v>2.1903015496869447E-9</v>
      </c>
      <c r="U359">
        <f t="shared" si="136"/>
        <v>5.0319915741456996E-9</v>
      </c>
      <c r="V359">
        <f t="shared" si="142"/>
        <v>1.1560480887160213E-8</v>
      </c>
      <c r="W359">
        <f t="shared" si="148"/>
        <v>2.6559010756111206E-8</v>
      </c>
      <c r="X359">
        <f t="shared" si="116"/>
        <v>6.1016583931787004E-8</v>
      </c>
      <c r="Y359">
        <f t="shared" si="121"/>
        <v>1.4017929917996454E-7</v>
      </c>
      <c r="Z359">
        <f t="shared" si="126"/>
        <v>3.2204746074532494E-7</v>
      </c>
      <c r="AA359">
        <f t="shared" si="131"/>
        <v>7.3987077677825417E-7</v>
      </c>
      <c r="AB359">
        <f t="shared" si="139"/>
        <v>1.6997766883911151E-6</v>
      </c>
      <c r="AC359">
        <f t="shared" si="145"/>
        <v>3.905061371634364E-6</v>
      </c>
      <c r="AD359">
        <f t="shared" si="109"/>
        <v>8.9714751475177185E-6</v>
      </c>
      <c r="AE359">
        <f t="shared" si="119"/>
        <v>2.0611037487700776E-5</v>
      </c>
      <c r="AF359">
        <f t="shared" si="124"/>
        <v>4.7351729713808206E-5</v>
      </c>
      <c r="AG359">
        <f t="shared" si="129"/>
        <v>1.0878570805703143E-4</v>
      </c>
      <c r="AH359">
        <f t="shared" si="137"/>
        <v>2.499239277845994E-4</v>
      </c>
      <c r="AI359">
        <f t="shared" si="143"/>
        <v>5.7417440944113431E-4</v>
      </c>
      <c r="AJ359">
        <f t="shared" si="108"/>
        <v>1.319106399212849E-3</v>
      </c>
      <c r="AK359">
        <f t="shared" si="117"/>
        <v>3.0305107016837239E-3</v>
      </c>
      <c r="AL359">
        <f t="shared" si="122"/>
        <v>6.9622853156500082E-3</v>
      </c>
      <c r="AM359">
        <f t="shared" si="127"/>
        <v>1.5995131378214355E-2</v>
      </c>
      <c r="AN359">
        <f t="shared" si="135"/>
        <v>3.6747162204232561E-2</v>
      </c>
      <c r="AO359">
        <f t="shared" si="141"/>
        <v>8.442280953932943E-2</v>
      </c>
      <c r="AP359">
        <f t="shared" si="147"/>
        <v>0.19377999836034945</v>
      </c>
    </row>
    <row r="360" spans="1:43" x14ac:dyDescent="0.2">
      <c r="A360">
        <v>346</v>
      </c>
      <c r="B360">
        <f t="shared" si="132"/>
        <v>34</v>
      </c>
      <c r="C360">
        <f t="shared" si="110"/>
        <v>5</v>
      </c>
      <c r="D360">
        <f t="shared" si="111"/>
        <v>829.33333333333337</v>
      </c>
      <c r="E360">
        <f t="shared" si="133"/>
        <v>-529.33333333333337</v>
      </c>
      <c r="F360" t="e">
        <f t="shared" si="112"/>
        <v>#N/A</v>
      </c>
      <c r="G360" t="e">
        <f t="shared" si="134"/>
        <v>#N/A</v>
      </c>
      <c r="H360">
        <f t="shared" si="113"/>
        <v>9.2370786209892826E-14</v>
      </c>
      <c r="I360">
        <f t="shared" si="140"/>
        <v>2.1221234033817343E-13</v>
      </c>
      <c r="J360">
        <f t="shared" si="146"/>
        <v>4.875359325130598E-13</v>
      </c>
      <c r="K360">
        <f t="shared" si="115"/>
        <v>1.1200634473593949E-12</v>
      </c>
      <c r="L360">
        <f t="shared" si="120"/>
        <v>2.5732300789480898E-12</v>
      </c>
      <c r="M360">
        <f t="shared" si="125"/>
        <v>5.9117303174331239E-12</v>
      </c>
      <c r="N360">
        <f t="shared" si="130"/>
        <v>1.3581589781643058E-11</v>
      </c>
      <c r="O360">
        <f t="shared" si="138"/>
        <v>3.1202299680835846E-11</v>
      </c>
      <c r="P360">
        <f t="shared" si="144"/>
        <v>7.1684060631001298E-11</v>
      </c>
      <c r="Q360">
        <f t="shared" si="114"/>
        <v>1.6468672505267783E-10</v>
      </c>
      <c r="R360">
        <f t="shared" si="118"/>
        <v>3.7835074031572008E-10</v>
      </c>
      <c r="S360">
        <f t="shared" si="123"/>
        <v>8.692217460251561E-10</v>
      </c>
      <c r="T360">
        <f t="shared" si="128"/>
        <v>1.996947179573495E-9</v>
      </c>
      <c r="U360">
        <f t="shared" si="136"/>
        <v>4.5877798803840855E-9</v>
      </c>
      <c r="V360">
        <f t="shared" si="142"/>
        <v>1.0539950403371387E-8</v>
      </c>
      <c r="W360">
        <f t="shared" si="148"/>
        <v>2.4214447380206099E-8</v>
      </c>
      <c r="X360">
        <f t="shared" si="116"/>
        <v>5.5630191745610023E-8</v>
      </c>
      <c r="Y360">
        <f t="shared" si="121"/>
        <v>1.2780461949270376E-7</v>
      </c>
      <c r="Z360">
        <f t="shared" si="126"/>
        <v>2.936179123445811E-7</v>
      </c>
      <c r="AA360">
        <f t="shared" si="131"/>
        <v>6.7455682581576795E-7</v>
      </c>
      <c r="AB360">
        <f t="shared" si="139"/>
        <v>1.5497246323331882E-6</v>
      </c>
      <c r="AC360">
        <f t="shared" si="145"/>
        <v>3.5603322717190373E-6</v>
      </c>
      <c r="AD360">
        <f t="shared" si="109"/>
        <v>8.1794956475330304E-6</v>
      </c>
      <c r="AE360">
        <f t="shared" si="119"/>
        <v>1.8791546390053201E-5</v>
      </c>
      <c r="AF360">
        <f t="shared" si="124"/>
        <v>4.3171636852209169E-5</v>
      </c>
      <c r="AG360">
        <f t="shared" si="129"/>
        <v>9.9182376469324112E-5</v>
      </c>
      <c r="AH360">
        <f t="shared" si="137"/>
        <v>2.2786126539001828E-4</v>
      </c>
      <c r="AI360">
        <f t="shared" si="143"/>
        <v>5.2348772144211373E-4</v>
      </c>
      <c r="AJ360">
        <f t="shared" ref="AJ360:AJ423" si="149">$C$11*(EXP(-$C$7*($D360-($AJ$14-1)*$C$3))-EXP(-$C$5*($D360-($AJ$14-1)*$C$3)))</f>
        <v>1.2026589689634042E-3</v>
      </c>
      <c r="AK360">
        <f t="shared" si="117"/>
        <v>2.762984758541386E-3</v>
      </c>
      <c r="AL360">
        <f t="shared" si="122"/>
        <v>6.347672094036738E-3</v>
      </c>
      <c r="AM360">
        <f t="shared" si="127"/>
        <v>1.4583120984961173E-2</v>
      </c>
      <c r="AN360">
        <f t="shared" si="135"/>
        <v>3.3503214172295286E-2</v>
      </c>
      <c r="AO360">
        <f t="shared" si="141"/>
        <v>7.6970174012036846E-2</v>
      </c>
      <c r="AP360">
        <f t="shared" si="147"/>
        <v>0.17680382811963441</v>
      </c>
    </row>
    <row r="361" spans="1:43" x14ac:dyDescent="0.2">
      <c r="A361">
        <v>347</v>
      </c>
      <c r="B361">
        <f t="shared" si="132"/>
        <v>34</v>
      </c>
      <c r="C361">
        <f t="shared" si="110"/>
        <v>6</v>
      </c>
      <c r="D361">
        <f t="shared" si="111"/>
        <v>832</v>
      </c>
      <c r="E361">
        <f t="shared" si="133"/>
        <v>-532</v>
      </c>
      <c r="F361" t="e">
        <f t="shared" si="112"/>
        <v>#N/A</v>
      </c>
      <c r="G361" t="e">
        <f t="shared" si="134"/>
        <v>#N/A</v>
      </c>
      <c r="H361">
        <f t="shared" si="113"/>
        <v>8.4216523073362607E-14</v>
      </c>
      <c r="I361">
        <f t="shared" si="140"/>
        <v>1.9347876303588297E-13</v>
      </c>
      <c r="J361">
        <f t="shared" si="146"/>
        <v>4.4449747365235984E-13</v>
      </c>
      <c r="K361">
        <f t="shared" si="115"/>
        <v>1.0211870335696038E-12</v>
      </c>
      <c r="L361">
        <f t="shared" si="120"/>
        <v>2.346071731211412E-12</v>
      </c>
      <c r="M361">
        <f t="shared" si="125"/>
        <v>5.3898574766951907E-12</v>
      </c>
      <c r="N361">
        <f t="shared" si="130"/>
        <v>1.2382640834296472E-11</v>
      </c>
      <c r="O361">
        <f t="shared" si="138"/>
        <v>2.8447838313750943E-11</v>
      </c>
      <c r="P361">
        <f t="shared" si="144"/>
        <v>6.5355970148454668E-11</v>
      </c>
      <c r="Q361">
        <f t="shared" si="114"/>
        <v>1.5014859079753045E-10</v>
      </c>
      <c r="R361">
        <f t="shared" si="118"/>
        <v>3.4495087850849236E-10</v>
      </c>
      <c r="S361">
        <f t="shared" si="123"/>
        <v>7.924890133949747E-10</v>
      </c>
      <c r="T361">
        <f t="shared" si="128"/>
        <v>1.8206616520800614E-9</v>
      </c>
      <c r="U361">
        <f t="shared" si="136"/>
        <v>4.182782089501102E-9</v>
      </c>
      <c r="V361">
        <f t="shared" si="142"/>
        <v>9.6095098110419535E-9</v>
      </c>
      <c r="W361">
        <f t="shared" si="148"/>
        <v>2.2076856224543524E-8</v>
      </c>
      <c r="X361">
        <f t="shared" si="116"/>
        <v>5.07192968572784E-8</v>
      </c>
      <c r="Y361">
        <f t="shared" si="121"/>
        <v>1.1652234573312398E-7</v>
      </c>
      <c r="Z361">
        <f t="shared" si="126"/>
        <v>2.6769805372807064E-7</v>
      </c>
      <c r="AA361">
        <f t="shared" si="131"/>
        <v>6.1500862790668418E-7</v>
      </c>
      <c r="AB361">
        <f t="shared" si="139"/>
        <v>1.4129187983707839E-6</v>
      </c>
      <c r="AC361">
        <f t="shared" si="145"/>
        <v>3.2460349988658138E-6</v>
      </c>
      <c r="AD361">
        <f t="shared" si="109"/>
        <v>7.4574301269199262E-6</v>
      </c>
      <c r="AE361">
        <f t="shared" si="119"/>
        <v>1.7132675438596497E-5</v>
      </c>
      <c r="AF361">
        <f t="shared" si="124"/>
        <v>3.9360552186027815E-5</v>
      </c>
      <c r="AG361">
        <f t="shared" si="129"/>
        <v>9.0426803095730208E-5</v>
      </c>
      <c r="AH361">
        <f t="shared" si="137"/>
        <v>2.0774623992741217E-4</v>
      </c>
      <c r="AI361">
        <f t="shared" si="143"/>
        <v>4.7727552812287512E-4</v>
      </c>
      <c r="AJ361">
        <f t="shared" si="149"/>
        <v>1.0964912280701756E-3</v>
      </c>
      <c r="AK361">
        <f t="shared" si="117"/>
        <v>2.5190753399057793E-3</v>
      </c>
      <c r="AL361">
        <f t="shared" si="122"/>
        <v>5.7873153981267316E-3</v>
      </c>
      <c r="AM361">
        <f t="shared" si="127"/>
        <v>1.329575935535437E-2</v>
      </c>
      <c r="AN361">
        <f t="shared" si="135"/>
        <v>3.0545633799864007E-2</v>
      </c>
      <c r="AO361">
        <f t="shared" si="141"/>
        <v>7.0175438596235928E-2</v>
      </c>
      <c r="AP361">
        <f t="shared" si="147"/>
        <v>0.16121653858511018</v>
      </c>
    </row>
    <row r="362" spans="1:43" x14ac:dyDescent="0.2">
      <c r="A362">
        <v>348</v>
      </c>
      <c r="B362">
        <f t="shared" si="132"/>
        <v>34</v>
      </c>
      <c r="C362">
        <f t="shared" si="110"/>
        <v>7</v>
      </c>
      <c r="D362">
        <f t="shared" si="111"/>
        <v>834.66666666666674</v>
      </c>
      <c r="E362">
        <f t="shared" si="133"/>
        <v>-534.66666666666674</v>
      </c>
      <c r="F362" t="e">
        <f t="shared" si="112"/>
        <v>#N/A</v>
      </c>
      <c r="G362" t="e">
        <f t="shared" si="134"/>
        <v>#N/A</v>
      </c>
      <c r="H362">
        <f t="shared" si="113"/>
        <v>7.6782097994166459E-14</v>
      </c>
      <c r="I362">
        <f t="shared" si="140"/>
        <v>1.7639893931824033E-13</v>
      </c>
      <c r="J362">
        <f t="shared" si="146"/>
        <v>4.0525834283616751E-13</v>
      </c>
      <c r="K362">
        <f t="shared" si="115"/>
        <v>9.3103918352946013E-13</v>
      </c>
      <c r="L362">
        <f t="shared" si="120"/>
        <v>2.1389663571161472E-12</v>
      </c>
      <c r="M362">
        <f t="shared" si="125"/>
        <v>4.914054271626638E-12</v>
      </c>
      <c r="N362">
        <f t="shared" si="130"/>
        <v>1.1289532116367347E-11</v>
      </c>
      <c r="O362">
        <f t="shared" si="138"/>
        <v>2.5936533941514733E-11</v>
      </c>
      <c r="P362">
        <f t="shared" si="144"/>
        <v>5.9586507745885487E-11</v>
      </c>
      <c r="Q362">
        <f t="shared" si="114"/>
        <v>1.368938468554335E-10</v>
      </c>
      <c r="R362">
        <f t="shared" si="118"/>
        <v>3.1449947338410499E-10</v>
      </c>
      <c r="S362">
        <f t="shared" si="123"/>
        <v>7.2253005544751053E-10</v>
      </c>
      <c r="T362">
        <f t="shared" si="128"/>
        <v>1.659938172256944E-9</v>
      </c>
      <c r="U362">
        <f t="shared" si="136"/>
        <v>3.8135364957366728E-9</v>
      </c>
      <c r="V362">
        <f t="shared" si="142"/>
        <v>8.7612061987477489E-9</v>
      </c>
      <c r="W362">
        <f t="shared" si="148"/>
        <v>2.0127966296582732E-8</v>
      </c>
      <c r="X362">
        <f t="shared" si="116"/>
        <v>4.62419235486407E-8</v>
      </c>
      <c r="Y362">
        <f t="shared" si="121"/>
        <v>1.0623604302444447E-7</v>
      </c>
      <c r="Z362">
        <f t="shared" si="126"/>
        <v>2.440663357271468E-7</v>
      </c>
      <c r="AA362">
        <f t="shared" si="131"/>
        <v>5.6071719671985519E-7</v>
      </c>
      <c r="AB362">
        <f t="shared" si="139"/>
        <v>1.2881898429812932E-6</v>
      </c>
      <c r="AC362">
        <f t="shared" si="145"/>
        <v>2.9594831071130014E-6</v>
      </c>
      <c r="AD362">
        <f t="shared" si="109"/>
        <v>6.7991067535644374E-6</v>
      </c>
      <c r="AE362">
        <f t="shared" si="119"/>
        <v>1.5620245486537402E-5</v>
      </c>
      <c r="AF362">
        <f t="shared" si="124"/>
        <v>3.5885900590070752E-5</v>
      </c>
      <c r="AG362">
        <f t="shared" si="129"/>
        <v>8.2444149950802804E-5</v>
      </c>
      <c r="AH362">
        <f t="shared" si="137"/>
        <v>1.8940691885523198E-4</v>
      </c>
      <c r="AI362">
        <f t="shared" si="143"/>
        <v>4.3514283222812383E-4</v>
      </c>
      <c r="AJ362">
        <f t="shared" si="149"/>
        <v>9.9969571113839328E-4</v>
      </c>
      <c r="AK362">
        <f t="shared" si="117"/>
        <v>2.2966976377645273E-3</v>
      </c>
      <c r="AL362">
        <f t="shared" si="122"/>
        <v>5.276425596851376E-3</v>
      </c>
      <c r="AM362">
        <f t="shared" si="127"/>
        <v>1.2122042806734849E-2</v>
      </c>
      <c r="AN362">
        <f t="shared" si="135"/>
        <v>2.7849141262599915E-2</v>
      </c>
      <c r="AO362">
        <f t="shared" si="141"/>
        <v>6.3980525512816938E-2</v>
      </c>
      <c r="AP362">
        <f t="shared" si="147"/>
        <v>0.14698797426010388</v>
      </c>
    </row>
    <row r="363" spans="1:43" x14ac:dyDescent="0.2">
      <c r="A363">
        <v>349</v>
      </c>
      <c r="B363">
        <f t="shared" si="132"/>
        <v>34</v>
      </c>
      <c r="C363">
        <f t="shared" si="110"/>
        <v>8</v>
      </c>
      <c r="D363">
        <f t="shared" si="111"/>
        <v>837.33333333333326</v>
      </c>
      <c r="E363">
        <f t="shared" si="133"/>
        <v>-537.33333333333326</v>
      </c>
      <c r="F363" t="e">
        <f t="shared" si="112"/>
        <v>#N/A</v>
      </c>
      <c r="G363" t="e">
        <f t="shared" si="134"/>
        <v>#N/A</v>
      </c>
      <c r="H363">
        <f t="shared" si="113"/>
        <v>7.0003965459962647E-14</v>
      </c>
      <c r="I363">
        <f t="shared" si="140"/>
        <v>1.608268799342567E-13</v>
      </c>
      <c r="J363">
        <f t="shared" si="146"/>
        <v>3.6948314483957272E-13</v>
      </c>
      <c r="K363">
        <f t="shared" si="115"/>
        <v>8.4884936135269685E-13</v>
      </c>
      <c r="L363">
        <f t="shared" si="120"/>
        <v>1.9501437300522533E-12</v>
      </c>
      <c r="M363">
        <f t="shared" si="125"/>
        <v>4.4802537894375956E-12</v>
      </c>
      <c r="N363">
        <f t="shared" si="130"/>
        <v>1.0292920315792398E-11</v>
      </c>
      <c r="O363">
        <f t="shared" si="138"/>
        <v>2.3646921269732583E-11</v>
      </c>
      <c r="P363">
        <f t="shared" si="144"/>
        <v>5.4326359126572431E-11</v>
      </c>
      <c r="Q363">
        <f t="shared" si="114"/>
        <v>1.2480919872334385E-10</v>
      </c>
      <c r="R363">
        <f t="shared" si="118"/>
        <v>2.8673624252400628E-10</v>
      </c>
      <c r="S363">
        <f t="shared" si="123"/>
        <v>6.5874690021071379E-10</v>
      </c>
      <c r="T363">
        <f t="shared" si="128"/>
        <v>1.5134029612628859E-9</v>
      </c>
      <c r="U363">
        <f t="shared" si="136"/>
        <v>3.4768869841006376E-9</v>
      </c>
      <c r="V363">
        <f t="shared" si="142"/>
        <v>7.9877887182940097E-9</v>
      </c>
      <c r="W363">
        <f t="shared" si="148"/>
        <v>1.8351119521536408E-8</v>
      </c>
      <c r="X363">
        <f t="shared" si="116"/>
        <v>4.2159801613485702E-8</v>
      </c>
      <c r="Y363">
        <f t="shared" si="121"/>
        <v>9.6857789520824752E-8</v>
      </c>
      <c r="Z363">
        <f t="shared" si="126"/>
        <v>2.2252076698244091E-7</v>
      </c>
      <c r="AA363">
        <f t="shared" si="131"/>
        <v>5.1121847797081694E-7</v>
      </c>
      <c r="AB363">
        <f t="shared" si="139"/>
        <v>1.174471649378331E-6</v>
      </c>
      <c r="AC363">
        <f t="shared" si="145"/>
        <v>2.698227303263082E-6</v>
      </c>
      <c r="AD363">
        <f t="shared" si="109"/>
        <v>6.1988985293327765E-6</v>
      </c>
      <c r="AE363">
        <f t="shared" si="119"/>
        <v>1.4241329086876202E-5</v>
      </c>
      <c r="AF363">
        <f t="shared" si="124"/>
        <v>3.2717982590132244E-5</v>
      </c>
      <c r="AG363">
        <f t="shared" si="129"/>
        <v>7.5166185560213088E-5</v>
      </c>
      <c r="AH363">
        <f t="shared" si="137"/>
        <v>1.7268654740883733E-4</v>
      </c>
      <c r="AI363">
        <f t="shared" si="143"/>
        <v>3.9672950587729791E-4</v>
      </c>
      <c r="AJ363">
        <f t="shared" si="149"/>
        <v>9.1144506156007744E-4</v>
      </c>
      <c r="AK363">
        <f t="shared" si="117"/>
        <v>2.0939508857684627E-3</v>
      </c>
      <c r="AL363">
        <f t="shared" si="122"/>
        <v>4.8106358758536359E-3</v>
      </c>
      <c r="AM363">
        <f t="shared" si="127"/>
        <v>1.1051939034165585E-2</v>
      </c>
      <c r="AN363">
        <f t="shared" si="135"/>
        <v>2.5390688376147059E-2</v>
      </c>
      <c r="AO363">
        <f t="shared" si="141"/>
        <v>5.8332483939838579E-2</v>
      </c>
      <c r="AP363">
        <f t="shared" si="147"/>
        <v>0.1340127504531386</v>
      </c>
    </row>
    <row r="364" spans="1:43" x14ac:dyDescent="0.2">
      <c r="A364">
        <v>350</v>
      </c>
      <c r="B364">
        <f t="shared" si="132"/>
        <v>34</v>
      </c>
      <c r="C364">
        <f t="shared" si="110"/>
        <v>9</v>
      </c>
      <c r="D364">
        <f t="shared" si="111"/>
        <v>840</v>
      </c>
      <c r="E364">
        <f t="shared" si="133"/>
        <v>-540</v>
      </c>
      <c r="F364" t="e">
        <f t="shared" si="112"/>
        <v>#N/A</v>
      </c>
      <c r="G364" t="e">
        <f t="shared" si="134"/>
        <v>#N/A</v>
      </c>
      <c r="H364">
        <f t="shared" si="113"/>
        <v>6.3824189598100438E-14</v>
      </c>
      <c r="I364">
        <f t="shared" si="140"/>
        <v>1.4662948320071373E-13</v>
      </c>
      <c r="J364">
        <f t="shared" si="146"/>
        <v>3.3686609229345048E-13</v>
      </c>
      <c r="K364">
        <f t="shared" si="115"/>
        <v>7.73915052143532E-13</v>
      </c>
      <c r="L364">
        <f t="shared" si="120"/>
        <v>1.7779898946094333E-12</v>
      </c>
      <c r="M364">
        <f t="shared" si="125"/>
        <v>4.0847481342784159E-12</v>
      </c>
      <c r="N364">
        <f t="shared" si="130"/>
        <v>9.3842869248456497E-12</v>
      </c>
      <c r="O364">
        <f t="shared" si="138"/>
        <v>2.1559429906780766E-11</v>
      </c>
      <c r="P364">
        <f t="shared" si="144"/>
        <v>4.9530563337185893E-11</v>
      </c>
      <c r="Q364">
        <f t="shared" si="114"/>
        <v>1.1379135325500378E-10</v>
      </c>
      <c r="R364">
        <f t="shared" si="118"/>
        <v>2.6142388059381872E-10</v>
      </c>
      <c r="S364">
        <f t="shared" si="123"/>
        <v>6.0059436319012189E-10</v>
      </c>
      <c r="T364">
        <f t="shared" si="128"/>
        <v>1.3798035140339697E-9</v>
      </c>
      <c r="U364">
        <f t="shared" si="136"/>
        <v>3.1699560535798992E-9</v>
      </c>
      <c r="V364">
        <f t="shared" si="142"/>
        <v>7.2826466083202471E-9</v>
      </c>
      <c r="W364">
        <f t="shared" si="148"/>
        <v>1.6731128358004412E-8</v>
      </c>
      <c r="X364">
        <f t="shared" si="116"/>
        <v>3.8438039244167821E-8</v>
      </c>
      <c r="Y364">
        <f t="shared" si="121"/>
        <v>8.8307424898174111E-8</v>
      </c>
      <c r="Z364">
        <f t="shared" si="126"/>
        <v>2.0287718742911363E-7</v>
      </c>
      <c r="AA364">
        <f t="shared" si="131"/>
        <v>4.6608938293249603E-7</v>
      </c>
      <c r="AB364">
        <f t="shared" si="139"/>
        <v>1.0707922149122809E-6</v>
      </c>
      <c r="AC364">
        <f t="shared" si="145"/>
        <v>2.4600345116267376E-6</v>
      </c>
      <c r="AD364">
        <f t="shared" ref="AD364:AD427" si="150">$C$11*(EXP(-$C$7*($D364-($AD$14-1)*$C$3))-EXP(-$C$5*($D364-($AD$14-1)*$C$3)))</f>
        <v>5.6516751934831363E-6</v>
      </c>
      <c r="AE364">
        <f t="shared" si="119"/>
        <v>1.2984139995463257E-5</v>
      </c>
      <c r="AF364">
        <f t="shared" si="124"/>
        <v>2.9829720507679708E-5</v>
      </c>
      <c r="AG364">
        <f t="shared" si="129"/>
        <v>6.8530701754386002E-5</v>
      </c>
      <c r="AH364">
        <f t="shared" si="137"/>
        <v>1.5744220874411129E-4</v>
      </c>
      <c r="AI364">
        <f t="shared" si="143"/>
        <v>3.6170721238292089E-4</v>
      </c>
      <c r="AJ364">
        <f t="shared" si="149"/>
        <v>8.3098495970964812E-4</v>
      </c>
      <c r="AK364">
        <f t="shared" si="117"/>
        <v>1.9091021124915007E-3</v>
      </c>
      <c r="AL364">
        <f t="shared" si="122"/>
        <v>4.3859649122807032E-3</v>
      </c>
      <c r="AM364">
        <f t="shared" si="127"/>
        <v>1.0076301359623119E-2</v>
      </c>
      <c r="AN364">
        <f t="shared" si="135"/>
        <v>2.3149261592506919E-2</v>
      </c>
      <c r="AO364">
        <f t="shared" si="141"/>
        <v>5.3183037421416487E-2</v>
      </c>
      <c r="AP364">
        <f t="shared" si="147"/>
        <v>0.12218251846832767</v>
      </c>
    </row>
    <row r="365" spans="1:43" s="1" customFormat="1" x14ac:dyDescent="0.2">
      <c r="A365" s="1">
        <v>351</v>
      </c>
      <c r="B365" s="1">
        <f t="shared" si="132"/>
        <v>35</v>
      </c>
      <c r="C365" s="1">
        <f t="shared" si="110"/>
        <v>0</v>
      </c>
      <c r="D365" s="1">
        <f t="shared" si="111"/>
        <v>840</v>
      </c>
      <c r="E365" s="1">
        <f t="shared" si="133"/>
        <v>-540</v>
      </c>
      <c r="F365" s="1" t="e">
        <f t="shared" si="112"/>
        <v>#N/A</v>
      </c>
      <c r="G365" s="1" t="e">
        <f t="shared" si="134"/>
        <v>#N/A</v>
      </c>
      <c r="H365" s="1">
        <f t="shared" si="113"/>
        <v>6.3824189598100438E-14</v>
      </c>
      <c r="I365" s="1">
        <f t="shared" si="140"/>
        <v>1.4662948320071373E-13</v>
      </c>
      <c r="J365" s="1">
        <f t="shared" si="146"/>
        <v>3.3686609229345048E-13</v>
      </c>
      <c r="K365" s="1">
        <f t="shared" si="115"/>
        <v>7.73915052143532E-13</v>
      </c>
      <c r="L365" s="1">
        <f t="shared" si="120"/>
        <v>1.7779898946094333E-12</v>
      </c>
      <c r="M365" s="1">
        <f t="shared" si="125"/>
        <v>4.0847481342784159E-12</v>
      </c>
      <c r="N365" s="1">
        <f t="shared" si="130"/>
        <v>9.3842869248456497E-12</v>
      </c>
      <c r="O365" s="1">
        <f t="shared" si="138"/>
        <v>2.1559429906780766E-11</v>
      </c>
      <c r="P365" s="1">
        <f t="shared" si="144"/>
        <v>4.9530563337185893E-11</v>
      </c>
      <c r="Q365" s="1">
        <f t="shared" si="114"/>
        <v>1.1379135325500378E-10</v>
      </c>
      <c r="R365" s="1">
        <f t="shared" si="118"/>
        <v>2.6142388059381872E-10</v>
      </c>
      <c r="S365" s="1">
        <f t="shared" si="123"/>
        <v>6.0059436319012189E-10</v>
      </c>
      <c r="T365" s="1">
        <f t="shared" si="128"/>
        <v>1.3798035140339697E-9</v>
      </c>
      <c r="U365" s="1">
        <f t="shared" si="136"/>
        <v>3.1699560535798992E-9</v>
      </c>
      <c r="V365" s="1">
        <f t="shared" si="142"/>
        <v>7.2826466083202471E-9</v>
      </c>
      <c r="W365" s="1">
        <f t="shared" si="148"/>
        <v>1.6731128358004412E-8</v>
      </c>
      <c r="X365" s="1">
        <f t="shared" si="116"/>
        <v>3.8438039244167821E-8</v>
      </c>
      <c r="Y365" s="1">
        <f t="shared" si="121"/>
        <v>8.8307424898174111E-8</v>
      </c>
      <c r="Z365" s="1">
        <f t="shared" si="126"/>
        <v>2.0287718742911363E-7</v>
      </c>
      <c r="AA365" s="1">
        <f t="shared" si="131"/>
        <v>4.6608938293249603E-7</v>
      </c>
      <c r="AB365" s="1">
        <f t="shared" si="139"/>
        <v>1.0707922149122809E-6</v>
      </c>
      <c r="AC365" s="1">
        <f t="shared" si="145"/>
        <v>2.4600345116267376E-6</v>
      </c>
      <c r="AD365" s="1">
        <f t="shared" si="150"/>
        <v>5.6516751934831363E-6</v>
      </c>
      <c r="AE365" s="1">
        <f t="shared" si="119"/>
        <v>1.2984139995463257E-5</v>
      </c>
      <c r="AF365" s="1">
        <f t="shared" si="124"/>
        <v>2.9829720507679708E-5</v>
      </c>
      <c r="AG365" s="1">
        <f t="shared" si="129"/>
        <v>6.8530701754386002E-5</v>
      </c>
      <c r="AH365" s="1">
        <f t="shared" si="137"/>
        <v>1.5744220874411129E-4</v>
      </c>
      <c r="AI365" s="1">
        <f t="shared" si="143"/>
        <v>3.6170721238292089E-4</v>
      </c>
      <c r="AJ365" s="1">
        <f t="shared" si="149"/>
        <v>8.3098495970964812E-4</v>
      </c>
      <c r="AK365" s="1">
        <f t="shared" si="117"/>
        <v>1.9091021124915007E-3</v>
      </c>
      <c r="AL365" s="1">
        <f t="shared" si="122"/>
        <v>4.3859649122807032E-3</v>
      </c>
      <c r="AM365" s="1">
        <f t="shared" si="127"/>
        <v>1.0076301359623119E-2</v>
      </c>
      <c r="AN365" s="1">
        <f t="shared" si="135"/>
        <v>2.3149261592506919E-2</v>
      </c>
      <c r="AO365" s="1">
        <f t="shared" si="141"/>
        <v>5.3183037421416487E-2</v>
      </c>
      <c r="AP365" s="1">
        <f t="shared" si="147"/>
        <v>0.12218251846832767</v>
      </c>
      <c r="AQ365" s="1">
        <f>$C$11*(EXP(-$C$7*($D365-($AQ$14-1)*$C$3))-EXP(-$C$5*($D365-($AQ$14-1)*$C$3)))</f>
        <v>0</v>
      </c>
    </row>
    <row r="366" spans="1:43" x14ac:dyDescent="0.2">
      <c r="A366">
        <v>352</v>
      </c>
      <c r="B366">
        <f t="shared" si="132"/>
        <v>35</v>
      </c>
      <c r="C366">
        <f t="shared" ref="C366:C429" si="151">MOD(A366-1,10)</f>
        <v>1</v>
      </c>
      <c r="D366">
        <f t="shared" ref="D366:D429" si="152">(B366+C366/9)*$C$3</f>
        <v>842.66666666666674</v>
      </c>
      <c r="E366">
        <f t="shared" si="133"/>
        <v>-542.66666666666674</v>
      </c>
      <c r="F366" t="e">
        <f t="shared" ref="F366:F429" si="153">IF(E366&lt;0,NA(),D366)</f>
        <v>#N/A</v>
      </c>
      <c r="G366" t="e">
        <f t="shared" si="134"/>
        <v>#N/A</v>
      </c>
      <c r="H366">
        <f t="shared" ref="H366:H429" si="154">$C$10*(EXP(-$C$7*D366)-EXP(-$C$5*D366))</f>
        <v>5.818994897059146E-14</v>
      </c>
      <c r="I366">
        <f t="shared" si="140"/>
        <v>1.3368539731975963E-13</v>
      </c>
      <c r="J366">
        <f t="shared" si="146"/>
        <v>3.0712839197666482E-13</v>
      </c>
      <c r="K366">
        <f t="shared" si="115"/>
        <v>7.0559575727295899E-13</v>
      </c>
      <c r="L366">
        <f t="shared" si="120"/>
        <v>1.6210333713446704E-12</v>
      </c>
      <c r="M366">
        <f t="shared" si="125"/>
        <v>3.7241567341178421E-12</v>
      </c>
      <c r="N366">
        <f t="shared" si="130"/>
        <v>8.5558654284645904E-12</v>
      </c>
      <c r="O366">
        <f t="shared" si="138"/>
        <v>1.9656217086506555E-11</v>
      </c>
      <c r="P366">
        <f t="shared" si="144"/>
        <v>4.5158128465469395E-11</v>
      </c>
      <c r="Q366">
        <f t="shared" ref="Q366:Q429" si="155">$C$11*(EXP(-$C$7*($D366-($Q$14-1)*$C$3))-EXP(-$C$5*($D366-($Q$14-1)*$C$3)))</f>
        <v>1.0374613576605896E-10</v>
      </c>
      <c r="R366">
        <f t="shared" si="118"/>
        <v>2.38346030983542E-10</v>
      </c>
      <c r="S366">
        <f t="shared" si="123"/>
        <v>5.475753874217342E-10</v>
      </c>
      <c r="T366">
        <f t="shared" si="128"/>
        <v>1.2579978935364204E-9</v>
      </c>
      <c r="U366">
        <f t="shared" si="136"/>
        <v>2.8901202217900425E-9</v>
      </c>
      <c r="V366">
        <f t="shared" si="142"/>
        <v>6.6397526890277767E-9</v>
      </c>
      <c r="W366">
        <f t="shared" si="148"/>
        <v>1.5254145982946695E-8</v>
      </c>
      <c r="X366">
        <f t="shared" si="116"/>
        <v>3.5044824794991002E-8</v>
      </c>
      <c r="Y366">
        <f t="shared" si="121"/>
        <v>8.0511865186330943E-8</v>
      </c>
      <c r="Z366">
        <f t="shared" si="126"/>
        <v>1.8496769419456248E-7</v>
      </c>
      <c r="AA366">
        <f t="shared" si="131"/>
        <v>4.2494417209777718E-7</v>
      </c>
      <c r="AB366">
        <f t="shared" si="139"/>
        <v>9.7626534290858719E-7</v>
      </c>
      <c r="AC366">
        <f t="shared" si="145"/>
        <v>2.2428687868794212E-6</v>
      </c>
      <c r="AD366">
        <f t="shared" si="150"/>
        <v>5.1527593719251736E-6</v>
      </c>
      <c r="AE366">
        <f t="shared" si="119"/>
        <v>1.1837932428452007E-5</v>
      </c>
      <c r="AF366">
        <f t="shared" si="124"/>
        <v>2.7196427014257753E-5</v>
      </c>
      <c r="AG366">
        <f t="shared" si="129"/>
        <v>6.2480981946149621E-5</v>
      </c>
      <c r="AH366">
        <f t="shared" si="137"/>
        <v>1.435436023602829E-4</v>
      </c>
      <c r="AI366">
        <f t="shared" si="143"/>
        <v>3.29776599803211E-4</v>
      </c>
      <c r="AJ366">
        <f t="shared" si="149"/>
        <v>7.5762767542092804E-4</v>
      </c>
      <c r="AK366">
        <f t="shared" si="117"/>
        <v>1.7405713289124955E-3</v>
      </c>
      <c r="AL366">
        <f t="shared" si="122"/>
        <v>3.998782844553574E-3</v>
      </c>
      <c r="AM366">
        <f t="shared" si="127"/>
        <v>9.1867905510581074E-3</v>
      </c>
      <c r="AN366">
        <f t="shared" si="135"/>
        <v>2.1105702387405507E-2</v>
      </c>
      <c r="AO366">
        <f t="shared" si="141"/>
        <v>4.8488171226939228E-2</v>
      </c>
      <c r="AP366">
        <f t="shared" si="147"/>
        <v>0.11139656241541207</v>
      </c>
      <c r="AQ366">
        <f t="shared" ref="AQ366:AQ429" si="156">$C$11*(EXP(-$C$7*($D366-($AQ$14-1)*$C$3))-EXP(-$C$5*($D366-($AQ$14-1)*$C$3)))</f>
        <v>0.21171434591476873</v>
      </c>
    </row>
    <row r="367" spans="1:43" x14ac:dyDescent="0.2">
      <c r="A367">
        <v>353</v>
      </c>
      <c r="B367">
        <f t="shared" si="132"/>
        <v>35</v>
      </c>
      <c r="C367">
        <f t="shared" si="151"/>
        <v>2</v>
      </c>
      <c r="D367">
        <f t="shared" si="152"/>
        <v>845.33333333333326</v>
      </c>
      <c r="E367">
        <f t="shared" si="133"/>
        <v>-545.33333333333326</v>
      </c>
      <c r="F367" t="e">
        <f t="shared" si="153"/>
        <v>#N/A</v>
      </c>
      <c r="G367" t="e">
        <f t="shared" si="134"/>
        <v>#N/A</v>
      </c>
      <c r="H367">
        <f t="shared" si="154"/>
        <v>5.3053085084543534E-14</v>
      </c>
      <c r="I367">
        <f t="shared" si="140"/>
        <v>1.2188398312826581E-13</v>
      </c>
      <c r="J367">
        <f t="shared" si="146"/>
        <v>2.8001586183985064E-13</v>
      </c>
      <c r="K367">
        <f t="shared" ref="K367:K430" si="157">$C$11*(EXP(-$C$7*($D367-($K$14-1)*$C$3))-EXP(-$C$5*($D367-($K$14-1)*$C$3)))</f>
        <v>6.433075197370269E-13</v>
      </c>
      <c r="L367">
        <f t="shared" si="120"/>
        <v>1.4779325793582911E-12</v>
      </c>
      <c r="M367">
        <f t="shared" si="125"/>
        <v>3.3953974454107761E-12</v>
      </c>
      <c r="N367">
        <f t="shared" si="130"/>
        <v>7.8005749202089874E-12</v>
      </c>
      <c r="O367">
        <f t="shared" si="138"/>
        <v>1.7921015157750386E-11</v>
      </c>
      <c r="P367">
        <f t="shared" si="144"/>
        <v>4.1171681263169599E-11</v>
      </c>
      <c r="Q367">
        <f t="shared" si="155"/>
        <v>9.4587685078930344E-11</v>
      </c>
      <c r="R367">
        <f t="shared" si="118"/>
        <v>2.173054365062898E-10</v>
      </c>
      <c r="S367">
        <f t="shared" si="123"/>
        <v>4.992367948933754E-10</v>
      </c>
      <c r="T367">
        <f t="shared" si="128"/>
        <v>1.1469449700960251E-9</v>
      </c>
      <c r="U367">
        <f t="shared" si="136"/>
        <v>2.6349876008428556E-9</v>
      </c>
      <c r="V367">
        <f t="shared" si="142"/>
        <v>6.0536118450515453E-9</v>
      </c>
      <c r="W367">
        <f t="shared" si="148"/>
        <v>1.3907547936402554E-8</v>
      </c>
      <c r="X367">
        <f t="shared" si="116"/>
        <v>3.1951154873176046E-8</v>
      </c>
      <c r="Y367">
        <f t="shared" si="121"/>
        <v>7.340447808614566E-8</v>
      </c>
      <c r="Z367">
        <f t="shared" si="126"/>
        <v>1.6863920645394284E-7</v>
      </c>
      <c r="AA367">
        <f t="shared" si="131"/>
        <v>3.8743115808329911E-7</v>
      </c>
      <c r="AB367">
        <f t="shared" si="139"/>
        <v>8.9008306792976397E-7</v>
      </c>
      <c r="AC367">
        <f t="shared" si="145"/>
        <v>2.0448739118832644E-6</v>
      </c>
      <c r="AD367">
        <f t="shared" si="150"/>
        <v>4.6978865975133163E-6</v>
      </c>
      <c r="AE367">
        <f t="shared" si="119"/>
        <v>1.079290921305233E-5</v>
      </c>
      <c r="AF367">
        <f t="shared" si="124"/>
        <v>2.4795594117331113E-5</v>
      </c>
      <c r="AG367">
        <f t="shared" si="129"/>
        <v>5.6965316347504813E-5</v>
      </c>
      <c r="AH367">
        <f t="shared" si="137"/>
        <v>1.30871930360529E-4</v>
      </c>
      <c r="AI367">
        <f t="shared" si="143"/>
        <v>3.0066474224085241E-4</v>
      </c>
      <c r="AJ367">
        <f t="shared" si="149"/>
        <v>6.9074618963534942E-4</v>
      </c>
      <c r="AK367">
        <f t="shared" si="117"/>
        <v>1.5869180235091906E-3</v>
      </c>
      <c r="AL367">
        <f t="shared" si="122"/>
        <v>3.6457802462403067E-3</v>
      </c>
      <c r="AM367">
        <f t="shared" si="127"/>
        <v>8.3758035430738526E-3</v>
      </c>
      <c r="AN367">
        <f t="shared" si="135"/>
        <v>1.9242543503414547E-2</v>
      </c>
      <c r="AO367">
        <f t="shared" si="141"/>
        <v>4.4207756136662314E-2</v>
      </c>
      <c r="AP367">
        <f t="shared" si="147"/>
        <v>0.10156275308960366</v>
      </c>
      <c r="AQ367">
        <f t="shared" si="156"/>
        <v>0.22636765044372925</v>
      </c>
    </row>
    <row r="368" spans="1:43" x14ac:dyDescent="0.2">
      <c r="A368">
        <v>354</v>
      </c>
      <c r="B368">
        <f t="shared" si="132"/>
        <v>35</v>
      </c>
      <c r="C368">
        <f t="shared" si="151"/>
        <v>3</v>
      </c>
      <c r="D368">
        <f t="shared" si="152"/>
        <v>848</v>
      </c>
      <c r="E368">
        <f t="shared" si="133"/>
        <v>-548</v>
      </c>
      <c r="F368" t="e">
        <f t="shared" si="153"/>
        <v>#N/A</v>
      </c>
      <c r="G368" t="e">
        <f t="shared" si="134"/>
        <v>#N/A</v>
      </c>
      <c r="H368">
        <f t="shared" si="154"/>
        <v>4.8369690758970725E-14</v>
      </c>
      <c r="I368">
        <f t="shared" si="140"/>
        <v>1.1112436841308993E-13</v>
      </c>
      <c r="J368">
        <f t="shared" si="146"/>
        <v>2.552967583924018E-13</v>
      </c>
      <c r="K368">
        <f t="shared" si="157"/>
        <v>5.8651793280285502E-13</v>
      </c>
      <c r="L368">
        <f t="shared" si="120"/>
        <v>1.3474643691737975E-12</v>
      </c>
      <c r="M368">
        <f t="shared" si="125"/>
        <v>3.0956602085741175E-12</v>
      </c>
      <c r="N368">
        <f t="shared" si="130"/>
        <v>7.1119595784377348E-12</v>
      </c>
      <c r="O368">
        <f t="shared" si="138"/>
        <v>1.6338992537113667E-11</v>
      </c>
      <c r="P368">
        <f t="shared" si="144"/>
        <v>3.7537147699382605E-11</v>
      </c>
      <c r="Q368">
        <f t="shared" si="155"/>
        <v>8.6237719627123077E-11</v>
      </c>
      <c r="R368">
        <f t="shared" si="118"/>
        <v>1.981222533487436E-10</v>
      </c>
      <c r="S368">
        <f t="shared" si="123"/>
        <v>4.5516541302001529E-10</v>
      </c>
      <c r="T368">
        <f t="shared" si="128"/>
        <v>1.0456955223752753E-9</v>
      </c>
      <c r="U368">
        <f t="shared" si="136"/>
        <v>2.402377452760488E-9</v>
      </c>
      <c r="V368">
        <f t="shared" si="142"/>
        <v>5.5192140561358803E-9</v>
      </c>
      <c r="W368">
        <f t="shared" si="148"/>
        <v>1.2679824214319598E-8</v>
      </c>
      <c r="X368">
        <f t="shared" ref="X368:X431" si="158">$C$11*(EXP(-$C$7*($D368-($X$14-1)*$C$3))-EXP(-$C$5*($D368-($X$14-1)*$C$3)))</f>
        <v>2.9130586433280992E-8</v>
      </c>
      <c r="Y368">
        <f t="shared" si="121"/>
        <v>6.6924513432017646E-8</v>
      </c>
      <c r="Z368">
        <f t="shared" si="126"/>
        <v>1.5375215697667134E-7</v>
      </c>
      <c r="AA368">
        <f t="shared" si="131"/>
        <v>3.532296995926965E-7</v>
      </c>
      <c r="AB368">
        <f t="shared" si="139"/>
        <v>8.1150874971645335E-7</v>
      </c>
      <c r="AC368">
        <f t="shared" si="145"/>
        <v>1.8643575317299811E-6</v>
      </c>
      <c r="AD368">
        <f t="shared" si="150"/>
        <v>4.2831688596491243E-6</v>
      </c>
      <c r="AE368">
        <f t="shared" si="119"/>
        <v>9.8401380465069519E-6</v>
      </c>
      <c r="AF368">
        <f t="shared" si="124"/>
        <v>2.2606700773932549E-5</v>
      </c>
      <c r="AG368">
        <f t="shared" si="129"/>
        <v>5.1936559981853035E-5</v>
      </c>
      <c r="AH368">
        <f t="shared" si="137"/>
        <v>1.1931888203071885E-4</v>
      </c>
      <c r="AI368">
        <f t="shared" si="143"/>
        <v>2.7412280701754406E-4</v>
      </c>
      <c r="AJ368">
        <f t="shared" si="149"/>
        <v>6.297688349764446E-4</v>
      </c>
      <c r="AK368">
        <f t="shared" si="117"/>
        <v>1.4468288495316827E-3</v>
      </c>
      <c r="AL368">
        <f t="shared" si="122"/>
        <v>3.3239398388385934E-3</v>
      </c>
      <c r="AM368">
        <f t="shared" si="127"/>
        <v>7.6364084499660045E-3</v>
      </c>
      <c r="AN368">
        <f t="shared" si="135"/>
        <v>1.7543859649122806E-2</v>
      </c>
      <c r="AO368">
        <f t="shared" si="141"/>
        <v>4.0305205438492468E-2</v>
      </c>
      <c r="AP368">
        <f t="shared" si="147"/>
        <v>9.2597046304671707E-2</v>
      </c>
      <c r="AQ368">
        <f t="shared" si="156"/>
        <v>0.21163565845759974</v>
      </c>
    </row>
    <row r="369" spans="1:44" x14ac:dyDescent="0.2">
      <c r="A369">
        <v>355</v>
      </c>
      <c r="B369">
        <f t="shared" si="132"/>
        <v>35</v>
      </c>
      <c r="C369">
        <f t="shared" si="151"/>
        <v>4</v>
      </c>
      <c r="D369">
        <f t="shared" si="152"/>
        <v>850.66666666666663</v>
      </c>
      <c r="E369">
        <f t="shared" si="133"/>
        <v>-550.66666666666663</v>
      </c>
      <c r="F369" t="e">
        <f t="shared" si="153"/>
        <v>#N/A</v>
      </c>
      <c r="G369" t="e">
        <f t="shared" si="134"/>
        <v>#N/A</v>
      </c>
      <c r="H369">
        <f t="shared" si="154"/>
        <v>4.4099734829560234E-14</v>
      </c>
      <c r="I369">
        <f t="shared" si="140"/>
        <v>1.0131458570904258E-13</v>
      </c>
      <c r="J369">
        <f t="shared" si="146"/>
        <v>2.3275979588236665E-13</v>
      </c>
      <c r="K369">
        <f t="shared" si="157"/>
        <v>5.3474158927904054E-13</v>
      </c>
      <c r="L369">
        <f t="shared" si="120"/>
        <v>1.2285135679066682E-12</v>
      </c>
      <c r="M369">
        <f t="shared" si="125"/>
        <v>2.8223830290918461E-12</v>
      </c>
      <c r="N369">
        <f t="shared" si="130"/>
        <v>6.4841334853787052E-12</v>
      </c>
      <c r="O369">
        <f t="shared" si="138"/>
        <v>1.489662693647142E-11</v>
      </c>
      <c r="P369">
        <f t="shared" si="144"/>
        <v>3.4223461713858491E-11</v>
      </c>
      <c r="Q369">
        <f t="shared" si="155"/>
        <v>7.8624868346026531E-11</v>
      </c>
      <c r="R369">
        <f t="shared" si="118"/>
        <v>1.8063251386187825E-10</v>
      </c>
      <c r="S369">
        <f t="shared" si="123"/>
        <v>4.1498454306423739E-10</v>
      </c>
      <c r="T369">
        <f t="shared" si="128"/>
        <v>9.5338412393417152E-10</v>
      </c>
      <c r="U369">
        <f t="shared" si="136"/>
        <v>2.1903015496869447E-9</v>
      </c>
      <c r="V369">
        <f t="shared" si="142"/>
        <v>5.0319915741456996E-9</v>
      </c>
      <c r="W369">
        <f t="shared" si="148"/>
        <v>1.1560480887160213E-8</v>
      </c>
      <c r="X369">
        <f t="shared" si="158"/>
        <v>2.6559010756111206E-8</v>
      </c>
      <c r="Y369">
        <f t="shared" si="121"/>
        <v>6.1016583931787004E-8</v>
      </c>
      <c r="Z369">
        <f t="shared" si="126"/>
        <v>1.4017929917996454E-7</v>
      </c>
      <c r="AA369">
        <f t="shared" si="131"/>
        <v>3.2204746074532494E-7</v>
      </c>
      <c r="AB369">
        <f t="shared" si="139"/>
        <v>7.3987077677825417E-7</v>
      </c>
      <c r="AC369">
        <f t="shared" si="145"/>
        <v>1.6997766883911151E-6</v>
      </c>
      <c r="AD369">
        <f t="shared" si="150"/>
        <v>3.905061371634364E-6</v>
      </c>
      <c r="AE369">
        <f t="shared" si="119"/>
        <v>8.9714751475177185E-6</v>
      </c>
      <c r="AF369">
        <f t="shared" si="124"/>
        <v>2.0611037487700776E-5</v>
      </c>
      <c r="AG369">
        <f t="shared" si="129"/>
        <v>4.7351729713808206E-5</v>
      </c>
      <c r="AH369">
        <f t="shared" si="137"/>
        <v>1.0878570805703143E-4</v>
      </c>
      <c r="AI369">
        <f t="shared" si="143"/>
        <v>2.499239277845994E-4</v>
      </c>
      <c r="AJ369">
        <f t="shared" si="149"/>
        <v>5.7417440944113431E-4</v>
      </c>
      <c r="AK369">
        <f t="shared" si="117"/>
        <v>1.319106399212849E-3</v>
      </c>
      <c r="AL369">
        <f t="shared" si="122"/>
        <v>3.0305107016837239E-3</v>
      </c>
      <c r="AM369">
        <f t="shared" si="127"/>
        <v>6.9622853156500082E-3</v>
      </c>
      <c r="AN369">
        <f t="shared" si="135"/>
        <v>1.5995131378214355E-2</v>
      </c>
      <c r="AO369">
        <f t="shared" si="141"/>
        <v>3.6747162204232561E-2</v>
      </c>
      <c r="AP369">
        <f t="shared" si="147"/>
        <v>8.442280953932943E-2</v>
      </c>
      <c r="AQ369">
        <f t="shared" si="156"/>
        <v>0.19377999836034945</v>
      </c>
    </row>
    <row r="370" spans="1:44" x14ac:dyDescent="0.2">
      <c r="A370">
        <v>356</v>
      </c>
      <c r="B370">
        <f t="shared" si="132"/>
        <v>35</v>
      </c>
      <c r="C370">
        <f t="shared" si="151"/>
        <v>5</v>
      </c>
      <c r="D370">
        <f t="shared" si="152"/>
        <v>853.33333333333337</v>
      </c>
      <c r="E370">
        <f t="shared" si="133"/>
        <v>-553.33333333333337</v>
      </c>
      <c r="F370" t="e">
        <f t="shared" si="153"/>
        <v>#N/A</v>
      </c>
      <c r="G370" t="e">
        <f t="shared" si="134"/>
        <v>#N/A</v>
      </c>
      <c r="H370">
        <f t="shared" si="154"/>
        <v>4.0206719983564023E-14</v>
      </c>
      <c r="I370">
        <f t="shared" si="140"/>
        <v>9.2370786209892826E-14</v>
      </c>
      <c r="J370">
        <f t="shared" si="146"/>
        <v>2.1221234033817343E-13</v>
      </c>
      <c r="K370">
        <f t="shared" si="157"/>
        <v>4.875359325130598E-13</v>
      </c>
      <c r="L370">
        <f t="shared" si="120"/>
        <v>1.1200634473593949E-12</v>
      </c>
      <c r="M370">
        <f t="shared" si="125"/>
        <v>2.5732300789480898E-12</v>
      </c>
      <c r="N370">
        <f t="shared" si="130"/>
        <v>5.9117303174331239E-12</v>
      </c>
      <c r="O370">
        <f t="shared" si="138"/>
        <v>1.3581589781643058E-11</v>
      </c>
      <c r="P370">
        <f t="shared" si="144"/>
        <v>3.1202299680835846E-11</v>
      </c>
      <c r="Q370">
        <f t="shared" si="155"/>
        <v>7.1684060631001298E-11</v>
      </c>
      <c r="R370">
        <f t="shared" si="118"/>
        <v>1.6468672505267783E-10</v>
      </c>
      <c r="S370">
        <f t="shared" si="123"/>
        <v>3.7835074031572008E-10</v>
      </c>
      <c r="T370">
        <f t="shared" si="128"/>
        <v>8.692217460251561E-10</v>
      </c>
      <c r="U370">
        <f t="shared" si="136"/>
        <v>1.996947179573495E-9</v>
      </c>
      <c r="V370">
        <f t="shared" si="142"/>
        <v>4.5877798803840855E-9</v>
      </c>
      <c r="W370">
        <f t="shared" si="148"/>
        <v>1.0539950403371387E-8</v>
      </c>
      <c r="X370">
        <f t="shared" si="158"/>
        <v>2.4214447380206099E-8</v>
      </c>
      <c r="Y370">
        <f t="shared" si="121"/>
        <v>5.5630191745610023E-8</v>
      </c>
      <c r="Z370">
        <f t="shared" si="126"/>
        <v>1.2780461949270376E-7</v>
      </c>
      <c r="AA370">
        <f t="shared" si="131"/>
        <v>2.936179123445811E-7</v>
      </c>
      <c r="AB370">
        <f t="shared" si="139"/>
        <v>6.7455682581576795E-7</v>
      </c>
      <c r="AC370">
        <f t="shared" si="145"/>
        <v>1.5497246323331882E-6</v>
      </c>
      <c r="AD370">
        <f t="shared" si="150"/>
        <v>3.5603322717190373E-6</v>
      </c>
      <c r="AE370">
        <f t="shared" si="119"/>
        <v>8.1794956475330304E-6</v>
      </c>
      <c r="AF370">
        <f t="shared" si="124"/>
        <v>1.8791546390053201E-5</v>
      </c>
      <c r="AG370">
        <f t="shared" si="129"/>
        <v>4.3171636852209169E-5</v>
      </c>
      <c r="AH370">
        <f t="shared" si="137"/>
        <v>9.9182376469324112E-5</v>
      </c>
      <c r="AI370">
        <f t="shared" si="143"/>
        <v>2.2786126539001828E-4</v>
      </c>
      <c r="AJ370">
        <f t="shared" si="149"/>
        <v>5.2348772144211373E-4</v>
      </c>
      <c r="AK370">
        <f t="shared" ref="AK370:AK433" si="159">$C$11*(EXP(-$C$7*($D370-($AK$14-1)*$C$3))-EXP(-$C$5*($D370-($AK$14-1)*$C$3)))</f>
        <v>1.2026589689634042E-3</v>
      </c>
      <c r="AL370">
        <f t="shared" si="122"/>
        <v>2.762984758541386E-3</v>
      </c>
      <c r="AM370">
        <f t="shared" si="127"/>
        <v>6.347672094036738E-3</v>
      </c>
      <c r="AN370">
        <f t="shared" si="135"/>
        <v>1.4583120984961173E-2</v>
      </c>
      <c r="AO370">
        <f t="shared" si="141"/>
        <v>3.3503214172295286E-2</v>
      </c>
      <c r="AP370">
        <f t="shared" si="147"/>
        <v>7.6970174012036846E-2</v>
      </c>
      <c r="AQ370">
        <f t="shared" si="156"/>
        <v>0.17680382811963441</v>
      </c>
    </row>
    <row r="371" spans="1:44" x14ac:dyDescent="0.2">
      <c r="A371">
        <v>357</v>
      </c>
      <c r="B371">
        <f t="shared" si="132"/>
        <v>35</v>
      </c>
      <c r="C371">
        <f t="shared" si="151"/>
        <v>6</v>
      </c>
      <c r="D371">
        <f t="shared" si="152"/>
        <v>856</v>
      </c>
      <c r="E371">
        <f t="shared" si="133"/>
        <v>-556</v>
      </c>
      <c r="F371" t="e">
        <f t="shared" si="153"/>
        <v>#N/A</v>
      </c>
      <c r="G371" t="e">
        <f t="shared" si="134"/>
        <v>#N/A</v>
      </c>
      <c r="H371">
        <f t="shared" si="154"/>
        <v>3.6657370800178426E-14</v>
      </c>
      <c r="I371">
        <f t="shared" si="140"/>
        <v>8.4216523073362607E-14</v>
      </c>
      <c r="J371">
        <f t="shared" si="146"/>
        <v>1.9347876303588297E-13</v>
      </c>
      <c r="K371">
        <f t="shared" si="157"/>
        <v>4.4449747365235984E-13</v>
      </c>
      <c r="L371">
        <f t="shared" si="120"/>
        <v>1.0211870335696038E-12</v>
      </c>
      <c r="M371">
        <f t="shared" si="125"/>
        <v>2.346071731211412E-12</v>
      </c>
      <c r="N371">
        <f t="shared" si="130"/>
        <v>5.3898574766951907E-12</v>
      </c>
      <c r="O371">
        <f t="shared" si="138"/>
        <v>1.2382640834296472E-11</v>
      </c>
      <c r="P371">
        <f t="shared" si="144"/>
        <v>2.8447838313750943E-11</v>
      </c>
      <c r="Q371">
        <f t="shared" si="155"/>
        <v>6.5355970148454668E-11</v>
      </c>
      <c r="R371">
        <f t="shared" si="118"/>
        <v>1.5014859079753045E-10</v>
      </c>
      <c r="S371">
        <f t="shared" si="123"/>
        <v>3.4495087850849236E-10</v>
      </c>
      <c r="T371">
        <f t="shared" si="128"/>
        <v>7.924890133949747E-10</v>
      </c>
      <c r="U371">
        <f t="shared" si="136"/>
        <v>1.8206616520800614E-9</v>
      </c>
      <c r="V371">
        <f t="shared" si="142"/>
        <v>4.182782089501102E-9</v>
      </c>
      <c r="W371">
        <f t="shared" si="148"/>
        <v>9.6095098110419535E-9</v>
      </c>
      <c r="X371">
        <f t="shared" si="158"/>
        <v>2.2076856224543524E-8</v>
      </c>
      <c r="Y371">
        <f t="shared" si="121"/>
        <v>5.07192968572784E-8</v>
      </c>
      <c r="Z371">
        <f t="shared" si="126"/>
        <v>1.1652234573312398E-7</v>
      </c>
      <c r="AA371">
        <f t="shared" si="131"/>
        <v>2.6769805372807064E-7</v>
      </c>
      <c r="AB371">
        <f t="shared" si="139"/>
        <v>6.1500862790668418E-7</v>
      </c>
      <c r="AC371">
        <f t="shared" si="145"/>
        <v>1.4129187983707839E-6</v>
      </c>
      <c r="AD371">
        <f t="shared" si="150"/>
        <v>3.2460349988658138E-6</v>
      </c>
      <c r="AE371">
        <f t="shared" si="119"/>
        <v>7.4574301269199262E-6</v>
      </c>
      <c r="AF371">
        <f t="shared" si="124"/>
        <v>1.7132675438596497E-5</v>
      </c>
      <c r="AG371">
        <f t="shared" si="129"/>
        <v>3.9360552186027815E-5</v>
      </c>
      <c r="AH371">
        <f t="shared" si="137"/>
        <v>9.0426803095730208E-5</v>
      </c>
      <c r="AI371">
        <f t="shared" si="143"/>
        <v>2.0774623992741217E-4</v>
      </c>
      <c r="AJ371">
        <f t="shared" si="149"/>
        <v>4.7727552812287512E-4</v>
      </c>
      <c r="AK371">
        <f t="shared" si="159"/>
        <v>1.0964912280701756E-3</v>
      </c>
      <c r="AL371">
        <f t="shared" si="122"/>
        <v>2.5190753399057793E-3</v>
      </c>
      <c r="AM371">
        <f t="shared" si="127"/>
        <v>5.7873153981267316E-3</v>
      </c>
      <c r="AN371">
        <f t="shared" si="135"/>
        <v>1.329575935535437E-2</v>
      </c>
      <c r="AO371">
        <f t="shared" si="141"/>
        <v>3.0545633799864007E-2</v>
      </c>
      <c r="AP371">
        <f t="shared" si="147"/>
        <v>7.0175438596235928E-2</v>
      </c>
      <c r="AQ371">
        <f t="shared" si="156"/>
        <v>0.16121653858511018</v>
      </c>
    </row>
    <row r="372" spans="1:44" x14ac:dyDescent="0.2">
      <c r="A372">
        <v>358</v>
      </c>
      <c r="B372">
        <f t="shared" si="132"/>
        <v>35</v>
      </c>
      <c r="C372">
        <f t="shared" si="151"/>
        <v>7</v>
      </c>
      <c r="D372">
        <f t="shared" si="152"/>
        <v>858.66666666666674</v>
      </c>
      <c r="E372">
        <f t="shared" si="133"/>
        <v>-558.66666666666674</v>
      </c>
      <c r="F372" t="e">
        <f t="shared" si="153"/>
        <v>#N/A</v>
      </c>
      <c r="G372" t="e">
        <f t="shared" si="134"/>
        <v>#N/A</v>
      </c>
      <c r="H372">
        <f t="shared" si="154"/>
        <v>3.3421349329939907E-14</v>
      </c>
      <c r="I372">
        <f t="shared" si="140"/>
        <v>7.6782097994166459E-14</v>
      </c>
      <c r="J372">
        <f t="shared" si="146"/>
        <v>1.7639893931824033E-13</v>
      </c>
      <c r="K372">
        <f t="shared" si="157"/>
        <v>4.0525834283616751E-13</v>
      </c>
      <c r="L372">
        <f t="shared" si="120"/>
        <v>9.3103918352946013E-13</v>
      </c>
      <c r="M372">
        <f t="shared" si="125"/>
        <v>2.1389663571161472E-12</v>
      </c>
      <c r="N372">
        <f t="shared" si="130"/>
        <v>4.914054271626638E-12</v>
      </c>
      <c r="O372">
        <f t="shared" si="138"/>
        <v>1.1289532116367347E-11</v>
      </c>
      <c r="P372">
        <f t="shared" si="144"/>
        <v>2.5936533941514733E-11</v>
      </c>
      <c r="Q372">
        <f t="shared" si="155"/>
        <v>5.9586507745885487E-11</v>
      </c>
      <c r="R372">
        <f t="shared" ref="R372:R435" si="160">$C$11*(EXP(-$C$7*($D372-($R$14-1)*$C$3))-EXP(-$C$5*($D372-($R$14-1)*$C$3)))</f>
        <v>1.368938468554335E-10</v>
      </c>
      <c r="S372">
        <f t="shared" si="123"/>
        <v>3.1449947338410499E-10</v>
      </c>
      <c r="T372">
        <f t="shared" si="128"/>
        <v>7.2253005544751053E-10</v>
      </c>
      <c r="U372">
        <f t="shared" si="136"/>
        <v>1.659938172256944E-9</v>
      </c>
      <c r="V372">
        <f t="shared" si="142"/>
        <v>3.8135364957366728E-9</v>
      </c>
      <c r="W372">
        <f t="shared" si="148"/>
        <v>8.7612061987477489E-9</v>
      </c>
      <c r="X372">
        <f t="shared" si="158"/>
        <v>2.0127966296582732E-8</v>
      </c>
      <c r="Y372">
        <f t="shared" si="121"/>
        <v>4.62419235486407E-8</v>
      </c>
      <c r="Z372">
        <f t="shared" si="126"/>
        <v>1.0623604302444447E-7</v>
      </c>
      <c r="AA372">
        <f t="shared" si="131"/>
        <v>2.440663357271468E-7</v>
      </c>
      <c r="AB372">
        <f t="shared" si="139"/>
        <v>5.6071719671985519E-7</v>
      </c>
      <c r="AC372">
        <f t="shared" si="145"/>
        <v>1.2881898429812932E-6</v>
      </c>
      <c r="AD372">
        <f t="shared" si="150"/>
        <v>2.9594831071130014E-6</v>
      </c>
      <c r="AE372">
        <f t="shared" si="119"/>
        <v>6.7991067535644374E-6</v>
      </c>
      <c r="AF372">
        <f t="shared" si="124"/>
        <v>1.5620245486537402E-5</v>
      </c>
      <c r="AG372">
        <f t="shared" si="129"/>
        <v>3.5885900590070752E-5</v>
      </c>
      <c r="AH372">
        <f t="shared" si="137"/>
        <v>8.2444149950802804E-5</v>
      </c>
      <c r="AI372">
        <f t="shared" si="143"/>
        <v>1.8940691885523198E-4</v>
      </c>
      <c r="AJ372">
        <f t="shared" si="149"/>
        <v>4.3514283222812383E-4</v>
      </c>
      <c r="AK372">
        <f t="shared" si="159"/>
        <v>9.9969571113839328E-4</v>
      </c>
      <c r="AL372">
        <f t="shared" si="122"/>
        <v>2.2966976377645273E-3</v>
      </c>
      <c r="AM372">
        <f t="shared" si="127"/>
        <v>5.276425596851376E-3</v>
      </c>
      <c r="AN372">
        <f t="shared" si="135"/>
        <v>1.2122042806734849E-2</v>
      </c>
      <c r="AO372">
        <f t="shared" si="141"/>
        <v>2.7849141262599915E-2</v>
      </c>
      <c r="AP372">
        <f t="shared" si="147"/>
        <v>6.3980525512816938E-2</v>
      </c>
      <c r="AQ372">
        <f t="shared" si="156"/>
        <v>0.14698797426010388</v>
      </c>
    </row>
    <row r="373" spans="1:44" x14ac:dyDescent="0.2">
      <c r="A373">
        <v>359</v>
      </c>
      <c r="B373">
        <f t="shared" si="132"/>
        <v>35</v>
      </c>
      <c r="C373">
        <f t="shared" si="151"/>
        <v>8</v>
      </c>
      <c r="D373">
        <f t="shared" si="152"/>
        <v>861.33333333333326</v>
      </c>
      <c r="E373">
        <f t="shared" si="133"/>
        <v>-561.33333333333326</v>
      </c>
      <c r="F373" t="e">
        <f t="shared" si="153"/>
        <v>#N/A</v>
      </c>
      <c r="G373" t="e">
        <f t="shared" si="134"/>
        <v>#N/A</v>
      </c>
      <c r="H373">
        <f t="shared" si="154"/>
        <v>3.0470995782066445E-14</v>
      </c>
      <c r="I373">
        <f t="shared" si="140"/>
        <v>7.0003965459962647E-14</v>
      </c>
      <c r="J373">
        <f t="shared" si="146"/>
        <v>1.608268799342567E-13</v>
      </c>
      <c r="K373">
        <f t="shared" si="157"/>
        <v>3.6948314483957272E-13</v>
      </c>
      <c r="L373">
        <f t="shared" si="120"/>
        <v>8.4884936135269685E-13</v>
      </c>
      <c r="M373">
        <f t="shared" si="125"/>
        <v>1.9501437300522533E-12</v>
      </c>
      <c r="N373">
        <f t="shared" si="130"/>
        <v>4.4802537894375956E-12</v>
      </c>
      <c r="O373">
        <f t="shared" si="138"/>
        <v>1.0292920315792398E-11</v>
      </c>
      <c r="P373">
        <f t="shared" si="144"/>
        <v>2.3646921269732583E-11</v>
      </c>
      <c r="Q373">
        <f t="shared" si="155"/>
        <v>5.4326359126572431E-11</v>
      </c>
      <c r="R373">
        <f t="shared" si="160"/>
        <v>1.2480919872334385E-10</v>
      </c>
      <c r="S373">
        <f t="shared" si="123"/>
        <v>2.8673624252400628E-10</v>
      </c>
      <c r="T373">
        <f t="shared" si="128"/>
        <v>6.5874690021071379E-10</v>
      </c>
      <c r="U373">
        <f t="shared" si="136"/>
        <v>1.5134029612628859E-9</v>
      </c>
      <c r="V373">
        <f t="shared" si="142"/>
        <v>3.4768869841006376E-9</v>
      </c>
      <c r="W373">
        <f t="shared" si="148"/>
        <v>7.9877887182940097E-9</v>
      </c>
      <c r="X373">
        <f t="shared" si="158"/>
        <v>1.8351119521536408E-8</v>
      </c>
      <c r="Y373">
        <f t="shared" si="121"/>
        <v>4.2159801613485702E-8</v>
      </c>
      <c r="Z373">
        <f t="shared" si="126"/>
        <v>9.6857789520824752E-8</v>
      </c>
      <c r="AA373">
        <f t="shared" si="131"/>
        <v>2.2252076698244091E-7</v>
      </c>
      <c r="AB373">
        <f t="shared" si="139"/>
        <v>5.1121847797081694E-7</v>
      </c>
      <c r="AC373">
        <f t="shared" si="145"/>
        <v>1.174471649378331E-6</v>
      </c>
      <c r="AD373">
        <f t="shared" si="150"/>
        <v>2.698227303263082E-6</v>
      </c>
      <c r="AE373">
        <f t="shared" si="119"/>
        <v>6.1988985293327765E-6</v>
      </c>
      <c r="AF373">
        <f t="shared" si="124"/>
        <v>1.4241329086876202E-5</v>
      </c>
      <c r="AG373">
        <f t="shared" si="129"/>
        <v>3.2717982590132244E-5</v>
      </c>
      <c r="AH373">
        <f t="shared" si="137"/>
        <v>7.5166185560213088E-5</v>
      </c>
      <c r="AI373">
        <f t="shared" si="143"/>
        <v>1.7268654740883733E-4</v>
      </c>
      <c r="AJ373">
        <f t="shared" si="149"/>
        <v>3.9672950587729791E-4</v>
      </c>
      <c r="AK373">
        <f t="shared" si="159"/>
        <v>9.1144506156007744E-4</v>
      </c>
      <c r="AL373">
        <f t="shared" si="122"/>
        <v>2.0939508857684627E-3</v>
      </c>
      <c r="AM373">
        <f t="shared" si="127"/>
        <v>4.8106358758536359E-3</v>
      </c>
      <c r="AN373">
        <f t="shared" si="135"/>
        <v>1.1051939034165585E-2</v>
      </c>
      <c r="AO373">
        <f t="shared" si="141"/>
        <v>2.5390688376147059E-2</v>
      </c>
      <c r="AP373">
        <f t="shared" si="147"/>
        <v>5.8332483939838579E-2</v>
      </c>
      <c r="AQ373">
        <f t="shared" si="156"/>
        <v>0.1340127504531386</v>
      </c>
    </row>
    <row r="374" spans="1:44" x14ac:dyDescent="0.2">
      <c r="A374">
        <v>360</v>
      </c>
      <c r="B374">
        <f t="shared" si="132"/>
        <v>35</v>
      </c>
      <c r="C374">
        <f t="shared" si="151"/>
        <v>9</v>
      </c>
      <c r="D374">
        <f t="shared" si="152"/>
        <v>864</v>
      </c>
      <c r="E374">
        <f t="shared" si="133"/>
        <v>-564</v>
      </c>
      <c r="F374" t="e">
        <f t="shared" si="153"/>
        <v>#N/A</v>
      </c>
      <c r="G374" t="e">
        <f t="shared" si="134"/>
        <v>#N/A</v>
      </c>
      <c r="H374">
        <f t="shared" si="154"/>
        <v>2.7781092103272481E-14</v>
      </c>
      <c r="I374">
        <f t="shared" si="140"/>
        <v>6.3824189598100438E-14</v>
      </c>
      <c r="J374">
        <f t="shared" si="146"/>
        <v>1.4662948320071373E-13</v>
      </c>
      <c r="K374">
        <f t="shared" si="157"/>
        <v>3.3686609229345048E-13</v>
      </c>
      <c r="L374">
        <f t="shared" si="120"/>
        <v>7.73915052143532E-13</v>
      </c>
      <c r="M374">
        <f t="shared" si="125"/>
        <v>1.7779898946094333E-12</v>
      </c>
      <c r="N374">
        <f t="shared" si="130"/>
        <v>4.0847481342784159E-12</v>
      </c>
      <c r="O374">
        <f t="shared" si="138"/>
        <v>9.3842869248456497E-12</v>
      </c>
      <c r="P374">
        <f t="shared" si="144"/>
        <v>2.1559429906780766E-11</v>
      </c>
      <c r="Q374">
        <f t="shared" si="155"/>
        <v>4.9530563337185893E-11</v>
      </c>
      <c r="R374">
        <f t="shared" si="160"/>
        <v>1.1379135325500378E-10</v>
      </c>
      <c r="S374">
        <f t="shared" si="123"/>
        <v>2.6142388059381872E-10</v>
      </c>
      <c r="T374">
        <f t="shared" si="128"/>
        <v>6.0059436319012189E-10</v>
      </c>
      <c r="U374">
        <f t="shared" si="136"/>
        <v>1.3798035140339697E-9</v>
      </c>
      <c r="V374">
        <f t="shared" si="142"/>
        <v>3.1699560535798992E-9</v>
      </c>
      <c r="W374">
        <f t="shared" si="148"/>
        <v>7.2826466083202471E-9</v>
      </c>
      <c r="X374">
        <f t="shared" si="158"/>
        <v>1.6731128358004412E-8</v>
      </c>
      <c r="Y374">
        <f t="shared" si="121"/>
        <v>3.8438039244167821E-8</v>
      </c>
      <c r="Z374">
        <f t="shared" si="126"/>
        <v>8.8307424898174111E-8</v>
      </c>
      <c r="AA374">
        <f t="shared" si="131"/>
        <v>2.0287718742911363E-7</v>
      </c>
      <c r="AB374">
        <f t="shared" si="139"/>
        <v>4.6608938293249603E-7</v>
      </c>
      <c r="AC374">
        <f t="shared" si="145"/>
        <v>1.0707922149122809E-6</v>
      </c>
      <c r="AD374">
        <f t="shared" si="150"/>
        <v>2.4600345116267376E-6</v>
      </c>
      <c r="AE374">
        <f t="shared" ref="AE374:AE437" si="161">$C$11*(EXP(-$C$7*($D374-($AE$14-1)*$C$3))-EXP(-$C$5*($D374-($AE$14-1)*$C$3)))</f>
        <v>5.6516751934831363E-6</v>
      </c>
      <c r="AF374">
        <f t="shared" si="124"/>
        <v>1.2984139995463257E-5</v>
      </c>
      <c r="AG374">
        <f t="shared" si="129"/>
        <v>2.9829720507679708E-5</v>
      </c>
      <c r="AH374">
        <f t="shared" si="137"/>
        <v>6.8530701754386002E-5</v>
      </c>
      <c r="AI374">
        <f t="shared" si="143"/>
        <v>1.5744220874411129E-4</v>
      </c>
      <c r="AJ374">
        <f t="shared" si="149"/>
        <v>3.6170721238292089E-4</v>
      </c>
      <c r="AK374">
        <f t="shared" si="159"/>
        <v>8.3098495970964812E-4</v>
      </c>
      <c r="AL374">
        <f t="shared" si="122"/>
        <v>1.9091021124915007E-3</v>
      </c>
      <c r="AM374">
        <f t="shared" si="127"/>
        <v>4.3859649122807032E-3</v>
      </c>
      <c r="AN374">
        <f t="shared" si="135"/>
        <v>1.0076301359623119E-2</v>
      </c>
      <c r="AO374">
        <f t="shared" si="141"/>
        <v>2.3149261592506919E-2</v>
      </c>
      <c r="AP374">
        <f t="shared" si="147"/>
        <v>5.3183037421416487E-2</v>
      </c>
      <c r="AQ374">
        <f t="shared" si="156"/>
        <v>0.12218251846832767</v>
      </c>
    </row>
    <row r="375" spans="1:44" s="1" customFormat="1" x14ac:dyDescent="0.2">
      <c r="A375" s="1">
        <v>361</v>
      </c>
      <c r="B375" s="1">
        <f t="shared" si="132"/>
        <v>36</v>
      </c>
      <c r="C375" s="1">
        <f t="shared" si="151"/>
        <v>0</v>
      </c>
      <c r="D375" s="1">
        <f t="shared" si="152"/>
        <v>864</v>
      </c>
      <c r="E375" s="1">
        <f t="shared" si="133"/>
        <v>-564</v>
      </c>
      <c r="F375" s="1" t="e">
        <f t="shared" si="153"/>
        <v>#N/A</v>
      </c>
      <c r="G375" s="1" t="e">
        <f t="shared" si="134"/>
        <v>#N/A</v>
      </c>
      <c r="H375" s="1">
        <f t="shared" si="154"/>
        <v>2.7781092103272481E-14</v>
      </c>
      <c r="I375" s="1">
        <f t="shared" si="140"/>
        <v>6.3824189598100438E-14</v>
      </c>
      <c r="J375" s="1">
        <f t="shared" si="146"/>
        <v>1.4662948320071373E-13</v>
      </c>
      <c r="K375" s="1">
        <f t="shared" si="157"/>
        <v>3.3686609229345048E-13</v>
      </c>
      <c r="L375" s="1">
        <f t="shared" si="120"/>
        <v>7.73915052143532E-13</v>
      </c>
      <c r="M375" s="1">
        <f t="shared" si="125"/>
        <v>1.7779898946094333E-12</v>
      </c>
      <c r="N375" s="1">
        <f t="shared" si="130"/>
        <v>4.0847481342784159E-12</v>
      </c>
      <c r="O375" s="1">
        <f t="shared" si="138"/>
        <v>9.3842869248456497E-12</v>
      </c>
      <c r="P375" s="1">
        <f t="shared" si="144"/>
        <v>2.1559429906780766E-11</v>
      </c>
      <c r="Q375" s="1">
        <f t="shared" si="155"/>
        <v>4.9530563337185893E-11</v>
      </c>
      <c r="R375" s="1">
        <f t="shared" si="160"/>
        <v>1.1379135325500378E-10</v>
      </c>
      <c r="S375" s="1">
        <f t="shared" si="123"/>
        <v>2.6142388059381872E-10</v>
      </c>
      <c r="T375" s="1">
        <f t="shared" si="128"/>
        <v>6.0059436319012189E-10</v>
      </c>
      <c r="U375" s="1">
        <f t="shared" si="136"/>
        <v>1.3798035140339697E-9</v>
      </c>
      <c r="V375" s="1">
        <f t="shared" si="142"/>
        <v>3.1699560535798992E-9</v>
      </c>
      <c r="W375" s="1">
        <f t="shared" si="148"/>
        <v>7.2826466083202471E-9</v>
      </c>
      <c r="X375" s="1">
        <f t="shared" si="158"/>
        <v>1.6731128358004412E-8</v>
      </c>
      <c r="Y375" s="1">
        <f t="shared" si="121"/>
        <v>3.8438039244167821E-8</v>
      </c>
      <c r="Z375" s="1">
        <f t="shared" si="126"/>
        <v>8.8307424898174111E-8</v>
      </c>
      <c r="AA375" s="1">
        <f t="shared" si="131"/>
        <v>2.0287718742911363E-7</v>
      </c>
      <c r="AB375" s="1">
        <f t="shared" si="139"/>
        <v>4.6608938293249603E-7</v>
      </c>
      <c r="AC375" s="1">
        <f t="shared" si="145"/>
        <v>1.0707922149122809E-6</v>
      </c>
      <c r="AD375" s="1">
        <f t="shared" si="150"/>
        <v>2.4600345116267376E-6</v>
      </c>
      <c r="AE375" s="1">
        <f t="shared" si="161"/>
        <v>5.6516751934831363E-6</v>
      </c>
      <c r="AF375" s="1">
        <f t="shared" si="124"/>
        <v>1.2984139995463257E-5</v>
      </c>
      <c r="AG375" s="1">
        <f t="shared" si="129"/>
        <v>2.9829720507679708E-5</v>
      </c>
      <c r="AH375" s="1">
        <f t="shared" si="137"/>
        <v>6.8530701754386002E-5</v>
      </c>
      <c r="AI375" s="1">
        <f t="shared" si="143"/>
        <v>1.5744220874411129E-4</v>
      </c>
      <c r="AJ375" s="1">
        <f t="shared" si="149"/>
        <v>3.6170721238292089E-4</v>
      </c>
      <c r="AK375" s="1">
        <f t="shared" si="159"/>
        <v>8.3098495970964812E-4</v>
      </c>
      <c r="AL375" s="1">
        <f t="shared" si="122"/>
        <v>1.9091021124915007E-3</v>
      </c>
      <c r="AM375" s="1">
        <f t="shared" si="127"/>
        <v>4.3859649122807032E-3</v>
      </c>
      <c r="AN375" s="1">
        <f t="shared" si="135"/>
        <v>1.0076301359623119E-2</v>
      </c>
      <c r="AO375" s="1">
        <f t="shared" si="141"/>
        <v>2.3149261592506919E-2</v>
      </c>
      <c r="AP375" s="1">
        <f t="shared" si="147"/>
        <v>5.3183037421416487E-2</v>
      </c>
      <c r="AQ375" s="1">
        <f t="shared" si="156"/>
        <v>0.12218251846832767</v>
      </c>
      <c r="AR375" s="1">
        <f>$C$11*(EXP(-$C$7*($D375-($AR$14-1)*$C$3))-EXP(-$C$5*($D375-($AR$14-1)*$C$3)))</f>
        <v>0</v>
      </c>
    </row>
    <row r="376" spans="1:44" x14ac:dyDescent="0.2">
      <c r="A376">
        <v>362</v>
      </c>
      <c r="B376">
        <f t="shared" si="132"/>
        <v>36</v>
      </c>
      <c r="C376">
        <f t="shared" si="151"/>
        <v>1</v>
      </c>
      <c r="D376">
        <f t="shared" si="152"/>
        <v>866.66666666666674</v>
      </c>
      <c r="E376">
        <f t="shared" si="133"/>
        <v>-566.66666666666674</v>
      </c>
      <c r="F376" t="e">
        <f t="shared" si="153"/>
        <v>#N/A</v>
      </c>
      <c r="G376" t="e">
        <f t="shared" si="134"/>
        <v>#N/A</v>
      </c>
      <c r="H376">
        <f t="shared" si="154"/>
        <v>2.5328646427260551E-14</v>
      </c>
      <c r="I376">
        <f t="shared" si="140"/>
        <v>5.818994897059146E-14</v>
      </c>
      <c r="J376">
        <f t="shared" si="146"/>
        <v>1.3368539731975963E-13</v>
      </c>
      <c r="K376">
        <f t="shared" si="157"/>
        <v>3.0712839197666482E-13</v>
      </c>
      <c r="L376">
        <f t="shared" ref="L376:L439" si="162">$C$11*(EXP(-$C$7*($D376-($L$14-1)*$C$3))-EXP(-$C$5*($D376-($L$14-1)*$C$3)))</f>
        <v>7.0559575727295899E-13</v>
      </c>
      <c r="M376">
        <f t="shared" si="125"/>
        <v>1.6210333713446704E-12</v>
      </c>
      <c r="N376">
        <f t="shared" si="130"/>
        <v>3.7241567341178421E-12</v>
      </c>
      <c r="O376">
        <f t="shared" si="138"/>
        <v>8.5558654284645904E-12</v>
      </c>
      <c r="P376">
        <f t="shared" si="144"/>
        <v>1.9656217086506555E-11</v>
      </c>
      <c r="Q376">
        <f t="shared" si="155"/>
        <v>4.5158128465469395E-11</v>
      </c>
      <c r="R376">
        <f t="shared" si="160"/>
        <v>1.0374613576605896E-10</v>
      </c>
      <c r="S376">
        <f t="shared" si="123"/>
        <v>2.38346030983542E-10</v>
      </c>
      <c r="T376">
        <f t="shared" si="128"/>
        <v>5.475753874217342E-10</v>
      </c>
      <c r="U376">
        <f t="shared" si="136"/>
        <v>1.2579978935364204E-9</v>
      </c>
      <c r="V376">
        <f t="shared" si="142"/>
        <v>2.8901202217900425E-9</v>
      </c>
      <c r="W376">
        <f t="shared" si="148"/>
        <v>6.6397526890277767E-9</v>
      </c>
      <c r="X376">
        <f t="shared" si="158"/>
        <v>1.5254145982946695E-8</v>
      </c>
      <c r="Y376">
        <f t="shared" si="121"/>
        <v>3.5044824794991002E-8</v>
      </c>
      <c r="Z376">
        <f t="shared" si="126"/>
        <v>8.0511865186330943E-8</v>
      </c>
      <c r="AA376">
        <f t="shared" si="131"/>
        <v>1.8496769419456248E-7</v>
      </c>
      <c r="AB376">
        <f t="shared" si="139"/>
        <v>4.2494417209777718E-7</v>
      </c>
      <c r="AC376">
        <f t="shared" si="145"/>
        <v>9.7626534290858719E-7</v>
      </c>
      <c r="AD376">
        <f t="shared" si="150"/>
        <v>2.2428687868794212E-6</v>
      </c>
      <c r="AE376">
        <f t="shared" si="161"/>
        <v>5.1527593719251736E-6</v>
      </c>
      <c r="AF376">
        <f t="shared" si="124"/>
        <v>1.1837932428452007E-5</v>
      </c>
      <c r="AG376">
        <f t="shared" si="129"/>
        <v>2.7196427014257753E-5</v>
      </c>
      <c r="AH376">
        <f t="shared" si="137"/>
        <v>6.2480981946149621E-5</v>
      </c>
      <c r="AI376">
        <f t="shared" si="143"/>
        <v>1.435436023602829E-4</v>
      </c>
      <c r="AJ376">
        <f t="shared" si="149"/>
        <v>3.29776599803211E-4</v>
      </c>
      <c r="AK376">
        <f t="shared" si="159"/>
        <v>7.5762767542092804E-4</v>
      </c>
      <c r="AL376">
        <f t="shared" si="122"/>
        <v>1.7405713289124955E-3</v>
      </c>
      <c r="AM376">
        <f t="shared" si="127"/>
        <v>3.998782844553574E-3</v>
      </c>
      <c r="AN376">
        <f t="shared" si="135"/>
        <v>9.1867905510581074E-3</v>
      </c>
      <c r="AO376">
        <f t="shared" si="141"/>
        <v>2.1105702387405507E-2</v>
      </c>
      <c r="AP376">
        <f t="shared" si="147"/>
        <v>4.8488171226939228E-2</v>
      </c>
      <c r="AQ376">
        <f t="shared" si="156"/>
        <v>0.11139656241541207</v>
      </c>
      <c r="AR376">
        <f t="shared" ref="AR376:AR439" si="163">$C$11*(EXP(-$C$7*($D376-($AR$14-1)*$C$3))-EXP(-$C$5*($D376-($AR$14-1)*$C$3)))</f>
        <v>0.21171434591476873</v>
      </c>
    </row>
    <row r="377" spans="1:44" x14ac:dyDescent="0.2">
      <c r="A377">
        <v>363</v>
      </c>
      <c r="B377">
        <f t="shared" si="132"/>
        <v>36</v>
      </c>
      <c r="C377">
        <f t="shared" si="151"/>
        <v>2</v>
      </c>
      <c r="D377">
        <f t="shared" si="152"/>
        <v>869.33333333333326</v>
      </c>
      <c r="E377">
        <f t="shared" si="133"/>
        <v>-569.33333333333326</v>
      </c>
      <c r="F377" t="e">
        <f t="shared" si="153"/>
        <v>#N/A</v>
      </c>
      <c r="G377" t="e">
        <f t="shared" si="134"/>
        <v>#N/A</v>
      </c>
      <c r="H377">
        <f t="shared" si="154"/>
        <v>2.3092696552473285E-14</v>
      </c>
      <c r="I377">
        <f t="shared" si="140"/>
        <v>5.3053085084543534E-14</v>
      </c>
      <c r="J377">
        <f t="shared" si="146"/>
        <v>1.2188398312826581E-13</v>
      </c>
      <c r="K377">
        <f t="shared" si="157"/>
        <v>2.8001586183985064E-13</v>
      </c>
      <c r="L377">
        <f t="shared" si="162"/>
        <v>6.433075197370269E-13</v>
      </c>
      <c r="M377">
        <f t="shared" si="125"/>
        <v>1.4779325793582911E-12</v>
      </c>
      <c r="N377">
        <f t="shared" si="130"/>
        <v>3.3953974454107761E-12</v>
      </c>
      <c r="O377">
        <f t="shared" si="138"/>
        <v>7.8005749202089874E-12</v>
      </c>
      <c r="P377">
        <f t="shared" si="144"/>
        <v>1.7921015157750386E-11</v>
      </c>
      <c r="Q377">
        <f t="shared" si="155"/>
        <v>4.1171681263169599E-11</v>
      </c>
      <c r="R377">
        <f t="shared" si="160"/>
        <v>9.4587685078930344E-11</v>
      </c>
      <c r="S377">
        <f t="shared" si="123"/>
        <v>2.173054365062898E-10</v>
      </c>
      <c r="T377">
        <f t="shared" si="128"/>
        <v>4.992367948933754E-10</v>
      </c>
      <c r="U377">
        <f t="shared" si="136"/>
        <v>1.1469449700960251E-9</v>
      </c>
      <c r="V377">
        <f t="shared" si="142"/>
        <v>2.6349876008428556E-9</v>
      </c>
      <c r="W377">
        <f t="shared" si="148"/>
        <v>6.0536118450515453E-9</v>
      </c>
      <c r="X377">
        <f t="shared" si="158"/>
        <v>1.3907547936402554E-8</v>
      </c>
      <c r="Y377">
        <f t="shared" si="121"/>
        <v>3.1951154873176046E-8</v>
      </c>
      <c r="Z377">
        <f t="shared" si="126"/>
        <v>7.340447808614566E-8</v>
      </c>
      <c r="AA377">
        <f t="shared" si="131"/>
        <v>1.6863920645394284E-7</v>
      </c>
      <c r="AB377">
        <f t="shared" si="139"/>
        <v>3.8743115808329911E-7</v>
      </c>
      <c r="AC377">
        <f t="shared" si="145"/>
        <v>8.9008306792976397E-7</v>
      </c>
      <c r="AD377">
        <f t="shared" si="150"/>
        <v>2.0448739118832644E-6</v>
      </c>
      <c r="AE377">
        <f t="shared" si="161"/>
        <v>4.6978865975133163E-6</v>
      </c>
      <c r="AF377">
        <f t="shared" si="124"/>
        <v>1.079290921305233E-5</v>
      </c>
      <c r="AG377">
        <f t="shared" si="129"/>
        <v>2.4795594117331113E-5</v>
      </c>
      <c r="AH377">
        <f t="shared" si="137"/>
        <v>5.6965316347504813E-5</v>
      </c>
      <c r="AI377">
        <f t="shared" si="143"/>
        <v>1.30871930360529E-4</v>
      </c>
      <c r="AJ377">
        <f t="shared" si="149"/>
        <v>3.0066474224085241E-4</v>
      </c>
      <c r="AK377">
        <f t="shared" si="159"/>
        <v>6.9074618963534942E-4</v>
      </c>
      <c r="AL377">
        <f t="shared" si="122"/>
        <v>1.5869180235091906E-3</v>
      </c>
      <c r="AM377">
        <f t="shared" si="127"/>
        <v>3.6457802462403067E-3</v>
      </c>
      <c r="AN377">
        <f t="shared" si="135"/>
        <v>8.3758035430738526E-3</v>
      </c>
      <c r="AO377">
        <f t="shared" si="141"/>
        <v>1.9242543503414547E-2</v>
      </c>
      <c r="AP377">
        <f t="shared" si="147"/>
        <v>4.4207756136662314E-2</v>
      </c>
      <c r="AQ377">
        <f t="shared" si="156"/>
        <v>0.10156275308960366</v>
      </c>
      <c r="AR377">
        <f t="shared" si="163"/>
        <v>0.22636765044372925</v>
      </c>
    </row>
    <row r="378" spans="1:44" x14ac:dyDescent="0.2">
      <c r="A378">
        <v>364</v>
      </c>
      <c r="B378">
        <f t="shared" si="132"/>
        <v>36</v>
      </c>
      <c r="C378">
        <f t="shared" si="151"/>
        <v>3</v>
      </c>
      <c r="D378">
        <f t="shared" si="152"/>
        <v>872</v>
      </c>
      <c r="E378">
        <f t="shared" si="133"/>
        <v>-572</v>
      </c>
      <c r="F378" t="e">
        <f t="shared" si="153"/>
        <v>#N/A</v>
      </c>
      <c r="G378" t="e">
        <f t="shared" si="134"/>
        <v>#N/A</v>
      </c>
      <c r="H378">
        <f t="shared" si="154"/>
        <v>2.1054130768340649E-14</v>
      </c>
      <c r="I378">
        <f t="shared" si="140"/>
        <v>4.8369690758970725E-14</v>
      </c>
      <c r="J378">
        <f t="shared" si="146"/>
        <v>1.1112436841308993E-13</v>
      </c>
      <c r="K378">
        <f t="shared" si="157"/>
        <v>2.552967583924018E-13</v>
      </c>
      <c r="L378">
        <f t="shared" si="162"/>
        <v>5.8651793280285502E-13</v>
      </c>
      <c r="M378">
        <f t="shared" si="125"/>
        <v>1.3474643691737975E-12</v>
      </c>
      <c r="N378">
        <f t="shared" si="130"/>
        <v>3.0956602085741175E-12</v>
      </c>
      <c r="O378">
        <f t="shared" si="138"/>
        <v>7.1119595784377348E-12</v>
      </c>
      <c r="P378">
        <f t="shared" si="144"/>
        <v>1.6338992537113667E-11</v>
      </c>
      <c r="Q378">
        <f t="shared" si="155"/>
        <v>3.7537147699382605E-11</v>
      </c>
      <c r="R378">
        <f t="shared" si="160"/>
        <v>8.6237719627123077E-11</v>
      </c>
      <c r="S378">
        <f t="shared" si="123"/>
        <v>1.981222533487436E-10</v>
      </c>
      <c r="T378">
        <f t="shared" si="128"/>
        <v>4.5516541302001529E-10</v>
      </c>
      <c r="U378">
        <f t="shared" si="136"/>
        <v>1.0456955223752753E-9</v>
      </c>
      <c r="V378">
        <f t="shared" si="142"/>
        <v>2.402377452760488E-9</v>
      </c>
      <c r="W378">
        <f t="shared" si="148"/>
        <v>5.5192140561358803E-9</v>
      </c>
      <c r="X378">
        <f t="shared" si="158"/>
        <v>1.2679824214319598E-8</v>
      </c>
      <c r="Y378">
        <f t="shared" ref="Y378:Y441" si="164">$C$11*(EXP(-$C$7*($D378-($Y$14-1)*$C$3))-EXP(-$C$5*($D378-($Y$14-1)*$C$3)))</f>
        <v>2.9130586433280992E-8</v>
      </c>
      <c r="Z378">
        <f t="shared" si="126"/>
        <v>6.6924513432017646E-8</v>
      </c>
      <c r="AA378">
        <f t="shared" si="131"/>
        <v>1.5375215697667134E-7</v>
      </c>
      <c r="AB378">
        <f t="shared" si="139"/>
        <v>3.532296995926965E-7</v>
      </c>
      <c r="AC378">
        <f t="shared" si="145"/>
        <v>8.1150874971645335E-7</v>
      </c>
      <c r="AD378">
        <f t="shared" si="150"/>
        <v>1.8643575317299811E-6</v>
      </c>
      <c r="AE378">
        <f t="shared" si="161"/>
        <v>4.2831688596491243E-6</v>
      </c>
      <c r="AF378">
        <f t="shared" si="124"/>
        <v>9.8401380465069519E-6</v>
      </c>
      <c r="AG378">
        <f t="shared" si="129"/>
        <v>2.2606700773932549E-5</v>
      </c>
      <c r="AH378">
        <f t="shared" si="137"/>
        <v>5.1936559981853035E-5</v>
      </c>
      <c r="AI378">
        <f t="shared" si="143"/>
        <v>1.1931888203071885E-4</v>
      </c>
      <c r="AJ378">
        <f t="shared" si="149"/>
        <v>2.7412280701754406E-4</v>
      </c>
      <c r="AK378">
        <f t="shared" si="159"/>
        <v>6.297688349764446E-4</v>
      </c>
      <c r="AL378">
        <f t="shared" si="122"/>
        <v>1.4468288495316827E-3</v>
      </c>
      <c r="AM378">
        <f t="shared" si="127"/>
        <v>3.3239398388385934E-3</v>
      </c>
      <c r="AN378">
        <f t="shared" si="135"/>
        <v>7.6364084499660045E-3</v>
      </c>
      <c r="AO378">
        <f t="shared" si="141"/>
        <v>1.7543859649122806E-2</v>
      </c>
      <c r="AP378">
        <f t="shared" si="147"/>
        <v>4.0305205438492468E-2</v>
      </c>
      <c r="AQ378">
        <f t="shared" si="156"/>
        <v>9.2597046304671707E-2</v>
      </c>
      <c r="AR378">
        <f t="shared" si="163"/>
        <v>0.21163565845759974</v>
      </c>
    </row>
    <row r="379" spans="1:44" x14ac:dyDescent="0.2">
      <c r="A379">
        <v>365</v>
      </c>
      <c r="B379">
        <f t="shared" si="132"/>
        <v>36</v>
      </c>
      <c r="C379">
        <f t="shared" si="151"/>
        <v>4</v>
      </c>
      <c r="D379">
        <f t="shared" si="152"/>
        <v>874.66666666666663</v>
      </c>
      <c r="E379">
        <f t="shared" si="133"/>
        <v>-574.66666666666663</v>
      </c>
      <c r="F379" t="e">
        <f t="shared" si="153"/>
        <v>#N/A</v>
      </c>
      <c r="G379" t="e">
        <f t="shared" si="134"/>
        <v>#N/A</v>
      </c>
      <c r="H379">
        <f t="shared" si="154"/>
        <v>1.9195524498541678E-14</v>
      </c>
      <c r="I379">
        <f t="shared" si="140"/>
        <v>4.4099734829560234E-14</v>
      </c>
      <c r="J379">
        <f t="shared" si="146"/>
        <v>1.0131458570904258E-13</v>
      </c>
      <c r="K379">
        <f t="shared" si="157"/>
        <v>2.3275979588236665E-13</v>
      </c>
      <c r="L379">
        <f t="shared" si="162"/>
        <v>5.3474158927904054E-13</v>
      </c>
      <c r="M379">
        <f t="shared" si="125"/>
        <v>1.2285135679066682E-12</v>
      </c>
      <c r="N379">
        <f t="shared" si="130"/>
        <v>2.8223830290918461E-12</v>
      </c>
      <c r="O379">
        <f t="shared" si="138"/>
        <v>6.4841334853787052E-12</v>
      </c>
      <c r="P379">
        <f t="shared" si="144"/>
        <v>1.489662693647142E-11</v>
      </c>
      <c r="Q379">
        <f t="shared" si="155"/>
        <v>3.4223461713858491E-11</v>
      </c>
      <c r="R379">
        <f t="shared" si="160"/>
        <v>7.8624868346026531E-11</v>
      </c>
      <c r="S379">
        <f t="shared" si="123"/>
        <v>1.8063251386187825E-10</v>
      </c>
      <c r="T379">
        <f t="shared" si="128"/>
        <v>4.1498454306423739E-10</v>
      </c>
      <c r="U379">
        <f t="shared" si="136"/>
        <v>9.5338412393417152E-10</v>
      </c>
      <c r="V379">
        <f t="shared" si="142"/>
        <v>2.1903015496869447E-9</v>
      </c>
      <c r="W379">
        <f t="shared" si="148"/>
        <v>5.0319915741456996E-9</v>
      </c>
      <c r="X379">
        <f t="shared" si="158"/>
        <v>1.1560480887160213E-8</v>
      </c>
      <c r="Y379">
        <f t="shared" si="164"/>
        <v>2.6559010756111206E-8</v>
      </c>
      <c r="Z379">
        <f t="shared" si="126"/>
        <v>6.1016583931787004E-8</v>
      </c>
      <c r="AA379">
        <f t="shared" si="131"/>
        <v>1.4017929917996454E-7</v>
      </c>
      <c r="AB379">
        <f t="shared" si="139"/>
        <v>3.2204746074532494E-7</v>
      </c>
      <c r="AC379">
        <f t="shared" si="145"/>
        <v>7.3987077677825417E-7</v>
      </c>
      <c r="AD379">
        <f t="shared" si="150"/>
        <v>1.6997766883911151E-6</v>
      </c>
      <c r="AE379">
        <f t="shared" si="161"/>
        <v>3.905061371634364E-6</v>
      </c>
      <c r="AF379">
        <f t="shared" si="124"/>
        <v>8.9714751475177185E-6</v>
      </c>
      <c r="AG379">
        <f t="shared" si="129"/>
        <v>2.0611037487700776E-5</v>
      </c>
      <c r="AH379">
        <f t="shared" si="137"/>
        <v>4.7351729713808206E-5</v>
      </c>
      <c r="AI379">
        <f t="shared" si="143"/>
        <v>1.0878570805703143E-4</v>
      </c>
      <c r="AJ379">
        <f t="shared" si="149"/>
        <v>2.499239277845994E-4</v>
      </c>
      <c r="AK379">
        <f t="shared" si="159"/>
        <v>5.7417440944113431E-4</v>
      </c>
      <c r="AL379">
        <f t="shared" si="122"/>
        <v>1.319106399212849E-3</v>
      </c>
      <c r="AM379">
        <f t="shared" si="127"/>
        <v>3.0305107016837239E-3</v>
      </c>
      <c r="AN379">
        <f t="shared" si="135"/>
        <v>6.9622853156500082E-3</v>
      </c>
      <c r="AO379">
        <f t="shared" si="141"/>
        <v>1.5995131378214355E-2</v>
      </c>
      <c r="AP379">
        <f t="shared" si="147"/>
        <v>3.6747162204232561E-2</v>
      </c>
      <c r="AQ379">
        <f t="shared" si="156"/>
        <v>8.442280953932943E-2</v>
      </c>
      <c r="AR379">
        <f t="shared" si="163"/>
        <v>0.19377999836034945</v>
      </c>
    </row>
    <row r="380" spans="1:44" x14ac:dyDescent="0.2">
      <c r="A380">
        <v>366</v>
      </c>
      <c r="B380">
        <f t="shared" si="132"/>
        <v>36</v>
      </c>
      <c r="C380">
        <f t="shared" si="151"/>
        <v>5</v>
      </c>
      <c r="D380">
        <f t="shared" si="152"/>
        <v>877.33333333333337</v>
      </c>
      <c r="E380">
        <f t="shared" si="133"/>
        <v>-577.33333333333337</v>
      </c>
      <c r="F380" t="e">
        <f t="shared" si="153"/>
        <v>#N/A</v>
      </c>
      <c r="G380" t="e">
        <f t="shared" si="134"/>
        <v>#N/A</v>
      </c>
      <c r="H380">
        <f t="shared" si="154"/>
        <v>1.7500991364990595E-14</v>
      </c>
      <c r="I380">
        <f t="shared" si="140"/>
        <v>4.0206719983564023E-14</v>
      </c>
      <c r="J380">
        <f t="shared" si="146"/>
        <v>9.2370786209892826E-14</v>
      </c>
      <c r="K380">
        <f t="shared" si="157"/>
        <v>2.1221234033817343E-13</v>
      </c>
      <c r="L380">
        <f t="shared" si="162"/>
        <v>4.875359325130598E-13</v>
      </c>
      <c r="M380">
        <f t="shared" si="125"/>
        <v>1.1200634473593949E-12</v>
      </c>
      <c r="N380">
        <f t="shared" si="130"/>
        <v>2.5732300789480898E-12</v>
      </c>
      <c r="O380">
        <f t="shared" si="138"/>
        <v>5.9117303174331239E-12</v>
      </c>
      <c r="P380">
        <f t="shared" si="144"/>
        <v>1.3581589781643058E-11</v>
      </c>
      <c r="Q380">
        <f t="shared" si="155"/>
        <v>3.1202299680835846E-11</v>
      </c>
      <c r="R380">
        <f t="shared" si="160"/>
        <v>7.1684060631001298E-11</v>
      </c>
      <c r="S380">
        <f t="shared" si="123"/>
        <v>1.6468672505267783E-10</v>
      </c>
      <c r="T380">
        <f t="shared" si="128"/>
        <v>3.7835074031572008E-10</v>
      </c>
      <c r="U380">
        <f t="shared" si="136"/>
        <v>8.692217460251561E-10</v>
      </c>
      <c r="V380">
        <f t="shared" si="142"/>
        <v>1.996947179573495E-9</v>
      </c>
      <c r="W380">
        <f t="shared" si="148"/>
        <v>4.5877798803840855E-9</v>
      </c>
      <c r="X380">
        <f t="shared" si="158"/>
        <v>1.0539950403371387E-8</v>
      </c>
      <c r="Y380">
        <f t="shared" si="164"/>
        <v>2.4214447380206099E-8</v>
      </c>
      <c r="Z380">
        <f t="shared" si="126"/>
        <v>5.5630191745610023E-8</v>
      </c>
      <c r="AA380">
        <f t="shared" si="131"/>
        <v>1.2780461949270376E-7</v>
      </c>
      <c r="AB380">
        <f t="shared" si="139"/>
        <v>2.936179123445811E-7</v>
      </c>
      <c r="AC380">
        <f t="shared" si="145"/>
        <v>6.7455682581576795E-7</v>
      </c>
      <c r="AD380">
        <f t="shared" si="150"/>
        <v>1.5497246323331882E-6</v>
      </c>
      <c r="AE380">
        <f t="shared" si="161"/>
        <v>3.5603322717190373E-6</v>
      </c>
      <c r="AF380">
        <f t="shared" si="124"/>
        <v>8.1794956475330304E-6</v>
      </c>
      <c r="AG380">
        <f t="shared" si="129"/>
        <v>1.8791546390053201E-5</v>
      </c>
      <c r="AH380">
        <f t="shared" si="137"/>
        <v>4.3171636852209169E-5</v>
      </c>
      <c r="AI380">
        <f t="shared" si="143"/>
        <v>9.9182376469324112E-5</v>
      </c>
      <c r="AJ380">
        <f t="shared" si="149"/>
        <v>2.2786126539001828E-4</v>
      </c>
      <c r="AK380">
        <f t="shared" si="159"/>
        <v>5.2348772144211373E-4</v>
      </c>
      <c r="AL380">
        <f t="shared" ref="AL380:AL443" si="165">$C$11*(EXP(-$C$7*($D380-($AL$14-1)*$C$3))-EXP(-$C$5*($D380-($AL$14-1)*$C$3)))</f>
        <v>1.2026589689634042E-3</v>
      </c>
      <c r="AM380">
        <f t="shared" si="127"/>
        <v>2.762984758541386E-3</v>
      </c>
      <c r="AN380">
        <f t="shared" si="135"/>
        <v>6.347672094036738E-3</v>
      </c>
      <c r="AO380">
        <f t="shared" si="141"/>
        <v>1.4583120984961173E-2</v>
      </c>
      <c r="AP380">
        <f t="shared" si="147"/>
        <v>3.3503214172295286E-2</v>
      </c>
      <c r="AQ380">
        <f t="shared" si="156"/>
        <v>7.6970174012036846E-2</v>
      </c>
      <c r="AR380">
        <f t="shared" si="163"/>
        <v>0.17680382811963441</v>
      </c>
    </row>
    <row r="381" spans="1:44" x14ac:dyDescent="0.2">
      <c r="A381">
        <v>367</v>
      </c>
      <c r="B381">
        <f t="shared" si="132"/>
        <v>36</v>
      </c>
      <c r="C381">
        <f t="shared" si="151"/>
        <v>6</v>
      </c>
      <c r="D381">
        <f t="shared" si="152"/>
        <v>880</v>
      </c>
      <c r="E381">
        <f t="shared" si="133"/>
        <v>-580</v>
      </c>
      <c r="F381" t="e">
        <f t="shared" si="153"/>
        <v>#N/A</v>
      </c>
      <c r="G381" t="e">
        <f t="shared" si="134"/>
        <v>#N/A</v>
      </c>
      <c r="H381">
        <f t="shared" si="154"/>
        <v>1.595604739952511E-14</v>
      </c>
      <c r="I381">
        <f t="shared" si="140"/>
        <v>3.6657370800178426E-14</v>
      </c>
      <c r="J381">
        <f t="shared" si="146"/>
        <v>8.4216523073362607E-14</v>
      </c>
      <c r="K381">
        <f t="shared" si="157"/>
        <v>1.9347876303588297E-13</v>
      </c>
      <c r="L381">
        <f t="shared" si="162"/>
        <v>4.4449747365235984E-13</v>
      </c>
      <c r="M381">
        <f t="shared" si="125"/>
        <v>1.0211870335696038E-12</v>
      </c>
      <c r="N381">
        <f t="shared" si="130"/>
        <v>2.346071731211412E-12</v>
      </c>
      <c r="O381">
        <f t="shared" si="138"/>
        <v>5.3898574766951907E-12</v>
      </c>
      <c r="P381">
        <f t="shared" si="144"/>
        <v>1.2382640834296472E-11</v>
      </c>
      <c r="Q381">
        <f t="shared" si="155"/>
        <v>2.8447838313750943E-11</v>
      </c>
      <c r="R381">
        <f t="shared" si="160"/>
        <v>6.5355970148454668E-11</v>
      </c>
      <c r="S381">
        <f t="shared" si="123"/>
        <v>1.5014859079753045E-10</v>
      </c>
      <c r="T381">
        <f t="shared" si="128"/>
        <v>3.4495087850849236E-10</v>
      </c>
      <c r="U381">
        <f t="shared" si="136"/>
        <v>7.924890133949747E-10</v>
      </c>
      <c r="V381">
        <f t="shared" si="142"/>
        <v>1.8206616520800614E-9</v>
      </c>
      <c r="W381">
        <f t="shared" si="148"/>
        <v>4.182782089501102E-9</v>
      </c>
      <c r="X381">
        <f t="shared" si="158"/>
        <v>9.6095098110419535E-9</v>
      </c>
      <c r="Y381">
        <f t="shared" si="164"/>
        <v>2.2076856224543524E-8</v>
      </c>
      <c r="Z381">
        <f t="shared" si="126"/>
        <v>5.07192968572784E-8</v>
      </c>
      <c r="AA381">
        <f t="shared" si="131"/>
        <v>1.1652234573312398E-7</v>
      </c>
      <c r="AB381">
        <f t="shared" si="139"/>
        <v>2.6769805372807064E-7</v>
      </c>
      <c r="AC381">
        <f t="shared" si="145"/>
        <v>6.1500862790668418E-7</v>
      </c>
      <c r="AD381">
        <f t="shared" si="150"/>
        <v>1.4129187983707839E-6</v>
      </c>
      <c r="AE381">
        <f t="shared" si="161"/>
        <v>3.2460349988658138E-6</v>
      </c>
      <c r="AF381">
        <f t="shared" si="124"/>
        <v>7.4574301269199262E-6</v>
      </c>
      <c r="AG381">
        <f t="shared" si="129"/>
        <v>1.7132675438596497E-5</v>
      </c>
      <c r="AH381">
        <f t="shared" si="137"/>
        <v>3.9360552186027815E-5</v>
      </c>
      <c r="AI381">
        <f t="shared" si="143"/>
        <v>9.0426803095730208E-5</v>
      </c>
      <c r="AJ381">
        <f t="shared" si="149"/>
        <v>2.0774623992741217E-4</v>
      </c>
      <c r="AK381">
        <f t="shared" si="159"/>
        <v>4.7727552812287512E-4</v>
      </c>
      <c r="AL381">
        <f t="shared" si="165"/>
        <v>1.0964912280701756E-3</v>
      </c>
      <c r="AM381">
        <f t="shared" si="127"/>
        <v>2.5190753399057793E-3</v>
      </c>
      <c r="AN381">
        <f t="shared" si="135"/>
        <v>5.7873153981267316E-3</v>
      </c>
      <c r="AO381">
        <f t="shared" si="141"/>
        <v>1.329575935535437E-2</v>
      </c>
      <c r="AP381">
        <f t="shared" si="147"/>
        <v>3.0545633799864007E-2</v>
      </c>
      <c r="AQ381">
        <f t="shared" si="156"/>
        <v>7.0175438596235928E-2</v>
      </c>
      <c r="AR381">
        <f t="shared" si="163"/>
        <v>0.16121653858511018</v>
      </c>
    </row>
    <row r="382" spans="1:44" x14ac:dyDescent="0.2">
      <c r="A382">
        <v>368</v>
      </c>
      <c r="B382">
        <f t="shared" si="132"/>
        <v>36</v>
      </c>
      <c r="C382">
        <f t="shared" si="151"/>
        <v>7</v>
      </c>
      <c r="D382">
        <f t="shared" si="152"/>
        <v>882.66666666666674</v>
      </c>
      <c r="E382">
        <f t="shared" si="133"/>
        <v>-582.66666666666674</v>
      </c>
      <c r="F382" t="e">
        <f t="shared" si="153"/>
        <v>#N/A</v>
      </c>
      <c r="G382" t="e">
        <f t="shared" si="134"/>
        <v>#N/A</v>
      </c>
      <c r="H382">
        <f t="shared" si="154"/>
        <v>1.4547487242647859E-14</v>
      </c>
      <c r="I382">
        <f t="shared" si="140"/>
        <v>3.3421349329939907E-14</v>
      </c>
      <c r="J382">
        <f t="shared" si="146"/>
        <v>7.6782097994166459E-14</v>
      </c>
      <c r="K382">
        <f t="shared" si="157"/>
        <v>1.7639893931824033E-13</v>
      </c>
      <c r="L382">
        <f t="shared" si="162"/>
        <v>4.0525834283616751E-13</v>
      </c>
      <c r="M382">
        <f t="shared" si="125"/>
        <v>9.3103918352946013E-13</v>
      </c>
      <c r="N382">
        <f t="shared" si="130"/>
        <v>2.1389663571161472E-12</v>
      </c>
      <c r="O382">
        <f t="shared" si="138"/>
        <v>4.914054271626638E-12</v>
      </c>
      <c r="P382">
        <f t="shared" si="144"/>
        <v>1.1289532116367347E-11</v>
      </c>
      <c r="Q382">
        <f t="shared" si="155"/>
        <v>2.5936533941514733E-11</v>
      </c>
      <c r="R382">
        <f t="shared" si="160"/>
        <v>5.9586507745885487E-11</v>
      </c>
      <c r="S382">
        <f t="shared" ref="S382:S445" si="166">$C$11*(EXP(-$C$7*($D382-($S$14-1)*$C$3))-EXP(-$C$5*($D382-($S$14-1)*$C$3)))</f>
        <v>1.368938468554335E-10</v>
      </c>
      <c r="T382">
        <f t="shared" si="128"/>
        <v>3.1449947338410499E-10</v>
      </c>
      <c r="U382">
        <f t="shared" si="136"/>
        <v>7.2253005544751053E-10</v>
      </c>
      <c r="V382">
        <f t="shared" si="142"/>
        <v>1.659938172256944E-9</v>
      </c>
      <c r="W382">
        <f t="shared" si="148"/>
        <v>3.8135364957366728E-9</v>
      </c>
      <c r="X382">
        <f t="shared" si="158"/>
        <v>8.7612061987477489E-9</v>
      </c>
      <c r="Y382">
        <f t="shared" si="164"/>
        <v>2.0127966296582732E-8</v>
      </c>
      <c r="Z382">
        <f t="shared" si="126"/>
        <v>4.62419235486407E-8</v>
      </c>
      <c r="AA382">
        <f t="shared" si="131"/>
        <v>1.0623604302444447E-7</v>
      </c>
      <c r="AB382">
        <f t="shared" si="139"/>
        <v>2.440663357271468E-7</v>
      </c>
      <c r="AC382">
        <f t="shared" si="145"/>
        <v>5.6071719671985519E-7</v>
      </c>
      <c r="AD382">
        <f t="shared" si="150"/>
        <v>1.2881898429812932E-6</v>
      </c>
      <c r="AE382">
        <f t="shared" si="161"/>
        <v>2.9594831071130014E-6</v>
      </c>
      <c r="AF382">
        <f t="shared" si="124"/>
        <v>6.7991067535644374E-6</v>
      </c>
      <c r="AG382">
        <f t="shared" si="129"/>
        <v>1.5620245486537402E-5</v>
      </c>
      <c r="AH382">
        <f t="shared" si="137"/>
        <v>3.5885900590070752E-5</v>
      </c>
      <c r="AI382">
        <f t="shared" si="143"/>
        <v>8.2444149950802804E-5</v>
      </c>
      <c r="AJ382">
        <f t="shared" si="149"/>
        <v>1.8940691885523198E-4</v>
      </c>
      <c r="AK382">
        <f t="shared" si="159"/>
        <v>4.3514283222812383E-4</v>
      </c>
      <c r="AL382">
        <f t="shared" si="165"/>
        <v>9.9969571113839328E-4</v>
      </c>
      <c r="AM382">
        <f t="shared" si="127"/>
        <v>2.2966976377645273E-3</v>
      </c>
      <c r="AN382">
        <f t="shared" si="135"/>
        <v>5.276425596851376E-3</v>
      </c>
      <c r="AO382">
        <f t="shared" si="141"/>
        <v>1.2122042806734849E-2</v>
      </c>
      <c r="AP382">
        <f t="shared" si="147"/>
        <v>2.7849141262599915E-2</v>
      </c>
      <c r="AQ382">
        <f t="shared" si="156"/>
        <v>6.3980525512816938E-2</v>
      </c>
      <c r="AR382">
        <f t="shared" si="163"/>
        <v>0.14698797426010388</v>
      </c>
    </row>
    <row r="383" spans="1:44" x14ac:dyDescent="0.2">
      <c r="A383">
        <v>369</v>
      </c>
      <c r="B383">
        <f t="shared" si="132"/>
        <v>36</v>
      </c>
      <c r="C383">
        <f t="shared" si="151"/>
        <v>8</v>
      </c>
      <c r="D383">
        <f t="shared" si="152"/>
        <v>885.33333333333326</v>
      </c>
      <c r="E383">
        <f t="shared" si="133"/>
        <v>-585.33333333333326</v>
      </c>
      <c r="F383" t="e">
        <f t="shared" si="153"/>
        <v>#N/A</v>
      </c>
      <c r="G383" t="e">
        <f t="shared" si="134"/>
        <v>#N/A</v>
      </c>
      <c r="H383">
        <f t="shared" si="154"/>
        <v>1.3263271271135882E-14</v>
      </c>
      <c r="I383">
        <f t="shared" si="140"/>
        <v>3.0470995782066445E-14</v>
      </c>
      <c r="J383">
        <f t="shared" si="146"/>
        <v>7.0003965459962647E-14</v>
      </c>
      <c r="K383">
        <f t="shared" si="157"/>
        <v>1.608268799342567E-13</v>
      </c>
      <c r="L383">
        <f t="shared" si="162"/>
        <v>3.6948314483957272E-13</v>
      </c>
      <c r="M383">
        <f t="shared" si="125"/>
        <v>8.4884936135269685E-13</v>
      </c>
      <c r="N383">
        <f t="shared" si="130"/>
        <v>1.9501437300522533E-12</v>
      </c>
      <c r="O383">
        <f t="shared" si="138"/>
        <v>4.4802537894375956E-12</v>
      </c>
      <c r="P383">
        <f t="shared" si="144"/>
        <v>1.0292920315792398E-11</v>
      </c>
      <c r="Q383">
        <f t="shared" si="155"/>
        <v>2.3646921269732583E-11</v>
      </c>
      <c r="R383">
        <f t="shared" si="160"/>
        <v>5.4326359126572431E-11</v>
      </c>
      <c r="S383">
        <f t="shared" si="166"/>
        <v>1.2480919872334385E-10</v>
      </c>
      <c r="T383">
        <f t="shared" si="128"/>
        <v>2.8673624252400628E-10</v>
      </c>
      <c r="U383">
        <f t="shared" si="136"/>
        <v>6.5874690021071379E-10</v>
      </c>
      <c r="V383">
        <f t="shared" si="142"/>
        <v>1.5134029612628859E-9</v>
      </c>
      <c r="W383">
        <f t="shared" si="148"/>
        <v>3.4768869841006376E-9</v>
      </c>
      <c r="X383">
        <f t="shared" si="158"/>
        <v>7.9877887182940097E-9</v>
      </c>
      <c r="Y383">
        <f t="shared" si="164"/>
        <v>1.8351119521536408E-8</v>
      </c>
      <c r="Z383">
        <f t="shared" si="126"/>
        <v>4.2159801613485702E-8</v>
      </c>
      <c r="AA383">
        <f t="shared" si="131"/>
        <v>9.6857789520824752E-8</v>
      </c>
      <c r="AB383">
        <f t="shared" si="139"/>
        <v>2.2252076698244091E-7</v>
      </c>
      <c r="AC383">
        <f t="shared" si="145"/>
        <v>5.1121847797081694E-7</v>
      </c>
      <c r="AD383">
        <f t="shared" si="150"/>
        <v>1.174471649378331E-6</v>
      </c>
      <c r="AE383">
        <f t="shared" si="161"/>
        <v>2.698227303263082E-6</v>
      </c>
      <c r="AF383">
        <f t="shared" si="124"/>
        <v>6.1988985293327765E-6</v>
      </c>
      <c r="AG383">
        <f t="shared" si="129"/>
        <v>1.4241329086876202E-5</v>
      </c>
      <c r="AH383">
        <f t="shared" si="137"/>
        <v>3.2717982590132244E-5</v>
      </c>
      <c r="AI383">
        <f t="shared" si="143"/>
        <v>7.5166185560213088E-5</v>
      </c>
      <c r="AJ383">
        <f t="shared" si="149"/>
        <v>1.7268654740883733E-4</v>
      </c>
      <c r="AK383">
        <f t="shared" si="159"/>
        <v>3.9672950587729791E-4</v>
      </c>
      <c r="AL383">
        <f t="shared" si="165"/>
        <v>9.1144506156007744E-4</v>
      </c>
      <c r="AM383">
        <f t="shared" si="127"/>
        <v>2.0939508857684627E-3</v>
      </c>
      <c r="AN383">
        <f t="shared" si="135"/>
        <v>4.8106358758536359E-3</v>
      </c>
      <c r="AO383">
        <f t="shared" si="141"/>
        <v>1.1051939034165585E-2</v>
      </c>
      <c r="AP383">
        <f t="shared" si="147"/>
        <v>2.5390688376147059E-2</v>
      </c>
      <c r="AQ383">
        <f t="shared" si="156"/>
        <v>5.8332483939838579E-2</v>
      </c>
      <c r="AR383">
        <f t="shared" si="163"/>
        <v>0.1340127504531386</v>
      </c>
    </row>
    <row r="384" spans="1:44" x14ac:dyDescent="0.2">
      <c r="A384">
        <v>370</v>
      </c>
      <c r="B384">
        <f t="shared" si="132"/>
        <v>36</v>
      </c>
      <c r="C384">
        <f t="shared" si="151"/>
        <v>9</v>
      </c>
      <c r="D384">
        <f t="shared" si="152"/>
        <v>888</v>
      </c>
      <c r="E384">
        <f t="shared" si="133"/>
        <v>-588</v>
      </c>
      <c r="F384" t="e">
        <f t="shared" si="153"/>
        <v>#N/A</v>
      </c>
      <c r="G384" t="e">
        <f t="shared" si="134"/>
        <v>#N/A</v>
      </c>
      <c r="H384">
        <f t="shared" si="154"/>
        <v>1.209242268974268E-14</v>
      </c>
      <c r="I384">
        <f t="shared" si="140"/>
        <v>2.7781092103272481E-14</v>
      </c>
      <c r="J384">
        <f t="shared" si="146"/>
        <v>6.3824189598100438E-14</v>
      </c>
      <c r="K384">
        <f t="shared" si="157"/>
        <v>1.4662948320071373E-13</v>
      </c>
      <c r="L384">
        <f t="shared" si="162"/>
        <v>3.3686609229345048E-13</v>
      </c>
      <c r="M384">
        <f t="shared" si="125"/>
        <v>7.73915052143532E-13</v>
      </c>
      <c r="N384">
        <f t="shared" si="130"/>
        <v>1.7779898946094333E-12</v>
      </c>
      <c r="O384">
        <f t="shared" si="138"/>
        <v>4.0847481342784159E-12</v>
      </c>
      <c r="P384">
        <f t="shared" si="144"/>
        <v>9.3842869248456497E-12</v>
      </c>
      <c r="Q384">
        <f t="shared" si="155"/>
        <v>2.1559429906780766E-11</v>
      </c>
      <c r="R384">
        <f t="shared" si="160"/>
        <v>4.9530563337185893E-11</v>
      </c>
      <c r="S384">
        <f t="shared" si="166"/>
        <v>1.1379135325500378E-10</v>
      </c>
      <c r="T384">
        <f t="shared" si="128"/>
        <v>2.6142388059381872E-10</v>
      </c>
      <c r="U384">
        <f t="shared" si="136"/>
        <v>6.0059436319012189E-10</v>
      </c>
      <c r="V384">
        <f t="shared" si="142"/>
        <v>1.3798035140339697E-9</v>
      </c>
      <c r="W384">
        <f t="shared" si="148"/>
        <v>3.1699560535798992E-9</v>
      </c>
      <c r="X384">
        <f t="shared" si="158"/>
        <v>7.2826466083202471E-9</v>
      </c>
      <c r="Y384">
        <f t="shared" si="164"/>
        <v>1.6731128358004412E-8</v>
      </c>
      <c r="Z384">
        <f t="shared" si="126"/>
        <v>3.8438039244167821E-8</v>
      </c>
      <c r="AA384">
        <f t="shared" si="131"/>
        <v>8.8307424898174111E-8</v>
      </c>
      <c r="AB384">
        <f t="shared" si="139"/>
        <v>2.0287718742911363E-7</v>
      </c>
      <c r="AC384">
        <f t="shared" si="145"/>
        <v>4.6608938293249603E-7</v>
      </c>
      <c r="AD384">
        <f t="shared" si="150"/>
        <v>1.0707922149122809E-6</v>
      </c>
      <c r="AE384">
        <f t="shared" si="161"/>
        <v>2.4600345116267376E-6</v>
      </c>
      <c r="AF384">
        <f t="shared" ref="AF384:AF447" si="167">$C$11*(EXP(-$C$7*($D384-($AF$14-1)*$C$3))-EXP(-$C$5*($D384-($AF$14-1)*$C$3)))</f>
        <v>5.6516751934831363E-6</v>
      </c>
      <c r="AG384">
        <f t="shared" si="129"/>
        <v>1.2984139995463257E-5</v>
      </c>
      <c r="AH384">
        <f t="shared" si="137"/>
        <v>2.9829720507679708E-5</v>
      </c>
      <c r="AI384">
        <f t="shared" si="143"/>
        <v>6.8530701754386002E-5</v>
      </c>
      <c r="AJ384">
        <f t="shared" si="149"/>
        <v>1.5744220874411129E-4</v>
      </c>
      <c r="AK384">
        <f t="shared" si="159"/>
        <v>3.6170721238292089E-4</v>
      </c>
      <c r="AL384">
        <f t="shared" si="165"/>
        <v>8.3098495970964812E-4</v>
      </c>
      <c r="AM384">
        <f t="shared" si="127"/>
        <v>1.9091021124915007E-3</v>
      </c>
      <c r="AN384">
        <f t="shared" si="135"/>
        <v>4.3859649122807032E-3</v>
      </c>
      <c r="AO384">
        <f t="shared" si="141"/>
        <v>1.0076301359623119E-2</v>
      </c>
      <c r="AP384">
        <f t="shared" si="147"/>
        <v>2.3149261592506919E-2</v>
      </c>
      <c r="AQ384">
        <f t="shared" si="156"/>
        <v>5.3183037421416487E-2</v>
      </c>
      <c r="AR384">
        <f t="shared" si="163"/>
        <v>0.12218251846832767</v>
      </c>
    </row>
    <row r="385" spans="1:46" s="1" customFormat="1" x14ac:dyDescent="0.2">
      <c r="A385" s="1">
        <v>371</v>
      </c>
      <c r="B385" s="1">
        <f t="shared" si="132"/>
        <v>37</v>
      </c>
      <c r="C385" s="1">
        <f t="shared" si="151"/>
        <v>0</v>
      </c>
      <c r="D385" s="1">
        <f t="shared" si="152"/>
        <v>888</v>
      </c>
      <c r="E385" s="1">
        <f t="shared" si="133"/>
        <v>-588</v>
      </c>
      <c r="F385" s="1" t="e">
        <f t="shared" si="153"/>
        <v>#N/A</v>
      </c>
      <c r="G385" s="1" t="e">
        <f t="shared" si="134"/>
        <v>#N/A</v>
      </c>
      <c r="H385" s="1">
        <f t="shared" si="154"/>
        <v>1.209242268974268E-14</v>
      </c>
      <c r="I385" s="1">
        <f t="shared" si="140"/>
        <v>2.7781092103272481E-14</v>
      </c>
      <c r="J385" s="1">
        <f t="shared" si="146"/>
        <v>6.3824189598100438E-14</v>
      </c>
      <c r="K385" s="1">
        <f t="shared" si="157"/>
        <v>1.4662948320071373E-13</v>
      </c>
      <c r="L385" s="1">
        <f t="shared" si="162"/>
        <v>3.3686609229345048E-13</v>
      </c>
      <c r="M385" s="1">
        <f t="shared" si="125"/>
        <v>7.73915052143532E-13</v>
      </c>
      <c r="N385" s="1">
        <f t="shared" si="130"/>
        <v>1.7779898946094333E-12</v>
      </c>
      <c r="O385" s="1">
        <f t="shared" si="138"/>
        <v>4.0847481342784159E-12</v>
      </c>
      <c r="P385" s="1">
        <f t="shared" si="144"/>
        <v>9.3842869248456497E-12</v>
      </c>
      <c r="Q385" s="1">
        <f t="shared" si="155"/>
        <v>2.1559429906780766E-11</v>
      </c>
      <c r="R385" s="1">
        <f t="shared" si="160"/>
        <v>4.9530563337185893E-11</v>
      </c>
      <c r="S385" s="1">
        <f t="shared" si="166"/>
        <v>1.1379135325500378E-10</v>
      </c>
      <c r="T385" s="1">
        <f t="shared" si="128"/>
        <v>2.6142388059381872E-10</v>
      </c>
      <c r="U385" s="1">
        <f t="shared" si="136"/>
        <v>6.0059436319012189E-10</v>
      </c>
      <c r="V385" s="1">
        <f t="shared" si="142"/>
        <v>1.3798035140339697E-9</v>
      </c>
      <c r="W385" s="1">
        <f t="shared" si="148"/>
        <v>3.1699560535798992E-9</v>
      </c>
      <c r="X385" s="1">
        <f t="shared" si="158"/>
        <v>7.2826466083202471E-9</v>
      </c>
      <c r="Y385" s="1">
        <f t="shared" si="164"/>
        <v>1.6731128358004412E-8</v>
      </c>
      <c r="Z385" s="1">
        <f t="shared" si="126"/>
        <v>3.8438039244167821E-8</v>
      </c>
      <c r="AA385" s="1">
        <f t="shared" si="131"/>
        <v>8.8307424898174111E-8</v>
      </c>
      <c r="AB385" s="1">
        <f t="shared" si="139"/>
        <v>2.0287718742911363E-7</v>
      </c>
      <c r="AC385" s="1">
        <f t="shared" si="145"/>
        <v>4.6608938293249603E-7</v>
      </c>
      <c r="AD385" s="1">
        <f t="shared" si="150"/>
        <v>1.0707922149122809E-6</v>
      </c>
      <c r="AE385" s="1">
        <f t="shared" si="161"/>
        <v>2.4600345116267376E-6</v>
      </c>
      <c r="AF385" s="1">
        <f t="shared" si="167"/>
        <v>5.6516751934831363E-6</v>
      </c>
      <c r="AG385" s="1">
        <f t="shared" si="129"/>
        <v>1.2984139995463257E-5</v>
      </c>
      <c r="AH385" s="1">
        <f t="shared" si="137"/>
        <v>2.9829720507679708E-5</v>
      </c>
      <c r="AI385" s="1">
        <f t="shared" si="143"/>
        <v>6.8530701754386002E-5</v>
      </c>
      <c r="AJ385" s="1">
        <f t="shared" si="149"/>
        <v>1.5744220874411129E-4</v>
      </c>
      <c r="AK385" s="1">
        <f t="shared" si="159"/>
        <v>3.6170721238292089E-4</v>
      </c>
      <c r="AL385" s="1">
        <f t="shared" si="165"/>
        <v>8.3098495970964812E-4</v>
      </c>
      <c r="AM385" s="1">
        <f t="shared" si="127"/>
        <v>1.9091021124915007E-3</v>
      </c>
      <c r="AN385" s="1">
        <f t="shared" si="135"/>
        <v>4.3859649122807032E-3</v>
      </c>
      <c r="AO385" s="1">
        <f t="shared" si="141"/>
        <v>1.0076301359623119E-2</v>
      </c>
      <c r="AP385" s="1">
        <f t="shared" si="147"/>
        <v>2.3149261592506919E-2</v>
      </c>
      <c r="AQ385" s="1">
        <f t="shared" si="156"/>
        <v>5.3183037421416487E-2</v>
      </c>
      <c r="AR385" s="1">
        <f t="shared" si="163"/>
        <v>0.12218251846832767</v>
      </c>
      <c r="AS385" s="1">
        <f>$C$11*(EXP(-$C$7*($D385-($AS$14-1)*$C$3))-EXP(-$C$5*($D385-($AS$14-1)*$C$3)))</f>
        <v>0</v>
      </c>
    </row>
    <row r="386" spans="1:46" x14ac:dyDescent="0.2">
      <c r="A386">
        <v>372</v>
      </c>
      <c r="B386">
        <f t="shared" si="132"/>
        <v>37</v>
      </c>
      <c r="C386">
        <f t="shared" si="151"/>
        <v>1</v>
      </c>
      <c r="D386">
        <f t="shared" si="152"/>
        <v>890.66666666666674</v>
      </c>
      <c r="E386">
        <f t="shared" si="133"/>
        <v>-590.66666666666674</v>
      </c>
      <c r="F386" t="e">
        <f t="shared" si="153"/>
        <v>#N/A</v>
      </c>
      <c r="G386" t="e">
        <f t="shared" si="134"/>
        <v>#N/A</v>
      </c>
      <c r="H386">
        <f t="shared" si="154"/>
        <v>1.1024933707390016E-14</v>
      </c>
      <c r="I386">
        <f t="shared" si="140"/>
        <v>2.5328646427260551E-14</v>
      </c>
      <c r="J386">
        <f t="shared" si="146"/>
        <v>5.818994897059146E-14</v>
      </c>
      <c r="K386">
        <f t="shared" si="157"/>
        <v>1.3368539731975963E-13</v>
      </c>
      <c r="L386">
        <f t="shared" si="162"/>
        <v>3.0712839197666482E-13</v>
      </c>
      <c r="M386">
        <f t="shared" ref="M386:M449" si="168">$C$11*(EXP(-$C$7*($D386-($M$14-1)*$C$3))-EXP(-$C$5*($D386-($M$14-1)*$C$3)))</f>
        <v>7.0559575727295899E-13</v>
      </c>
      <c r="N386">
        <f t="shared" si="130"/>
        <v>1.6210333713446704E-12</v>
      </c>
      <c r="O386">
        <f t="shared" si="138"/>
        <v>3.7241567341178421E-12</v>
      </c>
      <c r="P386">
        <f t="shared" si="144"/>
        <v>8.5558654284645904E-12</v>
      </c>
      <c r="Q386">
        <f t="shared" si="155"/>
        <v>1.9656217086506555E-11</v>
      </c>
      <c r="R386">
        <f t="shared" si="160"/>
        <v>4.5158128465469395E-11</v>
      </c>
      <c r="S386">
        <f t="shared" si="166"/>
        <v>1.0374613576605896E-10</v>
      </c>
      <c r="T386">
        <f t="shared" si="128"/>
        <v>2.38346030983542E-10</v>
      </c>
      <c r="U386">
        <f t="shared" si="136"/>
        <v>5.475753874217342E-10</v>
      </c>
      <c r="V386">
        <f t="shared" si="142"/>
        <v>1.2579978935364204E-9</v>
      </c>
      <c r="W386">
        <f t="shared" si="148"/>
        <v>2.8901202217900425E-9</v>
      </c>
      <c r="X386">
        <f t="shared" si="158"/>
        <v>6.6397526890277767E-9</v>
      </c>
      <c r="Y386">
        <f t="shared" si="164"/>
        <v>1.5254145982946695E-8</v>
      </c>
      <c r="Z386">
        <f t="shared" si="126"/>
        <v>3.5044824794991002E-8</v>
      </c>
      <c r="AA386">
        <f t="shared" si="131"/>
        <v>8.0511865186330943E-8</v>
      </c>
      <c r="AB386">
        <f t="shared" si="139"/>
        <v>1.8496769419456248E-7</v>
      </c>
      <c r="AC386">
        <f t="shared" si="145"/>
        <v>4.2494417209777718E-7</v>
      </c>
      <c r="AD386">
        <f t="shared" si="150"/>
        <v>9.7626534290858719E-7</v>
      </c>
      <c r="AE386">
        <f t="shared" si="161"/>
        <v>2.2428687868794212E-6</v>
      </c>
      <c r="AF386">
        <f t="shared" si="167"/>
        <v>5.1527593719251736E-6</v>
      </c>
      <c r="AG386">
        <f t="shared" si="129"/>
        <v>1.1837932428452007E-5</v>
      </c>
      <c r="AH386">
        <f t="shared" si="137"/>
        <v>2.7196427014257753E-5</v>
      </c>
      <c r="AI386">
        <f t="shared" si="143"/>
        <v>6.2480981946149621E-5</v>
      </c>
      <c r="AJ386">
        <f t="shared" si="149"/>
        <v>1.435436023602829E-4</v>
      </c>
      <c r="AK386">
        <f t="shared" si="159"/>
        <v>3.29776599803211E-4</v>
      </c>
      <c r="AL386">
        <f t="shared" si="165"/>
        <v>7.5762767542092804E-4</v>
      </c>
      <c r="AM386">
        <f t="shared" si="127"/>
        <v>1.7405713289124955E-3</v>
      </c>
      <c r="AN386">
        <f t="shared" si="135"/>
        <v>3.998782844553574E-3</v>
      </c>
      <c r="AO386">
        <f t="shared" si="141"/>
        <v>9.1867905510581074E-3</v>
      </c>
      <c r="AP386">
        <f t="shared" si="147"/>
        <v>2.1105702387405507E-2</v>
      </c>
      <c r="AQ386">
        <f t="shared" si="156"/>
        <v>4.8488171226939228E-2</v>
      </c>
      <c r="AR386">
        <f t="shared" si="163"/>
        <v>0.11139656241541207</v>
      </c>
      <c r="AS386">
        <f t="shared" ref="AS386:AS449" si="169">$C$11*(EXP(-$C$7*($D386-($AS$14-1)*$C$3))-EXP(-$C$5*($D386-($AS$14-1)*$C$3)))</f>
        <v>0.21171434591476873</v>
      </c>
    </row>
    <row r="387" spans="1:46" x14ac:dyDescent="0.2">
      <c r="A387">
        <v>373</v>
      </c>
      <c r="B387">
        <f t="shared" si="132"/>
        <v>37</v>
      </c>
      <c r="C387">
        <f t="shared" si="151"/>
        <v>2</v>
      </c>
      <c r="D387">
        <f t="shared" si="152"/>
        <v>893.33333333333326</v>
      </c>
      <c r="E387">
        <f t="shared" si="133"/>
        <v>-593.33333333333326</v>
      </c>
      <c r="F387" t="e">
        <f t="shared" si="153"/>
        <v>#N/A</v>
      </c>
      <c r="G387" t="e">
        <f t="shared" si="134"/>
        <v>#N/A</v>
      </c>
      <c r="H387">
        <f t="shared" si="154"/>
        <v>1.0051679995891039E-14</v>
      </c>
      <c r="I387">
        <f t="shared" si="140"/>
        <v>2.3092696552473285E-14</v>
      </c>
      <c r="J387">
        <f t="shared" si="146"/>
        <v>5.3053085084543534E-14</v>
      </c>
      <c r="K387">
        <f t="shared" si="157"/>
        <v>1.2188398312826581E-13</v>
      </c>
      <c r="L387">
        <f t="shared" si="162"/>
        <v>2.8001586183985064E-13</v>
      </c>
      <c r="M387">
        <f t="shared" si="168"/>
        <v>6.433075197370269E-13</v>
      </c>
      <c r="N387">
        <f t="shared" si="130"/>
        <v>1.4779325793582911E-12</v>
      </c>
      <c r="O387">
        <f t="shared" si="138"/>
        <v>3.3953974454107761E-12</v>
      </c>
      <c r="P387">
        <f t="shared" si="144"/>
        <v>7.8005749202089874E-12</v>
      </c>
      <c r="Q387">
        <f t="shared" si="155"/>
        <v>1.7921015157750386E-11</v>
      </c>
      <c r="R387">
        <f t="shared" si="160"/>
        <v>4.1171681263169599E-11</v>
      </c>
      <c r="S387">
        <f t="shared" si="166"/>
        <v>9.4587685078930344E-11</v>
      </c>
      <c r="T387">
        <f t="shared" si="128"/>
        <v>2.173054365062898E-10</v>
      </c>
      <c r="U387">
        <f t="shared" si="136"/>
        <v>4.992367948933754E-10</v>
      </c>
      <c r="V387">
        <f t="shared" si="142"/>
        <v>1.1469449700960251E-9</v>
      </c>
      <c r="W387">
        <f t="shared" si="148"/>
        <v>2.6349876008428556E-9</v>
      </c>
      <c r="X387">
        <f t="shared" si="158"/>
        <v>6.0536118450515453E-9</v>
      </c>
      <c r="Y387">
        <f t="shared" si="164"/>
        <v>1.3907547936402554E-8</v>
      </c>
      <c r="Z387">
        <f t="shared" si="126"/>
        <v>3.1951154873176046E-8</v>
      </c>
      <c r="AA387">
        <f t="shared" si="131"/>
        <v>7.340447808614566E-8</v>
      </c>
      <c r="AB387">
        <f t="shared" si="139"/>
        <v>1.6863920645394284E-7</v>
      </c>
      <c r="AC387">
        <f t="shared" si="145"/>
        <v>3.8743115808329911E-7</v>
      </c>
      <c r="AD387">
        <f t="shared" si="150"/>
        <v>8.9008306792976397E-7</v>
      </c>
      <c r="AE387">
        <f t="shared" si="161"/>
        <v>2.0448739118832644E-6</v>
      </c>
      <c r="AF387">
        <f t="shared" si="167"/>
        <v>4.6978865975133163E-6</v>
      </c>
      <c r="AG387">
        <f t="shared" si="129"/>
        <v>1.079290921305233E-5</v>
      </c>
      <c r="AH387">
        <f t="shared" si="137"/>
        <v>2.4795594117331113E-5</v>
      </c>
      <c r="AI387">
        <f t="shared" si="143"/>
        <v>5.6965316347504813E-5</v>
      </c>
      <c r="AJ387">
        <f t="shared" si="149"/>
        <v>1.30871930360529E-4</v>
      </c>
      <c r="AK387">
        <f t="shared" si="159"/>
        <v>3.0066474224085241E-4</v>
      </c>
      <c r="AL387">
        <f t="shared" si="165"/>
        <v>6.9074618963534942E-4</v>
      </c>
      <c r="AM387">
        <f t="shared" si="127"/>
        <v>1.5869180235091906E-3</v>
      </c>
      <c r="AN387">
        <f t="shared" si="135"/>
        <v>3.6457802462403067E-3</v>
      </c>
      <c r="AO387">
        <f t="shared" si="141"/>
        <v>8.3758035430738526E-3</v>
      </c>
      <c r="AP387">
        <f t="shared" si="147"/>
        <v>1.9242543503414547E-2</v>
      </c>
      <c r="AQ387">
        <f t="shared" si="156"/>
        <v>4.4207756136662314E-2</v>
      </c>
      <c r="AR387">
        <f t="shared" si="163"/>
        <v>0.10156275308960366</v>
      </c>
      <c r="AS387">
        <f t="shared" si="169"/>
        <v>0.22636765044372925</v>
      </c>
    </row>
    <row r="388" spans="1:46" x14ac:dyDescent="0.2">
      <c r="A388">
        <v>374</v>
      </c>
      <c r="B388">
        <f t="shared" si="132"/>
        <v>37</v>
      </c>
      <c r="C388">
        <f t="shared" si="151"/>
        <v>3</v>
      </c>
      <c r="D388">
        <f t="shared" si="152"/>
        <v>896</v>
      </c>
      <c r="E388">
        <f t="shared" si="133"/>
        <v>-596</v>
      </c>
      <c r="F388" t="e">
        <f t="shared" si="153"/>
        <v>#N/A</v>
      </c>
      <c r="G388" t="e">
        <f t="shared" si="134"/>
        <v>#N/A</v>
      </c>
      <c r="H388">
        <f t="shared" si="154"/>
        <v>9.1643427000446034E-15</v>
      </c>
      <c r="I388">
        <f t="shared" si="140"/>
        <v>2.1054130768340649E-14</v>
      </c>
      <c r="J388">
        <f t="shared" si="146"/>
        <v>4.8369690758970725E-14</v>
      </c>
      <c r="K388">
        <f t="shared" si="157"/>
        <v>1.1112436841308993E-13</v>
      </c>
      <c r="L388">
        <f t="shared" si="162"/>
        <v>2.552967583924018E-13</v>
      </c>
      <c r="M388">
        <f t="shared" si="168"/>
        <v>5.8651793280285502E-13</v>
      </c>
      <c r="N388">
        <f t="shared" si="130"/>
        <v>1.3474643691737975E-12</v>
      </c>
      <c r="O388">
        <f t="shared" si="138"/>
        <v>3.0956602085741175E-12</v>
      </c>
      <c r="P388">
        <f t="shared" si="144"/>
        <v>7.1119595784377348E-12</v>
      </c>
      <c r="Q388">
        <f t="shared" si="155"/>
        <v>1.6338992537113667E-11</v>
      </c>
      <c r="R388">
        <f t="shared" si="160"/>
        <v>3.7537147699382605E-11</v>
      </c>
      <c r="S388">
        <f t="shared" si="166"/>
        <v>8.6237719627123077E-11</v>
      </c>
      <c r="T388">
        <f t="shared" si="128"/>
        <v>1.981222533487436E-10</v>
      </c>
      <c r="U388">
        <f t="shared" si="136"/>
        <v>4.5516541302001529E-10</v>
      </c>
      <c r="V388">
        <f t="shared" si="142"/>
        <v>1.0456955223752753E-9</v>
      </c>
      <c r="W388">
        <f t="shared" si="148"/>
        <v>2.402377452760488E-9</v>
      </c>
      <c r="X388">
        <f t="shared" si="158"/>
        <v>5.5192140561358803E-9</v>
      </c>
      <c r="Y388">
        <f t="shared" si="164"/>
        <v>1.2679824214319598E-8</v>
      </c>
      <c r="Z388">
        <f t="shared" ref="Z388:Z451" si="170">$C$11*(EXP(-$C$7*($D388-($Z$14-1)*$C$3))-EXP(-$C$5*($D388-($Z$14-1)*$C$3)))</f>
        <v>2.9130586433280992E-8</v>
      </c>
      <c r="AA388">
        <f t="shared" si="131"/>
        <v>6.6924513432017646E-8</v>
      </c>
      <c r="AB388">
        <f t="shared" si="139"/>
        <v>1.5375215697667134E-7</v>
      </c>
      <c r="AC388">
        <f t="shared" si="145"/>
        <v>3.532296995926965E-7</v>
      </c>
      <c r="AD388">
        <f t="shared" si="150"/>
        <v>8.1150874971645335E-7</v>
      </c>
      <c r="AE388">
        <f t="shared" si="161"/>
        <v>1.8643575317299811E-6</v>
      </c>
      <c r="AF388">
        <f t="shared" si="167"/>
        <v>4.2831688596491243E-6</v>
      </c>
      <c r="AG388">
        <f t="shared" si="129"/>
        <v>9.8401380465069519E-6</v>
      </c>
      <c r="AH388">
        <f t="shared" si="137"/>
        <v>2.2606700773932549E-5</v>
      </c>
      <c r="AI388">
        <f t="shared" si="143"/>
        <v>5.1936559981853035E-5</v>
      </c>
      <c r="AJ388">
        <f t="shared" si="149"/>
        <v>1.1931888203071885E-4</v>
      </c>
      <c r="AK388">
        <f t="shared" si="159"/>
        <v>2.7412280701754406E-4</v>
      </c>
      <c r="AL388">
        <f t="shared" si="165"/>
        <v>6.297688349764446E-4</v>
      </c>
      <c r="AM388">
        <f t="shared" si="127"/>
        <v>1.4468288495316827E-3</v>
      </c>
      <c r="AN388">
        <f t="shared" si="135"/>
        <v>3.3239398388385934E-3</v>
      </c>
      <c r="AO388">
        <f t="shared" si="141"/>
        <v>7.6364084499660045E-3</v>
      </c>
      <c r="AP388">
        <f t="shared" si="147"/>
        <v>1.7543859649122806E-2</v>
      </c>
      <c r="AQ388">
        <f t="shared" si="156"/>
        <v>4.0305205438492468E-2</v>
      </c>
      <c r="AR388">
        <f t="shared" si="163"/>
        <v>9.2597046304671707E-2</v>
      </c>
      <c r="AS388">
        <f t="shared" si="169"/>
        <v>0.21163565845759974</v>
      </c>
    </row>
    <row r="389" spans="1:46" x14ac:dyDescent="0.2">
      <c r="A389">
        <v>375</v>
      </c>
      <c r="B389">
        <f t="shared" si="132"/>
        <v>37</v>
      </c>
      <c r="C389">
        <f t="shared" si="151"/>
        <v>4</v>
      </c>
      <c r="D389">
        <f t="shared" si="152"/>
        <v>898.66666666666663</v>
      </c>
      <c r="E389">
        <f t="shared" si="133"/>
        <v>-598.66666666666663</v>
      </c>
      <c r="F389" t="e">
        <f t="shared" si="153"/>
        <v>#N/A</v>
      </c>
      <c r="G389" t="e">
        <f t="shared" si="134"/>
        <v>#N/A</v>
      </c>
      <c r="H389">
        <f t="shared" si="154"/>
        <v>8.3553373324850036E-15</v>
      </c>
      <c r="I389">
        <f t="shared" si="140"/>
        <v>1.9195524498541678E-14</v>
      </c>
      <c r="J389">
        <f t="shared" si="146"/>
        <v>4.4099734829560234E-14</v>
      </c>
      <c r="K389">
        <f t="shared" si="157"/>
        <v>1.0131458570904258E-13</v>
      </c>
      <c r="L389">
        <f t="shared" si="162"/>
        <v>2.3275979588236665E-13</v>
      </c>
      <c r="M389">
        <f t="shared" si="168"/>
        <v>5.3474158927904054E-13</v>
      </c>
      <c r="N389">
        <f t="shared" si="130"/>
        <v>1.2285135679066682E-12</v>
      </c>
      <c r="O389">
        <f t="shared" si="138"/>
        <v>2.8223830290918461E-12</v>
      </c>
      <c r="P389">
        <f t="shared" si="144"/>
        <v>6.4841334853787052E-12</v>
      </c>
      <c r="Q389">
        <f t="shared" si="155"/>
        <v>1.489662693647142E-11</v>
      </c>
      <c r="R389">
        <f t="shared" si="160"/>
        <v>3.4223461713858491E-11</v>
      </c>
      <c r="S389">
        <f t="shared" si="166"/>
        <v>7.8624868346026531E-11</v>
      </c>
      <c r="T389">
        <f t="shared" si="128"/>
        <v>1.8063251386187825E-10</v>
      </c>
      <c r="U389">
        <f t="shared" si="136"/>
        <v>4.1498454306423739E-10</v>
      </c>
      <c r="V389">
        <f t="shared" si="142"/>
        <v>9.5338412393417152E-10</v>
      </c>
      <c r="W389">
        <f t="shared" si="148"/>
        <v>2.1903015496869447E-9</v>
      </c>
      <c r="X389">
        <f t="shared" si="158"/>
        <v>5.0319915741456996E-9</v>
      </c>
      <c r="Y389">
        <f t="shared" si="164"/>
        <v>1.1560480887160213E-8</v>
      </c>
      <c r="Z389">
        <f t="shared" si="170"/>
        <v>2.6559010756111206E-8</v>
      </c>
      <c r="AA389">
        <f t="shared" si="131"/>
        <v>6.1016583931787004E-8</v>
      </c>
      <c r="AB389">
        <f t="shared" si="139"/>
        <v>1.4017929917996454E-7</v>
      </c>
      <c r="AC389">
        <f t="shared" si="145"/>
        <v>3.2204746074532494E-7</v>
      </c>
      <c r="AD389">
        <f t="shared" si="150"/>
        <v>7.3987077677825417E-7</v>
      </c>
      <c r="AE389">
        <f t="shared" si="161"/>
        <v>1.6997766883911151E-6</v>
      </c>
      <c r="AF389">
        <f t="shared" si="167"/>
        <v>3.905061371634364E-6</v>
      </c>
      <c r="AG389">
        <f t="shared" si="129"/>
        <v>8.9714751475177185E-6</v>
      </c>
      <c r="AH389">
        <f t="shared" si="137"/>
        <v>2.0611037487700776E-5</v>
      </c>
      <c r="AI389">
        <f t="shared" si="143"/>
        <v>4.7351729713808206E-5</v>
      </c>
      <c r="AJ389">
        <f t="shared" si="149"/>
        <v>1.0878570805703143E-4</v>
      </c>
      <c r="AK389">
        <f t="shared" si="159"/>
        <v>2.499239277845994E-4</v>
      </c>
      <c r="AL389">
        <f t="shared" si="165"/>
        <v>5.7417440944113431E-4</v>
      </c>
      <c r="AM389">
        <f t="shared" si="127"/>
        <v>1.319106399212849E-3</v>
      </c>
      <c r="AN389">
        <f t="shared" si="135"/>
        <v>3.0305107016837239E-3</v>
      </c>
      <c r="AO389">
        <f t="shared" si="141"/>
        <v>6.9622853156500082E-3</v>
      </c>
      <c r="AP389">
        <f t="shared" si="147"/>
        <v>1.5995131378214355E-2</v>
      </c>
      <c r="AQ389">
        <f t="shared" si="156"/>
        <v>3.6747162204232561E-2</v>
      </c>
      <c r="AR389">
        <f t="shared" si="163"/>
        <v>8.442280953932943E-2</v>
      </c>
      <c r="AS389">
        <f t="shared" si="169"/>
        <v>0.19377999836034945</v>
      </c>
    </row>
    <row r="390" spans="1:46" x14ac:dyDescent="0.2">
      <c r="A390">
        <v>376</v>
      </c>
      <c r="B390">
        <f t="shared" si="132"/>
        <v>37</v>
      </c>
      <c r="C390">
        <f t="shared" si="151"/>
        <v>5</v>
      </c>
      <c r="D390">
        <f t="shared" si="152"/>
        <v>901.33333333333337</v>
      </c>
      <c r="E390">
        <f t="shared" si="133"/>
        <v>-601.33333333333337</v>
      </c>
      <c r="F390" t="e">
        <f t="shared" si="153"/>
        <v>#N/A</v>
      </c>
      <c r="G390" t="e">
        <f t="shared" si="134"/>
        <v>#N/A</v>
      </c>
      <c r="H390">
        <f t="shared" si="154"/>
        <v>7.617748945516583E-15</v>
      </c>
      <c r="I390">
        <f t="shared" si="140"/>
        <v>1.7500991364990595E-14</v>
      </c>
      <c r="J390">
        <f t="shared" si="146"/>
        <v>4.0206719983564023E-14</v>
      </c>
      <c r="K390">
        <f t="shared" si="157"/>
        <v>9.2370786209892826E-14</v>
      </c>
      <c r="L390">
        <f t="shared" si="162"/>
        <v>2.1221234033817343E-13</v>
      </c>
      <c r="M390">
        <f t="shared" si="168"/>
        <v>4.875359325130598E-13</v>
      </c>
      <c r="N390">
        <f t="shared" si="130"/>
        <v>1.1200634473593949E-12</v>
      </c>
      <c r="O390">
        <f t="shared" si="138"/>
        <v>2.5732300789480898E-12</v>
      </c>
      <c r="P390">
        <f t="shared" si="144"/>
        <v>5.9117303174331239E-12</v>
      </c>
      <c r="Q390">
        <f t="shared" si="155"/>
        <v>1.3581589781643058E-11</v>
      </c>
      <c r="R390">
        <f t="shared" si="160"/>
        <v>3.1202299680835846E-11</v>
      </c>
      <c r="S390">
        <f t="shared" si="166"/>
        <v>7.1684060631001298E-11</v>
      </c>
      <c r="T390">
        <f t="shared" si="128"/>
        <v>1.6468672505267783E-10</v>
      </c>
      <c r="U390">
        <f t="shared" si="136"/>
        <v>3.7835074031572008E-10</v>
      </c>
      <c r="V390">
        <f t="shared" si="142"/>
        <v>8.692217460251561E-10</v>
      </c>
      <c r="W390">
        <f t="shared" si="148"/>
        <v>1.996947179573495E-9</v>
      </c>
      <c r="X390">
        <f t="shared" si="158"/>
        <v>4.5877798803840855E-9</v>
      </c>
      <c r="Y390">
        <f t="shared" si="164"/>
        <v>1.0539950403371387E-8</v>
      </c>
      <c r="Z390">
        <f t="shared" si="170"/>
        <v>2.4214447380206099E-8</v>
      </c>
      <c r="AA390">
        <f t="shared" si="131"/>
        <v>5.5630191745610023E-8</v>
      </c>
      <c r="AB390">
        <f t="shared" si="139"/>
        <v>1.2780461949270376E-7</v>
      </c>
      <c r="AC390">
        <f t="shared" si="145"/>
        <v>2.936179123445811E-7</v>
      </c>
      <c r="AD390">
        <f t="shared" si="150"/>
        <v>6.7455682581576795E-7</v>
      </c>
      <c r="AE390">
        <f t="shared" si="161"/>
        <v>1.5497246323331882E-6</v>
      </c>
      <c r="AF390">
        <f t="shared" si="167"/>
        <v>3.5603322717190373E-6</v>
      </c>
      <c r="AG390">
        <f t="shared" si="129"/>
        <v>8.1794956475330304E-6</v>
      </c>
      <c r="AH390">
        <f t="shared" si="137"/>
        <v>1.8791546390053201E-5</v>
      </c>
      <c r="AI390">
        <f t="shared" si="143"/>
        <v>4.3171636852209169E-5</v>
      </c>
      <c r="AJ390">
        <f t="shared" si="149"/>
        <v>9.9182376469324112E-5</v>
      </c>
      <c r="AK390">
        <f t="shared" si="159"/>
        <v>2.2786126539001828E-4</v>
      </c>
      <c r="AL390">
        <f t="shared" si="165"/>
        <v>5.2348772144211373E-4</v>
      </c>
      <c r="AM390">
        <f t="shared" ref="AM390:AM453" si="171">$C$11*(EXP(-$C$7*($D390-($AM$14-1)*$C$3))-EXP(-$C$5*($D390-($AM$14-1)*$C$3)))</f>
        <v>1.2026589689634042E-3</v>
      </c>
      <c r="AN390">
        <f t="shared" si="135"/>
        <v>2.762984758541386E-3</v>
      </c>
      <c r="AO390">
        <f t="shared" si="141"/>
        <v>6.347672094036738E-3</v>
      </c>
      <c r="AP390">
        <f t="shared" si="147"/>
        <v>1.4583120984961173E-2</v>
      </c>
      <c r="AQ390">
        <f t="shared" si="156"/>
        <v>3.3503214172295286E-2</v>
      </c>
      <c r="AR390">
        <f t="shared" si="163"/>
        <v>7.6970174012036846E-2</v>
      </c>
      <c r="AS390">
        <f t="shared" si="169"/>
        <v>0.17680382811963441</v>
      </c>
    </row>
    <row r="391" spans="1:46" x14ac:dyDescent="0.2">
      <c r="A391">
        <v>377</v>
      </c>
      <c r="B391">
        <f t="shared" si="132"/>
        <v>37</v>
      </c>
      <c r="C391">
        <f t="shared" si="151"/>
        <v>6</v>
      </c>
      <c r="D391">
        <f t="shared" si="152"/>
        <v>904</v>
      </c>
      <c r="E391">
        <f t="shared" si="133"/>
        <v>-604</v>
      </c>
      <c r="F391" t="e">
        <f t="shared" si="153"/>
        <v>#N/A</v>
      </c>
      <c r="G391" t="e">
        <f t="shared" si="134"/>
        <v>#N/A</v>
      </c>
      <c r="H391">
        <f t="shared" si="154"/>
        <v>6.9452730258181194E-15</v>
      </c>
      <c r="I391">
        <f t="shared" si="140"/>
        <v>1.595604739952511E-14</v>
      </c>
      <c r="J391">
        <f t="shared" si="146"/>
        <v>3.6657370800178426E-14</v>
      </c>
      <c r="K391">
        <f t="shared" si="157"/>
        <v>8.4216523073362607E-14</v>
      </c>
      <c r="L391">
        <f t="shared" si="162"/>
        <v>1.9347876303588297E-13</v>
      </c>
      <c r="M391">
        <f t="shared" si="168"/>
        <v>4.4449747365235984E-13</v>
      </c>
      <c r="N391">
        <f t="shared" si="130"/>
        <v>1.0211870335696038E-12</v>
      </c>
      <c r="O391">
        <f t="shared" si="138"/>
        <v>2.346071731211412E-12</v>
      </c>
      <c r="P391">
        <f t="shared" si="144"/>
        <v>5.3898574766951907E-12</v>
      </c>
      <c r="Q391">
        <f t="shared" si="155"/>
        <v>1.2382640834296472E-11</v>
      </c>
      <c r="R391">
        <f t="shared" si="160"/>
        <v>2.8447838313750943E-11</v>
      </c>
      <c r="S391">
        <f t="shared" si="166"/>
        <v>6.5355970148454668E-11</v>
      </c>
      <c r="T391">
        <f t="shared" si="128"/>
        <v>1.5014859079753045E-10</v>
      </c>
      <c r="U391">
        <f t="shared" si="136"/>
        <v>3.4495087850849236E-10</v>
      </c>
      <c r="V391">
        <f t="shared" si="142"/>
        <v>7.924890133949747E-10</v>
      </c>
      <c r="W391">
        <f t="shared" si="148"/>
        <v>1.8206616520800614E-9</v>
      </c>
      <c r="X391">
        <f t="shared" si="158"/>
        <v>4.182782089501102E-9</v>
      </c>
      <c r="Y391">
        <f t="shared" si="164"/>
        <v>9.6095098110419535E-9</v>
      </c>
      <c r="Z391">
        <f t="shared" si="170"/>
        <v>2.2076856224543524E-8</v>
      </c>
      <c r="AA391">
        <f t="shared" si="131"/>
        <v>5.07192968572784E-8</v>
      </c>
      <c r="AB391">
        <f t="shared" si="139"/>
        <v>1.1652234573312398E-7</v>
      </c>
      <c r="AC391">
        <f t="shared" si="145"/>
        <v>2.6769805372807064E-7</v>
      </c>
      <c r="AD391">
        <f t="shared" si="150"/>
        <v>6.1500862790668418E-7</v>
      </c>
      <c r="AE391">
        <f t="shared" si="161"/>
        <v>1.4129187983707839E-6</v>
      </c>
      <c r="AF391">
        <f t="shared" si="167"/>
        <v>3.2460349988658138E-6</v>
      </c>
      <c r="AG391">
        <f t="shared" si="129"/>
        <v>7.4574301269199262E-6</v>
      </c>
      <c r="AH391">
        <f t="shared" si="137"/>
        <v>1.7132675438596497E-5</v>
      </c>
      <c r="AI391">
        <f t="shared" si="143"/>
        <v>3.9360552186027815E-5</v>
      </c>
      <c r="AJ391">
        <f t="shared" si="149"/>
        <v>9.0426803095730208E-5</v>
      </c>
      <c r="AK391">
        <f t="shared" si="159"/>
        <v>2.0774623992741217E-4</v>
      </c>
      <c r="AL391">
        <f t="shared" si="165"/>
        <v>4.7727552812287512E-4</v>
      </c>
      <c r="AM391">
        <f t="shared" si="171"/>
        <v>1.0964912280701756E-3</v>
      </c>
      <c r="AN391">
        <f t="shared" si="135"/>
        <v>2.5190753399057793E-3</v>
      </c>
      <c r="AO391">
        <f t="shared" si="141"/>
        <v>5.7873153981267316E-3</v>
      </c>
      <c r="AP391">
        <f t="shared" si="147"/>
        <v>1.329575935535437E-2</v>
      </c>
      <c r="AQ391">
        <f t="shared" si="156"/>
        <v>3.0545633799864007E-2</v>
      </c>
      <c r="AR391">
        <f t="shared" si="163"/>
        <v>7.0175438596235928E-2</v>
      </c>
      <c r="AS391">
        <f t="shared" si="169"/>
        <v>0.16121653858511018</v>
      </c>
    </row>
    <row r="392" spans="1:46" x14ac:dyDescent="0.2">
      <c r="A392">
        <v>378</v>
      </c>
      <c r="B392">
        <f t="shared" si="132"/>
        <v>37</v>
      </c>
      <c r="C392">
        <f t="shared" si="151"/>
        <v>7</v>
      </c>
      <c r="D392">
        <f t="shared" si="152"/>
        <v>906.66666666666674</v>
      </c>
      <c r="E392">
        <f t="shared" si="133"/>
        <v>-606.66666666666674</v>
      </c>
      <c r="F392" t="e">
        <f t="shared" si="153"/>
        <v>#N/A</v>
      </c>
      <c r="G392" t="e">
        <f t="shared" si="134"/>
        <v>#N/A</v>
      </c>
      <c r="H392">
        <f t="shared" si="154"/>
        <v>6.332161606815137E-15</v>
      </c>
      <c r="I392">
        <f t="shared" si="140"/>
        <v>1.4547487242647859E-14</v>
      </c>
      <c r="J392">
        <f t="shared" si="146"/>
        <v>3.3421349329939907E-14</v>
      </c>
      <c r="K392">
        <f t="shared" si="157"/>
        <v>7.6782097994166459E-14</v>
      </c>
      <c r="L392">
        <f t="shared" si="162"/>
        <v>1.7639893931824033E-13</v>
      </c>
      <c r="M392">
        <f t="shared" si="168"/>
        <v>4.0525834283616751E-13</v>
      </c>
      <c r="N392">
        <f t="shared" si="130"/>
        <v>9.3103918352946013E-13</v>
      </c>
      <c r="O392">
        <f t="shared" si="138"/>
        <v>2.1389663571161472E-12</v>
      </c>
      <c r="P392">
        <f t="shared" si="144"/>
        <v>4.914054271626638E-12</v>
      </c>
      <c r="Q392">
        <f t="shared" si="155"/>
        <v>1.1289532116367347E-11</v>
      </c>
      <c r="R392">
        <f t="shared" si="160"/>
        <v>2.5936533941514733E-11</v>
      </c>
      <c r="S392">
        <f t="shared" si="166"/>
        <v>5.9586507745885487E-11</v>
      </c>
      <c r="T392">
        <f t="shared" ref="T392:T455" si="172">$C$11*(EXP(-$C$7*($D392-($T$14-1)*$C$3))-EXP(-$C$5*($D392-($T$14-1)*$C$3)))</f>
        <v>1.368938468554335E-10</v>
      </c>
      <c r="U392">
        <f t="shared" si="136"/>
        <v>3.1449947338410499E-10</v>
      </c>
      <c r="V392">
        <f t="shared" si="142"/>
        <v>7.2253005544751053E-10</v>
      </c>
      <c r="W392">
        <f t="shared" si="148"/>
        <v>1.659938172256944E-9</v>
      </c>
      <c r="X392">
        <f t="shared" si="158"/>
        <v>3.8135364957366728E-9</v>
      </c>
      <c r="Y392">
        <f t="shared" si="164"/>
        <v>8.7612061987477489E-9</v>
      </c>
      <c r="Z392">
        <f t="shared" si="170"/>
        <v>2.0127966296582732E-8</v>
      </c>
      <c r="AA392">
        <f t="shared" si="131"/>
        <v>4.62419235486407E-8</v>
      </c>
      <c r="AB392">
        <f t="shared" si="139"/>
        <v>1.0623604302444447E-7</v>
      </c>
      <c r="AC392">
        <f t="shared" si="145"/>
        <v>2.440663357271468E-7</v>
      </c>
      <c r="AD392">
        <f t="shared" si="150"/>
        <v>5.6071719671985519E-7</v>
      </c>
      <c r="AE392">
        <f t="shared" si="161"/>
        <v>1.2881898429812932E-6</v>
      </c>
      <c r="AF392">
        <f t="shared" si="167"/>
        <v>2.9594831071130014E-6</v>
      </c>
      <c r="AG392">
        <f t="shared" si="129"/>
        <v>6.7991067535644374E-6</v>
      </c>
      <c r="AH392">
        <f t="shared" si="137"/>
        <v>1.5620245486537402E-5</v>
      </c>
      <c r="AI392">
        <f t="shared" si="143"/>
        <v>3.5885900590070752E-5</v>
      </c>
      <c r="AJ392">
        <f t="shared" si="149"/>
        <v>8.2444149950802804E-5</v>
      </c>
      <c r="AK392">
        <f t="shared" si="159"/>
        <v>1.8940691885523198E-4</v>
      </c>
      <c r="AL392">
        <f t="shared" si="165"/>
        <v>4.3514283222812383E-4</v>
      </c>
      <c r="AM392">
        <f t="shared" si="171"/>
        <v>9.9969571113839328E-4</v>
      </c>
      <c r="AN392">
        <f t="shared" si="135"/>
        <v>2.2966976377645273E-3</v>
      </c>
      <c r="AO392">
        <f t="shared" si="141"/>
        <v>5.276425596851376E-3</v>
      </c>
      <c r="AP392">
        <f t="shared" si="147"/>
        <v>1.2122042806734849E-2</v>
      </c>
      <c r="AQ392">
        <f t="shared" si="156"/>
        <v>2.7849141262599915E-2</v>
      </c>
      <c r="AR392">
        <f t="shared" si="163"/>
        <v>6.3980525512816938E-2</v>
      </c>
      <c r="AS392">
        <f t="shared" si="169"/>
        <v>0.14698797426010388</v>
      </c>
    </row>
    <row r="393" spans="1:46" x14ac:dyDescent="0.2">
      <c r="A393">
        <v>379</v>
      </c>
      <c r="B393">
        <f t="shared" si="132"/>
        <v>37</v>
      </c>
      <c r="C393">
        <f t="shared" si="151"/>
        <v>8</v>
      </c>
      <c r="D393">
        <f t="shared" si="152"/>
        <v>909.33333333333326</v>
      </c>
      <c r="E393">
        <f t="shared" si="133"/>
        <v>-609.33333333333326</v>
      </c>
      <c r="F393" t="e">
        <f t="shared" si="153"/>
        <v>#N/A</v>
      </c>
      <c r="G393" t="e">
        <f t="shared" si="134"/>
        <v>#N/A</v>
      </c>
      <c r="H393">
        <f t="shared" si="154"/>
        <v>5.7731741381183206E-15</v>
      </c>
      <c r="I393">
        <f t="shared" si="140"/>
        <v>1.3263271271135882E-14</v>
      </c>
      <c r="J393">
        <f t="shared" si="146"/>
        <v>3.0470995782066445E-14</v>
      </c>
      <c r="K393">
        <f t="shared" si="157"/>
        <v>7.0003965459962647E-14</v>
      </c>
      <c r="L393">
        <f t="shared" si="162"/>
        <v>1.608268799342567E-13</v>
      </c>
      <c r="M393">
        <f t="shared" si="168"/>
        <v>3.6948314483957272E-13</v>
      </c>
      <c r="N393">
        <f t="shared" si="130"/>
        <v>8.4884936135269685E-13</v>
      </c>
      <c r="O393">
        <f t="shared" si="138"/>
        <v>1.9501437300522533E-12</v>
      </c>
      <c r="P393">
        <f t="shared" si="144"/>
        <v>4.4802537894375956E-12</v>
      </c>
      <c r="Q393">
        <f t="shared" si="155"/>
        <v>1.0292920315792398E-11</v>
      </c>
      <c r="R393">
        <f t="shared" si="160"/>
        <v>2.3646921269732583E-11</v>
      </c>
      <c r="S393">
        <f t="shared" si="166"/>
        <v>5.4326359126572431E-11</v>
      </c>
      <c r="T393">
        <f t="shared" si="172"/>
        <v>1.2480919872334385E-10</v>
      </c>
      <c r="U393">
        <f t="shared" si="136"/>
        <v>2.8673624252400628E-10</v>
      </c>
      <c r="V393">
        <f t="shared" si="142"/>
        <v>6.5874690021071379E-10</v>
      </c>
      <c r="W393">
        <f t="shared" si="148"/>
        <v>1.5134029612628859E-9</v>
      </c>
      <c r="X393">
        <f t="shared" si="158"/>
        <v>3.4768869841006376E-9</v>
      </c>
      <c r="Y393">
        <f t="shared" si="164"/>
        <v>7.9877887182940097E-9</v>
      </c>
      <c r="Z393">
        <f t="shared" si="170"/>
        <v>1.8351119521536408E-8</v>
      </c>
      <c r="AA393">
        <f t="shared" si="131"/>
        <v>4.2159801613485702E-8</v>
      </c>
      <c r="AB393">
        <f t="shared" si="139"/>
        <v>9.6857789520824752E-8</v>
      </c>
      <c r="AC393">
        <f t="shared" si="145"/>
        <v>2.2252076698244091E-7</v>
      </c>
      <c r="AD393">
        <f t="shared" si="150"/>
        <v>5.1121847797081694E-7</v>
      </c>
      <c r="AE393">
        <f t="shared" si="161"/>
        <v>1.174471649378331E-6</v>
      </c>
      <c r="AF393">
        <f t="shared" si="167"/>
        <v>2.698227303263082E-6</v>
      </c>
      <c r="AG393">
        <f t="shared" si="129"/>
        <v>6.1988985293327765E-6</v>
      </c>
      <c r="AH393">
        <f t="shared" si="137"/>
        <v>1.4241329086876202E-5</v>
      </c>
      <c r="AI393">
        <f t="shared" si="143"/>
        <v>3.2717982590132244E-5</v>
      </c>
      <c r="AJ393">
        <f t="shared" si="149"/>
        <v>7.5166185560213088E-5</v>
      </c>
      <c r="AK393">
        <f t="shared" si="159"/>
        <v>1.7268654740883733E-4</v>
      </c>
      <c r="AL393">
        <f t="shared" si="165"/>
        <v>3.9672950587729791E-4</v>
      </c>
      <c r="AM393">
        <f t="shared" si="171"/>
        <v>9.1144506156007744E-4</v>
      </c>
      <c r="AN393">
        <f t="shared" si="135"/>
        <v>2.0939508857684627E-3</v>
      </c>
      <c r="AO393">
        <f t="shared" si="141"/>
        <v>4.8106358758536359E-3</v>
      </c>
      <c r="AP393">
        <f t="shared" si="147"/>
        <v>1.1051939034165585E-2</v>
      </c>
      <c r="AQ393">
        <f t="shared" si="156"/>
        <v>2.5390688376147059E-2</v>
      </c>
      <c r="AR393">
        <f t="shared" si="163"/>
        <v>5.8332483939838579E-2</v>
      </c>
      <c r="AS393">
        <f t="shared" si="169"/>
        <v>0.1340127504531386</v>
      </c>
    </row>
    <row r="394" spans="1:46" x14ac:dyDescent="0.2">
      <c r="A394">
        <v>380</v>
      </c>
      <c r="B394">
        <f t="shared" si="132"/>
        <v>37</v>
      </c>
      <c r="C394">
        <f t="shared" si="151"/>
        <v>9</v>
      </c>
      <c r="D394">
        <f t="shared" si="152"/>
        <v>912</v>
      </c>
      <c r="E394">
        <f t="shared" si="133"/>
        <v>-612</v>
      </c>
      <c r="F394" t="e">
        <f t="shared" si="153"/>
        <v>#N/A</v>
      </c>
      <c r="G394" t="e">
        <f t="shared" si="134"/>
        <v>#N/A</v>
      </c>
      <c r="H394">
        <f t="shared" si="154"/>
        <v>5.2635326920851614E-15</v>
      </c>
      <c r="I394">
        <f t="shared" si="140"/>
        <v>1.209242268974268E-14</v>
      </c>
      <c r="J394">
        <f t="shared" si="146"/>
        <v>2.7781092103272481E-14</v>
      </c>
      <c r="K394">
        <f t="shared" si="157"/>
        <v>6.3824189598100438E-14</v>
      </c>
      <c r="L394">
        <f t="shared" si="162"/>
        <v>1.4662948320071373E-13</v>
      </c>
      <c r="M394">
        <f t="shared" si="168"/>
        <v>3.3686609229345048E-13</v>
      </c>
      <c r="N394">
        <f t="shared" si="130"/>
        <v>7.73915052143532E-13</v>
      </c>
      <c r="O394">
        <f t="shared" si="138"/>
        <v>1.7779898946094333E-12</v>
      </c>
      <c r="P394">
        <f t="shared" si="144"/>
        <v>4.0847481342784159E-12</v>
      </c>
      <c r="Q394">
        <f t="shared" si="155"/>
        <v>9.3842869248456497E-12</v>
      </c>
      <c r="R394">
        <f t="shared" si="160"/>
        <v>2.1559429906780766E-11</v>
      </c>
      <c r="S394">
        <f t="shared" si="166"/>
        <v>4.9530563337185893E-11</v>
      </c>
      <c r="T394">
        <f t="shared" si="172"/>
        <v>1.1379135325500378E-10</v>
      </c>
      <c r="U394">
        <f t="shared" si="136"/>
        <v>2.6142388059381872E-10</v>
      </c>
      <c r="V394">
        <f t="shared" si="142"/>
        <v>6.0059436319012189E-10</v>
      </c>
      <c r="W394">
        <f t="shared" si="148"/>
        <v>1.3798035140339697E-9</v>
      </c>
      <c r="X394">
        <f t="shared" si="158"/>
        <v>3.1699560535798992E-9</v>
      </c>
      <c r="Y394">
        <f t="shared" si="164"/>
        <v>7.2826466083202471E-9</v>
      </c>
      <c r="Z394">
        <f t="shared" si="170"/>
        <v>1.6731128358004412E-8</v>
      </c>
      <c r="AA394">
        <f t="shared" si="131"/>
        <v>3.8438039244167821E-8</v>
      </c>
      <c r="AB394">
        <f t="shared" si="139"/>
        <v>8.8307424898174111E-8</v>
      </c>
      <c r="AC394">
        <f t="shared" si="145"/>
        <v>2.0287718742911363E-7</v>
      </c>
      <c r="AD394">
        <f t="shared" si="150"/>
        <v>4.6608938293249603E-7</v>
      </c>
      <c r="AE394">
        <f t="shared" si="161"/>
        <v>1.0707922149122809E-6</v>
      </c>
      <c r="AF394">
        <f t="shared" si="167"/>
        <v>2.4600345116267376E-6</v>
      </c>
      <c r="AG394">
        <f t="shared" ref="AG394:AG457" si="173">$C$11*(EXP(-$C$7*($D394-($AG$14-1)*$C$3))-EXP(-$C$5*($D394-($AG$14-1)*$C$3)))</f>
        <v>5.6516751934831363E-6</v>
      </c>
      <c r="AH394">
        <f t="shared" si="137"/>
        <v>1.2984139995463257E-5</v>
      </c>
      <c r="AI394">
        <f t="shared" si="143"/>
        <v>2.9829720507679708E-5</v>
      </c>
      <c r="AJ394">
        <f t="shared" si="149"/>
        <v>6.8530701754386002E-5</v>
      </c>
      <c r="AK394">
        <f t="shared" si="159"/>
        <v>1.5744220874411129E-4</v>
      </c>
      <c r="AL394">
        <f t="shared" si="165"/>
        <v>3.6170721238292089E-4</v>
      </c>
      <c r="AM394">
        <f t="shared" si="171"/>
        <v>8.3098495970964812E-4</v>
      </c>
      <c r="AN394">
        <f t="shared" si="135"/>
        <v>1.9091021124915007E-3</v>
      </c>
      <c r="AO394">
        <f t="shared" si="141"/>
        <v>4.3859649122807032E-3</v>
      </c>
      <c r="AP394">
        <f t="shared" si="147"/>
        <v>1.0076301359623119E-2</v>
      </c>
      <c r="AQ394">
        <f t="shared" si="156"/>
        <v>2.3149261592506919E-2</v>
      </c>
      <c r="AR394">
        <f t="shared" si="163"/>
        <v>5.3183037421416487E-2</v>
      </c>
      <c r="AS394">
        <f t="shared" si="169"/>
        <v>0.12218251846832767</v>
      </c>
    </row>
    <row r="395" spans="1:46" s="1" customFormat="1" x14ac:dyDescent="0.2">
      <c r="A395" s="1">
        <v>381</v>
      </c>
      <c r="B395" s="1">
        <f t="shared" si="132"/>
        <v>38</v>
      </c>
      <c r="C395" s="1">
        <f t="shared" si="151"/>
        <v>0</v>
      </c>
      <c r="D395" s="1">
        <f t="shared" si="152"/>
        <v>912</v>
      </c>
      <c r="E395" s="1">
        <f t="shared" si="133"/>
        <v>-612</v>
      </c>
      <c r="F395" s="1" t="e">
        <f t="shared" si="153"/>
        <v>#N/A</v>
      </c>
      <c r="G395" s="1" t="e">
        <f t="shared" si="134"/>
        <v>#N/A</v>
      </c>
      <c r="H395" s="1">
        <f t="shared" si="154"/>
        <v>5.2635326920851614E-15</v>
      </c>
      <c r="I395" s="1">
        <f t="shared" si="140"/>
        <v>1.209242268974268E-14</v>
      </c>
      <c r="J395" s="1">
        <f t="shared" si="146"/>
        <v>2.7781092103272481E-14</v>
      </c>
      <c r="K395" s="1">
        <f t="shared" si="157"/>
        <v>6.3824189598100438E-14</v>
      </c>
      <c r="L395" s="1">
        <f t="shared" si="162"/>
        <v>1.4662948320071373E-13</v>
      </c>
      <c r="M395" s="1">
        <f t="shared" si="168"/>
        <v>3.3686609229345048E-13</v>
      </c>
      <c r="N395" s="1">
        <f t="shared" si="130"/>
        <v>7.73915052143532E-13</v>
      </c>
      <c r="O395" s="1">
        <f t="shared" si="138"/>
        <v>1.7779898946094333E-12</v>
      </c>
      <c r="P395" s="1">
        <f t="shared" si="144"/>
        <v>4.0847481342784159E-12</v>
      </c>
      <c r="Q395" s="1">
        <f t="shared" si="155"/>
        <v>9.3842869248456497E-12</v>
      </c>
      <c r="R395" s="1">
        <f t="shared" si="160"/>
        <v>2.1559429906780766E-11</v>
      </c>
      <c r="S395" s="1">
        <f t="shared" si="166"/>
        <v>4.9530563337185893E-11</v>
      </c>
      <c r="T395" s="1">
        <f t="shared" si="172"/>
        <v>1.1379135325500378E-10</v>
      </c>
      <c r="U395" s="1">
        <f t="shared" si="136"/>
        <v>2.6142388059381872E-10</v>
      </c>
      <c r="V395" s="1">
        <f t="shared" si="142"/>
        <v>6.0059436319012189E-10</v>
      </c>
      <c r="W395" s="1">
        <f t="shared" si="148"/>
        <v>1.3798035140339697E-9</v>
      </c>
      <c r="X395" s="1">
        <f t="shared" si="158"/>
        <v>3.1699560535798992E-9</v>
      </c>
      <c r="Y395" s="1">
        <f t="shared" si="164"/>
        <v>7.2826466083202471E-9</v>
      </c>
      <c r="Z395" s="1">
        <f t="shared" si="170"/>
        <v>1.6731128358004412E-8</v>
      </c>
      <c r="AA395" s="1">
        <f t="shared" si="131"/>
        <v>3.8438039244167821E-8</v>
      </c>
      <c r="AB395" s="1">
        <f t="shared" si="139"/>
        <v>8.8307424898174111E-8</v>
      </c>
      <c r="AC395" s="1">
        <f t="shared" si="145"/>
        <v>2.0287718742911363E-7</v>
      </c>
      <c r="AD395" s="1">
        <f t="shared" si="150"/>
        <v>4.6608938293249603E-7</v>
      </c>
      <c r="AE395" s="1">
        <f t="shared" si="161"/>
        <v>1.0707922149122809E-6</v>
      </c>
      <c r="AF395" s="1">
        <f t="shared" si="167"/>
        <v>2.4600345116267376E-6</v>
      </c>
      <c r="AG395" s="1">
        <f t="shared" si="173"/>
        <v>5.6516751934831363E-6</v>
      </c>
      <c r="AH395" s="1">
        <f t="shared" si="137"/>
        <v>1.2984139995463257E-5</v>
      </c>
      <c r="AI395" s="1">
        <f t="shared" si="143"/>
        <v>2.9829720507679708E-5</v>
      </c>
      <c r="AJ395" s="1">
        <f t="shared" si="149"/>
        <v>6.8530701754386002E-5</v>
      </c>
      <c r="AK395" s="1">
        <f t="shared" si="159"/>
        <v>1.5744220874411129E-4</v>
      </c>
      <c r="AL395" s="1">
        <f t="shared" si="165"/>
        <v>3.6170721238292089E-4</v>
      </c>
      <c r="AM395" s="1">
        <f t="shared" si="171"/>
        <v>8.3098495970964812E-4</v>
      </c>
      <c r="AN395" s="1">
        <f t="shared" si="135"/>
        <v>1.9091021124915007E-3</v>
      </c>
      <c r="AO395" s="1">
        <f t="shared" si="141"/>
        <v>4.3859649122807032E-3</v>
      </c>
      <c r="AP395" s="1">
        <f t="shared" si="147"/>
        <v>1.0076301359623119E-2</v>
      </c>
      <c r="AQ395" s="1">
        <f t="shared" si="156"/>
        <v>2.3149261592506919E-2</v>
      </c>
      <c r="AR395" s="1">
        <f t="shared" si="163"/>
        <v>5.3183037421416487E-2</v>
      </c>
      <c r="AS395" s="1">
        <f t="shared" si="169"/>
        <v>0.12218251846832767</v>
      </c>
      <c r="AT395" s="1">
        <f>$C$11*(EXP(-$C$7*($D395-($AT$14-1)*$C$3))-EXP(-$C$5*($D395-($AT$14-1)*$C$3)))</f>
        <v>0</v>
      </c>
    </row>
    <row r="396" spans="1:46" x14ac:dyDescent="0.2">
      <c r="A396">
        <v>382</v>
      </c>
      <c r="B396">
        <f t="shared" si="132"/>
        <v>38</v>
      </c>
      <c r="C396">
        <f t="shared" si="151"/>
        <v>1</v>
      </c>
      <c r="D396">
        <f t="shared" si="152"/>
        <v>914.66666666666674</v>
      </c>
      <c r="E396">
        <f t="shared" si="133"/>
        <v>-614.66666666666674</v>
      </c>
      <c r="F396" t="e">
        <f t="shared" si="153"/>
        <v>#N/A</v>
      </c>
      <c r="G396" t="e">
        <f t="shared" si="134"/>
        <v>#N/A</v>
      </c>
      <c r="H396">
        <f t="shared" si="154"/>
        <v>4.7988811246354021E-15</v>
      </c>
      <c r="I396">
        <f t="shared" si="140"/>
        <v>1.1024933707390016E-14</v>
      </c>
      <c r="J396">
        <f t="shared" si="146"/>
        <v>2.5328646427260551E-14</v>
      </c>
      <c r="K396">
        <f t="shared" si="157"/>
        <v>5.818994897059146E-14</v>
      </c>
      <c r="L396">
        <f t="shared" si="162"/>
        <v>1.3368539731975963E-13</v>
      </c>
      <c r="M396">
        <f t="shared" si="168"/>
        <v>3.0712839197666482E-13</v>
      </c>
      <c r="N396">
        <f t="shared" ref="N396:N459" si="174">$C$11*(EXP(-$C$7*($D396-($N$14-1)*$C$3))-EXP(-$C$5*($D396-($N$14-1)*$C$3)))</f>
        <v>7.0559575727295899E-13</v>
      </c>
      <c r="O396">
        <f t="shared" si="138"/>
        <v>1.6210333713446704E-12</v>
      </c>
      <c r="P396">
        <f t="shared" si="144"/>
        <v>3.7241567341178421E-12</v>
      </c>
      <c r="Q396">
        <f t="shared" si="155"/>
        <v>8.5558654284645904E-12</v>
      </c>
      <c r="R396">
        <f t="shared" si="160"/>
        <v>1.9656217086506555E-11</v>
      </c>
      <c r="S396">
        <f t="shared" si="166"/>
        <v>4.5158128465469395E-11</v>
      </c>
      <c r="T396">
        <f t="shared" si="172"/>
        <v>1.0374613576605896E-10</v>
      </c>
      <c r="U396">
        <f t="shared" si="136"/>
        <v>2.38346030983542E-10</v>
      </c>
      <c r="V396">
        <f t="shared" si="142"/>
        <v>5.475753874217342E-10</v>
      </c>
      <c r="W396">
        <f t="shared" si="148"/>
        <v>1.2579978935364204E-9</v>
      </c>
      <c r="X396">
        <f t="shared" si="158"/>
        <v>2.8901202217900425E-9</v>
      </c>
      <c r="Y396">
        <f t="shared" si="164"/>
        <v>6.6397526890277767E-9</v>
      </c>
      <c r="Z396">
        <f t="shared" si="170"/>
        <v>1.5254145982946695E-8</v>
      </c>
      <c r="AA396">
        <f t="shared" si="131"/>
        <v>3.5044824794991002E-8</v>
      </c>
      <c r="AB396">
        <f t="shared" si="139"/>
        <v>8.0511865186330943E-8</v>
      </c>
      <c r="AC396">
        <f t="shared" si="145"/>
        <v>1.8496769419456248E-7</v>
      </c>
      <c r="AD396">
        <f t="shared" si="150"/>
        <v>4.2494417209777718E-7</v>
      </c>
      <c r="AE396">
        <f t="shared" si="161"/>
        <v>9.7626534290858719E-7</v>
      </c>
      <c r="AF396">
        <f t="shared" si="167"/>
        <v>2.2428687868794212E-6</v>
      </c>
      <c r="AG396">
        <f t="shared" si="173"/>
        <v>5.1527593719251736E-6</v>
      </c>
      <c r="AH396">
        <f t="shared" si="137"/>
        <v>1.1837932428452007E-5</v>
      </c>
      <c r="AI396">
        <f t="shared" si="143"/>
        <v>2.7196427014257753E-5</v>
      </c>
      <c r="AJ396">
        <f t="shared" si="149"/>
        <v>6.2480981946149621E-5</v>
      </c>
      <c r="AK396">
        <f t="shared" si="159"/>
        <v>1.435436023602829E-4</v>
      </c>
      <c r="AL396">
        <f t="shared" si="165"/>
        <v>3.29776599803211E-4</v>
      </c>
      <c r="AM396">
        <f t="shared" si="171"/>
        <v>7.5762767542092804E-4</v>
      </c>
      <c r="AN396">
        <f t="shared" si="135"/>
        <v>1.7405713289124955E-3</v>
      </c>
      <c r="AO396">
        <f t="shared" si="141"/>
        <v>3.998782844553574E-3</v>
      </c>
      <c r="AP396">
        <f t="shared" si="147"/>
        <v>9.1867905510581074E-3</v>
      </c>
      <c r="AQ396">
        <f t="shared" si="156"/>
        <v>2.1105702387405507E-2</v>
      </c>
      <c r="AR396">
        <f t="shared" si="163"/>
        <v>4.8488171226939228E-2</v>
      </c>
      <c r="AS396">
        <f t="shared" si="169"/>
        <v>0.11139656241541207</v>
      </c>
      <c r="AT396">
        <f t="shared" ref="AT396:AT459" si="175">$C$11*(EXP(-$C$7*($D396-($AT$14-1)*$C$3))-EXP(-$C$5*($D396-($AT$14-1)*$C$3)))</f>
        <v>0.21171434591476873</v>
      </c>
    </row>
    <row r="397" spans="1:46" x14ac:dyDescent="0.2">
      <c r="A397">
        <v>383</v>
      </c>
      <c r="B397">
        <f t="shared" si="132"/>
        <v>38</v>
      </c>
      <c r="C397">
        <f t="shared" si="151"/>
        <v>2</v>
      </c>
      <c r="D397">
        <f t="shared" si="152"/>
        <v>917.33333333333326</v>
      </c>
      <c r="E397">
        <f t="shared" si="133"/>
        <v>-617.33333333333326</v>
      </c>
      <c r="F397" t="e">
        <f t="shared" si="153"/>
        <v>#N/A</v>
      </c>
      <c r="G397" t="e">
        <f t="shared" si="134"/>
        <v>#N/A</v>
      </c>
      <c r="H397">
        <f t="shared" si="154"/>
        <v>4.375247841247663E-15</v>
      </c>
      <c r="I397">
        <f t="shared" si="140"/>
        <v>1.0051679995891039E-14</v>
      </c>
      <c r="J397">
        <f t="shared" si="146"/>
        <v>2.3092696552473285E-14</v>
      </c>
      <c r="K397">
        <f t="shared" si="157"/>
        <v>5.3053085084543534E-14</v>
      </c>
      <c r="L397">
        <f t="shared" si="162"/>
        <v>1.2188398312826581E-13</v>
      </c>
      <c r="M397">
        <f t="shared" si="168"/>
        <v>2.8001586183985064E-13</v>
      </c>
      <c r="N397">
        <f t="shared" si="174"/>
        <v>6.433075197370269E-13</v>
      </c>
      <c r="O397">
        <f t="shared" si="138"/>
        <v>1.4779325793582911E-12</v>
      </c>
      <c r="P397">
        <f t="shared" si="144"/>
        <v>3.3953974454107761E-12</v>
      </c>
      <c r="Q397">
        <f t="shared" si="155"/>
        <v>7.8005749202089874E-12</v>
      </c>
      <c r="R397">
        <f t="shared" si="160"/>
        <v>1.7921015157750386E-11</v>
      </c>
      <c r="S397">
        <f t="shared" si="166"/>
        <v>4.1171681263169599E-11</v>
      </c>
      <c r="T397">
        <f t="shared" si="172"/>
        <v>9.4587685078930344E-11</v>
      </c>
      <c r="U397">
        <f t="shared" si="136"/>
        <v>2.173054365062898E-10</v>
      </c>
      <c r="V397">
        <f t="shared" si="142"/>
        <v>4.992367948933754E-10</v>
      </c>
      <c r="W397">
        <f t="shared" si="148"/>
        <v>1.1469449700960251E-9</v>
      </c>
      <c r="X397">
        <f t="shared" si="158"/>
        <v>2.6349876008428556E-9</v>
      </c>
      <c r="Y397">
        <f t="shared" si="164"/>
        <v>6.0536118450515453E-9</v>
      </c>
      <c r="Z397">
        <f t="shared" si="170"/>
        <v>1.3907547936402554E-8</v>
      </c>
      <c r="AA397">
        <f t="shared" si="131"/>
        <v>3.1951154873176046E-8</v>
      </c>
      <c r="AB397">
        <f t="shared" si="139"/>
        <v>7.340447808614566E-8</v>
      </c>
      <c r="AC397">
        <f t="shared" si="145"/>
        <v>1.6863920645394284E-7</v>
      </c>
      <c r="AD397">
        <f t="shared" si="150"/>
        <v>3.8743115808329911E-7</v>
      </c>
      <c r="AE397">
        <f t="shared" si="161"/>
        <v>8.9008306792976397E-7</v>
      </c>
      <c r="AF397">
        <f t="shared" si="167"/>
        <v>2.0448739118832644E-6</v>
      </c>
      <c r="AG397">
        <f t="shared" si="173"/>
        <v>4.6978865975133163E-6</v>
      </c>
      <c r="AH397">
        <f t="shared" si="137"/>
        <v>1.079290921305233E-5</v>
      </c>
      <c r="AI397">
        <f t="shared" si="143"/>
        <v>2.4795594117331113E-5</v>
      </c>
      <c r="AJ397">
        <f t="shared" si="149"/>
        <v>5.6965316347504813E-5</v>
      </c>
      <c r="AK397">
        <f t="shared" si="159"/>
        <v>1.30871930360529E-4</v>
      </c>
      <c r="AL397">
        <f t="shared" si="165"/>
        <v>3.0066474224085241E-4</v>
      </c>
      <c r="AM397">
        <f t="shared" si="171"/>
        <v>6.9074618963534942E-4</v>
      </c>
      <c r="AN397">
        <f t="shared" si="135"/>
        <v>1.5869180235091906E-3</v>
      </c>
      <c r="AO397">
        <f t="shared" si="141"/>
        <v>3.6457802462403067E-3</v>
      </c>
      <c r="AP397">
        <f t="shared" si="147"/>
        <v>8.3758035430738526E-3</v>
      </c>
      <c r="AQ397">
        <f t="shared" si="156"/>
        <v>1.9242543503414547E-2</v>
      </c>
      <c r="AR397">
        <f t="shared" si="163"/>
        <v>4.4207756136662314E-2</v>
      </c>
      <c r="AS397">
        <f t="shared" si="169"/>
        <v>0.10156275308960366</v>
      </c>
      <c r="AT397">
        <f t="shared" si="175"/>
        <v>0.22636765044372925</v>
      </c>
    </row>
    <row r="398" spans="1:46" x14ac:dyDescent="0.2">
      <c r="A398">
        <v>384</v>
      </c>
      <c r="B398">
        <f t="shared" si="132"/>
        <v>38</v>
      </c>
      <c r="C398">
        <f t="shared" si="151"/>
        <v>3</v>
      </c>
      <c r="D398">
        <f t="shared" si="152"/>
        <v>920</v>
      </c>
      <c r="E398">
        <f t="shared" si="133"/>
        <v>-620</v>
      </c>
      <c r="F398" t="e">
        <f t="shared" si="153"/>
        <v>#N/A</v>
      </c>
      <c r="G398" t="e">
        <f t="shared" si="134"/>
        <v>#N/A</v>
      </c>
      <c r="H398">
        <f t="shared" si="154"/>
        <v>3.9890118498812766E-15</v>
      </c>
      <c r="I398">
        <f t="shared" si="140"/>
        <v>9.1643427000446034E-15</v>
      </c>
      <c r="J398">
        <f t="shared" si="146"/>
        <v>2.1054130768340649E-14</v>
      </c>
      <c r="K398">
        <f t="shared" si="157"/>
        <v>4.8369690758970725E-14</v>
      </c>
      <c r="L398">
        <f t="shared" si="162"/>
        <v>1.1112436841308993E-13</v>
      </c>
      <c r="M398">
        <f t="shared" si="168"/>
        <v>2.552967583924018E-13</v>
      </c>
      <c r="N398">
        <f t="shared" si="174"/>
        <v>5.8651793280285502E-13</v>
      </c>
      <c r="O398">
        <f t="shared" si="138"/>
        <v>1.3474643691737975E-12</v>
      </c>
      <c r="P398">
        <f t="shared" si="144"/>
        <v>3.0956602085741175E-12</v>
      </c>
      <c r="Q398">
        <f t="shared" si="155"/>
        <v>7.1119595784377348E-12</v>
      </c>
      <c r="R398">
        <f t="shared" si="160"/>
        <v>1.6338992537113667E-11</v>
      </c>
      <c r="S398">
        <f t="shared" si="166"/>
        <v>3.7537147699382605E-11</v>
      </c>
      <c r="T398">
        <f t="shared" si="172"/>
        <v>8.6237719627123077E-11</v>
      </c>
      <c r="U398">
        <f t="shared" si="136"/>
        <v>1.981222533487436E-10</v>
      </c>
      <c r="V398">
        <f t="shared" si="142"/>
        <v>4.5516541302001529E-10</v>
      </c>
      <c r="W398">
        <f t="shared" si="148"/>
        <v>1.0456955223752753E-9</v>
      </c>
      <c r="X398">
        <f t="shared" si="158"/>
        <v>2.402377452760488E-9</v>
      </c>
      <c r="Y398">
        <f t="shared" si="164"/>
        <v>5.5192140561358803E-9</v>
      </c>
      <c r="Z398">
        <f t="shared" si="170"/>
        <v>1.2679824214319598E-8</v>
      </c>
      <c r="AA398">
        <f t="shared" ref="AA398:AA461" si="176">$C$11*(EXP(-$C$7*($D398-($AA$14-1)*$C$3))-EXP(-$C$5*($D398-($AA$14-1)*$C$3)))</f>
        <v>2.9130586433280992E-8</v>
      </c>
      <c r="AB398">
        <f t="shared" si="139"/>
        <v>6.6924513432017646E-8</v>
      </c>
      <c r="AC398">
        <f t="shared" si="145"/>
        <v>1.5375215697667134E-7</v>
      </c>
      <c r="AD398">
        <f t="shared" si="150"/>
        <v>3.532296995926965E-7</v>
      </c>
      <c r="AE398">
        <f t="shared" si="161"/>
        <v>8.1150874971645335E-7</v>
      </c>
      <c r="AF398">
        <f t="shared" si="167"/>
        <v>1.8643575317299811E-6</v>
      </c>
      <c r="AG398">
        <f t="shared" si="173"/>
        <v>4.2831688596491243E-6</v>
      </c>
      <c r="AH398">
        <f t="shared" si="137"/>
        <v>9.8401380465069519E-6</v>
      </c>
      <c r="AI398">
        <f t="shared" si="143"/>
        <v>2.2606700773932549E-5</v>
      </c>
      <c r="AJ398">
        <f t="shared" si="149"/>
        <v>5.1936559981853035E-5</v>
      </c>
      <c r="AK398">
        <f t="shared" si="159"/>
        <v>1.1931888203071885E-4</v>
      </c>
      <c r="AL398">
        <f t="shared" si="165"/>
        <v>2.7412280701754406E-4</v>
      </c>
      <c r="AM398">
        <f t="shared" si="171"/>
        <v>6.297688349764446E-4</v>
      </c>
      <c r="AN398">
        <f t="shared" si="135"/>
        <v>1.4468288495316827E-3</v>
      </c>
      <c r="AO398">
        <f t="shared" si="141"/>
        <v>3.3239398388385934E-3</v>
      </c>
      <c r="AP398">
        <f t="shared" si="147"/>
        <v>7.6364084499660045E-3</v>
      </c>
      <c r="AQ398">
        <f t="shared" si="156"/>
        <v>1.7543859649122806E-2</v>
      </c>
      <c r="AR398">
        <f t="shared" si="163"/>
        <v>4.0305205438492468E-2</v>
      </c>
      <c r="AS398">
        <f t="shared" si="169"/>
        <v>9.2597046304671707E-2</v>
      </c>
      <c r="AT398">
        <f t="shared" si="175"/>
        <v>0.21163565845759974</v>
      </c>
    </row>
    <row r="399" spans="1:46" x14ac:dyDescent="0.2">
      <c r="A399">
        <v>385</v>
      </c>
      <c r="B399">
        <f t="shared" ref="B399:B462" si="177">FLOOR(A399-1,10)/10</f>
        <v>38</v>
      </c>
      <c r="C399">
        <f t="shared" si="151"/>
        <v>4</v>
      </c>
      <c r="D399">
        <f t="shared" si="152"/>
        <v>922.66666666666663</v>
      </c>
      <c r="E399">
        <f t="shared" ref="E399:E462" si="178">$G$11-D399</f>
        <v>-622.66666666666663</v>
      </c>
      <c r="F399" t="e">
        <f t="shared" si="153"/>
        <v>#N/A</v>
      </c>
      <c r="G399" t="e">
        <f t="shared" si="134"/>
        <v>#N/A</v>
      </c>
      <c r="H399">
        <f t="shared" si="154"/>
        <v>3.6368718106619773E-15</v>
      </c>
      <c r="I399">
        <f t="shared" si="140"/>
        <v>8.3553373324850036E-15</v>
      </c>
      <c r="J399">
        <f t="shared" si="146"/>
        <v>1.9195524498541678E-14</v>
      </c>
      <c r="K399">
        <f t="shared" si="157"/>
        <v>4.4099734829560234E-14</v>
      </c>
      <c r="L399">
        <f t="shared" si="162"/>
        <v>1.0131458570904258E-13</v>
      </c>
      <c r="M399">
        <f t="shared" si="168"/>
        <v>2.3275979588236665E-13</v>
      </c>
      <c r="N399">
        <f t="shared" si="174"/>
        <v>5.3474158927904054E-13</v>
      </c>
      <c r="O399">
        <f t="shared" si="138"/>
        <v>1.2285135679066682E-12</v>
      </c>
      <c r="P399">
        <f t="shared" si="144"/>
        <v>2.8223830290918461E-12</v>
      </c>
      <c r="Q399">
        <f t="shared" si="155"/>
        <v>6.4841334853787052E-12</v>
      </c>
      <c r="R399">
        <f t="shared" si="160"/>
        <v>1.489662693647142E-11</v>
      </c>
      <c r="S399">
        <f t="shared" si="166"/>
        <v>3.4223461713858491E-11</v>
      </c>
      <c r="T399">
        <f t="shared" si="172"/>
        <v>7.8624868346026531E-11</v>
      </c>
      <c r="U399">
        <f t="shared" si="136"/>
        <v>1.8063251386187825E-10</v>
      </c>
      <c r="V399">
        <f t="shared" si="142"/>
        <v>4.1498454306423739E-10</v>
      </c>
      <c r="W399">
        <f t="shared" si="148"/>
        <v>9.5338412393417152E-10</v>
      </c>
      <c r="X399">
        <f t="shared" si="158"/>
        <v>2.1903015496869447E-9</v>
      </c>
      <c r="Y399">
        <f t="shared" si="164"/>
        <v>5.0319915741456996E-9</v>
      </c>
      <c r="Z399">
        <f t="shared" si="170"/>
        <v>1.1560480887160213E-8</v>
      </c>
      <c r="AA399">
        <f t="shared" si="176"/>
        <v>2.6559010756111206E-8</v>
      </c>
      <c r="AB399">
        <f t="shared" si="139"/>
        <v>6.1016583931787004E-8</v>
      </c>
      <c r="AC399">
        <f t="shared" si="145"/>
        <v>1.4017929917996454E-7</v>
      </c>
      <c r="AD399">
        <f t="shared" si="150"/>
        <v>3.2204746074532494E-7</v>
      </c>
      <c r="AE399">
        <f t="shared" si="161"/>
        <v>7.3987077677825417E-7</v>
      </c>
      <c r="AF399">
        <f t="shared" si="167"/>
        <v>1.6997766883911151E-6</v>
      </c>
      <c r="AG399">
        <f t="shared" si="173"/>
        <v>3.905061371634364E-6</v>
      </c>
      <c r="AH399">
        <f t="shared" si="137"/>
        <v>8.9714751475177185E-6</v>
      </c>
      <c r="AI399">
        <f t="shared" si="143"/>
        <v>2.0611037487700776E-5</v>
      </c>
      <c r="AJ399">
        <f t="shared" si="149"/>
        <v>4.7351729713808206E-5</v>
      </c>
      <c r="AK399">
        <f t="shared" si="159"/>
        <v>1.0878570805703143E-4</v>
      </c>
      <c r="AL399">
        <f t="shared" si="165"/>
        <v>2.499239277845994E-4</v>
      </c>
      <c r="AM399">
        <f t="shared" si="171"/>
        <v>5.7417440944113431E-4</v>
      </c>
      <c r="AN399">
        <f t="shared" si="135"/>
        <v>1.319106399212849E-3</v>
      </c>
      <c r="AO399">
        <f t="shared" si="141"/>
        <v>3.0305107016837239E-3</v>
      </c>
      <c r="AP399">
        <f t="shared" si="147"/>
        <v>6.9622853156500082E-3</v>
      </c>
      <c r="AQ399">
        <f t="shared" si="156"/>
        <v>1.5995131378214355E-2</v>
      </c>
      <c r="AR399">
        <f t="shared" si="163"/>
        <v>3.6747162204232561E-2</v>
      </c>
      <c r="AS399">
        <f t="shared" si="169"/>
        <v>8.442280953932943E-2</v>
      </c>
      <c r="AT399">
        <f t="shared" si="175"/>
        <v>0.19377999836034945</v>
      </c>
    </row>
    <row r="400" spans="1:46" x14ac:dyDescent="0.2">
      <c r="A400">
        <v>386</v>
      </c>
      <c r="B400">
        <f t="shared" si="177"/>
        <v>38</v>
      </c>
      <c r="C400">
        <f t="shared" si="151"/>
        <v>5</v>
      </c>
      <c r="D400">
        <f t="shared" si="152"/>
        <v>925.33333333333337</v>
      </c>
      <c r="E400">
        <f t="shared" si="178"/>
        <v>-625.33333333333337</v>
      </c>
      <c r="F400" t="e">
        <f t="shared" si="153"/>
        <v>#N/A</v>
      </c>
      <c r="G400" t="e">
        <f t="shared" ref="G400:G463" si="179">IF(E400&lt;0,NA(),SUM(H400:AZ400))</f>
        <v>#N/A</v>
      </c>
      <c r="H400">
        <f t="shared" si="154"/>
        <v>3.3158178177839579E-15</v>
      </c>
      <c r="I400">
        <f t="shared" si="140"/>
        <v>7.617748945516583E-15</v>
      </c>
      <c r="J400">
        <f t="shared" si="146"/>
        <v>1.7500991364990595E-14</v>
      </c>
      <c r="K400">
        <f t="shared" si="157"/>
        <v>4.0206719983564023E-14</v>
      </c>
      <c r="L400">
        <f t="shared" si="162"/>
        <v>9.2370786209892826E-14</v>
      </c>
      <c r="M400">
        <f t="shared" si="168"/>
        <v>2.1221234033817343E-13</v>
      </c>
      <c r="N400">
        <f t="shared" si="174"/>
        <v>4.875359325130598E-13</v>
      </c>
      <c r="O400">
        <f t="shared" si="138"/>
        <v>1.1200634473593949E-12</v>
      </c>
      <c r="P400">
        <f t="shared" si="144"/>
        <v>2.5732300789480898E-12</v>
      </c>
      <c r="Q400">
        <f t="shared" si="155"/>
        <v>5.9117303174331239E-12</v>
      </c>
      <c r="R400">
        <f t="shared" si="160"/>
        <v>1.3581589781643058E-11</v>
      </c>
      <c r="S400">
        <f t="shared" si="166"/>
        <v>3.1202299680835846E-11</v>
      </c>
      <c r="T400">
        <f t="shared" si="172"/>
        <v>7.1684060631001298E-11</v>
      </c>
      <c r="U400">
        <f t="shared" si="136"/>
        <v>1.6468672505267783E-10</v>
      </c>
      <c r="V400">
        <f t="shared" si="142"/>
        <v>3.7835074031572008E-10</v>
      </c>
      <c r="W400">
        <f t="shared" si="148"/>
        <v>8.692217460251561E-10</v>
      </c>
      <c r="X400">
        <f t="shared" si="158"/>
        <v>1.996947179573495E-9</v>
      </c>
      <c r="Y400">
        <f t="shared" si="164"/>
        <v>4.5877798803840855E-9</v>
      </c>
      <c r="Z400">
        <f t="shared" si="170"/>
        <v>1.0539950403371387E-8</v>
      </c>
      <c r="AA400">
        <f t="shared" si="176"/>
        <v>2.4214447380206099E-8</v>
      </c>
      <c r="AB400">
        <f t="shared" si="139"/>
        <v>5.5630191745610023E-8</v>
      </c>
      <c r="AC400">
        <f t="shared" si="145"/>
        <v>1.2780461949270376E-7</v>
      </c>
      <c r="AD400">
        <f t="shared" si="150"/>
        <v>2.936179123445811E-7</v>
      </c>
      <c r="AE400">
        <f t="shared" si="161"/>
        <v>6.7455682581576795E-7</v>
      </c>
      <c r="AF400">
        <f t="shared" si="167"/>
        <v>1.5497246323331882E-6</v>
      </c>
      <c r="AG400">
        <f t="shared" si="173"/>
        <v>3.5603322717190373E-6</v>
      </c>
      <c r="AH400">
        <f t="shared" si="137"/>
        <v>8.1794956475330304E-6</v>
      </c>
      <c r="AI400">
        <f t="shared" si="143"/>
        <v>1.8791546390053201E-5</v>
      </c>
      <c r="AJ400">
        <f t="shared" si="149"/>
        <v>4.3171636852209169E-5</v>
      </c>
      <c r="AK400">
        <f t="shared" si="159"/>
        <v>9.9182376469324112E-5</v>
      </c>
      <c r="AL400">
        <f t="shared" si="165"/>
        <v>2.2786126539001828E-4</v>
      </c>
      <c r="AM400">
        <f t="shared" si="171"/>
        <v>5.2348772144211373E-4</v>
      </c>
      <c r="AN400">
        <f t="shared" ref="AN400:AN463" si="180">$C$11*(EXP(-$C$7*($D400-($AN$14-1)*$C$3))-EXP(-$C$5*($D400-($AN$14-1)*$C$3)))</f>
        <v>1.2026589689634042E-3</v>
      </c>
      <c r="AO400">
        <f t="shared" si="141"/>
        <v>2.762984758541386E-3</v>
      </c>
      <c r="AP400">
        <f t="shared" si="147"/>
        <v>6.347672094036738E-3</v>
      </c>
      <c r="AQ400">
        <f t="shared" si="156"/>
        <v>1.4583120984961173E-2</v>
      </c>
      <c r="AR400">
        <f t="shared" si="163"/>
        <v>3.3503214172295286E-2</v>
      </c>
      <c r="AS400">
        <f t="shared" si="169"/>
        <v>7.6970174012036846E-2</v>
      </c>
      <c r="AT400">
        <f t="shared" si="175"/>
        <v>0.17680382811963441</v>
      </c>
    </row>
    <row r="401" spans="1:48" x14ac:dyDescent="0.2">
      <c r="A401">
        <v>387</v>
      </c>
      <c r="B401">
        <f t="shared" si="177"/>
        <v>38</v>
      </c>
      <c r="C401">
        <f t="shared" si="151"/>
        <v>6</v>
      </c>
      <c r="D401">
        <f t="shared" si="152"/>
        <v>928</v>
      </c>
      <c r="E401">
        <f t="shared" si="178"/>
        <v>-628</v>
      </c>
      <c r="F401" t="e">
        <f t="shared" si="153"/>
        <v>#N/A</v>
      </c>
      <c r="G401" t="e">
        <f t="shared" si="179"/>
        <v>#N/A</v>
      </c>
      <c r="H401">
        <f t="shared" si="154"/>
        <v>3.0231056724356695E-15</v>
      </c>
      <c r="I401">
        <f t="shared" si="140"/>
        <v>6.9452730258181194E-15</v>
      </c>
      <c r="J401">
        <f t="shared" si="146"/>
        <v>1.595604739952511E-14</v>
      </c>
      <c r="K401">
        <f t="shared" si="157"/>
        <v>3.6657370800178426E-14</v>
      </c>
      <c r="L401">
        <f t="shared" si="162"/>
        <v>8.4216523073362607E-14</v>
      </c>
      <c r="M401">
        <f t="shared" si="168"/>
        <v>1.9347876303588297E-13</v>
      </c>
      <c r="N401">
        <f t="shared" si="174"/>
        <v>4.4449747365235984E-13</v>
      </c>
      <c r="O401">
        <f t="shared" si="138"/>
        <v>1.0211870335696038E-12</v>
      </c>
      <c r="P401">
        <f t="shared" si="144"/>
        <v>2.346071731211412E-12</v>
      </c>
      <c r="Q401">
        <f t="shared" si="155"/>
        <v>5.3898574766951907E-12</v>
      </c>
      <c r="R401">
        <f t="shared" si="160"/>
        <v>1.2382640834296472E-11</v>
      </c>
      <c r="S401">
        <f t="shared" si="166"/>
        <v>2.8447838313750943E-11</v>
      </c>
      <c r="T401">
        <f t="shared" si="172"/>
        <v>6.5355970148454668E-11</v>
      </c>
      <c r="U401">
        <f t="shared" si="136"/>
        <v>1.5014859079753045E-10</v>
      </c>
      <c r="V401">
        <f t="shared" si="142"/>
        <v>3.4495087850849236E-10</v>
      </c>
      <c r="W401">
        <f t="shared" si="148"/>
        <v>7.924890133949747E-10</v>
      </c>
      <c r="X401">
        <f t="shared" si="158"/>
        <v>1.8206616520800614E-9</v>
      </c>
      <c r="Y401">
        <f t="shared" si="164"/>
        <v>4.182782089501102E-9</v>
      </c>
      <c r="Z401">
        <f t="shared" si="170"/>
        <v>9.6095098110419535E-9</v>
      </c>
      <c r="AA401">
        <f t="shared" si="176"/>
        <v>2.2076856224543524E-8</v>
      </c>
      <c r="AB401">
        <f t="shared" si="139"/>
        <v>5.07192968572784E-8</v>
      </c>
      <c r="AC401">
        <f t="shared" si="145"/>
        <v>1.1652234573312398E-7</v>
      </c>
      <c r="AD401">
        <f t="shared" si="150"/>
        <v>2.6769805372807064E-7</v>
      </c>
      <c r="AE401">
        <f t="shared" si="161"/>
        <v>6.1500862790668418E-7</v>
      </c>
      <c r="AF401">
        <f t="shared" si="167"/>
        <v>1.4129187983707839E-6</v>
      </c>
      <c r="AG401">
        <f t="shared" si="173"/>
        <v>3.2460349988658138E-6</v>
      </c>
      <c r="AH401">
        <f t="shared" si="137"/>
        <v>7.4574301269199262E-6</v>
      </c>
      <c r="AI401">
        <f t="shared" si="143"/>
        <v>1.7132675438596497E-5</v>
      </c>
      <c r="AJ401">
        <f t="shared" si="149"/>
        <v>3.9360552186027815E-5</v>
      </c>
      <c r="AK401">
        <f t="shared" si="159"/>
        <v>9.0426803095730208E-5</v>
      </c>
      <c r="AL401">
        <f t="shared" si="165"/>
        <v>2.0774623992741217E-4</v>
      </c>
      <c r="AM401">
        <f t="shared" si="171"/>
        <v>4.7727552812287512E-4</v>
      </c>
      <c r="AN401">
        <f t="shared" si="180"/>
        <v>1.0964912280701756E-3</v>
      </c>
      <c r="AO401">
        <f t="shared" si="141"/>
        <v>2.5190753399057793E-3</v>
      </c>
      <c r="AP401">
        <f t="shared" si="147"/>
        <v>5.7873153981267316E-3</v>
      </c>
      <c r="AQ401">
        <f t="shared" si="156"/>
        <v>1.329575935535437E-2</v>
      </c>
      <c r="AR401">
        <f t="shared" si="163"/>
        <v>3.0545633799864007E-2</v>
      </c>
      <c r="AS401">
        <f t="shared" si="169"/>
        <v>7.0175438596235928E-2</v>
      </c>
      <c r="AT401">
        <f t="shared" si="175"/>
        <v>0.16121653858511018</v>
      </c>
    </row>
    <row r="402" spans="1:48" x14ac:dyDescent="0.2">
      <c r="A402">
        <v>388</v>
      </c>
      <c r="B402">
        <f t="shared" si="177"/>
        <v>38</v>
      </c>
      <c r="C402">
        <f t="shared" si="151"/>
        <v>7</v>
      </c>
      <c r="D402">
        <f t="shared" si="152"/>
        <v>930.66666666666674</v>
      </c>
      <c r="E402">
        <f t="shared" si="178"/>
        <v>-630.66666666666674</v>
      </c>
      <c r="F402" t="e">
        <f t="shared" si="153"/>
        <v>#N/A</v>
      </c>
      <c r="G402" t="e">
        <f t="shared" si="179"/>
        <v>#N/A</v>
      </c>
      <c r="H402">
        <f t="shared" si="154"/>
        <v>2.7562334268474937E-15</v>
      </c>
      <c r="I402">
        <f t="shared" si="140"/>
        <v>6.332161606815137E-15</v>
      </c>
      <c r="J402">
        <f t="shared" si="146"/>
        <v>1.4547487242647859E-14</v>
      </c>
      <c r="K402">
        <f t="shared" si="157"/>
        <v>3.3421349329939907E-14</v>
      </c>
      <c r="L402">
        <f t="shared" si="162"/>
        <v>7.6782097994166459E-14</v>
      </c>
      <c r="M402">
        <f t="shared" si="168"/>
        <v>1.7639893931824033E-13</v>
      </c>
      <c r="N402">
        <f t="shared" si="174"/>
        <v>4.0525834283616751E-13</v>
      </c>
      <c r="O402">
        <f t="shared" si="138"/>
        <v>9.3103918352946013E-13</v>
      </c>
      <c r="P402">
        <f t="shared" si="144"/>
        <v>2.1389663571161472E-12</v>
      </c>
      <c r="Q402">
        <f t="shared" si="155"/>
        <v>4.914054271626638E-12</v>
      </c>
      <c r="R402">
        <f t="shared" si="160"/>
        <v>1.1289532116367347E-11</v>
      </c>
      <c r="S402">
        <f t="shared" si="166"/>
        <v>2.5936533941514733E-11</v>
      </c>
      <c r="T402">
        <f t="shared" si="172"/>
        <v>5.9586507745885487E-11</v>
      </c>
      <c r="U402">
        <f t="shared" ref="U402:U464" si="181">$C$11*(EXP(-$C$7*($D402-($U$14-1)*$C$3))-EXP(-$C$5*($D402-($U$14-1)*$C$3)))</f>
        <v>1.368938468554335E-10</v>
      </c>
      <c r="V402">
        <f t="shared" si="142"/>
        <v>3.1449947338410499E-10</v>
      </c>
      <c r="W402">
        <f t="shared" si="148"/>
        <v>7.2253005544751053E-10</v>
      </c>
      <c r="X402">
        <f t="shared" si="158"/>
        <v>1.659938172256944E-9</v>
      </c>
      <c r="Y402">
        <f t="shared" si="164"/>
        <v>3.8135364957366728E-9</v>
      </c>
      <c r="Z402">
        <f t="shared" si="170"/>
        <v>8.7612061987477489E-9</v>
      </c>
      <c r="AA402">
        <f t="shared" si="176"/>
        <v>2.0127966296582732E-8</v>
      </c>
      <c r="AB402">
        <f t="shared" si="139"/>
        <v>4.62419235486407E-8</v>
      </c>
      <c r="AC402">
        <f t="shared" si="145"/>
        <v>1.0623604302444447E-7</v>
      </c>
      <c r="AD402">
        <f t="shared" si="150"/>
        <v>2.440663357271468E-7</v>
      </c>
      <c r="AE402">
        <f t="shared" si="161"/>
        <v>5.6071719671985519E-7</v>
      </c>
      <c r="AF402">
        <f t="shared" si="167"/>
        <v>1.2881898429812932E-6</v>
      </c>
      <c r="AG402">
        <f t="shared" si="173"/>
        <v>2.9594831071130014E-6</v>
      </c>
      <c r="AH402">
        <f t="shared" si="137"/>
        <v>6.7991067535644374E-6</v>
      </c>
      <c r="AI402">
        <f t="shared" si="143"/>
        <v>1.5620245486537402E-5</v>
      </c>
      <c r="AJ402">
        <f t="shared" si="149"/>
        <v>3.5885900590070752E-5</v>
      </c>
      <c r="AK402">
        <f t="shared" si="159"/>
        <v>8.2444149950802804E-5</v>
      </c>
      <c r="AL402">
        <f t="shared" si="165"/>
        <v>1.8940691885523198E-4</v>
      </c>
      <c r="AM402">
        <f t="shared" si="171"/>
        <v>4.3514283222812383E-4</v>
      </c>
      <c r="AN402">
        <f t="shared" si="180"/>
        <v>9.9969571113839328E-4</v>
      </c>
      <c r="AO402">
        <f t="shared" si="141"/>
        <v>2.2966976377645273E-3</v>
      </c>
      <c r="AP402">
        <f t="shared" si="147"/>
        <v>5.276425596851376E-3</v>
      </c>
      <c r="AQ402">
        <f t="shared" si="156"/>
        <v>1.2122042806734849E-2</v>
      </c>
      <c r="AR402">
        <f t="shared" si="163"/>
        <v>2.7849141262599915E-2</v>
      </c>
      <c r="AS402">
        <f t="shared" si="169"/>
        <v>6.3980525512816938E-2</v>
      </c>
      <c r="AT402">
        <f t="shared" si="175"/>
        <v>0.14698797426010388</v>
      </c>
    </row>
    <row r="403" spans="1:48" x14ac:dyDescent="0.2">
      <c r="A403">
        <v>389</v>
      </c>
      <c r="B403">
        <f t="shared" si="177"/>
        <v>38</v>
      </c>
      <c r="C403">
        <f t="shared" si="151"/>
        <v>8</v>
      </c>
      <c r="D403">
        <f t="shared" si="152"/>
        <v>933.33333333333326</v>
      </c>
      <c r="E403">
        <f t="shared" si="178"/>
        <v>-633.33333333333326</v>
      </c>
      <c r="F403" t="e">
        <f t="shared" si="153"/>
        <v>#N/A</v>
      </c>
      <c r="G403" t="e">
        <f t="shared" si="179"/>
        <v>#N/A</v>
      </c>
      <c r="H403">
        <f t="shared" si="154"/>
        <v>2.5129199989727593E-15</v>
      </c>
      <c r="I403">
        <f t="shared" si="140"/>
        <v>5.7731741381183206E-15</v>
      </c>
      <c r="J403">
        <f t="shared" si="146"/>
        <v>1.3263271271135882E-14</v>
      </c>
      <c r="K403">
        <f t="shared" si="157"/>
        <v>3.0470995782066445E-14</v>
      </c>
      <c r="L403">
        <f t="shared" si="162"/>
        <v>7.0003965459962647E-14</v>
      </c>
      <c r="M403">
        <f t="shared" si="168"/>
        <v>1.608268799342567E-13</v>
      </c>
      <c r="N403">
        <f t="shared" si="174"/>
        <v>3.6948314483957272E-13</v>
      </c>
      <c r="O403">
        <f t="shared" si="138"/>
        <v>8.4884936135269685E-13</v>
      </c>
      <c r="P403">
        <f t="shared" si="144"/>
        <v>1.9501437300522533E-12</v>
      </c>
      <c r="Q403">
        <f t="shared" si="155"/>
        <v>4.4802537894375956E-12</v>
      </c>
      <c r="R403">
        <f t="shared" si="160"/>
        <v>1.0292920315792398E-11</v>
      </c>
      <c r="S403">
        <f t="shared" si="166"/>
        <v>2.3646921269732583E-11</v>
      </c>
      <c r="T403">
        <f t="shared" si="172"/>
        <v>5.4326359126572431E-11</v>
      </c>
      <c r="U403">
        <f t="shared" si="181"/>
        <v>1.2480919872334385E-10</v>
      </c>
      <c r="V403">
        <f t="shared" si="142"/>
        <v>2.8673624252400628E-10</v>
      </c>
      <c r="W403">
        <f t="shared" si="148"/>
        <v>6.5874690021071379E-10</v>
      </c>
      <c r="X403">
        <f t="shared" si="158"/>
        <v>1.5134029612628859E-9</v>
      </c>
      <c r="Y403">
        <f t="shared" si="164"/>
        <v>3.4768869841006376E-9</v>
      </c>
      <c r="Z403">
        <f t="shared" si="170"/>
        <v>7.9877887182940097E-9</v>
      </c>
      <c r="AA403">
        <f t="shared" si="176"/>
        <v>1.8351119521536408E-8</v>
      </c>
      <c r="AB403">
        <f t="shared" si="139"/>
        <v>4.2159801613485702E-8</v>
      </c>
      <c r="AC403">
        <f t="shared" si="145"/>
        <v>9.6857789520824752E-8</v>
      </c>
      <c r="AD403">
        <f t="shared" si="150"/>
        <v>2.2252076698244091E-7</v>
      </c>
      <c r="AE403">
        <f t="shared" si="161"/>
        <v>5.1121847797081694E-7</v>
      </c>
      <c r="AF403">
        <f t="shared" si="167"/>
        <v>1.174471649378331E-6</v>
      </c>
      <c r="AG403">
        <f t="shared" si="173"/>
        <v>2.698227303263082E-6</v>
      </c>
      <c r="AH403">
        <f t="shared" si="137"/>
        <v>6.1988985293327765E-6</v>
      </c>
      <c r="AI403">
        <f t="shared" si="143"/>
        <v>1.4241329086876202E-5</v>
      </c>
      <c r="AJ403">
        <f t="shared" si="149"/>
        <v>3.2717982590132244E-5</v>
      </c>
      <c r="AK403">
        <f t="shared" si="159"/>
        <v>7.5166185560213088E-5</v>
      </c>
      <c r="AL403">
        <f t="shared" si="165"/>
        <v>1.7268654740883733E-4</v>
      </c>
      <c r="AM403">
        <f t="shared" si="171"/>
        <v>3.9672950587729791E-4</v>
      </c>
      <c r="AN403">
        <f t="shared" si="180"/>
        <v>9.1144506156007744E-4</v>
      </c>
      <c r="AO403">
        <f t="shared" si="141"/>
        <v>2.0939508857684627E-3</v>
      </c>
      <c r="AP403">
        <f t="shared" si="147"/>
        <v>4.8106358758536359E-3</v>
      </c>
      <c r="AQ403">
        <f t="shared" si="156"/>
        <v>1.1051939034165585E-2</v>
      </c>
      <c r="AR403">
        <f t="shared" si="163"/>
        <v>2.5390688376147059E-2</v>
      </c>
      <c r="AS403">
        <f t="shared" si="169"/>
        <v>5.8332483939838579E-2</v>
      </c>
      <c r="AT403">
        <f t="shared" si="175"/>
        <v>0.1340127504531386</v>
      </c>
    </row>
    <row r="404" spans="1:48" x14ac:dyDescent="0.2">
      <c r="A404">
        <v>390</v>
      </c>
      <c r="B404">
        <f t="shared" si="177"/>
        <v>38</v>
      </c>
      <c r="C404">
        <f t="shared" si="151"/>
        <v>9</v>
      </c>
      <c r="D404">
        <f t="shared" si="152"/>
        <v>936</v>
      </c>
      <c r="E404">
        <f t="shared" si="178"/>
        <v>-636</v>
      </c>
      <c r="F404" t="e">
        <f t="shared" si="153"/>
        <v>#N/A</v>
      </c>
      <c r="G404" t="e">
        <f t="shared" si="179"/>
        <v>#N/A</v>
      </c>
      <c r="H404">
        <f t="shared" si="154"/>
        <v>2.2910856750111426E-15</v>
      </c>
      <c r="I404">
        <f t="shared" si="140"/>
        <v>5.2635326920851614E-15</v>
      </c>
      <c r="J404">
        <f t="shared" si="146"/>
        <v>1.209242268974268E-14</v>
      </c>
      <c r="K404">
        <f t="shared" si="157"/>
        <v>2.7781092103272481E-14</v>
      </c>
      <c r="L404">
        <f t="shared" si="162"/>
        <v>6.3824189598100438E-14</v>
      </c>
      <c r="M404">
        <f t="shared" si="168"/>
        <v>1.4662948320071373E-13</v>
      </c>
      <c r="N404">
        <f t="shared" si="174"/>
        <v>3.3686609229345048E-13</v>
      </c>
      <c r="O404">
        <f t="shared" si="138"/>
        <v>7.73915052143532E-13</v>
      </c>
      <c r="P404">
        <f t="shared" si="144"/>
        <v>1.7779898946094333E-12</v>
      </c>
      <c r="Q404">
        <f t="shared" si="155"/>
        <v>4.0847481342784159E-12</v>
      </c>
      <c r="R404">
        <f t="shared" si="160"/>
        <v>9.3842869248456497E-12</v>
      </c>
      <c r="S404">
        <f t="shared" si="166"/>
        <v>2.1559429906780766E-11</v>
      </c>
      <c r="T404">
        <f t="shared" si="172"/>
        <v>4.9530563337185893E-11</v>
      </c>
      <c r="U404">
        <f t="shared" si="181"/>
        <v>1.1379135325500378E-10</v>
      </c>
      <c r="V404">
        <f t="shared" si="142"/>
        <v>2.6142388059381872E-10</v>
      </c>
      <c r="W404">
        <f t="shared" si="148"/>
        <v>6.0059436319012189E-10</v>
      </c>
      <c r="X404">
        <f t="shared" si="158"/>
        <v>1.3798035140339697E-9</v>
      </c>
      <c r="Y404">
        <f t="shared" si="164"/>
        <v>3.1699560535798992E-9</v>
      </c>
      <c r="Z404">
        <f t="shared" si="170"/>
        <v>7.2826466083202471E-9</v>
      </c>
      <c r="AA404">
        <f t="shared" si="176"/>
        <v>1.6731128358004412E-8</v>
      </c>
      <c r="AB404">
        <f t="shared" si="139"/>
        <v>3.8438039244167821E-8</v>
      </c>
      <c r="AC404">
        <f t="shared" si="145"/>
        <v>8.8307424898174111E-8</v>
      </c>
      <c r="AD404">
        <f t="shared" si="150"/>
        <v>2.0287718742911363E-7</v>
      </c>
      <c r="AE404">
        <f t="shared" si="161"/>
        <v>4.6608938293249603E-7</v>
      </c>
      <c r="AF404">
        <f t="shared" si="167"/>
        <v>1.0707922149122809E-6</v>
      </c>
      <c r="AG404">
        <f t="shared" si="173"/>
        <v>2.4600345116267376E-6</v>
      </c>
      <c r="AH404">
        <f t="shared" ref="AH404:AH464" si="182">$C$11*(EXP(-$C$7*($D404-($AH$14-1)*$C$3))-EXP(-$C$5*($D404-($AH$14-1)*$C$3)))</f>
        <v>5.6516751934831363E-6</v>
      </c>
      <c r="AI404">
        <f t="shared" si="143"/>
        <v>1.2984139995463257E-5</v>
      </c>
      <c r="AJ404">
        <f t="shared" si="149"/>
        <v>2.9829720507679708E-5</v>
      </c>
      <c r="AK404">
        <f t="shared" si="159"/>
        <v>6.8530701754386002E-5</v>
      </c>
      <c r="AL404">
        <f t="shared" si="165"/>
        <v>1.5744220874411129E-4</v>
      </c>
      <c r="AM404">
        <f t="shared" si="171"/>
        <v>3.6170721238292089E-4</v>
      </c>
      <c r="AN404">
        <f t="shared" si="180"/>
        <v>8.3098495970964812E-4</v>
      </c>
      <c r="AO404">
        <f t="shared" si="141"/>
        <v>1.9091021124915007E-3</v>
      </c>
      <c r="AP404">
        <f t="shared" si="147"/>
        <v>4.3859649122807032E-3</v>
      </c>
      <c r="AQ404">
        <f t="shared" si="156"/>
        <v>1.0076301359623119E-2</v>
      </c>
      <c r="AR404">
        <f t="shared" si="163"/>
        <v>2.3149261592506919E-2</v>
      </c>
      <c r="AS404">
        <f t="shared" si="169"/>
        <v>5.3183037421416487E-2</v>
      </c>
      <c r="AT404">
        <f t="shared" si="175"/>
        <v>0.12218251846832767</v>
      </c>
    </row>
    <row r="405" spans="1:48" s="1" customFormat="1" x14ac:dyDescent="0.2">
      <c r="A405" s="1">
        <v>391</v>
      </c>
      <c r="B405" s="1">
        <f t="shared" si="177"/>
        <v>39</v>
      </c>
      <c r="C405" s="1">
        <f t="shared" si="151"/>
        <v>0</v>
      </c>
      <c r="D405" s="1">
        <f t="shared" si="152"/>
        <v>936</v>
      </c>
      <c r="E405" s="1">
        <f t="shared" si="178"/>
        <v>-636</v>
      </c>
      <c r="F405" s="1" t="e">
        <f t="shared" si="153"/>
        <v>#N/A</v>
      </c>
      <c r="G405" s="1" t="e">
        <f t="shared" si="179"/>
        <v>#N/A</v>
      </c>
      <c r="H405" s="1">
        <f t="shared" si="154"/>
        <v>2.2910856750111426E-15</v>
      </c>
      <c r="I405" s="1">
        <f t="shared" si="140"/>
        <v>5.2635326920851614E-15</v>
      </c>
      <c r="J405" s="1">
        <f t="shared" si="146"/>
        <v>1.209242268974268E-14</v>
      </c>
      <c r="K405" s="1">
        <f t="shared" si="157"/>
        <v>2.7781092103272481E-14</v>
      </c>
      <c r="L405" s="1">
        <f t="shared" si="162"/>
        <v>6.3824189598100438E-14</v>
      </c>
      <c r="M405" s="1">
        <f t="shared" si="168"/>
        <v>1.4662948320071373E-13</v>
      </c>
      <c r="N405" s="1">
        <f t="shared" si="174"/>
        <v>3.3686609229345048E-13</v>
      </c>
      <c r="O405" s="1">
        <f t="shared" si="138"/>
        <v>7.73915052143532E-13</v>
      </c>
      <c r="P405" s="1">
        <f t="shared" si="144"/>
        <v>1.7779898946094333E-12</v>
      </c>
      <c r="Q405" s="1">
        <f t="shared" si="155"/>
        <v>4.0847481342784159E-12</v>
      </c>
      <c r="R405" s="1">
        <f t="shared" si="160"/>
        <v>9.3842869248456497E-12</v>
      </c>
      <c r="S405" s="1">
        <f t="shared" si="166"/>
        <v>2.1559429906780766E-11</v>
      </c>
      <c r="T405" s="1">
        <f t="shared" si="172"/>
        <v>4.9530563337185893E-11</v>
      </c>
      <c r="U405" s="1">
        <f t="shared" si="181"/>
        <v>1.1379135325500378E-10</v>
      </c>
      <c r="V405" s="1">
        <f t="shared" si="142"/>
        <v>2.6142388059381872E-10</v>
      </c>
      <c r="W405" s="1">
        <f t="shared" si="148"/>
        <v>6.0059436319012189E-10</v>
      </c>
      <c r="X405" s="1">
        <f t="shared" si="158"/>
        <v>1.3798035140339697E-9</v>
      </c>
      <c r="Y405" s="1">
        <f t="shared" si="164"/>
        <v>3.1699560535798992E-9</v>
      </c>
      <c r="Z405" s="1">
        <f t="shared" si="170"/>
        <v>7.2826466083202471E-9</v>
      </c>
      <c r="AA405" s="1">
        <f t="shared" si="176"/>
        <v>1.6731128358004412E-8</v>
      </c>
      <c r="AB405" s="1">
        <f t="shared" si="139"/>
        <v>3.8438039244167821E-8</v>
      </c>
      <c r="AC405" s="1">
        <f t="shared" si="145"/>
        <v>8.8307424898174111E-8</v>
      </c>
      <c r="AD405" s="1">
        <f t="shared" si="150"/>
        <v>2.0287718742911363E-7</v>
      </c>
      <c r="AE405" s="1">
        <f t="shared" si="161"/>
        <v>4.6608938293249603E-7</v>
      </c>
      <c r="AF405" s="1">
        <f t="shared" si="167"/>
        <v>1.0707922149122809E-6</v>
      </c>
      <c r="AG405" s="1">
        <f t="shared" si="173"/>
        <v>2.4600345116267376E-6</v>
      </c>
      <c r="AH405" s="1">
        <f t="shared" si="182"/>
        <v>5.6516751934831363E-6</v>
      </c>
      <c r="AI405" s="1">
        <f t="shared" si="143"/>
        <v>1.2984139995463257E-5</v>
      </c>
      <c r="AJ405" s="1">
        <f t="shared" si="149"/>
        <v>2.9829720507679708E-5</v>
      </c>
      <c r="AK405" s="1">
        <f t="shared" si="159"/>
        <v>6.8530701754386002E-5</v>
      </c>
      <c r="AL405" s="1">
        <f t="shared" si="165"/>
        <v>1.5744220874411129E-4</v>
      </c>
      <c r="AM405" s="1">
        <f t="shared" si="171"/>
        <v>3.6170721238292089E-4</v>
      </c>
      <c r="AN405" s="1">
        <f t="shared" si="180"/>
        <v>8.3098495970964812E-4</v>
      </c>
      <c r="AO405" s="1">
        <f t="shared" si="141"/>
        <v>1.9091021124915007E-3</v>
      </c>
      <c r="AP405" s="1">
        <f t="shared" si="147"/>
        <v>4.3859649122807032E-3</v>
      </c>
      <c r="AQ405" s="1">
        <f t="shared" si="156"/>
        <v>1.0076301359623119E-2</v>
      </c>
      <c r="AR405" s="1">
        <f t="shared" si="163"/>
        <v>2.3149261592506919E-2</v>
      </c>
      <c r="AS405" s="1">
        <f t="shared" si="169"/>
        <v>5.3183037421416487E-2</v>
      </c>
      <c r="AT405" s="1">
        <f t="shared" si="175"/>
        <v>0.12218251846832767</v>
      </c>
      <c r="AU405" s="1">
        <f>$C$11*(EXP(-$C$7*($D405-($AU$14-1)*$C$3))-EXP(-$C$5*($D405-($AU$14-1)*$C$3)))</f>
        <v>0</v>
      </c>
    </row>
    <row r="406" spans="1:48" x14ac:dyDescent="0.2">
      <c r="A406">
        <v>392</v>
      </c>
      <c r="B406">
        <f t="shared" si="177"/>
        <v>39</v>
      </c>
      <c r="C406">
        <f t="shared" si="151"/>
        <v>1</v>
      </c>
      <c r="D406">
        <f t="shared" si="152"/>
        <v>938.66666666666674</v>
      </c>
      <c r="E406">
        <f t="shared" si="178"/>
        <v>-638.66666666666674</v>
      </c>
      <c r="F406" t="e">
        <f t="shared" si="153"/>
        <v>#N/A</v>
      </c>
      <c r="G406" t="e">
        <f t="shared" si="179"/>
        <v>#N/A</v>
      </c>
      <c r="H406">
        <f t="shared" si="154"/>
        <v>2.0888343331212434E-15</v>
      </c>
      <c r="I406">
        <f t="shared" si="140"/>
        <v>4.7988811246354021E-15</v>
      </c>
      <c r="J406">
        <f t="shared" si="146"/>
        <v>1.1024933707390016E-14</v>
      </c>
      <c r="K406">
        <f t="shared" si="157"/>
        <v>2.5328646427260551E-14</v>
      </c>
      <c r="L406">
        <f t="shared" si="162"/>
        <v>5.818994897059146E-14</v>
      </c>
      <c r="M406">
        <f t="shared" si="168"/>
        <v>1.3368539731975963E-13</v>
      </c>
      <c r="N406">
        <f t="shared" si="174"/>
        <v>3.0712839197666482E-13</v>
      </c>
      <c r="O406">
        <f t="shared" ref="O406:O464" si="183">$C$11*(EXP(-$C$7*($D406-($O$14-1)*$C$3))-EXP(-$C$5*($D406-($O$14-1)*$C$3)))</f>
        <v>7.0559575727295899E-13</v>
      </c>
      <c r="P406">
        <f t="shared" si="144"/>
        <v>1.6210333713446704E-12</v>
      </c>
      <c r="Q406">
        <f t="shared" si="155"/>
        <v>3.7241567341178421E-12</v>
      </c>
      <c r="R406">
        <f t="shared" si="160"/>
        <v>8.5558654284645904E-12</v>
      </c>
      <c r="S406">
        <f t="shared" si="166"/>
        <v>1.9656217086506555E-11</v>
      </c>
      <c r="T406">
        <f t="shared" si="172"/>
        <v>4.5158128465469395E-11</v>
      </c>
      <c r="U406">
        <f t="shared" si="181"/>
        <v>1.0374613576605896E-10</v>
      </c>
      <c r="V406">
        <f t="shared" si="142"/>
        <v>2.38346030983542E-10</v>
      </c>
      <c r="W406">
        <f t="shared" si="148"/>
        <v>5.475753874217342E-10</v>
      </c>
      <c r="X406">
        <f t="shared" si="158"/>
        <v>1.2579978935364204E-9</v>
      </c>
      <c r="Y406">
        <f t="shared" si="164"/>
        <v>2.8901202217900425E-9</v>
      </c>
      <c r="Z406">
        <f t="shared" si="170"/>
        <v>6.6397526890277767E-9</v>
      </c>
      <c r="AA406">
        <f t="shared" si="176"/>
        <v>1.5254145982946695E-8</v>
      </c>
      <c r="AB406">
        <f t="shared" si="139"/>
        <v>3.5044824794991002E-8</v>
      </c>
      <c r="AC406">
        <f t="shared" si="145"/>
        <v>8.0511865186330943E-8</v>
      </c>
      <c r="AD406">
        <f t="shared" si="150"/>
        <v>1.8496769419456248E-7</v>
      </c>
      <c r="AE406">
        <f t="shared" si="161"/>
        <v>4.2494417209777718E-7</v>
      </c>
      <c r="AF406">
        <f t="shared" si="167"/>
        <v>9.7626534290858719E-7</v>
      </c>
      <c r="AG406">
        <f t="shared" si="173"/>
        <v>2.2428687868794212E-6</v>
      </c>
      <c r="AH406">
        <f t="shared" si="182"/>
        <v>5.1527593719251736E-6</v>
      </c>
      <c r="AI406">
        <f t="shared" si="143"/>
        <v>1.1837932428452007E-5</v>
      </c>
      <c r="AJ406">
        <f t="shared" si="149"/>
        <v>2.7196427014257753E-5</v>
      </c>
      <c r="AK406">
        <f t="shared" si="159"/>
        <v>6.2480981946149621E-5</v>
      </c>
      <c r="AL406">
        <f t="shared" si="165"/>
        <v>1.435436023602829E-4</v>
      </c>
      <c r="AM406">
        <f t="shared" si="171"/>
        <v>3.29776599803211E-4</v>
      </c>
      <c r="AN406">
        <f t="shared" si="180"/>
        <v>7.5762767542092804E-4</v>
      </c>
      <c r="AO406">
        <f t="shared" si="141"/>
        <v>1.7405713289124955E-3</v>
      </c>
      <c r="AP406">
        <f t="shared" si="147"/>
        <v>3.998782844553574E-3</v>
      </c>
      <c r="AQ406">
        <f t="shared" si="156"/>
        <v>9.1867905510581074E-3</v>
      </c>
      <c r="AR406">
        <f t="shared" si="163"/>
        <v>2.1105702387405507E-2</v>
      </c>
      <c r="AS406">
        <f t="shared" si="169"/>
        <v>4.8488171226939228E-2</v>
      </c>
      <c r="AT406">
        <f t="shared" si="175"/>
        <v>0.11139656241541207</v>
      </c>
      <c r="AU406">
        <f t="shared" ref="AU406:AU464" si="184">$C$11*(EXP(-$C$7*($D406-($AU$14-1)*$C$3))-EXP(-$C$5*($D406-($AU$14-1)*$C$3)))</f>
        <v>0.21171434591476873</v>
      </c>
    </row>
    <row r="407" spans="1:48" x14ac:dyDescent="0.2">
      <c r="A407">
        <v>393</v>
      </c>
      <c r="B407">
        <f t="shared" si="177"/>
        <v>39</v>
      </c>
      <c r="C407">
        <f t="shared" si="151"/>
        <v>2</v>
      </c>
      <c r="D407">
        <f t="shared" si="152"/>
        <v>941.33333333333326</v>
      </c>
      <c r="E407">
        <f t="shared" si="178"/>
        <v>-641.33333333333326</v>
      </c>
      <c r="F407" t="e">
        <f t="shared" si="153"/>
        <v>#N/A</v>
      </c>
      <c r="G407" t="e">
        <f t="shared" si="179"/>
        <v>#N/A</v>
      </c>
      <c r="H407">
        <f t="shared" si="154"/>
        <v>1.9044372363791453E-15</v>
      </c>
      <c r="I407">
        <f t="shared" si="140"/>
        <v>4.375247841247663E-15</v>
      </c>
      <c r="J407">
        <f t="shared" si="146"/>
        <v>1.0051679995891039E-14</v>
      </c>
      <c r="K407">
        <f t="shared" si="157"/>
        <v>2.3092696552473285E-14</v>
      </c>
      <c r="L407">
        <f t="shared" si="162"/>
        <v>5.3053085084543534E-14</v>
      </c>
      <c r="M407">
        <f t="shared" si="168"/>
        <v>1.2188398312826581E-13</v>
      </c>
      <c r="N407">
        <f t="shared" si="174"/>
        <v>2.8001586183985064E-13</v>
      </c>
      <c r="O407">
        <f t="shared" si="183"/>
        <v>6.433075197370269E-13</v>
      </c>
      <c r="P407">
        <f t="shared" si="144"/>
        <v>1.4779325793582911E-12</v>
      </c>
      <c r="Q407">
        <f t="shared" si="155"/>
        <v>3.3953974454107761E-12</v>
      </c>
      <c r="R407">
        <f t="shared" si="160"/>
        <v>7.8005749202089874E-12</v>
      </c>
      <c r="S407">
        <f t="shared" si="166"/>
        <v>1.7921015157750386E-11</v>
      </c>
      <c r="T407">
        <f t="shared" si="172"/>
        <v>4.1171681263169599E-11</v>
      </c>
      <c r="U407">
        <f t="shared" si="181"/>
        <v>9.4587685078930344E-11</v>
      </c>
      <c r="V407">
        <f t="shared" si="142"/>
        <v>2.173054365062898E-10</v>
      </c>
      <c r="W407">
        <f t="shared" si="148"/>
        <v>4.992367948933754E-10</v>
      </c>
      <c r="X407">
        <f t="shared" si="158"/>
        <v>1.1469449700960251E-9</v>
      </c>
      <c r="Y407">
        <f t="shared" si="164"/>
        <v>2.6349876008428556E-9</v>
      </c>
      <c r="Z407">
        <f t="shared" si="170"/>
        <v>6.0536118450515453E-9</v>
      </c>
      <c r="AA407">
        <f t="shared" si="176"/>
        <v>1.3907547936402554E-8</v>
      </c>
      <c r="AB407">
        <f t="shared" si="139"/>
        <v>3.1951154873176046E-8</v>
      </c>
      <c r="AC407">
        <f t="shared" si="145"/>
        <v>7.340447808614566E-8</v>
      </c>
      <c r="AD407">
        <f t="shared" si="150"/>
        <v>1.6863920645394284E-7</v>
      </c>
      <c r="AE407">
        <f t="shared" si="161"/>
        <v>3.8743115808329911E-7</v>
      </c>
      <c r="AF407">
        <f t="shared" si="167"/>
        <v>8.9008306792976397E-7</v>
      </c>
      <c r="AG407">
        <f t="shared" si="173"/>
        <v>2.0448739118832644E-6</v>
      </c>
      <c r="AH407">
        <f t="shared" si="182"/>
        <v>4.6978865975133163E-6</v>
      </c>
      <c r="AI407">
        <f t="shared" si="143"/>
        <v>1.079290921305233E-5</v>
      </c>
      <c r="AJ407">
        <f t="shared" si="149"/>
        <v>2.4795594117331113E-5</v>
      </c>
      <c r="AK407">
        <f t="shared" si="159"/>
        <v>5.6965316347504813E-5</v>
      </c>
      <c r="AL407">
        <f t="shared" si="165"/>
        <v>1.30871930360529E-4</v>
      </c>
      <c r="AM407">
        <f t="shared" si="171"/>
        <v>3.0066474224085241E-4</v>
      </c>
      <c r="AN407">
        <f t="shared" si="180"/>
        <v>6.9074618963534942E-4</v>
      </c>
      <c r="AO407">
        <f t="shared" si="141"/>
        <v>1.5869180235091906E-3</v>
      </c>
      <c r="AP407">
        <f t="shared" si="147"/>
        <v>3.6457802462403067E-3</v>
      </c>
      <c r="AQ407">
        <f t="shared" si="156"/>
        <v>8.3758035430738526E-3</v>
      </c>
      <c r="AR407">
        <f t="shared" si="163"/>
        <v>1.9242543503414547E-2</v>
      </c>
      <c r="AS407">
        <f t="shared" si="169"/>
        <v>4.4207756136662314E-2</v>
      </c>
      <c r="AT407">
        <f t="shared" si="175"/>
        <v>0.10156275308960366</v>
      </c>
      <c r="AU407">
        <f t="shared" si="184"/>
        <v>0.22636765044372925</v>
      </c>
    </row>
    <row r="408" spans="1:48" x14ac:dyDescent="0.2">
      <c r="A408">
        <v>394</v>
      </c>
      <c r="B408">
        <f t="shared" si="177"/>
        <v>39</v>
      </c>
      <c r="C408">
        <f t="shared" si="151"/>
        <v>3</v>
      </c>
      <c r="D408">
        <f t="shared" si="152"/>
        <v>944</v>
      </c>
      <c r="E408">
        <f t="shared" si="178"/>
        <v>-644</v>
      </c>
      <c r="F408" t="e">
        <f t="shared" si="153"/>
        <v>#N/A</v>
      </c>
      <c r="G408" t="e">
        <f t="shared" si="179"/>
        <v>#N/A</v>
      </c>
      <c r="H408">
        <f t="shared" si="154"/>
        <v>1.7363182564545292E-15</v>
      </c>
      <c r="I408">
        <f t="shared" si="140"/>
        <v>3.9890118498812766E-15</v>
      </c>
      <c r="J408">
        <f t="shared" si="146"/>
        <v>9.1643427000446034E-15</v>
      </c>
      <c r="K408">
        <f t="shared" si="157"/>
        <v>2.1054130768340649E-14</v>
      </c>
      <c r="L408">
        <f t="shared" si="162"/>
        <v>4.8369690758970725E-14</v>
      </c>
      <c r="M408">
        <f t="shared" si="168"/>
        <v>1.1112436841308993E-13</v>
      </c>
      <c r="N408">
        <f t="shared" si="174"/>
        <v>2.552967583924018E-13</v>
      </c>
      <c r="O408">
        <f t="shared" si="183"/>
        <v>5.8651793280285502E-13</v>
      </c>
      <c r="P408">
        <f t="shared" si="144"/>
        <v>1.3474643691737975E-12</v>
      </c>
      <c r="Q408">
        <f t="shared" si="155"/>
        <v>3.0956602085741175E-12</v>
      </c>
      <c r="R408">
        <f t="shared" si="160"/>
        <v>7.1119595784377348E-12</v>
      </c>
      <c r="S408">
        <f t="shared" si="166"/>
        <v>1.6338992537113667E-11</v>
      </c>
      <c r="T408">
        <f t="shared" si="172"/>
        <v>3.7537147699382605E-11</v>
      </c>
      <c r="U408">
        <f t="shared" si="181"/>
        <v>8.6237719627123077E-11</v>
      </c>
      <c r="V408">
        <f t="shared" si="142"/>
        <v>1.981222533487436E-10</v>
      </c>
      <c r="W408">
        <f t="shared" si="148"/>
        <v>4.5516541302001529E-10</v>
      </c>
      <c r="X408">
        <f t="shared" si="158"/>
        <v>1.0456955223752753E-9</v>
      </c>
      <c r="Y408">
        <f t="shared" si="164"/>
        <v>2.402377452760488E-9</v>
      </c>
      <c r="Z408">
        <f t="shared" si="170"/>
        <v>5.5192140561358803E-9</v>
      </c>
      <c r="AA408">
        <f t="shared" si="176"/>
        <v>1.2679824214319598E-8</v>
      </c>
      <c r="AB408">
        <f t="shared" ref="AB408:AB464" si="185">$C$11*(EXP(-$C$7*($D408-($AB$14-1)*$C$3))-EXP(-$C$5*($D408-($AB$14-1)*$C$3)))</f>
        <v>2.9130586433280992E-8</v>
      </c>
      <c r="AC408">
        <f t="shared" si="145"/>
        <v>6.6924513432017646E-8</v>
      </c>
      <c r="AD408">
        <f t="shared" si="150"/>
        <v>1.5375215697667134E-7</v>
      </c>
      <c r="AE408">
        <f t="shared" si="161"/>
        <v>3.532296995926965E-7</v>
      </c>
      <c r="AF408">
        <f t="shared" si="167"/>
        <v>8.1150874971645335E-7</v>
      </c>
      <c r="AG408">
        <f t="shared" si="173"/>
        <v>1.8643575317299811E-6</v>
      </c>
      <c r="AH408">
        <f t="shared" si="182"/>
        <v>4.2831688596491243E-6</v>
      </c>
      <c r="AI408">
        <f t="shared" si="143"/>
        <v>9.8401380465069519E-6</v>
      </c>
      <c r="AJ408">
        <f t="shared" si="149"/>
        <v>2.2606700773932549E-5</v>
      </c>
      <c r="AK408">
        <f t="shared" si="159"/>
        <v>5.1936559981853035E-5</v>
      </c>
      <c r="AL408">
        <f t="shared" si="165"/>
        <v>1.1931888203071885E-4</v>
      </c>
      <c r="AM408">
        <f t="shared" si="171"/>
        <v>2.7412280701754406E-4</v>
      </c>
      <c r="AN408">
        <f t="shared" si="180"/>
        <v>6.297688349764446E-4</v>
      </c>
      <c r="AO408">
        <f t="shared" si="141"/>
        <v>1.4468288495316827E-3</v>
      </c>
      <c r="AP408">
        <f t="shared" si="147"/>
        <v>3.3239398388385934E-3</v>
      </c>
      <c r="AQ408">
        <f t="shared" si="156"/>
        <v>7.6364084499660045E-3</v>
      </c>
      <c r="AR408">
        <f t="shared" si="163"/>
        <v>1.7543859649122806E-2</v>
      </c>
      <c r="AS408">
        <f t="shared" si="169"/>
        <v>4.0305205438492468E-2</v>
      </c>
      <c r="AT408">
        <f t="shared" si="175"/>
        <v>9.2597046304671707E-2</v>
      </c>
      <c r="AU408">
        <f t="shared" si="184"/>
        <v>0.21163565845759974</v>
      </c>
    </row>
    <row r="409" spans="1:48" x14ac:dyDescent="0.2">
      <c r="A409">
        <v>395</v>
      </c>
      <c r="B409">
        <f t="shared" si="177"/>
        <v>39</v>
      </c>
      <c r="C409">
        <f t="shared" si="151"/>
        <v>4</v>
      </c>
      <c r="D409">
        <f t="shared" si="152"/>
        <v>946.66666666666663</v>
      </c>
      <c r="E409">
        <f t="shared" si="178"/>
        <v>-646.66666666666663</v>
      </c>
      <c r="F409" t="e">
        <f t="shared" si="153"/>
        <v>#N/A</v>
      </c>
      <c r="G409" t="e">
        <f t="shared" si="179"/>
        <v>#N/A</v>
      </c>
      <c r="H409">
        <f t="shared" si="154"/>
        <v>1.5830404017037896E-15</v>
      </c>
      <c r="I409">
        <f t="shared" si="140"/>
        <v>3.6368718106619773E-15</v>
      </c>
      <c r="J409">
        <f t="shared" si="146"/>
        <v>8.3553373324850036E-15</v>
      </c>
      <c r="K409">
        <f t="shared" si="157"/>
        <v>1.9195524498541678E-14</v>
      </c>
      <c r="L409">
        <f t="shared" si="162"/>
        <v>4.4099734829560234E-14</v>
      </c>
      <c r="M409">
        <f t="shared" si="168"/>
        <v>1.0131458570904258E-13</v>
      </c>
      <c r="N409">
        <f t="shared" si="174"/>
        <v>2.3275979588236665E-13</v>
      </c>
      <c r="O409">
        <f t="shared" si="183"/>
        <v>5.3474158927904054E-13</v>
      </c>
      <c r="P409">
        <f t="shared" si="144"/>
        <v>1.2285135679066682E-12</v>
      </c>
      <c r="Q409">
        <f t="shared" si="155"/>
        <v>2.8223830290918461E-12</v>
      </c>
      <c r="R409">
        <f t="shared" si="160"/>
        <v>6.4841334853787052E-12</v>
      </c>
      <c r="S409">
        <f t="shared" si="166"/>
        <v>1.489662693647142E-11</v>
      </c>
      <c r="T409">
        <f t="shared" si="172"/>
        <v>3.4223461713858491E-11</v>
      </c>
      <c r="U409">
        <f t="shared" si="181"/>
        <v>7.8624868346026531E-11</v>
      </c>
      <c r="V409">
        <f t="shared" si="142"/>
        <v>1.8063251386187825E-10</v>
      </c>
      <c r="W409">
        <f t="shared" si="148"/>
        <v>4.1498454306423739E-10</v>
      </c>
      <c r="X409">
        <f t="shared" si="158"/>
        <v>9.5338412393417152E-10</v>
      </c>
      <c r="Y409">
        <f t="shared" si="164"/>
        <v>2.1903015496869447E-9</v>
      </c>
      <c r="Z409">
        <f t="shared" si="170"/>
        <v>5.0319915741456996E-9</v>
      </c>
      <c r="AA409">
        <f t="shared" si="176"/>
        <v>1.1560480887160213E-8</v>
      </c>
      <c r="AB409">
        <f t="shared" si="185"/>
        <v>2.6559010756111206E-8</v>
      </c>
      <c r="AC409">
        <f t="shared" si="145"/>
        <v>6.1016583931787004E-8</v>
      </c>
      <c r="AD409">
        <f t="shared" si="150"/>
        <v>1.4017929917996454E-7</v>
      </c>
      <c r="AE409">
        <f t="shared" si="161"/>
        <v>3.2204746074532494E-7</v>
      </c>
      <c r="AF409">
        <f t="shared" si="167"/>
        <v>7.3987077677825417E-7</v>
      </c>
      <c r="AG409">
        <f t="shared" si="173"/>
        <v>1.6997766883911151E-6</v>
      </c>
      <c r="AH409">
        <f t="shared" si="182"/>
        <v>3.905061371634364E-6</v>
      </c>
      <c r="AI409">
        <f t="shared" si="143"/>
        <v>8.9714751475177185E-6</v>
      </c>
      <c r="AJ409">
        <f t="shared" si="149"/>
        <v>2.0611037487700776E-5</v>
      </c>
      <c r="AK409">
        <f t="shared" si="159"/>
        <v>4.7351729713808206E-5</v>
      </c>
      <c r="AL409">
        <f t="shared" si="165"/>
        <v>1.0878570805703143E-4</v>
      </c>
      <c r="AM409">
        <f t="shared" si="171"/>
        <v>2.499239277845994E-4</v>
      </c>
      <c r="AN409">
        <f t="shared" si="180"/>
        <v>5.7417440944113431E-4</v>
      </c>
      <c r="AO409">
        <f t="shared" si="141"/>
        <v>1.319106399212849E-3</v>
      </c>
      <c r="AP409">
        <f t="shared" si="147"/>
        <v>3.0305107016837239E-3</v>
      </c>
      <c r="AQ409">
        <f t="shared" si="156"/>
        <v>6.9622853156500082E-3</v>
      </c>
      <c r="AR409">
        <f t="shared" si="163"/>
        <v>1.5995131378214355E-2</v>
      </c>
      <c r="AS409">
        <f t="shared" si="169"/>
        <v>3.6747162204232561E-2</v>
      </c>
      <c r="AT409">
        <f t="shared" si="175"/>
        <v>8.442280953932943E-2</v>
      </c>
      <c r="AU409">
        <f t="shared" si="184"/>
        <v>0.19377999836034945</v>
      </c>
    </row>
    <row r="410" spans="1:48" x14ac:dyDescent="0.2">
      <c r="A410">
        <v>396</v>
      </c>
      <c r="B410">
        <f t="shared" si="177"/>
        <v>39</v>
      </c>
      <c r="C410">
        <f t="shared" si="151"/>
        <v>5</v>
      </c>
      <c r="D410">
        <f t="shared" si="152"/>
        <v>949.33333333333337</v>
      </c>
      <c r="E410">
        <f t="shared" si="178"/>
        <v>-649.33333333333337</v>
      </c>
      <c r="F410" t="e">
        <f t="shared" si="153"/>
        <v>#N/A</v>
      </c>
      <c r="G410" t="e">
        <f t="shared" si="179"/>
        <v>#N/A</v>
      </c>
      <c r="H410">
        <f t="shared" si="154"/>
        <v>1.4432935345295697E-15</v>
      </c>
      <c r="I410">
        <f t="shared" ref="I410:I464" si="186">$C$11*(EXP(-$C$7*($D410-($I$14-1)*$C$3))-EXP(-$C$5*($D410-($I$14-1)*$C$3)))</f>
        <v>3.3158178177839579E-15</v>
      </c>
      <c r="J410">
        <f t="shared" si="146"/>
        <v>7.617748945516583E-15</v>
      </c>
      <c r="K410">
        <f t="shared" si="157"/>
        <v>1.7500991364990595E-14</v>
      </c>
      <c r="L410">
        <f t="shared" si="162"/>
        <v>4.0206719983564023E-14</v>
      </c>
      <c r="M410">
        <f t="shared" si="168"/>
        <v>9.2370786209892826E-14</v>
      </c>
      <c r="N410">
        <f t="shared" si="174"/>
        <v>2.1221234033817343E-13</v>
      </c>
      <c r="O410">
        <f t="shared" si="183"/>
        <v>4.875359325130598E-13</v>
      </c>
      <c r="P410">
        <f t="shared" si="144"/>
        <v>1.1200634473593949E-12</v>
      </c>
      <c r="Q410">
        <f t="shared" si="155"/>
        <v>2.5732300789480898E-12</v>
      </c>
      <c r="R410">
        <f t="shared" si="160"/>
        <v>5.9117303174331239E-12</v>
      </c>
      <c r="S410">
        <f t="shared" si="166"/>
        <v>1.3581589781643058E-11</v>
      </c>
      <c r="T410">
        <f t="shared" si="172"/>
        <v>3.1202299680835846E-11</v>
      </c>
      <c r="U410">
        <f t="shared" si="181"/>
        <v>7.1684060631001298E-11</v>
      </c>
      <c r="V410">
        <f t="shared" si="142"/>
        <v>1.6468672505267783E-10</v>
      </c>
      <c r="W410">
        <f t="shared" si="148"/>
        <v>3.7835074031572008E-10</v>
      </c>
      <c r="X410">
        <f t="shared" si="158"/>
        <v>8.692217460251561E-10</v>
      </c>
      <c r="Y410">
        <f t="shared" si="164"/>
        <v>1.996947179573495E-9</v>
      </c>
      <c r="Z410">
        <f t="shared" si="170"/>
        <v>4.5877798803840855E-9</v>
      </c>
      <c r="AA410">
        <f t="shared" si="176"/>
        <v>1.0539950403371387E-8</v>
      </c>
      <c r="AB410">
        <f t="shared" si="185"/>
        <v>2.4214447380206099E-8</v>
      </c>
      <c r="AC410">
        <f t="shared" si="145"/>
        <v>5.5630191745610023E-8</v>
      </c>
      <c r="AD410">
        <f t="shared" si="150"/>
        <v>1.2780461949270376E-7</v>
      </c>
      <c r="AE410">
        <f t="shared" si="161"/>
        <v>2.936179123445811E-7</v>
      </c>
      <c r="AF410">
        <f t="shared" si="167"/>
        <v>6.7455682581576795E-7</v>
      </c>
      <c r="AG410">
        <f t="shared" si="173"/>
        <v>1.5497246323331882E-6</v>
      </c>
      <c r="AH410">
        <f t="shared" si="182"/>
        <v>3.5603322717190373E-6</v>
      </c>
      <c r="AI410">
        <f t="shared" si="143"/>
        <v>8.1794956475330304E-6</v>
      </c>
      <c r="AJ410">
        <f t="shared" si="149"/>
        <v>1.8791546390053201E-5</v>
      </c>
      <c r="AK410">
        <f t="shared" si="159"/>
        <v>4.3171636852209169E-5</v>
      </c>
      <c r="AL410">
        <f t="shared" si="165"/>
        <v>9.9182376469324112E-5</v>
      </c>
      <c r="AM410">
        <f t="shared" si="171"/>
        <v>2.2786126539001828E-4</v>
      </c>
      <c r="AN410">
        <f t="shared" si="180"/>
        <v>5.2348772144211373E-4</v>
      </c>
      <c r="AO410">
        <f t="shared" ref="AO410:AO464" si="187">$C$11*(EXP(-$C$7*($D410-($AO$14-1)*$C$3))-EXP(-$C$5*($D410-($AO$14-1)*$C$3)))</f>
        <v>1.2026589689634042E-3</v>
      </c>
      <c r="AP410">
        <f t="shared" si="147"/>
        <v>2.762984758541386E-3</v>
      </c>
      <c r="AQ410">
        <f t="shared" si="156"/>
        <v>6.347672094036738E-3</v>
      </c>
      <c r="AR410">
        <f t="shared" si="163"/>
        <v>1.4583120984961173E-2</v>
      </c>
      <c r="AS410">
        <f t="shared" si="169"/>
        <v>3.3503214172295286E-2</v>
      </c>
      <c r="AT410">
        <f t="shared" si="175"/>
        <v>7.6970174012036846E-2</v>
      </c>
      <c r="AU410">
        <f t="shared" si="184"/>
        <v>0.17680382811963441</v>
      </c>
    </row>
    <row r="411" spans="1:48" x14ac:dyDescent="0.2">
      <c r="A411">
        <v>397</v>
      </c>
      <c r="B411">
        <f t="shared" si="177"/>
        <v>39</v>
      </c>
      <c r="C411">
        <f t="shared" si="151"/>
        <v>6</v>
      </c>
      <c r="D411">
        <f t="shared" si="152"/>
        <v>952</v>
      </c>
      <c r="E411">
        <f t="shared" si="178"/>
        <v>-652</v>
      </c>
      <c r="F411" t="e">
        <f t="shared" si="153"/>
        <v>#N/A</v>
      </c>
      <c r="G411" t="e">
        <f t="shared" si="179"/>
        <v>#N/A</v>
      </c>
      <c r="H411">
        <f t="shared" si="154"/>
        <v>1.3158831730212854E-15</v>
      </c>
      <c r="I411">
        <f t="shared" si="186"/>
        <v>3.0231056724356695E-15</v>
      </c>
      <c r="J411">
        <f t="shared" si="146"/>
        <v>6.9452730258181194E-15</v>
      </c>
      <c r="K411">
        <f t="shared" si="157"/>
        <v>1.595604739952511E-14</v>
      </c>
      <c r="L411">
        <f t="shared" si="162"/>
        <v>3.6657370800178426E-14</v>
      </c>
      <c r="M411">
        <f t="shared" si="168"/>
        <v>8.4216523073362607E-14</v>
      </c>
      <c r="N411">
        <f t="shared" si="174"/>
        <v>1.9347876303588297E-13</v>
      </c>
      <c r="O411">
        <f t="shared" si="183"/>
        <v>4.4449747365235984E-13</v>
      </c>
      <c r="P411">
        <f t="shared" si="144"/>
        <v>1.0211870335696038E-12</v>
      </c>
      <c r="Q411">
        <f t="shared" si="155"/>
        <v>2.346071731211412E-12</v>
      </c>
      <c r="R411">
        <f t="shared" si="160"/>
        <v>5.3898574766951907E-12</v>
      </c>
      <c r="S411">
        <f t="shared" si="166"/>
        <v>1.2382640834296472E-11</v>
      </c>
      <c r="T411">
        <f t="shared" si="172"/>
        <v>2.8447838313750943E-11</v>
      </c>
      <c r="U411">
        <f t="shared" si="181"/>
        <v>6.5355970148454668E-11</v>
      </c>
      <c r="V411">
        <f t="shared" si="142"/>
        <v>1.5014859079753045E-10</v>
      </c>
      <c r="W411">
        <f t="shared" si="148"/>
        <v>3.4495087850849236E-10</v>
      </c>
      <c r="X411">
        <f t="shared" si="158"/>
        <v>7.924890133949747E-10</v>
      </c>
      <c r="Y411">
        <f t="shared" si="164"/>
        <v>1.8206616520800614E-9</v>
      </c>
      <c r="Z411">
        <f t="shared" si="170"/>
        <v>4.182782089501102E-9</v>
      </c>
      <c r="AA411">
        <f t="shared" si="176"/>
        <v>9.6095098110419535E-9</v>
      </c>
      <c r="AB411">
        <f t="shared" si="185"/>
        <v>2.2076856224543524E-8</v>
      </c>
      <c r="AC411">
        <f t="shared" si="145"/>
        <v>5.07192968572784E-8</v>
      </c>
      <c r="AD411">
        <f t="shared" si="150"/>
        <v>1.1652234573312398E-7</v>
      </c>
      <c r="AE411">
        <f t="shared" si="161"/>
        <v>2.6769805372807064E-7</v>
      </c>
      <c r="AF411">
        <f t="shared" si="167"/>
        <v>6.1500862790668418E-7</v>
      </c>
      <c r="AG411">
        <f t="shared" si="173"/>
        <v>1.4129187983707839E-6</v>
      </c>
      <c r="AH411">
        <f t="shared" si="182"/>
        <v>3.2460349988658138E-6</v>
      </c>
      <c r="AI411">
        <f t="shared" si="143"/>
        <v>7.4574301269199262E-6</v>
      </c>
      <c r="AJ411">
        <f t="shared" si="149"/>
        <v>1.7132675438596497E-5</v>
      </c>
      <c r="AK411">
        <f t="shared" si="159"/>
        <v>3.9360552186027815E-5</v>
      </c>
      <c r="AL411">
        <f t="shared" si="165"/>
        <v>9.0426803095730208E-5</v>
      </c>
      <c r="AM411">
        <f t="shared" si="171"/>
        <v>2.0774623992741217E-4</v>
      </c>
      <c r="AN411">
        <f t="shared" si="180"/>
        <v>4.7727552812287512E-4</v>
      </c>
      <c r="AO411">
        <f t="shared" si="187"/>
        <v>1.0964912280701756E-3</v>
      </c>
      <c r="AP411">
        <f t="shared" si="147"/>
        <v>2.5190753399057793E-3</v>
      </c>
      <c r="AQ411">
        <f t="shared" si="156"/>
        <v>5.7873153981267316E-3</v>
      </c>
      <c r="AR411">
        <f t="shared" si="163"/>
        <v>1.329575935535437E-2</v>
      </c>
      <c r="AS411">
        <f t="shared" si="169"/>
        <v>3.0545633799864007E-2</v>
      </c>
      <c r="AT411">
        <f t="shared" si="175"/>
        <v>7.0175438596235928E-2</v>
      </c>
      <c r="AU411">
        <f t="shared" si="184"/>
        <v>0.16121653858511018</v>
      </c>
    </row>
    <row r="412" spans="1:48" x14ac:dyDescent="0.2">
      <c r="A412">
        <v>398</v>
      </c>
      <c r="B412">
        <f t="shared" si="177"/>
        <v>39</v>
      </c>
      <c r="C412">
        <f t="shared" si="151"/>
        <v>7</v>
      </c>
      <c r="D412">
        <f t="shared" si="152"/>
        <v>954.66666666666674</v>
      </c>
      <c r="E412">
        <f t="shared" si="178"/>
        <v>-654.66666666666674</v>
      </c>
      <c r="F412" t="e">
        <f t="shared" si="153"/>
        <v>#N/A</v>
      </c>
      <c r="G412" t="e">
        <f t="shared" si="179"/>
        <v>#N/A</v>
      </c>
      <c r="H412">
        <f t="shared" si="154"/>
        <v>1.1997202811588503E-15</v>
      </c>
      <c r="I412">
        <f t="shared" si="186"/>
        <v>2.7562334268474937E-15</v>
      </c>
      <c r="J412">
        <f t="shared" si="146"/>
        <v>6.332161606815137E-15</v>
      </c>
      <c r="K412">
        <f t="shared" si="157"/>
        <v>1.4547487242647859E-14</v>
      </c>
      <c r="L412">
        <f t="shared" si="162"/>
        <v>3.3421349329939907E-14</v>
      </c>
      <c r="M412">
        <f t="shared" si="168"/>
        <v>7.6782097994166459E-14</v>
      </c>
      <c r="N412">
        <f t="shared" si="174"/>
        <v>1.7639893931824033E-13</v>
      </c>
      <c r="O412">
        <f t="shared" si="183"/>
        <v>4.0525834283616751E-13</v>
      </c>
      <c r="P412">
        <f t="shared" si="144"/>
        <v>9.3103918352946013E-13</v>
      </c>
      <c r="Q412">
        <f t="shared" si="155"/>
        <v>2.1389663571161472E-12</v>
      </c>
      <c r="R412">
        <f t="shared" si="160"/>
        <v>4.914054271626638E-12</v>
      </c>
      <c r="S412">
        <f t="shared" si="166"/>
        <v>1.1289532116367347E-11</v>
      </c>
      <c r="T412">
        <f t="shared" si="172"/>
        <v>2.5936533941514733E-11</v>
      </c>
      <c r="U412">
        <f t="shared" si="181"/>
        <v>5.9586507745885487E-11</v>
      </c>
      <c r="V412">
        <f t="shared" ref="V412:V464" si="188">$C$11*(EXP(-$C$7*($D412-($V$14-1)*$C$3))-EXP(-$C$5*($D412-($V$14-1)*$C$3)))</f>
        <v>1.368938468554335E-10</v>
      </c>
      <c r="W412">
        <f t="shared" si="148"/>
        <v>3.1449947338410499E-10</v>
      </c>
      <c r="X412">
        <f t="shared" si="158"/>
        <v>7.2253005544751053E-10</v>
      </c>
      <c r="Y412">
        <f t="shared" si="164"/>
        <v>1.659938172256944E-9</v>
      </c>
      <c r="Z412">
        <f t="shared" si="170"/>
        <v>3.8135364957366728E-9</v>
      </c>
      <c r="AA412">
        <f t="shared" si="176"/>
        <v>8.7612061987477489E-9</v>
      </c>
      <c r="AB412">
        <f t="shared" si="185"/>
        <v>2.0127966296582732E-8</v>
      </c>
      <c r="AC412">
        <f t="shared" si="145"/>
        <v>4.62419235486407E-8</v>
      </c>
      <c r="AD412">
        <f t="shared" si="150"/>
        <v>1.0623604302444447E-7</v>
      </c>
      <c r="AE412">
        <f t="shared" si="161"/>
        <v>2.440663357271468E-7</v>
      </c>
      <c r="AF412">
        <f t="shared" si="167"/>
        <v>5.6071719671985519E-7</v>
      </c>
      <c r="AG412">
        <f t="shared" si="173"/>
        <v>1.2881898429812932E-6</v>
      </c>
      <c r="AH412">
        <f t="shared" si="182"/>
        <v>2.9594831071130014E-6</v>
      </c>
      <c r="AI412">
        <f t="shared" si="143"/>
        <v>6.7991067535644374E-6</v>
      </c>
      <c r="AJ412">
        <f t="shared" si="149"/>
        <v>1.5620245486537402E-5</v>
      </c>
      <c r="AK412">
        <f t="shared" si="159"/>
        <v>3.5885900590070752E-5</v>
      </c>
      <c r="AL412">
        <f t="shared" si="165"/>
        <v>8.2444149950802804E-5</v>
      </c>
      <c r="AM412">
        <f t="shared" si="171"/>
        <v>1.8940691885523198E-4</v>
      </c>
      <c r="AN412">
        <f t="shared" si="180"/>
        <v>4.3514283222812383E-4</v>
      </c>
      <c r="AO412">
        <f t="shared" si="187"/>
        <v>9.9969571113839328E-4</v>
      </c>
      <c r="AP412">
        <f t="shared" si="147"/>
        <v>2.2966976377645273E-3</v>
      </c>
      <c r="AQ412">
        <f t="shared" si="156"/>
        <v>5.276425596851376E-3</v>
      </c>
      <c r="AR412">
        <f t="shared" si="163"/>
        <v>1.2122042806734849E-2</v>
      </c>
      <c r="AS412">
        <f t="shared" si="169"/>
        <v>2.7849141262599915E-2</v>
      </c>
      <c r="AT412">
        <f t="shared" si="175"/>
        <v>6.3980525512816938E-2</v>
      </c>
      <c r="AU412">
        <f t="shared" si="184"/>
        <v>0.14698797426010388</v>
      </c>
    </row>
    <row r="413" spans="1:48" x14ac:dyDescent="0.2">
      <c r="A413">
        <v>399</v>
      </c>
      <c r="B413">
        <f t="shared" si="177"/>
        <v>39</v>
      </c>
      <c r="C413">
        <f t="shared" si="151"/>
        <v>8</v>
      </c>
      <c r="D413">
        <f t="shared" si="152"/>
        <v>957.33333333333326</v>
      </c>
      <c r="E413">
        <f t="shared" si="178"/>
        <v>-657.33333333333326</v>
      </c>
      <c r="F413" t="e">
        <f t="shared" si="153"/>
        <v>#N/A</v>
      </c>
      <c r="G413" t="e">
        <f t="shared" si="179"/>
        <v>#N/A</v>
      </c>
      <c r="H413">
        <f t="shared" si="154"/>
        <v>1.0938119603119118E-15</v>
      </c>
      <c r="I413">
        <f t="shared" si="186"/>
        <v>2.5129199989727593E-15</v>
      </c>
      <c r="J413">
        <f t="shared" si="146"/>
        <v>5.7731741381183206E-15</v>
      </c>
      <c r="K413">
        <f t="shared" si="157"/>
        <v>1.3263271271135882E-14</v>
      </c>
      <c r="L413">
        <f t="shared" si="162"/>
        <v>3.0470995782066445E-14</v>
      </c>
      <c r="M413">
        <f t="shared" si="168"/>
        <v>7.0003965459962647E-14</v>
      </c>
      <c r="N413">
        <f t="shared" si="174"/>
        <v>1.608268799342567E-13</v>
      </c>
      <c r="O413">
        <f t="shared" si="183"/>
        <v>3.6948314483957272E-13</v>
      </c>
      <c r="P413">
        <f t="shared" si="144"/>
        <v>8.4884936135269685E-13</v>
      </c>
      <c r="Q413">
        <f t="shared" si="155"/>
        <v>1.9501437300522533E-12</v>
      </c>
      <c r="R413">
        <f t="shared" si="160"/>
        <v>4.4802537894375956E-12</v>
      </c>
      <c r="S413">
        <f t="shared" si="166"/>
        <v>1.0292920315792398E-11</v>
      </c>
      <c r="T413">
        <f t="shared" si="172"/>
        <v>2.3646921269732583E-11</v>
      </c>
      <c r="U413">
        <f t="shared" si="181"/>
        <v>5.4326359126572431E-11</v>
      </c>
      <c r="V413">
        <f t="shared" si="188"/>
        <v>1.2480919872334385E-10</v>
      </c>
      <c r="W413">
        <f t="shared" si="148"/>
        <v>2.8673624252400628E-10</v>
      </c>
      <c r="X413">
        <f t="shared" si="158"/>
        <v>6.5874690021071379E-10</v>
      </c>
      <c r="Y413">
        <f t="shared" si="164"/>
        <v>1.5134029612628859E-9</v>
      </c>
      <c r="Z413">
        <f t="shared" si="170"/>
        <v>3.4768869841006376E-9</v>
      </c>
      <c r="AA413">
        <f t="shared" si="176"/>
        <v>7.9877887182940097E-9</v>
      </c>
      <c r="AB413">
        <f t="shared" si="185"/>
        <v>1.8351119521536408E-8</v>
      </c>
      <c r="AC413">
        <f t="shared" si="145"/>
        <v>4.2159801613485702E-8</v>
      </c>
      <c r="AD413">
        <f t="shared" si="150"/>
        <v>9.6857789520824752E-8</v>
      </c>
      <c r="AE413">
        <f t="shared" si="161"/>
        <v>2.2252076698244091E-7</v>
      </c>
      <c r="AF413">
        <f t="shared" si="167"/>
        <v>5.1121847797081694E-7</v>
      </c>
      <c r="AG413">
        <f t="shared" si="173"/>
        <v>1.174471649378331E-6</v>
      </c>
      <c r="AH413">
        <f t="shared" si="182"/>
        <v>2.698227303263082E-6</v>
      </c>
      <c r="AI413">
        <f t="shared" si="143"/>
        <v>6.1988985293327765E-6</v>
      </c>
      <c r="AJ413">
        <f t="shared" si="149"/>
        <v>1.4241329086876202E-5</v>
      </c>
      <c r="AK413">
        <f t="shared" si="159"/>
        <v>3.2717982590132244E-5</v>
      </c>
      <c r="AL413">
        <f t="shared" si="165"/>
        <v>7.5166185560213088E-5</v>
      </c>
      <c r="AM413">
        <f t="shared" si="171"/>
        <v>1.7268654740883733E-4</v>
      </c>
      <c r="AN413">
        <f t="shared" si="180"/>
        <v>3.9672950587729791E-4</v>
      </c>
      <c r="AO413">
        <f t="shared" si="187"/>
        <v>9.1144506156007744E-4</v>
      </c>
      <c r="AP413">
        <f t="shared" si="147"/>
        <v>2.0939508857684627E-3</v>
      </c>
      <c r="AQ413">
        <f t="shared" si="156"/>
        <v>4.8106358758536359E-3</v>
      </c>
      <c r="AR413">
        <f t="shared" si="163"/>
        <v>1.1051939034165585E-2</v>
      </c>
      <c r="AS413">
        <f t="shared" si="169"/>
        <v>2.5390688376147059E-2</v>
      </c>
      <c r="AT413">
        <f t="shared" si="175"/>
        <v>5.8332483939838579E-2</v>
      </c>
      <c r="AU413">
        <f t="shared" si="184"/>
        <v>0.1340127504531386</v>
      </c>
    </row>
    <row r="414" spans="1:48" x14ac:dyDescent="0.2">
      <c r="A414">
        <v>400</v>
      </c>
      <c r="B414">
        <f t="shared" si="177"/>
        <v>39</v>
      </c>
      <c r="C414">
        <f t="shared" si="151"/>
        <v>9</v>
      </c>
      <c r="D414">
        <f t="shared" si="152"/>
        <v>960</v>
      </c>
      <c r="E414">
        <f t="shared" si="178"/>
        <v>-660</v>
      </c>
      <c r="F414" t="e">
        <f t="shared" si="153"/>
        <v>#N/A</v>
      </c>
      <c r="G414" t="e">
        <f t="shared" si="179"/>
        <v>#N/A</v>
      </c>
      <c r="H414">
        <f t="shared" si="154"/>
        <v>9.9725296247031895E-16</v>
      </c>
      <c r="I414">
        <f t="shared" si="186"/>
        <v>2.2910856750111426E-15</v>
      </c>
      <c r="J414">
        <f t="shared" si="146"/>
        <v>5.2635326920851614E-15</v>
      </c>
      <c r="K414">
        <f t="shared" si="157"/>
        <v>1.209242268974268E-14</v>
      </c>
      <c r="L414">
        <f t="shared" si="162"/>
        <v>2.7781092103272481E-14</v>
      </c>
      <c r="M414">
        <f t="shared" si="168"/>
        <v>6.3824189598100438E-14</v>
      </c>
      <c r="N414">
        <f t="shared" si="174"/>
        <v>1.4662948320071373E-13</v>
      </c>
      <c r="O414">
        <f t="shared" si="183"/>
        <v>3.3686609229345048E-13</v>
      </c>
      <c r="P414">
        <f t="shared" si="144"/>
        <v>7.73915052143532E-13</v>
      </c>
      <c r="Q414">
        <f t="shared" si="155"/>
        <v>1.7779898946094333E-12</v>
      </c>
      <c r="R414">
        <f t="shared" si="160"/>
        <v>4.0847481342784159E-12</v>
      </c>
      <c r="S414">
        <f t="shared" si="166"/>
        <v>9.3842869248456497E-12</v>
      </c>
      <c r="T414">
        <f t="shared" si="172"/>
        <v>2.1559429906780766E-11</v>
      </c>
      <c r="U414">
        <f t="shared" si="181"/>
        <v>4.9530563337185893E-11</v>
      </c>
      <c r="V414">
        <f t="shared" si="188"/>
        <v>1.1379135325500378E-10</v>
      </c>
      <c r="W414">
        <f t="shared" si="148"/>
        <v>2.6142388059381872E-10</v>
      </c>
      <c r="X414">
        <f t="shared" si="158"/>
        <v>6.0059436319012189E-10</v>
      </c>
      <c r="Y414">
        <f t="shared" si="164"/>
        <v>1.3798035140339697E-9</v>
      </c>
      <c r="Z414">
        <f t="shared" si="170"/>
        <v>3.1699560535798992E-9</v>
      </c>
      <c r="AA414">
        <f t="shared" si="176"/>
        <v>7.2826466083202471E-9</v>
      </c>
      <c r="AB414">
        <f t="shared" si="185"/>
        <v>1.6731128358004412E-8</v>
      </c>
      <c r="AC414">
        <f t="shared" si="145"/>
        <v>3.8438039244167821E-8</v>
      </c>
      <c r="AD414">
        <f t="shared" si="150"/>
        <v>8.8307424898174111E-8</v>
      </c>
      <c r="AE414">
        <f t="shared" si="161"/>
        <v>2.0287718742911363E-7</v>
      </c>
      <c r="AF414">
        <f t="shared" si="167"/>
        <v>4.6608938293249603E-7</v>
      </c>
      <c r="AG414">
        <f t="shared" si="173"/>
        <v>1.0707922149122809E-6</v>
      </c>
      <c r="AH414">
        <f t="shared" si="182"/>
        <v>2.4600345116267376E-6</v>
      </c>
      <c r="AI414">
        <f t="shared" ref="AI414:AI464" si="189">$C$11*(EXP(-$C$7*($D414-($AI$14-1)*$C$3))-EXP(-$C$5*($D414-($AI$14-1)*$C$3)))</f>
        <v>5.6516751934831363E-6</v>
      </c>
      <c r="AJ414">
        <f t="shared" si="149"/>
        <v>1.2984139995463257E-5</v>
      </c>
      <c r="AK414">
        <f t="shared" si="159"/>
        <v>2.9829720507679708E-5</v>
      </c>
      <c r="AL414">
        <f t="shared" si="165"/>
        <v>6.8530701754386002E-5</v>
      </c>
      <c r="AM414">
        <f t="shared" si="171"/>
        <v>1.5744220874411129E-4</v>
      </c>
      <c r="AN414">
        <f t="shared" si="180"/>
        <v>3.6170721238292089E-4</v>
      </c>
      <c r="AO414">
        <f t="shared" si="187"/>
        <v>8.3098495970964812E-4</v>
      </c>
      <c r="AP414">
        <f t="shared" si="147"/>
        <v>1.9091021124915007E-3</v>
      </c>
      <c r="AQ414">
        <f t="shared" si="156"/>
        <v>4.3859649122807032E-3</v>
      </c>
      <c r="AR414">
        <f t="shared" si="163"/>
        <v>1.0076301359623119E-2</v>
      </c>
      <c r="AS414">
        <f t="shared" si="169"/>
        <v>2.3149261592506919E-2</v>
      </c>
      <c r="AT414">
        <f t="shared" si="175"/>
        <v>5.3183037421416487E-2</v>
      </c>
      <c r="AU414">
        <f t="shared" si="184"/>
        <v>0.12218251846832767</v>
      </c>
    </row>
    <row r="415" spans="1:48" s="1" customFormat="1" x14ac:dyDescent="0.2">
      <c r="A415" s="1">
        <v>401</v>
      </c>
      <c r="B415" s="1">
        <f t="shared" si="177"/>
        <v>40</v>
      </c>
      <c r="C415" s="1">
        <f t="shared" si="151"/>
        <v>0</v>
      </c>
      <c r="D415" s="1">
        <f t="shared" si="152"/>
        <v>960</v>
      </c>
      <c r="E415" s="1">
        <f t="shared" si="178"/>
        <v>-660</v>
      </c>
      <c r="F415" s="1" t="e">
        <f t="shared" si="153"/>
        <v>#N/A</v>
      </c>
      <c r="G415" s="1" t="e">
        <f t="shared" si="179"/>
        <v>#N/A</v>
      </c>
      <c r="H415" s="1">
        <f t="shared" si="154"/>
        <v>9.9725296247031895E-16</v>
      </c>
      <c r="I415" s="1">
        <f t="shared" si="186"/>
        <v>2.2910856750111426E-15</v>
      </c>
      <c r="J415" s="1">
        <f t="shared" si="146"/>
        <v>5.2635326920851614E-15</v>
      </c>
      <c r="K415" s="1">
        <f t="shared" si="157"/>
        <v>1.209242268974268E-14</v>
      </c>
      <c r="L415" s="1">
        <f t="shared" si="162"/>
        <v>2.7781092103272481E-14</v>
      </c>
      <c r="M415" s="1">
        <f t="shared" si="168"/>
        <v>6.3824189598100438E-14</v>
      </c>
      <c r="N415" s="1">
        <f t="shared" si="174"/>
        <v>1.4662948320071373E-13</v>
      </c>
      <c r="O415" s="1">
        <f t="shared" si="183"/>
        <v>3.3686609229345048E-13</v>
      </c>
      <c r="P415" s="1">
        <f t="shared" si="144"/>
        <v>7.73915052143532E-13</v>
      </c>
      <c r="Q415" s="1">
        <f t="shared" si="155"/>
        <v>1.7779898946094333E-12</v>
      </c>
      <c r="R415" s="1">
        <f t="shared" si="160"/>
        <v>4.0847481342784159E-12</v>
      </c>
      <c r="S415" s="1">
        <f t="shared" si="166"/>
        <v>9.3842869248456497E-12</v>
      </c>
      <c r="T415" s="1">
        <f t="shared" si="172"/>
        <v>2.1559429906780766E-11</v>
      </c>
      <c r="U415" s="1">
        <f t="shared" si="181"/>
        <v>4.9530563337185893E-11</v>
      </c>
      <c r="V415" s="1">
        <f t="shared" si="188"/>
        <v>1.1379135325500378E-10</v>
      </c>
      <c r="W415" s="1">
        <f t="shared" si="148"/>
        <v>2.6142388059381872E-10</v>
      </c>
      <c r="X415" s="1">
        <f t="shared" si="158"/>
        <v>6.0059436319012189E-10</v>
      </c>
      <c r="Y415" s="1">
        <f t="shared" si="164"/>
        <v>1.3798035140339697E-9</v>
      </c>
      <c r="Z415" s="1">
        <f t="shared" si="170"/>
        <v>3.1699560535798992E-9</v>
      </c>
      <c r="AA415" s="1">
        <f t="shared" si="176"/>
        <v>7.2826466083202471E-9</v>
      </c>
      <c r="AB415" s="1">
        <f t="shared" si="185"/>
        <v>1.6731128358004412E-8</v>
      </c>
      <c r="AC415" s="1">
        <f t="shared" si="145"/>
        <v>3.8438039244167821E-8</v>
      </c>
      <c r="AD415" s="1">
        <f t="shared" si="150"/>
        <v>8.8307424898174111E-8</v>
      </c>
      <c r="AE415" s="1">
        <f t="shared" si="161"/>
        <v>2.0287718742911363E-7</v>
      </c>
      <c r="AF415" s="1">
        <f t="shared" si="167"/>
        <v>4.6608938293249603E-7</v>
      </c>
      <c r="AG415" s="1">
        <f t="shared" si="173"/>
        <v>1.0707922149122809E-6</v>
      </c>
      <c r="AH415" s="1">
        <f t="shared" si="182"/>
        <v>2.4600345116267376E-6</v>
      </c>
      <c r="AI415" s="1">
        <f t="shared" si="189"/>
        <v>5.6516751934831363E-6</v>
      </c>
      <c r="AJ415" s="1">
        <f t="shared" si="149"/>
        <v>1.2984139995463257E-5</v>
      </c>
      <c r="AK415" s="1">
        <f t="shared" si="159"/>
        <v>2.9829720507679708E-5</v>
      </c>
      <c r="AL415" s="1">
        <f t="shared" si="165"/>
        <v>6.8530701754386002E-5</v>
      </c>
      <c r="AM415" s="1">
        <f t="shared" si="171"/>
        <v>1.5744220874411129E-4</v>
      </c>
      <c r="AN415" s="1">
        <f t="shared" si="180"/>
        <v>3.6170721238292089E-4</v>
      </c>
      <c r="AO415" s="1">
        <f t="shared" si="187"/>
        <v>8.3098495970964812E-4</v>
      </c>
      <c r="AP415" s="1">
        <f t="shared" si="147"/>
        <v>1.9091021124915007E-3</v>
      </c>
      <c r="AQ415" s="1">
        <f t="shared" si="156"/>
        <v>4.3859649122807032E-3</v>
      </c>
      <c r="AR415" s="1">
        <f t="shared" si="163"/>
        <v>1.0076301359623119E-2</v>
      </c>
      <c r="AS415" s="1">
        <f t="shared" si="169"/>
        <v>2.3149261592506919E-2</v>
      </c>
      <c r="AT415" s="1">
        <f t="shared" si="175"/>
        <v>5.3183037421416487E-2</v>
      </c>
      <c r="AU415" s="1">
        <f t="shared" si="184"/>
        <v>0.12218251846832767</v>
      </c>
      <c r="AV415" s="1">
        <f>$C$11*(EXP(-$C$7*($D415-($AV$14-1)*$C$3))-EXP(-$C$5*($D415-($AV$14-1)*$C$3)))</f>
        <v>0</v>
      </c>
    </row>
    <row r="416" spans="1:48" x14ac:dyDescent="0.2">
      <c r="A416">
        <v>402</v>
      </c>
      <c r="B416">
        <f t="shared" si="177"/>
        <v>40</v>
      </c>
      <c r="C416">
        <f t="shared" si="151"/>
        <v>1</v>
      </c>
      <c r="D416">
        <f t="shared" si="152"/>
        <v>962.66666666666674</v>
      </c>
      <c r="E416">
        <f t="shared" si="178"/>
        <v>-662.66666666666674</v>
      </c>
      <c r="F416" t="e">
        <f t="shared" si="153"/>
        <v>#N/A</v>
      </c>
      <c r="G416" t="e">
        <f t="shared" si="179"/>
        <v>#N/A</v>
      </c>
      <c r="H416">
        <f t="shared" si="154"/>
        <v>9.0921795266548762E-16</v>
      </c>
      <c r="I416">
        <f t="shared" si="186"/>
        <v>2.0888343331212434E-15</v>
      </c>
      <c r="J416">
        <f t="shared" si="146"/>
        <v>4.7988811246354021E-15</v>
      </c>
      <c r="K416">
        <f t="shared" si="157"/>
        <v>1.1024933707390016E-14</v>
      </c>
      <c r="L416">
        <f t="shared" si="162"/>
        <v>2.5328646427260551E-14</v>
      </c>
      <c r="M416">
        <f t="shared" si="168"/>
        <v>5.818994897059146E-14</v>
      </c>
      <c r="N416">
        <f t="shared" si="174"/>
        <v>1.3368539731975963E-13</v>
      </c>
      <c r="O416">
        <f t="shared" si="183"/>
        <v>3.0712839197666482E-13</v>
      </c>
      <c r="P416">
        <f t="shared" ref="P416:P464" si="190">$C$11*(EXP(-$C$7*($D416-($P$14-1)*$C$3))-EXP(-$C$5*($D416-($P$14-1)*$C$3)))</f>
        <v>7.0559575727295899E-13</v>
      </c>
      <c r="Q416">
        <f t="shared" si="155"/>
        <v>1.6210333713446704E-12</v>
      </c>
      <c r="R416">
        <f t="shared" si="160"/>
        <v>3.7241567341178421E-12</v>
      </c>
      <c r="S416">
        <f t="shared" si="166"/>
        <v>8.5558654284645904E-12</v>
      </c>
      <c r="T416">
        <f t="shared" si="172"/>
        <v>1.9656217086506555E-11</v>
      </c>
      <c r="U416">
        <f t="shared" si="181"/>
        <v>4.5158128465469395E-11</v>
      </c>
      <c r="V416">
        <f t="shared" si="188"/>
        <v>1.0374613576605896E-10</v>
      </c>
      <c r="W416">
        <f t="shared" si="148"/>
        <v>2.38346030983542E-10</v>
      </c>
      <c r="X416">
        <f t="shared" si="158"/>
        <v>5.475753874217342E-10</v>
      </c>
      <c r="Y416">
        <f t="shared" si="164"/>
        <v>1.2579978935364204E-9</v>
      </c>
      <c r="Z416">
        <f t="shared" si="170"/>
        <v>2.8901202217900425E-9</v>
      </c>
      <c r="AA416">
        <f t="shared" si="176"/>
        <v>6.6397526890277767E-9</v>
      </c>
      <c r="AB416">
        <f t="shared" si="185"/>
        <v>1.5254145982946695E-8</v>
      </c>
      <c r="AC416">
        <f t="shared" si="145"/>
        <v>3.5044824794991002E-8</v>
      </c>
      <c r="AD416">
        <f t="shared" si="150"/>
        <v>8.0511865186330943E-8</v>
      </c>
      <c r="AE416">
        <f t="shared" si="161"/>
        <v>1.8496769419456248E-7</v>
      </c>
      <c r="AF416">
        <f t="shared" si="167"/>
        <v>4.2494417209777718E-7</v>
      </c>
      <c r="AG416">
        <f t="shared" si="173"/>
        <v>9.7626534290858719E-7</v>
      </c>
      <c r="AH416">
        <f t="shared" si="182"/>
        <v>2.2428687868794212E-6</v>
      </c>
      <c r="AI416">
        <f t="shared" si="189"/>
        <v>5.1527593719251736E-6</v>
      </c>
      <c r="AJ416">
        <f t="shared" si="149"/>
        <v>1.1837932428452007E-5</v>
      </c>
      <c r="AK416">
        <f t="shared" si="159"/>
        <v>2.7196427014257753E-5</v>
      </c>
      <c r="AL416">
        <f t="shared" si="165"/>
        <v>6.2480981946149621E-5</v>
      </c>
      <c r="AM416">
        <f t="shared" si="171"/>
        <v>1.435436023602829E-4</v>
      </c>
      <c r="AN416">
        <f t="shared" si="180"/>
        <v>3.29776599803211E-4</v>
      </c>
      <c r="AO416">
        <f t="shared" si="187"/>
        <v>7.5762767542092804E-4</v>
      </c>
      <c r="AP416">
        <f t="shared" si="147"/>
        <v>1.7405713289124955E-3</v>
      </c>
      <c r="AQ416">
        <f t="shared" si="156"/>
        <v>3.998782844553574E-3</v>
      </c>
      <c r="AR416">
        <f t="shared" si="163"/>
        <v>9.1867905510581074E-3</v>
      </c>
      <c r="AS416">
        <f t="shared" si="169"/>
        <v>2.1105702387405507E-2</v>
      </c>
      <c r="AT416">
        <f t="shared" si="175"/>
        <v>4.8488171226939228E-2</v>
      </c>
      <c r="AU416">
        <f t="shared" si="184"/>
        <v>0.11139656241541207</v>
      </c>
      <c r="AV416">
        <f t="shared" ref="AV416:AV464" si="191">$C$11*(EXP(-$C$7*($D416-($AV$14-1)*$C$3))-EXP(-$C$5*($D416-($AV$14-1)*$C$3)))</f>
        <v>0.21171434591476873</v>
      </c>
    </row>
    <row r="417" spans="1:49" x14ac:dyDescent="0.2">
      <c r="A417">
        <v>403</v>
      </c>
      <c r="B417">
        <f t="shared" si="177"/>
        <v>40</v>
      </c>
      <c r="C417">
        <f t="shared" si="151"/>
        <v>2</v>
      </c>
      <c r="D417">
        <f t="shared" si="152"/>
        <v>965.33333333333326</v>
      </c>
      <c r="E417">
        <f t="shared" si="178"/>
        <v>-665.33333333333326</v>
      </c>
      <c r="F417" t="e">
        <f t="shared" si="153"/>
        <v>#N/A</v>
      </c>
      <c r="G417" t="e">
        <f t="shared" si="179"/>
        <v>#N/A</v>
      </c>
      <c r="H417">
        <f t="shared" si="154"/>
        <v>8.2895445444599223E-16</v>
      </c>
      <c r="I417">
        <f t="shared" si="186"/>
        <v>1.9044372363791453E-15</v>
      </c>
      <c r="J417">
        <f t="shared" si="146"/>
        <v>4.375247841247663E-15</v>
      </c>
      <c r="K417">
        <f t="shared" si="157"/>
        <v>1.0051679995891039E-14</v>
      </c>
      <c r="L417">
        <f t="shared" si="162"/>
        <v>2.3092696552473285E-14</v>
      </c>
      <c r="M417">
        <f t="shared" si="168"/>
        <v>5.3053085084543534E-14</v>
      </c>
      <c r="N417">
        <f t="shared" si="174"/>
        <v>1.2188398312826581E-13</v>
      </c>
      <c r="O417">
        <f t="shared" si="183"/>
        <v>2.8001586183985064E-13</v>
      </c>
      <c r="P417">
        <f t="shared" si="190"/>
        <v>6.433075197370269E-13</v>
      </c>
      <c r="Q417">
        <f t="shared" si="155"/>
        <v>1.4779325793582911E-12</v>
      </c>
      <c r="R417">
        <f t="shared" si="160"/>
        <v>3.3953974454107761E-12</v>
      </c>
      <c r="S417">
        <f t="shared" si="166"/>
        <v>7.8005749202089874E-12</v>
      </c>
      <c r="T417">
        <f t="shared" si="172"/>
        <v>1.7921015157750386E-11</v>
      </c>
      <c r="U417">
        <f t="shared" si="181"/>
        <v>4.1171681263169599E-11</v>
      </c>
      <c r="V417">
        <f t="shared" si="188"/>
        <v>9.4587685078930344E-11</v>
      </c>
      <c r="W417">
        <f t="shared" si="148"/>
        <v>2.173054365062898E-10</v>
      </c>
      <c r="X417">
        <f t="shared" si="158"/>
        <v>4.992367948933754E-10</v>
      </c>
      <c r="Y417">
        <f t="shared" si="164"/>
        <v>1.1469449700960251E-9</v>
      </c>
      <c r="Z417">
        <f t="shared" si="170"/>
        <v>2.6349876008428556E-9</v>
      </c>
      <c r="AA417">
        <f t="shared" si="176"/>
        <v>6.0536118450515453E-9</v>
      </c>
      <c r="AB417">
        <f t="shared" si="185"/>
        <v>1.3907547936402554E-8</v>
      </c>
      <c r="AC417">
        <f t="shared" si="145"/>
        <v>3.1951154873176046E-8</v>
      </c>
      <c r="AD417">
        <f t="shared" si="150"/>
        <v>7.340447808614566E-8</v>
      </c>
      <c r="AE417">
        <f t="shared" si="161"/>
        <v>1.6863920645394284E-7</v>
      </c>
      <c r="AF417">
        <f t="shared" si="167"/>
        <v>3.8743115808329911E-7</v>
      </c>
      <c r="AG417">
        <f t="shared" si="173"/>
        <v>8.9008306792976397E-7</v>
      </c>
      <c r="AH417">
        <f t="shared" si="182"/>
        <v>2.0448739118832644E-6</v>
      </c>
      <c r="AI417">
        <f t="shared" si="189"/>
        <v>4.6978865975133163E-6</v>
      </c>
      <c r="AJ417">
        <f t="shared" si="149"/>
        <v>1.079290921305233E-5</v>
      </c>
      <c r="AK417">
        <f t="shared" si="159"/>
        <v>2.4795594117331113E-5</v>
      </c>
      <c r="AL417">
        <f t="shared" si="165"/>
        <v>5.6965316347504813E-5</v>
      </c>
      <c r="AM417">
        <f t="shared" si="171"/>
        <v>1.30871930360529E-4</v>
      </c>
      <c r="AN417">
        <f t="shared" si="180"/>
        <v>3.0066474224085241E-4</v>
      </c>
      <c r="AO417">
        <f t="shared" si="187"/>
        <v>6.9074618963534942E-4</v>
      </c>
      <c r="AP417">
        <f t="shared" si="147"/>
        <v>1.5869180235091906E-3</v>
      </c>
      <c r="AQ417">
        <f t="shared" si="156"/>
        <v>3.6457802462403067E-3</v>
      </c>
      <c r="AR417">
        <f t="shared" si="163"/>
        <v>8.3758035430738526E-3</v>
      </c>
      <c r="AS417">
        <f t="shared" si="169"/>
        <v>1.9242543503414547E-2</v>
      </c>
      <c r="AT417">
        <f t="shared" si="175"/>
        <v>4.4207756136662314E-2</v>
      </c>
      <c r="AU417">
        <f t="shared" si="184"/>
        <v>0.10156275308960366</v>
      </c>
      <c r="AV417">
        <f t="shared" si="191"/>
        <v>0.22636765044372925</v>
      </c>
    </row>
    <row r="418" spans="1:49" x14ac:dyDescent="0.2">
      <c r="A418">
        <v>404</v>
      </c>
      <c r="B418">
        <f t="shared" si="177"/>
        <v>40</v>
      </c>
      <c r="C418">
        <f t="shared" si="151"/>
        <v>3</v>
      </c>
      <c r="D418">
        <f t="shared" si="152"/>
        <v>968</v>
      </c>
      <c r="E418">
        <f t="shared" si="178"/>
        <v>-668</v>
      </c>
      <c r="F418" t="e">
        <f t="shared" si="153"/>
        <v>#N/A</v>
      </c>
      <c r="G418" t="e">
        <f t="shared" si="179"/>
        <v>#N/A</v>
      </c>
      <c r="H418">
        <f t="shared" si="154"/>
        <v>7.5577641810891461E-16</v>
      </c>
      <c r="I418">
        <f t="shared" si="186"/>
        <v>1.7363182564545292E-15</v>
      </c>
      <c r="J418">
        <f t="shared" si="146"/>
        <v>3.9890118498812766E-15</v>
      </c>
      <c r="K418">
        <f t="shared" si="157"/>
        <v>9.1643427000446034E-15</v>
      </c>
      <c r="L418">
        <f t="shared" si="162"/>
        <v>2.1054130768340649E-14</v>
      </c>
      <c r="M418">
        <f t="shared" si="168"/>
        <v>4.8369690758970725E-14</v>
      </c>
      <c r="N418">
        <f t="shared" si="174"/>
        <v>1.1112436841308993E-13</v>
      </c>
      <c r="O418">
        <f t="shared" si="183"/>
        <v>2.552967583924018E-13</v>
      </c>
      <c r="P418">
        <f t="shared" si="190"/>
        <v>5.8651793280285502E-13</v>
      </c>
      <c r="Q418">
        <f t="shared" si="155"/>
        <v>1.3474643691737975E-12</v>
      </c>
      <c r="R418">
        <f t="shared" si="160"/>
        <v>3.0956602085741175E-12</v>
      </c>
      <c r="S418">
        <f t="shared" si="166"/>
        <v>7.1119595784377348E-12</v>
      </c>
      <c r="T418">
        <f t="shared" si="172"/>
        <v>1.6338992537113667E-11</v>
      </c>
      <c r="U418">
        <f t="shared" si="181"/>
        <v>3.7537147699382605E-11</v>
      </c>
      <c r="V418">
        <f t="shared" si="188"/>
        <v>8.6237719627123077E-11</v>
      </c>
      <c r="W418">
        <f t="shared" si="148"/>
        <v>1.981222533487436E-10</v>
      </c>
      <c r="X418">
        <f t="shared" si="158"/>
        <v>4.5516541302001529E-10</v>
      </c>
      <c r="Y418">
        <f t="shared" si="164"/>
        <v>1.0456955223752753E-9</v>
      </c>
      <c r="Z418">
        <f t="shared" si="170"/>
        <v>2.402377452760488E-9</v>
      </c>
      <c r="AA418">
        <f t="shared" si="176"/>
        <v>5.5192140561358803E-9</v>
      </c>
      <c r="AB418">
        <f t="shared" si="185"/>
        <v>1.2679824214319598E-8</v>
      </c>
      <c r="AC418">
        <f t="shared" ref="AC418:AC464" si="192">$C$11*(EXP(-$C$7*($D418-($AC$14-1)*$C$3))-EXP(-$C$5*($D418-($AC$14-1)*$C$3)))</f>
        <v>2.9130586433280992E-8</v>
      </c>
      <c r="AD418">
        <f t="shared" si="150"/>
        <v>6.6924513432017646E-8</v>
      </c>
      <c r="AE418">
        <f t="shared" si="161"/>
        <v>1.5375215697667134E-7</v>
      </c>
      <c r="AF418">
        <f t="shared" si="167"/>
        <v>3.532296995926965E-7</v>
      </c>
      <c r="AG418">
        <f t="shared" si="173"/>
        <v>8.1150874971645335E-7</v>
      </c>
      <c r="AH418">
        <f t="shared" si="182"/>
        <v>1.8643575317299811E-6</v>
      </c>
      <c r="AI418">
        <f t="shared" si="189"/>
        <v>4.2831688596491243E-6</v>
      </c>
      <c r="AJ418">
        <f t="shared" si="149"/>
        <v>9.8401380465069519E-6</v>
      </c>
      <c r="AK418">
        <f t="shared" si="159"/>
        <v>2.2606700773932549E-5</v>
      </c>
      <c r="AL418">
        <f t="shared" si="165"/>
        <v>5.1936559981853035E-5</v>
      </c>
      <c r="AM418">
        <f t="shared" si="171"/>
        <v>1.1931888203071885E-4</v>
      </c>
      <c r="AN418">
        <f t="shared" si="180"/>
        <v>2.7412280701754406E-4</v>
      </c>
      <c r="AO418">
        <f t="shared" si="187"/>
        <v>6.297688349764446E-4</v>
      </c>
      <c r="AP418">
        <f t="shared" si="147"/>
        <v>1.4468288495316827E-3</v>
      </c>
      <c r="AQ418">
        <f t="shared" si="156"/>
        <v>3.3239398388385934E-3</v>
      </c>
      <c r="AR418">
        <f t="shared" si="163"/>
        <v>7.6364084499660045E-3</v>
      </c>
      <c r="AS418">
        <f t="shared" si="169"/>
        <v>1.7543859649122806E-2</v>
      </c>
      <c r="AT418">
        <f t="shared" si="175"/>
        <v>4.0305205438492468E-2</v>
      </c>
      <c r="AU418">
        <f t="shared" si="184"/>
        <v>9.2597046304671707E-2</v>
      </c>
      <c r="AV418">
        <f t="shared" si="191"/>
        <v>0.21163565845759974</v>
      </c>
    </row>
    <row r="419" spans="1:49" x14ac:dyDescent="0.2">
      <c r="A419">
        <v>405</v>
      </c>
      <c r="B419">
        <f t="shared" si="177"/>
        <v>40</v>
      </c>
      <c r="C419">
        <f t="shared" si="151"/>
        <v>4</v>
      </c>
      <c r="D419">
        <f t="shared" si="152"/>
        <v>970.66666666666663</v>
      </c>
      <c r="E419">
        <f t="shared" si="178"/>
        <v>-670.66666666666663</v>
      </c>
      <c r="F419" t="e">
        <f t="shared" si="153"/>
        <v>#N/A</v>
      </c>
      <c r="G419" t="e">
        <f t="shared" si="179"/>
        <v>#N/A</v>
      </c>
      <c r="H419">
        <f t="shared" si="154"/>
        <v>6.8905835671187579E-16</v>
      </c>
      <c r="I419">
        <f t="shared" si="186"/>
        <v>1.5830404017037896E-15</v>
      </c>
      <c r="J419">
        <f t="shared" si="146"/>
        <v>3.6368718106619773E-15</v>
      </c>
      <c r="K419">
        <f t="shared" si="157"/>
        <v>8.3553373324850036E-15</v>
      </c>
      <c r="L419">
        <f t="shared" si="162"/>
        <v>1.9195524498541678E-14</v>
      </c>
      <c r="M419">
        <f t="shared" si="168"/>
        <v>4.4099734829560234E-14</v>
      </c>
      <c r="N419">
        <f t="shared" si="174"/>
        <v>1.0131458570904258E-13</v>
      </c>
      <c r="O419">
        <f t="shared" si="183"/>
        <v>2.3275979588236665E-13</v>
      </c>
      <c r="P419">
        <f t="shared" si="190"/>
        <v>5.3474158927904054E-13</v>
      </c>
      <c r="Q419">
        <f t="shared" si="155"/>
        <v>1.2285135679066682E-12</v>
      </c>
      <c r="R419">
        <f t="shared" si="160"/>
        <v>2.8223830290918461E-12</v>
      </c>
      <c r="S419">
        <f t="shared" si="166"/>
        <v>6.4841334853787052E-12</v>
      </c>
      <c r="T419">
        <f t="shared" si="172"/>
        <v>1.489662693647142E-11</v>
      </c>
      <c r="U419">
        <f t="shared" si="181"/>
        <v>3.4223461713858491E-11</v>
      </c>
      <c r="V419">
        <f t="shared" si="188"/>
        <v>7.8624868346026531E-11</v>
      </c>
      <c r="W419">
        <f t="shared" si="148"/>
        <v>1.8063251386187825E-10</v>
      </c>
      <c r="X419">
        <f t="shared" si="158"/>
        <v>4.1498454306423739E-10</v>
      </c>
      <c r="Y419">
        <f t="shared" si="164"/>
        <v>9.5338412393417152E-10</v>
      </c>
      <c r="Z419">
        <f t="shared" si="170"/>
        <v>2.1903015496869447E-9</v>
      </c>
      <c r="AA419">
        <f t="shared" si="176"/>
        <v>5.0319915741456996E-9</v>
      </c>
      <c r="AB419">
        <f t="shared" si="185"/>
        <v>1.1560480887160213E-8</v>
      </c>
      <c r="AC419">
        <f t="shared" si="192"/>
        <v>2.6559010756111206E-8</v>
      </c>
      <c r="AD419">
        <f t="shared" si="150"/>
        <v>6.1016583931787004E-8</v>
      </c>
      <c r="AE419">
        <f t="shared" si="161"/>
        <v>1.4017929917996454E-7</v>
      </c>
      <c r="AF419">
        <f t="shared" si="167"/>
        <v>3.2204746074532494E-7</v>
      </c>
      <c r="AG419">
        <f t="shared" si="173"/>
        <v>7.3987077677825417E-7</v>
      </c>
      <c r="AH419">
        <f t="shared" si="182"/>
        <v>1.6997766883911151E-6</v>
      </c>
      <c r="AI419">
        <f t="shared" si="189"/>
        <v>3.905061371634364E-6</v>
      </c>
      <c r="AJ419">
        <f t="shared" si="149"/>
        <v>8.9714751475177185E-6</v>
      </c>
      <c r="AK419">
        <f t="shared" si="159"/>
        <v>2.0611037487700776E-5</v>
      </c>
      <c r="AL419">
        <f t="shared" si="165"/>
        <v>4.7351729713808206E-5</v>
      </c>
      <c r="AM419">
        <f t="shared" si="171"/>
        <v>1.0878570805703143E-4</v>
      </c>
      <c r="AN419">
        <f t="shared" si="180"/>
        <v>2.499239277845994E-4</v>
      </c>
      <c r="AO419">
        <f t="shared" si="187"/>
        <v>5.7417440944113431E-4</v>
      </c>
      <c r="AP419">
        <f t="shared" si="147"/>
        <v>1.319106399212849E-3</v>
      </c>
      <c r="AQ419">
        <f t="shared" si="156"/>
        <v>3.0305107016837239E-3</v>
      </c>
      <c r="AR419">
        <f t="shared" si="163"/>
        <v>6.9622853156500082E-3</v>
      </c>
      <c r="AS419">
        <f t="shared" si="169"/>
        <v>1.5995131378214355E-2</v>
      </c>
      <c r="AT419">
        <f t="shared" si="175"/>
        <v>3.6747162204232561E-2</v>
      </c>
      <c r="AU419">
        <f t="shared" si="184"/>
        <v>8.442280953932943E-2</v>
      </c>
      <c r="AV419">
        <f t="shared" si="191"/>
        <v>0.19377999836034945</v>
      </c>
    </row>
    <row r="420" spans="1:49" x14ac:dyDescent="0.2">
      <c r="A420">
        <v>406</v>
      </c>
      <c r="B420">
        <f t="shared" si="177"/>
        <v>40</v>
      </c>
      <c r="C420">
        <f t="shared" si="151"/>
        <v>5</v>
      </c>
      <c r="D420">
        <f t="shared" si="152"/>
        <v>973.33333333333337</v>
      </c>
      <c r="E420">
        <f t="shared" si="178"/>
        <v>-673.33333333333337</v>
      </c>
      <c r="F420" t="e">
        <f t="shared" si="153"/>
        <v>#N/A</v>
      </c>
      <c r="G420" t="e">
        <f t="shared" si="179"/>
        <v>#N/A</v>
      </c>
      <c r="H420">
        <f t="shared" si="154"/>
        <v>6.2822999974318757E-16</v>
      </c>
      <c r="I420">
        <f t="shared" si="186"/>
        <v>1.4432935345295697E-15</v>
      </c>
      <c r="J420">
        <f t="shared" ref="J420:J464" si="193">$C$11*(EXP(-$C$7*($D420-($J$14-1)*$C$3))-EXP(-$C$5*($D420-($J$14-1)*$C$3)))</f>
        <v>3.3158178177839579E-15</v>
      </c>
      <c r="K420">
        <f t="shared" si="157"/>
        <v>7.617748945516583E-15</v>
      </c>
      <c r="L420">
        <f t="shared" si="162"/>
        <v>1.7500991364990595E-14</v>
      </c>
      <c r="M420">
        <f t="shared" si="168"/>
        <v>4.0206719983564023E-14</v>
      </c>
      <c r="N420">
        <f t="shared" si="174"/>
        <v>9.2370786209892826E-14</v>
      </c>
      <c r="O420">
        <f t="shared" si="183"/>
        <v>2.1221234033817343E-13</v>
      </c>
      <c r="P420">
        <f t="shared" si="190"/>
        <v>4.875359325130598E-13</v>
      </c>
      <c r="Q420">
        <f t="shared" si="155"/>
        <v>1.1200634473593949E-12</v>
      </c>
      <c r="R420">
        <f t="shared" si="160"/>
        <v>2.5732300789480898E-12</v>
      </c>
      <c r="S420">
        <f t="shared" si="166"/>
        <v>5.9117303174331239E-12</v>
      </c>
      <c r="T420">
        <f t="shared" si="172"/>
        <v>1.3581589781643058E-11</v>
      </c>
      <c r="U420">
        <f t="shared" si="181"/>
        <v>3.1202299680835846E-11</v>
      </c>
      <c r="V420">
        <f t="shared" si="188"/>
        <v>7.1684060631001298E-11</v>
      </c>
      <c r="W420">
        <f t="shared" si="148"/>
        <v>1.6468672505267783E-10</v>
      </c>
      <c r="X420">
        <f t="shared" si="158"/>
        <v>3.7835074031572008E-10</v>
      </c>
      <c r="Y420">
        <f t="shared" si="164"/>
        <v>8.692217460251561E-10</v>
      </c>
      <c r="Z420">
        <f t="shared" si="170"/>
        <v>1.996947179573495E-9</v>
      </c>
      <c r="AA420">
        <f t="shared" si="176"/>
        <v>4.5877798803840855E-9</v>
      </c>
      <c r="AB420">
        <f t="shared" si="185"/>
        <v>1.0539950403371387E-8</v>
      </c>
      <c r="AC420">
        <f t="shared" si="192"/>
        <v>2.4214447380206099E-8</v>
      </c>
      <c r="AD420">
        <f t="shared" si="150"/>
        <v>5.5630191745610023E-8</v>
      </c>
      <c r="AE420">
        <f t="shared" si="161"/>
        <v>1.2780461949270376E-7</v>
      </c>
      <c r="AF420">
        <f t="shared" si="167"/>
        <v>2.936179123445811E-7</v>
      </c>
      <c r="AG420">
        <f t="shared" si="173"/>
        <v>6.7455682581576795E-7</v>
      </c>
      <c r="AH420">
        <f t="shared" si="182"/>
        <v>1.5497246323331882E-6</v>
      </c>
      <c r="AI420">
        <f t="shared" si="189"/>
        <v>3.5603322717190373E-6</v>
      </c>
      <c r="AJ420">
        <f t="shared" si="149"/>
        <v>8.1794956475330304E-6</v>
      </c>
      <c r="AK420">
        <f t="shared" si="159"/>
        <v>1.8791546390053201E-5</v>
      </c>
      <c r="AL420">
        <f t="shared" si="165"/>
        <v>4.3171636852209169E-5</v>
      </c>
      <c r="AM420">
        <f t="shared" si="171"/>
        <v>9.9182376469324112E-5</v>
      </c>
      <c r="AN420">
        <f t="shared" si="180"/>
        <v>2.2786126539001828E-4</v>
      </c>
      <c r="AO420">
        <f t="shared" si="187"/>
        <v>5.2348772144211373E-4</v>
      </c>
      <c r="AP420">
        <f t="shared" ref="AP420:AP464" si="194">$C$11*(EXP(-$C$7*($D420-($AP$14-1)*$C$3))-EXP(-$C$5*($D420-($AP$14-1)*$C$3)))</f>
        <v>1.2026589689634042E-3</v>
      </c>
      <c r="AQ420">
        <f t="shared" si="156"/>
        <v>2.762984758541386E-3</v>
      </c>
      <c r="AR420">
        <f t="shared" si="163"/>
        <v>6.347672094036738E-3</v>
      </c>
      <c r="AS420">
        <f t="shared" si="169"/>
        <v>1.4583120984961173E-2</v>
      </c>
      <c r="AT420">
        <f t="shared" si="175"/>
        <v>3.3503214172295286E-2</v>
      </c>
      <c r="AU420">
        <f t="shared" si="184"/>
        <v>7.6970174012036846E-2</v>
      </c>
      <c r="AV420">
        <f t="shared" si="191"/>
        <v>0.17680382811963441</v>
      </c>
    </row>
    <row r="421" spans="1:49" x14ac:dyDescent="0.2">
      <c r="A421">
        <v>407</v>
      </c>
      <c r="B421">
        <f t="shared" si="177"/>
        <v>40</v>
      </c>
      <c r="C421">
        <f t="shared" si="151"/>
        <v>6</v>
      </c>
      <c r="D421">
        <f t="shared" si="152"/>
        <v>976</v>
      </c>
      <c r="E421">
        <f t="shared" si="178"/>
        <v>-676</v>
      </c>
      <c r="F421" t="e">
        <f t="shared" si="153"/>
        <v>#N/A</v>
      </c>
      <c r="G421" t="e">
        <f t="shared" si="179"/>
        <v>#N/A</v>
      </c>
      <c r="H421">
        <f t="shared" si="154"/>
        <v>5.7277141875278752E-16</v>
      </c>
      <c r="I421">
        <f t="shared" si="186"/>
        <v>1.3158831730212854E-15</v>
      </c>
      <c r="J421">
        <f t="shared" si="193"/>
        <v>3.0231056724356695E-15</v>
      </c>
      <c r="K421">
        <f t="shared" si="157"/>
        <v>6.9452730258181194E-15</v>
      </c>
      <c r="L421">
        <f t="shared" si="162"/>
        <v>1.595604739952511E-14</v>
      </c>
      <c r="M421">
        <f t="shared" si="168"/>
        <v>3.6657370800178426E-14</v>
      </c>
      <c r="N421">
        <f t="shared" si="174"/>
        <v>8.4216523073362607E-14</v>
      </c>
      <c r="O421">
        <f t="shared" si="183"/>
        <v>1.9347876303588297E-13</v>
      </c>
      <c r="P421">
        <f t="shared" si="190"/>
        <v>4.4449747365235984E-13</v>
      </c>
      <c r="Q421">
        <f t="shared" si="155"/>
        <v>1.0211870335696038E-12</v>
      </c>
      <c r="R421">
        <f t="shared" si="160"/>
        <v>2.346071731211412E-12</v>
      </c>
      <c r="S421">
        <f t="shared" si="166"/>
        <v>5.3898574766951907E-12</v>
      </c>
      <c r="T421">
        <f t="shared" si="172"/>
        <v>1.2382640834296472E-11</v>
      </c>
      <c r="U421">
        <f t="shared" si="181"/>
        <v>2.8447838313750943E-11</v>
      </c>
      <c r="V421">
        <f t="shared" si="188"/>
        <v>6.5355970148454668E-11</v>
      </c>
      <c r="W421">
        <f t="shared" si="148"/>
        <v>1.5014859079753045E-10</v>
      </c>
      <c r="X421">
        <f t="shared" si="158"/>
        <v>3.4495087850849236E-10</v>
      </c>
      <c r="Y421">
        <f t="shared" si="164"/>
        <v>7.924890133949747E-10</v>
      </c>
      <c r="Z421">
        <f t="shared" si="170"/>
        <v>1.8206616520800614E-9</v>
      </c>
      <c r="AA421">
        <f t="shared" si="176"/>
        <v>4.182782089501102E-9</v>
      </c>
      <c r="AB421">
        <f t="shared" si="185"/>
        <v>9.6095098110419535E-9</v>
      </c>
      <c r="AC421">
        <f t="shared" si="192"/>
        <v>2.2076856224543524E-8</v>
      </c>
      <c r="AD421">
        <f t="shared" si="150"/>
        <v>5.07192968572784E-8</v>
      </c>
      <c r="AE421">
        <f t="shared" si="161"/>
        <v>1.1652234573312398E-7</v>
      </c>
      <c r="AF421">
        <f t="shared" si="167"/>
        <v>2.6769805372807064E-7</v>
      </c>
      <c r="AG421">
        <f t="shared" si="173"/>
        <v>6.1500862790668418E-7</v>
      </c>
      <c r="AH421">
        <f t="shared" si="182"/>
        <v>1.4129187983707839E-6</v>
      </c>
      <c r="AI421">
        <f t="shared" si="189"/>
        <v>3.2460349988658138E-6</v>
      </c>
      <c r="AJ421">
        <f t="shared" si="149"/>
        <v>7.4574301269199262E-6</v>
      </c>
      <c r="AK421">
        <f t="shared" si="159"/>
        <v>1.7132675438596497E-5</v>
      </c>
      <c r="AL421">
        <f t="shared" si="165"/>
        <v>3.9360552186027815E-5</v>
      </c>
      <c r="AM421">
        <f t="shared" si="171"/>
        <v>9.0426803095730208E-5</v>
      </c>
      <c r="AN421">
        <f t="shared" si="180"/>
        <v>2.0774623992741217E-4</v>
      </c>
      <c r="AO421">
        <f t="shared" si="187"/>
        <v>4.7727552812287512E-4</v>
      </c>
      <c r="AP421">
        <f t="shared" si="194"/>
        <v>1.0964912280701756E-3</v>
      </c>
      <c r="AQ421">
        <f t="shared" si="156"/>
        <v>2.5190753399057793E-3</v>
      </c>
      <c r="AR421">
        <f t="shared" si="163"/>
        <v>5.7873153981267316E-3</v>
      </c>
      <c r="AS421">
        <f t="shared" si="169"/>
        <v>1.329575935535437E-2</v>
      </c>
      <c r="AT421">
        <f t="shared" si="175"/>
        <v>3.0545633799864007E-2</v>
      </c>
      <c r="AU421">
        <f t="shared" si="184"/>
        <v>7.0175438596235928E-2</v>
      </c>
      <c r="AV421">
        <f t="shared" si="191"/>
        <v>0.16121653858511018</v>
      </c>
    </row>
    <row r="422" spans="1:49" x14ac:dyDescent="0.2">
      <c r="A422">
        <v>408</v>
      </c>
      <c r="B422">
        <f t="shared" si="177"/>
        <v>40</v>
      </c>
      <c r="C422">
        <f t="shared" si="151"/>
        <v>7</v>
      </c>
      <c r="D422">
        <f t="shared" si="152"/>
        <v>978.66666666666674</v>
      </c>
      <c r="E422">
        <f t="shared" si="178"/>
        <v>-678.66666666666674</v>
      </c>
      <c r="F422" t="e">
        <f t="shared" si="153"/>
        <v>#N/A</v>
      </c>
      <c r="G422" t="e">
        <f t="shared" si="179"/>
        <v>#N/A</v>
      </c>
      <c r="H422">
        <f t="shared" si="154"/>
        <v>5.2220858328030878E-16</v>
      </c>
      <c r="I422">
        <f t="shared" si="186"/>
        <v>1.1997202811588503E-15</v>
      </c>
      <c r="J422">
        <f t="shared" si="193"/>
        <v>2.7562334268474937E-15</v>
      </c>
      <c r="K422">
        <f t="shared" si="157"/>
        <v>6.332161606815137E-15</v>
      </c>
      <c r="L422">
        <f t="shared" si="162"/>
        <v>1.4547487242647859E-14</v>
      </c>
      <c r="M422">
        <f t="shared" si="168"/>
        <v>3.3421349329939907E-14</v>
      </c>
      <c r="N422">
        <f t="shared" si="174"/>
        <v>7.6782097994166459E-14</v>
      </c>
      <c r="O422">
        <f t="shared" si="183"/>
        <v>1.7639893931824033E-13</v>
      </c>
      <c r="P422">
        <f t="shared" si="190"/>
        <v>4.0525834283616751E-13</v>
      </c>
      <c r="Q422">
        <f t="shared" si="155"/>
        <v>9.3103918352946013E-13</v>
      </c>
      <c r="R422">
        <f t="shared" si="160"/>
        <v>2.1389663571161472E-12</v>
      </c>
      <c r="S422">
        <f t="shared" si="166"/>
        <v>4.914054271626638E-12</v>
      </c>
      <c r="T422">
        <f t="shared" si="172"/>
        <v>1.1289532116367347E-11</v>
      </c>
      <c r="U422">
        <f t="shared" si="181"/>
        <v>2.5936533941514733E-11</v>
      </c>
      <c r="V422">
        <f t="shared" si="188"/>
        <v>5.9586507745885487E-11</v>
      </c>
      <c r="W422">
        <f t="shared" ref="W422:W464" si="195">$C$11*(EXP(-$C$7*($D422-($W$14-1)*$C$3))-EXP(-$C$5*($D422-($W$14-1)*$C$3)))</f>
        <v>1.368938468554335E-10</v>
      </c>
      <c r="X422">
        <f t="shared" si="158"/>
        <v>3.1449947338410499E-10</v>
      </c>
      <c r="Y422">
        <f t="shared" si="164"/>
        <v>7.2253005544751053E-10</v>
      </c>
      <c r="Z422">
        <f t="shared" si="170"/>
        <v>1.659938172256944E-9</v>
      </c>
      <c r="AA422">
        <f t="shared" si="176"/>
        <v>3.8135364957366728E-9</v>
      </c>
      <c r="AB422">
        <f t="shared" si="185"/>
        <v>8.7612061987477489E-9</v>
      </c>
      <c r="AC422">
        <f t="shared" si="192"/>
        <v>2.0127966296582732E-8</v>
      </c>
      <c r="AD422">
        <f t="shared" si="150"/>
        <v>4.62419235486407E-8</v>
      </c>
      <c r="AE422">
        <f t="shared" si="161"/>
        <v>1.0623604302444447E-7</v>
      </c>
      <c r="AF422">
        <f t="shared" si="167"/>
        <v>2.440663357271468E-7</v>
      </c>
      <c r="AG422">
        <f t="shared" si="173"/>
        <v>5.6071719671985519E-7</v>
      </c>
      <c r="AH422">
        <f t="shared" si="182"/>
        <v>1.2881898429812932E-6</v>
      </c>
      <c r="AI422">
        <f t="shared" si="189"/>
        <v>2.9594831071130014E-6</v>
      </c>
      <c r="AJ422">
        <f t="shared" si="149"/>
        <v>6.7991067535644374E-6</v>
      </c>
      <c r="AK422">
        <f t="shared" si="159"/>
        <v>1.5620245486537402E-5</v>
      </c>
      <c r="AL422">
        <f t="shared" si="165"/>
        <v>3.5885900590070752E-5</v>
      </c>
      <c r="AM422">
        <f t="shared" si="171"/>
        <v>8.2444149950802804E-5</v>
      </c>
      <c r="AN422">
        <f t="shared" si="180"/>
        <v>1.8940691885523198E-4</v>
      </c>
      <c r="AO422">
        <f t="shared" si="187"/>
        <v>4.3514283222812383E-4</v>
      </c>
      <c r="AP422">
        <f t="shared" si="194"/>
        <v>9.9969571113839328E-4</v>
      </c>
      <c r="AQ422">
        <f t="shared" si="156"/>
        <v>2.2966976377645273E-3</v>
      </c>
      <c r="AR422">
        <f t="shared" si="163"/>
        <v>5.276425596851376E-3</v>
      </c>
      <c r="AS422">
        <f t="shared" si="169"/>
        <v>1.2122042806734849E-2</v>
      </c>
      <c r="AT422">
        <f t="shared" si="175"/>
        <v>2.7849141262599915E-2</v>
      </c>
      <c r="AU422">
        <f t="shared" si="184"/>
        <v>6.3980525512816938E-2</v>
      </c>
      <c r="AV422">
        <f t="shared" si="191"/>
        <v>0.14698797426010388</v>
      </c>
    </row>
    <row r="423" spans="1:49" x14ac:dyDescent="0.2">
      <c r="A423">
        <v>409</v>
      </c>
      <c r="B423">
        <f t="shared" si="177"/>
        <v>40</v>
      </c>
      <c r="C423">
        <f t="shared" si="151"/>
        <v>8</v>
      </c>
      <c r="D423">
        <f t="shared" si="152"/>
        <v>981.33333333333326</v>
      </c>
      <c r="E423">
        <f t="shared" si="178"/>
        <v>-681.33333333333326</v>
      </c>
      <c r="F423" t="e">
        <f t="shared" si="153"/>
        <v>#N/A</v>
      </c>
      <c r="G423" t="e">
        <f t="shared" si="179"/>
        <v>#N/A</v>
      </c>
      <c r="H423">
        <f t="shared" si="154"/>
        <v>4.7610930909478792E-16</v>
      </c>
      <c r="I423">
        <f t="shared" si="186"/>
        <v>1.0938119603119118E-15</v>
      </c>
      <c r="J423">
        <f t="shared" si="193"/>
        <v>2.5129199989727593E-15</v>
      </c>
      <c r="K423">
        <f t="shared" si="157"/>
        <v>5.7731741381183206E-15</v>
      </c>
      <c r="L423">
        <f t="shared" si="162"/>
        <v>1.3263271271135882E-14</v>
      </c>
      <c r="M423">
        <f t="shared" si="168"/>
        <v>3.0470995782066445E-14</v>
      </c>
      <c r="N423">
        <f t="shared" si="174"/>
        <v>7.0003965459962647E-14</v>
      </c>
      <c r="O423">
        <f t="shared" si="183"/>
        <v>1.608268799342567E-13</v>
      </c>
      <c r="P423">
        <f t="shared" si="190"/>
        <v>3.6948314483957272E-13</v>
      </c>
      <c r="Q423">
        <f t="shared" si="155"/>
        <v>8.4884936135269685E-13</v>
      </c>
      <c r="R423">
        <f t="shared" si="160"/>
        <v>1.9501437300522533E-12</v>
      </c>
      <c r="S423">
        <f t="shared" si="166"/>
        <v>4.4802537894375956E-12</v>
      </c>
      <c r="T423">
        <f t="shared" si="172"/>
        <v>1.0292920315792398E-11</v>
      </c>
      <c r="U423">
        <f t="shared" si="181"/>
        <v>2.3646921269732583E-11</v>
      </c>
      <c r="V423">
        <f t="shared" si="188"/>
        <v>5.4326359126572431E-11</v>
      </c>
      <c r="W423">
        <f t="shared" si="195"/>
        <v>1.2480919872334385E-10</v>
      </c>
      <c r="X423">
        <f t="shared" si="158"/>
        <v>2.8673624252400628E-10</v>
      </c>
      <c r="Y423">
        <f t="shared" si="164"/>
        <v>6.5874690021071379E-10</v>
      </c>
      <c r="Z423">
        <f t="shared" si="170"/>
        <v>1.5134029612628859E-9</v>
      </c>
      <c r="AA423">
        <f t="shared" si="176"/>
        <v>3.4768869841006376E-9</v>
      </c>
      <c r="AB423">
        <f t="shared" si="185"/>
        <v>7.9877887182940097E-9</v>
      </c>
      <c r="AC423">
        <f t="shared" si="192"/>
        <v>1.8351119521536408E-8</v>
      </c>
      <c r="AD423">
        <f t="shared" si="150"/>
        <v>4.2159801613485702E-8</v>
      </c>
      <c r="AE423">
        <f t="shared" si="161"/>
        <v>9.6857789520824752E-8</v>
      </c>
      <c r="AF423">
        <f t="shared" si="167"/>
        <v>2.2252076698244091E-7</v>
      </c>
      <c r="AG423">
        <f t="shared" si="173"/>
        <v>5.1121847797081694E-7</v>
      </c>
      <c r="AH423">
        <f t="shared" si="182"/>
        <v>1.174471649378331E-6</v>
      </c>
      <c r="AI423">
        <f t="shared" si="189"/>
        <v>2.698227303263082E-6</v>
      </c>
      <c r="AJ423">
        <f t="shared" si="149"/>
        <v>6.1988985293327765E-6</v>
      </c>
      <c r="AK423">
        <f t="shared" si="159"/>
        <v>1.4241329086876202E-5</v>
      </c>
      <c r="AL423">
        <f t="shared" si="165"/>
        <v>3.2717982590132244E-5</v>
      </c>
      <c r="AM423">
        <f t="shared" si="171"/>
        <v>7.5166185560213088E-5</v>
      </c>
      <c r="AN423">
        <f t="shared" si="180"/>
        <v>1.7268654740883733E-4</v>
      </c>
      <c r="AO423">
        <f t="shared" si="187"/>
        <v>3.9672950587729791E-4</v>
      </c>
      <c r="AP423">
        <f t="shared" si="194"/>
        <v>9.1144506156007744E-4</v>
      </c>
      <c r="AQ423">
        <f t="shared" si="156"/>
        <v>2.0939508857684627E-3</v>
      </c>
      <c r="AR423">
        <f t="shared" si="163"/>
        <v>4.8106358758536359E-3</v>
      </c>
      <c r="AS423">
        <f t="shared" si="169"/>
        <v>1.1051939034165585E-2</v>
      </c>
      <c r="AT423">
        <f t="shared" si="175"/>
        <v>2.5390688376147059E-2</v>
      </c>
      <c r="AU423">
        <f t="shared" si="184"/>
        <v>5.8332483939838579E-2</v>
      </c>
      <c r="AV423">
        <f t="shared" si="191"/>
        <v>0.1340127504531386</v>
      </c>
    </row>
    <row r="424" spans="1:49" x14ac:dyDescent="0.2">
      <c r="A424">
        <v>410</v>
      </c>
      <c r="B424">
        <f t="shared" si="177"/>
        <v>40</v>
      </c>
      <c r="C424">
        <f t="shared" si="151"/>
        <v>9</v>
      </c>
      <c r="D424">
        <f t="shared" si="152"/>
        <v>984</v>
      </c>
      <c r="E424">
        <f t="shared" si="178"/>
        <v>-684</v>
      </c>
      <c r="F424" t="e">
        <f t="shared" si="153"/>
        <v>#N/A</v>
      </c>
      <c r="G424" t="e">
        <f t="shared" si="179"/>
        <v>#N/A</v>
      </c>
      <c r="H424">
        <f t="shared" si="154"/>
        <v>4.3407956411363073E-16</v>
      </c>
      <c r="I424">
        <f t="shared" si="186"/>
        <v>9.9725296247031895E-16</v>
      </c>
      <c r="J424">
        <f t="shared" si="193"/>
        <v>2.2910856750111426E-15</v>
      </c>
      <c r="K424">
        <f t="shared" si="157"/>
        <v>5.2635326920851614E-15</v>
      </c>
      <c r="L424">
        <f t="shared" si="162"/>
        <v>1.209242268974268E-14</v>
      </c>
      <c r="M424">
        <f t="shared" si="168"/>
        <v>2.7781092103272481E-14</v>
      </c>
      <c r="N424">
        <f t="shared" si="174"/>
        <v>6.3824189598100438E-14</v>
      </c>
      <c r="O424">
        <f t="shared" si="183"/>
        <v>1.4662948320071373E-13</v>
      </c>
      <c r="P424">
        <f t="shared" si="190"/>
        <v>3.3686609229345048E-13</v>
      </c>
      <c r="Q424">
        <f t="shared" si="155"/>
        <v>7.73915052143532E-13</v>
      </c>
      <c r="R424">
        <f t="shared" si="160"/>
        <v>1.7779898946094333E-12</v>
      </c>
      <c r="S424">
        <f t="shared" si="166"/>
        <v>4.0847481342784159E-12</v>
      </c>
      <c r="T424">
        <f t="shared" si="172"/>
        <v>9.3842869248456497E-12</v>
      </c>
      <c r="U424">
        <f t="shared" si="181"/>
        <v>2.1559429906780766E-11</v>
      </c>
      <c r="V424">
        <f t="shared" si="188"/>
        <v>4.9530563337185893E-11</v>
      </c>
      <c r="W424">
        <f t="shared" si="195"/>
        <v>1.1379135325500378E-10</v>
      </c>
      <c r="X424">
        <f t="shared" si="158"/>
        <v>2.6142388059381872E-10</v>
      </c>
      <c r="Y424">
        <f t="shared" si="164"/>
        <v>6.0059436319012189E-10</v>
      </c>
      <c r="Z424">
        <f t="shared" si="170"/>
        <v>1.3798035140339697E-9</v>
      </c>
      <c r="AA424">
        <f t="shared" si="176"/>
        <v>3.1699560535798992E-9</v>
      </c>
      <c r="AB424">
        <f t="shared" si="185"/>
        <v>7.2826466083202471E-9</v>
      </c>
      <c r="AC424">
        <f t="shared" si="192"/>
        <v>1.6731128358004412E-8</v>
      </c>
      <c r="AD424">
        <f t="shared" si="150"/>
        <v>3.8438039244167821E-8</v>
      </c>
      <c r="AE424">
        <f t="shared" si="161"/>
        <v>8.8307424898174111E-8</v>
      </c>
      <c r="AF424">
        <f t="shared" si="167"/>
        <v>2.0287718742911363E-7</v>
      </c>
      <c r="AG424">
        <f t="shared" si="173"/>
        <v>4.6608938293249603E-7</v>
      </c>
      <c r="AH424">
        <f t="shared" si="182"/>
        <v>1.0707922149122809E-6</v>
      </c>
      <c r="AI424">
        <f t="shared" si="189"/>
        <v>2.4600345116267376E-6</v>
      </c>
      <c r="AJ424">
        <f t="shared" ref="AJ424:AJ464" si="196">$C$11*(EXP(-$C$7*($D424-($AJ$14-1)*$C$3))-EXP(-$C$5*($D424-($AJ$14-1)*$C$3)))</f>
        <v>5.6516751934831363E-6</v>
      </c>
      <c r="AK424">
        <f t="shared" si="159"/>
        <v>1.2984139995463257E-5</v>
      </c>
      <c r="AL424">
        <f t="shared" si="165"/>
        <v>2.9829720507679708E-5</v>
      </c>
      <c r="AM424">
        <f t="shared" si="171"/>
        <v>6.8530701754386002E-5</v>
      </c>
      <c r="AN424">
        <f t="shared" si="180"/>
        <v>1.5744220874411129E-4</v>
      </c>
      <c r="AO424">
        <f t="shared" si="187"/>
        <v>3.6170721238292089E-4</v>
      </c>
      <c r="AP424">
        <f t="shared" si="194"/>
        <v>8.3098495970964812E-4</v>
      </c>
      <c r="AQ424">
        <f t="shared" si="156"/>
        <v>1.9091021124915007E-3</v>
      </c>
      <c r="AR424">
        <f t="shared" si="163"/>
        <v>4.3859649122807032E-3</v>
      </c>
      <c r="AS424">
        <f t="shared" si="169"/>
        <v>1.0076301359623119E-2</v>
      </c>
      <c r="AT424">
        <f t="shared" si="175"/>
        <v>2.3149261592506919E-2</v>
      </c>
      <c r="AU424">
        <f t="shared" si="184"/>
        <v>5.3183037421416487E-2</v>
      </c>
      <c r="AV424">
        <f t="shared" si="191"/>
        <v>0.12218251846832767</v>
      </c>
    </row>
    <row r="425" spans="1:49" s="1" customFormat="1" x14ac:dyDescent="0.2">
      <c r="A425" s="1">
        <v>411</v>
      </c>
      <c r="B425" s="1">
        <f t="shared" si="177"/>
        <v>41</v>
      </c>
      <c r="C425" s="1">
        <f t="shared" si="151"/>
        <v>0</v>
      </c>
      <c r="D425" s="1">
        <f t="shared" si="152"/>
        <v>984</v>
      </c>
      <c r="E425" s="1">
        <f t="shared" si="178"/>
        <v>-684</v>
      </c>
      <c r="F425" s="1" t="e">
        <f t="shared" si="153"/>
        <v>#N/A</v>
      </c>
      <c r="G425" s="1" t="e">
        <f t="shared" si="179"/>
        <v>#N/A</v>
      </c>
      <c r="H425" s="1">
        <f t="shared" si="154"/>
        <v>4.3407956411363073E-16</v>
      </c>
      <c r="I425" s="1">
        <f t="shared" si="186"/>
        <v>9.9725296247031895E-16</v>
      </c>
      <c r="J425" s="1">
        <f t="shared" si="193"/>
        <v>2.2910856750111426E-15</v>
      </c>
      <c r="K425" s="1">
        <f t="shared" si="157"/>
        <v>5.2635326920851614E-15</v>
      </c>
      <c r="L425" s="1">
        <f t="shared" si="162"/>
        <v>1.209242268974268E-14</v>
      </c>
      <c r="M425" s="1">
        <f t="shared" si="168"/>
        <v>2.7781092103272481E-14</v>
      </c>
      <c r="N425" s="1">
        <f t="shared" si="174"/>
        <v>6.3824189598100438E-14</v>
      </c>
      <c r="O425" s="1">
        <f t="shared" si="183"/>
        <v>1.4662948320071373E-13</v>
      </c>
      <c r="P425" s="1">
        <f t="shared" si="190"/>
        <v>3.3686609229345048E-13</v>
      </c>
      <c r="Q425" s="1">
        <f t="shared" si="155"/>
        <v>7.73915052143532E-13</v>
      </c>
      <c r="R425" s="1">
        <f t="shared" si="160"/>
        <v>1.7779898946094333E-12</v>
      </c>
      <c r="S425" s="1">
        <f t="shared" si="166"/>
        <v>4.0847481342784159E-12</v>
      </c>
      <c r="T425" s="1">
        <f t="shared" si="172"/>
        <v>9.3842869248456497E-12</v>
      </c>
      <c r="U425" s="1">
        <f t="shared" si="181"/>
        <v>2.1559429906780766E-11</v>
      </c>
      <c r="V425" s="1">
        <f t="shared" si="188"/>
        <v>4.9530563337185893E-11</v>
      </c>
      <c r="W425" s="1">
        <f t="shared" si="195"/>
        <v>1.1379135325500378E-10</v>
      </c>
      <c r="X425" s="1">
        <f t="shared" si="158"/>
        <v>2.6142388059381872E-10</v>
      </c>
      <c r="Y425" s="1">
        <f t="shared" si="164"/>
        <v>6.0059436319012189E-10</v>
      </c>
      <c r="Z425" s="1">
        <f t="shared" si="170"/>
        <v>1.3798035140339697E-9</v>
      </c>
      <c r="AA425" s="1">
        <f t="shared" si="176"/>
        <v>3.1699560535798992E-9</v>
      </c>
      <c r="AB425" s="1">
        <f t="shared" si="185"/>
        <v>7.2826466083202471E-9</v>
      </c>
      <c r="AC425" s="1">
        <f t="shared" si="192"/>
        <v>1.6731128358004412E-8</v>
      </c>
      <c r="AD425" s="1">
        <f t="shared" si="150"/>
        <v>3.8438039244167821E-8</v>
      </c>
      <c r="AE425" s="1">
        <f t="shared" si="161"/>
        <v>8.8307424898174111E-8</v>
      </c>
      <c r="AF425" s="1">
        <f t="shared" si="167"/>
        <v>2.0287718742911363E-7</v>
      </c>
      <c r="AG425" s="1">
        <f t="shared" si="173"/>
        <v>4.6608938293249603E-7</v>
      </c>
      <c r="AH425" s="1">
        <f t="shared" si="182"/>
        <v>1.0707922149122809E-6</v>
      </c>
      <c r="AI425" s="1">
        <f t="shared" si="189"/>
        <v>2.4600345116267376E-6</v>
      </c>
      <c r="AJ425" s="1">
        <f t="shared" si="196"/>
        <v>5.6516751934831363E-6</v>
      </c>
      <c r="AK425" s="1">
        <f t="shared" si="159"/>
        <v>1.2984139995463257E-5</v>
      </c>
      <c r="AL425" s="1">
        <f t="shared" si="165"/>
        <v>2.9829720507679708E-5</v>
      </c>
      <c r="AM425" s="1">
        <f t="shared" si="171"/>
        <v>6.8530701754386002E-5</v>
      </c>
      <c r="AN425" s="1">
        <f t="shared" si="180"/>
        <v>1.5744220874411129E-4</v>
      </c>
      <c r="AO425" s="1">
        <f t="shared" si="187"/>
        <v>3.6170721238292089E-4</v>
      </c>
      <c r="AP425" s="1">
        <f t="shared" si="194"/>
        <v>8.3098495970964812E-4</v>
      </c>
      <c r="AQ425" s="1">
        <f t="shared" si="156"/>
        <v>1.9091021124915007E-3</v>
      </c>
      <c r="AR425" s="1">
        <f t="shared" si="163"/>
        <v>4.3859649122807032E-3</v>
      </c>
      <c r="AS425" s="1">
        <f t="shared" si="169"/>
        <v>1.0076301359623119E-2</v>
      </c>
      <c r="AT425" s="1">
        <f t="shared" si="175"/>
        <v>2.3149261592506919E-2</v>
      </c>
      <c r="AU425" s="1">
        <f t="shared" si="184"/>
        <v>5.3183037421416487E-2</v>
      </c>
      <c r="AV425" s="1">
        <f t="shared" si="191"/>
        <v>0.12218251846832767</v>
      </c>
      <c r="AW425" s="1">
        <f>$C$11*(EXP(-$C$7*($D425-($AW$14-1)*$C$3))-EXP(-$C$5*($D425-($AW$14-1)*$C$3)))</f>
        <v>0</v>
      </c>
    </row>
    <row r="426" spans="1:49" x14ac:dyDescent="0.2">
      <c r="A426">
        <v>412</v>
      </c>
      <c r="B426">
        <f t="shared" si="177"/>
        <v>41</v>
      </c>
      <c r="C426">
        <f t="shared" si="151"/>
        <v>1</v>
      </c>
      <c r="D426">
        <f t="shared" si="152"/>
        <v>986.66666666666674</v>
      </c>
      <c r="E426">
        <f t="shared" si="178"/>
        <v>-686.66666666666674</v>
      </c>
      <c r="F426" t="e">
        <f t="shared" si="153"/>
        <v>#N/A</v>
      </c>
      <c r="G426" t="e">
        <f t="shared" si="179"/>
        <v>#N/A</v>
      </c>
      <c r="H426">
        <f t="shared" si="154"/>
        <v>3.9576010042594587E-16</v>
      </c>
      <c r="I426">
        <f t="shared" si="186"/>
        <v>9.0921795266548762E-16</v>
      </c>
      <c r="J426">
        <f t="shared" si="193"/>
        <v>2.0888343331212434E-15</v>
      </c>
      <c r="K426">
        <f t="shared" si="157"/>
        <v>4.7988811246354021E-15</v>
      </c>
      <c r="L426">
        <f t="shared" si="162"/>
        <v>1.1024933707390016E-14</v>
      </c>
      <c r="M426">
        <f t="shared" si="168"/>
        <v>2.5328646427260551E-14</v>
      </c>
      <c r="N426">
        <f t="shared" si="174"/>
        <v>5.818994897059146E-14</v>
      </c>
      <c r="O426">
        <f t="shared" si="183"/>
        <v>1.3368539731975963E-13</v>
      </c>
      <c r="P426">
        <f t="shared" si="190"/>
        <v>3.0712839197666482E-13</v>
      </c>
      <c r="Q426">
        <f t="shared" si="155"/>
        <v>7.0559575727295899E-13</v>
      </c>
      <c r="R426">
        <f t="shared" si="160"/>
        <v>1.6210333713446704E-12</v>
      </c>
      <c r="S426">
        <f t="shared" si="166"/>
        <v>3.7241567341178421E-12</v>
      </c>
      <c r="T426">
        <f t="shared" si="172"/>
        <v>8.5558654284645904E-12</v>
      </c>
      <c r="U426">
        <f t="shared" si="181"/>
        <v>1.9656217086506555E-11</v>
      </c>
      <c r="V426">
        <f t="shared" si="188"/>
        <v>4.5158128465469395E-11</v>
      </c>
      <c r="W426">
        <f t="shared" si="195"/>
        <v>1.0374613576605896E-10</v>
      </c>
      <c r="X426">
        <f t="shared" si="158"/>
        <v>2.38346030983542E-10</v>
      </c>
      <c r="Y426">
        <f t="shared" si="164"/>
        <v>5.475753874217342E-10</v>
      </c>
      <c r="Z426">
        <f t="shared" si="170"/>
        <v>1.2579978935364204E-9</v>
      </c>
      <c r="AA426">
        <f t="shared" si="176"/>
        <v>2.8901202217900425E-9</v>
      </c>
      <c r="AB426">
        <f t="shared" si="185"/>
        <v>6.6397526890277767E-9</v>
      </c>
      <c r="AC426">
        <f t="shared" si="192"/>
        <v>1.5254145982946695E-8</v>
      </c>
      <c r="AD426">
        <f t="shared" si="150"/>
        <v>3.5044824794991002E-8</v>
      </c>
      <c r="AE426">
        <f t="shared" si="161"/>
        <v>8.0511865186330943E-8</v>
      </c>
      <c r="AF426">
        <f t="shared" si="167"/>
        <v>1.8496769419456248E-7</v>
      </c>
      <c r="AG426">
        <f t="shared" si="173"/>
        <v>4.2494417209777718E-7</v>
      </c>
      <c r="AH426">
        <f t="shared" si="182"/>
        <v>9.7626534290858719E-7</v>
      </c>
      <c r="AI426">
        <f t="shared" si="189"/>
        <v>2.2428687868794212E-6</v>
      </c>
      <c r="AJ426">
        <f t="shared" si="196"/>
        <v>5.1527593719251736E-6</v>
      </c>
      <c r="AK426">
        <f t="shared" si="159"/>
        <v>1.1837932428452007E-5</v>
      </c>
      <c r="AL426">
        <f t="shared" si="165"/>
        <v>2.7196427014257753E-5</v>
      </c>
      <c r="AM426">
        <f t="shared" si="171"/>
        <v>6.2480981946149621E-5</v>
      </c>
      <c r="AN426">
        <f t="shared" si="180"/>
        <v>1.435436023602829E-4</v>
      </c>
      <c r="AO426">
        <f t="shared" si="187"/>
        <v>3.29776599803211E-4</v>
      </c>
      <c r="AP426">
        <f t="shared" si="194"/>
        <v>7.5762767542092804E-4</v>
      </c>
      <c r="AQ426">
        <f t="shared" si="156"/>
        <v>1.7405713289124955E-3</v>
      </c>
      <c r="AR426">
        <f t="shared" si="163"/>
        <v>3.998782844553574E-3</v>
      </c>
      <c r="AS426">
        <f t="shared" si="169"/>
        <v>9.1867905510581074E-3</v>
      </c>
      <c r="AT426">
        <f t="shared" si="175"/>
        <v>2.1105702387405507E-2</v>
      </c>
      <c r="AU426">
        <f t="shared" si="184"/>
        <v>4.8488171226939228E-2</v>
      </c>
      <c r="AV426">
        <f t="shared" si="191"/>
        <v>0.11139656241541207</v>
      </c>
      <c r="AW426">
        <f t="shared" ref="AW426:AW464" si="197">$C$11*(EXP(-$C$7*($D426-($AW$14-1)*$C$3))-EXP(-$C$5*($D426-($AW$14-1)*$C$3)))</f>
        <v>0.21171434591476873</v>
      </c>
    </row>
    <row r="427" spans="1:49" x14ac:dyDescent="0.2">
      <c r="A427">
        <v>413</v>
      </c>
      <c r="B427">
        <f t="shared" si="177"/>
        <v>41</v>
      </c>
      <c r="C427">
        <f t="shared" si="151"/>
        <v>2</v>
      </c>
      <c r="D427">
        <f t="shared" si="152"/>
        <v>989.33333333333326</v>
      </c>
      <c r="E427">
        <f t="shared" si="178"/>
        <v>-689.33333333333326</v>
      </c>
      <c r="F427" t="e">
        <f t="shared" si="153"/>
        <v>#N/A</v>
      </c>
      <c r="G427" t="e">
        <f t="shared" si="179"/>
        <v>#N/A</v>
      </c>
      <c r="H427">
        <f t="shared" si="154"/>
        <v>3.6082338363239617E-16</v>
      </c>
      <c r="I427">
        <f t="shared" si="186"/>
        <v>8.2895445444599223E-16</v>
      </c>
      <c r="J427">
        <f t="shared" si="193"/>
        <v>1.9044372363791453E-15</v>
      </c>
      <c r="K427">
        <f t="shared" si="157"/>
        <v>4.375247841247663E-15</v>
      </c>
      <c r="L427">
        <f t="shared" si="162"/>
        <v>1.0051679995891039E-14</v>
      </c>
      <c r="M427">
        <f t="shared" si="168"/>
        <v>2.3092696552473285E-14</v>
      </c>
      <c r="N427">
        <f t="shared" si="174"/>
        <v>5.3053085084543534E-14</v>
      </c>
      <c r="O427">
        <f t="shared" si="183"/>
        <v>1.2188398312826581E-13</v>
      </c>
      <c r="P427">
        <f t="shared" si="190"/>
        <v>2.8001586183985064E-13</v>
      </c>
      <c r="Q427">
        <f t="shared" si="155"/>
        <v>6.433075197370269E-13</v>
      </c>
      <c r="R427">
        <f t="shared" si="160"/>
        <v>1.4779325793582911E-12</v>
      </c>
      <c r="S427">
        <f t="shared" si="166"/>
        <v>3.3953974454107761E-12</v>
      </c>
      <c r="T427">
        <f t="shared" si="172"/>
        <v>7.8005749202089874E-12</v>
      </c>
      <c r="U427">
        <f t="shared" si="181"/>
        <v>1.7921015157750386E-11</v>
      </c>
      <c r="V427">
        <f t="shared" si="188"/>
        <v>4.1171681263169599E-11</v>
      </c>
      <c r="W427">
        <f t="shared" si="195"/>
        <v>9.4587685078930344E-11</v>
      </c>
      <c r="X427">
        <f t="shared" si="158"/>
        <v>2.173054365062898E-10</v>
      </c>
      <c r="Y427">
        <f t="shared" si="164"/>
        <v>4.992367948933754E-10</v>
      </c>
      <c r="Z427">
        <f t="shared" si="170"/>
        <v>1.1469449700960251E-9</v>
      </c>
      <c r="AA427">
        <f t="shared" si="176"/>
        <v>2.6349876008428556E-9</v>
      </c>
      <c r="AB427">
        <f t="shared" si="185"/>
        <v>6.0536118450515453E-9</v>
      </c>
      <c r="AC427">
        <f t="shared" si="192"/>
        <v>1.3907547936402554E-8</v>
      </c>
      <c r="AD427">
        <f t="shared" si="150"/>
        <v>3.1951154873176046E-8</v>
      </c>
      <c r="AE427">
        <f t="shared" si="161"/>
        <v>7.340447808614566E-8</v>
      </c>
      <c r="AF427">
        <f t="shared" si="167"/>
        <v>1.6863920645394284E-7</v>
      </c>
      <c r="AG427">
        <f t="shared" si="173"/>
        <v>3.8743115808329911E-7</v>
      </c>
      <c r="AH427">
        <f t="shared" si="182"/>
        <v>8.9008306792976397E-7</v>
      </c>
      <c r="AI427">
        <f t="shared" si="189"/>
        <v>2.0448739118832644E-6</v>
      </c>
      <c r="AJ427">
        <f t="shared" si="196"/>
        <v>4.6978865975133163E-6</v>
      </c>
      <c r="AK427">
        <f t="shared" si="159"/>
        <v>1.079290921305233E-5</v>
      </c>
      <c r="AL427">
        <f t="shared" si="165"/>
        <v>2.4795594117331113E-5</v>
      </c>
      <c r="AM427">
        <f t="shared" si="171"/>
        <v>5.6965316347504813E-5</v>
      </c>
      <c r="AN427">
        <f t="shared" si="180"/>
        <v>1.30871930360529E-4</v>
      </c>
      <c r="AO427">
        <f t="shared" si="187"/>
        <v>3.0066474224085241E-4</v>
      </c>
      <c r="AP427">
        <f t="shared" si="194"/>
        <v>6.9074618963534942E-4</v>
      </c>
      <c r="AQ427">
        <f t="shared" si="156"/>
        <v>1.5869180235091906E-3</v>
      </c>
      <c r="AR427">
        <f t="shared" si="163"/>
        <v>3.6457802462403067E-3</v>
      </c>
      <c r="AS427">
        <f t="shared" si="169"/>
        <v>8.3758035430738526E-3</v>
      </c>
      <c r="AT427">
        <f t="shared" si="175"/>
        <v>1.9242543503414547E-2</v>
      </c>
      <c r="AU427">
        <f t="shared" si="184"/>
        <v>4.4207756136662314E-2</v>
      </c>
      <c r="AV427">
        <f t="shared" si="191"/>
        <v>0.10156275308960366</v>
      </c>
      <c r="AW427">
        <f t="shared" si="197"/>
        <v>0.22636765044372925</v>
      </c>
    </row>
    <row r="428" spans="1:49" x14ac:dyDescent="0.2">
      <c r="A428">
        <v>414</v>
      </c>
      <c r="B428">
        <f t="shared" si="177"/>
        <v>41</v>
      </c>
      <c r="C428">
        <f t="shared" si="151"/>
        <v>3</v>
      </c>
      <c r="D428">
        <f t="shared" si="152"/>
        <v>992</v>
      </c>
      <c r="E428">
        <f t="shared" si="178"/>
        <v>-692</v>
      </c>
      <c r="F428" t="e">
        <f t="shared" si="153"/>
        <v>#N/A</v>
      </c>
      <c r="G428" t="e">
        <f t="shared" si="179"/>
        <v>#N/A</v>
      </c>
      <c r="H428">
        <f t="shared" si="154"/>
        <v>3.2897079325532249E-16</v>
      </c>
      <c r="I428">
        <f t="shared" si="186"/>
        <v>7.5577641810891461E-16</v>
      </c>
      <c r="J428">
        <f t="shared" si="193"/>
        <v>1.7363182564545292E-15</v>
      </c>
      <c r="K428">
        <f t="shared" si="157"/>
        <v>3.9890118498812766E-15</v>
      </c>
      <c r="L428">
        <f t="shared" si="162"/>
        <v>9.1643427000446034E-15</v>
      </c>
      <c r="M428">
        <f t="shared" si="168"/>
        <v>2.1054130768340649E-14</v>
      </c>
      <c r="N428">
        <f t="shared" si="174"/>
        <v>4.8369690758970725E-14</v>
      </c>
      <c r="O428">
        <f t="shared" si="183"/>
        <v>1.1112436841308993E-13</v>
      </c>
      <c r="P428">
        <f t="shared" si="190"/>
        <v>2.552967583924018E-13</v>
      </c>
      <c r="Q428">
        <f t="shared" si="155"/>
        <v>5.8651793280285502E-13</v>
      </c>
      <c r="R428">
        <f t="shared" si="160"/>
        <v>1.3474643691737975E-12</v>
      </c>
      <c r="S428">
        <f t="shared" si="166"/>
        <v>3.0956602085741175E-12</v>
      </c>
      <c r="T428">
        <f t="shared" si="172"/>
        <v>7.1119595784377348E-12</v>
      </c>
      <c r="U428">
        <f t="shared" si="181"/>
        <v>1.6338992537113667E-11</v>
      </c>
      <c r="V428">
        <f t="shared" si="188"/>
        <v>3.7537147699382605E-11</v>
      </c>
      <c r="W428">
        <f t="shared" si="195"/>
        <v>8.6237719627123077E-11</v>
      </c>
      <c r="X428">
        <f t="shared" si="158"/>
        <v>1.981222533487436E-10</v>
      </c>
      <c r="Y428">
        <f t="shared" si="164"/>
        <v>4.5516541302001529E-10</v>
      </c>
      <c r="Z428">
        <f t="shared" si="170"/>
        <v>1.0456955223752753E-9</v>
      </c>
      <c r="AA428">
        <f t="shared" si="176"/>
        <v>2.402377452760488E-9</v>
      </c>
      <c r="AB428">
        <f t="shared" si="185"/>
        <v>5.5192140561358803E-9</v>
      </c>
      <c r="AC428">
        <f t="shared" si="192"/>
        <v>1.2679824214319598E-8</v>
      </c>
      <c r="AD428">
        <f t="shared" ref="AD428:AD464" si="198">$C$11*(EXP(-$C$7*($D428-($AD$14-1)*$C$3))-EXP(-$C$5*($D428-($AD$14-1)*$C$3)))</f>
        <v>2.9130586433280992E-8</v>
      </c>
      <c r="AE428">
        <f t="shared" si="161"/>
        <v>6.6924513432017646E-8</v>
      </c>
      <c r="AF428">
        <f t="shared" si="167"/>
        <v>1.5375215697667134E-7</v>
      </c>
      <c r="AG428">
        <f t="shared" si="173"/>
        <v>3.532296995926965E-7</v>
      </c>
      <c r="AH428">
        <f t="shared" si="182"/>
        <v>8.1150874971645335E-7</v>
      </c>
      <c r="AI428">
        <f t="shared" si="189"/>
        <v>1.8643575317299811E-6</v>
      </c>
      <c r="AJ428">
        <f t="shared" si="196"/>
        <v>4.2831688596491243E-6</v>
      </c>
      <c r="AK428">
        <f t="shared" si="159"/>
        <v>9.8401380465069519E-6</v>
      </c>
      <c r="AL428">
        <f t="shared" si="165"/>
        <v>2.2606700773932549E-5</v>
      </c>
      <c r="AM428">
        <f t="shared" si="171"/>
        <v>5.1936559981853035E-5</v>
      </c>
      <c r="AN428">
        <f t="shared" si="180"/>
        <v>1.1931888203071885E-4</v>
      </c>
      <c r="AO428">
        <f t="shared" si="187"/>
        <v>2.7412280701754406E-4</v>
      </c>
      <c r="AP428">
        <f t="shared" si="194"/>
        <v>6.297688349764446E-4</v>
      </c>
      <c r="AQ428">
        <f t="shared" si="156"/>
        <v>1.4468288495316827E-3</v>
      </c>
      <c r="AR428">
        <f t="shared" si="163"/>
        <v>3.3239398388385934E-3</v>
      </c>
      <c r="AS428">
        <f t="shared" si="169"/>
        <v>7.6364084499660045E-3</v>
      </c>
      <c r="AT428">
        <f t="shared" si="175"/>
        <v>1.7543859649122806E-2</v>
      </c>
      <c r="AU428">
        <f t="shared" si="184"/>
        <v>4.0305205438492468E-2</v>
      </c>
      <c r="AV428">
        <f t="shared" si="191"/>
        <v>9.2597046304671707E-2</v>
      </c>
      <c r="AW428">
        <f t="shared" si="197"/>
        <v>0.21163565845759974</v>
      </c>
    </row>
    <row r="429" spans="1:49" x14ac:dyDescent="0.2">
      <c r="A429">
        <v>415</v>
      </c>
      <c r="B429">
        <f t="shared" si="177"/>
        <v>41</v>
      </c>
      <c r="C429">
        <f t="shared" si="151"/>
        <v>4</v>
      </c>
      <c r="D429">
        <f t="shared" si="152"/>
        <v>994.66666666666663</v>
      </c>
      <c r="E429">
        <f t="shared" si="178"/>
        <v>-694.66666666666663</v>
      </c>
      <c r="F429" t="e">
        <f t="shared" si="153"/>
        <v>#N/A</v>
      </c>
      <c r="G429" t="e">
        <f t="shared" si="179"/>
        <v>#N/A</v>
      </c>
      <c r="H429">
        <f t="shared" si="154"/>
        <v>2.9993007028971357E-16</v>
      </c>
      <c r="I429">
        <f t="shared" si="186"/>
        <v>6.8905835671187579E-16</v>
      </c>
      <c r="J429">
        <f t="shared" si="193"/>
        <v>1.5830404017037896E-15</v>
      </c>
      <c r="K429">
        <f t="shared" si="157"/>
        <v>3.6368718106619773E-15</v>
      </c>
      <c r="L429">
        <f t="shared" si="162"/>
        <v>8.3553373324850036E-15</v>
      </c>
      <c r="M429">
        <f t="shared" si="168"/>
        <v>1.9195524498541678E-14</v>
      </c>
      <c r="N429">
        <f t="shared" si="174"/>
        <v>4.4099734829560234E-14</v>
      </c>
      <c r="O429">
        <f t="shared" si="183"/>
        <v>1.0131458570904258E-13</v>
      </c>
      <c r="P429">
        <f t="shared" si="190"/>
        <v>2.3275979588236665E-13</v>
      </c>
      <c r="Q429">
        <f t="shared" si="155"/>
        <v>5.3474158927904054E-13</v>
      </c>
      <c r="R429">
        <f t="shared" si="160"/>
        <v>1.2285135679066682E-12</v>
      </c>
      <c r="S429">
        <f t="shared" si="166"/>
        <v>2.8223830290918461E-12</v>
      </c>
      <c r="T429">
        <f t="shared" si="172"/>
        <v>6.4841334853787052E-12</v>
      </c>
      <c r="U429">
        <f t="shared" si="181"/>
        <v>1.489662693647142E-11</v>
      </c>
      <c r="V429">
        <f t="shared" si="188"/>
        <v>3.4223461713858491E-11</v>
      </c>
      <c r="W429">
        <f t="shared" si="195"/>
        <v>7.8624868346026531E-11</v>
      </c>
      <c r="X429">
        <f t="shared" si="158"/>
        <v>1.8063251386187825E-10</v>
      </c>
      <c r="Y429">
        <f t="shared" si="164"/>
        <v>4.1498454306423739E-10</v>
      </c>
      <c r="Z429">
        <f t="shared" si="170"/>
        <v>9.5338412393417152E-10</v>
      </c>
      <c r="AA429">
        <f t="shared" si="176"/>
        <v>2.1903015496869447E-9</v>
      </c>
      <c r="AB429">
        <f t="shared" si="185"/>
        <v>5.0319915741456996E-9</v>
      </c>
      <c r="AC429">
        <f t="shared" si="192"/>
        <v>1.1560480887160213E-8</v>
      </c>
      <c r="AD429">
        <f t="shared" si="198"/>
        <v>2.6559010756111206E-8</v>
      </c>
      <c r="AE429">
        <f t="shared" si="161"/>
        <v>6.1016583931787004E-8</v>
      </c>
      <c r="AF429">
        <f t="shared" si="167"/>
        <v>1.4017929917996454E-7</v>
      </c>
      <c r="AG429">
        <f t="shared" si="173"/>
        <v>3.2204746074532494E-7</v>
      </c>
      <c r="AH429">
        <f t="shared" si="182"/>
        <v>7.3987077677825417E-7</v>
      </c>
      <c r="AI429">
        <f t="shared" si="189"/>
        <v>1.6997766883911151E-6</v>
      </c>
      <c r="AJ429">
        <f t="shared" si="196"/>
        <v>3.905061371634364E-6</v>
      </c>
      <c r="AK429">
        <f t="shared" si="159"/>
        <v>8.9714751475177185E-6</v>
      </c>
      <c r="AL429">
        <f t="shared" si="165"/>
        <v>2.0611037487700776E-5</v>
      </c>
      <c r="AM429">
        <f t="shared" si="171"/>
        <v>4.7351729713808206E-5</v>
      </c>
      <c r="AN429">
        <f t="shared" si="180"/>
        <v>1.0878570805703143E-4</v>
      </c>
      <c r="AO429">
        <f t="shared" si="187"/>
        <v>2.499239277845994E-4</v>
      </c>
      <c r="AP429">
        <f t="shared" si="194"/>
        <v>5.7417440944113431E-4</v>
      </c>
      <c r="AQ429">
        <f t="shared" si="156"/>
        <v>1.319106399212849E-3</v>
      </c>
      <c r="AR429">
        <f t="shared" si="163"/>
        <v>3.0305107016837239E-3</v>
      </c>
      <c r="AS429">
        <f t="shared" si="169"/>
        <v>6.9622853156500082E-3</v>
      </c>
      <c r="AT429">
        <f t="shared" si="175"/>
        <v>1.5995131378214355E-2</v>
      </c>
      <c r="AU429">
        <f t="shared" si="184"/>
        <v>3.6747162204232561E-2</v>
      </c>
      <c r="AV429">
        <f t="shared" si="191"/>
        <v>8.442280953932943E-2</v>
      </c>
      <c r="AW429">
        <f t="shared" si="197"/>
        <v>0.19377999836034945</v>
      </c>
    </row>
    <row r="430" spans="1:49" x14ac:dyDescent="0.2">
      <c r="A430">
        <v>416</v>
      </c>
      <c r="B430">
        <f t="shared" si="177"/>
        <v>41</v>
      </c>
      <c r="C430">
        <f t="shared" ref="C430:C464" si="199">MOD(A430-1,10)</f>
        <v>5</v>
      </c>
      <c r="D430">
        <f t="shared" ref="D430:D464" si="200">(B430+C430/9)*$C$3</f>
        <v>997.33333333333337</v>
      </c>
      <c r="E430">
        <f t="shared" si="178"/>
        <v>-697.33333333333337</v>
      </c>
      <c r="F430" t="e">
        <f t="shared" ref="F430:F464" si="201">IF(E430&lt;0,NA(),D430)</f>
        <v>#N/A</v>
      </c>
      <c r="G430" t="e">
        <f t="shared" si="179"/>
        <v>#N/A</v>
      </c>
      <c r="H430">
        <f t="shared" ref="H430:H464" si="202">$C$10*(EXP(-$C$7*D430)-EXP(-$C$5*D430))</f>
        <v>2.7345299007797692E-16</v>
      </c>
      <c r="I430">
        <f t="shared" si="186"/>
        <v>6.2822999974318757E-16</v>
      </c>
      <c r="J430">
        <f t="shared" si="193"/>
        <v>1.4432935345295697E-15</v>
      </c>
      <c r="K430">
        <f t="shared" si="157"/>
        <v>3.3158178177839579E-15</v>
      </c>
      <c r="L430">
        <f t="shared" si="162"/>
        <v>7.617748945516583E-15</v>
      </c>
      <c r="M430">
        <f t="shared" si="168"/>
        <v>1.7500991364990595E-14</v>
      </c>
      <c r="N430">
        <f t="shared" si="174"/>
        <v>4.0206719983564023E-14</v>
      </c>
      <c r="O430">
        <f t="shared" si="183"/>
        <v>9.2370786209892826E-14</v>
      </c>
      <c r="P430">
        <f t="shared" si="190"/>
        <v>2.1221234033817343E-13</v>
      </c>
      <c r="Q430">
        <f t="shared" ref="Q430:Q464" si="203">$C$11*(EXP(-$C$7*($D430-($Q$14-1)*$C$3))-EXP(-$C$5*($D430-($Q$14-1)*$C$3)))</f>
        <v>4.875359325130598E-13</v>
      </c>
      <c r="R430">
        <f t="shared" si="160"/>
        <v>1.1200634473593949E-12</v>
      </c>
      <c r="S430">
        <f t="shared" si="166"/>
        <v>2.5732300789480898E-12</v>
      </c>
      <c r="T430">
        <f t="shared" si="172"/>
        <v>5.9117303174331239E-12</v>
      </c>
      <c r="U430">
        <f t="shared" si="181"/>
        <v>1.3581589781643058E-11</v>
      </c>
      <c r="V430">
        <f t="shared" si="188"/>
        <v>3.1202299680835846E-11</v>
      </c>
      <c r="W430">
        <f t="shared" si="195"/>
        <v>7.1684060631001298E-11</v>
      </c>
      <c r="X430">
        <f t="shared" si="158"/>
        <v>1.6468672505267783E-10</v>
      </c>
      <c r="Y430">
        <f t="shared" si="164"/>
        <v>3.7835074031572008E-10</v>
      </c>
      <c r="Z430">
        <f t="shared" si="170"/>
        <v>8.692217460251561E-10</v>
      </c>
      <c r="AA430">
        <f t="shared" si="176"/>
        <v>1.996947179573495E-9</v>
      </c>
      <c r="AB430">
        <f t="shared" si="185"/>
        <v>4.5877798803840855E-9</v>
      </c>
      <c r="AC430">
        <f t="shared" si="192"/>
        <v>1.0539950403371387E-8</v>
      </c>
      <c r="AD430">
        <f t="shared" si="198"/>
        <v>2.4214447380206099E-8</v>
      </c>
      <c r="AE430">
        <f t="shared" si="161"/>
        <v>5.5630191745610023E-8</v>
      </c>
      <c r="AF430">
        <f t="shared" si="167"/>
        <v>1.2780461949270376E-7</v>
      </c>
      <c r="AG430">
        <f t="shared" si="173"/>
        <v>2.936179123445811E-7</v>
      </c>
      <c r="AH430">
        <f t="shared" si="182"/>
        <v>6.7455682581576795E-7</v>
      </c>
      <c r="AI430">
        <f t="shared" si="189"/>
        <v>1.5497246323331882E-6</v>
      </c>
      <c r="AJ430">
        <f t="shared" si="196"/>
        <v>3.5603322717190373E-6</v>
      </c>
      <c r="AK430">
        <f t="shared" si="159"/>
        <v>8.1794956475330304E-6</v>
      </c>
      <c r="AL430">
        <f t="shared" si="165"/>
        <v>1.8791546390053201E-5</v>
      </c>
      <c r="AM430">
        <f t="shared" si="171"/>
        <v>4.3171636852209169E-5</v>
      </c>
      <c r="AN430">
        <f t="shared" si="180"/>
        <v>9.9182376469324112E-5</v>
      </c>
      <c r="AO430">
        <f t="shared" si="187"/>
        <v>2.2786126539001828E-4</v>
      </c>
      <c r="AP430">
        <f t="shared" si="194"/>
        <v>5.2348772144211373E-4</v>
      </c>
      <c r="AQ430">
        <f t="shared" ref="AQ430:AQ464" si="204">$C$11*(EXP(-$C$7*($D430-($AQ$14-1)*$C$3))-EXP(-$C$5*($D430-($AQ$14-1)*$C$3)))</f>
        <v>1.2026589689634042E-3</v>
      </c>
      <c r="AR430">
        <f t="shared" si="163"/>
        <v>2.762984758541386E-3</v>
      </c>
      <c r="AS430">
        <f t="shared" si="169"/>
        <v>6.347672094036738E-3</v>
      </c>
      <c r="AT430">
        <f t="shared" si="175"/>
        <v>1.4583120984961173E-2</v>
      </c>
      <c r="AU430">
        <f t="shared" si="184"/>
        <v>3.3503214172295286E-2</v>
      </c>
      <c r="AV430">
        <f t="shared" si="191"/>
        <v>7.6970174012036846E-2</v>
      </c>
      <c r="AW430">
        <f t="shared" si="197"/>
        <v>0.17680382811963441</v>
      </c>
    </row>
    <row r="431" spans="1:49" x14ac:dyDescent="0.2">
      <c r="A431">
        <v>417</v>
      </c>
      <c r="B431">
        <f t="shared" si="177"/>
        <v>41</v>
      </c>
      <c r="C431">
        <f t="shared" si="199"/>
        <v>6</v>
      </c>
      <c r="D431">
        <f t="shared" si="200"/>
        <v>1000</v>
      </c>
      <c r="E431">
        <f t="shared" si="178"/>
        <v>-700</v>
      </c>
      <c r="F431" t="e">
        <f t="shared" si="201"/>
        <v>#N/A</v>
      </c>
      <c r="G431" t="e">
        <f t="shared" si="179"/>
        <v>#N/A</v>
      </c>
      <c r="H431">
        <f t="shared" si="202"/>
        <v>2.493132406175788E-16</v>
      </c>
      <c r="I431">
        <f t="shared" si="186"/>
        <v>5.7277141875278752E-16</v>
      </c>
      <c r="J431">
        <f t="shared" si="193"/>
        <v>1.3158831730212854E-15</v>
      </c>
      <c r="K431">
        <f t="shared" ref="K431:K464" si="205">$C$11*(EXP(-$C$7*($D431-($K$14-1)*$C$3))-EXP(-$C$5*($D431-($K$14-1)*$C$3)))</f>
        <v>3.0231056724356695E-15</v>
      </c>
      <c r="L431">
        <f t="shared" si="162"/>
        <v>6.9452730258181194E-15</v>
      </c>
      <c r="M431">
        <f t="shared" si="168"/>
        <v>1.595604739952511E-14</v>
      </c>
      <c r="N431">
        <f t="shared" si="174"/>
        <v>3.6657370800178426E-14</v>
      </c>
      <c r="O431">
        <f t="shared" si="183"/>
        <v>8.4216523073362607E-14</v>
      </c>
      <c r="P431">
        <f t="shared" si="190"/>
        <v>1.9347876303588297E-13</v>
      </c>
      <c r="Q431">
        <f t="shared" si="203"/>
        <v>4.4449747365235984E-13</v>
      </c>
      <c r="R431">
        <f t="shared" si="160"/>
        <v>1.0211870335696038E-12</v>
      </c>
      <c r="S431">
        <f t="shared" si="166"/>
        <v>2.346071731211412E-12</v>
      </c>
      <c r="T431">
        <f t="shared" si="172"/>
        <v>5.3898574766951907E-12</v>
      </c>
      <c r="U431">
        <f t="shared" si="181"/>
        <v>1.2382640834296472E-11</v>
      </c>
      <c r="V431">
        <f t="shared" si="188"/>
        <v>2.8447838313750943E-11</v>
      </c>
      <c r="W431">
        <f t="shared" si="195"/>
        <v>6.5355970148454668E-11</v>
      </c>
      <c r="X431">
        <f t="shared" si="158"/>
        <v>1.5014859079753045E-10</v>
      </c>
      <c r="Y431">
        <f t="shared" si="164"/>
        <v>3.4495087850849236E-10</v>
      </c>
      <c r="Z431">
        <f t="shared" si="170"/>
        <v>7.924890133949747E-10</v>
      </c>
      <c r="AA431">
        <f t="shared" si="176"/>
        <v>1.8206616520800614E-9</v>
      </c>
      <c r="AB431">
        <f t="shared" si="185"/>
        <v>4.182782089501102E-9</v>
      </c>
      <c r="AC431">
        <f t="shared" si="192"/>
        <v>9.6095098110419535E-9</v>
      </c>
      <c r="AD431">
        <f t="shared" si="198"/>
        <v>2.2076856224543524E-8</v>
      </c>
      <c r="AE431">
        <f t="shared" si="161"/>
        <v>5.07192968572784E-8</v>
      </c>
      <c r="AF431">
        <f t="shared" si="167"/>
        <v>1.1652234573312398E-7</v>
      </c>
      <c r="AG431">
        <f t="shared" si="173"/>
        <v>2.6769805372807064E-7</v>
      </c>
      <c r="AH431">
        <f t="shared" si="182"/>
        <v>6.1500862790668418E-7</v>
      </c>
      <c r="AI431">
        <f t="shared" si="189"/>
        <v>1.4129187983707839E-6</v>
      </c>
      <c r="AJ431">
        <f t="shared" si="196"/>
        <v>3.2460349988658138E-6</v>
      </c>
      <c r="AK431">
        <f t="shared" si="159"/>
        <v>7.4574301269199262E-6</v>
      </c>
      <c r="AL431">
        <f t="shared" si="165"/>
        <v>1.7132675438596497E-5</v>
      </c>
      <c r="AM431">
        <f t="shared" si="171"/>
        <v>3.9360552186027815E-5</v>
      </c>
      <c r="AN431">
        <f t="shared" si="180"/>
        <v>9.0426803095730208E-5</v>
      </c>
      <c r="AO431">
        <f t="shared" si="187"/>
        <v>2.0774623992741217E-4</v>
      </c>
      <c r="AP431">
        <f t="shared" si="194"/>
        <v>4.7727552812287512E-4</v>
      </c>
      <c r="AQ431">
        <f t="shared" si="204"/>
        <v>1.0964912280701756E-3</v>
      </c>
      <c r="AR431">
        <f t="shared" si="163"/>
        <v>2.5190753399057793E-3</v>
      </c>
      <c r="AS431">
        <f t="shared" si="169"/>
        <v>5.7873153981267316E-3</v>
      </c>
      <c r="AT431">
        <f t="shared" si="175"/>
        <v>1.329575935535437E-2</v>
      </c>
      <c r="AU431">
        <f t="shared" si="184"/>
        <v>3.0545633799864007E-2</v>
      </c>
      <c r="AV431">
        <f t="shared" si="191"/>
        <v>7.0175438596235928E-2</v>
      </c>
      <c r="AW431">
        <f t="shared" si="197"/>
        <v>0.16121653858511018</v>
      </c>
    </row>
    <row r="432" spans="1:49" x14ac:dyDescent="0.2">
      <c r="A432">
        <v>418</v>
      </c>
      <c r="B432">
        <f t="shared" si="177"/>
        <v>41</v>
      </c>
      <c r="C432">
        <f t="shared" si="199"/>
        <v>7</v>
      </c>
      <c r="D432">
        <f t="shared" si="200"/>
        <v>1002.6666666666667</v>
      </c>
      <c r="E432">
        <f t="shared" si="178"/>
        <v>-702.66666666666674</v>
      </c>
      <c r="F432" t="e">
        <f t="shared" si="201"/>
        <v>#N/A</v>
      </c>
      <c r="G432" t="e">
        <f t="shared" si="179"/>
        <v>#N/A</v>
      </c>
      <c r="H432">
        <f t="shared" si="202"/>
        <v>2.2730448816637269E-16</v>
      </c>
      <c r="I432">
        <f t="shared" si="186"/>
        <v>5.2220858328030878E-16</v>
      </c>
      <c r="J432">
        <f t="shared" si="193"/>
        <v>1.1997202811588503E-15</v>
      </c>
      <c r="K432">
        <f t="shared" si="205"/>
        <v>2.7562334268474937E-15</v>
      </c>
      <c r="L432">
        <f t="shared" si="162"/>
        <v>6.332161606815137E-15</v>
      </c>
      <c r="M432">
        <f t="shared" si="168"/>
        <v>1.4547487242647859E-14</v>
      </c>
      <c r="N432">
        <f t="shared" si="174"/>
        <v>3.3421349329939907E-14</v>
      </c>
      <c r="O432">
        <f t="shared" si="183"/>
        <v>7.6782097994166459E-14</v>
      </c>
      <c r="P432">
        <f t="shared" si="190"/>
        <v>1.7639893931824033E-13</v>
      </c>
      <c r="Q432">
        <f t="shared" si="203"/>
        <v>4.0525834283616751E-13</v>
      </c>
      <c r="R432">
        <f t="shared" si="160"/>
        <v>9.3103918352946013E-13</v>
      </c>
      <c r="S432">
        <f t="shared" si="166"/>
        <v>2.1389663571161472E-12</v>
      </c>
      <c r="T432">
        <f t="shared" si="172"/>
        <v>4.914054271626638E-12</v>
      </c>
      <c r="U432">
        <f t="shared" si="181"/>
        <v>1.1289532116367347E-11</v>
      </c>
      <c r="V432">
        <f t="shared" si="188"/>
        <v>2.5936533941514733E-11</v>
      </c>
      <c r="W432">
        <f t="shared" si="195"/>
        <v>5.9586507745885487E-11</v>
      </c>
      <c r="X432">
        <f t="shared" ref="X432:X464" si="206">$C$11*(EXP(-$C$7*($D432-($X$14-1)*$C$3))-EXP(-$C$5*($D432-($X$14-1)*$C$3)))</f>
        <v>1.368938468554335E-10</v>
      </c>
      <c r="Y432">
        <f t="shared" si="164"/>
        <v>3.1449947338410499E-10</v>
      </c>
      <c r="Z432">
        <f t="shared" si="170"/>
        <v>7.2253005544751053E-10</v>
      </c>
      <c r="AA432">
        <f t="shared" si="176"/>
        <v>1.659938172256944E-9</v>
      </c>
      <c r="AB432">
        <f t="shared" si="185"/>
        <v>3.8135364957366728E-9</v>
      </c>
      <c r="AC432">
        <f t="shared" si="192"/>
        <v>8.7612061987477489E-9</v>
      </c>
      <c r="AD432">
        <f t="shared" si="198"/>
        <v>2.0127966296582732E-8</v>
      </c>
      <c r="AE432">
        <f t="shared" si="161"/>
        <v>4.62419235486407E-8</v>
      </c>
      <c r="AF432">
        <f t="shared" si="167"/>
        <v>1.0623604302444447E-7</v>
      </c>
      <c r="AG432">
        <f t="shared" si="173"/>
        <v>2.440663357271468E-7</v>
      </c>
      <c r="AH432">
        <f t="shared" si="182"/>
        <v>5.6071719671985519E-7</v>
      </c>
      <c r="AI432">
        <f t="shared" si="189"/>
        <v>1.2881898429812932E-6</v>
      </c>
      <c r="AJ432">
        <f t="shared" si="196"/>
        <v>2.9594831071130014E-6</v>
      </c>
      <c r="AK432">
        <f t="shared" si="159"/>
        <v>6.7991067535644374E-6</v>
      </c>
      <c r="AL432">
        <f t="shared" si="165"/>
        <v>1.5620245486537402E-5</v>
      </c>
      <c r="AM432">
        <f t="shared" si="171"/>
        <v>3.5885900590070752E-5</v>
      </c>
      <c r="AN432">
        <f t="shared" si="180"/>
        <v>8.2444149950802804E-5</v>
      </c>
      <c r="AO432">
        <f t="shared" si="187"/>
        <v>1.8940691885523198E-4</v>
      </c>
      <c r="AP432">
        <f t="shared" si="194"/>
        <v>4.3514283222812383E-4</v>
      </c>
      <c r="AQ432">
        <f t="shared" si="204"/>
        <v>9.9969571113839328E-4</v>
      </c>
      <c r="AR432">
        <f t="shared" si="163"/>
        <v>2.2966976377645273E-3</v>
      </c>
      <c r="AS432">
        <f t="shared" si="169"/>
        <v>5.276425596851376E-3</v>
      </c>
      <c r="AT432">
        <f t="shared" si="175"/>
        <v>1.2122042806734849E-2</v>
      </c>
      <c r="AU432">
        <f t="shared" si="184"/>
        <v>2.7849141262599915E-2</v>
      </c>
      <c r="AV432">
        <f t="shared" si="191"/>
        <v>6.3980525512816938E-2</v>
      </c>
      <c r="AW432">
        <f t="shared" si="197"/>
        <v>0.14698797426010388</v>
      </c>
    </row>
    <row r="433" spans="1:51" x14ac:dyDescent="0.2">
      <c r="A433">
        <v>419</v>
      </c>
      <c r="B433">
        <f t="shared" si="177"/>
        <v>41</v>
      </c>
      <c r="C433">
        <f t="shared" si="199"/>
        <v>8</v>
      </c>
      <c r="D433">
        <f t="shared" si="200"/>
        <v>1005.3333333333333</v>
      </c>
      <c r="E433">
        <f t="shared" si="178"/>
        <v>-705.33333333333326</v>
      </c>
      <c r="F433" t="e">
        <f t="shared" si="201"/>
        <v>#N/A</v>
      </c>
      <c r="G433" t="e">
        <f t="shared" si="179"/>
        <v>#N/A</v>
      </c>
      <c r="H433">
        <f t="shared" si="202"/>
        <v>2.0723861361149877E-16</v>
      </c>
      <c r="I433">
        <f t="shared" si="186"/>
        <v>4.7610930909478792E-16</v>
      </c>
      <c r="J433">
        <f t="shared" si="193"/>
        <v>1.0938119603119118E-15</v>
      </c>
      <c r="K433">
        <f t="shared" si="205"/>
        <v>2.5129199989727593E-15</v>
      </c>
      <c r="L433">
        <f t="shared" si="162"/>
        <v>5.7731741381183206E-15</v>
      </c>
      <c r="M433">
        <f t="shared" si="168"/>
        <v>1.3263271271135882E-14</v>
      </c>
      <c r="N433">
        <f t="shared" si="174"/>
        <v>3.0470995782066445E-14</v>
      </c>
      <c r="O433">
        <f t="shared" si="183"/>
        <v>7.0003965459962647E-14</v>
      </c>
      <c r="P433">
        <f t="shared" si="190"/>
        <v>1.608268799342567E-13</v>
      </c>
      <c r="Q433">
        <f t="shared" si="203"/>
        <v>3.6948314483957272E-13</v>
      </c>
      <c r="R433">
        <f t="shared" si="160"/>
        <v>8.4884936135269685E-13</v>
      </c>
      <c r="S433">
        <f t="shared" si="166"/>
        <v>1.9501437300522533E-12</v>
      </c>
      <c r="T433">
        <f t="shared" si="172"/>
        <v>4.4802537894375956E-12</v>
      </c>
      <c r="U433">
        <f t="shared" si="181"/>
        <v>1.0292920315792398E-11</v>
      </c>
      <c r="V433">
        <f t="shared" si="188"/>
        <v>2.3646921269732583E-11</v>
      </c>
      <c r="W433">
        <f t="shared" si="195"/>
        <v>5.4326359126572431E-11</v>
      </c>
      <c r="X433">
        <f t="shared" si="206"/>
        <v>1.2480919872334385E-10</v>
      </c>
      <c r="Y433">
        <f t="shared" si="164"/>
        <v>2.8673624252400628E-10</v>
      </c>
      <c r="Z433">
        <f t="shared" si="170"/>
        <v>6.5874690021071379E-10</v>
      </c>
      <c r="AA433">
        <f t="shared" si="176"/>
        <v>1.5134029612628859E-9</v>
      </c>
      <c r="AB433">
        <f t="shared" si="185"/>
        <v>3.4768869841006376E-9</v>
      </c>
      <c r="AC433">
        <f t="shared" si="192"/>
        <v>7.9877887182940097E-9</v>
      </c>
      <c r="AD433">
        <f t="shared" si="198"/>
        <v>1.8351119521536408E-8</v>
      </c>
      <c r="AE433">
        <f t="shared" si="161"/>
        <v>4.2159801613485702E-8</v>
      </c>
      <c r="AF433">
        <f t="shared" si="167"/>
        <v>9.6857789520824752E-8</v>
      </c>
      <c r="AG433">
        <f t="shared" si="173"/>
        <v>2.2252076698244091E-7</v>
      </c>
      <c r="AH433">
        <f t="shared" si="182"/>
        <v>5.1121847797081694E-7</v>
      </c>
      <c r="AI433">
        <f t="shared" si="189"/>
        <v>1.174471649378331E-6</v>
      </c>
      <c r="AJ433">
        <f t="shared" si="196"/>
        <v>2.698227303263082E-6</v>
      </c>
      <c r="AK433">
        <f t="shared" si="159"/>
        <v>6.1988985293327765E-6</v>
      </c>
      <c r="AL433">
        <f t="shared" si="165"/>
        <v>1.4241329086876202E-5</v>
      </c>
      <c r="AM433">
        <f t="shared" si="171"/>
        <v>3.2717982590132244E-5</v>
      </c>
      <c r="AN433">
        <f t="shared" si="180"/>
        <v>7.5166185560213088E-5</v>
      </c>
      <c r="AO433">
        <f t="shared" si="187"/>
        <v>1.7268654740883733E-4</v>
      </c>
      <c r="AP433">
        <f t="shared" si="194"/>
        <v>3.9672950587729791E-4</v>
      </c>
      <c r="AQ433">
        <f t="shared" si="204"/>
        <v>9.1144506156007744E-4</v>
      </c>
      <c r="AR433">
        <f t="shared" si="163"/>
        <v>2.0939508857684627E-3</v>
      </c>
      <c r="AS433">
        <f t="shared" si="169"/>
        <v>4.8106358758536359E-3</v>
      </c>
      <c r="AT433">
        <f t="shared" si="175"/>
        <v>1.1051939034165585E-2</v>
      </c>
      <c r="AU433">
        <f t="shared" si="184"/>
        <v>2.5390688376147059E-2</v>
      </c>
      <c r="AV433">
        <f t="shared" si="191"/>
        <v>5.8332483939838579E-2</v>
      </c>
      <c r="AW433">
        <f t="shared" si="197"/>
        <v>0.1340127504531386</v>
      </c>
    </row>
    <row r="434" spans="1:51" x14ac:dyDescent="0.2">
      <c r="A434">
        <v>420</v>
      </c>
      <c r="B434">
        <f t="shared" si="177"/>
        <v>41</v>
      </c>
      <c r="C434">
        <f t="shared" si="199"/>
        <v>9</v>
      </c>
      <c r="D434">
        <f t="shared" si="200"/>
        <v>1008</v>
      </c>
      <c r="E434">
        <f t="shared" si="178"/>
        <v>-708</v>
      </c>
      <c r="F434" t="e">
        <f t="shared" si="201"/>
        <v>#N/A</v>
      </c>
      <c r="G434" t="e">
        <f t="shared" si="179"/>
        <v>#N/A</v>
      </c>
      <c r="H434">
        <f t="shared" si="202"/>
        <v>1.8894410452722929E-16</v>
      </c>
      <c r="I434">
        <f t="shared" si="186"/>
        <v>4.3407956411363073E-16</v>
      </c>
      <c r="J434">
        <f t="shared" si="193"/>
        <v>9.9725296247031895E-16</v>
      </c>
      <c r="K434">
        <f t="shared" si="205"/>
        <v>2.2910856750111426E-15</v>
      </c>
      <c r="L434">
        <f t="shared" si="162"/>
        <v>5.2635326920851614E-15</v>
      </c>
      <c r="M434">
        <f t="shared" si="168"/>
        <v>1.209242268974268E-14</v>
      </c>
      <c r="N434">
        <f t="shared" si="174"/>
        <v>2.7781092103272481E-14</v>
      </c>
      <c r="O434">
        <f t="shared" si="183"/>
        <v>6.3824189598100438E-14</v>
      </c>
      <c r="P434">
        <f t="shared" si="190"/>
        <v>1.4662948320071373E-13</v>
      </c>
      <c r="Q434">
        <f t="shared" si="203"/>
        <v>3.3686609229345048E-13</v>
      </c>
      <c r="R434">
        <f t="shared" si="160"/>
        <v>7.73915052143532E-13</v>
      </c>
      <c r="S434">
        <f t="shared" si="166"/>
        <v>1.7779898946094333E-12</v>
      </c>
      <c r="T434">
        <f t="shared" si="172"/>
        <v>4.0847481342784159E-12</v>
      </c>
      <c r="U434">
        <f t="shared" si="181"/>
        <v>9.3842869248456497E-12</v>
      </c>
      <c r="V434">
        <f t="shared" si="188"/>
        <v>2.1559429906780766E-11</v>
      </c>
      <c r="W434">
        <f t="shared" si="195"/>
        <v>4.9530563337185893E-11</v>
      </c>
      <c r="X434">
        <f t="shared" si="206"/>
        <v>1.1379135325500378E-10</v>
      </c>
      <c r="Y434">
        <f t="shared" si="164"/>
        <v>2.6142388059381872E-10</v>
      </c>
      <c r="Z434">
        <f t="shared" si="170"/>
        <v>6.0059436319012189E-10</v>
      </c>
      <c r="AA434">
        <f t="shared" si="176"/>
        <v>1.3798035140339697E-9</v>
      </c>
      <c r="AB434">
        <f t="shared" si="185"/>
        <v>3.1699560535798992E-9</v>
      </c>
      <c r="AC434">
        <f t="shared" si="192"/>
        <v>7.2826466083202471E-9</v>
      </c>
      <c r="AD434">
        <f t="shared" si="198"/>
        <v>1.6731128358004412E-8</v>
      </c>
      <c r="AE434">
        <f t="shared" si="161"/>
        <v>3.8438039244167821E-8</v>
      </c>
      <c r="AF434">
        <f t="shared" si="167"/>
        <v>8.8307424898174111E-8</v>
      </c>
      <c r="AG434">
        <f t="shared" si="173"/>
        <v>2.0287718742911363E-7</v>
      </c>
      <c r="AH434">
        <f t="shared" si="182"/>
        <v>4.6608938293249603E-7</v>
      </c>
      <c r="AI434">
        <f t="shared" si="189"/>
        <v>1.0707922149122809E-6</v>
      </c>
      <c r="AJ434">
        <f t="shared" si="196"/>
        <v>2.4600345116267376E-6</v>
      </c>
      <c r="AK434">
        <f t="shared" ref="AK434:AK464" si="207">$C$11*(EXP(-$C$7*($D434-($AK$14-1)*$C$3))-EXP(-$C$5*($D434-($AK$14-1)*$C$3)))</f>
        <v>5.6516751934831363E-6</v>
      </c>
      <c r="AL434">
        <f t="shared" si="165"/>
        <v>1.2984139995463257E-5</v>
      </c>
      <c r="AM434">
        <f t="shared" si="171"/>
        <v>2.9829720507679708E-5</v>
      </c>
      <c r="AN434">
        <f t="shared" si="180"/>
        <v>6.8530701754386002E-5</v>
      </c>
      <c r="AO434">
        <f t="shared" si="187"/>
        <v>1.5744220874411129E-4</v>
      </c>
      <c r="AP434">
        <f t="shared" si="194"/>
        <v>3.6170721238292089E-4</v>
      </c>
      <c r="AQ434">
        <f t="shared" si="204"/>
        <v>8.3098495970964812E-4</v>
      </c>
      <c r="AR434">
        <f t="shared" si="163"/>
        <v>1.9091021124915007E-3</v>
      </c>
      <c r="AS434">
        <f t="shared" si="169"/>
        <v>4.3859649122807032E-3</v>
      </c>
      <c r="AT434">
        <f t="shared" si="175"/>
        <v>1.0076301359623119E-2</v>
      </c>
      <c r="AU434">
        <f t="shared" si="184"/>
        <v>2.3149261592506919E-2</v>
      </c>
      <c r="AV434">
        <f t="shared" si="191"/>
        <v>5.3183037421416487E-2</v>
      </c>
      <c r="AW434">
        <f t="shared" si="197"/>
        <v>0.12218251846832767</v>
      </c>
    </row>
    <row r="435" spans="1:51" s="1" customFormat="1" x14ac:dyDescent="0.2">
      <c r="A435" s="1">
        <v>421</v>
      </c>
      <c r="B435" s="1">
        <f t="shared" si="177"/>
        <v>42</v>
      </c>
      <c r="C435" s="1">
        <f t="shared" si="199"/>
        <v>0</v>
      </c>
      <c r="D435" s="1">
        <f t="shared" si="200"/>
        <v>1008</v>
      </c>
      <c r="E435" s="1">
        <f t="shared" si="178"/>
        <v>-708</v>
      </c>
      <c r="F435" s="1" t="e">
        <f t="shared" si="201"/>
        <v>#N/A</v>
      </c>
      <c r="G435" s="1" t="e">
        <f t="shared" si="179"/>
        <v>#N/A</v>
      </c>
      <c r="H435" s="1">
        <f t="shared" si="202"/>
        <v>1.8894410452722929E-16</v>
      </c>
      <c r="I435" s="1">
        <f t="shared" si="186"/>
        <v>4.3407956411363073E-16</v>
      </c>
      <c r="J435" s="1">
        <f t="shared" si="193"/>
        <v>9.9725296247031895E-16</v>
      </c>
      <c r="K435" s="1">
        <f t="shared" si="205"/>
        <v>2.2910856750111426E-15</v>
      </c>
      <c r="L435" s="1">
        <f t="shared" si="162"/>
        <v>5.2635326920851614E-15</v>
      </c>
      <c r="M435" s="1">
        <f t="shared" si="168"/>
        <v>1.209242268974268E-14</v>
      </c>
      <c r="N435" s="1">
        <f t="shared" si="174"/>
        <v>2.7781092103272481E-14</v>
      </c>
      <c r="O435" s="1">
        <f t="shared" si="183"/>
        <v>6.3824189598100438E-14</v>
      </c>
      <c r="P435" s="1">
        <f t="shared" si="190"/>
        <v>1.4662948320071373E-13</v>
      </c>
      <c r="Q435" s="1">
        <f t="shared" si="203"/>
        <v>3.3686609229345048E-13</v>
      </c>
      <c r="R435" s="1">
        <f t="shared" si="160"/>
        <v>7.73915052143532E-13</v>
      </c>
      <c r="S435" s="1">
        <f t="shared" si="166"/>
        <v>1.7779898946094333E-12</v>
      </c>
      <c r="T435" s="1">
        <f t="shared" si="172"/>
        <v>4.0847481342784159E-12</v>
      </c>
      <c r="U435" s="1">
        <f t="shared" si="181"/>
        <v>9.3842869248456497E-12</v>
      </c>
      <c r="V435" s="1">
        <f t="shared" si="188"/>
        <v>2.1559429906780766E-11</v>
      </c>
      <c r="W435" s="1">
        <f t="shared" si="195"/>
        <v>4.9530563337185893E-11</v>
      </c>
      <c r="X435" s="1">
        <f t="shared" si="206"/>
        <v>1.1379135325500378E-10</v>
      </c>
      <c r="Y435" s="1">
        <f t="shared" si="164"/>
        <v>2.6142388059381872E-10</v>
      </c>
      <c r="Z435" s="1">
        <f t="shared" si="170"/>
        <v>6.0059436319012189E-10</v>
      </c>
      <c r="AA435" s="1">
        <f t="shared" si="176"/>
        <v>1.3798035140339697E-9</v>
      </c>
      <c r="AB435" s="1">
        <f t="shared" si="185"/>
        <v>3.1699560535798992E-9</v>
      </c>
      <c r="AC435" s="1">
        <f t="shared" si="192"/>
        <v>7.2826466083202471E-9</v>
      </c>
      <c r="AD435" s="1">
        <f t="shared" si="198"/>
        <v>1.6731128358004412E-8</v>
      </c>
      <c r="AE435" s="1">
        <f t="shared" si="161"/>
        <v>3.8438039244167821E-8</v>
      </c>
      <c r="AF435" s="1">
        <f t="shared" si="167"/>
        <v>8.8307424898174111E-8</v>
      </c>
      <c r="AG435" s="1">
        <f t="shared" si="173"/>
        <v>2.0287718742911363E-7</v>
      </c>
      <c r="AH435" s="1">
        <f t="shared" si="182"/>
        <v>4.6608938293249603E-7</v>
      </c>
      <c r="AI435" s="1">
        <f t="shared" si="189"/>
        <v>1.0707922149122809E-6</v>
      </c>
      <c r="AJ435" s="1">
        <f t="shared" si="196"/>
        <v>2.4600345116267376E-6</v>
      </c>
      <c r="AK435" s="1">
        <f t="shared" si="207"/>
        <v>5.6516751934831363E-6</v>
      </c>
      <c r="AL435" s="1">
        <f t="shared" si="165"/>
        <v>1.2984139995463257E-5</v>
      </c>
      <c r="AM435" s="1">
        <f t="shared" si="171"/>
        <v>2.9829720507679708E-5</v>
      </c>
      <c r="AN435" s="1">
        <f t="shared" si="180"/>
        <v>6.8530701754386002E-5</v>
      </c>
      <c r="AO435" s="1">
        <f t="shared" si="187"/>
        <v>1.5744220874411129E-4</v>
      </c>
      <c r="AP435" s="1">
        <f t="shared" si="194"/>
        <v>3.6170721238292089E-4</v>
      </c>
      <c r="AQ435" s="1">
        <f t="shared" si="204"/>
        <v>8.3098495970964812E-4</v>
      </c>
      <c r="AR435" s="1">
        <f t="shared" si="163"/>
        <v>1.9091021124915007E-3</v>
      </c>
      <c r="AS435" s="1">
        <f t="shared" si="169"/>
        <v>4.3859649122807032E-3</v>
      </c>
      <c r="AT435" s="1">
        <f t="shared" si="175"/>
        <v>1.0076301359623119E-2</v>
      </c>
      <c r="AU435" s="1">
        <f t="shared" si="184"/>
        <v>2.3149261592506919E-2</v>
      </c>
      <c r="AV435" s="1">
        <f t="shared" si="191"/>
        <v>5.3183037421416487E-2</v>
      </c>
      <c r="AW435" s="1">
        <f t="shared" si="197"/>
        <v>0.12218251846832767</v>
      </c>
      <c r="AX435" s="1">
        <f>$C$11*(EXP(-$C$7*($D435-($AX$14-1)*$C$3))-EXP(-$C$5*($D435-($AX$14-1)*$C$3)))</f>
        <v>0</v>
      </c>
    </row>
    <row r="436" spans="1:51" x14ac:dyDescent="0.2">
      <c r="A436">
        <v>422</v>
      </c>
      <c r="B436">
        <f t="shared" si="177"/>
        <v>42</v>
      </c>
      <c r="C436">
        <f t="shared" si="199"/>
        <v>1</v>
      </c>
      <c r="D436">
        <f t="shared" si="200"/>
        <v>1010.6666666666667</v>
      </c>
      <c r="E436">
        <f t="shared" si="178"/>
        <v>-710.66666666666674</v>
      </c>
      <c r="F436" t="e">
        <f t="shared" si="201"/>
        <v>#N/A</v>
      </c>
      <c r="G436" t="e">
        <f t="shared" si="179"/>
        <v>#N/A</v>
      </c>
      <c r="H436">
        <f t="shared" si="202"/>
        <v>1.7226458917796831E-16</v>
      </c>
      <c r="I436">
        <f t="shared" si="186"/>
        <v>3.9576010042594587E-16</v>
      </c>
      <c r="J436">
        <f t="shared" si="193"/>
        <v>9.0921795266548762E-16</v>
      </c>
      <c r="K436">
        <f t="shared" si="205"/>
        <v>2.0888343331212434E-15</v>
      </c>
      <c r="L436">
        <f t="shared" si="162"/>
        <v>4.7988811246354021E-15</v>
      </c>
      <c r="M436">
        <f t="shared" si="168"/>
        <v>1.1024933707390016E-14</v>
      </c>
      <c r="N436">
        <f t="shared" si="174"/>
        <v>2.5328646427260551E-14</v>
      </c>
      <c r="O436">
        <f t="shared" si="183"/>
        <v>5.818994897059146E-14</v>
      </c>
      <c r="P436">
        <f t="shared" si="190"/>
        <v>1.3368539731975963E-13</v>
      </c>
      <c r="Q436">
        <f t="shared" si="203"/>
        <v>3.0712839197666482E-13</v>
      </c>
      <c r="R436">
        <f t="shared" ref="R436:R464" si="208">$C$11*(EXP(-$C$7*($D436-($R$14-1)*$C$3))-EXP(-$C$5*($D436-($R$14-1)*$C$3)))</f>
        <v>7.0559575727295899E-13</v>
      </c>
      <c r="S436">
        <f t="shared" si="166"/>
        <v>1.6210333713446704E-12</v>
      </c>
      <c r="T436">
        <f t="shared" si="172"/>
        <v>3.7241567341178421E-12</v>
      </c>
      <c r="U436">
        <f t="shared" si="181"/>
        <v>8.5558654284645904E-12</v>
      </c>
      <c r="V436">
        <f t="shared" si="188"/>
        <v>1.9656217086506555E-11</v>
      </c>
      <c r="W436">
        <f t="shared" si="195"/>
        <v>4.5158128465469395E-11</v>
      </c>
      <c r="X436">
        <f t="shared" si="206"/>
        <v>1.0374613576605896E-10</v>
      </c>
      <c r="Y436">
        <f t="shared" si="164"/>
        <v>2.38346030983542E-10</v>
      </c>
      <c r="Z436">
        <f t="shared" si="170"/>
        <v>5.475753874217342E-10</v>
      </c>
      <c r="AA436">
        <f t="shared" si="176"/>
        <v>1.2579978935364204E-9</v>
      </c>
      <c r="AB436">
        <f t="shared" si="185"/>
        <v>2.8901202217900425E-9</v>
      </c>
      <c r="AC436">
        <f t="shared" si="192"/>
        <v>6.6397526890277767E-9</v>
      </c>
      <c r="AD436">
        <f t="shared" si="198"/>
        <v>1.5254145982946695E-8</v>
      </c>
      <c r="AE436">
        <f t="shared" si="161"/>
        <v>3.5044824794991002E-8</v>
      </c>
      <c r="AF436">
        <f t="shared" si="167"/>
        <v>8.0511865186330943E-8</v>
      </c>
      <c r="AG436">
        <f t="shared" si="173"/>
        <v>1.8496769419456248E-7</v>
      </c>
      <c r="AH436">
        <f t="shared" si="182"/>
        <v>4.2494417209777718E-7</v>
      </c>
      <c r="AI436">
        <f t="shared" si="189"/>
        <v>9.7626534290858719E-7</v>
      </c>
      <c r="AJ436">
        <f t="shared" si="196"/>
        <v>2.2428687868794212E-6</v>
      </c>
      <c r="AK436">
        <f t="shared" si="207"/>
        <v>5.1527593719251736E-6</v>
      </c>
      <c r="AL436">
        <f t="shared" si="165"/>
        <v>1.1837932428452007E-5</v>
      </c>
      <c r="AM436">
        <f t="shared" si="171"/>
        <v>2.7196427014257753E-5</v>
      </c>
      <c r="AN436">
        <f t="shared" si="180"/>
        <v>6.2480981946149621E-5</v>
      </c>
      <c r="AO436">
        <f t="shared" si="187"/>
        <v>1.435436023602829E-4</v>
      </c>
      <c r="AP436">
        <f t="shared" si="194"/>
        <v>3.29776599803211E-4</v>
      </c>
      <c r="AQ436">
        <f t="shared" si="204"/>
        <v>7.5762767542092804E-4</v>
      </c>
      <c r="AR436">
        <f t="shared" si="163"/>
        <v>1.7405713289124955E-3</v>
      </c>
      <c r="AS436">
        <f t="shared" si="169"/>
        <v>3.998782844553574E-3</v>
      </c>
      <c r="AT436">
        <f t="shared" si="175"/>
        <v>9.1867905510581074E-3</v>
      </c>
      <c r="AU436">
        <f t="shared" si="184"/>
        <v>2.1105702387405507E-2</v>
      </c>
      <c r="AV436">
        <f t="shared" si="191"/>
        <v>4.8488171226939228E-2</v>
      </c>
      <c r="AW436">
        <f t="shared" si="197"/>
        <v>0.11139656241541207</v>
      </c>
      <c r="AX436">
        <f t="shared" ref="AX436:AX464" si="209">$C$11*(EXP(-$C$7*($D436-($AX$14-1)*$C$3))-EXP(-$C$5*($D436-($AX$14-1)*$C$3)))</f>
        <v>0.21171434591476873</v>
      </c>
    </row>
    <row r="437" spans="1:51" x14ac:dyDescent="0.2">
      <c r="A437">
        <v>423</v>
      </c>
      <c r="B437">
        <f t="shared" si="177"/>
        <v>42</v>
      </c>
      <c r="C437">
        <f t="shared" si="199"/>
        <v>2</v>
      </c>
      <c r="D437">
        <f t="shared" si="200"/>
        <v>1013.3333333333333</v>
      </c>
      <c r="E437">
        <f t="shared" si="178"/>
        <v>-713.33333333333326</v>
      </c>
      <c r="F437" t="e">
        <f t="shared" si="201"/>
        <v>#N/A</v>
      </c>
      <c r="G437" t="e">
        <f t="shared" si="179"/>
        <v>#N/A</v>
      </c>
      <c r="H437">
        <f t="shared" si="202"/>
        <v>1.5705749993579741E-16</v>
      </c>
      <c r="I437">
        <f t="shared" si="186"/>
        <v>3.6082338363239617E-16</v>
      </c>
      <c r="J437">
        <f t="shared" si="193"/>
        <v>8.2895445444599223E-16</v>
      </c>
      <c r="K437">
        <f t="shared" si="205"/>
        <v>1.9044372363791453E-15</v>
      </c>
      <c r="L437">
        <f t="shared" si="162"/>
        <v>4.375247841247663E-15</v>
      </c>
      <c r="M437">
        <f t="shared" si="168"/>
        <v>1.0051679995891039E-14</v>
      </c>
      <c r="N437">
        <f t="shared" si="174"/>
        <v>2.3092696552473285E-14</v>
      </c>
      <c r="O437">
        <f t="shared" si="183"/>
        <v>5.3053085084543534E-14</v>
      </c>
      <c r="P437">
        <f t="shared" si="190"/>
        <v>1.2188398312826581E-13</v>
      </c>
      <c r="Q437">
        <f t="shared" si="203"/>
        <v>2.8001586183985064E-13</v>
      </c>
      <c r="R437">
        <f t="shared" si="208"/>
        <v>6.433075197370269E-13</v>
      </c>
      <c r="S437">
        <f t="shared" si="166"/>
        <v>1.4779325793582911E-12</v>
      </c>
      <c r="T437">
        <f t="shared" si="172"/>
        <v>3.3953974454107761E-12</v>
      </c>
      <c r="U437">
        <f t="shared" si="181"/>
        <v>7.8005749202089874E-12</v>
      </c>
      <c r="V437">
        <f t="shared" si="188"/>
        <v>1.7921015157750386E-11</v>
      </c>
      <c r="W437">
        <f t="shared" si="195"/>
        <v>4.1171681263169599E-11</v>
      </c>
      <c r="X437">
        <f t="shared" si="206"/>
        <v>9.4587685078930344E-11</v>
      </c>
      <c r="Y437">
        <f t="shared" si="164"/>
        <v>2.173054365062898E-10</v>
      </c>
      <c r="Z437">
        <f t="shared" si="170"/>
        <v>4.992367948933754E-10</v>
      </c>
      <c r="AA437">
        <f t="shared" si="176"/>
        <v>1.1469449700960251E-9</v>
      </c>
      <c r="AB437">
        <f t="shared" si="185"/>
        <v>2.6349876008428556E-9</v>
      </c>
      <c r="AC437">
        <f t="shared" si="192"/>
        <v>6.0536118450515453E-9</v>
      </c>
      <c r="AD437">
        <f t="shared" si="198"/>
        <v>1.3907547936402554E-8</v>
      </c>
      <c r="AE437">
        <f t="shared" si="161"/>
        <v>3.1951154873176046E-8</v>
      </c>
      <c r="AF437">
        <f t="shared" si="167"/>
        <v>7.340447808614566E-8</v>
      </c>
      <c r="AG437">
        <f t="shared" si="173"/>
        <v>1.6863920645394284E-7</v>
      </c>
      <c r="AH437">
        <f t="shared" si="182"/>
        <v>3.8743115808329911E-7</v>
      </c>
      <c r="AI437">
        <f t="shared" si="189"/>
        <v>8.9008306792976397E-7</v>
      </c>
      <c r="AJ437">
        <f t="shared" si="196"/>
        <v>2.0448739118832644E-6</v>
      </c>
      <c r="AK437">
        <f t="shared" si="207"/>
        <v>4.6978865975133163E-6</v>
      </c>
      <c r="AL437">
        <f t="shared" si="165"/>
        <v>1.079290921305233E-5</v>
      </c>
      <c r="AM437">
        <f t="shared" si="171"/>
        <v>2.4795594117331113E-5</v>
      </c>
      <c r="AN437">
        <f t="shared" si="180"/>
        <v>5.6965316347504813E-5</v>
      </c>
      <c r="AO437">
        <f t="shared" si="187"/>
        <v>1.30871930360529E-4</v>
      </c>
      <c r="AP437">
        <f t="shared" si="194"/>
        <v>3.0066474224085241E-4</v>
      </c>
      <c r="AQ437">
        <f t="shared" si="204"/>
        <v>6.9074618963534942E-4</v>
      </c>
      <c r="AR437">
        <f t="shared" si="163"/>
        <v>1.5869180235091906E-3</v>
      </c>
      <c r="AS437">
        <f t="shared" si="169"/>
        <v>3.6457802462403067E-3</v>
      </c>
      <c r="AT437">
        <f t="shared" si="175"/>
        <v>8.3758035430738526E-3</v>
      </c>
      <c r="AU437">
        <f t="shared" si="184"/>
        <v>1.9242543503414547E-2</v>
      </c>
      <c r="AV437">
        <f t="shared" si="191"/>
        <v>4.4207756136662314E-2</v>
      </c>
      <c r="AW437">
        <f t="shared" si="197"/>
        <v>0.10156275308960366</v>
      </c>
      <c r="AX437">
        <f t="shared" si="209"/>
        <v>0.22636765044372925</v>
      </c>
    </row>
    <row r="438" spans="1:51" x14ac:dyDescent="0.2">
      <c r="A438">
        <v>424</v>
      </c>
      <c r="B438">
        <f t="shared" si="177"/>
        <v>42</v>
      </c>
      <c r="C438">
        <f t="shared" si="199"/>
        <v>3</v>
      </c>
      <c r="D438">
        <f t="shared" si="200"/>
        <v>1016</v>
      </c>
      <c r="E438">
        <f t="shared" si="178"/>
        <v>-716</v>
      </c>
      <c r="F438" t="e">
        <f t="shared" si="201"/>
        <v>#N/A</v>
      </c>
      <c r="G438" t="e">
        <f t="shared" si="179"/>
        <v>#N/A</v>
      </c>
      <c r="H438">
        <f t="shared" si="202"/>
        <v>1.4319285468819636E-16</v>
      </c>
      <c r="I438">
        <f t="shared" si="186"/>
        <v>3.2897079325532249E-16</v>
      </c>
      <c r="J438">
        <f t="shared" si="193"/>
        <v>7.5577641810891461E-16</v>
      </c>
      <c r="K438">
        <f t="shared" si="205"/>
        <v>1.7363182564545292E-15</v>
      </c>
      <c r="L438">
        <f t="shared" si="162"/>
        <v>3.9890118498812766E-15</v>
      </c>
      <c r="M438">
        <f t="shared" si="168"/>
        <v>9.1643427000446034E-15</v>
      </c>
      <c r="N438">
        <f t="shared" si="174"/>
        <v>2.1054130768340649E-14</v>
      </c>
      <c r="O438">
        <f t="shared" si="183"/>
        <v>4.8369690758970725E-14</v>
      </c>
      <c r="P438">
        <f t="shared" si="190"/>
        <v>1.1112436841308993E-13</v>
      </c>
      <c r="Q438">
        <f t="shared" si="203"/>
        <v>2.552967583924018E-13</v>
      </c>
      <c r="R438">
        <f t="shared" si="208"/>
        <v>5.8651793280285502E-13</v>
      </c>
      <c r="S438">
        <f t="shared" si="166"/>
        <v>1.3474643691737975E-12</v>
      </c>
      <c r="T438">
        <f t="shared" si="172"/>
        <v>3.0956602085741175E-12</v>
      </c>
      <c r="U438">
        <f t="shared" si="181"/>
        <v>7.1119595784377348E-12</v>
      </c>
      <c r="V438">
        <f t="shared" si="188"/>
        <v>1.6338992537113667E-11</v>
      </c>
      <c r="W438">
        <f t="shared" si="195"/>
        <v>3.7537147699382605E-11</v>
      </c>
      <c r="X438">
        <f t="shared" si="206"/>
        <v>8.6237719627123077E-11</v>
      </c>
      <c r="Y438">
        <f t="shared" si="164"/>
        <v>1.981222533487436E-10</v>
      </c>
      <c r="Z438">
        <f t="shared" si="170"/>
        <v>4.5516541302001529E-10</v>
      </c>
      <c r="AA438">
        <f t="shared" si="176"/>
        <v>1.0456955223752753E-9</v>
      </c>
      <c r="AB438">
        <f t="shared" si="185"/>
        <v>2.402377452760488E-9</v>
      </c>
      <c r="AC438">
        <f t="shared" si="192"/>
        <v>5.5192140561358803E-9</v>
      </c>
      <c r="AD438">
        <f t="shared" si="198"/>
        <v>1.2679824214319598E-8</v>
      </c>
      <c r="AE438">
        <f t="shared" ref="AE438:AE464" si="210">$C$11*(EXP(-$C$7*($D438-($AE$14-1)*$C$3))-EXP(-$C$5*($D438-($AE$14-1)*$C$3)))</f>
        <v>2.9130586433280992E-8</v>
      </c>
      <c r="AF438">
        <f t="shared" si="167"/>
        <v>6.6924513432017646E-8</v>
      </c>
      <c r="AG438">
        <f t="shared" si="173"/>
        <v>1.5375215697667134E-7</v>
      </c>
      <c r="AH438">
        <f t="shared" si="182"/>
        <v>3.532296995926965E-7</v>
      </c>
      <c r="AI438">
        <f t="shared" si="189"/>
        <v>8.1150874971645335E-7</v>
      </c>
      <c r="AJ438">
        <f t="shared" si="196"/>
        <v>1.8643575317299811E-6</v>
      </c>
      <c r="AK438">
        <f t="shared" si="207"/>
        <v>4.2831688596491243E-6</v>
      </c>
      <c r="AL438">
        <f t="shared" si="165"/>
        <v>9.8401380465069519E-6</v>
      </c>
      <c r="AM438">
        <f t="shared" si="171"/>
        <v>2.2606700773932549E-5</v>
      </c>
      <c r="AN438">
        <f t="shared" si="180"/>
        <v>5.1936559981853035E-5</v>
      </c>
      <c r="AO438">
        <f t="shared" si="187"/>
        <v>1.1931888203071885E-4</v>
      </c>
      <c r="AP438">
        <f t="shared" si="194"/>
        <v>2.7412280701754406E-4</v>
      </c>
      <c r="AQ438">
        <f t="shared" si="204"/>
        <v>6.297688349764446E-4</v>
      </c>
      <c r="AR438">
        <f t="shared" si="163"/>
        <v>1.4468288495316827E-3</v>
      </c>
      <c r="AS438">
        <f t="shared" si="169"/>
        <v>3.3239398388385934E-3</v>
      </c>
      <c r="AT438">
        <f t="shared" si="175"/>
        <v>7.6364084499660045E-3</v>
      </c>
      <c r="AU438">
        <f t="shared" si="184"/>
        <v>1.7543859649122806E-2</v>
      </c>
      <c r="AV438">
        <f t="shared" si="191"/>
        <v>4.0305205438492468E-2</v>
      </c>
      <c r="AW438">
        <f t="shared" si="197"/>
        <v>9.2597046304671707E-2</v>
      </c>
      <c r="AX438">
        <f t="shared" si="209"/>
        <v>0.21163565845759974</v>
      </c>
    </row>
    <row r="439" spans="1:51" x14ac:dyDescent="0.2">
      <c r="A439">
        <v>425</v>
      </c>
      <c r="B439">
        <f t="shared" si="177"/>
        <v>42</v>
      </c>
      <c r="C439">
        <f t="shared" si="199"/>
        <v>4</v>
      </c>
      <c r="D439">
        <f t="shared" si="200"/>
        <v>1018.6666666666666</v>
      </c>
      <c r="E439">
        <f t="shared" si="178"/>
        <v>-718.66666666666663</v>
      </c>
      <c r="F439" t="e">
        <f t="shared" si="201"/>
        <v>#N/A</v>
      </c>
      <c r="G439" t="e">
        <f t="shared" si="179"/>
        <v>#N/A</v>
      </c>
      <c r="H439">
        <f t="shared" si="202"/>
        <v>1.305521458200786E-16</v>
      </c>
      <c r="I439">
        <f t="shared" si="186"/>
        <v>2.9993007028971357E-16</v>
      </c>
      <c r="J439">
        <f t="shared" si="193"/>
        <v>6.8905835671187579E-16</v>
      </c>
      <c r="K439">
        <f t="shared" si="205"/>
        <v>1.5830404017037896E-15</v>
      </c>
      <c r="L439">
        <f t="shared" si="162"/>
        <v>3.6368718106619773E-15</v>
      </c>
      <c r="M439">
        <f t="shared" si="168"/>
        <v>8.3553373324850036E-15</v>
      </c>
      <c r="N439">
        <f t="shared" si="174"/>
        <v>1.9195524498541678E-14</v>
      </c>
      <c r="O439">
        <f t="shared" si="183"/>
        <v>4.4099734829560234E-14</v>
      </c>
      <c r="P439">
        <f t="shared" si="190"/>
        <v>1.0131458570904258E-13</v>
      </c>
      <c r="Q439">
        <f t="shared" si="203"/>
        <v>2.3275979588236665E-13</v>
      </c>
      <c r="R439">
        <f t="shared" si="208"/>
        <v>5.3474158927904054E-13</v>
      </c>
      <c r="S439">
        <f t="shared" si="166"/>
        <v>1.2285135679066682E-12</v>
      </c>
      <c r="T439">
        <f t="shared" si="172"/>
        <v>2.8223830290918461E-12</v>
      </c>
      <c r="U439">
        <f t="shared" si="181"/>
        <v>6.4841334853787052E-12</v>
      </c>
      <c r="V439">
        <f t="shared" si="188"/>
        <v>1.489662693647142E-11</v>
      </c>
      <c r="W439">
        <f t="shared" si="195"/>
        <v>3.4223461713858491E-11</v>
      </c>
      <c r="X439">
        <f t="shared" si="206"/>
        <v>7.8624868346026531E-11</v>
      </c>
      <c r="Y439">
        <f t="shared" si="164"/>
        <v>1.8063251386187825E-10</v>
      </c>
      <c r="Z439">
        <f t="shared" si="170"/>
        <v>4.1498454306423739E-10</v>
      </c>
      <c r="AA439">
        <f t="shared" si="176"/>
        <v>9.5338412393417152E-10</v>
      </c>
      <c r="AB439">
        <f t="shared" si="185"/>
        <v>2.1903015496869447E-9</v>
      </c>
      <c r="AC439">
        <f t="shared" si="192"/>
        <v>5.0319915741456996E-9</v>
      </c>
      <c r="AD439">
        <f t="shared" si="198"/>
        <v>1.1560480887160213E-8</v>
      </c>
      <c r="AE439">
        <f t="shared" si="210"/>
        <v>2.6559010756111206E-8</v>
      </c>
      <c r="AF439">
        <f t="shared" si="167"/>
        <v>6.1016583931787004E-8</v>
      </c>
      <c r="AG439">
        <f t="shared" si="173"/>
        <v>1.4017929917996454E-7</v>
      </c>
      <c r="AH439">
        <f t="shared" si="182"/>
        <v>3.2204746074532494E-7</v>
      </c>
      <c r="AI439">
        <f t="shared" si="189"/>
        <v>7.3987077677825417E-7</v>
      </c>
      <c r="AJ439">
        <f t="shared" si="196"/>
        <v>1.6997766883911151E-6</v>
      </c>
      <c r="AK439">
        <f t="shared" si="207"/>
        <v>3.905061371634364E-6</v>
      </c>
      <c r="AL439">
        <f t="shared" si="165"/>
        <v>8.9714751475177185E-6</v>
      </c>
      <c r="AM439">
        <f t="shared" si="171"/>
        <v>2.0611037487700776E-5</v>
      </c>
      <c r="AN439">
        <f t="shared" si="180"/>
        <v>4.7351729713808206E-5</v>
      </c>
      <c r="AO439">
        <f t="shared" si="187"/>
        <v>1.0878570805703143E-4</v>
      </c>
      <c r="AP439">
        <f t="shared" si="194"/>
        <v>2.499239277845994E-4</v>
      </c>
      <c r="AQ439">
        <f t="shared" si="204"/>
        <v>5.7417440944113431E-4</v>
      </c>
      <c r="AR439">
        <f t="shared" si="163"/>
        <v>1.319106399212849E-3</v>
      </c>
      <c r="AS439">
        <f t="shared" si="169"/>
        <v>3.0305107016837239E-3</v>
      </c>
      <c r="AT439">
        <f t="shared" si="175"/>
        <v>6.9622853156500082E-3</v>
      </c>
      <c r="AU439">
        <f t="shared" si="184"/>
        <v>1.5995131378214355E-2</v>
      </c>
      <c r="AV439">
        <f t="shared" si="191"/>
        <v>3.6747162204232561E-2</v>
      </c>
      <c r="AW439">
        <f t="shared" si="197"/>
        <v>8.442280953932943E-2</v>
      </c>
      <c r="AX439">
        <f t="shared" si="209"/>
        <v>0.19377999836034945</v>
      </c>
    </row>
    <row r="440" spans="1:51" x14ac:dyDescent="0.2">
      <c r="A440">
        <v>426</v>
      </c>
      <c r="B440">
        <f t="shared" si="177"/>
        <v>42</v>
      </c>
      <c r="C440">
        <f t="shared" si="199"/>
        <v>5</v>
      </c>
      <c r="D440">
        <f t="shared" si="200"/>
        <v>1021.3333333333334</v>
      </c>
      <c r="E440">
        <f t="shared" si="178"/>
        <v>-721.33333333333337</v>
      </c>
      <c r="F440" t="e">
        <f t="shared" si="201"/>
        <v>#N/A</v>
      </c>
      <c r="G440" t="e">
        <f t="shared" si="179"/>
        <v>#N/A</v>
      </c>
      <c r="H440">
        <f t="shared" si="202"/>
        <v>1.1902732727369654E-16</v>
      </c>
      <c r="I440">
        <f t="shared" si="186"/>
        <v>2.7345299007797692E-16</v>
      </c>
      <c r="J440">
        <f t="shared" si="193"/>
        <v>6.2822999974318757E-16</v>
      </c>
      <c r="K440">
        <f t="shared" si="205"/>
        <v>1.4432935345295697E-15</v>
      </c>
      <c r="L440">
        <f t="shared" ref="L440:L464" si="211">$C$11*(EXP(-$C$7*($D440-($L$14-1)*$C$3))-EXP(-$C$5*($D440-($L$14-1)*$C$3)))</f>
        <v>3.3158178177839579E-15</v>
      </c>
      <c r="M440">
        <f t="shared" si="168"/>
        <v>7.617748945516583E-15</v>
      </c>
      <c r="N440">
        <f t="shared" si="174"/>
        <v>1.7500991364990595E-14</v>
      </c>
      <c r="O440">
        <f t="shared" si="183"/>
        <v>4.0206719983564023E-14</v>
      </c>
      <c r="P440">
        <f t="shared" si="190"/>
        <v>9.2370786209892826E-14</v>
      </c>
      <c r="Q440">
        <f t="shared" si="203"/>
        <v>2.1221234033817343E-13</v>
      </c>
      <c r="R440">
        <f t="shared" si="208"/>
        <v>4.875359325130598E-13</v>
      </c>
      <c r="S440">
        <f t="shared" si="166"/>
        <v>1.1200634473593949E-12</v>
      </c>
      <c r="T440">
        <f t="shared" si="172"/>
        <v>2.5732300789480898E-12</v>
      </c>
      <c r="U440">
        <f t="shared" si="181"/>
        <v>5.9117303174331239E-12</v>
      </c>
      <c r="V440">
        <f t="shared" si="188"/>
        <v>1.3581589781643058E-11</v>
      </c>
      <c r="W440">
        <f t="shared" si="195"/>
        <v>3.1202299680835846E-11</v>
      </c>
      <c r="X440">
        <f t="shared" si="206"/>
        <v>7.1684060631001298E-11</v>
      </c>
      <c r="Y440">
        <f t="shared" si="164"/>
        <v>1.6468672505267783E-10</v>
      </c>
      <c r="Z440">
        <f t="shared" si="170"/>
        <v>3.7835074031572008E-10</v>
      </c>
      <c r="AA440">
        <f t="shared" si="176"/>
        <v>8.692217460251561E-10</v>
      </c>
      <c r="AB440">
        <f t="shared" si="185"/>
        <v>1.996947179573495E-9</v>
      </c>
      <c r="AC440">
        <f t="shared" si="192"/>
        <v>4.5877798803840855E-9</v>
      </c>
      <c r="AD440">
        <f t="shared" si="198"/>
        <v>1.0539950403371387E-8</v>
      </c>
      <c r="AE440">
        <f t="shared" si="210"/>
        <v>2.4214447380206099E-8</v>
      </c>
      <c r="AF440">
        <f t="shared" si="167"/>
        <v>5.5630191745610023E-8</v>
      </c>
      <c r="AG440">
        <f t="shared" si="173"/>
        <v>1.2780461949270376E-7</v>
      </c>
      <c r="AH440">
        <f t="shared" si="182"/>
        <v>2.936179123445811E-7</v>
      </c>
      <c r="AI440">
        <f t="shared" si="189"/>
        <v>6.7455682581576795E-7</v>
      </c>
      <c r="AJ440">
        <f t="shared" si="196"/>
        <v>1.5497246323331882E-6</v>
      </c>
      <c r="AK440">
        <f t="shared" si="207"/>
        <v>3.5603322717190373E-6</v>
      </c>
      <c r="AL440">
        <f t="shared" si="165"/>
        <v>8.1794956475330304E-6</v>
      </c>
      <c r="AM440">
        <f t="shared" si="171"/>
        <v>1.8791546390053201E-5</v>
      </c>
      <c r="AN440">
        <f t="shared" si="180"/>
        <v>4.3171636852209169E-5</v>
      </c>
      <c r="AO440">
        <f t="shared" si="187"/>
        <v>9.9182376469324112E-5</v>
      </c>
      <c r="AP440">
        <f t="shared" si="194"/>
        <v>2.2786126539001828E-4</v>
      </c>
      <c r="AQ440">
        <f t="shared" si="204"/>
        <v>5.2348772144211373E-4</v>
      </c>
      <c r="AR440">
        <f t="shared" ref="AR440:AR464" si="212">$C$11*(EXP(-$C$7*($D440-($AR$14-1)*$C$3))-EXP(-$C$5*($D440-($AR$14-1)*$C$3)))</f>
        <v>1.2026589689634042E-3</v>
      </c>
      <c r="AS440">
        <f t="shared" si="169"/>
        <v>2.762984758541386E-3</v>
      </c>
      <c r="AT440">
        <f t="shared" si="175"/>
        <v>6.347672094036738E-3</v>
      </c>
      <c r="AU440">
        <f t="shared" si="184"/>
        <v>1.4583120984961173E-2</v>
      </c>
      <c r="AV440">
        <f t="shared" si="191"/>
        <v>3.3503214172295286E-2</v>
      </c>
      <c r="AW440">
        <f t="shared" si="197"/>
        <v>7.6970174012036846E-2</v>
      </c>
      <c r="AX440">
        <f t="shared" si="209"/>
        <v>0.17680382811963441</v>
      </c>
    </row>
    <row r="441" spans="1:51" x14ac:dyDescent="0.2">
      <c r="A441">
        <v>427</v>
      </c>
      <c r="B441">
        <f t="shared" si="177"/>
        <v>42</v>
      </c>
      <c r="C441">
        <f t="shared" si="199"/>
        <v>6</v>
      </c>
      <c r="D441">
        <f t="shared" si="200"/>
        <v>1024</v>
      </c>
      <c r="E441">
        <f t="shared" si="178"/>
        <v>-724</v>
      </c>
      <c r="F441" t="e">
        <f t="shared" si="201"/>
        <v>#N/A</v>
      </c>
      <c r="G441" t="e">
        <f t="shared" si="179"/>
        <v>#N/A</v>
      </c>
      <c r="H441">
        <f t="shared" si="202"/>
        <v>1.0851989102840805E-16</v>
      </c>
      <c r="I441">
        <f t="shared" si="186"/>
        <v>2.493132406175788E-16</v>
      </c>
      <c r="J441">
        <f t="shared" si="193"/>
        <v>5.7277141875278752E-16</v>
      </c>
      <c r="K441">
        <f t="shared" si="205"/>
        <v>1.3158831730212854E-15</v>
      </c>
      <c r="L441">
        <f t="shared" si="211"/>
        <v>3.0231056724356695E-15</v>
      </c>
      <c r="M441">
        <f t="shared" si="168"/>
        <v>6.9452730258181194E-15</v>
      </c>
      <c r="N441">
        <f t="shared" si="174"/>
        <v>1.595604739952511E-14</v>
      </c>
      <c r="O441">
        <f t="shared" si="183"/>
        <v>3.6657370800178426E-14</v>
      </c>
      <c r="P441">
        <f t="shared" si="190"/>
        <v>8.4216523073362607E-14</v>
      </c>
      <c r="Q441">
        <f t="shared" si="203"/>
        <v>1.9347876303588297E-13</v>
      </c>
      <c r="R441">
        <f t="shared" si="208"/>
        <v>4.4449747365235984E-13</v>
      </c>
      <c r="S441">
        <f t="shared" si="166"/>
        <v>1.0211870335696038E-12</v>
      </c>
      <c r="T441">
        <f t="shared" si="172"/>
        <v>2.346071731211412E-12</v>
      </c>
      <c r="U441">
        <f t="shared" si="181"/>
        <v>5.3898574766951907E-12</v>
      </c>
      <c r="V441">
        <f t="shared" si="188"/>
        <v>1.2382640834296472E-11</v>
      </c>
      <c r="W441">
        <f t="shared" si="195"/>
        <v>2.8447838313750943E-11</v>
      </c>
      <c r="X441">
        <f t="shared" si="206"/>
        <v>6.5355970148454668E-11</v>
      </c>
      <c r="Y441">
        <f t="shared" si="164"/>
        <v>1.5014859079753045E-10</v>
      </c>
      <c r="Z441">
        <f t="shared" si="170"/>
        <v>3.4495087850849236E-10</v>
      </c>
      <c r="AA441">
        <f t="shared" si="176"/>
        <v>7.924890133949747E-10</v>
      </c>
      <c r="AB441">
        <f t="shared" si="185"/>
        <v>1.8206616520800614E-9</v>
      </c>
      <c r="AC441">
        <f t="shared" si="192"/>
        <v>4.182782089501102E-9</v>
      </c>
      <c r="AD441">
        <f t="shared" si="198"/>
        <v>9.6095098110419535E-9</v>
      </c>
      <c r="AE441">
        <f t="shared" si="210"/>
        <v>2.2076856224543524E-8</v>
      </c>
      <c r="AF441">
        <f t="shared" si="167"/>
        <v>5.07192968572784E-8</v>
      </c>
      <c r="AG441">
        <f t="shared" si="173"/>
        <v>1.1652234573312398E-7</v>
      </c>
      <c r="AH441">
        <f t="shared" si="182"/>
        <v>2.6769805372807064E-7</v>
      </c>
      <c r="AI441">
        <f t="shared" si="189"/>
        <v>6.1500862790668418E-7</v>
      </c>
      <c r="AJ441">
        <f t="shared" si="196"/>
        <v>1.4129187983707839E-6</v>
      </c>
      <c r="AK441">
        <f t="shared" si="207"/>
        <v>3.2460349988658138E-6</v>
      </c>
      <c r="AL441">
        <f t="shared" si="165"/>
        <v>7.4574301269199262E-6</v>
      </c>
      <c r="AM441">
        <f t="shared" si="171"/>
        <v>1.7132675438596497E-5</v>
      </c>
      <c r="AN441">
        <f t="shared" si="180"/>
        <v>3.9360552186027815E-5</v>
      </c>
      <c r="AO441">
        <f t="shared" si="187"/>
        <v>9.0426803095730208E-5</v>
      </c>
      <c r="AP441">
        <f t="shared" si="194"/>
        <v>2.0774623992741217E-4</v>
      </c>
      <c r="AQ441">
        <f t="shared" si="204"/>
        <v>4.7727552812287512E-4</v>
      </c>
      <c r="AR441">
        <f t="shared" si="212"/>
        <v>1.0964912280701756E-3</v>
      </c>
      <c r="AS441">
        <f t="shared" si="169"/>
        <v>2.5190753399057793E-3</v>
      </c>
      <c r="AT441">
        <f t="shared" si="175"/>
        <v>5.7873153981267316E-3</v>
      </c>
      <c r="AU441">
        <f t="shared" si="184"/>
        <v>1.329575935535437E-2</v>
      </c>
      <c r="AV441">
        <f t="shared" si="191"/>
        <v>3.0545633799864007E-2</v>
      </c>
      <c r="AW441">
        <f t="shared" si="197"/>
        <v>7.0175438596235928E-2</v>
      </c>
      <c r="AX441">
        <f t="shared" si="209"/>
        <v>0.16121653858511018</v>
      </c>
    </row>
    <row r="442" spans="1:51" x14ac:dyDescent="0.2">
      <c r="A442">
        <v>428</v>
      </c>
      <c r="B442">
        <f t="shared" si="177"/>
        <v>42</v>
      </c>
      <c r="C442">
        <f t="shared" si="199"/>
        <v>7</v>
      </c>
      <c r="D442">
        <f t="shared" si="200"/>
        <v>1026.6666666666667</v>
      </c>
      <c r="E442">
        <f t="shared" si="178"/>
        <v>-726.66666666666674</v>
      </c>
      <c r="F442" t="e">
        <f t="shared" si="201"/>
        <v>#N/A</v>
      </c>
      <c r="G442" t="e">
        <f t="shared" si="179"/>
        <v>#N/A</v>
      </c>
      <c r="H442">
        <f t="shared" si="202"/>
        <v>9.8940025106486109E-17</v>
      </c>
      <c r="I442">
        <f t="shared" si="186"/>
        <v>2.2730448816637269E-16</v>
      </c>
      <c r="J442">
        <f t="shared" si="193"/>
        <v>5.2220858328030878E-16</v>
      </c>
      <c r="K442">
        <f t="shared" si="205"/>
        <v>1.1997202811588503E-15</v>
      </c>
      <c r="L442">
        <f t="shared" si="211"/>
        <v>2.7562334268474937E-15</v>
      </c>
      <c r="M442">
        <f t="shared" si="168"/>
        <v>6.332161606815137E-15</v>
      </c>
      <c r="N442">
        <f t="shared" si="174"/>
        <v>1.4547487242647859E-14</v>
      </c>
      <c r="O442">
        <f t="shared" si="183"/>
        <v>3.3421349329939907E-14</v>
      </c>
      <c r="P442">
        <f t="shared" si="190"/>
        <v>7.6782097994166459E-14</v>
      </c>
      <c r="Q442">
        <f t="shared" si="203"/>
        <v>1.7639893931824033E-13</v>
      </c>
      <c r="R442">
        <f t="shared" si="208"/>
        <v>4.0525834283616751E-13</v>
      </c>
      <c r="S442">
        <f t="shared" si="166"/>
        <v>9.3103918352946013E-13</v>
      </c>
      <c r="T442">
        <f t="shared" si="172"/>
        <v>2.1389663571161472E-12</v>
      </c>
      <c r="U442">
        <f t="shared" si="181"/>
        <v>4.914054271626638E-12</v>
      </c>
      <c r="V442">
        <f t="shared" si="188"/>
        <v>1.1289532116367347E-11</v>
      </c>
      <c r="W442">
        <f t="shared" si="195"/>
        <v>2.5936533941514733E-11</v>
      </c>
      <c r="X442">
        <f t="shared" si="206"/>
        <v>5.9586507745885487E-11</v>
      </c>
      <c r="Y442">
        <f t="shared" ref="Y442:Y464" si="213">$C$11*(EXP(-$C$7*($D442-($Y$14-1)*$C$3))-EXP(-$C$5*($D442-($Y$14-1)*$C$3)))</f>
        <v>1.368938468554335E-10</v>
      </c>
      <c r="Z442">
        <f t="shared" si="170"/>
        <v>3.1449947338410499E-10</v>
      </c>
      <c r="AA442">
        <f t="shared" si="176"/>
        <v>7.2253005544751053E-10</v>
      </c>
      <c r="AB442">
        <f t="shared" si="185"/>
        <v>1.659938172256944E-9</v>
      </c>
      <c r="AC442">
        <f t="shared" si="192"/>
        <v>3.8135364957366728E-9</v>
      </c>
      <c r="AD442">
        <f t="shared" si="198"/>
        <v>8.7612061987477489E-9</v>
      </c>
      <c r="AE442">
        <f t="shared" si="210"/>
        <v>2.0127966296582732E-8</v>
      </c>
      <c r="AF442">
        <f t="shared" si="167"/>
        <v>4.62419235486407E-8</v>
      </c>
      <c r="AG442">
        <f t="shared" si="173"/>
        <v>1.0623604302444447E-7</v>
      </c>
      <c r="AH442">
        <f t="shared" si="182"/>
        <v>2.440663357271468E-7</v>
      </c>
      <c r="AI442">
        <f t="shared" si="189"/>
        <v>5.6071719671985519E-7</v>
      </c>
      <c r="AJ442">
        <f t="shared" si="196"/>
        <v>1.2881898429812932E-6</v>
      </c>
      <c r="AK442">
        <f t="shared" si="207"/>
        <v>2.9594831071130014E-6</v>
      </c>
      <c r="AL442">
        <f t="shared" si="165"/>
        <v>6.7991067535644374E-6</v>
      </c>
      <c r="AM442">
        <f t="shared" si="171"/>
        <v>1.5620245486537402E-5</v>
      </c>
      <c r="AN442">
        <f t="shared" si="180"/>
        <v>3.5885900590070752E-5</v>
      </c>
      <c r="AO442">
        <f t="shared" si="187"/>
        <v>8.2444149950802804E-5</v>
      </c>
      <c r="AP442">
        <f t="shared" si="194"/>
        <v>1.8940691885523198E-4</v>
      </c>
      <c r="AQ442">
        <f t="shared" si="204"/>
        <v>4.3514283222812383E-4</v>
      </c>
      <c r="AR442">
        <f t="shared" si="212"/>
        <v>9.9969571113839328E-4</v>
      </c>
      <c r="AS442">
        <f t="shared" si="169"/>
        <v>2.2966976377645273E-3</v>
      </c>
      <c r="AT442">
        <f t="shared" si="175"/>
        <v>5.276425596851376E-3</v>
      </c>
      <c r="AU442">
        <f t="shared" si="184"/>
        <v>1.2122042806734849E-2</v>
      </c>
      <c r="AV442">
        <f t="shared" si="191"/>
        <v>2.7849141262599915E-2</v>
      </c>
      <c r="AW442">
        <f t="shared" si="197"/>
        <v>6.3980525512816938E-2</v>
      </c>
      <c r="AX442">
        <f t="shared" si="209"/>
        <v>0.14698797426010388</v>
      </c>
    </row>
    <row r="443" spans="1:51" x14ac:dyDescent="0.2">
      <c r="A443">
        <v>429</v>
      </c>
      <c r="B443">
        <f t="shared" si="177"/>
        <v>42</v>
      </c>
      <c r="C443">
        <f t="shared" si="199"/>
        <v>8</v>
      </c>
      <c r="D443">
        <f t="shared" si="200"/>
        <v>1029.3333333333333</v>
      </c>
      <c r="E443">
        <f t="shared" si="178"/>
        <v>-729.33333333333326</v>
      </c>
      <c r="F443" t="e">
        <f t="shared" si="201"/>
        <v>#N/A</v>
      </c>
      <c r="G443" t="e">
        <f t="shared" si="179"/>
        <v>#N/A</v>
      </c>
      <c r="H443">
        <f t="shared" si="202"/>
        <v>9.0205845908098709E-17</v>
      </c>
      <c r="I443">
        <f t="shared" si="186"/>
        <v>2.0723861361149877E-16</v>
      </c>
      <c r="J443">
        <f t="shared" si="193"/>
        <v>4.7610930909478792E-16</v>
      </c>
      <c r="K443">
        <f t="shared" si="205"/>
        <v>1.0938119603119118E-15</v>
      </c>
      <c r="L443">
        <f t="shared" si="211"/>
        <v>2.5129199989727593E-15</v>
      </c>
      <c r="M443">
        <f t="shared" si="168"/>
        <v>5.7731741381183206E-15</v>
      </c>
      <c r="N443">
        <f t="shared" si="174"/>
        <v>1.3263271271135882E-14</v>
      </c>
      <c r="O443">
        <f t="shared" si="183"/>
        <v>3.0470995782066445E-14</v>
      </c>
      <c r="P443">
        <f t="shared" si="190"/>
        <v>7.0003965459962647E-14</v>
      </c>
      <c r="Q443">
        <f t="shared" si="203"/>
        <v>1.608268799342567E-13</v>
      </c>
      <c r="R443">
        <f t="shared" si="208"/>
        <v>3.6948314483957272E-13</v>
      </c>
      <c r="S443">
        <f t="shared" si="166"/>
        <v>8.4884936135269685E-13</v>
      </c>
      <c r="T443">
        <f t="shared" si="172"/>
        <v>1.9501437300522533E-12</v>
      </c>
      <c r="U443">
        <f t="shared" si="181"/>
        <v>4.4802537894375956E-12</v>
      </c>
      <c r="V443">
        <f t="shared" si="188"/>
        <v>1.0292920315792398E-11</v>
      </c>
      <c r="W443">
        <f t="shared" si="195"/>
        <v>2.3646921269732583E-11</v>
      </c>
      <c r="X443">
        <f t="shared" si="206"/>
        <v>5.4326359126572431E-11</v>
      </c>
      <c r="Y443">
        <f t="shared" si="213"/>
        <v>1.2480919872334385E-10</v>
      </c>
      <c r="Z443">
        <f t="shared" si="170"/>
        <v>2.8673624252400628E-10</v>
      </c>
      <c r="AA443">
        <f t="shared" si="176"/>
        <v>6.5874690021071379E-10</v>
      </c>
      <c r="AB443">
        <f t="shared" si="185"/>
        <v>1.5134029612628859E-9</v>
      </c>
      <c r="AC443">
        <f t="shared" si="192"/>
        <v>3.4768869841006376E-9</v>
      </c>
      <c r="AD443">
        <f t="shared" si="198"/>
        <v>7.9877887182940097E-9</v>
      </c>
      <c r="AE443">
        <f t="shared" si="210"/>
        <v>1.8351119521536408E-8</v>
      </c>
      <c r="AF443">
        <f t="shared" si="167"/>
        <v>4.2159801613485702E-8</v>
      </c>
      <c r="AG443">
        <f t="shared" si="173"/>
        <v>9.6857789520824752E-8</v>
      </c>
      <c r="AH443">
        <f t="shared" si="182"/>
        <v>2.2252076698244091E-7</v>
      </c>
      <c r="AI443">
        <f t="shared" si="189"/>
        <v>5.1121847797081694E-7</v>
      </c>
      <c r="AJ443">
        <f t="shared" si="196"/>
        <v>1.174471649378331E-6</v>
      </c>
      <c r="AK443">
        <f t="shared" si="207"/>
        <v>2.698227303263082E-6</v>
      </c>
      <c r="AL443">
        <f t="shared" si="165"/>
        <v>6.1988985293327765E-6</v>
      </c>
      <c r="AM443">
        <f t="shared" si="171"/>
        <v>1.4241329086876202E-5</v>
      </c>
      <c r="AN443">
        <f t="shared" si="180"/>
        <v>3.2717982590132244E-5</v>
      </c>
      <c r="AO443">
        <f t="shared" si="187"/>
        <v>7.5166185560213088E-5</v>
      </c>
      <c r="AP443">
        <f t="shared" si="194"/>
        <v>1.7268654740883733E-4</v>
      </c>
      <c r="AQ443">
        <f t="shared" si="204"/>
        <v>3.9672950587729791E-4</v>
      </c>
      <c r="AR443">
        <f t="shared" si="212"/>
        <v>9.1144506156007744E-4</v>
      </c>
      <c r="AS443">
        <f t="shared" si="169"/>
        <v>2.0939508857684627E-3</v>
      </c>
      <c r="AT443">
        <f t="shared" si="175"/>
        <v>4.8106358758536359E-3</v>
      </c>
      <c r="AU443">
        <f t="shared" si="184"/>
        <v>1.1051939034165585E-2</v>
      </c>
      <c r="AV443">
        <f t="shared" si="191"/>
        <v>2.5390688376147059E-2</v>
      </c>
      <c r="AW443">
        <f t="shared" si="197"/>
        <v>5.8332483939838579E-2</v>
      </c>
      <c r="AX443">
        <f t="shared" si="209"/>
        <v>0.1340127504531386</v>
      </c>
    </row>
    <row r="444" spans="1:51" x14ac:dyDescent="0.2">
      <c r="A444">
        <v>430</v>
      </c>
      <c r="B444">
        <f t="shared" si="177"/>
        <v>42</v>
      </c>
      <c r="C444">
        <f t="shared" si="199"/>
        <v>9</v>
      </c>
      <c r="D444">
        <f t="shared" si="200"/>
        <v>1032</v>
      </c>
      <c r="E444">
        <f t="shared" si="178"/>
        <v>-732</v>
      </c>
      <c r="F444" t="e">
        <f t="shared" si="201"/>
        <v>#N/A</v>
      </c>
      <c r="G444" t="e">
        <f t="shared" si="179"/>
        <v>#N/A</v>
      </c>
      <c r="H444">
        <f t="shared" si="202"/>
        <v>8.2242698313830893E-17</v>
      </c>
      <c r="I444">
        <f t="shared" si="186"/>
        <v>1.8894410452722929E-16</v>
      </c>
      <c r="J444">
        <f t="shared" si="193"/>
        <v>4.3407956411363073E-16</v>
      </c>
      <c r="K444">
        <f t="shared" si="205"/>
        <v>9.9725296247031895E-16</v>
      </c>
      <c r="L444">
        <f t="shared" si="211"/>
        <v>2.2910856750111426E-15</v>
      </c>
      <c r="M444">
        <f t="shared" si="168"/>
        <v>5.2635326920851614E-15</v>
      </c>
      <c r="N444">
        <f t="shared" si="174"/>
        <v>1.209242268974268E-14</v>
      </c>
      <c r="O444">
        <f t="shared" si="183"/>
        <v>2.7781092103272481E-14</v>
      </c>
      <c r="P444">
        <f t="shared" si="190"/>
        <v>6.3824189598100438E-14</v>
      </c>
      <c r="Q444">
        <f t="shared" si="203"/>
        <v>1.4662948320071373E-13</v>
      </c>
      <c r="R444">
        <f t="shared" si="208"/>
        <v>3.3686609229345048E-13</v>
      </c>
      <c r="S444">
        <f t="shared" si="166"/>
        <v>7.73915052143532E-13</v>
      </c>
      <c r="T444">
        <f t="shared" si="172"/>
        <v>1.7779898946094333E-12</v>
      </c>
      <c r="U444">
        <f t="shared" si="181"/>
        <v>4.0847481342784159E-12</v>
      </c>
      <c r="V444">
        <f t="shared" si="188"/>
        <v>9.3842869248456497E-12</v>
      </c>
      <c r="W444">
        <f t="shared" si="195"/>
        <v>2.1559429906780766E-11</v>
      </c>
      <c r="X444">
        <f t="shared" si="206"/>
        <v>4.9530563337185893E-11</v>
      </c>
      <c r="Y444">
        <f t="shared" si="213"/>
        <v>1.1379135325500378E-10</v>
      </c>
      <c r="Z444">
        <f t="shared" si="170"/>
        <v>2.6142388059381872E-10</v>
      </c>
      <c r="AA444">
        <f t="shared" si="176"/>
        <v>6.0059436319012189E-10</v>
      </c>
      <c r="AB444">
        <f t="shared" si="185"/>
        <v>1.3798035140339697E-9</v>
      </c>
      <c r="AC444">
        <f t="shared" si="192"/>
        <v>3.1699560535798992E-9</v>
      </c>
      <c r="AD444">
        <f t="shared" si="198"/>
        <v>7.2826466083202471E-9</v>
      </c>
      <c r="AE444">
        <f t="shared" si="210"/>
        <v>1.6731128358004412E-8</v>
      </c>
      <c r="AF444">
        <f t="shared" si="167"/>
        <v>3.8438039244167821E-8</v>
      </c>
      <c r="AG444">
        <f t="shared" si="173"/>
        <v>8.8307424898174111E-8</v>
      </c>
      <c r="AH444">
        <f t="shared" si="182"/>
        <v>2.0287718742911363E-7</v>
      </c>
      <c r="AI444">
        <f t="shared" si="189"/>
        <v>4.6608938293249603E-7</v>
      </c>
      <c r="AJ444">
        <f t="shared" si="196"/>
        <v>1.0707922149122809E-6</v>
      </c>
      <c r="AK444">
        <f t="shared" si="207"/>
        <v>2.4600345116267376E-6</v>
      </c>
      <c r="AL444">
        <f t="shared" ref="AL444:AL464" si="214">$C$11*(EXP(-$C$7*($D444-($AL$14-1)*$C$3))-EXP(-$C$5*($D444-($AL$14-1)*$C$3)))</f>
        <v>5.6516751934831363E-6</v>
      </c>
      <c r="AM444">
        <f t="shared" si="171"/>
        <v>1.2984139995463257E-5</v>
      </c>
      <c r="AN444">
        <f t="shared" si="180"/>
        <v>2.9829720507679708E-5</v>
      </c>
      <c r="AO444">
        <f t="shared" si="187"/>
        <v>6.8530701754386002E-5</v>
      </c>
      <c r="AP444">
        <f t="shared" si="194"/>
        <v>1.5744220874411129E-4</v>
      </c>
      <c r="AQ444">
        <f t="shared" si="204"/>
        <v>3.6170721238292089E-4</v>
      </c>
      <c r="AR444">
        <f t="shared" si="212"/>
        <v>8.3098495970964812E-4</v>
      </c>
      <c r="AS444">
        <f t="shared" si="169"/>
        <v>1.9091021124915007E-3</v>
      </c>
      <c r="AT444">
        <f t="shared" si="175"/>
        <v>4.3859649122807032E-3</v>
      </c>
      <c r="AU444">
        <f t="shared" si="184"/>
        <v>1.0076301359623119E-2</v>
      </c>
      <c r="AV444">
        <f t="shared" si="191"/>
        <v>2.3149261592506919E-2</v>
      </c>
      <c r="AW444">
        <f t="shared" si="197"/>
        <v>5.3183037421416487E-2</v>
      </c>
      <c r="AX444">
        <f t="shared" si="209"/>
        <v>0.12218251846832767</v>
      </c>
    </row>
    <row r="445" spans="1:51" s="1" customFormat="1" x14ac:dyDescent="0.2">
      <c r="A445" s="1">
        <v>431</v>
      </c>
      <c r="B445" s="1">
        <f t="shared" si="177"/>
        <v>43</v>
      </c>
      <c r="C445" s="1">
        <f t="shared" si="199"/>
        <v>0</v>
      </c>
      <c r="D445" s="1">
        <f t="shared" si="200"/>
        <v>1032</v>
      </c>
      <c r="E445" s="1">
        <f t="shared" si="178"/>
        <v>-732</v>
      </c>
      <c r="F445" s="1" t="e">
        <f t="shared" si="201"/>
        <v>#N/A</v>
      </c>
      <c r="G445" s="1" t="e">
        <f t="shared" si="179"/>
        <v>#N/A</v>
      </c>
      <c r="H445" s="1">
        <f t="shared" si="202"/>
        <v>8.2242698313830893E-17</v>
      </c>
      <c r="I445" s="1">
        <f t="shared" si="186"/>
        <v>1.8894410452722929E-16</v>
      </c>
      <c r="J445" s="1">
        <f t="shared" si="193"/>
        <v>4.3407956411363073E-16</v>
      </c>
      <c r="K445" s="1">
        <f t="shared" si="205"/>
        <v>9.9725296247031895E-16</v>
      </c>
      <c r="L445" s="1">
        <f t="shared" si="211"/>
        <v>2.2910856750111426E-15</v>
      </c>
      <c r="M445" s="1">
        <f t="shared" si="168"/>
        <v>5.2635326920851614E-15</v>
      </c>
      <c r="N445" s="1">
        <f t="shared" si="174"/>
        <v>1.209242268974268E-14</v>
      </c>
      <c r="O445" s="1">
        <f t="shared" si="183"/>
        <v>2.7781092103272481E-14</v>
      </c>
      <c r="P445" s="1">
        <f t="shared" si="190"/>
        <v>6.3824189598100438E-14</v>
      </c>
      <c r="Q445" s="1">
        <f t="shared" si="203"/>
        <v>1.4662948320071373E-13</v>
      </c>
      <c r="R445" s="1">
        <f t="shared" si="208"/>
        <v>3.3686609229345048E-13</v>
      </c>
      <c r="S445" s="1">
        <f t="shared" si="166"/>
        <v>7.73915052143532E-13</v>
      </c>
      <c r="T445" s="1">
        <f t="shared" si="172"/>
        <v>1.7779898946094333E-12</v>
      </c>
      <c r="U445" s="1">
        <f t="shared" si="181"/>
        <v>4.0847481342784159E-12</v>
      </c>
      <c r="V445" s="1">
        <f t="shared" si="188"/>
        <v>9.3842869248456497E-12</v>
      </c>
      <c r="W445" s="1">
        <f t="shared" si="195"/>
        <v>2.1559429906780766E-11</v>
      </c>
      <c r="X445" s="1">
        <f t="shared" si="206"/>
        <v>4.9530563337185893E-11</v>
      </c>
      <c r="Y445" s="1">
        <f t="shared" si="213"/>
        <v>1.1379135325500378E-10</v>
      </c>
      <c r="Z445" s="1">
        <f t="shared" si="170"/>
        <v>2.6142388059381872E-10</v>
      </c>
      <c r="AA445" s="1">
        <f t="shared" si="176"/>
        <v>6.0059436319012189E-10</v>
      </c>
      <c r="AB445" s="1">
        <f t="shared" si="185"/>
        <v>1.3798035140339697E-9</v>
      </c>
      <c r="AC445" s="1">
        <f t="shared" si="192"/>
        <v>3.1699560535798992E-9</v>
      </c>
      <c r="AD445" s="1">
        <f t="shared" si="198"/>
        <v>7.2826466083202471E-9</v>
      </c>
      <c r="AE445" s="1">
        <f t="shared" si="210"/>
        <v>1.6731128358004412E-8</v>
      </c>
      <c r="AF445" s="1">
        <f t="shared" si="167"/>
        <v>3.8438039244167821E-8</v>
      </c>
      <c r="AG445" s="1">
        <f t="shared" si="173"/>
        <v>8.8307424898174111E-8</v>
      </c>
      <c r="AH445" s="1">
        <f t="shared" si="182"/>
        <v>2.0287718742911363E-7</v>
      </c>
      <c r="AI445" s="1">
        <f t="shared" si="189"/>
        <v>4.6608938293249603E-7</v>
      </c>
      <c r="AJ445" s="1">
        <f t="shared" si="196"/>
        <v>1.0707922149122809E-6</v>
      </c>
      <c r="AK445" s="1">
        <f t="shared" si="207"/>
        <v>2.4600345116267376E-6</v>
      </c>
      <c r="AL445" s="1">
        <f t="shared" si="214"/>
        <v>5.6516751934831363E-6</v>
      </c>
      <c r="AM445" s="1">
        <f t="shared" si="171"/>
        <v>1.2984139995463257E-5</v>
      </c>
      <c r="AN445" s="1">
        <f t="shared" si="180"/>
        <v>2.9829720507679708E-5</v>
      </c>
      <c r="AO445" s="1">
        <f t="shared" si="187"/>
        <v>6.8530701754386002E-5</v>
      </c>
      <c r="AP445" s="1">
        <f t="shared" si="194"/>
        <v>1.5744220874411129E-4</v>
      </c>
      <c r="AQ445" s="1">
        <f t="shared" si="204"/>
        <v>3.6170721238292089E-4</v>
      </c>
      <c r="AR445" s="1">
        <f t="shared" si="212"/>
        <v>8.3098495970964812E-4</v>
      </c>
      <c r="AS445" s="1">
        <f t="shared" si="169"/>
        <v>1.9091021124915007E-3</v>
      </c>
      <c r="AT445" s="1">
        <f t="shared" si="175"/>
        <v>4.3859649122807032E-3</v>
      </c>
      <c r="AU445" s="1">
        <f t="shared" si="184"/>
        <v>1.0076301359623119E-2</v>
      </c>
      <c r="AV445" s="1">
        <f t="shared" si="191"/>
        <v>2.3149261592506919E-2</v>
      </c>
      <c r="AW445" s="1">
        <f t="shared" si="197"/>
        <v>5.3183037421416487E-2</v>
      </c>
      <c r="AX445" s="1">
        <f t="shared" si="209"/>
        <v>0.12218251846832767</v>
      </c>
      <c r="AY445" s="1">
        <f>$C$11*(EXP(-$C$7*($D445-($AY$14-1)*$C$3))-EXP(-$C$5*($D445-($AY$14-1)*$C$3)))</f>
        <v>0</v>
      </c>
    </row>
    <row r="446" spans="1:51" x14ac:dyDescent="0.2">
      <c r="A446">
        <v>432</v>
      </c>
      <c r="B446">
        <f t="shared" si="177"/>
        <v>43</v>
      </c>
      <c r="C446">
        <f t="shared" si="199"/>
        <v>1</v>
      </c>
      <c r="D446">
        <f t="shared" si="200"/>
        <v>1034.6666666666667</v>
      </c>
      <c r="E446">
        <f t="shared" si="178"/>
        <v>-734.66666666666674</v>
      </c>
      <c r="F446" t="e">
        <f t="shared" si="201"/>
        <v>#N/A</v>
      </c>
      <c r="G446" t="e">
        <f t="shared" si="179"/>
        <v>#N/A</v>
      </c>
      <c r="H446">
        <f t="shared" si="202"/>
        <v>7.4982517572428121E-17</v>
      </c>
      <c r="I446">
        <f t="shared" si="186"/>
        <v>1.7226458917796831E-16</v>
      </c>
      <c r="J446">
        <f t="shared" si="193"/>
        <v>3.9576010042594587E-16</v>
      </c>
      <c r="K446">
        <f t="shared" si="205"/>
        <v>9.0921795266548762E-16</v>
      </c>
      <c r="L446">
        <f t="shared" si="211"/>
        <v>2.0888343331212434E-15</v>
      </c>
      <c r="M446">
        <f t="shared" si="168"/>
        <v>4.7988811246354021E-15</v>
      </c>
      <c r="N446">
        <f t="shared" si="174"/>
        <v>1.1024933707390016E-14</v>
      </c>
      <c r="O446">
        <f t="shared" si="183"/>
        <v>2.5328646427260551E-14</v>
      </c>
      <c r="P446">
        <f t="shared" si="190"/>
        <v>5.818994897059146E-14</v>
      </c>
      <c r="Q446">
        <f t="shared" si="203"/>
        <v>1.3368539731975963E-13</v>
      </c>
      <c r="R446">
        <f t="shared" si="208"/>
        <v>3.0712839197666482E-13</v>
      </c>
      <c r="S446">
        <f t="shared" ref="S446:S464" si="215">$C$11*(EXP(-$C$7*($D446-($S$14-1)*$C$3))-EXP(-$C$5*($D446-($S$14-1)*$C$3)))</f>
        <v>7.0559575727295899E-13</v>
      </c>
      <c r="T446">
        <f t="shared" si="172"/>
        <v>1.6210333713446704E-12</v>
      </c>
      <c r="U446">
        <f t="shared" si="181"/>
        <v>3.7241567341178421E-12</v>
      </c>
      <c r="V446">
        <f t="shared" si="188"/>
        <v>8.5558654284645904E-12</v>
      </c>
      <c r="W446">
        <f t="shared" si="195"/>
        <v>1.9656217086506555E-11</v>
      </c>
      <c r="X446">
        <f t="shared" si="206"/>
        <v>4.5158128465469395E-11</v>
      </c>
      <c r="Y446">
        <f t="shared" si="213"/>
        <v>1.0374613576605896E-10</v>
      </c>
      <c r="Z446">
        <f t="shared" si="170"/>
        <v>2.38346030983542E-10</v>
      </c>
      <c r="AA446">
        <f t="shared" si="176"/>
        <v>5.475753874217342E-10</v>
      </c>
      <c r="AB446">
        <f t="shared" si="185"/>
        <v>1.2579978935364204E-9</v>
      </c>
      <c r="AC446">
        <f t="shared" si="192"/>
        <v>2.8901202217900425E-9</v>
      </c>
      <c r="AD446">
        <f t="shared" si="198"/>
        <v>6.6397526890277767E-9</v>
      </c>
      <c r="AE446">
        <f t="shared" si="210"/>
        <v>1.5254145982946695E-8</v>
      </c>
      <c r="AF446">
        <f t="shared" si="167"/>
        <v>3.5044824794991002E-8</v>
      </c>
      <c r="AG446">
        <f t="shared" si="173"/>
        <v>8.0511865186330943E-8</v>
      </c>
      <c r="AH446">
        <f t="shared" si="182"/>
        <v>1.8496769419456248E-7</v>
      </c>
      <c r="AI446">
        <f t="shared" si="189"/>
        <v>4.2494417209777718E-7</v>
      </c>
      <c r="AJ446">
        <f t="shared" si="196"/>
        <v>9.7626534290858719E-7</v>
      </c>
      <c r="AK446">
        <f t="shared" si="207"/>
        <v>2.2428687868794212E-6</v>
      </c>
      <c r="AL446">
        <f t="shared" si="214"/>
        <v>5.1527593719251736E-6</v>
      </c>
      <c r="AM446">
        <f t="shared" si="171"/>
        <v>1.1837932428452007E-5</v>
      </c>
      <c r="AN446">
        <f t="shared" si="180"/>
        <v>2.7196427014257753E-5</v>
      </c>
      <c r="AO446">
        <f t="shared" si="187"/>
        <v>6.2480981946149621E-5</v>
      </c>
      <c r="AP446">
        <f t="shared" si="194"/>
        <v>1.435436023602829E-4</v>
      </c>
      <c r="AQ446">
        <f t="shared" si="204"/>
        <v>3.29776599803211E-4</v>
      </c>
      <c r="AR446">
        <f t="shared" si="212"/>
        <v>7.5762767542092804E-4</v>
      </c>
      <c r="AS446">
        <f t="shared" si="169"/>
        <v>1.7405713289124955E-3</v>
      </c>
      <c r="AT446">
        <f t="shared" si="175"/>
        <v>3.998782844553574E-3</v>
      </c>
      <c r="AU446">
        <f t="shared" si="184"/>
        <v>9.1867905510581074E-3</v>
      </c>
      <c r="AV446">
        <f t="shared" si="191"/>
        <v>2.1105702387405507E-2</v>
      </c>
      <c r="AW446">
        <f t="shared" si="197"/>
        <v>4.8488171226939228E-2</v>
      </c>
      <c r="AX446">
        <f t="shared" si="209"/>
        <v>0.11139656241541207</v>
      </c>
      <c r="AY446">
        <f t="shared" ref="AY446:AY464" si="216">$C$11*(EXP(-$C$7*($D446-($AY$14-1)*$C$3))-EXP(-$C$5*($D446-($AY$14-1)*$C$3)))</f>
        <v>0.21171434591476873</v>
      </c>
    </row>
    <row r="447" spans="1:51" x14ac:dyDescent="0.2">
      <c r="A447">
        <v>433</v>
      </c>
      <c r="B447">
        <f t="shared" si="177"/>
        <v>43</v>
      </c>
      <c r="C447">
        <f t="shared" si="199"/>
        <v>2</v>
      </c>
      <c r="D447">
        <f t="shared" si="200"/>
        <v>1037.3333333333333</v>
      </c>
      <c r="E447">
        <f t="shared" si="178"/>
        <v>-737.33333333333326</v>
      </c>
      <c r="F447" t="e">
        <f t="shared" si="201"/>
        <v>#N/A</v>
      </c>
      <c r="G447" t="e">
        <f t="shared" si="179"/>
        <v>#N/A</v>
      </c>
      <c r="H447">
        <f t="shared" si="202"/>
        <v>6.8363247519494945E-17</v>
      </c>
      <c r="I447">
        <f t="shared" si="186"/>
        <v>1.5705749993579741E-16</v>
      </c>
      <c r="J447">
        <f t="shared" si="193"/>
        <v>3.6082338363239617E-16</v>
      </c>
      <c r="K447">
        <f t="shared" si="205"/>
        <v>8.2895445444599223E-16</v>
      </c>
      <c r="L447">
        <f t="shared" si="211"/>
        <v>1.9044372363791453E-15</v>
      </c>
      <c r="M447">
        <f t="shared" si="168"/>
        <v>4.375247841247663E-15</v>
      </c>
      <c r="N447">
        <f t="shared" si="174"/>
        <v>1.0051679995891039E-14</v>
      </c>
      <c r="O447">
        <f t="shared" si="183"/>
        <v>2.3092696552473285E-14</v>
      </c>
      <c r="P447">
        <f t="shared" si="190"/>
        <v>5.3053085084543534E-14</v>
      </c>
      <c r="Q447">
        <f t="shared" si="203"/>
        <v>1.2188398312826581E-13</v>
      </c>
      <c r="R447">
        <f t="shared" si="208"/>
        <v>2.8001586183985064E-13</v>
      </c>
      <c r="S447">
        <f t="shared" si="215"/>
        <v>6.433075197370269E-13</v>
      </c>
      <c r="T447">
        <f t="shared" si="172"/>
        <v>1.4779325793582911E-12</v>
      </c>
      <c r="U447">
        <f t="shared" si="181"/>
        <v>3.3953974454107761E-12</v>
      </c>
      <c r="V447">
        <f t="shared" si="188"/>
        <v>7.8005749202089874E-12</v>
      </c>
      <c r="W447">
        <f t="shared" si="195"/>
        <v>1.7921015157750386E-11</v>
      </c>
      <c r="X447">
        <f t="shared" si="206"/>
        <v>4.1171681263169599E-11</v>
      </c>
      <c r="Y447">
        <f t="shared" si="213"/>
        <v>9.4587685078930344E-11</v>
      </c>
      <c r="Z447">
        <f t="shared" si="170"/>
        <v>2.173054365062898E-10</v>
      </c>
      <c r="AA447">
        <f t="shared" si="176"/>
        <v>4.992367948933754E-10</v>
      </c>
      <c r="AB447">
        <f t="shared" si="185"/>
        <v>1.1469449700960251E-9</v>
      </c>
      <c r="AC447">
        <f t="shared" si="192"/>
        <v>2.6349876008428556E-9</v>
      </c>
      <c r="AD447">
        <f t="shared" si="198"/>
        <v>6.0536118450515453E-9</v>
      </c>
      <c r="AE447">
        <f t="shared" si="210"/>
        <v>1.3907547936402554E-8</v>
      </c>
      <c r="AF447">
        <f t="shared" si="167"/>
        <v>3.1951154873176046E-8</v>
      </c>
      <c r="AG447">
        <f t="shared" si="173"/>
        <v>7.340447808614566E-8</v>
      </c>
      <c r="AH447">
        <f t="shared" si="182"/>
        <v>1.6863920645394284E-7</v>
      </c>
      <c r="AI447">
        <f t="shared" si="189"/>
        <v>3.8743115808329911E-7</v>
      </c>
      <c r="AJ447">
        <f t="shared" si="196"/>
        <v>8.9008306792976397E-7</v>
      </c>
      <c r="AK447">
        <f t="shared" si="207"/>
        <v>2.0448739118832644E-6</v>
      </c>
      <c r="AL447">
        <f t="shared" si="214"/>
        <v>4.6978865975133163E-6</v>
      </c>
      <c r="AM447">
        <f t="shared" si="171"/>
        <v>1.079290921305233E-5</v>
      </c>
      <c r="AN447">
        <f t="shared" si="180"/>
        <v>2.4795594117331113E-5</v>
      </c>
      <c r="AO447">
        <f t="shared" si="187"/>
        <v>5.6965316347504813E-5</v>
      </c>
      <c r="AP447">
        <f t="shared" si="194"/>
        <v>1.30871930360529E-4</v>
      </c>
      <c r="AQ447">
        <f t="shared" si="204"/>
        <v>3.0066474224085241E-4</v>
      </c>
      <c r="AR447">
        <f t="shared" si="212"/>
        <v>6.9074618963534942E-4</v>
      </c>
      <c r="AS447">
        <f t="shared" si="169"/>
        <v>1.5869180235091906E-3</v>
      </c>
      <c r="AT447">
        <f t="shared" si="175"/>
        <v>3.6457802462403067E-3</v>
      </c>
      <c r="AU447">
        <f t="shared" si="184"/>
        <v>8.3758035430738526E-3</v>
      </c>
      <c r="AV447">
        <f t="shared" si="191"/>
        <v>1.9242543503414547E-2</v>
      </c>
      <c r="AW447">
        <f t="shared" si="197"/>
        <v>4.4207756136662314E-2</v>
      </c>
      <c r="AX447">
        <f t="shared" si="209"/>
        <v>0.10156275308960366</v>
      </c>
      <c r="AY447">
        <f t="shared" si="216"/>
        <v>0.22636765044372925</v>
      </c>
    </row>
    <row r="448" spans="1:51" x14ac:dyDescent="0.2">
      <c r="A448">
        <v>434</v>
      </c>
      <c r="B448">
        <f t="shared" si="177"/>
        <v>43</v>
      </c>
      <c r="C448">
        <f t="shared" si="199"/>
        <v>3</v>
      </c>
      <c r="D448">
        <f t="shared" si="200"/>
        <v>1040</v>
      </c>
      <c r="E448">
        <f t="shared" si="178"/>
        <v>-740</v>
      </c>
      <c r="F448" t="e">
        <f t="shared" si="201"/>
        <v>#N/A</v>
      </c>
      <c r="G448" t="e">
        <f t="shared" si="179"/>
        <v>#N/A</v>
      </c>
      <c r="H448">
        <f t="shared" si="202"/>
        <v>6.2328310154394898E-17</v>
      </c>
      <c r="I448">
        <f t="shared" si="186"/>
        <v>1.4319285468819636E-16</v>
      </c>
      <c r="J448">
        <f t="shared" si="193"/>
        <v>3.2897079325532249E-16</v>
      </c>
      <c r="K448">
        <f t="shared" si="205"/>
        <v>7.5577641810891461E-16</v>
      </c>
      <c r="L448">
        <f t="shared" si="211"/>
        <v>1.7363182564545292E-15</v>
      </c>
      <c r="M448">
        <f t="shared" si="168"/>
        <v>3.9890118498812766E-15</v>
      </c>
      <c r="N448">
        <f t="shared" si="174"/>
        <v>9.1643427000446034E-15</v>
      </c>
      <c r="O448">
        <f t="shared" si="183"/>
        <v>2.1054130768340649E-14</v>
      </c>
      <c r="P448">
        <f t="shared" si="190"/>
        <v>4.8369690758970725E-14</v>
      </c>
      <c r="Q448">
        <f t="shared" si="203"/>
        <v>1.1112436841308993E-13</v>
      </c>
      <c r="R448">
        <f t="shared" si="208"/>
        <v>2.552967583924018E-13</v>
      </c>
      <c r="S448">
        <f t="shared" si="215"/>
        <v>5.8651793280285502E-13</v>
      </c>
      <c r="T448">
        <f t="shared" si="172"/>
        <v>1.3474643691737975E-12</v>
      </c>
      <c r="U448">
        <f t="shared" si="181"/>
        <v>3.0956602085741175E-12</v>
      </c>
      <c r="V448">
        <f t="shared" si="188"/>
        <v>7.1119595784377348E-12</v>
      </c>
      <c r="W448">
        <f t="shared" si="195"/>
        <v>1.6338992537113667E-11</v>
      </c>
      <c r="X448">
        <f t="shared" si="206"/>
        <v>3.7537147699382605E-11</v>
      </c>
      <c r="Y448">
        <f t="shared" si="213"/>
        <v>8.6237719627123077E-11</v>
      </c>
      <c r="Z448">
        <f t="shared" si="170"/>
        <v>1.981222533487436E-10</v>
      </c>
      <c r="AA448">
        <f t="shared" si="176"/>
        <v>4.5516541302001529E-10</v>
      </c>
      <c r="AB448">
        <f t="shared" si="185"/>
        <v>1.0456955223752753E-9</v>
      </c>
      <c r="AC448">
        <f t="shared" si="192"/>
        <v>2.402377452760488E-9</v>
      </c>
      <c r="AD448">
        <f t="shared" si="198"/>
        <v>5.5192140561358803E-9</v>
      </c>
      <c r="AE448">
        <f t="shared" si="210"/>
        <v>1.2679824214319598E-8</v>
      </c>
      <c r="AF448">
        <f t="shared" ref="AF448:AF464" si="217">$C$11*(EXP(-$C$7*($D448-($AF$14-1)*$C$3))-EXP(-$C$5*($D448-($AF$14-1)*$C$3)))</f>
        <v>2.9130586433280992E-8</v>
      </c>
      <c r="AG448">
        <f t="shared" si="173"/>
        <v>6.6924513432017646E-8</v>
      </c>
      <c r="AH448">
        <f t="shared" si="182"/>
        <v>1.5375215697667134E-7</v>
      </c>
      <c r="AI448">
        <f t="shared" si="189"/>
        <v>3.532296995926965E-7</v>
      </c>
      <c r="AJ448">
        <f t="shared" si="196"/>
        <v>8.1150874971645335E-7</v>
      </c>
      <c r="AK448">
        <f t="shared" si="207"/>
        <v>1.8643575317299811E-6</v>
      </c>
      <c r="AL448">
        <f t="shared" si="214"/>
        <v>4.2831688596491243E-6</v>
      </c>
      <c r="AM448">
        <f t="shared" si="171"/>
        <v>9.8401380465069519E-6</v>
      </c>
      <c r="AN448">
        <f t="shared" si="180"/>
        <v>2.2606700773932549E-5</v>
      </c>
      <c r="AO448">
        <f t="shared" si="187"/>
        <v>5.1936559981853035E-5</v>
      </c>
      <c r="AP448">
        <f t="shared" si="194"/>
        <v>1.1931888203071885E-4</v>
      </c>
      <c r="AQ448">
        <f t="shared" si="204"/>
        <v>2.7412280701754406E-4</v>
      </c>
      <c r="AR448">
        <f t="shared" si="212"/>
        <v>6.297688349764446E-4</v>
      </c>
      <c r="AS448">
        <f t="shared" si="169"/>
        <v>1.4468288495316827E-3</v>
      </c>
      <c r="AT448">
        <f t="shared" si="175"/>
        <v>3.3239398388385934E-3</v>
      </c>
      <c r="AU448">
        <f t="shared" si="184"/>
        <v>7.6364084499660045E-3</v>
      </c>
      <c r="AV448">
        <f t="shared" si="191"/>
        <v>1.7543859649122806E-2</v>
      </c>
      <c r="AW448">
        <f t="shared" si="197"/>
        <v>4.0305205438492468E-2</v>
      </c>
      <c r="AX448">
        <f t="shared" si="209"/>
        <v>9.2597046304671707E-2</v>
      </c>
      <c r="AY448">
        <f t="shared" si="216"/>
        <v>0.21163565845759974</v>
      </c>
    </row>
    <row r="449" spans="1:52" x14ac:dyDescent="0.2">
      <c r="A449">
        <v>435</v>
      </c>
      <c r="B449">
        <f t="shared" si="177"/>
        <v>43</v>
      </c>
      <c r="C449">
        <f t="shared" si="199"/>
        <v>4</v>
      </c>
      <c r="D449">
        <f t="shared" si="200"/>
        <v>1042.6666666666665</v>
      </c>
      <c r="E449">
        <f t="shared" si="178"/>
        <v>-742.66666666666652</v>
      </c>
      <c r="F449" t="e">
        <f t="shared" si="201"/>
        <v>#N/A</v>
      </c>
      <c r="G449" t="e">
        <f t="shared" si="179"/>
        <v>#N/A</v>
      </c>
      <c r="H449">
        <f t="shared" si="202"/>
        <v>5.6826122041593765E-17</v>
      </c>
      <c r="I449">
        <f t="shared" si="186"/>
        <v>1.305521458200786E-16</v>
      </c>
      <c r="J449">
        <f t="shared" si="193"/>
        <v>2.9993007028971574E-16</v>
      </c>
      <c r="K449">
        <f t="shared" si="205"/>
        <v>6.8905835671188062E-16</v>
      </c>
      <c r="L449">
        <f t="shared" si="211"/>
        <v>1.5830404017037896E-15</v>
      </c>
      <c r="M449">
        <f t="shared" si="168"/>
        <v>3.6368718106619899E-15</v>
      </c>
      <c r="N449">
        <f t="shared" si="174"/>
        <v>8.3553373324850336E-15</v>
      </c>
      <c r="O449">
        <f t="shared" si="183"/>
        <v>1.9195524498541747E-14</v>
      </c>
      <c r="P449">
        <f t="shared" si="190"/>
        <v>4.4099734829560385E-14</v>
      </c>
      <c r="Q449">
        <f t="shared" si="203"/>
        <v>1.0131458570904294E-13</v>
      </c>
      <c r="R449">
        <f t="shared" si="208"/>
        <v>2.3275979588236751E-13</v>
      </c>
      <c r="S449">
        <f t="shared" si="215"/>
        <v>5.3474158927904245E-13</v>
      </c>
      <c r="T449">
        <f t="shared" si="172"/>
        <v>1.2285135679066724E-12</v>
      </c>
      <c r="U449">
        <f t="shared" si="181"/>
        <v>2.8223830290918663E-12</v>
      </c>
      <c r="V449">
        <f t="shared" si="188"/>
        <v>6.484133485378752E-12</v>
      </c>
      <c r="W449">
        <f t="shared" si="195"/>
        <v>1.4896626936471475E-11</v>
      </c>
      <c r="X449">
        <f t="shared" si="206"/>
        <v>3.4223461713858607E-11</v>
      </c>
      <c r="Y449">
        <f t="shared" si="213"/>
        <v>7.8624868346026803E-11</v>
      </c>
      <c r="Z449">
        <f t="shared" si="170"/>
        <v>1.8063251386187887E-10</v>
      </c>
      <c r="AA449">
        <f t="shared" si="176"/>
        <v>4.1498454306423884E-10</v>
      </c>
      <c r="AB449">
        <f t="shared" si="185"/>
        <v>9.5338412393417483E-10</v>
      </c>
      <c r="AC449">
        <f t="shared" si="192"/>
        <v>2.1903015496869525E-9</v>
      </c>
      <c r="AD449">
        <f t="shared" si="198"/>
        <v>5.0319915741457178E-9</v>
      </c>
      <c r="AE449">
        <f t="shared" si="210"/>
        <v>1.1560480887160256E-8</v>
      </c>
      <c r="AF449">
        <f t="shared" si="217"/>
        <v>2.6559010756111299E-8</v>
      </c>
      <c r="AG449">
        <f t="shared" si="173"/>
        <v>6.1016583931787229E-8</v>
      </c>
      <c r="AH449">
        <f t="shared" si="182"/>
        <v>1.4017929917996501E-7</v>
      </c>
      <c r="AI449">
        <f t="shared" si="189"/>
        <v>3.2204746074532615E-7</v>
      </c>
      <c r="AJ449">
        <f t="shared" si="196"/>
        <v>7.3987077677825671E-7</v>
      </c>
      <c r="AK449">
        <f t="shared" si="207"/>
        <v>1.6997766883911242E-6</v>
      </c>
      <c r="AL449">
        <f t="shared" si="214"/>
        <v>3.9050613716343843E-6</v>
      </c>
      <c r="AM449">
        <f t="shared" si="171"/>
        <v>8.971475147517749E-6</v>
      </c>
      <c r="AN449">
        <f t="shared" si="180"/>
        <v>2.0611037487700847E-5</v>
      </c>
      <c r="AO449">
        <f t="shared" si="187"/>
        <v>4.7351729713808368E-5</v>
      </c>
      <c r="AP449">
        <f t="shared" si="194"/>
        <v>1.0878570805703181E-4</v>
      </c>
      <c r="AQ449">
        <f t="shared" si="204"/>
        <v>2.4992392778460027E-4</v>
      </c>
      <c r="AR449">
        <f t="shared" si="212"/>
        <v>5.7417440944113637E-4</v>
      </c>
      <c r="AS449">
        <f t="shared" si="169"/>
        <v>1.3191063992128548E-3</v>
      </c>
      <c r="AT449">
        <f t="shared" si="175"/>
        <v>3.0305107016837373E-3</v>
      </c>
      <c r="AU449">
        <f t="shared" si="184"/>
        <v>6.9622853156500368E-3</v>
      </c>
      <c r="AV449">
        <f t="shared" si="191"/>
        <v>1.5995131378214414E-2</v>
      </c>
      <c r="AW449">
        <f t="shared" si="197"/>
        <v>3.6747162204232707E-2</v>
      </c>
      <c r="AX449">
        <f t="shared" si="209"/>
        <v>8.4422809539329749E-2</v>
      </c>
      <c r="AY449">
        <f t="shared" si="216"/>
        <v>0.1937799983603502</v>
      </c>
    </row>
    <row r="450" spans="1:52" x14ac:dyDescent="0.2">
      <c r="A450">
        <v>436</v>
      </c>
      <c r="B450">
        <f t="shared" si="177"/>
        <v>43</v>
      </c>
      <c r="C450">
        <f t="shared" si="199"/>
        <v>5</v>
      </c>
      <c r="D450">
        <f t="shared" si="200"/>
        <v>1045.3333333333335</v>
      </c>
      <c r="E450">
        <f t="shared" si="178"/>
        <v>-745.33333333333348</v>
      </c>
      <c r="F450" t="e">
        <f t="shared" si="201"/>
        <v>#N/A</v>
      </c>
      <c r="G450" t="e">
        <f t="shared" si="179"/>
        <v>#N/A</v>
      </c>
      <c r="H450">
        <f t="shared" si="202"/>
        <v>5.1809653402874139E-17</v>
      </c>
      <c r="I450">
        <f t="shared" si="186"/>
        <v>1.190273272736957E-16</v>
      </c>
      <c r="J450">
        <f t="shared" si="193"/>
        <v>2.7345299007797692E-16</v>
      </c>
      <c r="K450">
        <f t="shared" si="205"/>
        <v>6.2822999974318313E-16</v>
      </c>
      <c r="L450">
        <f t="shared" si="211"/>
        <v>1.4432935345295697E-15</v>
      </c>
      <c r="M450">
        <f t="shared" ref="M450:M464" si="218">$C$11*(EXP(-$C$7*($D450-($M$14-1)*$C$3))-EXP(-$C$5*($D450-($M$14-1)*$C$3)))</f>
        <v>3.3158178177839346E-15</v>
      </c>
      <c r="N450">
        <f t="shared" si="174"/>
        <v>7.6177489455165562E-15</v>
      </c>
      <c r="O450">
        <f t="shared" si="183"/>
        <v>1.7500991364990532E-14</v>
      </c>
      <c r="P450">
        <f t="shared" si="190"/>
        <v>4.0206719983563885E-14</v>
      </c>
      <c r="Q450">
        <f t="shared" si="203"/>
        <v>9.237078620989217E-14</v>
      </c>
      <c r="R450">
        <f t="shared" si="208"/>
        <v>2.1221234033817192E-13</v>
      </c>
      <c r="S450">
        <f t="shared" si="215"/>
        <v>4.8753593251305808E-13</v>
      </c>
      <c r="T450">
        <f t="shared" si="172"/>
        <v>1.1200634473593906E-12</v>
      </c>
      <c r="U450">
        <f t="shared" si="181"/>
        <v>2.5732300789480809E-12</v>
      </c>
      <c r="V450">
        <f t="shared" si="188"/>
        <v>5.9117303174331029E-12</v>
      </c>
      <c r="W450">
        <f t="shared" si="195"/>
        <v>1.3581589781643011E-11</v>
      </c>
      <c r="X450">
        <f t="shared" si="206"/>
        <v>3.120229968083573E-11</v>
      </c>
      <c r="Y450">
        <f t="shared" si="213"/>
        <v>7.1684060631001052E-11</v>
      </c>
      <c r="Z450">
        <f t="shared" si="170"/>
        <v>1.6468672505267726E-10</v>
      </c>
      <c r="AA450">
        <f t="shared" si="176"/>
        <v>3.7835074031571874E-10</v>
      </c>
      <c r="AB450">
        <f t="shared" si="185"/>
        <v>8.692217460251531E-10</v>
      </c>
      <c r="AC450">
        <f t="shared" si="192"/>
        <v>1.996947179573488E-9</v>
      </c>
      <c r="AD450">
        <f t="shared" si="198"/>
        <v>4.587779880384069E-9</v>
      </c>
      <c r="AE450">
        <f t="shared" si="210"/>
        <v>1.0539950403371349E-8</v>
      </c>
      <c r="AF450">
        <f t="shared" si="217"/>
        <v>2.4214447380206013E-8</v>
      </c>
      <c r="AG450">
        <f t="shared" si="173"/>
        <v>5.5630191745609726E-8</v>
      </c>
      <c r="AH450">
        <f t="shared" si="182"/>
        <v>1.2780461949270307E-7</v>
      </c>
      <c r="AI450">
        <f t="shared" si="189"/>
        <v>2.9361791234458004E-7</v>
      </c>
      <c r="AJ450">
        <f t="shared" si="196"/>
        <v>6.7455682581576552E-7</v>
      </c>
      <c r="AK450">
        <f t="shared" si="207"/>
        <v>1.5497246323331829E-6</v>
      </c>
      <c r="AL450">
        <f t="shared" si="214"/>
        <v>3.5603322717190241E-6</v>
      </c>
      <c r="AM450">
        <f t="shared" si="171"/>
        <v>8.1794956475330016E-6</v>
      </c>
      <c r="AN450">
        <f t="shared" si="180"/>
        <v>1.8791546390053136E-5</v>
      </c>
      <c r="AO450">
        <f t="shared" si="187"/>
        <v>4.317163685220902E-5</v>
      </c>
      <c r="AP450">
        <f t="shared" si="194"/>
        <v>9.9182376469323665E-5</v>
      </c>
      <c r="AQ450">
        <f t="shared" si="204"/>
        <v>2.2786126539001749E-4</v>
      </c>
      <c r="AR450">
        <f t="shared" si="212"/>
        <v>5.2348772144211189E-4</v>
      </c>
      <c r="AS450">
        <f t="shared" ref="AS450:AS464" si="219">$C$11*(EXP(-$C$7*($D450-($AS$14-1)*$C$3))-EXP(-$C$5*($D450-($AS$14-1)*$C$3)))</f>
        <v>1.2026589689634001E-3</v>
      </c>
      <c r="AT450">
        <f t="shared" si="175"/>
        <v>2.7629847585413738E-3</v>
      </c>
      <c r="AU450">
        <f t="shared" si="184"/>
        <v>6.3476720940367146E-3</v>
      </c>
      <c r="AV450">
        <f t="shared" si="191"/>
        <v>1.4583120984961114E-2</v>
      </c>
      <c r="AW450">
        <f t="shared" si="197"/>
        <v>3.3503214172295147E-2</v>
      </c>
      <c r="AX450">
        <f t="shared" si="209"/>
        <v>7.6970174012036527E-2</v>
      </c>
      <c r="AY450">
        <f t="shared" si="216"/>
        <v>0.17680382811963369</v>
      </c>
    </row>
    <row r="451" spans="1:52" x14ac:dyDescent="0.2">
      <c r="A451">
        <v>437</v>
      </c>
      <c r="B451">
        <f t="shared" si="177"/>
        <v>43</v>
      </c>
      <c r="C451">
        <f t="shared" si="199"/>
        <v>6</v>
      </c>
      <c r="D451">
        <f t="shared" si="200"/>
        <v>1048</v>
      </c>
      <c r="E451">
        <f t="shared" si="178"/>
        <v>-748</v>
      </c>
      <c r="F451" t="e">
        <f t="shared" si="201"/>
        <v>#N/A</v>
      </c>
      <c r="G451" t="e">
        <f t="shared" si="179"/>
        <v>#N/A</v>
      </c>
      <c r="H451">
        <f t="shared" si="202"/>
        <v>4.7236026131807484E-17</v>
      </c>
      <c r="I451">
        <f t="shared" si="186"/>
        <v>1.0851989102840805E-16</v>
      </c>
      <c r="J451">
        <f t="shared" si="193"/>
        <v>2.493132406175788E-16</v>
      </c>
      <c r="K451">
        <f t="shared" si="205"/>
        <v>5.7277141875278752E-16</v>
      </c>
      <c r="L451">
        <f t="shared" si="211"/>
        <v>1.3158831730212854E-15</v>
      </c>
      <c r="M451">
        <f t="shared" si="218"/>
        <v>3.0231056724356695E-15</v>
      </c>
      <c r="N451">
        <f t="shared" si="174"/>
        <v>6.9452730258181194E-15</v>
      </c>
      <c r="O451">
        <f t="shared" si="183"/>
        <v>1.595604739952511E-14</v>
      </c>
      <c r="P451">
        <f t="shared" si="190"/>
        <v>3.6657370800178426E-14</v>
      </c>
      <c r="Q451">
        <f t="shared" si="203"/>
        <v>8.4216523073362607E-14</v>
      </c>
      <c r="R451">
        <f t="shared" si="208"/>
        <v>1.9347876303588297E-13</v>
      </c>
      <c r="S451">
        <f t="shared" si="215"/>
        <v>4.4449747365235984E-13</v>
      </c>
      <c r="T451">
        <f t="shared" si="172"/>
        <v>1.0211870335696038E-12</v>
      </c>
      <c r="U451">
        <f t="shared" si="181"/>
        <v>2.346071731211412E-12</v>
      </c>
      <c r="V451">
        <f t="shared" si="188"/>
        <v>5.3898574766951907E-12</v>
      </c>
      <c r="W451">
        <f t="shared" si="195"/>
        <v>1.2382640834296472E-11</v>
      </c>
      <c r="X451">
        <f t="shared" si="206"/>
        <v>2.8447838313750943E-11</v>
      </c>
      <c r="Y451">
        <f t="shared" si="213"/>
        <v>6.5355970148454668E-11</v>
      </c>
      <c r="Z451">
        <f t="shared" si="170"/>
        <v>1.5014859079753045E-10</v>
      </c>
      <c r="AA451">
        <f t="shared" si="176"/>
        <v>3.4495087850849236E-10</v>
      </c>
      <c r="AB451">
        <f t="shared" si="185"/>
        <v>7.924890133949747E-10</v>
      </c>
      <c r="AC451">
        <f t="shared" si="192"/>
        <v>1.8206616520800614E-9</v>
      </c>
      <c r="AD451">
        <f t="shared" si="198"/>
        <v>4.182782089501102E-9</v>
      </c>
      <c r="AE451">
        <f t="shared" si="210"/>
        <v>9.6095098110419535E-9</v>
      </c>
      <c r="AF451">
        <f t="shared" si="217"/>
        <v>2.2076856224543524E-8</v>
      </c>
      <c r="AG451">
        <f t="shared" si="173"/>
        <v>5.07192968572784E-8</v>
      </c>
      <c r="AH451">
        <f t="shared" si="182"/>
        <v>1.1652234573312398E-7</v>
      </c>
      <c r="AI451">
        <f t="shared" si="189"/>
        <v>2.6769805372807064E-7</v>
      </c>
      <c r="AJ451">
        <f t="shared" si="196"/>
        <v>6.1500862790668418E-7</v>
      </c>
      <c r="AK451">
        <f t="shared" si="207"/>
        <v>1.4129187983707839E-6</v>
      </c>
      <c r="AL451">
        <f t="shared" si="214"/>
        <v>3.2460349988658138E-6</v>
      </c>
      <c r="AM451">
        <f t="shared" si="171"/>
        <v>7.4574301269199262E-6</v>
      </c>
      <c r="AN451">
        <f t="shared" si="180"/>
        <v>1.7132675438596497E-5</v>
      </c>
      <c r="AO451">
        <f t="shared" si="187"/>
        <v>3.9360552186027815E-5</v>
      </c>
      <c r="AP451">
        <f t="shared" si="194"/>
        <v>9.0426803095730208E-5</v>
      </c>
      <c r="AQ451">
        <f t="shared" si="204"/>
        <v>2.0774623992741217E-4</v>
      </c>
      <c r="AR451">
        <f t="shared" si="212"/>
        <v>4.7727552812287512E-4</v>
      </c>
      <c r="AS451">
        <f t="shared" si="219"/>
        <v>1.0964912280701756E-3</v>
      </c>
      <c r="AT451">
        <f t="shared" si="175"/>
        <v>2.5190753399057793E-3</v>
      </c>
      <c r="AU451">
        <f t="shared" si="184"/>
        <v>5.7873153981267316E-3</v>
      </c>
      <c r="AV451">
        <f t="shared" si="191"/>
        <v>1.329575935535437E-2</v>
      </c>
      <c r="AW451">
        <f t="shared" si="197"/>
        <v>3.0545633799864007E-2</v>
      </c>
      <c r="AX451">
        <f t="shared" si="209"/>
        <v>7.0175438596235928E-2</v>
      </c>
      <c r="AY451">
        <f t="shared" si="216"/>
        <v>0.16121653858511018</v>
      </c>
    </row>
    <row r="452" spans="1:52" x14ac:dyDescent="0.2">
      <c r="A452">
        <v>438</v>
      </c>
      <c r="B452">
        <f t="shared" si="177"/>
        <v>43</v>
      </c>
      <c r="C452">
        <f t="shared" si="199"/>
        <v>7</v>
      </c>
      <c r="D452">
        <f t="shared" si="200"/>
        <v>1050.6666666666667</v>
      </c>
      <c r="E452">
        <f t="shared" si="178"/>
        <v>-750.66666666666674</v>
      </c>
      <c r="F452" t="e">
        <f t="shared" si="201"/>
        <v>#N/A</v>
      </c>
      <c r="G452" t="e">
        <f t="shared" si="179"/>
        <v>#N/A</v>
      </c>
      <c r="H452">
        <f t="shared" si="202"/>
        <v>4.3066147294492218E-17</v>
      </c>
      <c r="I452">
        <f t="shared" si="186"/>
        <v>9.8940025106486109E-17</v>
      </c>
      <c r="J452">
        <f t="shared" si="193"/>
        <v>2.2730448816637269E-16</v>
      </c>
      <c r="K452">
        <f t="shared" si="205"/>
        <v>5.2220858328030878E-16</v>
      </c>
      <c r="L452">
        <f t="shared" si="211"/>
        <v>1.1997202811588503E-15</v>
      </c>
      <c r="M452">
        <f t="shared" si="218"/>
        <v>2.7562334268474937E-15</v>
      </c>
      <c r="N452">
        <f t="shared" si="174"/>
        <v>6.332161606815137E-15</v>
      </c>
      <c r="O452">
        <f t="shared" si="183"/>
        <v>1.4547487242647859E-14</v>
      </c>
      <c r="P452">
        <f t="shared" si="190"/>
        <v>3.3421349329939907E-14</v>
      </c>
      <c r="Q452">
        <f t="shared" si="203"/>
        <v>7.6782097994166459E-14</v>
      </c>
      <c r="R452">
        <f t="shared" si="208"/>
        <v>1.7639893931824033E-13</v>
      </c>
      <c r="S452">
        <f t="shared" si="215"/>
        <v>4.0525834283616751E-13</v>
      </c>
      <c r="T452">
        <f t="shared" si="172"/>
        <v>9.3103918352946013E-13</v>
      </c>
      <c r="U452">
        <f t="shared" si="181"/>
        <v>2.1389663571161472E-12</v>
      </c>
      <c r="V452">
        <f t="shared" si="188"/>
        <v>4.914054271626638E-12</v>
      </c>
      <c r="W452">
        <f t="shared" si="195"/>
        <v>1.1289532116367347E-11</v>
      </c>
      <c r="X452">
        <f t="shared" si="206"/>
        <v>2.5936533941514733E-11</v>
      </c>
      <c r="Y452">
        <f t="shared" si="213"/>
        <v>5.9586507745885487E-11</v>
      </c>
      <c r="Z452">
        <f t="shared" ref="Z452:Z464" si="220">$C$11*(EXP(-$C$7*($D452-($Z$14-1)*$C$3))-EXP(-$C$5*($D452-($Z$14-1)*$C$3)))</f>
        <v>1.368938468554335E-10</v>
      </c>
      <c r="AA452">
        <f t="shared" si="176"/>
        <v>3.1449947338410499E-10</v>
      </c>
      <c r="AB452">
        <f t="shared" si="185"/>
        <v>7.2253005544751053E-10</v>
      </c>
      <c r="AC452">
        <f t="shared" si="192"/>
        <v>1.659938172256944E-9</v>
      </c>
      <c r="AD452">
        <f t="shared" si="198"/>
        <v>3.8135364957366728E-9</v>
      </c>
      <c r="AE452">
        <f t="shared" si="210"/>
        <v>8.7612061987477489E-9</v>
      </c>
      <c r="AF452">
        <f t="shared" si="217"/>
        <v>2.0127966296582732E-8</v>
      </c>
      <c r="AG452">
        <f t="shared" si="173"/>
        <v>4.62419235486407E-8</v>
      </c>
      <c r="AH452">
        <f t="shared" si="182"/>
        <v>1.0623604302444447E-7</v>
      </c>
      <c r="AI452">
        <f t="shared" si="189"/>
        <v>2.440663357271468E-7</v>
      </c>
      <c r="AJ452">
        <f t="shared" si="196"/>
        <v>5.6071719671985519E-7</v>
      </c>
      <c r="AK452">
        <f t="shared" si="207"/>
        <v>1.2881898429812932E-6</v>
      </c>
      <c r="AL452">
        <f t="shared" si="214"/>
        <v>2.9594831071130014E-6</v>
      </c>
      <c r="AM452">
        <f t="shared" si="171"/>
        <v>6.7991067535644374E-6</v>
      </c>
      <c r="AN452">
        <f t="shared" si="180"/>
        <v>1.5620245486537402E-5</v>
      </c>
      <c r="AO452">
        <f t="shared" si="187"/>
        <v>3.5885900590070752E-5</v>
      </c>
      <c r="AP452">
        <f t="shared" si="194"/>
        <v>8.2444149950802804E-5</v>
      </c>
      <c r="AQ452">
        <f t="shared" si="204"/>
        <v>1.8940691885523198E-4</v>
      </c>
      <c r="AR452">
        <f t="shared" si="212"/>
        <v>4.3514283222812383E-4</v>
      </c>
      <c r="AS452">
        <f t="shared" si="219"/>
        <v>9.9969571113839328E-4</v>
      </c>
      <c r="AT452">
        <f t="shared" si="175"/>
        <v>2.2966976377645273E-3</v>
      </c>
      <c r="AU452">
        <f t="shared" si="184"/>
        <v>5.276425596851376E-3</v>
      </c>
      <c r="AV452">
        <f t="shared" si="191"/>
        <v>1.2122042806734849E-2</v>
      </c>
      <c r="AW452">
        <f t="shared" si="197"/>
        <v>2.7849141262599915E-2</v>
      </c>
      <c r="AX452">
        <f t="shared" si="209"/>
        <v>6.3980525512816938E-2</v>
      </c>
      <c r="AY452">
        <f t="shared" si="216"/>
        <v>0.14698797426010388</v>
      </c>
    </row>
    <row r="453" spans="1:52" x14ac:dyDescent="0.2">
      <c r="A453">
        <v>439</v>
      </c>
      <c r="B453">
        <f t="shared" si="177"/>
        <v>43</v>
      </c>
      <c r="C453">
        <f t="shared" si="199"/>
        <v>8</v>
      </c>
      <c r="D453">
        <f t="shared" si="200"/>
        <v>1053.3333333333333</v>
      </c>
      <c r="E453">
        <f t="shared" si="178"/>
        <v>-753.33333333333326</v>
      </c>
      <c r="F453" t="e">
        <f t="shared" si="201"/>
        <v>#N/A</v>
      </c>
      <c r="G453" t="e">
        <f t="shared" si="179"/>
        <v>#N/A</v>
      </c>
      <c r="H453">
        <f t="shared" si="202"/>
        <v>3.9264374983949494E-17</v>
      </c>
      <c r="I453">
        <f t="shared" si="186"/>
        <v>9.0205845908098709E-17</v>
      </c>
      <c r="J453">
        <f t="shared" si="193"/>
        <v>2.0723861361149877E-16</v>
      </c>
      <c r="K453">
        <f t="shared" si="205"/>
        <v>4.7610930909478792E-16</v>
      </c>
      <c r="L453">
        <f t="shared" si="211"/>
        <v>1.0938119603119118E-15</v>
      </c>
      <c r="M453">
        <f t="shared" si="218"/>
        <v>2.5129199989727593E-15</v>
      </c>
      <c r="N453">
        <f t="shared" si="174"/>
        <v>5.7731741381183206E-15</v>
      </c>
      <c r="O453">
        <f t="shared" si="183"/>
        <v>1.3263271271135882E-14</v>
      </c>
      <c r="P453">
        <f t="shared" si="190"/>
        <v>3.0470995782066445E-14</v>
      </c>
      <c r="Q453">
        <f t="shared" si="203"/>
        <v>7.0003965459962647E-14</v>
      </c>
      <c r="R453">
        <f t="shared" si="208"/>
        <v>1.608268799342567E-13</v>
      </c>
      <c r="S453">
        <f t="shared" si="215"/>
        <v>3.6948314483957272E-13</v>
      </c>
      <c r="T453">
        <f t="shared" si="172"/>
        <v>8.4884936135269685E-13</v>
      </c>
      <c r="U453">
        <f t="shared" si="181"/>
        <v>1.9501437300522533E-12</v>
      </c>
      <c r="V453">
        <f t="shared" si="188"/>
        <v>4.4802537894375956E-12</v>
      </c>
      <c r="W453">
        <f t="shared" si="195"/>
        <v>1.0292920315792398E-11</v>
      </c>
      <c r="X453">
        <f t="shared" si="206"/>
        <v>2.3646921269732583E-11</v>
      </c>
      <c r="Y453">
        <f t="shared" si="213"/>
        <v>5.4326359126572431E-11</v>
      </c>
      <c r="Z453">
        <f t="shared" si="220"/>
        <v>1.2480919872334385E-10</v>
      </c>
      <c r="AA453">
        <f t="shared" si="176"/>
        <v>2.8673624252400628E-10</v>
      </c>
      <c r="AB453">
        <f t="shared" si="185"/>
        <v>6.5874690021071379E-10</v>
      </c>
      <c r="AC453">
        <f t="shared" si="192"/>
        <v>1.5134029612628859E-9</v>
      </c>
      <c r="AD453">
        <f t="shared" si="198"/>
        <v>3.4768869841006376E-9</v>
      </c>
      <c r="AE453">
        <f t="shared" si="210"/>
        <v>7.9877887182940097E-9</v>
      </c>
      <c r="AF453">
        <f t="shared" si="217"/>
        <v>1.8351119521536408E-8</v>
      </c>
      <c r="AG453">
        <f t="shared" si="173"/>
        <v>4.2159801613485702E-8</v>
      </c>
      <c r="AH453">
        <f t="shared" si="182"/>
        <v>9.6857789520824752E-8</v>
      </c>
      <c r="AI453">
        <f t="shared" si="189"/>
        <v>2.2252076698244091E-7</v>
      </c>
      <c r="AJ453">
        <f t="shared" si="196"/>
        <v>5.1121847797081694E-7</v>
      </c>
      <c r="AK453">
        <f t="shared" si="207"/>
        <v>1.174471649378331E-6</v>
      </c>
      <c r="AL453">
        <f t="shared" si="214"/>
        <v>2.698227303263082E-6</v>
      </c>
      <c r="AM453">
        <f t="shared" si="171"/>
        <v>6.1988985293327765E-6</v>
      </c>
      <c r="AN453">
        <f t="shared" si="180"/>
        <v>1.4241329086876202E-5</v>
      </c>
      <c r="AO453">
        <f t="shared" si="187"/>
        <v>3.2717982590132244E-5</v>
      </c>
      <c r="AP453">
        <f t="shared" si="194"/>
        <v>7.5166185560213088E-5</v>
      </c>
      <c r="AQ453">
        <f t="shared" si="204"/>
        <v>1.7268654740883733E-4</v>
      </c>
      <c r="AR453">
        <f t="shared" si="212"/>
        <v>3.9672950587729791E-4</v>
      </c>
      <c r="AS453">
        <f t="shared" si="219"/>
        <v>9.1144506156007744E-4</v>
      </c>
      <c r="AT453">
        <f t="shared" si="175"/>
        <v>2.0939508857684627E-3</v>
      </c>
      <c r="AU453">
        <f t="shared" si="184"/>
        <v>4.8106358758536359E-3</v>
      </c>
      <c r="AV453">
        <f t="shared" si="191"/>
        <v>1.1051939034165585E-2</v>
      </c>
      <c r="AW453">
        <f t="shared" si="197"/>
        <v>2.5390688376147059E-2</v>
      </c>
      <c r="AX453">
        <f t="shared" si="209"/>
        <v>5.8332483939838579E-2</v>
      </c>
      <c r="AY453">
        <f t="shared" si="216"/>
        <v>0.1340127504531386</v>
      </c>
    </row>
    <row r="454" spans="1:52" x14ac:dyDescent="0.2">
      <c r="A454">
        <v>440</v>
      </c>
      <c r="B454">
        <f t="shared" si="177"/>
        <v>43</v>
      </c>
      <c r="C454">
        <f t="shared" si="199"/>
        <v>9</v>
      </c>
      <c r="D454">
        <f t="shared" si="200"/>
        <v>1056</v>
      </c>
      <c r="E454">
        <f t="shared" si="178"/>
        <v>-756</v>
      </c>
      <c r="F454" t="e">
        <f t="shared" si="201"/>
        <v>#N/A</v>
      </c>
      <c r="G454" t="e">
        <f t="shared" si="179"/>
        <v>#N/A</v>
      </c>
      <c r="H454">
        <f t="shared" si="202"/>
        <v>3.5798213672049207E-17</v>
      </c>
      <c r="I454">
        <f t="shared" si="186"/>
        <v>8.2242698313830893E-17</v>
      </c>
      <c r="J454">
        <f t="shared" si="193"/>
        <v>1.8894410452722929E-16</v>
      </c>
      <c r="K454">
        <f t="shared" si="205"/>
        <v>4.3407956411363073E-16</v>
      </c>
      <c r="L454">
        <f t="shared" si="211"/>
        <v>9.9725296247031895E-16</v>
      </c>
      <c r="M454">
        <f t="shared" si="218"/>
        <v>2.2910856750111426E-15</v>
      </c>
      <c r="N454">
        <f t="shared" si="174"/>
        <v>5.2635326920851614E-15</v>
      </c>
      <c r="O454">
        <f t="shared" si="183"/>
        <v>1.209242268974268E-14</v>
      </c>
      <c r="P454">
        <f t="shared" si="190"/>
        <v>2.7781092103272481E-14</v>
      </c>
      <c r="Q454">
        <f t="shared" si="203"/>
        <v>6.3824189598100438E-14</v>
      </c>
      <c r="R454">
        <f t="shared" si="208"/>
        <v>1.4662948320071373E-13</v>
      </c>
      <c r="S454">
        <f t="shared" si="215"/>
        <v>3.3686609229345048E-13</v>
      </c>
      <c r="T454">
        <f t="shared" si="172"/>
        <v>7.73915052143532E-13</v>
      </c>
      <c r="U454">
        <f t="shared" si="181"/>
        <v>1.7779898946094333E-12</v>
      </c>
      <c r="V454">
        <f t="shared" si="188"/>
        <v>4.0847481342784159E-12</v>
      </c>
      <c r="W454">
        <f t="shared" si="195"/>
        <v>9.3842869248456497E-12</v>
      </c>
      <c r="X454">
        <f t="shared" si="206"/>
        <v>2.1559429906780766E-11</v>
      </c>
      <c r="Y454">
        <f t="shared" si="213"/>
        <v>4.9530563337185893E-11</v>
      </c>
      <c r="Z454">
        <f t="shared" si="220"/>
        <v>1.1379135325500378E-10</v>
      </c>
      <c r="AA454">
        <f t="shared" si="176"/>
        <v>2.6142388059381872E-10</v>
      </c>
      <c r="AB454">
        <f t="shared" si="185"/>
        <v>6.0059436319012189E-10</v>
      </c>
      <c r="AC454">
        <f t="shared" si="192"/>
        <v>1.3798035140339697E-9</v>
      </c>
      <c r="AD454">
        <f t="shared" si="198"/>
        <v>3.1699560535798992E-9</v>
      </c>
      <c r="AE454">
        <f t="shared" si="210"/>
        <v>7.2826466083202471E-9</v>
      </c>
      <c r="AF454">
        <f t="shared" si="217"/>
        <v>1.6731128358004412E-8</v>
      </c>
      <c r="AG454">
        <f t="shared" si="173"/>
        <v>3.8438039244167821E-8</v>
      </c>
      <c r="AH454">
        <f t="shared" si="182"/>
        <v>8.8307424898174111E-8</v>
      </c>
      <c r="AI454">
        <f t="shared" si="189"/>
        <v>2.0287718742911363E-7</v>
      </c>
      <c r="AJ454">
        <f t="shared" si="196"/>
        <v>4.6608938293249603E-7</v>
      </c>
      <c r="AK454">
        <f t="shared" si="207"/>
        <v>1.0707922149122809E-6</v>
      </c>
      <c r="AL454">
        <f t="shared" si="214"/>
        <v>2.4600345116267376E-6</v>
      </c>
      <c r="AM454">
        <f t="shared" ref="AM454:AM464" si="221">$C$11*(EXP(-$C$7*($D454-($AM$14-1)*$C$3))-EXP(-$C$5*($D454-($AM$14-1)*$C$3)))</f>
        <v>5.6516751934831363E-6</v>
      </c>
      <c r="AN454">
        <f t="shared" si="180"/>
        <v>1.2984139995463257E-5</v>
      </c>
      <c r="AO454">
        <f t="shared" si="187"/>
        <v>2.9829720507679708E-5</v>
      </c>
      <c r="AP454">
        <f t="shared" si="194"/>
        <v>6.8530701754386002E-5</v>
      </c>
      <c r="AQ454">
        <f t="shared" si="204"/>
        <v>1.5744220874411129E-4</v>
      </c>
      <c r="AR454">
        <f t="shared" si="212"/>
        <v>3.6170721238292089E-4</v>
      </c>
      <c r="AS454">
        <f t="shared" si="219"/>
        <v>8.3098495970964812E-4</v>
      </c>
      <c r="AT454">
        <f t="shared" si="175"/>
        <v>1.9091021124915007E-3</v>
      </c>
      <c r="AU454">
        <f t="shared" si="184"/>
        <v>4.3859649122807032E-3</v>
      </c>
      <c r="AV454">
        <f t="shared" si="191"/>
        <v>1.0076301359623119E-2</v>
      </c>
      <c r="AW454">
        <f t="shared" si="197"/>
        <v>2.3149261592506919E-2</v>
      </c>
      <c r="AX454">
        <f t="shared" si="209"/>
        <v>5.3183037421416487E-2</v>
      </c>
      <c r="AY454">
        <f t="shared" si="216"/>
        <v>0.12218251846832767</v>
      </c>
    </row>
    <row r="455" spans="1:52" s="1" customFormat="1" x14ac:dyDescent="0.2">
      <c r="A455" s="1">
        <v>441</v>
      </c>
      <c r="B455" s="1">
        <f t="shared" si="177"/>
        <v>44</v>
      </c>
      <c r="C455" s="1">
        <f t="shared" si="199"/>
        <v>0</v>
      </c>
      <c r="D455" s="1">
        <f t="shared" si="200"/>
        <v>1056</v>
      </c>
      <c r="E455" s="1">
        <f t="shared" si="178"/>
        <v>-756</v>
      </c>
      <c r="F455" s="1" t="e">
        <f t="shared" si="201"/>
        <v>#N/A</v>
      </c>
      <c r="G455" s="1" t="e">
        <f t="shared" si="179"/>
        <v>#N/A</v>
      </c>
      <c r="H455" s="1">
        <f t="shared" si="202"/>
        <v>3.5798213672049207E-17</v>
      </c>
      <c r="I455" s="1">
        <f t="shared" si="186"/>
        <v>8.2242698313830893E-17</v>
      </c>
      <c r="J455" s="1">
        <f t="shared" si="193"/>
        <v>1.8894410452722929E-16</v>
      </c>
      <c r="K455" s="1">
        <f t="shared" si="205"/>
        <v>4.3407956411363073E-16</v>
      </c>
      <c r="L455" s="1">
        <f t="shared" si="211"/>
        <v>9.9725296247031895E-16</v>
      </c>
      <c r="M455" s="1">
        <f t="shared" si="218"/>
        <v>2.2910856750111426E-15</v>
      </c>
      <c r="N455" s="1">
        <f t="shared" si="174"/>
        <v>5.2635326920851614E-15</v>
      </c>
      <c r="O455" s="1">
        <f t="shared" si="183"/>
        <v>1.209242268974268E-14</v>
      </c>
      <c r="P455" s="1">
        <f t="shared" si="190"/>
        <v>2.7781092103272481E-14</v>
      </c>
      <c r="Q455" s="1">
        <f t="shared" si="203"/>
        <v>6.3824189598100438E-14</v>
      </c>
      <c r="R455" s="1">
        <f t="shared" si="208"/>
        <v>1.4662948320071373E-13</v>
      </c>
      <c r="S455" s="1">
        <f t="shared" si="215"/>
        <v>3.3686609229345048E-13</v>
      </c>
      <c r="T455" s="1">
        <f t="shared" si="172"/>
        <v>7.73915052143532E-13</v>
      </c>
      <c r="U455" s="1">
        <f t="shared" si="181"/>
        <v>1.7779898946094333E-12</v>
      </c>
      <c r="V455" s="1">
        <f t="shared" si="188"/>
        <v>4.0847481342784159E-12</v>
      </c>
      <c r="W455" s="1">
        <f t="shared" si="195"/>
        <v>9.3842869248456497E-12</v>
      </c>
      <c r="X455" s="1">
        <f t="shared" si="206"/>
        <v>2.1559429906780766E-11</v>
      </c>
      <c r="Y455" s="1">
        <f t="shared" si="213"/>
        <v>4.9530563337185893E-11</v>
      </c>
      <c r="Z455" s="1">
        <f t="shared" si="220"/>
        <v>1.1379135325500378E-10</v>
      </c>
      <c r="AA455" s="1">
        <f t="shared" si="176"/>
        <v>2.6142388059381872E-10</v>
      </c>
      <c r="AB455" s="1">
        <f t="shared" si="185"/>
        <v>6.0059436319012189E-10</v>
      </c>
      <c r="AC455" s="1">
        <f t="shared" si="192"/>
        <v>1.3798035140339697E-9</v>
      </c>
      <c r="AD455" s="1">
        <f t="shared" si="198"/>
        <v>3.1699560535798992E-9</v>
      </c>
      <c r="AE455" s="1">
        <f t="shared" si="210"/>
        <v>7.2826466083202471E-9</v>
      </c>
      <c r="AF455" s="1">
        <f t="shared" si="217"/>
        <v>1.6731128358004412E-8</v>
      </c>
      <c r="AG455" s="1">
        <f t="shared" si="173"/>
        <v>3.8438039244167821E-8</v>
      </c>
      <c r="AH455" s="1">
        <f t="shared" si="182"/>
        <v>8.8307424898174111E-8</v>
      </c>
      <c r="AI455" s="1">
        <f t="shared" si="189"/>
        <v>2.0287718742911363E-7</v>
      </c>
      <c r="AJ455" s="1">
        <f t="shared" si="196"/>
        <v>4.6608938293249603E-7</v>
      </c>
      <c r="AK455" s="1">
        <f t="shared" si="207"/>
        <v>1.0707922149122809E-6</v>
      </c>
      <c r="AL455" s="1">
        <f t="shared" si="214"/>
        <v>2.4600345116267376E-6</v>
      </c>
      <c r="AM455" s="1">
        <f t="shared" si="221"/>
        <v>5.6516751934831363E-6</v>
      </c>
      <c r="AN455" s="1">
        <f t="shared" si="180"/>
        <v>1.2984139995463257E-5</v>
      </c>
      <c r="AO455" s="1">
        <f t="shared" si="187"/>
        <v>2.9829720507679708E-5</v>
      </c>
      <c r="AP455" s="1">
        <f t="shared" si="194"/>
        <v>6.8530701754386002E-5</v>
      </c>
      <c r="AQ455" s="1">
        <f t="shared" si="204"/>
        <v>1.5744220874411129E-4</v>
      </c>
      <c r="AR455" s="1">
        <f t="shared" si="212"/>
        <v>3.6170721238292089E-4</v>
      </c>
      <c r="AS455" s="1">
        <f t="shared" si="219"/>
        <v>8.3098495970964812E-4</v>
      </c>
      <c r="AT455" s="1">
        <f t="shared" si="175"/>
        <v>1.9091021124915007E-3</v>
      </c>
      <c r="AU455" s="1">
        <f t="shared" si="184"/>
        <v>4.3859649122807032E-3</v>
      </c>
      <c r="AV455" s="1">
        <f t="shared" si="191"/>
        <v>1.0076301359623119E-2</v>
      </c>
      <c r="AW455" s="1">
        <f t="shared" si="197"/>
        <v>2.3149261592506919E-2</v>
      </c>
      <c r="AX455" s="1">
        <f t="shared" si="209"/>
        <v>5.3183037421416487E-2</v>
      </c>
      <c r="AY455" s="1">
        <f t="shared" si="216"/>
        <v>0.12218251846832767</v>
      </c>
      <c r="AZ455" s="1">
        <f>$C$11*(EXP(-$C$7*($D455-($AZ$14-1)*$C$3))-EXP(-$C$5*($D455-($AZ$14-1)*$C$3)))</f>
        <v>0</v>
      </c>
    </row>
    <row r="456" spans="1:52" x14ac:dyDescent="0.2">
      <c r="A456">
        <v>442</v>
      </c>
      <c r="B456">
        <f t="shared" si="177"/>
        <v>44</v>
      </c>
      <c r="C456">
        <f t="shared" si="199"/>
        <v>1</v>
      </c>
      <c r="D456">
        <f t="shared" si="200"/>
        <v>1058.6666666666667</v>
      </c>
      <c r="E456">
        <f t="shared" si="178"/>
        <v>-758.66666666666674</v>
      </c>
      <c r="F456" t="e">
        <f t="shared" si="201"/>
        <v>#N/A</v>
      </c>
      <c r="G456" t="e">
        <f t="shared" si="179"/>
        <v>#N/A</v>
      </c>
      <c r="H456">
        <f t="shared" si="202"/>
        <v>3.2638036455019293E-17</v>
      </c>
      <c r="I456">
        <f t="shared" si="186"/>
        <v>7.4982517572428121E-17</v>
      </c>
      <c r="J456">
        <f t="shared" si="193"/>
        <v>1.7226458917796831E-16</v>
      </c>
      <c r="K456">
        <f t="shared" si="205"/>
        <v>3.9576010042594587E-16</v>
      </c>
      <c r="L456">
        <f t="shared" si="211"/>
        <v>9.0921795266548762E-16</v>
      </c>
      <c r="M456">
        <f t="shared" si="218"/>
        <v>2.0888343331212434E-15</v>
      </c>
      <c r="N456">
        <f t="shared" si="174"/>
        <v>4.7988811246354021E-15</v>
      </c>
      <c r="O456">
        <f t="shared" si="183"/>
        <v>1.1024933707390016E-14</v>
      </c>
      <c r="P456">
        <f t="shared" si="190"/>
        <v>2.5328646427260551E-14</v>
      </c>
      <c r="Q456">
        <f t="shared" si="203"/>
        <v>5.818994897059146E-14</v>
      </c>
      <c r="R456">
        <f t="shared" si="208"/>
        <v>1.3368539731975963E-13</v>
      </c>
      <c r="S456">
        <f t="shared" si="215"/>
        <v>3.0712839197666482E-13</v>
      </c>
      <c r="T456">
        <f t="shared" ref="T456:T464" si="222">$C$11*(EXP(-$C$7*($D456-($T$14-1)*$C$3))-EXP(-$C$5*($D456-($T$14-1)*$C$3)))</f>
        <v>7.0559575727295899E-13</v>
      </c>
      <c r="U456">
        <f t="shared" si="181"/>
        <v>1.6210333713446704E-12</v>
      </c>
      <c r="V456">
        <f t="shared" si="188"/>
        <v>3.7241567341178421E-12</v>
      </c>
      <c r="W456">
        <f t="shared" si="195"/>
        <v>8.5558654284645904E-12</v>
      </c>
      <c r="X456">
        <f t="shared" si="206"/>
        <v>1.9656217086506555E-11</v>
      </c>
      <c r="Y456">
        <f t="shared" si="213"/>
        <v>4.5158128465469395E-11</v>
      </c>
      <c r="Z456">
        <f t="shared" si="220"/>
        <v>1.0374613576605896E-10</v>
      </c>
      <c r="AA456">
        <f t="shared" si="176"/>
        <v>2.38346030983542E-10</v>
      </c>
      <c r="AB456">
        <f t="shared" si="185"/>
        <v>5.475753874217342E-10</v>
      </c>
      <c r="AC456">
        <f t="shared" si="192"/>
        <v>1.2579978935364204E-9</v>
      </c>
      <c r="AD456">
        <f t="shared" si="198"/>
        <v>2.8901202217900425E-9</v>
      </c>
      <c r="AE456">
        <f t="shared" si="210"/>
        <v>6.6397526890277767E-9</v>
      </c>
      <c r="AF456">
        <f t="shared" si="217"/>
        <v>1.5254145982946695E-8</v>
      </c>
      <c r="AG456">
        <f t="shared" si="173"/>
        <v>3.5044824794991002E-8</v>
      </c>
      <c r="AH456">
        <f t="shared" si="182"/>
        <v>8.0511865186330943E-8</v>
      </c>
      <c r="AI456">
        <f t="shared" si="189"/>
        <v>1.8496769419456248E-7</v>
      </c>
      <c r="AJ456">
        <f t="shared" si="196"/>
        <v>4.2494417209777718E-7</v>
      </c>
      <c r="AK456">
        <f t="shared" si="207"/>
        <v>9.7626534290858719E-7</v>
      </c>
      <c r="AL456">
        <f t="shared" si="214"/>
        <v>2.2428687868794212E-6</v>
      </c>
      <c r="AM456">
        <f t="shared" si="221"/>
        <v>5.1527593719251736E-6</v>
      </c>
      <c r="AN456">
        <f t="shared" si="180"/>
        <v>1.1837932428452007E-5</v>
      </c>
      <c r="AO456">
        <f t="shared" si="187"/>
        <v>2.7196427014257753E-5</v>
      </c>
      <c r="AP456">
        <f t="shared" si="194"/>
        <v>6.2480981946149621E-5</v>
      </c>
      <c r="AQ456">
        <f t="shared" si="204"/>
        <v>1.435436023602829E-4</v>
      </c>
      <c r="AR456">
        <f t="shared" si="212"/>
        <v>3.29776599803211E-4</v>
      </c>
      <c r="AS456">
        <f t="shared" si="219"/>
        <v>7.5762767542092804E-4</v>
      </c>
      <c r="AT456">
        <f t="shared" si="175"/>
        <v>1.7405713289124955E-3</v>
      </c>
      <c r="AU456">
        <f t="shared" si="184"/>
        <v>3.998782844553574E-3</v>
      </c>
      <c r="AV456">
        <f t="shared" si="191"/>
        <v>9.1867905510581074E-3</v>
      </c>
      <c r="AW456">
        <f t="shared" si="197"/>
        <v>2.1105702387405507E-2</v>
      </c>
      <c r="AX456">
        <f t="shared" si="209"/>
        <v>4.8488171226939228E-2</v>
      </c>
      <c r="AY456">
        <f t="shared" si="216"/>
        <v>0.11139656241541207</v>
      </c>
      <c r="AZ456">
        <f t="shared" ref="AZ456:AZ464" si="223">$C$11*(EXP(-$C$7*($D456-($AZ$14-1)*$C$3))-EXP(-$C$5*($D456-($AZ$14-1)*$C$3)))</f>
        <v>0.21171434591476873</v>
      </c>
    </row>
    <row r="457" spans="1:52" x14ac:dyDescent="0.2">
      <c r="A457">
        <v>443</v>
      </c>
      <c r="B457">
        <f t="shared" si="177"/>
        <v>44</v>
      </c>
      <c r="C457">
        <f t="shared" si="199"/>
        <v>2</v>
      </c>
      <c r="D457">
        <f t="shared" si="200"/>
        <v>1061.3333333333333</v>
      </c>
      <c r="E457">
        <f t="shared" si="178"/>
        <v>-761.33333333333326</v>
      </c>
      <c r="F457" t="e">
        <f t="shared" si="201"/>
        <v>#N/A</v>
      </c>
      <c r="G457" t="e">
        <f t="shared" si="179"/>
        <v>#N/A</v>
      </c>
      <c r="H457">
        <f t="shared" si="202"/>
        <v>2.9756831818424239E-17</v>
      </c>
      <c r="I457">
        <f t="shared" si="186"/>
        <v>6.8363247519494945E-17</v>
      </c>
      <c r="J457">
        <f t="shared" si="193"/>
        <v>1.5705749993579741E-16</v>
      </c>
      <c r="K457">
        <f t="shared" si="205"/>
        <v>3.6082338363239617E-16</v>
      </c>
      <c r="L457">
        <f t="shared" si="211"/>
        <v>8.2895445444599223E-16</v>
      </c>
      <c r="M457">
        <f t="shared" si="218"/>
        <v>1.9044372363791453E-15</v>
      </c>
      <c r="N457">
        <f t="shared" si="174"/>
        <v>4.375247841247663E-15</v>
      </c>
      <c r="O457">
        <f t="shared" si="183"/>
        <v>1.0051679995891039E-14</v>
      </c>
      <c r="P457">
        <f t="shared" si="190"/>
        <v>2.3092696552473285E-14</v>
      </c>
      <c r="Q457">
        <f t="shared" si="203"/>
        <v>5.3053085084543534E-14</v>
      </c>
      <c r="R457">
        <f t="shared" si="208"/>
        <v>1.2188398312826581E-13</v>
      </c>
      <c r="S457">
        <f t="shared" si="215"/>
        <v>2.8001586183985064E-13</v>
      </c>
      <c r="T457">
        <f t="shared" si="222"/>
        <v>6.433075197370269E-13</v>
      </c>
      <c r="U457">
        <f t="shared" si="181"/>
        <v>1.4779325793582911E-12</v>
      </c>
      <c r="V457">
        <f t="shared" si="188"/>
        <v>3.3953974454107761E-12</v>
      </c>
      <c r="W457">
        <f t="shared" si="195"/>
        <v>7.8005749202089874E-12</v>
      </c>
      <c r="X457">
        <f t="shared" si="206"/>
        <v>1.7921015157750386E-11</v>
      </c>
      <c r="Y457">
        <f t="shared" si="213"/>
        <v>4.1171681263169599E-11</v>
      </c>
      <c r="Z457">
        <f t="shared" si="220"/>
        <v>9.4587685078930344E-11</v>
      </c>
      <c r="AA457">
        <f t="shared" si="176"/>
        <v>2.173054365062898E-10</v>
      </c>
      <c r="AB457">
        <f t="shared" si="185"/>
        <v>4.992367948933754E-10</v>
      </c>
      <c r="AC457">
        <f t="shared" si="192"/>
        <v>1.1469449700960251E-9</v>
      </c>
      <c r="AD457">
        <f t="shared" si="198"/>
        <v>2.6349876008428556E-9</v>
      </c>
      <c r="AE457">
        <f t="shared" si="210"/>
        <v>6.0536118450515453E-9</v>
      </c>
      <c r="AF457">
        <f t="shared" si="217"/>
        <v>1.3907547936402554E-8</v>
      </c>
      <c r="AG457">
        <f t="shared" si="173"/>
        <v>3.1951154873176046E-8</v>
      </c>
      <c r="AH457">
        <f t="shared" si="182"/>
        <v>7.340447808614566E-8</v>
      </c>
      <c r="AI457">
        <f t="shared" si="189"/>
        <v>1.6863920645394284E-7</v>
      </c>
      <c r="AJ457">
        <f t="shared" si="196"/>
        <v>3.8743115808329911E-7</v>
      </c>
      <c r="AK457">
        <f t="shared" si="207"/>
        <v>8.9008306792976397E-7</v>
      </c>
      <c r="AL457">
        <f t="shared" si="214"/>
        <v>2.0448739118832644E-6</v>
      </c>
      <c r="AM457">
        <f t="shared" si="221"/>
        <v>4.6978865975133163E-6</v>
      </c>
      <c r="AN457">
        <f t="shared" si="180"/>
        <v>1.079290921305233E-5</v>
      </c>
      <c r="AO457">
        <f t="shared" si="187"/>
        <v>2.4795594117331113E-5</v>
      </c>
      <c r="AP457">
        <f t="shared" si="194"/>
        <v>5.6965316347504813E-5</v>
      </c>
      <c r="AQ457">
        <f t="shared" si="204"/>
        <v>1.30871930360529E-4</v>
      </c>
      <c r="AR457">
        <f t="shared" si="212"/>
        <v>3.0066474224085241E-4</v>
      </c>
      <c r="AS457">
        <f t="shared" si="219"/>
        <v>6.9074618963534942E-4</v>
      </c>
      <c r="AT457">
        <f t="shared" si="175"/>
        <v>1.5869180235091906E-3</v>
      </c>
      <c r="AU457">
        <f t="shared" si="184"/>
        <v>3.6457802462403067E-3</v>
      </c>
      <c r="AV457">
        <f t="shared" si="191"/>
        <v>8.3758035430738526E-3</v>
      </c>
      <c r="AW457">
        <f t="shared" si="197"/>
        <v>1.9242543503414547E-2</v>
      </c>
      <c r="AX457">
        <f t="shared" si="209"/>
        <v>4.4207756136662314E-2</v>
      </c>
      <c r="AY457">
        <f t="shared" si="216"/>
        <v>0.10156275308960366</v>
      </c>
      <c r="AZ457">
        <f t="shared" si="223"/>
        <v>0.22636765044372925</v>
      </c>
    </row>
    <row r="458" spans="1:52" x14ac:dyDescent="0.2">
      <c r="A458">
        <v>444</v>
      </c>
      <c r="B458">
        <f t="shared" si="177"/>
        <v>44</v>
      </c>
      <c r="C458">
        <f t="shared" si="199"/>
        <v>3</v>
      </c>
      <c r="D458">
        <f t="shared" si="200"/>
        <v>1064</v>
      </c>
      <c r="E458">
        <f t="shared" si="178"/>
        <v>-764</v>
      </c>
      <c r="F458" t="e">
        <f t="shared" si="201"/>
        <v>#N/A</v>
      </c>
      <c r="G458" t="e">
        <f t="shared" si="179"/>
        <v>#N/A</v>
      </c>
      <c r="H458">
        <f t="shared" si="202"/>
        <v>2.7129972757102103E-17</v>
      </c>
      <c r="I458">
        <f t="shared" si="186"/>
        <v>6.2328310154394898E-17</v>
      </c>
      <c r="J458">
        <f t="shared" si="193"/>
        <v>1.4319285468819636E-16</v>
      </c>
      <c r="K458">
        <f t="shared" si="205"/>
        <v>3.2897079325532249E-16</v>
      </c>
      <c r="L458">
        <f t="shared" si="211"/>
        <v>7.5577641810891461E-16</v>
      </c>
      <c r="M458">
        <f t="shared" si="218"/>
        <v>1.7363182564545292E-15</v>
      </c>
      <c r="N458">
        <f t="shared" si="174"/>
        <v>3.9890118498812766E-15</v>
      </c>
      <c r="O458">
        <f t="shared" si="183"/>
        <v>9.1643427000446034E-15</v>
      </c>
      <c r="P458">
        <f t="shared" si="190"/>
        <v>2.1054130768340649E-14</v>
      </c>
      <c r="Q458">
        <f t="shared" si="203"/>
        <v>4.8369690758970725E-14</v>
      </c>
      <c r="R458">
        <f t="shared" si="208"/>
        <v>1.1112436841308993E-13</v>
      </c>
      <c r="S458">
        <f t="shared" si="215"/>
        <v>2.552967583924018E-13</v>
      </c>
      <c r="T458">
        <f t="shared" si="222"/>
        <v>5.8651793280285502E-13</v>
      </c>
      <c r="U458">
        <f t="shared" si="181"/>
        <v>1.3474643691737975E-12</v>
      </c>
      <c r="V458">
        <f t="shared" si="188"/>
        <v>3.0956602085741175E-12</v>
      </c>
      <c r="W458">
        <f t="shared" si="195"/>
        <v>7.1119595784377348E-12</v>
      </c>
      <c r="X458">
        <f t="shared" si="206"/>
        <v>1.6338992537113667E-11</v>
      </c>
      <c r="Y458">
        <f t="shared" si="213"/>
        <v>3.7537147699382605E-11</v>
      </c>
      <c r="Z458">
        <f t="shared" si="220"/>
        <v>8.6237719627123077E-11</v>
      </c>
      <c r="AA458">
        <f t="shared" si="176"/>
        <v>1.981222533487436E-10</v>
      </c>
      <c r="AB458">
        <f t="shared" si="185"/>
        <v>4.5516541302001529E-10</v>
      </c>
      <c r="AC458">
        <f t="shared" si="192"/>
        <v>1.0456955223752753E-9</v>
      </c>
      <c r="AD458">
        <f t="shared" si="198"/>
        <v>2.402377452760488E-9</v>
      </c>
      <c r="AE458">
        <f t="shared" si="210"/>
        <v>5.5192140561358803E-9</v>
      </c>
      <c r="AF458">
        <f t="shared" si="217"/>
        <v>1.2679824214319598E-8</v>
      </c>
      <c r="AG458">
        <f t="shared" ref="AG458:AG464" si="224">$C$11*(EXP(-$C$7*($D458-($AG$14-1)*$C$3))-EXP(-$C$5*($D458-($AG$14-1)*$C$3)))</f>
        <v>2.9130586433280992E-8</v>
      </c>
      <c r="AH458">
        <f t="shared" si="182"/>
        <v>6.6924513432017646E-8</v>
      </c>
      <c r="AI458">
        <f t="shared" si="189"/>
        <v>1.5375215697667134E-7</v>
      </c>
      <c r="AJ458">
        <f t="shared" si="196"/>
        <v>3.532296995926965E-7</v>
      </c>
      <c r="AK458">
        <f t="shared" si="207"/>
        <v>8.1150874971645335E-7</v>
      </c>
      <c r="AL458">
        <f t="shared" si="214"/>
        <v>1.8643575317299811E-6</v>
      </c>
      <c r="AM458">
        <f t="shared" si="221"/>
        <v>4.2831688596491243E-6</v>
      </c>
      <c r="AN458">
        <f t="shared" si="180"/>
        <v>9.8401380465069519E-6</v>
      </c>
      <c r="AO458">
        <f t="shared" si="187"/>
        <v>2.2606700773932549E-5</v>
      </c>
      <c r="AP458">
        <f t="shared" si="194"/>
        <v>5.1936559981853035E-5</v>
      </c>
      <c r="AQ458">
        <f t="shared" si="204"/>
        <v>1.1931888203071885E-4</v>
      </c>
      <c r="AR458">
        <f t="shared" si="212"/>
        <v>2.7412280701754406E-4</v>
      </c>
      <c r="AS458">
        <f t="shared" si="219"/>
        <v>6.297688349764446E-4</v>
      </c>
      <c r="AT458">
        <f t="shared" si="175"/>
        <v>1.4468288495316827E-3</v>
      </c>
      <c r="AU458">
        <f t="shared" si="184"/>
        <v>3.3239398388385934E-3</v>
      </c>
      <c r="AV458">
        <f t="shared" si="191"/>
        <v>7.6364084499660045E-3</v>
      </c>
      <c r="AW458">
        <f t="shared" si="197"/>
        <v>1.7543859649122806E-2</v>
      </c>
      <c r="AX458">
        <f t="shared" si="209"/>
        <v>4.0305205438492468E-2</v>
      </c>
      <c r="AY458">
        <f t="shared" si="216"/>
        <v>9.2597046304671707E-2</v>
      </c>
      <c r="AZ458">
        <f t="shared" si="223"/>
        <v>0.21163565845759974</v>
      </c>
    </row>
    <row r="459" spans="1:52" x14ac:dyDescent="0.2">
      <c r="A459">
        <v>445</v>
      </c>
      <c r="B459">
        <f t="shared" si="177"/>
        <v>44</v>
      </c>
      <c r="C459">
        <f t="shared" si="199"/>
        <v>4</v>
      </c>
      <c r="D459">
        <f t="shared" si="200"/>
        <v>1066.6666666666665</v>
      </c>
      <c r="E459">
        <f t="shared" si="178"/>
        <v>-766.66666666666652</v>
      </c>
      <c r="F459" t="e">
        <f t="shared" si="201"/>
        <v>#N/A</v>
      </c>
      <c r="G459" t="e">
        <f t="shared" si="179"/>
        <v>#N/A</v>
      </c>
      <c r="H459">
        <f t="shared" si="202"/>
        <v>2.4735006276621786E-17</v>
      </c>
      <c r="I459">
        <f t="shared" si="186"/>
        <v>5.6826122041593765E-17</v>
      </c>
      <c r="J459">
        <f t="shared" si="193"/>
        <v>1.305521458200786E-16</v>
      </c>
      <c r="K459">
        <f t="shared" si="205"/>
        <v>2.9993007028971574E-16</v>
      </c>
      <c r="L459">
        <f t="shared" si="211"/>
        <v>6.8905835671188062E-16</v>
      </c>
      <c r="M459">
        <f t="shared" si="218"/>
        <v>1.5830404017037896E-15</v>
      </c>
      <c r="N459">
        <f t="shared" si="174"/>
        <v>3.6368718106619899E-15</v>
      </c>
      <c r="O459">
        <f t="shared" si="183"/>
        <v>8.3553373324850336E-15</v>
      </c>
      <c r="P459">
        <f t="shared" si="190"/>
        <v>1.9195524498541747E-14</v>
      </c>
      <c r="Q459">
        <f t="shared" si="203"/>
        <v>4.4099734829560385E-14</v>
      </c>
      <c r="R459">
        <f t="shared" si="208"/>
        <v>1.0131458570904294E-13</v>
      </c>
      <c r="S459">
        <f t="shared" si="215"/>
        <v>2.3275979588236751E-13</v>
      </c>
      <c r="T459">
        <f t="shared" si="222"/>
        <v>5.3474158927904245E-13</v>
      </c>
      <c r="U459">
        <f t="shared" si="181"/>
        <v>1.2285135679066724E-12</v>
      </c>
      <c r="V459">
        <f t="shared" si="188"/>
        <v>2.8223830290918663E-12</v>
      </c>
      <c r="W459">
        <f t="shared" si="195"/>
        <v>6.484133485378752E-12</v>
      </c>
      <c r="X459">
        <f t="shared" si="206"/>
        <v>1.4896626936471475E-11</v>
      </c>
      <c r="Y459">
        <f t="shared" si="213"/>
        <v>3.4223461713858607E-11</v>
      </c>
      <c r="Z459">
        <f t="shared" si="220"/>
        <v>7.8624868346026803E-11</v>
      </c>
      <c r="AA459">
        <f t="shared" si="176"/>
        <v>1.8063251386187887E-10</v>
      </c>
      <c r="AB459">
        <f t="shared" si="185"/>
        <v>4.1498454306423884E-10</v>
      </c>
      <c r="AC459">
        <f t="shared" si="192"/>
        <v>9.5338412393417483E-10</v>
      </c>
      <c r="AD459">
        <f t="shared" si="198"/>
        <v>2.1903015496869525E-9</v>
      </c>
      <c r="AE459">
        <f t="shared" si="210"/>
        <v>5.0319915741457178E-9</v>
      </c>
      <c r="AF459">
        <f t="shared" si="217"/>
        <v>1.1560480887160256E-8</v>
      </c>
      <c r="AG459">
        <f t="shared" si="224"/>
        <v>2.6559010756111299E-8</v>
      </c>
      <c r="AH459">
        <f t="shared" si="182"/>
        <v>6.1016583931787229E-8</v>
      </c>
      <c r="AI459">
        <f t="shared" si="189"/>
        <v>1.4017929917996501E-7</v>
      </c>
      <c r="AJ459">
        <f t="shared" si="196"/>
        <v>3.2204746074532615E-7</v>
      </c>
      <c r="AK459">
        <f t="shared" si="207"/>
        <v>7.3987077677825671E-7</v>
      </c>
      <c r="AL459">
        <f t="shared" si="214"/>
        <v>1.6997766883911242E-6</v>
      </c>
      <c r="AM459">
        <f t="shared" si="221"/>
        <v>3.9050613716343843E-6</v>
      </c>
      <c r="AN459">
        <f t="shared" si="180"/>
        <v>8.971475147517749E-6</v>
      </c>
      <c r="AO459">
        <f t="shared" si="187"/>
        <v>2.0611037487700847E-5</v>
      </c>
      <c r="AP459">
        <f t="shared" si="194"/>
        <v>4.7351729713808368E-5</v>
      </c>
      <c r="AQ459">
        <f t="shared" si="204"/>
        <v>1.0878570805703181E-4</v>
      </c>
      <c r="AR459">
        <f t="shared" si="212"/>
        <v>2.4992392778460027E-4</v>
      </c>
      <c r="AS459">
        <f t="shared" si="219"/>
        <v>5.7417440944113637E-4</v>
      </c>
      <c r="AT459">
        <f t="shared" si="175"/>
        <v>1.3191063992128548E-3</v>
      </c>
      <c r="AU459">
        <f t="shared" si="184"/>
        <v>3.0305107016837373E-3</v>
      </c>
      <c r="AV459">
        <f t="shared" si="191"/>
        <v>6.9622853156500368E-3</v>
      </c>
      <c r="AW459">
        <f t="shared" si="197"/>
        <v>1.5995131378214414E-2</v>
      </c>
      <c r="AX459">
        <f t="shared" si="209"/>
        <v>3.6747162204232707E-2</v>
      </c>
      <c r="AY459">
        <f t="shared" si="216"/>
        <v>8.4422809539329749E-2</v>
      </c>
      <c r="AZ459">
        <f t="shared" si="223"/>
        <v>0.1937799983603502</v>
      </c>
    </row>
    <row r="460" spans="1:52" x14ac:dyDescent="0.2">
      <c r="A460">
        <v>446</v>
      </c>
      <c r="B460">
        <f t="shared" si="177"/>
        <v>44</v>
      </c>
      <c r="C460">
        <f t="shared" si="199"/>
        <v>5</v>
      </c>
      <c r="D460">
        <f t="shared" si="200"/>
        <v>1069.3333333333335</v>
      </c>
      <c r="E460">
        <f t="shared" si="178"/>
        <v>-769.33333333333348</v>
      </c>
      <c r="F460" t="e">
        <f t="shared" si="201"/>
        <v>#N/A</v>
      </c>
      <c r="G460" t="e">
        <f t="shared" si="179"/>
        <v>#N/A</v>
      </c>
      <c r="H460">
        <f t="shared" si="202"/>
        <v>2.2551461477024431E-17</v>
      </c>
      <c r="I460">
        <f t="shared" si="186"/>
        <v>5.1809653402874139E-17</v>
      </c>
      <c r="J460">
        <f t="shared" si="193"/>
        <v>1.190273272736957E-16</v>
      </c>
      <c r="K460">
        <f t="shared" si="205"/>
        <v>2.7345299007797692E-16</v>
      </c>
      <c r="L460">
        <f t="shared" si="211"/>
        <v>6.2822999974318313E-16</v>
      </c>
      <c r="M460">
        <f t="shared" si="218"/>
        <v>1.4432935345295697E-15</v>
      </c>
      <c r="N460">
        <f>$C$11*(EXP(-$C$7*($D460-($N$14-1)*$C$3))-EXP(-$C$5*($D460-($N$14-1)*$C$3)))</f>
        <v>3.3158178177839346E-15</v>
      </c>
      <c r="O460">
        <f t="shared" si="183"/>
        <v>7.6177489455165562E-15</v>
      </c>
      <c r="P460">
        <f t="shared" si="190"/>
        <v>1.7500991364990532E-14</v>
      </c>
      <c r="Q460">
        <f t="shared" si="203"/>
        <v>4.0206719983563885E-14</v>
      </c>
      <c r="R460">
        <f t="shared" si="208"/>
        <v>9.237078620989217E-14</v>
      </c>
      <c r="S460">
        <f t="shared" si="215"/>
        <v>2.1221234033817192E-13</v>
      </c>
      <c r="T460">
        <f t="shared" si="222"/>
        <v>4.8753593251305808E-13</v>
      </c>
      <c r="U460">
        <f t="shared" si="181"/>
        <v>1.1200634473593906E-12</v>
      </c>
      <c r="V460">
        <f t="shared" si="188"/>
        <v>2.5732300789480809E-12</v>
      </c>
      <c r="W460">
        <f t="shared" si="195"/>
        <v>5.9117303174331029E-12</v>
      </c>
      <c r="X460">
        <f t="shared" si="206"/>
        <v>1.3581589781643011E-11</v>
      </c>
      <c r="Y460">
        <f t="shared" si="213"/>
        <v>3.120229968083573E-11</v>
      </c>
      <c r="Z460">
        <f t="shared" si="220"/>
        <v>7.1684060631001052E-11</v>
      </c>
      <c r="AA460">
        <f t="shared" si="176"/>
        <v>1.6468672505267726E-10</v>
      </c>
      <c r="AB460">
        <f t="shared" si="185"/>
        <v>3.7835074031571874E-10</v>
      </c>
      <c r="AC460">
        <f t="shared" si="192"/>
        <v>8.692217460251531E-10</v>
      </c>
      <c r="AD460">
        <f t="shared" si="198"/>
        <v>1.996947179573488E-9</v>
      </c>
      <c r="AE460">
        <f t="shared" si="210"/>
        <v>4.587779880384069E-9</v>
      </c>
      <c r="AF460">
        <f t="shared" si="217"/>
        <v>1.0539950403371349E-8</v>
      </c>
      <c r="AG460">
        <f t="shared" si="224"/>
        <v>2.4214447380206013E-8</v>
      </c>
      <c r="AH460">
        <f t="shared" si="182"/>
        <v>5.5630191745609726E-8</v>
      </c>
      <c r="AI460">
        <f t="shared" si="189"/>
        <v>1.2780461949270307E-7</v>
      </c>
      <c r="AJ460">
        <f t="shared" si="196"/>
        <v>2.9361791234458004E-7</v>
      </c>
      <c r="AK460">
        <f t="shared" si="207"/>
        <v>6.7455682581576552E-7</v>
      </c>
      <c r="AL460">
        <f t="shared" si="214"/>
        <v>1.5497246323331829E-6</v>
      </c>
      <c r="AM460">
        <f t="shared" si="221"/>
        <v>3.5603322717190241E-6</v>
      </c>
      <c r="AN460">
        <f t="shared" si="180"/>
        <v>8.1794956475330016E-6</v>
      </c>
      <c r="AO460">
        <f t="shared" si="187"/>
        <v>1.8791546390053136E-5</v>
      </c>
      <c r="AP460">
        <f t="shared" si="194"/>
        <v>4.317163685220902E-5</v>
      </c>
      <c r="AQ460">
        <f t="shared" si="204"/>
        <v>9.9182376469323665E-5</v>
      </c>
      <c r="AR460">
        <f t="shared" si="212"/>
        <v>2.2786126539001749E-4</v>
      </c>
      <c r="AS460">
        <f t="shared" si="219"/>
        <v>5.2348772144211189E-4</v>
      </c>
      <c r="AT460">
        <f>$C$11*(EXP(-$C$7*($D460-($AT$14-1)*$C$3))-EXP(-$C$5*($D460-($AT$14-1)*$C$3)))</f>
        <v>1.2026589689634001E-3</v>
      </c>
      <c r="AU460">
        <f t="shared" si="184"/>
        <v>2.7629847585413738E-3</v>
      </c>
      <c r="AV460">
        <f t="shared" si="191"/>
        <v>6.3476720940367146E-3</v>
      </c>
      <c r="AW460">
        <f t="shared" si="197"/>
        <v>1.4583120984961114E-2</v>
      </c>
      <c r="AX460">
        <f t="shared" si="209"/>
        <v>3.3503214172295147E-2</v>
      </c>
      <c r="AY460">
        <f t="shared" si="216"/>
        <v>7.6970174012036527E-2</v>
      </c>
      <c r="AZ460">
        <f t="shared" si="223"/>
        <v>0.17680382811963369</v>
      </c>
    </row>
    <row r="461" spans="1:52" x14ac:dyDescent="0.2">
      <c r="A461">
        <v>447</v>
      </c>
      <c r="B461">
        <f t="shared" si="177"/>
        <v>44</v>
      </c>
      <c r="C461">
        <f t="shared" si="199"/>
        <v>6</v>
      </c>
      <c r="D461">
        <f t="shared" si="200"/>
        <v>1072</v>
      </c>
      <c r="E461">
        <f t="shared" si="178"/>
        <v>-772</v>
      </c>
      <c r="F461" t="e">
        <f t="shared" si="201"/>
        <v>#N/A</v>
      </c>
      <c r="G461" t="e">
        <f t="shared" si="179"/>
        <v>#N/A</v>
      </c>
      <c r="H461">
        <f t="shared" si="202"/>
        <v>2.0560674578457646E-17</v>
      </c>
      <c r="I461">
        <f t="shared" si="186"/>
        <v>4.7236026131807484E-17</v>
      </c>
      <c r="J461">
        <f t="shared" si="193"/>
        <v>1.0851989102840805E-16</v>
      </c>
      <c r="K461">
        <f t="shared" si="205"/>
        <v>2.493132406175788E-16</v>
      </c>
      <c r="L461">
        <f t="shared" si="211"/>
        <v>5.7277141875278752E-16</v>
      </c>
      <c r="M461">
        <f t="shared" si="218"/>
        <v>1.3158831730212854E-15</v>
      </c>
      <c r="N461">
        <f>$C$11*(EXP(-$C$7*($D461-($N$14-1)*$C$3))-EXP(-$C$5*($D461-($N$14-1)*$C$3)))</f>
        <v>3.0231056724356695E-15</v>
      </c>
      <c r="O461">
        <f t="shared" si="183"/>
        <v>6.9452730258181194E-15</v>
      </c>
      <c r="P461">
        <f t="shared" si="190"/>
        <v>1.595604739952511E-14</v>
      </c>
      <c r="Q461">
        <f t="shared" si="203"/>
        <v>3.6657370800178426E-14</v>
      </c>
      <c r="R461">
        <f t="shared" si="208"/>
        <v>8.4216523073362607E-14</v>
      </c>
      <c r="S461">
        <f t="shared" si="215"/>
        <v>1.9347876303588297E-13</v>
      </c>
      <c r="T461">
        <f t="shared" si="222"/>
        <v>4.4449747365235984E-13</v>
      </c>
      <c r="U461">
        <f t="shared" si="181"/>
        <v>1.0211870335696038E-12</v>
      </c>
      <c r="V461">
        <f t="shared" si="188"/>
        <v>2.346071731211412E-12</v>
      </c>
      <c r="W461">
        <f t="shared" si="195"/>
        <v>5.3898574766951907E-12</v>
      </c>
      <c r="X461">
        <f t="shared" si="206"/>
        <v>1.2382640834296472E-11</v>
      </c>
      <c r="Y461">
        <f t="shared" si="213"/>
        <v>2.8447838313750943E-11</v>
      </c>
      <c r="Z461">
        <f t="shared" si="220"/>
        <v>6.5355970148454668E-11</v>
      </c>
      <c r="AA461">
        <f t="shared" si="176"/>
        <v>1.5014859079753045E-10</v>
      </c>
      <c r="AB461">
        <f t="shared" si="185"/>
        <v>3.4495087850849236E-10</v>
      </c>
      <c r="AC461">
        <f t="shared" si="192"/>
        <v>7.924890133949747E-10</v>
      </c>
      <c r="AD461">
        <f t="shared" si="198"/>
        <v>1.8206616520800614E-9</v>
      </c>
      <c r="AE461">
        <f t="shared" si="210"/>
        <v>4.182782089501102E-9</v>
      </c>
      <c r="AF461">
        <f t="shared" si="217"/>
        <v>9.6095098110419535E-9</v>
      </c>
      <c r="AG461">
        <f t="shared" si="224"/>
        <v>2.2076856224543524E-8</v>
      </c>
      <c r="AH461">
        <f t="shared" si="182"/>
        <v>5.07192968572784E-8</v>
      </c>
      <c r="AI461">
        <f t="shared" si="189"/>
        <v>1.1652234573312398E-7</v>
      </c>
      <c r="AJ461">
        <f t="shared" si="196"/>
        <v>2.6769805372807064E-7</v>
      </c>
      <c r="AK461">
        <f t="shared" si="207"/>
        <v>6.1500862790668418E-7</v>
      </c>
      <c r="AL461">
        <f t="shared" si="214"/>
        <v>1.4129187983707839E-6</v>
      </c>
      <c r="AM461">
        <f t="shared" si="221"/>
        <v>3.2460349988658138E-6</v>
      </c>
      <c r="AN461">
        <f t="shared" si="180"/>
        <v>7.4574301269199262E-6</v>
      </c>
      <c r="AO461">
        <f t="shared" si="187"/>
        <v>1.7132675438596497E-5</v>
      </c>
      <c r="AP461">
        <f t="shared" si="194"/>
        <v>3.9360552186027815E-5</v>
      </c>
      <c r="AQ461">
        <f t="shared" si="204"/>
        <v>9.0426803095730208E-5</v>
      </c>
      <c r="AR461">
        <f t="shared" si="212"/>
        <v>2.0774623992741217E-4</v>
      </c>
      <c r="AS461">
        <f t="shared" si="219"/>
        <v>4.7727552812287512E-4</v>
      </c>
      <c r="AT461">
        <f>$C$11*(EXP(-$C$7*($D461-($AT$14-1)*$C$3))-EXP(-$C$5*($D461-($AT$14-1)*$C$3)))</f>
        <v>1.0964912280701756E-3</v>
      </c>
      <c r="AU461">
        <f t="shared" si="184"/>
        <v>2.5190753399057793E-3</v>
      </c>
      <c r="AV461">
        <f t="shared" si="191"/>
        <v>5.7873153981267316E-3</v>
      </c>
      <c r="AW461">
        <f t="shared" si="197"/>
        <v>1.329575935535437E-2</v>
      </c>
      <c r="AX461">
        <f t="shared" si="209"/>
        <v>3.0545633799864007E-2</v>
      </c>
      <c r="AY461">
        <f t="shared" si="216"/>
        <v>7.0175438596235928E-2</v>
      </c>
      <c r="AZ461">
        <f t="shared" si="223"/>
        <v>0.16121653858511018</v>
      </c>
    </row>
    <row r="462" spans="1:52" x14ac:dyDescent="0.2">
      <c r="A462">
        <v>448</v>
      </c>
      <c r="B462">
        <f t="shared" si="177"/>
        <v>44</v>
      </c>
      <c r="C462">
        <f t="shared" si="199"/>
        <v>7</v>
      </c>
      <c r="D462">
        <f t="shared" si="200"/>
        <v>1074.6666666666667</v>
      </c>
      <c r="E462">
        <f t="shared" si="178"/>
        <v>-774.66666666666674</v>
      </c>
      <c r="F462" t="e">
        <f t="shared" si="201"/>
        <v>#N/A</v>
      </c>
      <c r="G462" t="e">
        <f t="shared" si="179"/>
        <v>#N/A</v>
      </c>
      <c r="H462">
        <f t="shared" si="202"/>
        <v>1.8745629393107092E-17</v>
      </c>
      <c r="I462">
        <f t="shared" si="186"/>
        <v>4.3066147294492218E-17</v>
      </c>
      <c r="J462">
        <f t="shared" si="193"/>
        <v>9.8940025106486109E-17</v>
      </c>
      <c r="K462">
        <f t="shared" si="205"/>
        <v>2.2730448816637269E-16</v>
      </c>
      <c r="L462">
        <f t="shared" si="211"/>
        <v>5.2220858328030878E-16</v>
      </c>
      <c r="M462">
        <f t="shared" si="218"/>
        <v>1.1997202811588503E-15</v>
      </c>
      <c r="N462">
        <f>$C$11*(EXP(-$C$7*($D462-($N$14-1)*$C$3))-EXP(-$C$5*($D462-($N$14-1)*$C$3)))</f>
        <v>2.7562334268474937E-15</v>
      </c>
      <c r="O462">
        <f t="shared" si="183"/>
        <v>6.332161606815137E-15</v>
      </c>
      <c r="P462">
        <f t="shared" si="190"/>
        <v>1.4547487242647859E-14</v>
      </c>
      <c r="Q462">
        <f t="shared" si="203"/>
        <v>3.3421349329939907E-14</v>
      </c>
      <c r="R462">
        <f t="shared" si="208"/>
        <v>7.6782097994166459E-14</v>
      </c>
      <c r="S462">
        <f t="shared" si="215"/>
        <v>1.7639893931824033E-13</v>
      </c>
      <c r="T462">
        <f t="shared" si="222"/>
        <v>4.0525834283616751E-13</v>
      </c>
      <c r="U462">
        <f t="shared" si="181"/>
        <v>9.3103918352946013E-13</v>
      </c>
      <c r="V462">
        <f t="shared" si="188"/>
        <v>2.1389663571161472E-12</v>
      </c>
      <c r="W462">
        <f t="shared" si="195"/>
        <v>4.914054271626638E-12</v>
      </c>
      <c r="X462">
        <f t="shared" si="206"/>
        <v>1.1289532116367347E-11</v>
      </c>
      <c r="Y462">
        <f t="shared" si="213"/>
        <v>2.5936533941514733E-11</v>
      </c>
      <c r="Z462">
        <f t="shared" si="220"/>
        <v>5.9586507745885487E-11</v>
      </c>
      <c r="AA462">
        <f>$C$11*(EXP(-$C$7*($D462-($AA$14-1)*$C$3))-EXP(-$C$5*($D462-($AA$14-1)*$C$3)))</f>
        <v>1.368938468554335E-10</v>
      </c>
      <c r="AB462">
        <f t="shared" si="185"/>
        <v>3.1449947338410499E-10</v>
      </c>
      <c r="AC462">
        <f t="shared" si="192"/>
        <v>7.2253005544751053E-10</v>
      </c>
      <c r="AD462">
        <f t="shared" si="198"/>
        <v>1.659938172256944E-9</v>
      </c>
      <c r="AE462">
        <f t="shared" si="210"/>
        <v>3.8135364957366728E-9</v>
      </c>
      <c r="AF462">
        <f t="shared" si="217"/>
        <v>8.7612061987477489E-9</v>
      </c>
      <c r="AG462">
        <f t="shared" si="224"/>
        <v>2.0127966296582732E-8</v>
      </c>
      <c r="AH462">
        <f t="shared" si="182"/>
        <v>4.62419235486407E-8</v>
      </c>
      <c r="AI462">
        <f t="shared" si="189"/>
        <v>1.0623604302444447E-7</v>
      </c>
      <c r="AJ462">
        <f t="shared" si="196"/>
        <v>2.440663357271468E-7</v>
      </c>
      <c r="AK462">
        <f t="shared" si="207"/>
        <v>5.6071719671985519E-7</v>
      </c>
      <c r="AL462">
        <f t="shared" si="214"/>
        <v>1.2881898429812932E-6</v>
      </c>
      <c r="AM462">
        <f t="shared" si="221"/>
        <v>2.9594831071130014E-6</v>
      </c>
      <c r="AN462">
        <f t="shared" si="180"/>
        <v>6.7991067535644374E-6</v>
      </c>
      <c r="AO462">
        <f t="shared" si="187"/>
        <v>1.5620245486537402E-5</v>
      </c>
      <c r="AP462">
        <f t="shared" si="194"/>
        <v>3.5885900590070752E-5</v>
      </c>
      <c r="AQ462">
        <f t="shared" si="204"/>
        <v>8.2444149950802804E-5</v>
      </c>
      <c r="AR462">
        <f t="shared" si="212"/>
        <v>1.8940691885523198E-4</v>
      </c>
      <c r="AS462">
        <f t="shared" si="219"/>
        <v>4.3514283222812383E-4</v>
      </c>
      <c r="AT462">
        <f>$C$11*(EXP(-$C$7*($D462-($AT$14-1)*$C$3))-EXP(-$C$5*($D462-($AT$14-1)*$C$3)))</f>
        <v>9.9969571113839328E-4</v>
      </c>
      <c r="AU462">
        <f t="shared" si="184"/>
        <v>2.2966976377645273E-3</v>
      </c>
      <c r="AV462">
        <f t="shared" si="191"/>
        <v>5.276425596851376E-3</v>
      </c>
      <c r="AW462">
        <f t="shared" si="197"/>
        <v>1.2122042806734849E-2</v>
      </c>
      <c r="AX462">
        <f t="shared" si="209"/>
        <v>2.7849141262599915E-2</v>
      </c>
      <c r="AY462">
        <f t="shared" si="216"/>
        <v>6.3980525512816938E-2</v>
      </c>
      <c r="AZ462">
        <f t="shared" si="223"/>
        <v>0.14698797426010388</v>
      </c>
    </row>
    <row r="463" spans="1:52" x14ac:dyDescent="0.2">
      <c r="A463">
        <v>449</v>
      </c>
      <c r="B463">
        <f>FLOOR(A463-1,10)/10</f>
        <v>44</v>
      </c>
      <c r="C463">
        <f t="shared" si="199"/>
        <v>8</v>
      </c>
      <c r="D463">
        <f t="shared" si="200"/>
        <v>1077.3333333333333</v>
      </c>
      <c r="E463">
        <f>$G$11-D463</f>
        <v>-777.33333333333326</v>
      </c>
      <c r="F463" t="e">
        <f t="shared" si="201"/>
        <v>#N/A</v>
      </c>
      <c r="G463" t="e">
        <f t="shared" si="179"/>
        <v>#N/A</v>
      </c>
      <c r="H463">
        <f t="shared" si="202"/>
        <v>1.7090811879873675E-17</v>
      </c>
      <c r="I463">
        <f t="shared" si="186"/>
        <v>3.9264374983949494E-17</v>
      </c>
      <c r="J463">
        <f t="shared" si="193"/>
        <v>9.0205845908098709E-17</v>
      </c>
      <c r="K463">
        <f t="shared" si="205"/>
        <v>2.0723861361149877E-16</v>
      </c>
      <c r="L463">
        <f t="shared" si="211"/>
        <v>4.7610930909478792E-16</v>
      </c>
      <c r="M463">
        <f t="shared" si="218"/>
        <v>1.0938119603119118E-15</v>
      </c>
      <c r="N463">
        <f>$C$11*(EXP(-$C$7*($D463-($N$14-1)*$C$3))-EXP(-$C$5*($D463-($N$14-1)*$C$3)))</f>
        <v>2.5129199989727593E-15</v>
      </c>
      <c r="O463">
        <f t="shared" si="183"/>
        <v>5.7731741381183206E-15</v>
      </c>
      <c r="P463">
        <f t="shared" si="190"/>
        <v>1.3263271271135882E-14</v>
      </c>
      <c r="Q463">
        <f t="shared" si="203"/>
        <v>3.0470995782066445E-14</v>
      </c>
      <c r="R463">
        <f t="shared" si="208"/>
        <v>7.0003965459962647E-14</v>
      </c>
      <c r="S463">
        <f t="shared" si="215"/>
        <v>1.608268799342567E-13</v>
      </c>
      <c r="T463">
        <f t="shared" si="222"/>
        <v>3.6948314483957272E-13</v>
      </c>
      <c r="U463">
        <f t="shared" si="181"/>
        <v>8.4884936135269685E-13</v>
      </c>
      <c r="V463">
        <f t="shared" si="188"/>
        <v>1.9501437300522533E-12</v>
      </c>
      <c r="W463">
        <f t="shared" si="195"/>
        <v>4.4802537894375956E-12</v>
      </c>
      <c r="X463">
        <f t="shared" si="206"/>
        <v>1.0292920315792398E-11</v>
      </c>
      <c r="Y463">
        <f t="shared" si="213"/>
        <v>2.3646921269732583E-11</v>
      </c>
      <c r="Z463">
        <f t="shared" si="220"/>
        <v>5.4326359126572431E-11</v>
      </c>
      <c r="AA463">
        <f>$C$11*(EXP(-$C$7*($D463-($AA$14-1)*$C$3))-EXP(-$C$5*($D463-($AA$14-1)*$C$3)))</f>
        <v>1.2480919872334385E-10</v>
      </c>
      <c r="AB463">
        <f t="shared" si="185"/>
        <v>2.8673624252400628E-10</v>
      </c>
      <c r="AC463">
        <f t="shared" si="192"/>
        <v>6.5874690021071379E-10</v>
      </c>
      <c r="AD463">
        <f t="shared" si="198"/>
        <v>1.5134029612628859E-9</v>
      </c>
      <c r="AE463">
        <f t="shared" si="210"/>
        <v>3.4768869841006376E-9</v>
      </c>
      <c r="AF463">
        <f t="shared" si="217"/>
        <v>7.9877887182940097E-9</v>
      </c>
      <c r="AG463">
        <f t="shared" si="224"/>
        <v>1.8351119521536408E-8</v>
      </c>
      <c r="AH463">
        <f t="shared" si="182"/>
        <v>4.2159801613485702E-8</v>
      </c>
      <c r="AI463">
        <f t="shared" si="189"/>
        <v>9.6857789520824752E-8</v>
      </c>
      <c r="AJ463">
        <f t="shared" si="196"/>
        <v>2.2252076698244091E-7</v>
      </c>
      <c r="AK463">
        <f t="shared" si="207"/>
        <v>5.1121847797081694E-7</v>
      </c>
      <c r="AL463">
        <f t="shared" si="214"/>
        <v>1.174471649378331E-6</v>
      </c>
      <c r="AM463">
        <f t="shared" si="221"/>
        <v>2.698227303263082E-6</v>
      </c>
      <c r="AN463">
        <f t="shared" si="180"/>
        <v>6.1988985293327765E-6</v>
      </c>
      <c r="AO463">
        <f t="shared" si="187"/>
        <v>1.4241329086876202E-5</v>
      </c>
      <c r="AP463">
        <f t="shared" si="194"/>
        <v>3.2717982590132244E-5</v>
      </c>
      <c r="AQ463">
        <f t="shared" si="204"/>
        <v>7.5166185560213088E-5</v>
      </c>
      <c r="AR463">
        <f t="shared" si="212"/>
        <v>1.7268654740883733E-4</v>
      </c>
      <c r="AS463">
        <f t="shared" si="219"/>
        <v>3.9672950587729791E-4</v>
      </c>
      <c r="AT463">
        <f>$C$11*(EXP(-$C$7*($D463-($AT$14-1)*$C$3))-EXP(-$C$5*($D463-($AT$14-1)*$C$3)))</f>
        <v>9.1144506156007744E-4</v>
      </c>
      <c r="AU463">
        <f t="shared" si="184"/>
        <v>2.0939508857684627E-3</v>
      </c>
      <c r="AV463">
        <f t="shared" si="191"/>
        <v>4.8106358758536359E-3</v>
      </c>
      <c r="AW463">
        <f t="shared" si="197"/>
        <v>1.1051939034165585E-2</v>
      </c>
      <c r="AX463">
        <f t="shared" si="209"/>
        <v>2.5390688376147059E-2</v>
      </c>
      <c r="AY463">
        <f t="shared" si="216"/>
        <v>5.8332483939838579E-2</v>
      </c>
      <c r="AZ463">
        <f t="shared" si="223"/>
        <v>0.1340127504531386</v>
      </c>
    </row>
    <row r="464" spans="1:52" x14ac:dyDescent="0.2">
      <c r="A464">
        <v>450</v>
      </c>
      <c r="B464">
        <f>FLOOR(A464-1,10)/10</f>
        <v>44</v>
      </c>
      <c r="C464">
        <f t="shared" si="199"/>
        <v>9</v>
      </c>
      <c r="D464">
        <f t="shared" si="200"/>
        <v>1080</v>
      </c>
      <c r="E464">
        <f>$G$11-D464</f>
        <v>-780</v>
      </c>
      <c r="F464" t="e">
        <f t="shared" si="201"/>
        <v>#N/A</v>
      </c>
      <c r="G464" t="e">
        <f>IF(E464&lt;0,NA(),SUM(H464:AZ464))</f>
        <v>#N/A</v>
      </c>
      <c r="H464">
        <f t="shared" si="202"/>
        <v>1.558207753859878E-17</v>
      </c>
      <c r="I464">
        <f t="shared" si="186"/>
        <v>3.5798213672049207E-17</v>
      </c>
      <c r="J464">
        <f t="shared" si="193"/>
        <v>8.2242698313830893E-17</v>
      </c>
      <c r="K464">
        <f t="shared" si="205"/>
        <v>1.8894410452722929E-16</v>
      </c>
      <c r="L464">
        <f t="shared" si="211"/>
        <v>4.3407956411363073E-16</v>
      </c>
      <c r="M464">
        <f t="shared" si="218"/>
        <v>9.9725296247031895E-16</v>
      </c>
      <c r="N464">
        <f>$C$11*(EXP(-$C$7*($D464-($N$14-1)*$C$3))-EXP(-$C$5*($D464-($N$14-1)*$C$3)))</f>
        <v>2.2910856750111426E-15</v>
      </c>
      <c r="O464">
        <f t="shared" si="183"/>
        <v>5.2635326920851614E-15</v>
      </c>
      <c r="P464">
        <f t="shared" si="190"/>
        <v>1.209242268974268E-14</v>
      </c>
      <c r="Q464">
        <f t="shared" si="203"/>
        <v>2.7781092103272481E-14</v>
      </c>
      <c r="R464">
        <f t="shared" si="208"/>
        <v>6.3824189598100438E-14</v>
      </c>
      <c r="S464">
        <f t="shared" si="215"/>
        <v>1.4662948320071373E-13</v>
      </c>
      <c r="T464">
        <f t="shared" si="222"/>
        <v>3.3686609229345048E-13</v>
      </c>
      <c r="U464">
        <f t="shared" si="181"/>
        <v>7.73915052143532E-13</v>
      </c>
      <c r="V464">
        <f t="shared" si="188"/>
        <v>1.7779898946094333E-12</v>
      </c>
      <c r="W464">
        <f t="shared" si="195"/>
        <v>4.0847481342784159E-12</v>
      </c>
      <c r="X464">
        <f t="shared" si="206"/>
        <v>9.3842869248456497E-12</v>
      </c>
      <c r="Y464">
        <f t="shared" si="213"/>
        <v>2.1559429906780766E-11</v>
      </c>
      <c r="Z464">
        <f t="shared" si="220"/>
        <v>4.9530563337185893E-11</v>
      </c>
      <c r="AA464">
        <f>$C$11*(EXP(-$C$7*($D464-($AA$14-1)*$C$3))-EXP(-$C$5*($D464-($AA$14-1)*$C$3)))</f>
        <v>1.1379135325500378E-10</v>
      </c>
      <c r="AB464">
        <f t="shared" si="185"/>
        <v>2.6142388059381872E-10</v>
      </c>
      <c r="AC464">
        <f t="shared" si="192"/>
        <v>6.0059436319012189E-10</v>
      </c>
      <c r="AD464">
        <f t="shared" si="198"/>
        <v>1.3798035140339697E-9</v>
      </c>
      <c r="AE464">
        <f t="shared" si="210"/>
        <v>3.1699560535798992E-9</v>
      </c>
      <c r="AF464">
        <f t="shared" si="217"/>
        <v>7.2826466083202471E-9</v>
      </c>
      <c r="AG464">
        <f t="shared" si="224"/>
        <v>1.6731128358004412E-8</v>
      </c>
      <c r="AH464">
        <f t="shared" si="182"/>
        <v>3.8438039244167821E-8</v>
      </c>
      <c r="AI464">
        <f t="shared" si="189"/>
        <v>8.8307424898174111E-8</v>
      </c>
      <c r="AJ464">
        <f t="shared" si="196"/>
        <v>2.0287718742911363E-7</v>
      </c>
      <c r="AK464">
        <f t="shared" si="207"/>
        <v>4.6608938293249603E-7</v>
      </c>
      <c r="AL464">
        <f t="shared" si="214"/>
        <v>1.0707922149122809E-6</v>
      </c>
      <c r="AM464">
        <f t="shared" si="221"/>
        <v>2.4600345116267376E-6</v>
      </c>
      <c r="AN464">
        <f>$C$11*(EXP(-$C$7*($D464-($AN$14-1)*$C$3))-EXP(-$C$5*($D464-($AN$14-1)*$C$3)))</f>
        <v>5.6516751934831363E-6</v>
      </c>
      <c r="AO464">
        <f t="shared" si="187"/>
        <v>1.2984139995463257E-5</v>
      </c>
      <c r="AP464">
        <f t="shared" si="194"/>
        <v>2.9829720507679708E-5</v>
      </c>
      <c r="AQ464">
        <f t="shared" si="204"/>
        <v>6.8530701754386002E-5</v>
      </c>
      <c r="AR464">
        <f t="shared" si="212"/>
        <v>1.5744220874411129E-4</v>
      </c>
      <c r="AS464">
        <f t="shared" si="219"/>
        <v>3.6170721238292089E-4</v>
      </c>
      <c r="AT464">
        <f>$C$11*(EXP(-$C$7*($D464-($AT$14-1)*$C$3))-EXP(-$C$5*($D464-($AT$14-1)*$C$3)))</f>
        <v>8.3098495970964812E-4</v>
      </c>
      <c r="AU464">
        <f t="shared" si="184"/>
        <v>1.9091021124915007E-3</v>
      </c>
      <c r="AV464">
        <f t="shared" si="191"/>
        <v>4.3859649122807032E-3</v>
      </c>
      <c r="AW464">
        <f t="shared" si="197"/>
        <v>1.0076301359623119E-2</v>
      </c>
      <c r="AX464">
        <f t="shared" si="209"/>
        <v>2.3149261592506919E-2</v>
      </c>
      <c r="AY464">
        <f t="shared" si="216"/>
        <v>5.3183037421416487E-2</v>
      </c>
      <c r="AZ464">
        <f t="shared" si="223"/>
        <v>0.12218251846832767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2"/>
  <sheetViews>
    <sheetView zoomScale="120" zoomScaleNormal="120" workbookViewId="0">
      <selection activeCell="O20" sqref="O20"/>
    </sheetView>
  </sheetViews>
  <sheetFormatPr defaultColWidth="9" defaultRowHeight="13.8" x14ac:dyDescent="0.25"/>
  <cols>
    <col min="1" max="1" width="3" style="28" customWidth="1"/>
    <col min="2" max="2" width="10.6640625" style="28" customWidth="1"/>
    <col min="3" max="3" width="10.44140625" style="28" customWidth="1"/>
    <col min="4" max="5" width="9" style="28"/>
    <col min="6" max="6" width="5.109375" style="28" customWidth="1"/>
    <col min="7" max="16384" width="9" style="28"/>
  </cols>
  <sheetData>
    <row r="1" spans="1:8" ht="18" x14ac:dyDescent="0.35">
      <c r="A1" s="11" t="s">
        <v>101</v>
      </c>
    </row>
    <row r="2" spans="1:8" ht="15" customHeight="1" thickBot="1" x14ac:dyDescent="0.4">
      <c r="A2" s="12"/>
    </row>
    <row r="3" spans="1:8" ht="14.4" thickBot="1" x14ac:dyDescent="0.3">
      <c r="B3" s="28" t="s">
        <v>95</v>
      </c>
      <c r="C3" s="29">
        <v>12</v>
      </c>
      <c r="G3" s="30" t="s">
        <v>102</v>
      </c>
      <c r="H3" s="31"/>
    </row>
    <row r="4" spans="1:8" ht="14.4" thickBot="1" x14ac:dyDescent="0.3">
      <c r="B4" s="28" t="s">
        <v>87</v>
      </c>
      <c r="C4" s="29">
        <v>3</v>
      </c>
    </row>
    <row r="5" spans="1:8" ht="14.4" thickBot="1" x14ac:dyDescent="0.3"/>
    <row r="6" spans="1:8" ht="14.4" thickBot="1" x14ac:dyDescent="0.3">
      <c r="B6" s="28" t="s">
        <v>103</v>
      </c>
      <c r="C6" s="29">
        <v>5</v>
      </c>
    </row>
    <row r="7" spans="1:8" ht="14.4" thickBot="1" x14ac:dyDescent="0.3">
      <c r="B7" s="28" t="s">
        <v>104</v>
      </c>
      <c r="C7" s="32">
        <v>1</v>
      </c>
    </row>
    <row r="9" spans="1:8" ht="14.4" thickBot="1" x14ac:dyDescent="0.3">
      <c r="B9" s="28" t="s">
        <v>98</v>
      </c>
      <c r="C9" s="33" t="s">
        <v>60</v>
      </c>
      <c r="D9" s="34" t="s">
        <v>61</v>
      </c>
      <c r="E9" s="35" t="s">
        <v>62</v>
      </c>
    </row>
    <row r="10" spans="1:8" x14ac:dyDescent="0.25">
      <c r="B10" s="28" t="s">
        <v>105</v>
      </c>
      <c r="C10" s="36">
        <v>400</v>
      </c>
      <c r="D10" s="37">
        <v>400</v>
      </c>
      <c r="E10" s="38">
        <v>400</v>
      </c>
    </row>
    <row r="11" spans="1:8" x14ac:dyDescent="0.25">
      <c r="B11" s="28" t="s">
        <v>106</v>
      </c>
      <c r="C11" s="39">
        <v>4</v>
      </c>
      <c r="D11" s="40">
        <v>4</v>
      </c>
      <c r="E11" s="41">
        <v>4</v>
      </c>
    </row>
    <row r="12" spans="1:8" ht="14.4" thickBot="1" x14ac:dyDescent="0.3">
      <c r="B12" s="28" t="s">
        <v>107</v>
      </c>
      <c r="C12" s="32">
        <v>50</v>
      </c>
      <c r="D12" s="42">
        <v>50</v>
      </c>
      <c r="E12" s="43">
        <v>50</v>
      </c>
    </row>
    <row r="13" spans="1:8" x14ac:dyDescent="0.25">
      <c r="B13" s="28" t="s">
        <v>108</v>
      </c>
      <c r="C13" s="108">
        <f>0.693/C11</f>
        <v>0.17324999999999999</v>
      </c>
      <c r="D13" s="108">
        <f>0.693/D11</f>
        <v>0.17324999999999999</v>
      </c>
      <c r="E13" s="108">
        <f>0.693/E11</f>
        <v>0.17324999999999999</v>
      </c>
    </row>
    <row r="14" spans="1:8" x14ac:dyDescent="0.25">
      <c r="B14" s="28" t="s">
        <v>96</v>
      </c>
      <c r="C14" s="108">
        <f>C13*C12</f>
        <v>8.6624999999999996</v>
      </c>
      <c r="D14" s="108">
        <f>D13*D12</f>
        <v>8.6624999999999996</v>
      </c>
      <c r="E14" s="108">
        <f>E13*E12</f>
        <v>8.6624999999999996</v>
      </c>
    </row>
    <row r="16" spans="1:8" ht="14.4" thickBot="1" x14ac:dyDescent="0.3">
      <c r="B16" s="45" t="s">
        <v>99</v>
      </c>
      <c r="C16" s="28" t="s">
        <v>95</v>
      </c>
      <c r="D16" s="45" t="s">
        <v>100</v>
      </c>
    </row>
    <row r="17" spans="2:13" x14ac:dyDescent="0.25">
      <c r="B17" s="28">
        <v>1</v>
      </c>
      <c r="C17" s="46"/>
      <c r="D17" s="38"/>
      <c r="E17" s="47"/>
      <c r="F17" s="48"/>
    </row>
    <row r="18" spans="2:13" ht="14.4" thickBot="1" x14ac:dyDescent="0.3">
      <c r="B18" s="28">
        <v>2</v>
      </c>
      <c r="C18" s="49"/>
      <c r="D18" s="41"/>
      <c r="E18" s="48"/>
      <c r="G18" s="47"/>
    </row>
    <row r="19" spans="2:13" ht="14.4" thickBot="1" x14ac:dyDescent="0.3">
      <c r="B19" s="28">
        <v>3</v>
      </c>
      <c r="C19" s="49"/>
      <c r="D19" s="41"/>
      <c r="E19" s="50"/>
      <c r="G19" s="30" t="s">
        <v>109</v>
      </c>
      <c r="H19" s="31"/>
    </row>
    <row r="20" spans="2:13" x14ac:dyDescent="0.25">
      <c r="B20" s="28">
        <v>4</v>
      </c>
      <c r="C20" s="49"/>
      <c r="D20" s="41"/>
      <c r="E20" s="50"/>
    </row>
    <row r="21" spans="2:13" x14ac:dyDescent="0.25">
      <c r="B21" s="28">
        <v>5</v>
      </c>
      <c r="C21" s="49"/>
      <c r="D21" s="41"/>
      <c r="E21" s="50"/>
      <c r="G21" s="47"/>
    </row>
    <row r="22" spans="2:13" x14ac:dyDescent="0.25">
      <c r="B22" s="28">
        <v>6</v>
      </c>
      <c r="C22" s="49"/>
      <c r="D22" s="41"/>
      <c r="E22" s="50"/>
      <c r="G22" s="47"/>
    </row>
    <row r="23" spans="2:13" x14ac:dyDescent="0.25">
      <c r="B23" s="28">
        <v>7</v>
      </c>
      <c r="C23" s="49"/>
      <c r="D23" s="41"/>
      <c r="E23" s="50"/>
      <c r="G23" s="47"/>
    </row>
    <row r="24" spans="2:13" x14ac:dyDescent="0.25">
      <c r="B24" s="28">
        <v>8</v>
      </c>
      <c r="C24" s="49"/>
      <c r="D24" s="41"/>
      <c r="E24" s="50"/>
      <c r="G24" s="47"/>
    </row>
    <row r="25" spans="2:13" x14ac:dyDescent="0.25">
      <c r="B25" s="28">
        <v>9</v>
      </c>
      <c r="C25" s="49"/>
      <c r="D25" s="41"/>
      <c r="E25" s="50"/>
      <c r="G25" s="47"/>
    </row>
    <row r="26" spans="2:13" x14ac:dyDescent="0.25">
      <c r="B26" s="28">
        <v>10</v>
      </c>
      <c r="C26" s="49"/>
      <c r="D26" s="51"/>
      <c r="E26" s="50"/>
      <c r="G26" s="47"/>
    </row>
    <row r="27" spans="2:13" x14ac:dyDescent="0.25">
      <c r="B27" s="28">
        <v>11</v>
      </c>
      <c r="C27" s="49"/>
      <c r="D27" s="51"/>
      <c r="E27" s="50"/>
      <c r="G27" s="47"/>
    </row>
    <row r="28" spans="2:13" x14ac:dyDescent="0.25">
      <c r="B28" s="28">
        <v>12</v>
      </c>
      <c r="C28" s="49"/>
      <c r="D28" s="51"/>
      <c r="E28" s="50"/>
      <c r="G28" s="47"/>
    </row>
    <row r="29" spans="2:13" x14ac:dyDescent="0.25">
      <c r="B29" s="28">
        <v>13</v>
      </c>
      <c r="C29" s="49"/>
      <c r="D29" s="51"/>
      <c r="E29" s="50"/>
      <c r="G29" s="47"/>
    </row>
    <row r="30" spans="2:13" x14ac:dyDescent="0.25">
      <c r="B30" s="28">
        <v>14</v>
      </c>
      <c r="C30" s="49"/>
      <c r="D30" s="51"/>
      <c r="E30" s="50"/>
      <c r="G30" s="47"/>
    </row>
    <row r="31" spans="2:13" ht="14.4" thickBot="1" x14ac:dyDescent="0.3">
      <c r="B31" s="28">
        <v>15</v>
      </c>
      <c r="C31" s="52"/>
      <c r="D31" s="53"/>
      <c r="E31" s="50"/>
      <c r="G31" s="47"/>
    </row>
    <row r="32" spans="2:13" x14ac:dyDescent="0.25">
      <c r="E32" s="50"/>
      <c r="G32" s="47"/>
      <c r="M32" s="54"/>
    </row>
  </sheetData>
  <phoneticPr fontId="3"/>
  <conditionalFormatting sqref="D10:D12">
    <cfRule type="expression" dxfId="30" priority="1" stopIfTrue="1">
      <formula>$C$4&lt;2</formula>
    </cfRule>
  </conditionalFormatting>
  <conditionalFormatting sqref="E10:E12">
    <cfRule type="expression" dxfId="29" priority="2" stopIfTrue="1">
      <formula>$C$4&lt;3</formula>
    </cfRule>
  </conditionalFormatting>
  <conditionalFormatting sqref="D13:D14">
    <cfRule type="expression" dxfId="28" priority="3" stopIfTrue="1">
      <formula>$C$4&lt;2</formula>
    </cfRule>
  </conditionalFormatting>
  <conditionalFormatting sqref="E13:E14">
    <cfRule type="expression" dxfId="27" priority="4" stopIfTrue="1">
      <formula>$C$4&lt;3</formula>
    </cfRule>
  </conditionalFormatting>
  <printOptions horizontalCentered="1" verticalCentered="1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1507" r:id="rId4">
          <objectPr defaultSize="0" r:id="rId5">
            <anchor moveWithCells="1">
              <from>
                <xdr:col>3</xdr:col>
                <xdr:colOff>419100</xdr:colOff>
                <xdr:row>2</xdr:row>
                <xdr:rowOff>22860</xdr:rowOff>
              </from>
              <to>
                <xdr:col>5</xdr:col>
                <xdr:colOff>99060</xdr:colOff>
                <xdr:row>4</xdr:row>
                <xdr:rowOff>76200</xdr:rowOff>
              </to>
            </anchor>
          </objectPr>
        </oleObject>
      </mc:Choice>
      <mc:Fallback>
        <oleObject progId="Equation.3" shapeId="2150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464"/>
  <sheetViews>
    <sheetView workbookViewId="0">
      <pane xSplit="7" ySplit="14" topLeftCell="H15" activePane="bottomRight" state="frozen"/>
      <selection pane="topRight" activeCell="H1" sqref="H1"/>
      <selection pane="bottomLeft" activeCell="A12" sqref="A12"/>
      <selection pane="bottomRight" activeCell="J10" sqref="J10"/>
    </sheetView>
  </sheetViews>
  <sheetFormatPr defaultRowHeight="13.2" x14ac:dyDescent="0.2"/>
  <sheetData>
    <row r="1" spans="1:52" x14ac:dyDescent="0.2">
      <c r="A1" t="s">
        <v>46</v>
      </c>
      <c r="B1">
        <v>2</v>
      </c>
      <c r="C1" s="2">
        <f>'5.po_repeat'!D3</f>
        <v>20</v>
      </c>
    </row>
    <row r="2" spans="1:52" x14ac:dyDescent="0.2">
      <c r="A2" t="s">
        <v>47</v>
      </c>
      <c r="B2">
        <v>2</v>
      </c>
      <c r="C2" s="2">
        <f>'5.po_repeat'!D4</f>
        <v>20</v>
      </c>
    </row>
    <row r="3" spans="1:52" x14ac:dyDescent="0.2">
      <c r="A3" t="s">
        <v>48</v>
      </c>
      <c r="B3">
        <v>2</v>
      </c>
      <c r="C3" s="2">
        <f>'5.po_repeat'!D5</f>
        <v>24</v>
      </c>
    </row>
    <row r="4" spans="1:52" x14ac:dyDescent="0.2">
      <c r="A4" t="s">
        <v>38</v>
      </c>
      <c r="B4">
        <v>2</v>
      </c>
      <c r="C4" s="2">
        <f>'5.po_repeat'!D6</f>
        <v>1</v>
      </c>
    </row>
    <row r="5" spans="1:52" x14ac:dyDescent="0.2">
      <c r="A5" t="s">
        <v>39</v>
      </c>
      <c r="B5">
        <v>2</v>
      </c>
      <c r="C5" s="4">
        <f>LN(2)/C4</f>
        <v>0.69314718055994529</v>
      </c>
    </row>
    <row r="6" spans="1:52" x14ac:dyDescent="0.2">
      <c r="A6" t="s">
        <v>37</v>
      </c>
      <c r="B6">
        <v>2</v>
      </c>
      <c r="C6" s="2">
        <f>'5.po_repeat'!D7</f>
        <v>20</v>
      </c>
    </row>
    <row r="7" spans="1:52" x14ac:dyDescent="0.2">
      <c r="A7" t="s">
        <v>50</v>
      </c>
      <c r="B7">
        <v>2</v>
      </c>
      <c r="C7" s="4">
        <f>LN(2)/C6</f>
        <v>3.4657359027997263E-2</v>
      </c>
    </row>
    <row r="8" spans="1:52" x14ac:dyDescent="0.2">
      <c r="A8" t="s">
        <v>40</v>
      </c>
      <c r="B8">
        <v>2</v>
      </c>
      <c r="C8" s="2">
        <f>'5.po_repeat'!D9</f>
        <v>0.8</v>
      </c>
    </row>
    <row r="9" spans="1:52" x14ac:dyDescent="0.2">
      <c r="A9" t="s">
        <v>51</v>
      </c>
      <c r="B9">
        <v>2</v>
      </c>
      <c r="C9" s="2">
        <f>'5.po_repeat'!D8</f>
        <v>60</v>
      </c>
    </row>
    <row r="10" spans="1:52" x14ac:dyDescent="0.2">
      <c r="A10" t="s">
        <v>52</v>
      </c>
      <c r="B10">
        <v>2</v>
      </c>
      <c r="C10" s="4">
        <f>C1*C8*C5/C9/(C5-C7)</f>
        <v>0.2807017543859649</v>
      </c>
      <c r="E10" t="s">
        <v>54</v>
      </c>
      <c r="F10">
        <v>0</v>
      </c>
      <c r="G10" s="3">
        <f>'5.po_repeat'!H4</f>
        <v>300</v>
      </c>
    </row>
    <row r="11" spans="1:52" x14ac:dyDescent="0.2">
      <c r="A11" t="s">
        <v>53</v>
      </c>
      <c r="B11">
        <v>2</v>
      </c>
      <c r="C11" s="4">
        <f>C2*C8*C5/C9/(C5-C7)</f>
        <v>0.2807017543859649</v>
      </c>
      <c r="E11" t="s">
        <v>66</v>
      </c>
      <c r="F11">
        <v>0</v>
      </c>
      <c r="G11">
        <f>IF(G10&gt;G12,G12,G10)</f>
        <v>300</v>
      </c>
    </row>
    <row r="12" spans="1:52" x14ac:dyDescent="0.2">
      <c r="E12" t="s">
        <v>84</v>
      </c>
      <c r="F12">
        <v>0</v>
      </c>
      <c r="G12">
        <f>'5.po_repeat'!H5</f>
        <v>1032</v>
      </c>
    </row>
    <row r="14" spans="1:52" x14ac:dyDescent="0.2">
      <c r="A14" t="s">
        <v>42</v>
      </c>
      <c r="B14" t="s">
        <v>55</v>
      </c>
      <c r="C14" t="s">
        <v>56</v>
      </c>
      <c r="D14" t="s">
        <v>57</v>
      </c>
      <c r="E14" t="s">
        <v>58</v>
      </c>
      <c r="F14" t="s">
        <v>59</v>
      </c>
      <c r="G14" t="s">
        <v>35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 t="shared" ref="B15:B78" si="0">FLOOR(A15-1,10)/10</f>
        <v>0</v>
      </c>
      <c r="C15" s="1">
        <f t="shared" ref="C15:C78" si="1">MOD(A15-1,10)</f>
        <v>0</v>
      </c>
      <c r="D15" s="1">
        <f t="shared" ref="D15:D78" si="2">(B15+C15/9)*$C$3</f>
        <v>0</v>
      </c>
      <c r="E15" s="1">
        <f t="shared" ref="E15:E78" si="3">$G$11-D15</f>
        <v>300</v>
      </c>
      <c r="F15" s="1">
        <f t="shared" ref="F15:F78" si="4">IF(E15&lt;0,NA(),D15)</f>
        <v>0</v>
      </c>
      <c r="G15" s="1">
        <f t="shared" ref="G15:G78" si="5">IF(E15&lt;0,NA(),SUM(H15:AZ15))</f>
        <v>0</v>
      </c>
      <c r="H15" s="1">
        <f t="shared" ref="H15:H78" si="6">$C$10*(EXP(-$C$7*D15)-EXP(-$C$5*D15))</f>
        <v>0</v>
      </c>
    </row>
    <row r="16" spans="1:52" x14ac:dyDescent="0.2">
      <c r="A16">
        <v>2</v>
      </c>
      <c r="B16">
        <f t="shared" si="0"/>
        <v>0</v>
      </c>
      <c r="C16">
        <f t="shared" si="1"/>
        <v>1</v>
      </c>
      <c r="D16">
        <f t="shared" si="2"/>
        <v>2.6666666666666665</v>
      </c>
      <c r="E16">
        <f t="shared" si="3"/>
        <v>297.33333333333331</v>
      </c>
      <c r="F16">
        <f t="shared" si="4"/>
        <v>2.6666666666666665</v>
      </c>
      <c r="G16">
        <f t="shared" si="5"/>
        <v>0.21171434591476704</v>
      </c>
      <c r="H16">
        <f t="shared" si="6"/>
        <v>0.21171434591476704</v>
      </c>
    </row>
    <row r="17" spans="1:9" x14ac:dyDescent="0.2">
      <c r="A17">
        <v>3</v>
      </c>
      <c r="B17">
        <f t="shared" si="0"/>
        <v>0</v>
      </c>
      <c r="C17">
        <f t="shared" si="1"/>
        <v>2</v>
      </c>
      <c r="D17">
        <f t="shared" si="2"/>
        <v>5.333333333333333</v>
      </c>
      <c r="E17">
        <f t="shared" si="3"/>
        <v>294.66666666666669</v>
      </c>
      <c r="F17">
        <f t="shared" si="4"/>
        <v>5.333333333333333</v>
      </c>
      <c r="G17">
        <f t="shared" si="5"/>
        <v>0.226367650443729</v>
      </c>
      <c r="H17">
        <f t="shared" si="6"/>
        <v>0.226367650443729</v>
      </c>
    </row>
    <row r="18" spans="1:9" x14ac:dyDescent="0.2">
      <c r="A18">
        <v>4</v>
      </c>
      <c r="B18">
        <f t="shared" si="0"/>
        <v>0</v>
      </c>
      <c r="C18">
        <f t="shared" si="1"/>
        <v>3</v>
      </c>
      <c r="D18">
        <f t="shared" si="2"/>
        <v>8</v>
      </c>
      <c r="E18">
        <f t="shared" si="3"/>
        <v>292</v>
      </c>
      <c r="F18">
        <f t="shared" si="4"/>
        <v>8</v>
      </c>
      <c r="G18">
        <f t="shared" si="5"/>
        <v>0.21163565845759974</v>
      </c>
      <c r="H18">
        <f t="shared" si="6"/>
        <v>0.21163565845759974</v>
      </c>
    </row>
    <row r="19" spans="1:9" x14ac:dyDescent="0.2">
      <c r="A19">
        <v>5</v>
      </c>
      <c r="B19">
        <f t="shared" si="0"/>
        <v>0</v>
      </c>
      <c r="C19">
        <f t="shared" si="1"/>
        <v>4</v>
      </c>
      <c r="D19">
        <f t="shared" si="2"/>
        <v>10.666666666666666</v>
      </c>
      <c r="E19">
        <f t="shared" si="3"/>
        <v>289.33333333333331</v>
      </c>
      <c r="F19">
        <f t="shared" si="4"/>
        <v>10.666666666666666</v>
      </c>
      <c r="G19">
        <f t="shared" si="5"/>
        <v>0.19377999836034918</v>
      </c>
      <c r="H19">
        <f t="shared" si="6"/>
        <v>0.19377999836034918</v>
      </c>
    </row>
    <row r="20" spans="1:9" x14ac:dyDescent="0.2">
      <c r="A20">
        <v>6</v>
      </c>
      <c r="B20">
        <f t="shared" si="0"/>
        <v>0</v>
      </c>
      <c r="C20">
        <f t="shared" si="1"/>
        <v>5</v>
      </c>
      <c r="D20">
        <f t="shared" si="2"/>
        <v>13.333333333333334</v>
      </c>
      <c r="E20">
        <f t="shared" si="3"/>
        <v>286.66666666666669</v>
      </c>
      <c r="F20">
        <f t="shared" si="4"/>
        <v>13.333333333333334</v>
      </c>
      <c r="G20">
        <f t="shared" si="5"/>
        <v>0.1768038281196346</v>
      </c>
      <c r="H20">
        <f t="shared" si="6"/>
        <v>0.1768038281196346</v>
      </c>
    </row>
    <row r="21" spans="1:9" x14ac:dyDescent="0.2">
      <c r="A21">
        <v>7</v>
      </c>
      <c r="B21">
        <f t="shared" si="0"/>
        <v>0</v>
      </c>
      <c r="C21">
        <f t="shared" si="1"/>
        <v>6</v>
      </c>
      <c r="D21">
        <f t="shared" si="2"/>
        <v>16</v>
      </c>
      <c r="E21">
        <f t="shared" si="3"/>
        <v>284</v>
      </c>
      <c r="F21">
        <f t="shared" si="4"/>
        <v>16</v>
      </c>
      <c r="G21">
        <f t="shared" si="5"/>
        <v>0.16121653858511018</v>
      </c>
      <c r="H21">
        <f t="shared" si="6"/>
        <v>0.16121653858511018</v>
      </c>
    </row>
    <row r="22" spans="1:9" x14ac:dyDescent="0.2">
      <c r="A22">
        <v>8</v>
      </c>
      <c r="B22">
        <f t="shared" si="0"/>
        <v>0</v>
      </c>
      <c r="C22">
        <f t="shared" si="1"/>
        <v>7</v>
      </c>
      <c r="D22">
        <f t="shared" si="2"/>
        <v>18.666666666666668</v>
      </c>
      <c r="E22">
        <f t="shared" si="3"/>
        <v>281.33333333333331</v>
      </c>
      <c r="F22">
        <f t="shared" si="4"/>
        <v>18.666666666666668</v>
      </c>
      <c r="G22">
        <f t="shared" si="5"/>
        <v>0.14698797426010426</v>
      </c>
      <c r="H22">
        <f t="shared" si="6"/>
        <v>0.14698797426010426</v>
      </c>
    </row>
    <row r="23" spans="1:9" x14ac:dyDescent="0.2">
      <c r="A23">
        <v>9</v>
      </c>
      <c r="B23">
        <f t="shared" si="0"/>
        <v>0</v>
      </c>
      <c r="C23">
        <f t="shared" si="1"/>
        <v>8</v>
      </c>
      <c r="D23">
        <f t="shared" si="2"/>
        <v>21.333333333333332</v>
      </c>
      <c r="E23">
        <f t="shared" si="3"/>
        <v>278.66666666666669</v>
      </c>
      <c r="F23">
        <f t="shared" si="4"/>
        <v>21.333333333333332</v>
      </c>
      <c r="G23">
        <f t="shared" si="5"/>
        <v>0.13401275045313824</v>
      </c>
      <c r="H23">
        <f t="shared" si="6"/>
        <v>0.13401275045313824</v>
      </c>
    </row>
    <row r="24" spans="1:9" x14ac:dyDescent="0.2">
      <c r="A24">
        <v>10</v>
      </c>
      <c r="B24">
        <f t="shared" si="0"/>
        <v>0</v>
      </c>
      <c r="C24">
        <f t="shared" si="1"/>
        <v>9</v>
      </c>
      <c r="D24">
        <f t="shared" si="2"/>
        <v>24</v>
      </c>
      <c r="E24">
        <f t="shared" si="3"/>
        <v>276</v>
      </c>
      <c r="F24">
        <f t="shared" si="4"/>
        <v>24</v>
      </c>
      <c r="G24">
        <f t="shared" si="5"/>
        <v>0.12218251846832767</v>
      </c>
      <c r="H24">
        <f t="shared" si="6"/>
        <v>0.12218251846832767</v>
      </c>
    </row>
    <row r="25" spans="1:9" s="1" customFormat="1" x14ac:dyDescent="0.2">
      <c r="A25" s="1">
        <v>11</v>
      </c>
      <c r="B25" s="1">
        <f t="shared" si="0"/>
        <v>1</v>
      </c>
      <c r="C25" s="1">
        <f t="shared" si="1"/>
        <v>0</v>
      </c>
      <c r="D25" s="1">
        <f t="shared" si="2"/>
        <v>24</v>
      </c>
      <c r="E25" s="1">
        <f t="shared" si="3"/>
        <v>276</v>
      </c>
      <c r="F25" s="1">
        <f t="shared" si="4"/>
        <v>24</v>
      </c>
      <c r="G25" s="1">
        <f t="shared" si="5"/>
        <v>0.12218251846832767</v>
      </c>
      <c r="H25" s="1">
        <f t="shared" si="6"/>
        <v>0.12218251846832767</v>
      </c>
      <c r="I25" s="1">
        <f t="shared" ref="I25:I88" si="7">$C$11*(EXP(-$C$7*($D25-($I$14-1)*$C$3))-EXP(-$C$5*($D25-($I$14-1)*$C$3)))</f>
        <v>0</v>
      </c>
    </row>
    <row r="26" spans="1:9" x14ac:dyDescent="0.2">
      <c r="A26">
        <v>12</v>
      </c>
      <c r="B26">
        <f t="shared" si="0"/>
        <v>1</v>
      </c>
      <c r="C26">
        <f t="shared" si="1"/>
        <v>1</v>
      </c>
      <c r="D26">
        <f t="shared" si="2"/>
        <v>26.666666666666668</v>
      </c>
      <c r="E26">
        <f t="shared" si="3"/>
        <v>273.33333333333331</v>
      </c>
      <c r="F26">
        <f t="shared" si="4"/>
        <v>26.666666666666668</v>
      </c>
      <c r="G26">
        <f t="shared" si="5"/>
        <v>0.32311090833017941</v>
      </c>
      <c r="H26">
        <f t="shared" si="6"/>
        <v>0.11139656241541236</v>
      </c>
      <c r="I26">
        <f t="shared" si="7"/>
        <v>0.21171434591476707</v>
      </c>
    </row>
    <row r="27" spans="1:9" x14ac:dyDescent="0.2">
      <c r="A27">
        <v>13</v>
      </c>
      <c r="B27">
        <f t="shared" si="0"/>
        <v>1</v>
      </c>
      <c r="C27">
        <f t="shared" si="1"/>
        <v>2</v>
      </c>
      <c r="D27">
        <f t="shared" si="2"/>
        <v>29.333333333333336</v>
      </c>
      <c r="E27">
        <f t="shared" si="3"/>
        <v>270.66666666666669</v>
      </c>
      <c r="F27">
        <f t="shared" si="4"/>
        <v>29.333333333333336</v>
      </c>
      <c r="G27">
        <f t="shared" si="5"/>
        <v>0.32793040353333242</v>
      </c>
      <c r="H27">
        <f t="shared" si="6"/>
        <v>0.1015627530896034</v>
      </c>
      <c r="I27">
        <f t="shared" si="7"/>
        <v>0.226367650443729</v>
      </c>
    </row>
    <row r="28" spans="1:9" x14ac:dyDescent="0.2">
      <c r="A28">
        <v>14</v>
      </c>
      <c r="B28">
        <f t="shared" si="0"/>
        <v>1</v>
      </c>
      <c r="C28">
        <f t="shared" si="1"/>
        <v>3</v>
      </c>
      <c r="D28">
        <f t="shared" si="2"/>
        <v>32</v>
      </c>
      <c r="E28">
        <f t="shared" si="3"/>
        <v>268</v>
      </c>
      <c r="F28">
        <f t="shared" si="4"/>
        <v>32</v>
      </c>
      <c r="G28">
        <f t="shared" si="5"/>
        <v>0.30423270476227143</v>
      </c>
      <c r="H28">
        <f t="shared" si="6"/>
        <v>9.2597046304671707E-2</v>
      </c>
      <c r="I28">
        <f t="shared" si="7"/>
        <v>0.21163565845759974</v>
      </c>
    </row>
    <row r="29" spans="1:9" x14ac:dyDescent="0.2">
      <c r="A29">
        <v>15</v>
      </c>
      <c r="B29">
        <f t="shared" si="0"/>
        <v>1</v>
      </c>
      <c r="C29">
        <f t="shared" si="1"/>
        <v>4</v>
      </c>
      <c r="D29">
        <f t="shared" si="2"/>
        <v>34.666666666666664</v>
      </c>
      <c r="E29">
        <f t="shared" si="3"/>
        <v>265.33333333333331</v>
      </c>
      <c r="F29">
        <f t="shared" si="4"/>
        <v>34.666666666666664</v>
      </c>
      <c r="G29">
        <f t="shared" si="5"/>
        <v>0.27820280789967855</v>
      </c>
      <c r="H29">
        <f t="shared" si="6"/>
        <v>8.4422809539329319E-2</v>
      </c>
      <c r="I29">
        <f t="shared" si="7"/>
        <v>0.1937799983603492</v>
      </c>
    </row>
    <row r="30" spans="1:9" x14ac:dyDescent="0.2">
      <c r="A30">
        <v>16</v>
      </c>
      <c r="B30">
        <f t="shared" si="0"/>
        <v>1</v>
      </c>
      <c r="C30">
        <f t="shared" si="1"/>
        <v>5</v>
      </c>
      <c r="D30">
        <f t="shared" si="2"/>
        <v>37.333333333333336</v>
      </c>
      <c r="E30">
        <f t="shared" si="3"/>
        <v>262.66666666666669</v>
      </c>
      <c r="F30">
        <f t="shared" si="4"/>
        <v>37.333333333333336</v>
      </c>
      <c r="G30">
        <f t="shared" si="5"/>
        <v>0.25377400213167151</v>
      </c>
      <c r="H30">
        <f t="shared" si="6"/>
        <v>7.6970174012036915E-2</v>
      </c>
      <c r="I30">
        <f t="shared" si="7"/>
        <v>0.1768038281196346</v>
      </c>
    </row>
    <row r="31" spans="1:9" x14ac:dyDescent="0.2">
      <c r="A31">
        <v>17</v>
      </c>
      <c r="B31">
        <f t="shared" si="0"/>
        <v>1</v>
      </c>
      <c r="C31">
        <f t="shared" si="1"/>
        <v>6</v>
      </c>
      <c r="D31">
        <f t="shared" si="2"/>
        <v>40</v>
      </c>
      <c r="E31">
        <f t="shared" si="3"/>
        <v>260</v>
      </c>
      <c r="F31">
        <f t="shared" si="4"/>
        <v>40</v>
      </c>
      <c r="G31">
        <f t="shared" si="5"/>
        <v>0.2313919771813461</v>
      </c>
      <c r="H31">
        <f t="shared" si="6"/>
        <v>7.0175438596235928E-2</v>
      </c>
      <c r="I31">
        <f t="shared" si="7"/>
        <v>0.16121653858511018</v>
      </c>
    </row>
    <row r="32" spans="1:9" x14ac:dyDescent="0.2">
      <c r="A32">
        <v>18</v>
      </c>
      <c r="B32">
        <f t="shared" si="0"/>
        <v>1</v>
      </c>
      <c r="C32">
        <f t="shared" si="1"/>
        <v>7</v>
      </c>
      <c r="D32">
        <f t="shared" si="2"/>
        <v>42.666666666666664</v>
      </c>
      <c r="E32">
        <f t="shared" si="3"/>
        <v>257.33333333333331</v>
      </c>
      <c r="F32">
        <f t="shared" si="4"/>
        <v>42.666666666666664</v>
      </c>
      <c r="G32">
        <f t="shared" si="5"/>
        <v>0.21096849977292137</v>
      </c>
      <c r="H32">
        <f t="shared" si="6"/>
        <v>6.3980525512817119E-2</v>
      </c>
      <c r="I32">
        <f t="shared" si="7"/>
        <v>0.14698797426010426</v>
      </c>
    </row>
    <row r="33" spans="1:11" x14ac:dyDescent="0.2">
      <c r="A33">
        <v>19</v>
      </c>
      <c r="B33">
        <f t="shared" si="0"/>
        <v>1</v>
      </c>
      <c r="C33">
        <f t="shared" si="1"/>
        <v>8</v>
      </c>
      <c r="D33">
        <f t="shared" si="2"/>
        <v>45.333333333333329</v>
      </c>
      <c r="E33">
        <f t="shared" si="3"/>
        <v>254.66666666666669</v>
      </c>
      <c r="F33">
        <f t="shared" si="4"/>
        <v>45.333333333333329</v>
      </c>
      <c r="G33">
        <f t="shared" si="5"/>
        <v>0.19234523439297668</v>
      </c>
      <c r="H33">
        <f t="shared" si="6"/>
        <v>5.8332483939838427E-2</v>
      </c>
      <c r="I33">
        <f t="shared" si="7"/>
        <v>0.13401275045313826</v>
      </c>
    </row>
    <row r="34" spans="1:11" x14ac:dyDescent="0.2">
      <c r="A34">
        <v>20</v>
      </c>
      <c r="B34">
        <f t="shared" si="0"/>
        <v>1</v>
      </c>
      <c r="C34">
        <f t="shared" si="1"/>
        <v>9</v>
      </c>
      <c r="D34">
        <f t="shared" si="2"/>
        <v>48</v>
      </c>
      <c r="E34">
        <f t="shared" si="3"/>
        <v>252</v>
      </c>
      <c r="F34">
        <f t="shared" si="4"/>
        <v>48</v>
      </c>
      <c r="G34">
        <f t="shared" si="5"/>
        <v>0.17536555588974417</v>
      </c>
      <c r="H34">
        <f t="shared" si="6"/>
        <v>5.3183037421416487E-2</v>
      </c>
      <c r="I34">
        <f t="shared" si="7"/>
        <v>0.12218251846832767</v>
      </c>
    </row>
    <row r="35" spans="1:11" s="1" customFormat="1" x14ac:dyDescent="0.2">
      <c r="A35" s="1">
        <v>21</v>
      </c>
      <c r="B35" s="1">
        <f t="shared" si="0"/>
        <v>2</v>
      </c>
      <c r="C35" s="1">
        <f t="shared" si="1"/>
        <v>0</v>
      </c>
      <c r="D35" s="1">
        <f t="shared" si="2"/>
        <v>48</v>
      </c>
      <c r="E35" s="1">
        <f t="shared" si="3"/>
        <v>252</v>
      </c>
      <c r="F35" s="1">
        <f t="shared" si="4"/>
        <v>48</v>
      </c>
      <c r="G35" s="1">
        <f t="shared" si="5"/>
        <v>0.17536555588974417</v>
      </c>
      <c r="H35" s="1">
        <f t="shared" si="6"/>
        <v>5.3183037421416487E-2</v>
      </c>
      <c r="I35" s="1">
        <f t="shared" si="7"/>
        <v>0.12218251846832767</v>
      </c>
      <c r="J35" s="1">
        <f t="shared" ref="J35:J98" si="8">$C$11*(EXP(-$C$7*($D35-($J$14-1)*$C$3))-EXP(-$C$5*($D35-($J$14-1)*$C$3)))</f>
        <v>0</v>
      </c>
    </row>
    <row r="36" spans="1:11" x14ac:dyDescent="0.2">
      <c r="A36">
        <v>22</v>
      </c>
      <c r="B36">
        <f t="shared" si="0"/>
        <v>2</v>
      </c>
      <c r="C36">
        <f t="shared" si="1"/>
        <v>1</v>
      </c>
      <c r="D36">
        <f t="shared" si="2"/>
        <v>50.666666666666671</v>
      </c>
      <c r="E36">
        <f t="shared" si="3"/>
        <v>249.33333333333331</v>
      </c>
      <c r="F36">
        <f t="shared" si="4"/>
        <v>50.666666666666671</v>
      </c>
      <c r="G36">
        <f t="shared" si="5"/>
        <v>0.37159907955711891</v>
      </c>
      <c r="H36">
        <f t="shared" si="6"/>
        <v>4.848817122693936E-2</v>
      </c>
      <c r="I36">
        <f t="shared" si="7"/>
        <v>0.11139656241541235</v>
      </c>
      <c r="J36">
        <f t="shared" si="8"/>
        <v>0.21171434591476718</v>
      </c>
    </row>
    <row r="37" spans="1:11" x14ac:dyDescent="0.2">
      <c r="A37">
        <v>23</v>
      </c>
      <c r="B37">
        <f t="shared" si="0"/>
        <v>2</v>
      </c>
      <c r="C37">
        <f t="shared" si="1"/>
        <v>2</v>
      </c>
      <c r="D37">
        <f t="shared" si="2"/>
        <v>53.333333333333336</v>
      </c>
      <c r="E37">
        <f t="shared" si="3"/>
        <v>246.66666666666666</v>
      </c>
      <c r="F37">
        <f t="shared" si="4"/>
        <v>53.333333333333336</v>
      </c>
      <c r="G37">
        <f t="shared" si="5"/>
        <v>0.37213815966999464</v>
      </c>
      <c r="H37">
        <f t="shared" si="6"/>
        <v>4.4207756136662196E-2</v>
      </c>
      <c r="I37">
        <f t="shared" si="7"/>
        <v>0.1015627530896034</v>
      </c>
      <c r="J37">
        <f t="shared" si="8"/>
        <v>0.226367650443729</v>
      </c>
    </row>
    <row r="38" spans="1:11" x14ac:dyDescent="0.2">
      <c r="A38">
        <v>24</v>
      </c>
      <c r="B38">
        <f t="shared" si="0"/>
        <v>2</v>
      </c>
      <c r="C38">
        <f t="shared" si="1"/>
        <v>3</v>
      </c>
      <c r="D38">
        <f t="shared" si="2"/>
        <v>56</v>
      </c>
      <c r="E38">
        <f t="shared" si="3"/>
        <v>244</v>
      </c>
      <c r="F38">
        <f t="shared" si="4"/>
        <v>56</v>
      </c>
      <c r="G38">
        <f t="shared" si="5"/>
        <v>0.34453791020076391</v>
      </c>
      <c r="H38">
        <f t="shared" si="6"/>
        <v>4.0305205438492468E-2</v>
      </c>
      <c r="I38">
        <f t="shared" si="7"/>
        <v>9.2597046304671707E-2</v>
      </c>
      <c r="J38">
        <f t="shared" si="8"/>
        <v>0.21163565845759974</v>
      </c>
    </row>
    <row r="39" spans="1:11" x14ac:dyDescent="0.2">
      <c r="A39">
        <v>25</v>
      </c>
      <c r="B39">
        <f t="shared" si="0"/>
        <v>2</v>
      </c>
      <c r="C39">
        <f t="shared" si="1"/>
        <v>4</v>
      </c>
      <c r="D39">
        <f t="shared" si="2"/>
        <v>58.666666666666671</v>
      </c>
      <c r="E39">
        <f t="shared" si="3"/>
        <v>241.33333333333331</v>
      </c>
      <c r="F39">
        <f t="shared" si="4"/>
        <v>58.666666666666671</v>
      </c>
      <c r="G39">
        <f t="shared" si="5"/>
        <v>0.31494997010391096</v>
      </c>
      <c r="H39">
        <f t="shared" si="6"/>
        <v>3.6747162204232513E-2</v>
      </c>
      <c r="I39">
        <f t="shared" si="7"/>
        <v>8.4422809539329305E-2</v>
      </c>
      <c r="J39">
        <f t="shared" si="8"/>
        <v>0.19377999836034915</v>
      </c>
    </row>
    <row r="40" spans="1:11" x14ac:dyDescent="0.2">
      <c r="A40">
        <v>26</v>
      </c>
      <c r="B40">
        <f t="shared" si="0"/>
        <v>2</v>
      </c>
      <c r="C40">
        <f t="shared" si="1"/>
        <v>5</v>
      </c>
      <c r="D40">
        <f t="shared" si="2"/>
        <v>61.333333333333329</v>
      </c>
      <c r="E40">
        <f t="shared" si="3"/>
        <v>238.66666666666669</v>
      </c>
      <c r="F40">
        <f t="shared" si="4"/>
        <v>61.333333333333329</v>
      </c>
      <c r="G40">
        <f t="shared" si="5"/>
        <v>0.28727721630396691</v>
      </c>
      <c r="H40">
        <f t="shared" si="6"/>
        <v>3.3503214172295327E-2</v>
      </c>
      <c r="I40">
        <f t="shared" si="7"/>
        <v>7.6970174012036929E-2</v>
      </c>
      <c r="J40">
        <f t="shared" si="8"/>
        <v>0.17680382811963466</v>
      </c>
    </row>
    <row r="41" spans="1:11" x14ac:dyDescent="0.2">
      <c r="A41">
        <v>27</v>
      </c>
      <c r="B41">
        <f t="shared" si="0"/>
        <v>2</v>
      </c>
      <c r="C41">
        <f t="shared" si="1"/>
        <v>6</v>
      </c>
      <c r="D41">
        <f t="shared" si="2"/>
        <v>64</v>
      </c>
      <c r="E41">
        <f t="shared" si="3"/>
        <v>236</v>
      </c>
      <c r="F41">
        <f t="shared" si="4"/>
        <v>64</v>
      </c>
      <c r="G41">
        <f t="shared" si="5"/>
        <v>0.2619376109812101</v>
      </c>
      <c r="H41">
        <f t="shared" si="6"/>
        <v>3.0545633799864007E-2</v>
      </c>
      <c r="I41">
        <f t="shared" si="7"/>
        <v>7.0175438596235928E-2</v>
      </c>
      <c r="J41">
        <f t="shared" si="8"/>
        <v>0.16121653858511018</v>
      </c>
    </row>
    <row r="42" spans="1:11" x14ac:dyDescent="0.2">
      <c r="A42">
        <v>28</v>
      </c>
      <c r="B42">
        <f t="shared" si="0"/>
        <v>2</v>
      </c>
      <c r="C42">
        <f t="shared" si="1"/>
        <v>7</v>
      </c>
      <c r="D42">
        <f t="shared" si="2"/>
        <v>66.666666666666657</v>
      </c>
      <c r="E42">
        <f t="shared" si="3"/>
        <v>233.33333333333334</v>
      </c>
      <c r="F42">
        <f t="shared" si="4"/>
        <v>66.666666666666657</v>
      </c>
      <c r="G42">
        <f t="shared" si="5"/>
        <v>0.23881764103552144</v>
      </c>
      <c r="H42">
        <f t="shared" si="6"/>
        <v>2.7849141262600002E-2</v>
      </c>
      <c r="I42">
        <f t="shared" si="7"/>
        <v>6.3980525512817132E-2</v>
      </c>
      <c r="J42">
        <f t="shared" si="8"/>
        <v>0.14698797426010429</v>
      </c>
    </row>
    <row r="43" spans="1:11" x14ac:dyDescent="0.2">
      <c r="A43">
        <v>29</v>
      </c>
      <c r="B43">
        <f t="shared" si="0"/>
        <v>2</v>
      </c>
      <c r="C43">
        <f t="shared" si="1"/>
        <v>8</v>
      </c>
      <c r="D43">
        <f t="shared" si="2"/>
        <v>69.333333333333329</v>
      </c>
      <c r="E43">
        <f t="shared" si="3"/>
        <v>230.66666666666669</v>
      </c>
      <c r="F43">
        <f t="shared" si="4"/>
        <v>69.333333333333329</v>
      </c>
      <c r="G43">
        <f t="shared" si="5"/>
        <v>0.21773592276912368</v>
      </c>
      <c r="H43">
        <f t="shared" si="6"/>
        <v>2.5390688376146987E-2</v>
      </c>
      <c r="I43">
        <f t="shared" si="7"/>
        <v>5.8332483939838427E-2</v>
      </c>
      <c r="J43">
        <f t="shared" si="8"/>
        <v>0.13401275045313826</v>
      </c>
    </row>
    <row r="44" spans="1:11" x14ac:dyDescent="0.2">
      <c r="A44">
        <v>30</v>
      </c>
      <c r="B44">
        <f t="shared" si="0"/>
        <v>2</v>
      </c>
      <c r="C44">
        <f t="shared" si="1"/>
        <v>9</v>
      </c>
      <c r="D44">
        <f t="shared" si="2"/>
        <v>72</v>
      </c>
      <c r="E44">
        <f t="shared" si="3"/>
        <v>228</v>
      </c>
      <c r="F44">
        <f t="shared" si="4"/>
        <v>72</v>
      </c>
      <c r="G44">
        <f t="shared" si="5"/>
        <v>0.19851481748225108</v>
      </c>
      <c r="H44">
        <f t="shared" si="6"/>
        <v>2.3149261592506919E-2</v>
      </c>
      <c r="I44">
        <f t="shared" si="7"/>
        <v>5.3183037421416487E-2</v>
      </c>
      <c r="J44">
        <f t="shared" si="8"/>
        <v>0.12218251846832767</v>
      </c>
    </row>
    <row r="45" spans="1:11" s="1" customFormat="1" x14ac:dyDescent="0.2">
      <c r="A45" s="1">
        <v>31</v>
      </c>
      <c r="B45" s="1">
        <f t="shared" si="0"/>
        <v>3</v>
      </c>
      <c r="C45" s="1">
        <f t="shared" si="1"/>
        <v>0</v>
      </c>
      <c r="D45" s="1">
        <f t="shared" si="2"/>
        <v>72</v>
      </c>
      <c r="E45" s="1">
        <f t="shared" si="3"/>
        <v>228</v>
      </c>
      <c r="F45" s="1">
        <f t="shared" si="4"/>
        <v>72</v>
      </c>
      <c r="G45" s="1">
        <f t="shared" si="5"/>
        <v>0.19851481748225108</v>
      </c>
      <c r="H45" s="1">
        <f t="shared" si="6"/>
        <v>2.3149261592506919E-2</v>
      </c>
      <c r="I45" s="1">
        <f t="shared" si="7"/>
        <v>5.3183037421416487E-2</v>
      </c>
      <c r="J45" s="1">
        <f t="shared" si="8"/>
        <v>0.12218251846832767</v>
      </c>
      <c r="K45" s="1">
        <f t="shared" ref="K45:K108" si="9">$C$11*(EXP(-$C$7*($D45-($K$14-1)*$C$3))-EXP(-$C$5*($D45-($K$14-1)*$C$3)))</f>
        <v>0</v>
      </c>
    </row>
    <row r="46" spans="1:11" x14ac:dyDescent="0.2">
      <c r="A46">
        <v>32</v>
      </c>
      <c r="B46">
        <f t="shared" si="0"/>
        <v>3</v>
      </c>
      <c r="C46">
        <f t="shared" si="1"/>
        <v>1</v>
      </c>
      <c r="D46">
        <f t="shared" si="2"/>
        <v>74.666666666666671</v>
      </c>
      <c r="E46">
        <f t="shared" si="3"/>
        <v>225.33333333333331</v>
      </c>
      <c r="F46">
        <f t="shared" si="4"/>
        <v>74.666666666666671</v>
      </c>
      <c r="G46">
        <f t="shared" si="5"/>
        <v>0.39270478194452441</v>
      </c>
      <c r="H46">
        <f t="shared" si="6"/>
        <v>2.1105702387405553E-2</v>
      </c>
      <c r="I46">
        <f t="shared" si="7"/>
        <v>4.848817122693936E-2</v>
      </c>
      <c r="J46">
        <f t="shared" si="8"/>
        <v>0.11139656241541235</v>
      </c>
      <c r="K46">
        <f t="shared" si="9"/>
        <v>0.21171434591476718</v>
      </c>
    </row>
    <row r="47" spans="1:11" x14ac:dyDescent="0.2">
      <c r="A47">
        <v>33</v>
      </c>
      <c r="B47">
        <f t="shared" si="0"/>
        <v>3</v>
      </c>
      <c r="C47">
        <f t="shared" si="1"/>
        <v>2</v>
      </c>
      <c r="D47">
        <f t="shared" si="2"/>
        <v>77.333333333333343</v>
      </c>
      <c r="E47">
        <f t="shared" si="3"/>
        <v>222.66666666666666</v>
      </c>
      <c r="F47">
        <f t="shared" si="4"/>
        <v>77.333333333333343</v>
      </c>
      <c r="G47">
        <f t="shared" si="5"/>
        <v>0.39138070317340901</v>
      </c>
      <c r="H47">
        <f t="shared" si="6"/>
        <v>1.9242543503414485E-2</v>
      </c>
      <c r="I47">
        <f t="shared" si="7"/>
        <v>4.4207756136662182E-2</v>
      </c>
      <c r="J47">
        <f t="shared" si="8"/>
        <v>0.10156275308960337</v>
      </c>
      <c r="K47">
        <f t="shared" si="9"/>
        <v>0.226367650443729</v>
      </c>
    </row>
    <row r="48" spans="1:11" x14ac:dyDescent="0.2">
      <c r="A48">
        <v>34</v>
      </c>
      <c r="B48">
        <f t="shared" si="0"/>
        <v>3</v>
      </c>
      <c r="C48">
        <f t="shared" si="1"/>
        <v>3</v>
      </c>
      <c r="D48">
        <f t="shared" si="2"/>
        <v>80</v>
      </c>
      <c r="E48">
        <f t="shared" si="3"/>
        <v>220</v>
      </c>
      <c r="F48">
        <f t="shared" si="4"/>
        <v>80</v>
      </c>
      <c r="G48">
        <f t="shared" si="5"/>
        <v>0.36208176984988671</v>
      </c>
      <c r="H48">
        <f t="shared" si="6"/>
        <v>1.7543859649122806E-2</v>
      </c>
      <c r="I48">
        <f t="shared" si="7"/>
        <v>4.0305205438492468E-2</v>
      </c>
      <c r="J48">
        <f t="shared" si="8"/>
        <v>9.2597046304671707E-2</v>
      </c>
      <c r="K48">
        <f t="shared" si="9"/>
        <v>0.21163565845759974</v>
      </c>
    </row>
    <row r="49" spans="1:12" x14ac:dyDescent="0.2">
      <c r="A49">
        <v>35</v>
      </c>
      <c r="B49">
        <f t="shared" si="0"/>
        <v>3</v>
      </c>
      <c r="C49">
        <f t="shared" si="1"/>
        <v>4</v>
      </c>
      <c r="D49">
        <f t="shared" si="2"/>
        <v>82.666666666666671</v>
      </c>
      <c r="E49">
        <f t="shared" si="3"/>
        <v>217.33333333333331</v>
      </c>
      <c r="F49">
        <f t="shared" si="4"/>
        <v>82.666666666666671</v>
      </c>
      <c r="G49">
        <f t="shared" si="5"/>
        <v>0.3309451014821253</v>
      </c>
      <c r="H49">
        <f t="shared" si="6"/>
        <v>1.5995131378214327E-2</v>
      </c>
      <c r="I49">
        <f t="shared" si="7"/>
        <v>3.6747162204232513E-2</v>
      </c>
      <c r="J49">
        <f t="shared" si="8"/>
        <v>8.4422809539329305E-2</v>
      </c>
      <c r="K49">
        <f t="shared" si="9"/>
        <v>0.19377999836034915</v>
      </c>
    </row>
    <row r="50" spans="1:12" x14ac:dyDescent="0.2">
      <c r="A50">
        <v>36</v>
      </c>
      <c r="B50">
        <f t="shared" si="0"/>
        <v>3</v>
      </c>
      <c r="C50">
        <f t="shared" si="1"/>
        <v>5</v>
      </c>
      <c r="D50">
        <f t="shared" si="2"/>
        <v>85.333333333333329</v>
      </c>
      <c r="E50">
        <f t="shared" si="3"/>
        <v>214.66666666666669</v>
      </c>
      <c r="F50">
        <f t="shared" si="4"/>
        <v>85.333333333333329</v>
      </c>
      <c r="G50">
        <f t="shared" si="5"/>
        <v>0.30186033728892814</v>
      </c>
      <c r="H50">
        <f t="shared" si="6"/>
        <v>1.4583120984961192E-2</v>
      </c>
      <c r="I50">
        <f t="shared" si="7"/>
        <v>3.3503214172295327E-2</v>
      </c>
      <c r="J50">
        <f t="shared" si="8"/>
        <v>7.6970174012036929E-2</v>
      </c>
      <c r="K50">
        <f t="shared" si="9"/>
        <v>0.17680382811963466</v>
      </c>
    </row>
    <row r="51" spans="1:12" x14ac:dyDescent="0.2">
      <c r="A51">
        <v>37</v>
      </c>
      <c r="B51">
        <f t="shared" si="0"/>
        <v>3</v>
      </c>
      <c r="C51">
        <f t="shared" si="1"/>
        <v>6</v>
      </c>
      <c r="D51">
        <f t="shared" si="2"/>
        <v>88</v>
      </c>
      <c r="E51">
        <f t="shared" si="3"/>
        <v>212</v>
      </c>
      <c r="F51">
        <f t="shared" si="4"/>
        <v>88</v>
      </c>
      <c r="G51">
        <f t="shared" si="5"/>
        <v>0.27523337033656448</v>
      </c>
      <c r="H51">
        <f t="shared" si="6"/>
        <v>1.329575935535437E-2</v>
      </c>
      <c r="I51">
        <f t="shared" si="7"/>
        <v>3.0545633799864007E-2</v>
      </c>
      <c r="J51">
        <f t="shared" si="8"/>
        <v>7.0175438596235928E-2</v>
      </c>
      <c r="K51">
        <f t="shared" si="9"/>
        <v>0.16121653858511018</v>
      </c>
    </row>
    <row r="52" spans="1:12" x14ac:dyDescent="0.2">
      <c r="A52">
        <v>38</v>
      </c>
      <c r="B52">
        <f t="shared" si="0"/>
        <v>3</v>
      </c>
      <c r="C52">
        <f t="shared" si="1"/>
        <v>7</v>
      </c>
      <c r="D52">
        <f t="shared" si="2"/>
        <v>90.666666666666657</v>
      </c>
      <c r="E52">
        <f t="shared" si="3"/>
        <v>209.33333333333334</v>
      </c>
      <c r="F52">
        <f t="shared" si="4"/>
        <v>90.666666666666657</v>
      </c>
      <c r="G52">
        <f t="shared" si="5"/>
        <v>0.25093968384225629</v>
      </c>
      <c r="H52">
        <f t="shared" si="6"/>
        <v>1.212204280673488E-2</v>
      </c>
      <c r="I52">
        <f t="shared" si="7"/>
        <v>2.7849141262600002E-2</v>
      </c>
      <c r="J52">
        <f t="shared" si="8"/>
        <v>6.3980525512817132E-2</v>
      </c>
      <c r="K52">
        <f t="shared" si="9"/>
        <v>0.14698797426010429</v>
      </c>
    </row>
    <row r="53" spans="1:12" x14ac:dyDescent="0.2">
      <c r="A53">
        <v>39</v>
      </c>
      <c r="B53">
        <f t="shared" si="0"/>
        <v>3</v>
      </c>
      <c r="C53">
        <f t="shared" si="1"/>
        <v>8</v>
      </c>
      <c r="D53">
        <f t="shared" si="2"/>
        <v>93.333333333333329</v>
      </c>
      <c r="E53">
        <f t="shared" si="3"/>
        <v>206.66666666666669</v>
      </c>
      <c r="F53">
        <f t="shared" si="4"/>
        <v>93.333333333333329</v>
      </c>
      <c r="G53">
        <f t="shared" si="5"/>
        <v>0.22878786180328922</v>
      </c>
      <c r="H53">
        <f t="shared" si="6"/>
        <v>1.1051939034165556E-2</v>
      </c>
      <c r="I53">
        <f t="shared" si="7"/>
        <v>2.5390688376146987E-2</v>
      </c>
      <c r="J53">
        <f t="shared" si="8"/>
        <v>5.8332483939838427E-2</v>
      </c>
      <c r="K53">
        <f t="shared" si="9"/>
        <v>0.13401275045313826</v>
      </c>
    </row>
    <row r="54" spans="1:12" x14ac:dyDescent="0.2">
      <c r="A54">
        <v>40</v>
      </c>
      <c r="B54">
        <f t="shared" si="0"/>
        <v>3</v>
      </c>
      <c r="C54">
        <f t="shared" si="1"/>
        <v>9</v>
      </c>
      <c r="D54">
        <f t="shared" si="2"/>
        <v>96</v>
      </c>
      <c r="E54">
        <f t="shared" si="3"/>
        <v>204</v>
      </c>
      <c r="F54">
        <f t="shared" si="4"/>
        <v>96</v>
      </c>
      <c r="G54">
        <f t="shared" si="5"/>
        <v>0.2085911188418742</v>
      </c>
      <c r="H54">
        <f t="shared" si="6"/>
        <v>1.0076301359623119E-2</v>
      </c>
      <c r="I54">
        <f t="shared" si="7"/>
        <v>2.3149261592506919E-2</v>
      </c>
      <c r="J54">
        <f t="shared" si="8"/>
        <v>5.3183037421416487E-2</v>
      </c>
      <c r="K54">
        <f t="shared" si="9"/>
        <v>0.12218251846832767</v>
      </c>
    </row>
    <row r="55" spans="1:12" s="1" customFormat="1" x14ac:dyDescent="0.2">
      <c r="A55" s="1">
        <v>41</v>
      </c>
      <c r="B55" s="1">
        <f t="shared" si="0"/>
        <v>4</v>
      </c>
      <c r="C55" s="1">
        <f t="shared" si="1"/>
        <v>0</v>
      </c>
      <c r="D55" s="1">
        <f t="shared" si="2"/>
        <v>96</v>
      </c>
      <c r="E55" s="1">
        <f t="shared" si="3"/>
        <v>204</v>
      </c>
      <c r="F55" s="1">
        <f t="shared" si="4"/>
        <v>96</v>
      </c>
      <c r="G55" s="1">
        <f t="shared" si="5"/>
        <v>0.2085911188418742</v>
      </c>
      <c r="H55" s="1">
        <f t="shared" si="6"/>
        <v>1.0076301359623119E-2</v>
      </c>
      <c r="I55" s="1">
        <f t="shared" si="7"/>
        <v>2.3149261592506919E-2</v>
      </c>
      <c r="J55" s="1">
        <f t="shared" si="8"/>
        <v>5.3183037421416487E-2</v>
      </c>
      <c r="K55" s="1">
        <f t="shared" si="9"/>
        <v>0.12218251846832767</v>
      </c>
      <c r="L55" s="1">
        <f t="shared" ref="L55:L118" si="10">$C$11*(EXP(-$C$7*($D55-($L$14-1)*$C$3))-EXP(-$C$5*($D55-($L$14-1)*$C$3)))</f>
        <v>0</v>
      </c>
    </row>
    <row r="56" spans="1:12" x14ac:dyDescent="0.2">
      <c r="A56">
        <v>42</v>
      </c>
      <c r="B56">
        <f t="shared" si="0"/>
        <v>4</v>
      </c>
      <c r="C56">
        <f t="shared" si="1"/>
        <v>1</v>
      </c>
      <c r="D56">
        <f t="shared" si="2"/>
        <v>98.666666666666657</v>
      </c>
      <c r="E56">
        <f t="shared" si="3"/>
        <v>201.33333333333334</v>
      </c>
      <c r="F56">
        <f t="shared" si="4"/>
        <v>98.666666666666657</v>
      </c>
      <c r="G56">
        <f t="shared" si="5"/>
        <v>0.40189157249558233</v>
      </c>
      <c r="H56">
        <f t="shared" si="6"/>
        <v>9.1867905510581351E-3</v>
      </c>
      <c r="I56">
        <f t="shared" si="7"/>
        <v>2.1105702387405563E-2</v>
      </c>
      <c r="J56">
        <f t="shared" si="8"/>
        <v>4.8488171226939381E-2</v>
      </c>
      <c r="K56">
        <f t="shared" si="9"/>
        <v>0.11139656241541239</v>
      </c>
      <c r="L56">
        <f t="shared" si="10"/>
        <v>0.21171434591476684</v>
      </c>
    </row>
    <row r="57" spans="1:12" x14ac:dyDescent="0.2">
      <c r="A57">
        <v>43</v>
      </c>
      <c r="B57">
        <f t="shared" si="0"/>
        <v>4</v>
      </c>
      <c r="C57">
        <f t="shared" si="1"/>
        <v>2</v>
      </c>
      <c r="D57">
        <f t="shared" si="2"/>
        <v>101.33333333333334</v>
      </c>
      <c r="E57">
        <f t="shared" si="3"/>
        <v>198.66666666666666</v>
      </c>
      <c r="F57">
        <f t="shared" si="4"/>
        <v>101.33333333333334</v>
      </c>
      <c r="G57">
        <f t="shared" si="5"/>
        <v>0.39975650671648288</v>
      </c>
      <c r="H57">
        <f t="shared" si="6"/>
        <v>8.3758035430738301E-3</v>
      </c>
      <c r="I57">
        <f t="shared" si="7"/>
        <v>1.9242543503414485E-2</v>
      </c>
      <c r="J57">
        <f t="shared" si="8"/>
        <v>4.4207756136662182E-2</v>
      </c>
      <c r="K57">
        <f t="shared" si="9"/>
        <v>0.10156275308960337</v>
      </c>
      <c r="L57">
        <f t="shared" si="10"/>
        <v>0.226367650443729</v>
      </c>
    </row>
    <row r="58" spans="1:12" x14ac:dyDescent="0.2">
      <c r="A58">
        <v>44</v>
      </c>
      <c r="B58">
        <f t="shared" si="0"/>
        <v>4</v>
      </c>
      <c r="C58">
        <f t="shared" si="1"/>
        <v>3</v>
      </c>
      <c r="D58">
        <f t="shared" si="2"/>
        <v>104</v>
      </c>
      <c r="E58">
        <f t="shared" si="3"/>
        <v>196</v>
      </c>
      <c r="F58">
        <f t="shared" si="4"/>
        <v>104</v>
      </c>
      <c r="G58">
        <f t="shared" si="5"/>
        <v>0.36971817829985271</v>
      </c>
      <c r="H58">
        <f t="shared" si="6"/>
        <v>7.6364084499660045E-3</v>
      </c>
      <c r="I58">
        <f t="shared" si="7"/>
        <v>1.7543859649122806E-2</v>
      </c>
      <c r="J58">
        <f t="shared" si="8"/>
        <v>4.0305205438492468E-2</v>
      </c>
      <c r="K58">
        <f t="shared" si="9"/>
        <v>9.2597046304671707E-2</v>
      </c>
      <c r="L58">
        <f t="shared" si="10"/>
        <v>0.21163565845759974</v>
      </c>
    </row>
    <row r="59" spans="1:12" x14ac:dyDescent="0.2">
      <c r="A59">
        <v>45</v>
      </c>
      <c r="B59">
        <f t="shared" si="0"/>
        <v>4</v>
      </c>
      <c r="C59">
        <f t="shared" si="1"/>
        <v>4</v>
      </c>
      <c r="D59">
        <f t="shared" si="2"/>
        <v>106.66666666666667</v>
      </c>
      <c r="E59">
        <f t="shared" si="3"/>
        <v>193.33333333333331</v>
      </c>
      <c r="F59">
        <f t="shared" si="4"/>
        <v>106.66666666666667</v>
      </c>
      <c r="G59">
        <f t="shared" si="5"/>
        <v>0.33790738679777532</v>
      </c>
      <c r="H59">
        <f t="shared" si="6"/>
        <v>6.9622853156499987E-3</v>
      </c>
      <c r="I59">
        <f t="shared" si="7"/>
        <v>1.5995131378214327E-2</v>
      </c>
      <c r="J59">
        <f t="shared" si="8"/>
        <v>3.6747162204232513E-2</v>
      </c>
      <c r="K59">
        <f t="shared" si="9"/>
        <v>8.4422809539329305E-2</v>
      </c>
      <c r="L59">
        <f t="shared" si="10"/>
        <v>0.19377999836034915</v>
      </c>
    </row>
    <row r="60" spans="1:12" x14ac:dyDescent="0.2">
      <c r="A60">
        <v>46</v>
      </c>
      <c r="B60">
        <f t="shared" si="0"/>
        <v>4</v>
      </c>
      <c r="C60">
        <f t="shared" si="1"/>
        <v>5</v>
      </c>
      <c r="D60">
        <f t="shared" si="2"/>
        <v>109.33333333333333</v>
      </c>
      <c r="E60">
        <f t="shared" si="3"/>
        <v>190.66666666666669</v>
      </c>
      <c r="F60">
        <f t="shared" si="4"/>
        <v>109.33333333333333</v>
      </c>
      <c r="G60">
        <f t="shared" si="5"/>
        <v>0.30820800938296489</v>
      </c>
      <c r="H60">
        <f t="shared" si="6"/>
        <v>6.3476720940367493E-3</v>
      </c>
      <c r="I60">
        <f t="shared" si="7"/>
        <v>1.4583120984961192E-2</v>
      </c>
      <c r="J60">
        <f t="shared" si="8"/>
        <v>3.3503214172295327E-2</v>
      </c>
      <c r="K60">
        <f t="shared" si="9"/>
        <v>7.6970174012036929E-2</v>
      </c>
      <c r="L60">
        <f t="shared" si="10"/>
        <v>0.17680382811963466</v>
      </c>
    </row>
    <row r="61" spans="1:12" x14ac:dyDescent="0.2">
      <c r="A61">
        <v>47</v>
      </c>
      <c r="B61">
        <f t="shared" si="0"/>
        <v>4</v>
      </c>
      <c r="C61">
        <f t="shared" si="1"/>
        <v>6</v>
      </c>
      <c r="D61">
        <f t="shared" si="2"/>
        <v>112</v>
      </c>
      <c r="E61">
        <f t="shared" si="3"/>
        <v>188</v>
      </c>
      <c r="F61">
        <f t="shared" si="4"/>
        <v>112</v>
      </c>
      <c r="G61">
        <f t="shared" si="5"/>
        <v>0.28102068573469119</v>
      </c>
      <c r="H61">
        <f t="shared" si="6"/>
        <v>5.7873153981267316E-3</v>
      </c>
      <c r="I61">
        <f t="shared" si="7"/>
        <v>1.329575935535437E-2</v>
      </c>
      <c r="J61">
        <f t="shared" si="8"/>
        <v>3.0545633799864007E-2</v>
      </c>
      <c r="K61">
        <f t="shared" si="9"/>
        <v>7.0175438596235928E-2</v>
      </c>
      <c r="L61">
        <f t="shared" si="10"/>
        <v>0.16121653858511018</v>
      </c>
    </row>
    <row r="62" spans="1:12" x14ac:dyDescent="0.2">
      <c r="A62">
        <v>48</v>
      </c>
      <c r="B62">
        <f t="shared" si="0"/>
        <v>4</v>
      </c>
      <c r="C62">
        <f t="shared" si="1"/>
        <v>7</v>
      </c>
      <c r="D62">
        <f t="shared" si="2"/>
        <v>114.66666666666666</v>
      </c>
      <c r="E62">
        <f t="shared" si="3"/>
        <v>185.33333333333334</v>
      </c>
      <c r="F62">
        <f t="shared" si="4"/>
        <v>114.66666666666666</v>
      </c>
      <c r="G62">
        <f t="shared" si="5"/>
        <v>0.25621610943910766</v>
      </c>
      <c r="H62">
        <f t="shared" si="6"/>
        <v>5.2764255968513925E-3</v>
      </c>
      <c r="I62">
        <f t="shared" si="7"/>
        <v>1.212204280673488E-2</v>
      </c>
      <c r="J62">
        <f t="shared" si="8"/>
        <v>2.7849141262600002E-2</v>
      </c>
      <c r="K62">
        <f t="shared" si="9"/>
        <v>6.3980525512817132E-2</v>
      </c>
      <c r="L62">
        <f t="shared" si="10"/>
        <v>0.14698797426010429</v>
      </c>
    </row>
    <row r="63" spans="1:12" x14ac:dyDescent="0.2">
      <c r="A63">
        <v>49</v>
      </c>
      <c r="B63">
        <f t="shared" si="0"/>
        <v>4</v>
      </c>
      <c r="C63">
        <f t="shared" si="1"/>
        <v>8</v>
      </c>
      <c r="D63">
        <f t="shared" si="2"/>
        <v>117.33333333333334</v>
      </c>
      <c r="E63">
        <f t="shared" si="3"/>
        <v>182.66666666666666</v>
      </c>
      <c r="F63">
        <f t="shared" si="4"/>
        <v>117.33333333333334</v>
      </c>
      <c r="G63">
        <f t="shared" si="5"/>
        <v>0.23359849767914276</v>
      </c>
      <c r="H63">
        <f t="shared" si="6"/>
        <v>4.8106358758536229E-3</v>
      </c>
      <c r="I63">
        <f t="shared" si="7"/>
        <v>1.1051939034165549E-2</v>
      </c>
      <c r="J63">
        <f t="shared" si="8"/>
        <v>2.539068837614698E-2</v>
      </c>
      <c r="K63">
        <f t="shared" si="9"/>
        <v>5.8332483939838399E-2</v>
      </c>
      <c r="L63">
        <f t="shared" si="10"/>
        <v>0.13401275045313821</v>
      </c>
    </row>
    <row r="64" spans="1:12" x14ac:dyDescent="0.2">
      <c r="A64">
        <v>50</v>
      </c>
      <c r="B64">
        <f t="shared" si="0"/>
        <v>4</v>
      </c>
      <c r="C64">
        <f t="shared" si="1"/>
        <v>9</v>
      </c>
      <c r="D64">
        <f t="shared" si="2"/>
        <v>120</v>
      </c>
      <c r="E64">
        <f t="shared" si="3"/>
        <v>180</v>
      </c>
      <c r="F64">
        <f t="shared" si="4"/>
        <v>120</v>
      </c>
      <c r="G64">
        <f t="shared" si="5"/>
        <v>0.21297708375415492</v>
      </c>
      <c r="H64">
        <f t="shared" si="6"/>
        <v>4.3859649122807032E-3</v>
      </c>
      <c r="I64">
        <f t="shared" si="7"/>
        <v>1.0076301359623119E-2</v>
      </c>
      <c r="J64">
        <f t="shared" si="8"/>
        <v>2.3149261592506919E-2</v>
      </c>
      <c r="K64">
        <f t="shared" si="9"/>
        <v>5.3183037421416487E-2</v>
      </c>
      <c r="L64">
        <f t="shared" si="10"/>
        <v>0.12218251846832767</v>
      </c>
    </row>
    <row r="65" spans="1:14" s="1" customFormat="1" x14ac:dyDescent="0.2">
      <c r="A65" s="1">
        <v>51</v>
      </c>
      <c r="B65" s="1">
        <f t="shared" si="0"/>
        <v>5</v>
      </c>
      <c r="C65" s="1">
        <f t="shared" si="1"/>
        <v>0</v>
      </c>
      <c r="D65" s="1">
        <f t="shared" si="2"/>
        <v>120</v>
      </c>
      <c r="E65" s="1">
        <f t="shared" si="3"/>
        <v>180</v>
      </c>
      <c r="F65" s="1">
        <f t="shared" si="4"/>
        <v>120</v>
      </c>
      <c r="G65" s="1">
        <f t="shared" si="5"/>
        <v>0.21297708375415492</v>
      </c>
      <c r="H65" s="1">
        <f t="shared" si="6"/>
        <v>4.3859649122807032E-3</v>
      </c>
      <c r="I65" s="1">
        <f t="shared" si="7"/>
        <v>1.0076301359623119E-2</v>
      </c>
      <c r="J65" s="1">
        <f t="shared" si="8"/>
        <v>2.3149261592506919E-2</v>
      </c>
      <c r="K65" s="1">
        <f t="shared" si="9"/>
        <v>5.3183037421416487E-2</v>
      </c>
      <c r="L65" s="1">
        <f t="shared" si="10"/>
        <v>0.12218251846832767</v>
      </c>
      <c r="M65" s="1">
        <f t="shared" ref="M65:M128" si="11">$C$11*(EXP(-$C$7*($D65-($M$14-1)*$C$3))-EXP(-$C$5*($D65-($M$14-1)*$C$3)))</f>
        <v>0</v>
      </c>
    </row>
    <row r="66" spans="1:14" x14ac:dyDescent="0.2">
      <c r="A66">
        <v>52</v>
      </c>
      <c r="B66">
        <f t="shared" si="0"/>
        <v>5</v>
      </c>
      <c r="C66">
        <f t="shared" si="1"/>
        <v>1</v>
      </c>
      <c r="D66">
        <f t="shared" si="2"/>
        <v>122.66666666666666</v>
      </c>
      <c r="E66">
        <f t="shared" si="3"/>
        <v>177.33333333333334</v>
      </c>
      <c r="F66">
        <f t="shared" si="4"/>
        <v>122.66666666666666</v>
      </c>
      <c r="G66">
        <f t="shared" si="5"/>
        <v>0.4058903553401359</v>
      </c>
      <c r="H66">
        <f t="shared" si="6"/>
        <v>3.9987828445535844E-3</v>
      </c>
      <c r="I66">
        <f t="shared" si="7"/>
        <v>9.1867905510581351E-3</v>
      </c>
      <c r="J66">
        <f t="shared" si="8"/>
        <v>2.1105702387405563E-2</v>
      </c>
      <c r="K66">
        <f t="shared" si="9"/>
        <v>4.8488171226939381E-2</v>
      </c>
      <c r="L66">
        <f t="shared" si="10"/>
        <v>0.11139656241541239</v>
      </c>
      <c r="M66">
        <f t="shared" si="11"/>
        <v>0.21171434591476684</v>
      </c>
    </row>
    <row r="67" spans="1:14" x14ac:dyDescent="0.2">
      <c r="A67">
        <v>53</v>
      </c>
      <c r="B67">
        <f t="shared" si="0"/>
        <v>5</v>
      </c>
      <c r="C67">
        <f t="shared" si="1"/>
        <v>2</v>
      </c>
      <c r="D67">
        <f t="shared" si="2"/>
        <v>125.33333333333334</v>
      </c>
      <c r="E67">
        <f t="shared" si="3"/>
        <v>174.66666666666666</v>
      </c>
      <c r="F67">
        <f t="shared" si="4"/>
        <v>125.33333333333334</v>
      </c>
      <c r="G67">
        <f t="shared" si="5"/>
        <v>0.40340228696272318</v>
      </c>
      <c r="H67">
        <f t="shared" si="6"/>
        <v>3.6457802462402972E-3</v>
      </c>
      <c r="I67">
        <f t="shared" si="7"/>
        <v>8.3758035430738301E-3</v>
      </c>
      <c r="J67">
        <f t="shared" si="8"/>
        <v>1.9242543503414485E-2</v>
      </c>
      <c r="K67">
        <f t="shared" si="9"/>
        <v>4.4207756136662182E-2</v>
      </c>
      <c r="L67">
        <f t="shared" si="10"/>
        <v>0.10156275308960337</v>
      </c>
      <c r="M67">
        <f t="shared" si="11"/>
        <v>0.226367650443729</v>
      </c>
    </row>
    <row r="68" spans="1:14" x14ac:dyDescent="0.2">
      <c r="A68">
        <v>54</v>
      </c>
      <c r="B68">
        <f t="shared" si="0"/>
        <v>5</v>
      </c>
      <c r="C68">
        <f t="shared" si="1"/>
        <v>3</v>
      </c>
      <c r="D68">
        <f t="shared" si="2"/>
        <v>128</v>
      </c>
      <c r="E68">
        <f t="shared" si="3"/>
        <v>172</v>
      </c>
      <c r="F68">
        <f t="shared" si="4"/>
        <v>128</v>
      </c>
      <c r="G68">
        <f t="shared" si="5"/>
        <v>0.37304211813869131</v>
      </c>
      <c r="H68">
        <f t="shared" si="6"/>
        <v>3.3239398388385934E-3</v>
      </c>
      <c r="I68">
        <f t="shared" si="7"/>
        <v>7.6364084499660045E-3</v>
      </c>
      <c r="J68">
        <f t="shared" si="8"/>
        <v>1.7543859649122806E-2</v>
      </c>
      <c r="K68">
        <f t="shared" si="9"/>
        <v>4.0305205438492468E-2</v>
      </c>
      <c r="L68">
        <f t="shared" si="10"/>
        <v>9.2597046304671707E-2</v>
      </c>
      <c r="M68">
        <f t="shared" si="11"/>
        <v>0.21163565845759974</v>
      </c>
    </row>
    <row r="69" spans="1:14" x14ac:dyDescent="0.2">
      <c r="A69">
        <v>55</v>
      </c>
      <c r="B69">
        <f t="shared" si="0"/>
        <v>5</v>
      </c>
      <c r="C69">
        <f t="shared" si="1"/>
        <v>4</v>
      </c>
      <c r="D69">
        <f t="shared" si="2"/>
        <v>130.66666666666669</v>
      </c>
      <c r="E69">
        <f t="shared" si="3"/>
        <v>169.33333333333331</v>
      </c>
      <c r="F69">
        <f t="shared" si="4"/>
        <v>130.66666666666669</v>
      </c>
      <c r="G69">
        <f t="shared" si="5"/>
        <v>0.3409378974994588</v>
      </c>
      <c r="H69">
        <f t="shared" si="6"/>
        <v>3.0305107016837187E-3</v>
      </c>
      <c r="I69">
        <f t="shared" si="7"/>
        <v>6.9622853156499961E-3</v>
      </c>
      <c r="J69">
        <f t="shared" si="8"/>
        <v>1.599513137821432E-2</v>
      </c>
      <c r="K69">
        <f t="shared" si="9"/>
        <v>3.6747162204232499E-2</v>
      </c>
      <c r="L69">
        <f t="shared" si="10"/>
        <v>8.4422809539329249E-2</v>
      </c>
      <c r="M69">
        <f t="shared" si="11"/>
        <v>0.19377999836034907</v>
      </c>
    </row>
    <row r="70" spans="1:14" x14ac:dyDescent="0.2">
      <c r="A70">
        <v>56</v>
      </c>
      <c r="B70">
        <f t="shared" si="0"/>
        <v>5</v>
      </c>
      <c r="C70">
        <f t="shared" si="1"/>
        <v>5</v>
      </c>
      <c r="D70">
        <f t="shared" si="2"/>
        <v>133.33333333333331</v>
      </c>
      <c r="E70">
        <f t="shared" si="3"/>
        <v>166.66666666666669</v>
      </c>
      <c r="F70">
        <f t="shared" si="4"/>
        <v>133.33333333333331</v>
      </c>
      <c r="G70">
        <f t="shared" si="5"/>
        <v>0.31097099414150642</v>
      </c>
      <c r="H70">
        <f t="shared" si="6"/>
        <v>2.7629847585413907E-3</v>
      </c>
      <c r="I70">
        <f t="shared" si="7"/>
        <v>6.3476720940367519E-3</v>
      </c>
      <c r="J70">
        <f t="shared" si="8"/>
        <v>1.4583120984961197E-2</v>
      </c>
      <c r="K70">
        <f t="shared" si="9"/>
        <v>3.3503214172295341E-2</v>
      </c>
      <c r="L70">
        <f t="shared" si="10"/>
        <v>7.6970174012036985E-2</v>
      </c>
      <c r="M70">
        <f t="shared" si="11"/>
        <v>0.17680382811963474</v>
      </c>
    </row>
    <row r="71" spans="1:14" x14ac:dyDescent="0.2">
      <c r="A71">
        <v>57</v>
      </c>
      <c r="B71">
        <f t="shared" si="0"/>
        <v>5</v>
      </c>
      <c r="C71">
        <f t="shared" si="1"/>
        <v>6</v>
      </c>
      <c r="D71">
        <f t="shared" si="2"/>
        <v>136</v>
      </c>
      <c r="E71">
        <f t="shared" si="3"/>
        <v>164</v>
      </c>
      <c r="F71">
        <f t="shared" si="4"/>
        <v>136</v>
      </c>
      <c r="G71">
        <f t="shared" si="5"/>
        <v>0.283539761074597</v>
      </c>
      <c r="H71">
        <f t="shared" si="6"/>
        <v>2.5190753399057793E-3</v>
      </c>
      <c r="I71">
        <f t="shared" si="7"/>
        <v>5.7873153981267316E-3</v>
      </c>
      <c r="J71">
        <f t="shared" si="8"/>
        <v>1.329575935535437E-2</v>
      </c>
      <c r="K71">
        <f t="shared" si="9"/>
        <v>3.0545633799864007E-2</v>
      </c>
      <c r="L71">
        <f t="shared" si="10"/>
        <v>7.0175438596235928E-2</v>
      </c>
      <c r="M71">
        <f t="shared" si="11"/>
        <v>0.16121653858511018</v>
      </c>
    </row>
    <row r="72" spans="1:14" x14ac:dyDescent="0.2">
      <c r="A72">
        <v>58</v>
      </c>
      <c r="B72">
        <f t="shared" si="0"/>
        <v>5</v>
      </c>
      <c r="C72">
        <f t="shared" si="1"/>
        <v>7</v>
      </c>
      <c r="D72">
        <f t="shared" si="2"/>
        <v>138.66666666666666</v>
      </c>
      <c r="E72">
        <f t="shared" si="3"/>
        <v>161.33333333333334</v>
      </c>
      <c r="F72">
        <f t="shared" si="4"/>
        <v>138.66666666666666</v>
      </c>
      <c r="G72">
        <f t="shared" si="5"/>
        <v>0.25851280707687224</v>
      </c>
      <c r="H72">
        <f t="shared" si="6"/>
        <v>2.2966976377645338E-3</v>
      </c>
      <c r="I72">
        <f t="shared" si="7"/>
        <v>5.2764255968513925E-3</v>
      </c>
      <c r="J72">
        <f t="shared" si="8"/>
        <v>1.212204280673488E-2</v>
      </c>
      <c r="K72">
        <f t="shared" si="9"/>
        <v>2.7849141262600002E-2</v>
      </c>
      <c r="L72">
        <f t="shared" si="10"/>
        <v>6.3980525512817132E-2</v>
      </c>
      <c r="M72">
        <f t="shared" si="11"/>
        <v>0.14698797426010429</v>
      </c>
    </row>
    <row r="73" spans="1:14" x14ac:dyDescent="0.2">
      <c r="A73">
        <v>59</v>
      </c>
      <c r="B73">
        <f t="shared" si="0"/>
        <v>5</v>
      </c>
      <c r="C73">
        <f t="shared" si="1"/>
        <v>8</v>
      </c>
      <c r="D73">
        <f t="shared" si="2"/>
        <v>141.33333333333334</v>
      </c>
      <c r="E73">
        <f t="shared" si="3"/>
        <v>158.66666666666666</v>
      </c>
      <c r="F73">
        <f t="shared" si="4"/>
        <v>141.33333333333334</v>
      </c>
      <c r="G73">
        <f t="shared" si="5"/>
        <v>0.23569244856491123</v>
      </c>
      <c r="H73">
        <f t="shared" si="6"/>
        <v>2.0939508857684571E-3</v>
      </c>
      <c r="I73">
        <f t="shared" si="7"/>
        <v>4.8106358758536229E-3</v>
      </c>
      <c r="J73">
        <f t="shared" si="8"/>
        <v>1.1051939034165549E-2</v>
      </c>
      <c r="K73">
        <f t="shared" si="9"/>
        <v>2.539068837614698E-2</v>
      </c>
      <c r="L73">
        <f t="shared" si="10"/>
        <v>5.8332483939838399E-2</v>
      </c>
      <c r="M73">
        <f t="shared" si="11"/>
        <v>0.13401275045313821</v>
      </c>
    </row>
    <row r="74" spans="1:14" x14ac:dyDescent="0.2">
      <c r="A74">
        <v>60</v>
      </c>
      <c r="B74">
        <f t="shared" si="0"/>
        <v>5</v>
      </c>
      <c r="C74">
        <f t="shared" si="1"/>
        <v>9</v>
      </c>
      <c r="D74">
        <f t="shared" si="2"/>
        <v>144</v>
      </c>
      <c r="E74">
        <f t="shared" si="3"/>
        <v>156</v>
      </c>
      <c r="F74">
        <f t="shared" si="4"/>
        <v>144</v>
      </c>
      <c r="G74">
        <f t="shared" si="5"/>
        <v>0.2148861858666464</v>
      </c>
      <c r="H74">
        <f t="shared" si="6"/>
        <v>1.9091021124915007E-3</v>
      </c>
      <c r="I74">
        <f t="shared" si="7"/>
        <v>4.3859649122807032E-3</v>
      </c>
      <c r="J74">
        <f t="shared" si="8"/>
        <v>1.0076301359623119E-2</v>
      </c>
      <c r="K74">
        <f t="shared" si="9"/>
        <v>2.3149261592506919E-2</v>
      </c>
      <c r="L74">
        <f t="shared" si="10"/>
        <v>5.3183037421416487E-2</v>
      </c>
      <c r="M74">
        <f t="shared" si="11"/>
        <v>0.12218251846832767</v>
      </c>
    </row>
    <row r="75" spans="1:14" s="1" customFormat="1" x14ac:dyDescent="0.2">
      <c r="A75" s="1">
        <v>61</v>
      </c>
      <c r="B75" s="1">
        <f t="shared" si="0"/>
        <v>6</v>
      </c>
      <c r="C75" s="1">
        <f t="shared" si="1"/>
        <v>0</v>
      </c>
      <c r="D75" s="1">
        <f t="shared" si="2"/>
        <v>144</v>
      </c>
      <c r="E75" s="1">
        <f t="shared" si="3"/>
        <v>156</v>
      </c>
      <c r="F75" s="1">
        <f t="shared" si="4"/>
        <v>144</v>
      </c>
      <c r="G75" s="1">
        <f t="shared" si="5"/>
        <v>0.2148861858666464</v>
      </c>
      <c r="H75" s="1">
        <f t="shared" si="6"/>
        <v>1.9091021124915007E-3</v>
      </c>
      <c r="I75" s="1">
        <f t="shared" si="7"/>
        <v>4.3859649122807032E-3</v>
      </c>
      <c r="J75" s="1">
        <f t="shared" si="8"/>
        <v>1.0076301359623119E-2</v>
      </c>
      <c r="K75" s="1">
        <f t="shared" si="9"/>
        <v>2.3149261592506919E-2</v>
      </c>
      <c r="L75" s="1">
        <f t="shared" si="10"/>
        <v>5.3183037421416487E-2</v>
      </c>
      <c r="M75" s="1">
        <f t="shared" si="11"/>
        <v>0.12218251846832767</v>
      </c>
      <c r="N75" s="1">
        <f t="shared" ref="N75:N138" si="12">$C$11*(EXP(-$C$7*($D75-($N$14-1)*$C$3))-EXP(-$C$5*($D75-($N$14-1)*$C$3)))</f>
        <v>0</v>
      </c>
    </row>
    <row r="76" spans="1:14" x14ac:dyDescent="0.2">
      <c r="A76">
        <v>62</v>
      </c>
      <c r="B76">
        <f t="shared" si="0"/>
        <v>6</v>
      </c>
      <c r="C76">
        <f t="shared" si="1"/>
        <v>1</v>
      </c>
      <c r="D76">
        <f t="shared" si="2"/>
        <v>146.66666666666666</v>
      </c>
      <c r="E76">
        <f t="shared" si="3"/>
        <v>153.33333333333334</v>
      </c>
      <c r="F76">
        <f t="shared" si="4"/>
        <v>146.66666666666666</v>
      </c>
      <c r="G76">
        <f t="shared" si="5"/>
        <v>0.40763092666904838</v>
      </c>
      <c r="H76">
        <f t="shared" si="6"/>
        <v>1.7405713289125001E-3</v>
      </c>
      <c r="I76">
        <f t="shared" si="7"/>
        <v>3.9987828445535844E-3</v>
      </c>
      <c r="J76">
        <f t="shared" si="8"/>
        <v>9.1867905510581351E-3</v>
      </c>
      <c r="K76">
        <f t="shared" si="9"/>
        <v>2.1105702387405563E-2</v>
      </c>
      <c r="L76">
        <f t="shared" si="10"/>
        <v>4.8488171226939381E-2</v>
      </c>
      <c r="M76">
        <f t="shared" si="11"/>
        <v>0.11139656241541239</v>
      </c>
      <c r="N76">
        <f t="shared" si="12"/>
        <v>0.21171434591476684</v>
      </c>
    </row>
    <row r="77" spans="1:14" x14ac:dyDescent="0.2">
      <c r="A77">
        <v>63</v>
      </c>
      <c r="B77">
        <f t="shared" si="0"/>
        <v>6</v>
      </c>
      <c r="C77">
        <f t="shared" si="1"/>
        <v>2</v>
      </c>
      <c r="D77">
        <f t="shared" si="2"/>
        <v>149.33333333333334</v>
      </c>
      <c r="E77">
        <f t="shared" si="3"/>
        <v>150.66666666666666</v>
      </c>
      <c r="F77">
        <f t="shared" si="4"/>
        <v>149.33333333333334</v>
      </c>
      <c r="G77">
        <f t="shared" si="5"/>
        <v>0.40498920498623237</v>
      </c>
      <c r="H77">
        <f t="shared" si="6"/>
        <v>1.5869180235091862E-3</v>
      </c>
      <c r="I77">
        <f t="shared" si="7"/>
        <v>3.6457802462402972E-3</v>
      </c>
      <c r="J77">
        <f t="shared" si="8"/>
        <v>8.3758035430738301E-3</v>
      </c>
      <c r="K77">
        <f t="shared" si="9"/>
        <v>1.9242543503414485E-2</v>
      </c>
      <c r="L77">
        <f t="shared" si="10"/>
        <v>4.4207756136662182E-2</v>
      </c>
      <c r="M77">
        <f t="shared" si="11"/>
        <v>0.10156275308960337</v>
      </c>
      <c r="N77">
        <f t="shared" si="12"/>
        <v>0.226367650443729</v>
      </c>
    </row>
    <row r="78" spans="1:14" x14ac:dyDescent="0.2">
      <c r="A78">
        <v>64</v>
      </c>
      <c r="B78">
        <f t="shared" si="0"/>
        <v>6</v>
      </c>
      <c r="C78">
        <f t="shared" si="1"/>
        <v>3</v>
      </c>
      <c r="D78">
        <f t="shared" si="2"/>
        <v>152</v>
      </c>
      <c r="E78">
        <f t="shared" si="3"/>
        <v>148</v>
      </c>
      <c r="F78">
        <f t="shared" si="4"/>
        <v>152</v>
      </c>
      <c r="G78">
        <f t="shared" si="5"/>
        <v>0.37448894698822299</v>
      </c>
      <c r="H78">
        <f t="shared" si="6"/>
        <v>1.4468288495316827E-3</v>
      </c>
      <c r="I78">
        <f t="shared" si="7"/>
        <v>3.3239398388385934E-3</v>
      </c>
      <c r="J78">
        <f t="shared" si="8"/>
        <v>7.6364084499660045E-3</v>
      </c>
      <c r="K78">
        <f t="shared" si="9"/>
        <v>1.7543859649122806E-2</v>
      </c>
      <c r="L78">
        <f t="shared" si="10"/>
        <v>4.0305205438492468E-2</v>
      </c>
      <c r="M78">
        <f t="shared" si="11"/>
        <v>9.2597046304671707E-2</v>
      </c>
      <c r="N78">
        <f t="shared" si="12"/>
        <v>0.21163565845759974</v>
      </c>
    </row>
    <row r="79" spans="1:14" x14ac:dyDescent="0.2">
      <c r="A79">
        <v>65</v>
      </c>
      <c r="B79">
        <f t="shared" ref="B79:B142" si="13">FLOOR(A79-1,10)/10</f>
        <v>6</v>
      </c>
      <c r="C79">
        <f t="shared" ref="C79:C142" si="14">MOD(A79-1,10)</f>
        <v>4</v>
      </c>
      <c r="D79">
        <f t="shared" ref="D79:D142" si="15">(B79+C79/9)*$C$3</f>
        <v>154.66666666666669</v>
      </c>
      <c r="E79">
        <f t="shared" ref="E79:E142" si="16">$G$11-D79</f>
        <v>145.33333333333331</v>
      </c>
      <c r="F79">
        <f t="shared" ref="F79:F142" si="17">IF(E79&lt;0,NA(),D79)</f>
        <v>154.66666666666669</v>
      </c>
      <c r="G79">
        <f t="shared" ref="G79:G142" si="18">IF(E79&lt;0,NA(),SUM(H79:AZ79))</f>
        <v>0.3422570038986717</v>
      </c>
      <c r="H79">
        <f t="shared" ref="H79:H142" si="19">$C$10*(EXP(-$C$7*D79)-EXP(-$C$5*D79))</f>
        <v>1.3191063992128466E-3</v>
      </c>
      <c r="I79">
        <f t="shared" si="7"/>
        <v>3.0305107016837187E-3</v>
      </c>
      <c r="J79">
        <f t="shared" si="8"/>
        <v>6.9622853156499961E-3</v>
      </c>
      <c r="K79">
        <f t="shared" si="9"/>
        <v>1.599513137821432E-2</v>
      </c>
      <c r="L79">
        <f t="shared" si="10"/>
        <v>3.6747162204232499E-2</v>
      </c>
      <c r="M79">
        <f t="shared" si="11"/>
        <v>8.4422809539329249E-2</v>
      </c>
      <c r="N79">
        <f t="shared" si="12"/>
        <v>0.19377999836034907</v>
      </c>
    </row>
    <row r="80" spans="1:14" x14ac:dyDescent="0.2">
      <c r="A80">
        <v>66</v>
      </c>
      <c r="B80">
        <f t="shared" si="13"/>
        <v>6</v>
      </c>
      <c r="C80">
        <f t="shared" si="14"/>
        <v>5</v>
      </c>
      <c r="D80">
        <f t="shared" si="15"/>
        <v>157.33333333333331</v>
      </c>
      <c r="E80">
        <f t="shared" si="16"/>
        <v>142.66666666666669</v>
      </c>
      <c r="F80">
        <f t="shared" si="17"/>
        <v>157.33333333333331</v>
      </c>
      <c r="G80">
        <f t="shared" si="18"/>
        <v>0.31217365311046985</v>
      </c>
      <c r="H80">
        <f t="shared" si="19"/>
        <v>1.2026589689634066E-3</v>
      </c>
      <c r="I80">
        <f t="shared" si="7"/>
        <v>2.7629847585413907E-3</v>
      </c>
      <c r="J80">
        <f t="shared" si="8"/>
        <v>6.3476720940367519E-3</v>
      </c>
      <c r="K80">
        <f t="shared" si="9"/>
        <v>1.4583120984961197E-2</v>
      </c>
      <c r="L80">
        <f t="shared" si="10"/>
        <v>3.3503214172295341E-2</v>
      </c>
      <c r="M80">
        <f t="shared" si="11"/>
        <v>7.6970174012036985E-2</v>
      </c>
      <c r="N80">
        <f t="shared" si="12"/>
        <v>0.17680382811963474</v>
      </c>
    </row>
    <row r="81" spans="1:16" x14ac:dyDescent="0.2">
      <c r="A81">
        <v>67</v>
      </c>
      <c r="B81">
        <f t="shared" si="13"/>
        <v>6</v>
      </c>
      <c r="C81">
        <f t="shared" si="14"/>
        <v>6</v>
      </c>
      <c r="D81">
        <f t="shared" si="15"/>
        <v>160</v>
      </c>
      <c r="E81">
        <f t="shared" si="16"/>
        <v>140</v>
      </c>
      <c r="F81">
        <f t="shared" si="17"/>
        <v>160</v>
      </c>
      <c r="G81">
        <f t="shared" si="18"/>
        <v>0.28463625230266715</v>
      </c>
      <c r="H81">
        <f t="shared" si="19"/>
        <v>1.0964912280701756E-3</v>
      </c>
      <c r="I81">
        <f t="shared" si="7"/>
        <v>2.5190753399057793E-3</v>
      </c>
      <c r="J81">
        <f t="shared" si="8"/>
        <v>5.7873153981267316E-3</v>
      </c>
      <c r="K81">
        <f t="shared" si="9"/>
        <v>1.329575935535437E-2</v>
      </c>
      <c r="L81">
        <f t="shared" si="10"/>
        <v>3.0545633799864007E-2</v>
      </c>
      <c r="M81">
        <f t="shared" si="11"/>
        <v>7.0175438596235928E-2</v>
      </c>
      <c r="N81">
        <f t="shared" si="12"/>
        <v>0.16121653858511018</v>
      </c>
    </row>
    <row r="82" spans="1:16" x14ac:dyDescent="0.2">
      <c r="A82">
        <v>68</v>
      </c>
      <c r="B82">
        <f t="shared" si="13"/>
        <v>6</v>
      </c>
      <c r="C82">
        <f t="shared" si="14"/>
        <v>7</v>
      </c>
      <c r="D82">
        <f t="shared" si="15"/>
        <v>162.66666666666666</v>
      </c>
      <c r="E82">
        <f t="shared" si="16"/>
        <v>137.33333333333334</v>
      </c>
      <c r="F82">
        <f t="shared" si="17"/>
        <v>162.66666666666666</v>
      </c>
      <c r="G82">
        <f t="shared" si="18"/>
        <v>0.25951250278801063</v>
      </c>
      <c r="H82">
        <f t="shared" si="19"/>
        <v>9.996957111383961E-4</v>
      </c>
      <c r="I82">
        <f t="shared" si="7"/>
        <v>2.2966976377645338E-3</v>
      </c>
      <c r="J82">
        <f t="shared" si="8"/>
        <v>5.2764255968513925E-3</v>
      </c>
      <c r="K82">
        <f t="shared" si="9"/>
        <v>1.212204280673488E-2</v>
      </c>
      <c r="L82">
        <f t="shared" si="10"/>
        <v>2.7849141262600002E-2</v>
      </c>
      <c r="M82">
        <f t="shared" si="11"/>
        <v>6.3980525512817132E-2</v>
      </c>
      <c r="N82">
        <f t="shared" si="12"/>
        <v>0.14698797426010429</v>
      </c>
    </row>
    <row r="83" spans="1:16" x14ac:dyDescent="0.2">
      <c r="A83">
        <v>69</v>
      </c>
      <c r="B83">
        <f t="shared" si="13"/>
        <v>6</v>
      </c>
      <c r="C83">
        <f t="shared" si="14"/>
        <v>8</v>
      </c>
      <c r="D83">
        <f t="shared" si="15"/>
        <v>165.33333333333334</v>
      </c>
      <c r="E83">
        <f t="shared" si="16"/>
        <v>134.66666666666666</v>
      </c>
      <c r="F83">
        <f t="shared" si="17"/>
        <v>165.33333333333334</v>
      </c>
      <c r="G83">
        <f t="shared" si="18"/>
        <v>0.2366038936264713</v>
      </c>
      <c r="H83">
        <f t="shared" si="19"/>
        <v>9.1144506156007408E-4</v>
      </c>
      <c r="I83">
        <f t="shared" si="7"/>
        <v>2.0939508857684571E-3</v>
      </c>
      <c r="J83">
        <f t="shared" si="8"/>
        <v>4.8106358758536229E-3</v>
      </c>
      <c r="K83">
        <f t="shared" si="9"/>
        <v>1.1051939034165549E-2</v>
      </c>
      <c r="L83">
        <f t="shared" si="10"/>
        <v>2.539068837614698E-2</v>
      </c>
      <c r="M83">
        <f t="shared" si="11"/>
        <v>5.8332483939838399E-2</v>
      </c>
      <c r="N83">
        <f t="shared" si="12"/>
        <v>0.13401275045313821</v>
      </c>
    </row>
    <row r="84" spans="1:16" x14ac:dyDescent="0.2">
      <c r="A84">
        <v>70</v>
      </c>
      <c r="B84">
        <f t="shared" si="13"/>
        <v>6</v>
      </c>
      <c r="C84">
        <f t="shared" si="14"/>
        <v>9</v>
      </c>
      <c r="D84">
        <f t="shared" si="15"/>
        <v>168</v>
      </c>
      <c r="E84">
        <f t="shared" si="16"/>
        <v>132</v>
      </c>
      <c r="F84">
        <f t="shared" si="17"/>
        <v>168</v>
      </c>
      <c r="G84">
        <f t="shared" si="18"/>
        <v>0.21571717082635605</v>
      </c>
      <c r="H84">
        <f t="shared" si="19"/>
        <v>8.3098495970964812E-4</v>
      </c>
      <c r="I84">
        <f t="shared" si="7"/>
        <v>1.9091021124915007E-3</v>
      </c>
      <c r="J84">
        <f t="shared" si="8"/>
        <v>4.3859649122807032E-3</v>
      </c>
      <c r="K84">
        <f t="shared" si="9"/>
        <v>1.0076301359623119E-2</v>
      </c>
      <c r="L84">
        <f t="shared" si="10"/>
        <v>2.3149261592506919E-2</v>
      </c>
      <c r="M84">
        <f t="shared" si="11"/>
        <v>5.3183037421416487E-2</v>
      </c>
      <c r="N84">
        <f t="shared" si="12"/>
        <v>0.12218251846832767</v>
      </c>
    </row>
    <row r="85" spans="1:16" s="1" customFormat="1" x14ac:dyDescent="0.2">
      <c r="A85" s="1">
        <v>71</v>
      </c>
      <c r="B85" s="1">
        <f t="shared" si="13"/>
        <v>7</v>
      </c>
      <c r="C85" s="1">
        <f t="shared" si="14"/>
        <v>0</v>
      </c>
      <c r="D85" s="1">
        <f t="shared" si="15"/>
        <v>168</v>
      </c>
      <c r="E85" s="1">
        <f t="shared" si="16"/>
        <v>132</v>
      </c>
      <c r="F85" s="1">
        <f t="shared" si="17"/>
        <v>168</v>
      </c>
      <c r="G85" s="1">
        <f t="shared" si="18"/>
        <v>0.21571717082635605</v>
      </c>
      <c r="H85" s="1">
        <f t="shared" si="19"/>
        <v>8.3098495970964812E-4</v>
      </c>
      <c r="I85" s="1">
        <f t="shared" si="7"/>
        <v>1.9091021124915007E-3</v>
      </c>
      <c r="J85" s="1">
        <f t="shared" si="8"/>
        <v>4.3859649122807032E-3</v>
      </c>
      <c r="K85" s="1">
        <f t="shared" si="9"/>
        <v>1.0076301359623119E-2</v>
      </c>
      <c r="L85" s="1">
        <f t="shared" si="10"/>
        <v>2.3149261592506919E-2</v>
      </c>
      <c r="M85" s="1">
        <f t="shared" si="11"/>
        <v>5.3183037421416487E-2</v>
      </c>
      <c r="N85" s="1">
        <f t="shared" si="12"/>
        <v>0.12218251846832767</v>
      </c>
      <c r="O85" s="1">
        <f t="shared" ref="O85:O148" si="20">$C$11*(EXP(-$C$7*($D85-($O$14-1)*$C$3))-EXP(-$C$5*($D85-($O$14-1)*$C$3)))</f>
        <v>0</v>
      </c>
    </row>
    <row r="86" spans="1:16" x14ac:dyDescent="0.2">
      <c r="A86">
        <v>72</v>
      </c>
      <c r="B86">
        <f t="shared" si="13"/>
        <v>7</v>
      </c>
      <c r="C86">
        <f t="shared" si="14"/>
        <v>1</v>
      </c>
      <c r="D86">
        <f t="shared" si="15"/>
        <v>170.66666666666666</v>
      </c>
      <c r="E86">
        <f t="shared" si="16"/>
        <v>129.33333333333334</v>
      </c>
      <c r="F86">
        <f t="shared" si="17"/>
        <v>170.66666666666666</v>
      </c>
      <c r="G86">
        <f t="shared" si="18"/>
        <v>0.4083885543444693</v>
      </c>
      <c r="H86">
        <f t="shared" si="19"/>
        <v>7.5762767542093021E-4</v>
      </c>
      <c r="I86">
        <f t="shared" si="7"/>
        <v>1.7405713289125001E-3</v>
      </c>
      <c r="J86">
        <f t="shared" si="8"/>
        <v>3.9987828445535844E-3</v>
      </c>
      <c r="K86">
        <f t="shared" si="9"/>
        <v>9.1867905510581351E-3</v>
      </c>
      <c r="L86">
        <f t="shared" si="10"/>
        <v>2.1105702387405563E-2</v>
      </c>
      <c r="M86">
        <f t="shared" si="11"/>
        <v>4.8488171226939381E-2</v>
      </c>
      <c r="N86">
        <f t="shared" si="12"/>
        <v>0.11139656241541239</v>
      </c>
      <c r="O86">
        <f t="shared" si="20"/>
        <v>0.21171434591476684</v>
      </c>
    </row>
    <row r="87" spans="1:16" x14ac:dyDescent="0.2">
      <c r="A87">
        <v>73</v>
      </c>
      <c r="B87">
        <f t="shared" si="13"/>
        <v>7</v>
      </c>
      <c r="C87">
        <f t="shared" si="14"/>
        <v>2</v>
      </c>
      <c r="D87">
        <f t="shared" si="15"/>
        <v>173.33333333333334</v>
      </c>
      <c r="E87">
        <f t="shared" si="16"/>
        <v>126.66666666666666</v>
      </c>
      <c r="F87">
        <f t="shared" si="17"/>
        <v>173.33333333333334</v>
      </c>
      <c r="G87">
        <f t="shared" si="18"/>
        <v>0.40567995117586775</v>
      </c>
      <c r="H87">
        <f t="shared" si="19"/>
        <v>6.9074618963534703E-4</v>
      </c>
      <c r="I87">
        <f t="shared" si="7"/>
        <v>1.5869180235091862E-3</v>
      </c>
      <c r="J87">
        <f t="shared" si="8"/>
        <v>3.6457802462402972E-3</v>
      </c>
      <c r="K87">
        <f t="shared" si="9"/>
        <v>8.3758035430738301E-3</v>
      </c>
      <c r="L87">
        <f t="shared" si="10"/>
        <v>1.9242543503414485E-2</v>
      </c>
      <c r="M87">
        <f t="shared" si="11"/>
        <v>4.4207756136662182E-2</v>
      </c>
      <c r="N87">
        <f t="shared" si="12"/>
        <v>0.10156275308960337</v>
      </c>
      <c r="O87">
        <f t="shared" si="20"/>
        <v>0.226367650443729</v>
      </c>
    </row>
    <row r="88" spans="1:16" x14ac:dyDescent="0.2">
      <c r="A88">
        <v>74</v>
      </c>
      <c r="B88">
        <f t="shared" si="13"/>
        <v>7</v>
      </c>
      <c r="C88">
        <f t="shared" si="14"/>
        <v>3</v>
      </c>
      <c r="D88">
        <f t="shared" si="15"/>
        <v>176</v>
      </c>
      <c r="E88">
        <f t="shared" si="16"/>
        <v>124</v>
      </c>
      <c r="F88">
        <f t="shared" si="17"/>
        <v>176</v>
      </c>
      <c r="G88">
        <f t="shared" si="18"/>
        <v>0.37511871582319944</v>
      </c>
      <c r="H88">
        <f t="shared" si="19"/>
        <v>6.297688349764446E-4</v>
      </c>
      <c r="I88">
        <f t="shared" si="7"/>
        <v>1.4468288495316827E-3</v>
      </c>
      <c r="J88">
        <f t="shared" si="8"/>
        <v>3.3239398388385934E-3</v>
      </c>
      <c r="K88">
        <f t="shared" si="9"/>
        <v>7.6364084499660045E-3</v>
      </c>
      <c r="L88">
        <f t="shared" si="10"/>
        <v>1.7543859649122806E-2</v>
      </c>
      <c r="M88">
        <f t="shared" si="11"/>
        <v>4.0305205438492468E-2</v>
      </c>
      <c r="N88">
        <f t="shared" si="12"/>
        <v>9.2597046304671707E-2</v>
      </c>
      <c r="O88">
        <f t="shared" si="20"/>
        <v>0.21163565845759974</v>
      </c>
    </row>
    <row r="89" spans="1:16" x14ac:dyDescent="0.2">
      <c r="A89">
        <v>75</v>
      </c>
      <c r="B89">
        <f t="shared" si="13"/>
        <v>7</v>
      </c>
      <c r="C89">
        <f t="shared" si="14"/>
        <v>4</v>
      </c>
      <c r="D89">
        <f t="shared" si="15"/>
        <v>178.66666666666669</v>
      </c>
      <c r="E89">
        <f t="shared" si="16"/>
        <v>121.33333333333331</v>
      </c>
      <c r="F89">
        <f t="shared" si="17"/>
        <v>178.66666666666669</v>
      </c>
      <c r="G89">
        <f t="shared" si="18"/>
        <v>0.34283117830811283</v>
      </c>
      <c r="H89">
        <f t="shared" si="19"/>
        <v>5.7417440944113279E-4</v>
      </c>
      <c r="I89">
        <f t="shared" ref="I89:I152" si="21">$C$11*(EXP(-$C$7*($D89-($I$14-1)*$C$3))-EXP(-$C$5*($D89-($I$14-1)*$C$3)))</f>
        <v>1.3191063992128466E-3</v>
      </c>
      <c r="J89">
        <f t="shared" si="8"/>
        <v>3.0305107016837187E-3</v>
      </c>
      <c r="K89">
        <f t="shared" si="9"/>
        <v>6.9622853156499961E-3</v>
      </c>
      <c r="L89">
        <f t="shared" si="10"/>
        <v>1.599513137821432E-2</v>
      </c>
      <c r="M89">
        <f t="shared" si="11"/>
        <v>3.6747162204232499E-2</v>
      </c>
      <c r="N89">
        <f t="shared" si="12"/>
        <v>8.4422809539329249E-2</v>
      </c>
      <c r="O89">
        <f t="shared" si="20"/>
        <v>0.19377999836034907</v>
      </c>
    </row>
    <row r="90" spans="1:16" x14ac:dyDescent="0.2">
      <c r="A90">
        <v>76</v>
      </c>
      <c r="B90">
        <f t="shared" si="13"/>
        <v>7</v>
      </c>
      <c r="C90">
        <f t="shared" si="14"/>
        <v>5</v>
      </c>
      <c r="D90">
        <f t="shared" si="15"/>
        <v>181.33333333333331</v>
      </c>
      <c r="E90">
        <f t="shared" si="16"/>
        <v>118.66666666666669</v>
      </c>
      <c r="F90">
        <f t="shared" si="17"/>
        <v>181.33333333333331</v>
      </c>
      <c r="G90">
        <f t="shared" si="18"/>
        <v>0.31269714083191191</v>
      </c>
      <c r="H90">
        <f t="shared" si="19"/>
        <v>5.234877214421146E-4</v>
      </c>
      <c r="I90">
        <f t="shared" si="21"/>
        <v>1.2026589689634066E-3</v>
      </c>
      <c r="J90">
        <f t="shared" si="8"/>
        <v>2.7629847585413907E-3</v>
      </c>
      <c r="K90">
        <f t="shared" si="9"/>
        <v>6.3476720940367519E-3</v>
      </c>
      <c r="L90">
        <f t="shared" si="10"/>
        <v>1.4583120984961197E-2</v>
      </c>
      <c r="M90">
        <f t="shared" si="11"/>
        <v>3.3503214172295341E-2</v>
      </c>
      <c r="N90">
        <f t="shared" si="12"/>
        <v>7.6970174012036985E-2</v>
      </c>
      <c r="O90">
        <f t="shared" si="20"/>
        <v>0.17680382811963474</v>
      </c>
    </row>
    <row r="91" spans="1:16" x14ac:dyDescent="0.2">
      <c r="A91">
        <v>77</v>
      </c>
      <c r="B91">
        <f t="shared" si="13"/>
        <v>7</v>
      </c>
      <c r="C91">
        <f t="shared" si="14"/>
        <v>6</v>
      </c>
      <c r="D91">
        <f t="shared" si="15"/>
        <v>184</v>
      </c>
      <c r="E91">
        <f t="shared" si="16"/>
        <v>116</v>
      </c>
      <c r="F91">
        <f t="shared" si="17"/>
        <v>184</v>
      </c>
      <c r="G91">
        <f t="shared" si="18"/>
        <v>0.28511352783079003</v>
      </c>
      <c r="H91">
        <f t="shared" si="19"/>
        <v>4.7727552812287512E-4</v>
      </c>
      <c r="I91">
        <f t="shared" si="21"/>
        <v>1.0964912280701756E-3</v>
      </c>
      <c r="J91">
        <f t="shared" si="8"/>
        <v>2.5190753399057793E-3</v>
      </c>
      <c r="K91">
        <f t="shared" si="9"/>
        <v>5.7873153981267316E-3</v>
      </c>
      <c r="L91">
        <f t="shared" si="10"/>
        <v>1.329575935535437E-2</v>
      </c>
      <c r="M91">
        <f t="shared" si="11"/>
        <v>3.0545633799864007E-2</v>
      </c>
      <c r="N91">
        <f t="shared" si="12"/>
        <v>7.0175438596235928E-2</v>
      </c>
      <c r="O91">
        <f t="shared" si="20"/>
        <v>0.16121653858511018</v>
      </c>
    </row>
    <row r="92" spans="1:16" x14ac:dyDescent="0.2">
      <c r="A92">
        <v>78</v>
      </c>
      <c r="B92">
        <f t="shared" si="13"/>
        <v>7</v>
      </c>
      <c r="C92">
        <f t="shared" si="14"/>
        <v>7</v>
      </c>
      <c r="D92">
        <f t="shared" si="15"/>
        <v>186.66666666666666</v>
      </c>
      <c r="E92">
        <f t="shared" si="16"/>
        <v>113.33333333333334</v>
      </c>
      <c r="F92">
        <f t="shared" si="17"/>
        <v>186.66666666666666</v>
      </c>
      <c r="G92">
        <f t="shared" si="18"/>
        <v>0.25994764562023875</v>
      </c>
      <c r="H92">
        <f t="shared" si="19"/>
        <v>4.3514283222812497E-4</v>
      </c>
      <c r="I92">
        <f t="shared" si="21"/>
        <v>9.996957111383961E-4</v>
      </c>
      <c r="J92">
        <f t="shared" si="8"/>
        <v>2.2966976377645338E-3</v>
      </c>
      <c r="K92">
        <f t="shared" si="9"/>
        <v>5.2764255968513925E-3</v>
      </c>
      <c r="L92">
        <f t="shared" si="10"/>
        <v>1.212204280673488E-2</v>
      </c>
      <c r="M92">
        <f t="shared" si="11"/>
        <v>2.7849141262600002E-2</v>
      </c>
      <c r="N92">
        <f t="shared" si="12"/>
        <v>6.3980525512817132E-2</v>
      </c>
      <c r="O92">
        <f t="shared" si="20"/>
        <v>0.14698797426010429</v>
      </c>
    </row>
    <row r="93" spans="1:16" x14ac:dyDescent="0.2">
      <c r="A93">
        <v>79</v>
      </c>
      <c r="B93">
        <f t="shared" si="13"/>
        <v>7</v>
      </c>
      <c r="C93">
        <f t="shared" si="14"/>
        <v>8</v>
      </c>
      <c r="D93">
        <f t="shared" si="15"/>
        <v>189.33333333333334</v>
      </c>
      <c r="E93">
        <f t="shared" si="16"/>
        <v>110.66666666666666</v>
      </c>
      <c r="F93">
        <f t="shared" si="17"/>
        <v>189.33333333333334</v>
      </c>
      <c r="G93">
        <f t="shared" si="18"/>
        <v>0.2370006231323486</v>
      </c>
      <c r="H93">
        <f t="shared" si="19"/>
        <v>3.967295058772965E-4</v>
      </c>
      <c r="I93">
        <f t="shared" si="21"/>
        <v>9.1144506156007408E-4</v>
      </c>
      <c r="J93">
        <f t="shared" si="8"/>
        <v>2.0939508857684571E-3</v>
      </c>
      <c r="K93">
        <f t="shared" si="9"/>
        <v>4.8106358758536229E-3</v>
      </c>
      <c r="L93">
        <f t="shared" si="10"/>
        <v>1.1051939034165549E-2</v>
      </c>
      <c r="M93">
        <f t="shared" si="11"/>
        <v>2.539068837614698E-2</v>
      </c>
      <c r="N93">
        <f t="shared" si="12"/>
        <v>5.8332483939838399E-2</v>
      </c>
      <c r="O93">
        <f t="shared" si="20"/>
        <v>0.13401275045313821</v>
      </c>
    </row>
    <row r="94" spans="1:16" x14ac:dyDescent="0.2">
      <c r="A94">
        <v>80</v>
      </c>
      <c r="B94">
        <f t="shared" si="13"/>
        <v>7</v>
      </c>
      <c r="C94">
        <f t="shared" si="14"/>
        <v>9</v>
      </c>
      <c r="D94">
        <f t="shared" si="15"/>
        <v>192</v>
      </c>
      <c r="E94">
        <f t="shared" si="16"/>
        <v>108</v>
      </c>
      <c r="F94">
        <f t="shared" si="17"/>
        <v>192</v>
      </c>
      <c r="G94">
        <f t="shared" si="18"/>
        <v>0.21607887803873899</v>
      </c>
      <c r="H94">
        <f t="shared" si="19"/>
        <v>3.6170721238292089E-4</v>
      </c>
      <c r="I94">
        <f t="shared" si="21"/>
        <v>8.3098495970964812E-4</v>
      </c>
      <c r="J94">
        <f t="shared" si="8"/>
        <v>1.9091021124915007E-3</v>
      </c>
      <c r="K94">
        <f t="shared" si="9"/>
        <v>4.3859649122807032E-3</v>
      </c>
      <c r="L94">
        <f t="shared" si="10"/>
        <v>1.0076301359623119E-2</v>
      </c>
      <c r="M94">
        <f t="shared" si="11"/>
        <v>2.3149261592506919E-2</v>
      </c>
      <c r="N94">
        <f t="shared" si="12"/>
        <v>5.3183037421416487E-2</v>
      </c>
      <c r="O94">
        <f t="shared" si="20"/>
        <v>0.12218251846832767</v>
      </c>
    </row>
    <row r="95" spans="1:16" s="1" customFormat="1" x14ac:dyDescent="0.2">
      <c r="A95" s="1">
        <v>81</v>
      </c>
      <c r="B95" s="1">
        <f t="shared" si="13"/>
        <v>8</v>
      </c>
      <c r="C95" s="1">
        <f t="shared" si="14"/>
        <v>0</v>
      </c>
      <c r="D95" s="1">
        <f t="shared" si="15"/>
        <v>192</v>
      </c>
      <c r="E95" s="1">
        <f t="shared" si="16"/>
        <v>108</v>
      </c>
      <c r="F95" s="1">
        <f t="shared" si="17"/>
        <v>192</v>
      </c>
      <c r="G95" s="1">
        <f t="shared" si="18"/>
        <v>0.21607887803873899</v>
      </c>
      <c r="H95" s="1">
        <f t="shared" si="19"/>
        <v>3.6170721238292089E-4</v>
      </c>
      <c r="I95" s="1">
        <f t="shared" si="21"/>
        <v>8.3098495970964812E-4</v>
      </c>
      <c r="J95" s="1">
        <f t="shared" si="8"/>
        <v>1.9091021124915007E-3</v>
      </c>
      <c r="K95" s="1">
        <f t="shared" si="9"/>
        <v>4.3859649122807032E-3</v>
      </c>
      <c r="L95" s="1">
        <f t="shared" si="10"/>
        <v>1.0076301359623119E-2</v>
      </c>
      <c r="M95" s="1">
        <f t="shared" si="11"/>
        <v>2.3149261592506919E-2</v>
      </c>
      <c r="N95" s="1">
        <f t="shared" si="12"/>
        <v>5.3183037421416487E-2</v>
      </c>
      <c r="O95" s="1">
        <f t="shared" si="20"/>
        <v>0.12218251846832767</v>
      </c>
      <c r="P95" s="1">
        <f t="shared" ref="P95:P158" si="22">$C$11*(EXP(-$C$7*($D95-($P$14-1)*$C$3))-EXP(-$C$5*($D95-($P$14-1)*$C$3)))</f>
        <v>0</v>
      </c>
    </row>
    <row r="96" spans="1:16" x14ac:dyDescent="0.2">
      <c r="A96">
        <v>82</v>
      </c>
      <c r="B96">
        <f t="shared" si="13"/>
        <v>8</v>
      </c>
      <c r="C96">
        <f t="shared" si="14"/>
        <v>1</v>
      </c>
      <c r="D96">
        <f t="shared" si="15"/>
        <v>194.66666666666666</v>
      </c>
      <c r="E96">
        <f t="shared" si="16"/>
        <v>105.33333333333334</v>
      </c>
      <c r="F96">
        <f t="shared" si="17"/>
        <v>194.66666666666666</v>
      </c>
      <c r="G96">
        <f t="shared" si="18"/>
        <v>0.40871833094427257</v>
      </c>
      <c r="H96">
        <f t="shared" si="19"/>
        <v>3.2977659980321219E-4</v>
      </c>
      <c r="I96">
        <f t="shared" si="21"/>
        <v>7.5762767542093021E-4</v>
      </c>
      <c r="J96">
        <f t="shared" si="8"/>
        <v>1.7405713289125001E-3</v>
      </c>
      <c r="K96">
        <f t="shared" si="9"/>
        <v>3.9987828445535844E-3</v>
      </c>
      <c r="L96">
        <f t="shared" si="10"/>
        <v>9.1867905510581351E-3</v>
      </c>
      <c r="M96">
        <f t="shared" si="11"/>
        <v>2.1105702387405563E-2</v>
      </c>
      <c r="N96">
        <f t="shared" si="12"/>
        <v>4.8488171226939381E-2</v>
      </c>
      <c r="O96">
        <f t="shared" si="20"/>
        <v>0.11139656241541239</v>
      </c>
      <c r="P96">
        <f t="shared" si="22"/>
        <v>0.21171434591476684</v>
      </c>
    </row>
    <row r="97" spans="1:17" x14ac:dyDescent="0.2">
      <c r="A97">
        <v>83</v>
      </c>
      <c r="B97">
        <f t="shared" si="13"/>
        <v>8</v>
      </c>
      <c r="C97">
        <f t="shared" si="14"/>
        <v>2</v>
      </c>
      <c r="D97">
        <f t="shared" si="15"/>
        <v>197.33333333333331</v>
      </c>
      <c r="E97">
        <f t="shared" si="16"/>
        <v>102.66666666666669</v>
      </c>
      <c r="F97">
        <f t="shared" si="17"/>
        <v>197.33333333333331</v>
      </c>
      <c r="G97">
        <f t="shared" si="18"/>
        <v>0.40598061591810874</v>
      </c>
      <c r="H97">
        <f t="shared" si="19"/>
        <v>3.0066474224085186E-4</v>
      </c>
      <c r="I97">
        <f t="shared" si="21"/>
        <v>6.9074618963534758E-4</v>
      </c>
      <c r="J97">
        <f t="shared" si="8"/>
        <v>1.5869180235091877E-3</v>
      </c>
      <c r="K97">
        <f t="shared" si="9"/>
        <v>3.6457802462403002E-3</v>
      </c>
      <c r="L97">
        <f t="shared" si="10"/>
        <v>8.375803543073837E-3</v>
      </c>
      <c r="M97">
        <f t="shared" si="11"/>
        <v>1.9242543503414505E-2</v>
      </c>
      <c r="N97">
        <f t="shared" si="12"/>
        <v>4.4207756136662224E-2</v>
      </c>
      <c r="O97">
        <f t="shared" si="20"/>
        <v>0.10156275308960346</v>
      </c>
      <c r="P97">
        <f t="shared" si="22"/>
        <v>0.22636765044372906</v>
      </c>
    </row>
    <row r="98" spans="1:17" x14ac:dyDescent="0.2">
      <c r="A98">
        <v>84</v>
      </c>
      <c r="B98">
        <f t="shared" si="13"/>
        <v>8</v>
      </c>
      <c r="C98">
        <f t="shared" si="14"/>
        <v>3</v>
      </c>
      <c r="D98">
        <f t="shared" si="15"/>
        <v>200</v>
      </c>
      <c r="E98">
        <f t="shared" si="16"/>
        <v>100</v>
      </c>
      <c r="F98">
        <f t="shared" si="17"/>
        <v>200</v>
      </c>
      <c r="G98">
        <f t="shared" si="18"/>
        <v>0.375392838630217</v>
      </c>
      <c r="H98">
        <f t="shared" si="19"/>
        <v>2.7412280701754406E-4</v>
      </c>
      <c r="I98">
        <f t="shared" si="21"/>
        <v>6.297688349764446E-4</v>
      </c>
      <c r="J98">
        <f t="shared" si="8"/>
        <v>1.4468288495316827E-3</v>
      </c>
      <c r="K98">
        <f t="shared" si="9"/>
        <v>3.3239398388385934E-3</v>
      </c>
      <c r="L98">
        <f t="shared" si="10"/>
        <v>7.6364084499660045E-3</v>
      </c>
      <c r="M98">
        <f t="shared" si="11"/>
        <v>1.7543859649122806E-2</v>
      </c>
      <c r="N98">
        <f t="shared" si="12"/>
        <v>4.0305205438492468E-2</v>
      </c>
      <c r="O98">
        <f t="shared" si="20"/>
        <v>9.2597046304671707E-2</v>
      </c>
      <c r="P98">
        <f t="shared" si="22"/>
        <v>0.21163565845759974</v>
      </c>
    </row>
    <row r="99" spans="1:17" x14ac:dyDescent="0.2">
      <c r="A99">
        <v>85</v>
      </c>
      <c r="B99">
        <f t="shared" si="13"/>
        <v>8</v>
      </c>
      <c r="C99">
        <f t="shared" si="14"/>
        <v>4</v>
      </c>
      <c r="D99">
        <f t="shared" si="15"/>
        <v>202.66666666666669</v>
      </c>
      <c r="E99">
        <f t="shared" si="16"/>
        <v>97.333333333333314</v>
      </c>
      <c r="F99">
        <f t="shared" si="17"/>
        <v>202.66666666666669</v>
      </c>
      <c r="G99">
        <f t="shared" si="18"/>
        <v>0.34308110223589738</v>
      </c>
      <c r="H99">
        <f t="shared" si="19"/>
        <v>2.4992392778459897E-4</v>
      </c>
      <c r="I99">
        <f t="shared" si="21"/>
        <v>5.7417440944113279E-4</v>
      </c>
      <c r="J99">
        <f t="shared" ref="J99:J162" si="23">$C$11*(EXP(-$C$7*($D99-($J$14-1)*$C$3))-EXP(-$C$5*($D99-($J$14-1)*$C$3)))</f>
        <v>1.3191063992128466E-3</v>
      </c>
      <c r="K99">
        <f t="shared" si="9"/>
        <v>3.0305107016837187E-3</v>
      </c>
      <c r="L99">
        <f t="shared" si="10"/>
        <v>6.9622853156499961E-3</v>
      </c>
      <c r="M99">
        <f t="shared" si="11"/>
        <v>1.599513137821432E-2</v>
      </c>
      <c r="N99">
        <f t="shared" si="12"/>
        <v>3.6747162204232499E-2</v>
      </c>
      <c r="O99">
        <f t="shared" si="20"/>
        <v>8.4422809539329249E-2</v>
      </c>
      <c r="P99">
        <f t="shared" si="22"/>
        <v>0.19377999836034907</v>
      </c>
    </row>
    <row r="100" spans="1:17" x14ac:dyDescent="0.2">
      <c r="A100">
        <v>86</v>
      </c>
      <c r="B100">
        <f t="shared" si="13"/>
        <v>8</v>
      </c>
      <c r="C100">
        <f t="shared" si="14"/>
        <v>5</v>
      </c>
      <c r="D100">
        <f t="shared" si="15"/>
        <v>205.33333333333331</v>
      </c>
      <c r="E100">
        <f t="shared" si="16"/>
        <v>94.666666666666686</v>
      </c>
      <c r="F100">
        <f t="shared" si="17"/>
        <v>205.33333333333331</v>
      </c>
      <c r="G100">
        <f t="shared" si="18"/>
        <v>0.31292500209730195</v>
      </c>
      <c r="H100">
        <f t="shared" si="19"/>
        <v>2.278612653900189E-4</v>
      </c>
      <c r="I100">
        <f t="shared" si="21"/>
        <v>5.234877214421146E-4</v>
      </c>
      <c r="J100">
        <f t="shared" si="23"/>
        <v>1.2026589689634066E-3</v>
      </c>
      <c r="K100">
        <f t="shared" si="9"/>
        <v>2.7629847585413907E-3</v>
      </c>
      <c r="L100">
        <f t="shared" si="10"/>
        <v>6.3476720940367519E-3</v>
      </c>
      <c r="M100">
        <f t="shared" si="11"/>
        <v>1.4583120984961197E-2</v>
      </c>
      <c r="N100">
        <f t="shared" si="12"/>
        <v>3.3503214172295341E-2</v>
      </c>
      <c r="O100">
        <f t="shared" si="20"/>
        <v>7.6970174012036985E-2</v>
      </c>
      <c r="P100">
        <f t="shared" si="22"/>
        <v>0.17680382811963474</v>
      </c>
    </row>
    <row r="101" spans="1:17" x14ac:dyDescent="0.2">
      <c r="A101">
        <v>87</v>
      </c>
      <c r="B101">
        <f t="shared" si="13"/>
        <v>8</v>
      </c>
      <c r="C101">
        <f t="shared" si="14"/>
        <v>6</v>
      </c>
      <c r="D101">
        <f t="shared" si="15"/>
        <v>208</v>
      </c>
      <c r="E101">
        <f t="shared" si="16"/>
        <v>92</v>
      </c>
      <c r="F101">
        <f t="shared" si="17"/>
        <v>208</v>
      </c>
      <c r="G101">
        <f t="shared" si="18"/>
        <v>0.28532127407071745</v>
      </c>
      <c r="H101">
        <f t="shared" si="19"/>
        <v>2.0774623992741217E-4</v>
      </c>
      <c r="I101">
        <f t="shared" si="21"/>
        <v>4.7727552812287512E-4</v>
      </c>
      <c r="J101">
        <f t="shared" si="23"/>
        <v>1.0964912280701756E-3</v>
      </c>
      <c r="K101">
        <f t="shared" si="9"/>
        <v>2.5190753399057793E-3</v>
      </c>
      <c r="L101">
        <f t="shared" si="10"/>
        <v>5.7873153981267316E-3</v>
      </c>
      <c r="M101">
        <f t="shared" si="11"/>
        <v>1.329575935535437E-2</v>
      </c>
      <c r="N101">
        <f t="shared" si="12"/>
        <v>3.0545633799864007E-2</v>
      </c>
      <c r="O101">
        <f t="shared" si="20"/>
        <v>7.0175438596235928E-2</v>
      </c>
      <c r="P101">
        <f t="shared" si="22"/>
        <v>0.16121653858511018</v>
      </c>
    </row>
    <row r="102" spans="1:17" x14ac:dyDescent="0.2">
      <c r="A102">
        <v>88</v>
      </c>
      <c r="B102">
        <f t="shared" si="13"/>
        <v>8</v>
      </c>
      <c r="C102">
        <f t="shared" si="14"/>
        <v>7</v>
      </c>
      <c r="D102">
        <f t="shared" si="15"/>
        <v>210.66666666666669</v>
      </c>
      <c r="E102">
        <f t="shared" si="16"/>
        <v>89.333333333333314</v>
      </c>
      <c r="F102">
        <f t="shared" si="17"/>
        <v>210.66666666666669</v>
      </c>
      <c r="G102">
        <f t="shared" si="18"/>
        <v>0.26013705253909375</v>
      </c>
      <c r="H102">
        <f t="shared" si="19"/>
        <v>1.894069188552325E-4</v>
      </c>
      <c r="I102">
        <f t="shared" si="21"/>
        <v>4.3514283222812459E-4</v>
      </c>
      <c r="J102">
        <f t="shared" si="23"/>
        <v>9.9969571113839523E-4</v>
      </c>
      <c r="K102">
        <f t="shared" si="9"/>
        <v>2.2966976377645312E-3</v>
      </c>
      <c r="L102">
        <f t="shared" si="10"/>
        <v>5.2764255968513873E-3</v>
      </c>
      <c r="M102">
        <f t="shared" si="11"/>
        <v>1.2122042806734871E-2</v>
      </c>
      <c r="N102">
        <f t="shared" si="12"/>
        <v>2.7849141262599974E-2</v>
      </c>
      <c r="O102">
        <f t="shared" si="20"/>
        <v>6.3980525512817063E-2</v>
      </c>
      <c r="P102">
        <f t="shared" si="22"/>
        <v>0.14698797426010415</v>
      </c>
    </row>
    <row r="103" spans="1:17" x14ac:dyDescent="0.2">
      <c r="A103">
        <v>89</v>
      </c>
      <c r="B103">
        <f t="shared" si="13"/>
        <v>8</v>
      </c>
      <c r="C103">
        <f t="shared" si="14"/>
        <v>8</v>
      </c>
      <c r="D103">
        <f t="shared" si="15"/>
        <v>213.33333333333334</v>
      </c>
      <c r="E103">
        <f t="shared" si="16"/>
        <v>86.666666666666657</v>
      </c>
      <c r="F103">
        <f t="shared" si="17"/>
        <v>213.33333333333334</v>
      </c>
      <c r="G103">
        <f t="shared" si="18"/>
        <v>0.23717330967975742</v>
      </c>
      <c r="H103">
        <f t="shared" si="19"/>
        <v>1.7268654740883687E-4</v>
      </c>
      <c r="I103">
        <f t="shared" si="21"/>
        <v>3.967295058772965E-4</v>
      </c>
      <c r="J103">
        <f t="shared" si="23"/>
        <v>9.1144506156007408E-4</v>
      </c>
      <c r="K103">
        <f t="shared" si="9"/>
        <v>2.0939508857684571E-3</v>
      </c>
      <c r="L103">
        <f t="shared" si="10"/>
        <v>4.8106358758536229E-3</v>
      </c>
      <c r="M103">
        <f t="shared" si="11"/>
        <v>1.1051939034165549E-2</v>
      </c>
      <c r="N103">
        <f t="shared" si="12"/>
        <v>2.539068837614698E-2</v>
      </c>
      <c r="O103">
        <f t="shared" si="20"/>
        <v>5.8332483939838399E-2</v>
      </c>
      <c r="P103">
        <f t="shared" si="22"/>
        <v>0.13401275045313821</v>
      </c>
    </row>
    <row r="104" spans="1:17" x14ac:dyDescent="0.2">
      <c r="A104">
        <v>90</v>
      </c>
      <c r="B104">
        <f t="shared" si="13"/>
        <v>8</v>
      </c>
      <c r="C104">
        <f t="shared" si="14"/>
        <v>9</v>
      </c>
      <c r="D104">
        <f t="shared" si="15"/>
        <v>216</v>
      </c>
      <c r="E104">
        <f t="shared" si="16"/>
        <v>84</v>
      </c>
      <c r="F104">
        <f t="shared" si="17"/>
        <v>216</v>
      </c>
      <c r="G104">
        <f t="shared" si="18"/>
        <v>0.21623632024748307</v>
      </c>
      <c r="H104">
        <f t="shared" si="19"/>
        <v>1.5744220874411129E-4</v>
      </c>
      <c r="I104">
        <f t="shared" si="21"/>
        <v>3.6170721238292089E-4</v>
      </c>
      <c r="J104">
        <f t="shared" si="23"/>
        <v>8.3098495970964812E-4</v>
      </c>
      <c r="K104">
        <f t="shared" si="9"/>
        <v>1.9091021124915007E-3</v>
      </c>
      <c r="L104">
        <f t="shared" si="10"/>
        <v>4.3859649122807032E-3</v>
      </c>
      <c r="M104">
        <f t="shared" si="11"/>
        <v>1.0076301359623119E-2</v>
      </c>
      <c r="N104">
        <f t="shared" si="12"/>
        <v>2.3149261592506919E-2</v>
      </c>
      <c r="O104">
        <f t="shared" si="20"/>
        <v>5.3183037421416487E-2</v>
      </c>
      <c r="P104">
        <f t="shared" si="22"/>
        <v>0.12218251846832767</v>
      </c>
    </row>
    <row r="105" spans="1:17" s="1" customFormat="1" x14ac:dyDescent="0.2">
      <c r="A105" s="1">
        <v>91</v>
      </c>
      <c r="B105" s="1">
        <f t="shared" si="13"/>
        <v>9</v>
      </c>
      <c r="C105" s="1">
        <f t="shared" si="14"/>
        <v>0</v>
      </c>
      <c r="D105" s="1">
        <f t="shared" si="15"/>
        <v>216</v>
      </c>
      <c r="E105" s="1">
        <f t="shared" si="16"/>
        <v>84</v>
      </c>
      <c r="F105" s="1">
        <f t="shared" si="17"/>
        <v>216</v>
      </c>
      <c r="G105" s="1">
        <f t="shared" si="18"/>
        <v>0.21623632024748307</v>
      </c>
      <c r="H105" s="1">
        <f t="shared" si="19"/>
        <v>1.5744220874411129E-4</v>
      </c>
      <c r="I105" s="1">
        <f t="shared" si="21"/>
        <v>3.6170721238292089E-4</v>
      </c>
      <c r="J105" s="1">
        <f t="shared" si="23"/>
        <v>8.3098495970964812E-4</v>
      </c>
      <c r="K105" s="1">
        <f t="shared" si="9"/>
        <v>1.9091021124915007E-3</v>
      </c>
      <c r="L105" s="1">
        <f t="shared" si="10"/>
        <v>4.3859649122807032E-3</v>
      </c>
      <c r="M105" s="1">
        <f t="shared" si="11"/>
        <v>1.0076301359623119E-2</v>
      </c>
      <c r="N105" s="1">
        <f t="shared" si="12"/>
        <v>2.3149261592506919E-2</v>
      </c>
      <c r="O105" s="1">
        <f t="shared" si="20"/>
        <v>5.3183037421416487E-2</v>
      </c>
      <c r="P105" s="1">
        <f t="shared" si="22"/>
        <v>0.12218251846832767</v>
      </c>
      <c r="Q105" s="1">
        <f t="shared" ref="Q105:Q168" si="24">$C$11*(EXP(-$C$7*($D105-($Q$14-1)*$C$3))-EXP(-$C$5*($D105-($Q$14-1)*$C$3)))</f>
        <v>0</v>
      </c>
    </row>
    <row r="106" spans="1:17" x14ac:dyDescent="0.2">
      <c r="A106">
        <v>92</v>
      </c>
      <c r="B106">
        <f t="shared" si="13"/>
        <v>9</v>
      </c>
      <c r="C106">
        <f t="shared" si="14"/>
        <v>1</v>
      </c>
      <c r="D106">
        <f t="shared" si="15"/>
        <v>218.66666666666666</v>
      </c>
      <c r="E106">
        <f t="shared" si="16"/>
        <v>81.333333333333343</v>
      </c>
      <c r="F106">
        <f t="shared" si="17"/>
        <v>218.66666666666666</v>
      </c>
      <c r="G106">
        <f t="shared" si="18"/>
        <v>0.40886187454663281</v>
      </c>
      <c r="H106">
        <f t="shared" si="19"/>
        <v>1.4354360236028342E-4</v>
      </c>
      <c r="I106">
        <f t="shared" si="21"/>
        <v>3.2977659980321219E-4</v>
      </c>
      <c r="J106">
        <f t="shared" si="23"/>
        <v>7.5762767542093021E-4</v>
      </c>
      <c r="K106">
        <f t="shared" si="9"/>
        <v>1.7405713289125001E-3</v>
      </c>
      <c r="L106">
        <f t="shared" si="10"/>
        <v>3.9987828445535844E-3</v>
      </c>
      <c r="M106">
        <f t="shared" si="11"/>
        <v>9.1867905510581351E-3</v>
      </c>
      <c r="N106">
        <f t="shared" si="12"/>
        <v>2.1105702387405563E-2</v>
      </c>
      <c r="O106">
        <f t="shared" si="20"/>
        <v>4.8488171226939381E-2</v>
      </c>
      <c r="P106">
        <f t="shared" si="22"/>
        <v>0.11139656241541239</v>
      </c>
      <c r="Q106">
        <f t="shared" si="24"/>
        <v>0.21171434591476684</v>
      </c>
    </row>
    <row r="107" spans="1:17" x14ac:dyDescent="0.2">
      <c r="A107">
        <v>93</v>
      </c>
      <c r="B107">
        <f t="shared" si="13"/>
        <v>9</v>
      </c>
      <c r="C107">
        <f t="shared" si="14"/>
        <v>2</v>
      </c>
      <c r="D107">
        <f t="shared" si="15"/>
        <v>221.33333333333331</v>
      </c>
      <c r="E107">
        <f t="shared" si="16"/>
        <v>78.666666666666686</v>
      </c>
      <c r="F107">
        <f t="shared" si="17"/>
        <v>221.33333333333331</v>
      </c>
      <c r="G107">
        <f t="shared" si="18"/>
        <v>0.40611148784846929</v>
      </c>
      <c r="H107">
        <f t="shared" si="19"/>
        <v>1.3087193036052876E-4</v>
      </c>
      <c r="I107">
        <f t="shared" si="21"/>
        <v>3.0066474224085186E-4</v>
      </c>
      <c r="J107">
        <f t="shared" si="23"/>
        <v>6.9074618963534758E-4</v>
      </c>
      <c r="K107">
        <f t="shared" si="9"/>
        <v>1.5869180235091877E-3</v>
      </c>
      <c r="L107">
        <f t="shared" si="10"/>
        <v>3.6457802462403002E-3</v>
      </c>
      <c r="M107">
        <f t="shared" si="11"/>
        <v>8.375803543073837E-3</v>
      </c>
      <c r="N107">
        <f t="shared" si="12"/>
        <v>1.9242543503414505E-2</v>
      </c>
      <c r="O107">
        <f t="shared" si="20"/>
        <v>4.4207756136662224E-2</v>
      </c>
      <c r="P107">
        <f t="shared" si="22"/>
        <v>0.10156275308960346</v>
      </c>
      <c r="Q107">
        <f t="shared" si="24"/>
        <v>0.22636765044372906</v>
      </c>
    </row>
    <row r="108" spans="1:17" x14ac:dyDescent="0.2">
      <c r="A108">
        <v>94</v>
      </c>
      <c r="B108">
        <f t="shared" si="13"/>
        <v>9</v>
      </c>
      <c r="C108">
        <f t="shared" si="14"/>
        <v>3</v>
      </c>
      <c r="D108">
        <f t="shared" si="15"/>
        <v>224</v>
      </c>
      <c r="E108">
        <f t="shared" si="16"/>
        <v>76</v>
      </c>
      <c r="F108">
        <f t="shared" si="17"/>
        <v>224</v>
      </c>
      <c r="G108">
        <f t="shared" si="18"/>
        <v>0.3755121575122477</v>
      </c>
      <c r="H108">
        <f t="shared" si="19"/>
        <v>1.1931888203071885E-4</v>
      </c>
      <c r="I108">
        <f t="shared" si="21"/>
        <v>2.7412280701754406E-4</v>
      </c>
      <c r="J108">
        <f t="shared" si="23"/>
        <v>6.297688349764446E-4</v>
      </c>
      <c r="K108">
        <f t="shared" si="9"/>
        <v>1.4468288495316827E-3</v>
      </c>
      <c r="L108">
        <f t="shared" si="10"/>
        <v>3.3239398388385934E-3</v>
      </c>
      <c r="M108">
        <f t="shared" si="11"/>
        <v>7.6364084499660045E-3</v>
      </c>
      <c r="N108">
        <f t="shared" si="12"/>
        <v>1.7543859649122806E-2</v>
      </c>
      <c r="O108">
        <f t="shared" si="20"/>
        <v>4.0305205438492468E-2</v>
      </c>
      <c r="P108">
        <f t="shared" si="22"/>
        <v>9.2597046304671707E-2</v>
      </c>
      <c r="Q108">
        <f t="shared" si="24"/>
        <v>0.21163565845759974</v>
      </c>
    </row>
    <row r="109" spans="1:17" x14ac:dyDescent="0.2">
      <c r="A109">
        <v>95</v>
      </c>
      <c r="B109">
        <f t="shared" si="13"/>
        <v>9</v>
      </c>
      <c r="C109">
        <f t="shared" si="14"/>
        <v>4</v>
      </c>
      <c r="D109">
        <f t="shared" si="15"/>
        <v>226.66666666666669</v>
      </c>
      <c r="E109">
        <f t="shared" si="16"/>
        <v>73.333333333333314</v>
      </c>
      <c r="F109">
        <f t="shared" si="17"/>
        <v>226.66666666666669</v>
      </c>
      <c r="G109">
        <f t="shared" si="18"/>
        <v>0.34318988794395444</v>
      </c>
      <c r="H109">
        <f t="shared" si="19"/>
        <v>1.0878570805703123E-4</v>
      </c>
      <c r="I109">
        <f t="shared" si="21"/>
        <v>2.4992392778459897E-4</v>
      </c>
      <c r="J109">
        <f t="shared" si="23"/>
        <v>5.7417440944113279E-4</v>
      </c>
      <c r="K109">
        <f t="shared" ref="K109:K172" si="25">$C$11*(EXP(-$C$7*($D109-($K$14-1)*$C$3))-EXP(-$C$5*($D109-($K$14-1)*$C$3)))</f>
        <v>1.3191063992128466E-3</v>
      </c>
      <c r="L109">
        <f t="shared" si="10"/>
        <v>3.0305107016837187E-3</v>
      </c>
      <c r="M109">
        <f t="shared" si="11"/>
        <v>6.9622853156499961E-3</v>
      </c>
      <c r="N109">
        <f t="shared" si="12"/>
        <v>1.599513137821432E-2</v>
      </c>
      <c r="O109">
        <f t="shared" si="20"/>
        <v>3.6747162204232499E-2</v>
      </c>
      <c r="P109">
        <f t="shared" si="22"/>
        <v>8.4422809539329249E-2</v>
      </c>
      <c r="Q109">
        <f t="shared" si="24"/>
        <v>0.19377999836034907</v>
      </c>
    </row>
    <row r="110" spans="1:17" x14ac:dyDescent="0.2">
      <c r="A110">
        <v>96</v>
      </c>
      <c r="B110">
        <f t="shared" si="13"/>
        <v>9</v>
      </c>
      <c r="C110">
        <f t="shared" si="14"/>
        <v>5</v>
      </c>
      <c r="D110">
        <f t="shared" si="15"/>
        <v>229.33333333333331</v>
      </c>
      <c r="E110">
        <f t="shared" si="16"/>
        <v>70.666666666666686</v>
      </c>
      <c r="F110">
        <f t="shared" si="17"/>
        <v>229.33333333333331</v>
      </c>
      <c r="G110">
        <f t="shared" si="18"/>
        <v>0.31302418447377128</v>
      </c>
      <c r="H110">
        <f t="shared" si="19"/>
        <v>9.9182376469324275E-5</v>
      </c>
      <c r="I110">
        <f t="shared" si="21"/>
        <v>2.278612653900189E-4</v>
      </c>
      <c r="J110">
        <f t="shared" si="23"/>
        <v>5.234877214421146E-4</v>
      </c>
      <c r="K110">
        <f t="shared" si="25"/>
        <v>1.2026589689634066E-3</v>
      </c>
      <c r="L110">
        <f t="shared" si="10"/>
        <v>2.7629847585413907E-3</v>
      </c>
      <c r="M110">
        <f t="shared" si="11"/>
        <v>6.3476720940367519E-3</v>
      </c>
      <c r="N110">
        <f t="shared" si="12"/>
        <v>1.4583120984961197E-2</v>
      </c>
      <c r="O110">
        <f t="shared" si="20"/>
        <v>3.3503214172295341E-2</v>
      </c>
      <c r="P110">
        <f t="shared" si="22"/>
        <v>7.6970174012036985E-2</v>
      </c>
      <c r="Q110">
        <f t="shared" si="24"/>
        <v>0.17680382811963474</v>
      </c>
    </row>
    <row r="111" spans="1:17" x14ac:dyDescent="0.2">
      <c r="A111">
        <v>97</v>
      </c>
      <c r="B111">
        <f t="shared" si="13"/>
        <v>9</v>
      </c>
      <c r="C111">
        <f t="shared" si="14"/>
        <v>6</v>
      </c>
      <c r="D111">
        <f t="shared" si="15"/>
        <v>232</v>
      </c>
      <c r="E111">
        <f t="shared" si="16"/>
        <v>68</v>
      </c>
      <c r="F111">
        <f t="shared" si="17"/>
        <v>232</v>
      </c>
      <c r="G111">
        <f t="shared" si="18"/>
        <v>0.28541170087381318</v>
      </c>
      <c r="H111">
        <f t="shared" si="19"/>
        <v>9.0426803095730208E-5</v>
      </c>
      <c r="I111">
        <f t="shared" si="21"/>
        <v>2.0774623992741217E-4</v>
      </c>
      <c r="J111">
        <f t="shared" si="23"/>
        <v>4.7727552812287512E-4</v>
      </c>
      <c r="K111">
        <f t="shared" si="25"/>
        <v>1.0964912280701756E-3</v>
      </c>
      <c r="L111">
        <f t="shared" si="10"/>
        <v>2.5190753399057793E-3</v>
      </c>
      <c r="M111">
        <f t="shared" si="11"/>
        <v>5.7873153981267316E-3</v>
      </c>
      <c r="N111">
        <f t="shared" si="12"/>
        <v>1.329575935535437E-2</v>
      </c>
      <c r="O111">
        <f t="shared" si="20"/>
        <v>3.0545633799864007E-2</v>
      </c>
      <c r="P111">
        <f t="shared" si="22"/>
        <v>7.0175438596235928E-2</v>
      </c>
      <c r="Q111">
        <f t="shared" si="24"/>
        <v>0.16121653858511018</v>
      </c>
    </row>
    <row r="112" spans="1:17" x14ac:dyDescent="0.2">
      <c r="A112">
        <v>98</v>
      </c>
      <c r="B112">
        <f t="shared" si="13"/>
        <v>9</v>
      </c>
      <c r="C112">
        <f t="shared" si="14"/>
        <v>7</v>
      </c>
      <c r="D112">
        <f t="shared" si="15"/>
        <v>234.66666666666669</v>
      </c>
      <c r="E112">
        <f t="shared" si="16"/>
        <v>65.333333333333314</v>
      </c>
      <c r="F112">
        <f t="shared" si="17"/>
        <v>234.66666666666669</v>
      </c>
      <c r="G112">
        <f t="shared" si="18"/>
        <v>0.26021949668904454</v>
      </c>
      <c r="H112">
        <f t="shared" si="19"/>
        <v>8.2444149950802967E-5</v>
      </c>
      <c r="I112">
        <f t="shared" si="21"/>
        <v>1.894069188552325E-4</v>
      </c>
      <c r="J112">
        <f t="shared" si="23"/>
        <v>4.3514283222812459E-4</v>
      </c>
      <c r="K112">
        <f t="shared" si="25"/>
        <v>9.9969571113839523E-4</v>
      </c>
      <c r="L112">
        <f t="shared" si="10"/>
        <v>2.2966976377645312E-3</v>
      </c>
      <c r="M112">
        <f t="shared" si="11"/>
        <v>5.2764255968513873E-3</v>
      </c>
      <c r="N112">
        <f t="shared" si="12"/>
        <v>1.2122042806734871E-2</v>
      </c>
      <c r="O112">
        <f t="shared" si="20"/>
        <v>2.7849141262599974E-2</v>
      </c>
      <c r="P112">
        <f t="shared" si="22"/>
        <v>6.3980525512817063E-2</v>
      </c>
      <c r="Q112">
        <f t="shared" si="24"/>
        <v>0.14698797426010415</v>
      </c>
    </row>
    <row r="113" spans="1:19" x14ac:dyDescent="0.2">
      <c r="A113">
        <v>99</v>
      </c>
      <c r="B113">
        <f t="shared" si="13"/>
        <v>9</v>
      </c>
      <c r="C113">
        <f t="shared" si="14"/>
        <v>8</v>
      </c>
      <c r="D113">
        <f t="shared" si="15"/>
        <v>237.33333333333334</v>
      </c>
      <c r="E113">
        <f t="shared" si="16"/>
        <v>62.666666666666657</v>
      </c>
      <c r="F113">
        <f t="shared" si="17"/>
        <v>237.33333333333334</v>
      </c>
      <c r="G113">
        <f t="shared" si="18"/>
        <v>0.23724847586531764</v>
      </c>
      <c r="H113">
        <f t="shared" si="19"/>
        <v>7.5166185560212817E-5</v>
      </c>
      <c r="I113">
        <f t="shared" si="21"/>
        <v>1.7268654740883687E-4</v>
      </c>
      <c r="J113">
        <f t="shared" si="23"/>
        <v>3.967295058772965E-4</v>
      </c>
      <c r="K113">
        <f t="shared" si="25"/>
        <v>9.1144506156007408E-4</v>
      </c>
      <c r="L113">
        <f t="shared" si="10"/>
        <v>2.0939508857684571E-3</v>
      </c>
      <c r="M113">
        <f t="shared" si="11"/>
        <v>4.8106358758536229E-3</v>
      </c>
      <c r="N113">
        <f t="shared" si="12"/>
        <v>1.1051939034165549E-2</v>
      </c>
      <c r="O113">
        <f t="shared" si="20"/>
        <v>2.539068837614698E-2</v>
      </c>
      <c r="P113">
        <f t="shared" si="22"/>
        <v>5.8332483939838399E-2</v>
      </c>
      <c r="Q113">
        <f t="shared" si="24"/>
        <v>0.13401275045313821</v>
      </c>
    </row>
    <row r="114" spans="1:19" x14ac:dyDescent="0.2">
      <c r="A114">
        <v>100</v>
      </c>
      <c r="B114">
        <f t="shared" si="13"/>
        <v>9</v>
      </c>
      <c r="C114">
        <f t="shared" si="14"/>
        <v>9</v>
      </c>
      <c r="D114">
        <f t="shared" si="15"/>
        <v>240</v>
      </c>
      <c r="E114">
        <f t="shared" si="16"/>
        <v>60</v>
      </c>
      <c r="F114">
        <f t="shared" si="17"/>
        <v>240</v>
      </c>
      <c r="G114">
        <f t="shared" si="18"/>
        <v>0.21630485094923746</v>
      </c>
      <c r="H114">
        <f t="shared" si="19"/>
        <v>6.8530701754386002E-5</v>
      </c>
      <c r="I114">
        <f t="shared" si="21"/>
        <v>1.5744220874411129E-4</v>
      </c>
      <c r="J114">
        <f t="shared" si="23"/>
        <v>3.6170721238292089E-4</v>
      </c>
      <c r="K114">
        <f t="shared" si="25"/>
        <v>8.3098495970964812E-4</v>
      </c>
      <c r="L114">
        <f t="shared" si="10"/>
        <v>1.9091021124915007E-3</v>
      </c>
      <c r="M114">
        <f t="shared" si="11"/>
        <v>4.3859649122807032E-3</v>
      </c>
      <c r="N114">
        <f t="shared" si="12"/>
        <v>1.0076301359623119E-2</v>
      </c>
      <c r="O114">
        <f t="shared" si="20"/>
        <v>2.3149261592506919E-2</v>
      </c>
      <c r="P114">
        <f t="shared" si="22"/>
        <v>5.3183037421416487E-2</v>
      </c>
      <c r="Q114">
        <f t="shared" si="24"/>
        <v>0.12218251846832767</v>
      </c>
    </row>
    <row r="115" spans="1:19" s="1" customFormat="1" x14ac:dyDescent="0.2">
      <c r="A115" s="1">
        <v>101</v>
      </c>
      <c r="B115" s="1">
        <f t="shared" si="13"/>
        <v>10</v>
      </c>
      <c r="C115" s="1">
        <f t="shared" si="14"/>
        <v>0</v>
      </c>
      <c r="D115" s="1">
        <f t="shared" si="15"/>
        <v>240</v>
      </c>
      <c r="E115" s="1">
        <f t="shared" si="16"/>
        <v>60</v>
      </c>
      <c r="F115" s="1">
        <f t="shared" si="17"/>
        <v>240</v>
      </c>
      <c r="G115" s="1">
        <f t="shared" si="18"/>
        <v>0.21630485094923746</v>
      </c>
      <c r="H115" s="1">
        <f t="shared" si="19"/>
        <v>6.8530701754386002E-5</v>
      </c>
      <c r="I115" s="1">
        <f t="shared" si="21"/>
        <v>1.5744220874411129E-4</v>
      </c>
      <c r="J115" s="1">
        <f t="shared" si="23"/>
        <v>3.6170721238292089E-4</v>
      </c>
      <c r="K115" s="1">
        <f t="shared" si="25"/>
        <v>8.3098495970964812E-4</v>
      </c>
      <c r="L115" s="1">
        <f t="shared" si="10"/>
        <v>1.9091021124915007E-3</v>
      </c>
      <c r="M115" s="1">
        <f t="shared" si="11"/>
        <v>4.3859649122807032E-3</v>
      </c>
      <c r="N115" s="1">
        <f t="shared" si="12"/>
        <v>1.0076301359623119E-2</v>
      </c>
      <c r="O115" s="1">
        <f t="shared" si="20"/>
        <v>2.3149261592506919E-2</v>
      </c>
      <c r="P115" s="1">
        <f t="shared" si="22"/>
        <v>5.3183037421416487E-2</v>
      </c>
      <c r="Q115" s="1">
        <f t="shared" si="24"/>
        <v>0.12218251846832767</v>
      </c>
      <c r="R115" s="1">
        <f t="shared" ref="R115:R178" si="26">$C$11*(EXP(-$C$7*($D115-($R$14-1)*$C$3))-EXP(-$C$5*($D115-($R$14-1)*$C$3)))</f>
        <v>0</v>
      </c>
    </row>
    <row r="116" spans="1:19" x14ac:dyDescent="0.2">
      <c r="A116">
        <v>102</v>
      </c>
      <c r="B116">
        <f t="shared" si="13"/>
        <v>10</v>
      </c>
      <c r="C116">
        <f t="shared" si="14"/>
        <v>1</v>
      </c>
      <c r="D116">
        <f t="shared" si="15"/>
        <v>242.66666666666666</v>
      </c>
      <c r="E116">
        <f t="shared" si="16"/>
        <v>57.333333333333343</v>
      </c>
      <c r="F116">
        <f t="shared" si="17"/>
        <v>242.66666666666666</v>
      </c>
      <c r="G116">
        <f t="shared" si="18"/>
        <v>0.40892435552857898</v>
      </c>
      <c r="H116">
        <f t="shared" si="19"/>
        <v>6.2480981946149729E-5</v>
      </c>
      <c r="I116">
        <f t="shared" si="21"/>
        <v>1.4354360236028342E-4</v>
      </c>
      <c r="J116">
        <f t="shared" si="23"/>
        <v>3.2977659980321219E-4</v>
      </c>
      <c r="K116">
        <f t="shared" si="25"/>
        <v>7.5762767542093021E-4</v>
      </c>
      <c r="L116">
        <f t="shared" si="10"/>
        <v>1.7405713289125001E-3</v>
      </c>
      <c r="M116">
        <f t="shared" si="11"/>
        <v>3.9987828445535844E-3</v>
      </c>
      <c r="N116">
        <f t="shared" si="12"/>
        <v>9.1867905510581351E-3</v>
      </c>
      <c r="O116">
        <f t="shared" si="20"/>
        <v>2.1105702387405563E-2</v>
      </c>
      <c r="P116">
        <f t="shared" si="22"/>
        <v>4.8488171226939381E-2</v>
      </c>
      <c r="Q116">
        <f t="shared" si="24"/>
        <v>0.11139656241541239</v>
      </c>
      <c r="R116">
        <f t="shared" si="26"/>
        <v>0.21171434591476684</v>
      </c>
    </row>
    <row r="117" spans="1:19" x14ac:dyDescent="0.2">
      <c r="A117">
        <v>103</v>
      </c>
      <c r="B117">
        <f t="shared" si="13"/>
        <v>10</v>
      </c>
      <c r="C117">
        <f t="shared" si="14"/>
        <v>2</v>
      </c>
      <c r="D117">
        <f t="shared" si="15"/>
        <v>245.33333333333331</v>
      </c>
      <c r="E117">
        <f t="shared" si="16"/>
        <v>54.666666666666686</v>
      </c>
      <c r="F117">
        <f t="shared" si="17"/>
        <v>245.33333333333331</v>
      </c>
      <c r="G117">
        <f t="shared" si="18"/>
        <v>0.40616845316481676</v>
      </c>
      <c r="H117">
        <f t="shared" si="19"/>
        <v>5.6965316347504718E-5</v>
      </c>
      <c r="I117">
        <f t="shared" si="21"/>
        <v>1.3087193036052876E-4</v>
      </c>
      <c r="J117">
        <f t="shared" si="23"/>
        <v>3.0066474224085186E-4</v>
      </c>
      <c r="K117">
        <f t="shared" si="25"/>
        <v>6.9074618963534758E-4</v>
      </c>
      <c r="L117">
        <f t="shared" si="10"/>
        <v>1.5869180235091877E-3</v>
      </c>
      <c r="M117">
        <f t="shared" si="11"/>
        <v>3.6457802462403002E-3</v>
      </c>
      <c r="N117">
        <f t="shared" si="12"/>
        <v>8.375803543073837E-3</v>
      </c>
      <c r="O117">
        <f t="shared" si="20"/>
        <v>1.9242543503414505E-2</v>
      </c>
      <c r="P117">
        <f t="shared" si="22"/>
        <v>4.4207756136662224E-2</v>
      </c>
      <c r="Q117">
        <f t="shared" si="24"/>
        <v>0.10156275308960346</v>
      </c>
      <c r="R117">
        <f t="shared" si="26"/>
        <v>0.22636765044372906</v>
      </c>
    </row>
    <row r="118" spans="1:19" x14ac:dyDescent="0.2">
      <c r="A118">
        <v>104</v>
      </c>
      <c r="B118">
        <f t="shared" si="13"/>
        <v>10</v>
      </c>
      <c r="C118">
        <f t="shared" si="14"/>
        <v>3</v>
      </c>
      <c r="D118">
        <f t="shared" si="15"/>
        <v>248</v>
      </c>
      <c r="E118">
        <f t="shared" si="16"/>
        <v>52</v>
      </c>
      <c r="F118">
        <f t="shared" si="17"/>
        <v>248</v>
      </c>
      <c r="G118">
        <f t="shared" si="18"/>
        <v>0.37556409407222957</v>
      </c>
      <c r="H118">
        <f t="shared" si="19"/>
        <v>5.1936559981853035E-5</v>
      </c>
      <c r="I118">
        <f t="shared" si="21"/>
        <v>1.1931888203071885E-4</v>
      </c>
      <c r="J118">
        <f t="shared" si="23"/>
        <v>2.7412280701754406E-4</v>
      </c>
      <c r="K118">
        <f t="shared" si="25"/>
        <v>6.297688349764446E-4</v>
      </c>
      <c r="L118">
        <f t="shared" si="10"/>
        <v>1.4468288495316827E-3</v>
      </c>
      <c r="M118">
        <f t="shared" si="11"/>
        <v>3.3239398388385934E-3</v>
      </c>
      <c r="N118">
        <f t="shared" si="12"/>
        <v>7.6364084499660045E-3</v>
      </c>
      <c r="O118">
        <f t="shared" si="20"/>
        <v>1.7543859649122806E-2</v>
      </c>
      <c r="P118">
        <f t="shared" si="22"/>
        <v>4.0305205438492468E-2</v>
      </c>
      <c r="Q118">
        <f t="shared" si="24"/>
        <v>9.2597046304671707E-2</v>
      </c>
      <c r="R118">
        <f t="shared" si="26"/>
        <v>0.21163565845759974</v>
      </c>
    </row>
    <row r="119" spans="1:19" x14ac:dyDescent="0.2">
      <c r="A119">
        <v>105</v>
      </c>
      <c r="B119">
        <f t="shared" si="13"/>
        <v>10</v>
      </c>
      <c r="C119">
        <f t="shared" si="14"/>
        <v>4</v>
      </c>
      <c r="D119">
        <f t="shared" si="15"/>
        <v>250.66666666666669</v>
      </c>
      <c r="E119">
        <f t="shared" si="16"/>
        <v>49.333333333333314</v>
      </c>
      <c r="F119">
        <f t="shared" si="17"/>
        <v>250.66666666666669</v>
      </c>
      <c r="G119">
        <f t="shared" si="18"/>
        <v>0.34323723967366826</v>
      </c>
      <c r="H119">
        <f t="shared" si="19"/>
        <v>4.7351729713808118E-5</v>
      </c>
      <c r="I119">
        <f t="shared" si="21"/>
        <v>1.0878570805703123E-4</v>
      </c>
      <c r="J119">
        <f t="shared" si="23"/>
        <v>2.4992392778459897E-4</v>
      </c>
      <c r="K119">
        <f t="shared" si="25"/>
        <v>5.7417440944113279E-4</v>
      </c>
      <c r="L119">
        <f t="shared" ref="L119:L182" si="27">$C$11*(EXP(-$C$7*($D119-($L$14-1)*$C$3))-EXP(-$C$5*($D119-($L$14-1)*$C$3)))</f>
        <v>1.3191063992128466E-3</v>
      </c>
      <c r="M119">
        <f t="shared" si="11"/>
        <v>3.0305107016837187E-3</v>
      </c>
      <c r="N119">
        <f t="shared" si="12"/>
        <v>6.9622853156499961E-3</v>
      </c>
      <c r="O119">
        <f t="shared" si="20"/>
        <v>1.599513137821432E-2</v>
      </c>
      <c r="P119">
        <f t="shared" si="22"/>
        <v>3.6747162204232499E-2</v>
      </c>
      <c r="Q119">
        <f t="shared" si="24"/>
        <v>8.4422809539329249E-2</v>
      </c>
      <c r="R119">
        <f t="shared" si="26"/>
        <v>0.19377999836034907</v>
      </c>
    </row>
    <row r="120" spans="1:19" x14ac:dyDescent="0.2">
      <c r="A120">
        <v>106</v>
      </c>
      <c r="B120">
        <f t="shared" si="13"/>
        <v>10</v>
      </c>
      <c r="C120">
        <f t="shared" si="14"/>
        <v>5</v>
      </c>
      <c r="D120">
        <f t="shared" si="15"/>
        <v>253.33333333333331</v>
      </c>
      <c r="E120">
        <f t="shared" si="16"/>
        <v>46.666666666666686</v>
      </c>
      <c r="F120">
        <f t="shared" si="17"/>
        <v>253.33333333333331</v>
      </c>
      <c r="G120">
        <f t="shared" si="18"/>
        <v>0.31306735611062347</v>
      </c>
      <c r="H120">
        <f t="shared" si="19"/>
        <v>4.3171636852209251E-5</v>
      </c>
      <c r="I120">
        <f t="shared" si="21"/>
        <v>9.9182376469324275E-5</v>
      </c>
      <c r="J120">
        <f t="shared" si="23"/>
        <v>2.278612653900189E-4</v>
      </c>
      <c r="K120">
        <f t="shared" si="25"/>
        <v>5.234877214421146E-4</v>
      </c>
      <c r="L120">
        <f t="shared" si="27"/>
        <v>1.2026589689634066E-3</v>
      </c>
      <c r="M120">
        <f t="shared" si="11"/>
        <v>2.7629847585413907E-3</v>
      </c>
      <c r="N120">
        <f t="shared" si="12"/>
        <v>6.3476720940367519E-3</v>
      </c>
      <c r="O120">
        <f t="shared" si="20"/>
        <v>1.4583120984961197E-2</v>
      </c>
      <c r="P120">
        <f t="shared" si="22"/>
        <v>3.3503214172295341E-2</v>
      </c>
      <c r="Q120">
        <f t="shared" si="24"/>
        <v>7.6970174012036985E-2</v>
      </c>
      <c r="R120">
        <f t="shared" si="26"/>
        <v>0.17680382811963474</v>
      </c>
    </row>
    <row r="121" spans="1:19" x14ac:dyDescent="0.2">
      <c r="A121">
        <v>107</v>
      </c>
      <c r="B121">
        <f t="shared" si="13"/>
        <v>10</v>
      </c>
      <c r="C121">
        <f t="shared" si="14"/>
        <v>6</v>
      </c>
      <c r="D121">
        <f t="shared" si="15"/>
        <v>256</v>
      </c>
      <c r="E121">
        <f t="shared" si="16"/>
        <v>44</v>
      </c>
      <c r="F121">
        <f t="shared" si="17"/>
        <v>256</v>
      </c>
      <c r="G121">
        <f t="shared" si="18"/>
        <v>0.28545106142599919</v>
      </c>
      <c r="H121">
        <f t="shared" si="19"/>
        <v>3.9360552186027815E-5</v>
      </c>
      <c r="I121">
        <f t="shared" si="21"/>
        <v>9.0426803095730208E-5</v>
      </c>
      <c r="J121">
        <f t="shared" si="23"/>
        <v>2.0774623992741217E-4</v>
      </c>
      <c r="K121">
        <f t="shared" si="25"/>
        <v>4.7727552812287512E-4</v>
      </c>
      <c r="L121">
        <f t="shared" si="27"/>
        <v>1.0964912280701756E-3</v>
      </c>
      <c r="M121">
        <f t="shared" si="11"/>
        <v>2.5190753399057793E-3</v>
      </c>
      <c r="N121">
        <f t="shared" si="12"/>
        <v>5.7873153981267316E-3</v>
      </c>
      <c r="O121">
        <f t="shared" si="20"/>
        <v>1.329575935535437E-2</v>
      </c>
      <c r="P121">
        <f t="shared" si="22"/>
        <v>3.0545633799864007E-2</v>
      </c>
      <c r="Q121">
        <f t="shared" si="24"/>
        <v>7.0175438596235928E-2</v>
      </c>
      <c r="R121">
        <f t="shared" si="26"/>
        <v>0.16121653858511018</v>
      </c>
    </row>
    <row r="122" spans="1:19" x14ac:dyDescent="0.2">
      <c r="A122">
        <v>108</v>
      </c>
      <c r="B122">
        <f t="shared" si="13"/>
        <v>10</v>
      </c>
      <c r="C122">
        <f t="shared" si="14"/>
        <v>7</v>
      </c>
      <c r="D122">
        <f t="shared" si="15"/>
        <v>258.66666666666669</v>
      </c>
      <c r="E122">
        <f t="shared" si="16"/>
        <v>41.333333333333314</v>
      </c>
      <c r="F122">
        <f t="shared" si="17"/>
        <v>258.66666666666669</v>
      </c>
      <c r="G122">
        <f t="shared" si="18"/>
        <v>0.2602553825896346</v>
      </c>
      <c r="H122">
        <f t="shared" si="19"/>
        <v>3.5885900590070813E-5</v>
      </c>
      <c r="I122">
        <f t="shared" si="21"/>
        <v>8.2444149950802967E-5</v>
      </c>
      <c r="J122">
        <f t="shared" si="23"/>
        <v>1.894069188552325E-4</v>
      </c>
      <c r="K122">
        <f t="shared" si="25"/>
        <v>4.3514283222812459E-4</v>
      </c>
      <c r="L122">
        <f t="shared" si="27"/>
        <v>9.9969571113839523E-4</v>
      </c>
      <c r="M122">
        <f t="shared" si="11"/>
        <v>2.2966976377645312E-3</v>
      </c>
      <c r="N122">
        <f t="shared" si="12"/>
        <v>5.2764255968513873E-3</v>
      </c>
      <c r="O122">
        <f t="shared" si="20"/>
        <v>1.2122042806734871E-2</v>
      </c>
      <c r="P122">
        <f t="shared" si="22"/>
        <v>2.7849141262599974E-2</v>
      </c>
      <c r="Q122">
        <f t="shared" si="24"/>
        <v>6.3980525512817063E-2</v>
      </c>
      <c r="R122">
        <f t="shared" si="26"/>
        <v>0.14698797426010415</v>
      </c>
    </row>
    <row r="123" spans="1:19" x14ac:dyDescent="0.2">
      <c r="A123">
        <v>109</v>
      </c>
      <c r="B123">
        <f t="shared" si="13"/>
        <v>10</v>
      </c>
      <c r="C123">
        <f t="shared" si="14"/>
        <v>8</v>
      </c>
      <c r="D123">
        <f t="shared" si="15"/>
        <v>261.33333333333337</v>
      </c>
      <c r="E123">
        <f t="shared" si="16"/>
        <v>38.666666666666629</v>
      </c>
      <c r="F123">
        <f t="shared" si="17"/>
        <v>261.33333333333337</v>
      </c>
      <c r="G123">
        <f t="shared" si="18"/>
        <v>0.23728119384790752</v>
      </c>
      <c r="H123">
        <f t="shared" si="19"/>
        <v>3.2717982590132128E-5</v>
      </c>
      <c r="I123">
        <f t="shared" si="21"/>
        <v>7.5166185560212817E-5</v>
      </c>
      <c r="J123">
        <f t="shared" si="23"/>
        <v>1.726865474088367E-4</v>
      </c>
      <c r="K123">
        <f t="shared" si="25"/>
        <v>3.9672950587729612E-4</v>
      </c>
      <c r="L123">
        <f t="shared" si="27"/>
        <v>9.1144506156007343E-4</v>
      </c>
      <c r="M123">
        <f t="shared" si="11"/>
        <v>2.0939508857684553E-3</v>
      </c>
      <c r="N123">
        <f t="shared" si="12"/>
        <v>4.8106358758536185E-3</v>
      </c>
      <c r="O123">
        <f t="shared" si="20"/>
        <v>1.105193903416554E-2</v>
      </c>
      <c r="P123">
        <f t="shared" si="22"/>
        <v>2.5390688376146955E-2</v>
      </c>
      <c r="Q123">
        <f t="shared" si="24"/>
        <v>5.833248393983835E-2</v>
      </c>
      <c r="R123">
        <f t="shared" si="26"/>
        <v>0.13401275045313807</v>
      </c>
    </row>
    <row r="124" spans="1:19" x14ac:dyDescent="0.2">
      <c r="A124">
        <v>110</v>
      </c>
      <c r="B124">
        <f t="shared" si="13"/>
        <v>10</v>
      </c>
      <c r="C124">
        <f t="shared" si="14"/>
        <v>9</v>
      </c>
      <c r="D124">
        <f t="shared" si="15"/>
        <v>264</v>
      </c>
      <c r="E124">
        <f t="shared" si="16"/>
        <v>36</v>
      </c>
      <c r="F124">
        <f t="shared" si="17"/>
        <v>264</v>
      </c>
      <c r="G124">
        <f t="shared" si="18"/>
        <v>0.21633468066974515</v>
      </c>
      <c r="H124">
        <f t="shared" si="19"/>
        <v>2.9829720507679708E-5</v>
      </c>
      <c r="I124">
        <f t="shared" si="21"/>
        <v>6.8530701754386002E-5</v>
      </c>
      <c r="J124">
        <f t="shared" si="23"/>
        <v>1.5744220874411129E-4</v>
      </c>
      <c r="K124">
        <f t="shared" si="25"/>
        <v>3.6170721238292089E-4</v>
      </c>
      <c r="L124">
        <f t="shared" si="27"/>
        <v>8.3098495970964812E-4</v>
      </c>
      <c r="M124">
        <f t="shared" si="11"/>
        <v>1.9091021124915007E-3</v>
      </c>
      <c r="N124">
        <f t="shared" si="12"/>
        <v>4.3859649122807032E-3</v>
      </c>
      <c r="O124">
        <f t="shared" si="20"/>
        <v>1.0076301359623119E-2</v>
      </c>
      <c r="P124">
        <f t="shared" si="22"/>
        <v>2.3149261592506919E-2</v>
      </c>
      <c r="Q124">
        <f t="shared" si="24"/>
        <v>5.3183037421416487E-2</v>
      </c>
      <c r="R124">
        <f t="shared" si="26"/>
        <v>0.12218251846832767</v>
      </c>
    </row>
    <row r="125" spans="1:19" s="1" customFormat="1" x14ac:dyDescent="0.2">
      <c r="A125" s="1">
        <v>111</v>
      </c>
      <c r="B125" s="1">
        <f t="shared" si="13"/>
        <v>11</v>
      </c>
      <c r="C125" s="1">
        <f t="shared" si="14"/>
        <v>0</v>
      </c>
      <c r="D125" s="1">
        <f t="shared" si="15"/>
        <v>264</v>
      </c>
      <c r="E125" s="1">
        <f t="shared" si="16"/>
        <v>36</v>
      </c>
      <c r="F125" s="1">
        <f t="shared" si="17"/>
        <v>264</v>
      </c>
      <c r="G125" s="1">
        <f t="shared" si="18"/>
        <v>0.21633468066974515</v>
      </c>
      <c r="H125" s="1">
        <f t="shared" si="19"/>
        <v>2.9829720507679708E-5</v>
      </c>
      <c r="I125" s="1">
        <f t="shared" si="21"/>
        <v>6.8530701754386002E-5</v>
      </c>
      <c r="J125" s="1">
        <f t="shared" si="23"/>
        <v>1.5744220874411129E-4</v>
      </c>
      <c r="K125" s="1">
        <f t="shared" si="25"/>
        <v>3.6170721238292089E-4</v>
      </c>
      <c r="L125" s="1">
        <f t="shared" si="27"/>
        <v>8.3098495970964812E-4</v>
      </c>
      <c r="M125" s="1">
        <f t="shared" si="11"/>
        <v>1.9091021124915007E-3</v>
      </c>
      <c r="N125" s="1">
        <f t="shared" si="12"/>
        <v>4.3859649122807032E-3</v>
      </c>
      <c r="O125" s="1">
        <f t="shared" si="20"/>
        <v>1.0076301359623119E-2</v>
      </c>
      <c r="P125" s="1">
        <f t="shared" si="22"/>
        <v>2.3149261592506919E-2</v>
      </c>
      <c r="Q125" s="1">
        <f t="shared" si="24"/>
        <v>5.3183037421416487E-2</v>
      </c>
      <c r="R125" s="1">
        <f t="shared" si="26"/>
        <v>0.12218251846832767</v>
      </c>
      <c r="S125" s="1">
        <f t="shared" ref="S125:S188" si="28">$C$11*(EXP(-$C$7*($D125-($S$14-1)*$C$3))-EXP(-$C$5*($D125-($S$14-1)*$C$3)))</f>
        <v>0</v>
      </c>
    </row>
    <row r="126" spans="1:19" x14ac:dyDescent="0.2">
      <c r="A126">
        <v>112</v>
      </c>
      <c r="B126">
        <f t="shared" si="13"/>
        <v>11</v>
      </c>
      <c r="C126">
        <f t="shared" si="14"/>
        <v>1</v>
      </c>
      <c r="D126">
        <f t="shared" si="15"/>
        <v>266.66666666666663</v>
      </c>
      <c r="E126">
        <f t="shared" si="16"/>
        <v>33.333333333333371</v>
      </c>
      <c r="F126">
        <f t="shared" si="17"/>
        <v>266.66666666666663</v>
      </c>
      <c r="G126">
        <f t="shared" si="18"/>
        <v>0.40895155195559285</v>
      </c>
      <c r="H126">
        <f t="shared" si="19"/>
        <v>2.7196427014257848E-5</v>
      </c>
      <c r="I126">
        <f t="shared" si="21"/>
        <v>6.2480981946149851E-5</v>
      </c>
      <c r="J126">
        <f t="shared" si="23"/>
        <v>1.4354360236028352E-4</v>
      </c>
      <c r="K126">
        <f t="shared" si="25"/>
        <v>3.2977659980321246E-4</v>
      </c>
      <c r="L126">
        <f t="shared" si="27"/>
        <v>7.5762767542093086E-4</v>
      </c>
      <c r="M126">
        <f t="shared" si="11"/>
        <v>1.7405713289125018E-3</v>
      </c>
      <c r="N126">
        <f t="shared" si="12"/>
        <v>3.9987828445535887E-3</v>
      </c>
      <c r="O126">
        <f t="shared" si="20"/>
        <v>9.1867905510581438E-3</v>
      </c>
      <c r="P126">
        <f t="shared" si="22"/>
        <v>2.110570238740558E-2</v>
      </c>
      <c r="Q126">
        <f t="shared" si="24"/>
        <v>4.8488171226939422E-2</v>
      </c>
      <c r="R126">
        <f t="shared" si="26"/>
        <v>0.11139656241541251</v>
      </c>
      <c r="S126">
        <f t="shared" si="28"/>
        <v>0.21171434591476623</v>
      </c>
    </row>
    <row r="127" spans="1:19" x14ac:dyDescent="0.2">
      <c r="A127">
        <v>113</v>
      </c>
      <c r="B127">
        <f t="shared" si="13"/>
        <v>11</v>
      </c>
      <c r="C127">
        <f t="shared" si="14"/>
        <v>2</v>
      </c>
      <c r="D127">
        <f t="shared" si="15"/>
        <v>269.33333333333331</v>
      </c>
      <c r="E127">
        <f t="shared" si="16"/>
        <v>30.666666666666686</v>
      </c>
      <c r="F127">
        <f t="shared" si="17"/>
        <v>269.33333333333331</v>
      </c>
      <c r="G127">
        <f t="shared" si="18"/>
        <v>0.40619324875893414</v>
      </c>
      <c r="H127">
        <f t="shared" si="19"/>
        <v>2.4795594117331065E-5</v>
      </c>
      <c r="I127">
        <f t="shared" si="21"/>
        <v>5.6965316347504718E-5</v>
      </c>
      <c r="J127">
        <f t="shared" si="23"/>
        <v>1.3087193036052876E-4</v>
      </c>
      <c r="K127">
        <f t="shared" si="25"/>
        <v>3.0066474224085186E-4</v>
      </c>
      <c r="L127">
        <f t="shared" si="27"/>
        <v>6.9074618963534758E-4</v>
      </c>
      <c r="M127">
        <f t="shared" si="11"/>
        <v>1.5869180235091877E-3</v>
      </c>
      <c r="N127">
        <f t="shared" si="12"/>
        <v>3.6457802462403002E-3</v>
      </c>
      <c r="O127">
        <f t="shared" si="20"/>
        <v>8.375803543073837E-3</v>
      </c>
      <c r="P127">
        <f t="shared" si="22"/>
        <v>1.9242543503414505E-2</v>
      </c>
      <c r="Q127">
        <f t="shared" si="24"/>
        <v>4.4207756136662224E-2</v>
      </c>
      <c r="R127">
        <f t="shared" si="26"/>
        <v>0.10156275308960346</v>
      </c>
      <c r="S127">
        <f t="shared" si="28"/>
        <v>0.22636765044372906</v>
      </c>
    </row>
    <row r="128" spans="1:19" x14ac:dyDescent="0.2">
      <c r="A128">
        <v>114</v>
      </c>
      <c r="B128">
        <f t="shared" si="13"/>
        <v>11</v>
      </c>
      <c r="C128">
        <f t="shared" si="14"/>
        <v>3</v>
      </c>
      <c r="D128">
        <f t="shared" si="15"/>
        <v>272</v>
      </c>
      <c r="E128">
        <f t="shared" si="16"/>
        <v>28</v>
      </c>
      <c r="F128">
        <f t="shared" si="17"/>
        <v>272</v>
      </c>
      <c r="G128">
        <f t="shared" si="18"/>
        <v>0.37558670077300349</v>
      </c>
      <c r="H128">
        <f t="shared" si="19"/>
        <v>2.2606700773932549E-5</v>
      </c>
      <c r="I128">
        <f t="shared" si="21"/>
        <v>5.1936559981853035E-5</v>
      </c>
      <c r="J128">
        <f t="shared" si="23"/>
        <v>1.1931888203071885E-4</v>
      </c>
      <c r="K128">
        <f t="shared" si="25"/>
        <v>2.7412280701754406E-4</v>
      </c>
      <c r="L128">
        <f t="shared" si="27"/>
        <v>6.297688349764446E-4</v>
      </c>
      <c r="M128">
        <f t="shared" si="11"/>
        <v>1.4468288495316827E-3</v>
      </c>
      <c r="N128">
        <f t="shared" si="12"/>
        <v>3.3239398388385934E-3</v>
      </c>
      <c r="O128">
        <f t="shared" si="20"/>
        <v>7.6364084499660045E-3</v>
      </c>
      <c r="P128">
        <f t="shared" si="22"/>
        <v>1.7543859649122806E-2</v>
      </c>
      <c r="Q128">
        <f t="shared" si="24"/>
        <v>4.0305205438492468E-2</v>
      </c>
      <c r="R128">
        <f t="shared" si="26"/>
        <v>9.2597046304671707E-2</v>
      </c>
      <c r="S128">
        <f t="shared" si="28"/>
        <v>0.21163565845759974</v>
      </c>
    </row>
    <row r="129" spans="1:20" x14ac:dyDescent="0.2">
      <c r="A129">
        <v>115</v>
      </c>
      <c r="B129">
        <f t="shared" si="13"/>
        <v>11</v>
      </c>
      <c r="C129">
        <f t="shared" si="14"/>
        <v>4</v>
      </c>
      <c r="D129">
        <f t="shared" si="15"/>
        <v>274.66666666666669</v>
      </c>
      <c r="E129">
        <f t="shared" si="16"/>
        <v>25.333333333333314</v>
      </c>
      <c r="F129">
        <f t="shared" si="17"/>
        <v>274.66666666666669</v>
      </c>
      <c r="G129">
        <f t="shared" si="18"/>
        <v>0.343257850711156</v>
      </c>
      <c r="H129">
        <f t="shared" si="19"/>
        <v>2.0611037487700735E-5</v>
      </c>
      <c r="I129">
        <f t="shared" si="21"/>
        <v>4.7351729713808118E-5</v>
      </c>
      <c r="J129">
        <f t="shared" si="23"/>
        <v>1.0878570805703123E-4</v>
      </c>
      <c r="K129">
        <f t="shared" si="25"/>
        <v>2.4992392778459897E-4</v>
      </c>
      <c r="L129">
        <f t="shared" si="27"/>
        <v>5.7417440944113279E-4</v>
      </c>
      <c r="M129">
        <f t="shared" ref="M129:M192" si="29">$C$11*(EXP(-$C$7*($D129-($M$14-1)*$C$3))-EXP(-$C$5*($D129-($M$14-1)*$C$3)))</f>
        <v>1.3191063992128466E-3</v>
      </c>
      <c r="N129">
        <f t="shared" si="12"/>
        <v>3.0305107016837187E-3</v>
      </c>
      <c r="O129">
        <f t="shared" si="20"/>
        <v>6.9622853156499961E-3</v>
      </c>
      <c r="P129">
        <f t="shared" si="22"/>
        <v>1.599513137821432E-2</v>
      </c>
      <c r="Q129">
        <f t="shared" si="24"/>
        <v>3.6747162204232499E-2</v>
      </c>
      <c r="R129">
        <f t="shared" si="26"/>
        <v>8.4422809539329249E-2</v>
      </c>
      <c r="S129">
        <f t="shared" si="28"/>
        <v>0.19377999836034907</v>
      </c>
    </row>
    <row r="130" spans="1:20" x14ac:dyDescent="0.2">
      <c r="A130">
        <v>116</v>
      </c>
      <c r="B130">
        <f t="shared" si="13"/>
        <v>11</v>
      </c>
      <c r="C130">
        <f t="shared" si="14"/>
        <v>5</v>
      </c>
      <c r="D130">
        <f t="shared" si="15"/>
        <v>277.33333333333331</v>
      </c>
      <c r="E130">
        <f t="shared" si="16"/>
        <v>22.666666666666686</v>
      </c>
      <c r="F130">
        <f t="shared" si="17"/>
        <v>277.33333333333331</v>
      </c>
      <c r="G130">
        <f t="shared" si="18"/>
        <v>0.31308614765701354</v>
      </c>
      <c r="H130">
        <f t="shared" si="19"/>
        <v>1.8791546390053235E-5</v>
      </c>
      <c r="I130">
        <f t="shared" si="21"/>
        <v>4.3171636852209251E-5</v>
      </c>
      <c r="J130">
        <f t="shared" si="23"/>
        <v>9.9182376469324275E-5</v>
      </c>
      <c r="K130">
        <f t="shared" si="25"/>
        <v>2.278612653900189E-4</v>
      </c>
      <c r="L130">
        <f t="shared" si="27"/>
        <v>5.234877214421146E-4</v>
      </c>
      <c r="M130">
        <f t="shared" si="29"/>
        <v>1.2026589689634066E-3</v>
      </c>
      <c r="N130">
        <f t="shared" si="12"/>
        <v>2.7629847585413907E-3</v>
      </c>
      <c r="O130">
        <f t="shared" si="20"/>
        <v>6.3476720940367519E-3</v>
      </c>
      <c r="P130">
        <f t="shared" si="22"/>
        <v>1.4583120984961197E-2</v>
      </c>
      <c r="Q130">
        <f t="shared" si="24"/>
        <v>3.3503214172295341E-2</v>
      </c>
      <c r="R130">
        <f t="shared" si="26"/>
        <v>7.6970174012036985E-2</v>
      </c>
      <c r="S130">
        <f t="shared" si="28"/>
        <v>0.17680382811963474</v>
      </c>
    </row>
    <row r="131" spans="1:20" x14ac:dyDescent="0.2">
      <c r="A131">
        <v>117</v>
      </c>
      <c r="B131">
        <f t="shared" si="13"/>
        <v>11</v>
      </c>
      <c r="C131">
        <f t="shared" si="14"/>
        <v>6</v>
      </c>
      <c r="D131">
        <f t="shared" si="15"/>
        <v>280</v>
      </c>
      <c r="E131">
        <f t="shared" si="16"/>
        <v>20</v>
      </c>
      <c r="F131">
        <f t="shared" si="17"/>
        <v>280</v>
      </c>
      <c r="G131">
        <f t="shared" si="18"/>
        <v>0.28546819410143781</v>
      </c>
      <c r="H131">
        <f t="shared" si="19"/>
        <v>1.7132675438596497E-5</v>
      </c>
      <c r="I131">
        <f t="shared" si="21"/>
        <v>3.9360552186027815E-5</v>
      </c>
      <c r="J131">
        <f t="shared" si="23"/>
        <v>9.0426803095730208E-5</v>
      </c>
      <c r="K131">
        <f t="shared" si="25"/>
        <v>2.0774623992741217E-4</v>
      </c>
      <c r="L131">
        <f t="shared" si="27"/>
        <v>4.7727552812287512E-4</v>
      </c>
      <c r="M131">
        <f t="shared" si="29"/>
        <v>1.0964912280701756E-3</v>
      </c>
      <c r="N131">
        <f t="shared" si="12"/>
        <v>2.5190753399057793E-3</v>
      </c>
      <c r="O131">
        <f t="shared" si="20"/>
        <v>5.7873153981267316E-3</v>
      </c>
      <c r="P131">
        <f t="shared" si="22"/>
        <v>1.329575935535437E-2</v>
      </c>
      <c r="Q131">
        <f t="shared" si="24"/>
        <v>3.0545633799864007E-2</v>
      </c>
      <c r="R131">
        <f t="shared" si="26"/>
        <v>7.0175438596235928E-2</v>
      </c>
      <c r="S131">
        <f t="shared" si="28"/>
        <v>0.16121653858511018</v>
      </c>
    </row>
    <row r="132" spans="1:20" x14ac:dyDescent="0.2">
      <c r="A132">
        <v>118</v>
      </c>
      <c r="B132">
        <f t="shared" si="13"/>
        <v>11</v>
      </c>
      <c r="C132">
        <f t="shared" si="14"/>
        <v>7</v>
      </c>
      <c r="D132">
        <f t="shared" si="15"/>
        <v>282.66666666666669</v>
      </c>
      <c r="E132">
        <f t="shared" si="16"/>
        <v>17.333333333333314</v>
      </c>
      <c r="F132">
        <f t="shared" si="17"/>
        <v>282.66666666666669</v>
      </c>
      <c r="G132">
        <f t="shared" si="18"/>
        <v>0.26027100283512117</v>
      </c>
      <c r="H132">
        <f t="shared" si="19"/>
        <v>1.5620245486537432E-5</v>
      </c>
      <c r="I132">
        <f t="shared" si="21"/>
        <v>3.5885900590070813E-5</v>
      </c>
      <c r="J132">
        <f t="shared" si="23"/>
        <v>8.2444149950802967E-5</v>
      </c>
      <c r="K132">
        <f t="shared" si="25"/>
        <v>1.894069188552325E-4</v>
      </c>
      <c r="L132">
        <f t="shared" si="27"/>
        <v>4.3514283222812459E-4</v>
      </c>
      <c r="M132">
        <f t="shared" si="29"/>
        <v>9.9969571113839523E-4</v>
      </c>
      <c r="N132">
        <f t="shared" si="12"/>
        <v>2.2966976377645312E-3</v>
      </c>
      <c r="O132">
        <f t="shared" si="20"/>
        <v>5.2764255968513873E-3</v>
      </c>
      <c r="P132">
        <f t="shared" si="22"/>
        <v>1.2122042806734871E-2</v>
      </c>
      <c r="Q132">
        <f t="shared" si="24"/>
        <v>2.7849141262599974E-2</v>
      </c>
      <c r="R132">
        <f t="shared" si="26"/>
        <v>6.3980525512817063E-2</v>
      </c>
      <c r="S132">
        <f t="shared" si="28"/>
        <v>0.14698797426010415</v>
      </c>
    </row>
    <row r="133" spans="1:20" x14ac:dyDescent="0.2">
      <c r="A133">
        <v>119</v>
      </c>
      <c r="B133">
        <f t="shared" si="13"/>
        <v>11</v>
      </c>
      <c r="C133">
        <f t="shared" si="14"/>
        <v>8</v>
      </c>
      <c r="D133">
        <f t="shared" si="15"/>
        <v>285.33333333333337</v>
      </c>
      <c r="E133">
        <f t="shared" si="16"/>
        <v>14.666666666666629</v>
      </c>
      <c r="F133">
        <f t="shared" si="17"/>
        <v>285.33333333333337</v>
      </c>
      <c r="G133">
        <f t="shared" si="18"/>
        <v>0.23729543517699442</v>
      </c>
      <c r="H133">
        <f t="shared" si="19"/>
        <v>1.4241329086876151E-5</v>
      </c>
      <c r="I133">
        <f t="shared" si="21"/>
        <v>3.2717982590132128E-5</v>
      </c>
      <c r="J133">
        <f t="shared" si="23"/>
        <v>7.5166185560212817E-5</v>
      </c>
      <c r="K133">
        <f t="shared" si="25"/>
        <v>1.726865474088367E-4</v>
      </c>
      <c r="L133">
        <f t="shared" si="27"/>
        <v>3.9672950587729612E-4</v>
      </c>
      <c r="M133">
        <f t="shared" si="29"/>
        <v>9.1144506156007343E-4</v>
      </c>
      <c r="N133">
        <f t="shared" si="12"/>
        <v>2.0939508857684553E-3</v>
      </c>
      <c r="O133">
        <f t="shared" si="20"/>
        <v>4.8106358758536185E-3</v>
      </c>
      <c r="P133">
        <f t="shared" si="22"/>
        <v>1.105193903416554E-2</v>
      </c>
      <c r="Q133">
        <f t="shared" si="24"/>
        <v>2.5390688376146955E-2</v>
      </c>
      <c r="R133">
        <f t="shared" si="26"/>
        <v>5.833248393983835E-2</v>
      </c>
      <c r="S133">
        <f t="shared" si="28"/>
        <v>0.13401275045313807</v>
      </c>
    </row>
    <row r="134" spans="1:20" x14ac:dyDescent="0.2">
      <c r="A134">
        <v>120</v>
      </c>
      <c r="B134">
        <f t="shared" si="13"/>
        <v>11</v>
      </c>
      <c r="C134">
        <f t="shared" si="14"/>
        <v>9</v>
      </c>
      <c r="D134">
        <f t="shared" si="15"/>
        <v>288</v>
      </c>
      <c r="E134">
        <f t="shared" si="16"/>
        <v>12</v>
      </c>
      <c r="F134">
        <f t="shared" si="17"/>
        <v>288</v>
      </c>
      <c r="G134">
        <f t="shared" si="18"/>
        <v>0.2163476648097406</v>
      </c>
      <c r="H134">
        <f t="shared" si="19"/>
        <v>1.2984139995463257E-5</v>
      </c>
      <c r="I134">
        <f t="shared" si="21"/>
        <v>2.9829720507679708E-5</v>
      </c>
      <c r="J134">
        <f t="shared" si="23"/>
        <v>6.8530701754386002E-5</v>
      </c>
      <c r="K134">
        <f t="shared" si="25"/>
        <v>1.5744220874411129E-4</v>
      </c>
      <c r="L134">
        <f t="shared" si="27"/>
        <v>3.6170721238292089E-4</v>
      </c>
      <c r="M134">
        <f t="shared" si="29"/>
        <v>8.3098495970964812E-4</v>
      </c>
      <c r="N134">
        <f t="shared" si="12"/>
        <v>1.9091021124915007E-3</v>
      </c>
      <c r="O134">
        <f t="shared" si="20"/>
        <v>4.3859649122807032E-3</v>
      </c>
      <c r="P134">
        <f t="shared" si="22"/>
        <v>1.0076301359623119E-2</v>
      </c>
      <c r="Q134">
        <f t="shared" si="24"/>
        <v>2.3149261592506919E-2</v>
      </c>
      <c r="R134">
        <f t="shared" si="26"/>
        <v>5.3183037421416487E-2</v>
      </c>
      <c r="S134">
        <f t="shared" si="28"/>
        <v>0.12218251846832767</v>
      </c>
    </row>
    <row r="135" spans="1:20" s="1" customFormat="1" x14ac:dyDescent="0.2">
      <c r="A135" s="1">
        <v>121</v>
      </c>
      <c r="B135" s="1">
        <f t="shared" si="13"/>
        <v>12</v>
      </c>
      <c r="C135" s="1">
        <f t="shared" si="14"/>
        <v>0</v>
      </c>
      <c r="D135" s="1">
        <f t="shared" si="15"/>
        <v>288</v>
      </c>
      <c r="E135" s="1">
        <f t="shared" si="16"/>
        <v>12</v>
      </c>
      <c r="F135" s="1">
        <f t="shared" si="17"/>
        <v>288</v>
      </c>
      <c r="G135" s="1">
        <f t="shared" si="18"/>
        <v>0.2163476648097406</v>
      </c>
      <c r="H135" s="1">
        <f t="shared" si="19"/>
        <v>1.2984139995463257E-5</v>
      </c>
      <c r="I135" s="1">
        <f t="shared" si="21"/>
        <v>2.9829720507679708E-5</v>
      </c>
      <c r="J135" s="1">
        <f t="shared" si="23"/>
        <v>6.8530701754386002E-5</v>
      </c>
      <c r="K135" s="1">
        <f t="shared" si="25"/>
        <v>1.5744220874411129E-4</v>
      </c>
      <c r="L135" s="1">
        <f t="shared" si="27"/>
        <v>3.6170721238292089E-4</v>
      </c>
      <c r="M135" s="1">
        <f t="shared" si="29"/>
        <v>8.3098495970964812E-4</v>
      </c>
      <c r="N135" s="1">
        <f t="shared" si="12"/>
        <v>1.9091021124915007E-3</v>
      </c>
      <c r="O135" s="1">
        <f t="shared" si="20"/>
        <v>4.3859649122807032E-3</v>
      </c>
      <c r="P135" s="1">
        <f t="shared" si="22"/>
        <v>1.0076301359623119E-2</v>
      </c>
      <c r="Q135" s="1">
        <f t="shared" si="24"/>
        <v>2.3149261592506919E-2</v>
      </c>
      <c r="R135" s="1">
        <f t="shared" si="26"/>
        <v>5.3183037421416487E-2</v>
      </c>
      <c r="S135" s="1">
        <f t="shared" si="28"/>
        <v>0.12218251846832767</v>
      </c>
      <c r="T135" s="1">
        <f t="shared" ref="T135:T198" si="30">$C$11*(EXP(-$C$7*($D135-($T$14-1)*$C$3))-EXP(-$C$5*($D135-($T$14-1)*$C$3)))</f>
        <v>0</v>
      </c>
    </row>
    <row r="136" spans="1:20" x14ac:dyDescent="0.2">
      <c r="A136">
        <v>122</v>
      </c>
      <c r="B136">
        <f t="shared" si="13"/>
        <v>12</v>
      </c>
      <c r="C136">
        <f t="shared" si="14"/>
        <v>1</v>
      </c>
      <c r="D136">
        <f t="shared" si="15"/>
        <v>290.66666666666663</v>
      </c>
      <c r="E136">
        <f t="shared" si="16"/>
        <v>9.3333333333333712</v>
      </c>
      <c r="F136">
        <f t="shared" si="17"/>
        <v>290.66666666666663</v>
      </c>
      <c r="G136">
        <f t="shared" si="18"/>
        <v>0.40896338988802128</v>
      </c>
      <c r="H136">
        <f t="shared" si="19"/>
        <v>1.1837932428452048E-5</v>
      </c>
      <c r="I136">
        <f t="shared" si="21"/>
        <v>2.7196427014257848E-5</v>
      </c>
      <c r="J136">
        <f t="shared" si="23"/>
        <v>6.2480981946149851E-5</v>
      </c>
      <c r="K136">
        <f t="shared" si="25"/>
        <v>1.4354360236028352E-4</v>
      </c>
      <c r="L136">
        <f t="shared" si="27"/>
        <v>3.2977659980321246E-4</v>
      </c>
      <c r="M136">
        <f t="shared" si="29"/>
        <v>7.5762767542093086E-4</v>
      </c>
      <c r="N136">
        <f t="shared" si="12"/>
        <v>1.7405713289125018E-3</v>
      </c>
      <c r="O136">
        <f t="shared" si="20"/>
        <v>3.9987828445535887E-3</v>
      </c>
      <c r="P136">
        <f t="shared" si="22"/>
        <v>9.1867905510581438E-3</v>
      </c>
      <c r="Q136">
        <f t="shared" si="24"/>
        <v>2.110570238740558E-2</v>
      </c>
      <c r="R136">
        <f t="shared" si="26"/>
        <v>4.8488171226939422E-2</v>
      </c>
      <c r="S136">
        <f t="shared" si="28"/>
        <v>0.11139656241541251</v>
      </c>
      <c r="T136">
        <f t="shared" si="30"/>
        <v>0.21171434591476623</v>
      </c>
    </row>
    <row r="137" spans="1:20" x14ac:dyDescent="0.2">
      <c r="A137">
        <v>123</v>
      </c>
      <c r="B137">
        <f t="shared" si="13"/>
        <v>12</v>
      </c>
      <c r="C137">
        <f t="shared" si="14"/>
        <v>2</v>
      </c>
      <c r="D137">
        <f t="shared" si="15"/>
        <v>293.33333333333331</v>
      </c>
      <c r="E137">
        <f t="shared" si="16"/>
        <v>6.6666666666666856</v>
      </c>
      <c r="F137">
        <f t="shared" si="17"/>
        <v>293.33333333333331</v>
      </c>
      <c r="G137">
        <f t="shared" si="18"/>
        <v>0.40620404166814716</v>
      </c>
      <c r="H137">
        <f t="shared" si="19"/>
        <v>1.0792909213052309E-5</v>
      </c>
      <c r="I137">
        <f t="shared" si="21"/>
        <v>2.4795594117331065E-5</v>
      </c>
      <c r="J137">
        <f t="shared" si="23"/>
        <v>5.6965316347504718E-5</v>
      </c>
      <c r="K137">
        <f t="shared" si="25"/>
        <v>1.3087193036052876E-4</v>
      </c>
      <c r="L137">
        <f t="shared" si="27"/>
        <v>3.0066474224085186E-4</v>
      </c>
      <c r="M137">
        <f t="shared" si="29"/>
        <v>6.9074618963534758E-4</v>
      </c>
      <c r="N137">
        <f t="shared" si="12"/>
        <v>1.5869180235091877E-3</v>
      </c>
      <c r="O137">
        <f t="shared" si="20"/>
        <v>3.6457802462403002E-3</v>
      </c>
      <c r="P137">
        <f t="shared" si="22"/>
        <v>8.375803543073837E-3</v>
      </c>
      <c r="Q137">
        <f t="shared" si="24"/>
        <v>1.9242543503414505E-2</v>
      </c>
      <c r="R137">
        <f t="shared" si="26"/>
        <v>4.4207756136662224E-2</v>
      </c>
      <c r="S137">
        <f t="shared" si="28"/>
        <v>0.10156275308960346</v>
      </c>
      <c r="T137">
        <f t="shared" si="30"/>
        <v>0.22636765044372906</v>
      </c>
    </row>
    <row r="138" spans="1:20" x14ac:dyDescent="0.2">
      <c r="A138">
        <v>124</v>
      </c>
      <c r="B138">
        <f t="shared" si="13"/>
        <v>12</v>
      </c>
      <c r="C138">
        <f t="shared" si="14"/>
        <v>3</v>
      </c>
      <c r="D138">
        <f t="shared" si="15"/>
        <v>296</v>
      </c>
      <c r="E138">
        <f t="shared" si="16"/>
        <v>4</v>
      </c>
      <c r="F138">
        <f t="shared" si="17"/>
        <v>296</v>
      </c>
      <c r="G138">
        <f t="shared" si="18"/>
        <v>0.37559654091104999</v>
      </c>
      <c r="H138">
        <f t="shared" si="19"/>
        <v>9.8401380465069519E-6</v>
      </c>
      <c r="I138">
        <f t="shared" si="21"/>
        <v>2.2606700773932549E-5</v>
      </c>
      <c r="J138">
        <f t="shared" si="23"/>
        <v>5.1936559981853035E-5</v>
      </c>
      <c r="K138">
        <f t="shared" si="25"/>
        <v>1.1931888203071885E-4</v>
      </c>
      <c r="L138">
        <f t="shared" si="27"/>
        <v>2.7412280701754406E-4</v>
      </c>
      <c r="M138">
        <f t="shared" si="29"/>
        <v>6.297688349764446E-4</v>
      </c>
      <c r="N138">
        <f t="shared" si="12"/>
        <v>1.4468288495316827E-3</v>
      </c>
      <c r="O138">
        <f t="shared" si="20"/>
        <v>3.3239398388385934E-3</v>
      </c>
      <c r="P138">
        <f t="shared" si="22"/>
        <v>7.6364084499660045E-3</v>
      </c>
      <c r="Q138">
        <f t="shared" si="24"/>
        <v>1.7543859649122806E-2</v>
      </c>
      <c r="R138">
        <f t="shared" si="26"/>
        <v>4.0305205438492468E-2</v>
      </c>
      <c r="S138">
        <f t="shared" si="28"/>
        <v>9.2597046304671707E-2</v>
      </c>
      <c r="T138">
        <f t="shared" si="30"/>
        <v>0.21163565845759974</v>
      </c>
    </row>
    <row r="139" spans="1:20" x14ac:dyDescent="0.2">
      <c r="A139">
        <v>125</v>
      </c>
      <c r="B139">
        <f t="shared" si="13"/>
        <v>12</v>
      </c>
      <c r="C139">
        <f t="shared" si="14"/>
        <v>4</v>
      </c>
      <c r="D139">
        <f t="shared" si="15"/>
        <v>298.66666666666669</v>
      </c>
      <c r="E139">
        <f t="shared" si="16"/>
        <v>1.3333333333333144</v>
      </c>
      <c r="F139">
        <f t="shared" si="17"/>
        <v>298.66666666666669</v>
      </c>
      <c r="G139">
        <f t="shared" si="18"/>
        <v>0.34326682218630344</v>
      </c>
      <c r="H139">
        <f t="shared" si="19"/>
        <v>8.9714751475177016E-6</v>
      </c>
      <c r="I139">
        <f t="shared" si="21"/>
        <v>2.0611037487700735E-5</v>
      </c>
      <c r="J139">
        <f t="shared" si="23"/>
        <v>4.7351729713808118E-5</v>
      </c>
      <c r="K139">
        <f t="shared" si="25"/>
        <v>1.0878570805703123E-4</v>
      </c>
      <c r="L139">
        <f t="shared" si="27"/>
        <v>2.4992392778459897E-4</v>
      </c>
      <c r="M139">
        <f t="shared" si="29"/>
        <v>5.7417440944113279E-4</v>
      </c>
      <c r="N139">
        <f t="shared" ref="N139:N202" si="31">$C$11*(EXP(-$C$7*($D139-($N$14-1)*$C$3))-EXP(-$C$5*($D139-($N$14-1)*$C$3)))</f>
        <v>1.3191063992128466E-3</v>
      </c>
      <c r="O139">
        <f t="shared" si="20"/>
        <v>3.0305107016837187E-3</v>
      </c>
      <c r="P139">
        <f t="shared" si="22"/>
        <v>6.9622853156499961E-3</v>
      </c>
      <c r="Q139">
        <f t="shared" si="24"/>
        <v>1.599513137821432E-2</v>
      </c>
      <c r="R139">
        <f t="shared" si="26"/>
        <v>3.6747162204232499E-2</v>
      </c>
      <c r="S139">
        <f t="shared" si="28"/>
        <v>8.4422809539329249E-2</v>
      </c>
      <c r="T139">
        <f t="shared" si="30"/>
        <v>0.19377999836034907</v>
      </c>
    </row>
    <row r="140" spans="1:20" x14ac:dyDescent="0.2">
      <c r="A140">
        <v>126</v>
      </c>
      <c r="B140">
        <f t="shared" si="13"/>
        <v>12</v>
      </c>
      <c r="C140">
        <f t="shared" si="14"/>
        <v>5</v>
      </c>
      <c r="D140">
        <f t="shared" si="15"/>
        <v>301.33333333333331</v>
      </c>
      <c r="E140">
        <f t="shared" si="16"/>
        <v>-1.3333333333333144</v>
      </c>
      <c r="F140" t="e">
        <f t="shared" si="17"/>
        <v>#N/A</v>
      </c>
      <c r="G140" t="e">
        <f t="shared" si="18"/>
        <v>#N/A</v>
      </c>
      <c r="H140">
        <f t="shared" si="19"/>
        <v>8.179495647533044E-6</v>
      </c>
      <c r="I140">
        <f t="shared" si="21"/>
        <v>1.8791546390053235E-5</v>
      </c>
      <c r="J140">
        <f t="shared" si="23"/>
        <v>4.3171636852209251E-5</v>
      </c>
      <c r="K140">
        <f t="shared" si="25"/>
        <v>9.9182376469324275E-5</v>
      </c>
      <c r="L140">
        <f t="shared" si="27"/>
        <v>2.278612653900189E-4</v>
      </c>
      <c r="M140">
        <f t="shared" si="29"/>
        <v>5.234877214421146E-4</v>
      </c>
      <c r="N140">
        <f t="shared" si="31"/>
        <v>1.2026589689634066E-3</v>
      </c>
      <c r="O140">
        <f t="shared" si="20"/>
        <v>2.7629847585413907E-3</v>
      </c>
      <c r="P140">
        <f t="shared" si="22"/>
        <v>6.3476720940367519E-3</v>
      </c>
      <c r="Q140">
        <f t="shared" si="24"/>
        <v>1.4583120984961197E-2</v>
      </c>
      <c r="R140">
        <f t="shared" si="26"/>
        <v>3.3503214172295341E-2</v>
      </c>
      <c r="S140">
        <f t="shared" si="28"/>
        <v>7.6970174012036985E-2</v>
      </c>
      <c r="T140">
        <f t="shared" si="30"/>
        <v>0.17680382811963474</v>
      </c>
    </row>
    <row r="141" spans="1:20" x14ac:dyDescent="0.2">
      <c r="A141">
        <v>127</v>
      </c>
      <c r="B141">
        <f t="shared" si="13"/>
        <v>12</v>
      </c>
      <c r="C141">
        <f t="shared" si="14"/>
        <v>6</v>
      </c>
      <c r="D141">
        <f t="shared" si="15"/>
        <v>304</v>
      </c>
      <c r="E141">
        <f t="shared" si="16"/>
        <v>-4</v>
      </c>
      <c r="F141" t="e">
        <f t="shared" si="17"/>
        <v>#N/A</v>
      </c>
      <c r="G141" t="e">
        <f t="shared" si="18"/>
        <v>#N/A</v>
      </c>
      <c r="H141">
        <f t="shared" si="19"/>
        <v>7.4574301269199262E-6</v>
      </c>
      <c r="I141">
        <f t="shared" si="21"/>
        <v>1.7132675438596497E-5</v>
      </c>
      <c r="J141">
        <f t="shared" si="23"/>
        <v>3.9360552186027815E-5</v>
      </c>
      <c r="K141">
        <f t="shared" si="25"/>
        <v>9.0426803095730208E-5</v>
      </c>
      <c r="L141">
        <f t="shared" si="27"/>
        <v>2.0774623992741217E-4</v>
      </c>
      <c r="M141">
        <f t="shared" si="29"/>
        <v>4.7727552812287512E-4</v>
      </c>
      <c r="N141">
        <f t="shared" si="31"/>
        <v>1.0964912280701756E-3</v>
      </c>
      <c r="O141">
        <f t="shared" si="20"/>
        <v>2.5190753399057793E-3</v>
      </c>
      <c r="P141">
        <f t="shared" si="22"/>
        <v>5.7873153981267316E-3</v>
      </c>
      <c r="Q141">
        <f t="shared" si="24"/>
        <v>1.329575935535437E-2</v>
      </c>
      <c r="R141">
        <f t="shared" si="26"/>
        <v>3.0545633799864007E-2</v>
      </c>
      <c r="S141">
        <f t="shared" si="28"/>
        <v>7.0175438596235928E-2</v>
      </c>
      <c r="T141">
        <f t="shared" si="30"/>
        <v>0.16121653858511018</v>
      </c>
    </row>
    <row r="142" spans="1:20" x14ac:dyDescent="0.2">
      <c r="A142">
        <v>128</v>
      </c>
      <c r="B142">
        <f t="shared" si="13"/>
        <v>12</v>
      </c>
      <c r="C142">
        <f t="shared" si="14"/>
        <v>7</v>
      </c>
      <c r="D142">
        <f t="shared" si="15"/>
        <v>306.66666666666669</v>
      </c>
      <c r="E142">
        <f t="shared" si="16"/>
        <v>-6.6666666666666856</v>
      </c>
      <c r="F142" t="e">
        <f t="shared" si="17"/>
        <v>#N/A</v>
      </c>
      <c r="G142" t="e">
        <f t="shared" si="18"/>
        <v>#N/A</v>
      </c>
      <c r="H142">
        <f t="shared" si="19"/>
        <v>6.7991067535644493E-6</v>
      </c>
      <c r="I142">
        <f t="shared" si="21"/>
        <v>1.5620245486537432E-5</v>
      </c>
      <c r="J142">
        <f t="shared" si="23"/>
        <v>3.5885900590070813E-5</v>
      </c>
      <c r="K142">
        <f t="shared" si="25"/>
        <v>8.2444149950802967E-5</v>
      </c>
      <c r="L142">
        <f t="shared" si="27"/>
        <v>1.894069188552325E-4</v>
      </c>
      <c r="M142">
        <f t="shared" si="29"/>
        <v>4.3514283222812459E-4</v>
      </c>
      <c r="N142">
        <f t="shared" si="31"/>
        <v>9.9969571113839523E-4</v>
      </c>
      <c r="O142">
        <f t="shared" si="20"/>
        <v>2.2966976377645312E-3</v>
      </c>
      <c r="P142">
        <f t="shared" si="22"/>
        <v>5.2764255968513873E-3</v>
      </c>
      <c r="Q142">
        <f t="shared" si="24"/>
        <v>1.2122042806734871E-2</v>
      </c>
      <c r="R142">
        <f t="shared" si="26"/>
        <v>2.7849141262599974E-2</v>
      </c>
      <c r="S142">
        <f t="shared" si="28"/>
        <v>6.3980525512817063E-2</v>
      </c>
      <c r="T142">
        <f t="shared" si="30"/>
        <v>0.14698797426010415</v>
      </c>
    </row>
    <row r="143" spans="1:20" x14ac:dyDescent="0.2">
      <c r="A143">
        <v>129</v>
      </c>
      <c r="B143">
        <f t="shared" ref="B143:B206" si="32">FLOOR(A143-1,10)/10</f>
        <v>12</v>
      </c>
      <c r="C143">
        <f t="shared" ref="C143:C206" si="33">MOD(A143-1,10)</f>
        <v>8</v>
      </c>
      <c r="D143">
        <f t="shared" ref="D143:D206" si="34">(B143+C143/9)*$C$3</f>
        <v>309.33333333333337</v>
      </c>
      <c r="E143">
        <f t="shared" ref="E143:E206" si="35">$G$11-D143</f>
        <v>-9.3333333333333712</v>
      </c>
      <c r="F143" t="e">
        <f t="shared" ref="F143:F206" si="36">IF(E143&lt;0,NA(),D143)</f>
        <v>#N/A</v>
      </c>
      <c r="G143" t="e">
        <f t="shared" ref="G143:G206" si="37">IF(E143&lt;0,NA(),SUM(H143:AZ143))</f>
        <v>#N/A</v>
      </c>
      <c r="H143">
        <f t="shared" ref="H143:H206" si="38">$C$10*(EXP(-$C$7*D143)-EXP(-$C$5*D143))</f>
        <v>6.1988985293327553E-6</v>
      </c>
      <c r="I143">
        <f t="shared" si="21"/>
        <v>1.4241329086876151E-5</v>
      </c>
      <c r="J143">
        <f t="shared" si="23"/>
        <v>3.2717982590132128E-5</v>
      </c>
      <c r="K143">
        <f t="shared" si="25"/>
        <v>7.5166185560212817E-5</v>
      </c>
      <c r="L143">
        <f t="shared" si="27"/>
        <v>1.726865474088367E-4</v>
      </c>
      <c r="M143">
        <f t="shared" si="29"/>
        <v>3.9672950587729612E-4</v>
      </c>
      <c r="N143">
        <f t="shared" si="31"/>
        <v>9.1144506156007343E-4</v>
      </c>
      <c r="O143">
        <f t="shared" si="20"/>
        <v>2.0939508857684553E-3</v>
      </c>
      <c r="P143">
        <f t="shared" si="22"/>
        <v>4.8106358758536185E-3</v>
      </c>
      <c r="Q143">
        <f t="shared" si="24"/>
        <v>1.105193903416554E-2</v>
      </c>
      <c r="R143">
        <f t="shared" si="26"/>
        <v>2.5390688376146955E-2</v>
      </c>
      <c r="S143">
        <f t="shared" si="28"/>
        <v>5.833248393983835E-2</v>
      </c>
      <c r="T143">
        <f t="shared" si="30"/>
        <v>0.13401275045313807</v>
      </c>
    </row>
    <row r="144" spans="1:20" x14ac:dyDescent="0.2">
      <c r="A144">
        <v>130</v>
      </c>
      <c r="B144">
        <f t="shared" si="32"/>
        <v>12</v>
      </c>
      <c r="C144">
        <f t="shared" si="33"/>
        <v>9</v>
      </c>
      <c r="D144">
        <f t="shared" si="34"/>
        <v>312</v>
      </c>
      <c r="E144">
        <f t="shared" si="35"/>
        <v>-12</v>
      </c>
      <c r="F144" t="e">
        <f t="shared" si="36"/>
        <v>#N/A</v>
      </c>
      <c r="G144" t="e">
        <f t="shared" si="37"/>
        <v>#N/A</v>
      </c>
      <c r="H144">
        <f t="shared" si="38"/>
        <v>5.6516751934831363E-6</v>
      </c>
      <c r="I144">
        <f t="shared" si="21"/>
        <v>1.2984139995463257E-5</v>
      </c>
      <c r="J144">
        <f t="shared" si="23"/>
        <v>2.9829720507679708E-5</v>
      </c>
      <c r="K144">
        <f t="shared" si="25"/>
        <v>6.8530701754386002E-5</v>
      </c>
      <c r="L144">
        <f t="shared" si="27"/>
        <v>1.5744220874411129E-4</v>
      </c>
      <c r="M144">
        <f t="shared" si="29"/>
        <v>3.6170721238292089E-4</v>
      </c>
      <c r="N144">
        <f t="shared" si="31"/>
        <v>8.3098495970964812E-4</v>
      </c>
      <c r="O144">
        <f t="shared" si="20"/>
        <v>1.9091021124915007E-3</v>
      </c>
      <c r="P144">
        <f t="shared" si="22"/>
        <v>4.3859649122807032E-3</v>
      </c>
      <c r="Q144">
        <f t="shared" si="24"/>
        <v>1.0076301359623119E-2</v>
      </c>
      <c r="R144">
        <f t="shared" si="26"/>
        <v>2.3149261592506919E-2</v>
      </c>
      <c r="S144">
        <f t="shared" si="28"/>
        <v>5.3183037421416487E-2</v>
      </c>
      <c r="T144">
        <f t="shared" si="30"/>
        <v>0.12218251846832767</v>
      </c>
    </row>
    <row r="145" spans="1:22" s="1" customFormat="1" x14ac:dyDescent="0.2">
      <c r="A145" s="1">
        <v>131</v>
      </c>
      <c r="B145" s="1">
        <f t="shared" si="32"/>
        <v>13</v>
      </c>
      <c r="C145" s="1">
        <f t="shared" si="33"/>
        <v>0</v>
      </c>
      <c r="D145" s="1">
        <f t="shared" si="34"/>
        <v>312</v>
      </c>
      <c r="E145" s="1">
        <f t="shared" si="35"/>
        <v>-12</v>
      </c>
      <c r="F145" s="1" t="e">
        <f t="shared" si="36"/>
        <v>#N/A</v>
      </c>
      <c r="G145" s="1" t="e">
        <f t="shared" si="37"/>
        <v>#N/A</v>
      </c>
      <c r="H145" s="1">
        <f t="shared" si="38"/>
        <v>5.6516751934831363E-6</v>
      </c>
      <c r="I145" s="1">
        <f t="shared" si="21"/>
        <v>1.2984139995463257E-5</v>
      </c>
      <c r="J145" s="1">
        <f t="shared" si="23"/>
        <v>2.9829720507679708E-5</v>
      </c>
      <c r="K145" s="1">
        <f t="shared" si="25"/>
        <v>6.8530701754386002E-5</v>
      </c>
      <c r="L145" s="1">
        <f t="shared" si="27"/>
        <v>1.5744220874411129E-4</v>
      </c>
      <c r="M145" s="1">
        <f t="shared" si="29"/>
        <v>3.6170721238292089E-4</v>
      </c>
      <c r="N145" s="1">
        <f t="shared" si="31"/>
        <v>8.3098495970964812E-4</v>
      </c>
      <c r="O145" s="1">
        <f t="shared" si="20"/>
        <v>1.9091021124915007E-3</v>
      </c>
      <c r="P145" s="1">
        <f t="shared" si="22"/>
        <v>4.3859649122807032E-3</v>
      </c>
      <c r="Q145" s="1">
        <f t="shared" si="24"/>
        <v>1.0076301359623119E-2</v>
      </c>
      <c r="R145" s="1">
        <f t="shared" si="26"/>
        <v>2.3149261592506919E-2</v>
      </c>
      <c r="S145" s="1">
        <f t="shared" si="28"/>
        <v>5.3183037421416487E-2</v>
      </c>
      <c r="T145" s="1">
        <f t="shared" si="30"/>
        <v>0.12218251846832767</v>
      </c>
      <c r="U145" s="1">
        <f t="shared" ref="U145:U208" si="39">$C$11*(EXP(-$C$7*($D145-($U$14-1)*$C$3))-EXP(-$C$5*($D145-($U$14-1)*$C$3)))</f>
        <v>0</v>
      </c>
    </row>
    <row r="146" spans="1:22" x14ac:dyDescent="0.2">
      <c r="A146">
        <v>132</v>
      </c>
      <c r="B146">
        <f t="shared" si="32"/>
        <v>13</v>
      </c>
      <c r="C146">
        <f t="shared" si="33"/>
        <v>1</v>
      </c>
      <c r="D146">
        <f t="shared" si="34"/>
        <v>314.66666666666663</v>
      </c>
      <c r="E146">
        <f t="shared" si="35"/>
        <v>-14.666666666666629</v>
      </c>
      <c r="F146" t="e">
        <f t="shared" si="36"/>
        <v>#N/A</v>
      </c>
      <c r="G146" t="e">
        <f t="shared" si="37"/>
        <v>#N/A</v>
      </c>
      <c r="H146">
        <f t="shared" si="38"/>
        <v>5.1527593719251922E-6</v>
      </c>
      <c r="I146">
        <f t="shared" si="21"/>
        <v>1.1837932428452048E-5</v>
      </c>
      <c r="J146">
        <f t="shared" si="23"/>
        <v>2.7196427014257848E-5</v>
      </c>
      <c r="K146">
        <f t="shared" si="25"/>
        <v>6.2480981946149851E-5</v>
      </c>
      <c r="L146">
        <f t="shared" si="27"/>
        <v>1.4354360236028352E-4</v>
      </c>
      <c r="M146">
        <f t="shared" si="29"/>
        <v>3.2977659980321246E-4</v>
      </c>
      <c r="N146">
        <f t="shared" si="31"/>
        <v>7.5762767542093086E-4</v>
      </c>
      <c r="O146">
        <f t="shared" si="20"/>
        <v>1.7405713289125018E-3</v>
      </c>
      <c r="P146">
        <f t="shared" si="22"/>
        <v>3.9987828445535887E-3</v>
      </c>
      <c r="Q146">
        <f t="shared" si="24"/>
        <v>9.1867905510581438E-3</v>
      </c>
      <c r="R146">
        <f t="shared" si="26"/>
        <v>2.110570238740558E-2</v>
      </c>
      <c r="S146">
        <f t="shared" si="28"/>
        <v>4.8488171226939422E-2</v>
      </c>
      <c r="T146">
        <f t="shared" si="30"/>
        <v>0.11139656241541251</v>
      </c>
      <c r="U146">
        <f t="shared" si="39"/>
        <v>0.21171434591476623</v>
      </c>
    </row>
    <row r="147" spans="1:22" x14ac:dyDescent="0.2">
      <c r="A147">
        <v>133</v>
      </c>
      <c r="B147">
        <f t="shared" si="32"/>
        <v>13</v>
      </c>
      <c r="C147">
        <f t="shared" si="33"/>
        <v>2</v>
      </c>
      <c r="D147">
        <f t="shared" si="34"/>
        <v>317.33333333333331</v>
      </c>
      <c r="E147">
        <f t="shared" si="35"/>
        <v>-17.333333333333314</v>
      </c>
      <c r="F147" t="e">
        <f t="shared" si="36"/>
        <v>#N/A</v>
      </c>
      <c r="G147" t="e">
        <f t="shared" si="37"/>
        <v>#N/A</v>
      </c>
      <c r="H147">
        <f t="shared" si="38"/>
        <v>4.6978865975133078E-6</v>
      </c>
      <c r="I147">
        <f t="shared" si="21"/>
        <v>1.0792909213052309E-5</v>
      </c>
      <c r="J147">
        <f t="shared" si="23"/>
        <v>2.4795594117331065E-5</v>
      </c>
      <c r="K147">
        <f t="shared" si="25"/>
        <v>5.6965316347504718E-5</v>
      </c>
      <c r="L147">
        <f t="shared" si="27"/>
        <v>1.3087193036052876E-4</v>
      </c>
      <c r="M147">
        <f t="shared" si="29"/>
        <v>3.0066474224085186E-4</v>
      </c>
      <c r="N147">
        <f t="shared" si="31"/>
        <v>6.9074618963534758E-4</v>
      </c>
      <c r="O147">
        <f t="shared" si="20"/>
        <v>1.5869180235091877E-3</v>
      </c>
      <c r="P147">
        <f t="shared" si="22"/>
        <v>3.6457802462403002E-3</v>
      </c>
      <c r="Q147">
        <f t="shared" si="24"/>
        <v>8.375803543073837E-3</v>
      </c>
      <c r="R147">
        <f t="shared" si="26"/>
        <v>1.9242543503414505E-2</v>
      </c>
      <c r="S147">
        <f t="shared" si="28"/>
        <v>4.4207756136662224E-2</v>
      </c>
      <c r="T147">
        <f t="shared" si="30"/>
        <v>0.10156275308960346</v>
      </c>
      <c r="U147">
        <f t="shared" si="39"/>
        <v>0.22636765044372906</v>
      </c>
    </row>
    <row r="148" spans="1:22" x14ac:dyDescent="0.2">
      <c r="A148">
        <v>134</v>
      </c>
      <c r="B148">
        <f t="shared" si="32"/>
        <v>13</v>
      </c>
      <c r="C148">
        <f t="shared" si="33"/>
        <v>3</v>
      </c>
      <c r="D148">
        <f t="shared" si="34"/>
        <v>320</v>
      </c>
      <c r="E148">
        <f t="shared" si="35"/>
        <v>-20</v>
      </c>
      <c r="F148" t="e">
        <f t="shared" si="36"/>
        <v>#N/A</v>
      </c>
      <c r="G148" t="e">
        <f t="shared" si="37"/>
        <v>#N/A</v>
      </c>
      <c r="H148">
        <f t="shared" si="38"/>
        <v>4.2831688596491243E-6</v>
      </c>
      <c r="I148">
        <f t="shared" si="21"/>
        <v>9.8401380465069519E-6</v>
      </c>
      <c r="J148">
        <f t="shared" si="23"/>
        <v>2.2606700773932549E-5</v>
      </c>
      <c r="K148">
        <f t="shared" si="25"/>
        <v>5.1936559981853035E-5</v>
      </c>
      <c r="L148">
        <f t="shared" si="27"/>
        <v>1.1931888203071885E-4</v>
      </c>
      <c r="M148">
        <f t="shared" si="29"/>
        <v>2.7412280701754406E-4</v>
      </c>
      <c r="N148">
        <f t="shared" si="31"/>
        <v>6.297688349764446E-4</v>
      </c>
      <c r="O148">
        <f t="shared" si="20"/>
        <v>1.4468288495316827E-3</v>
      </c>
      <c r="P148">
        <f t="shared" si="22"/>
        <v>3.3239398388385934E-3</v>
      </c>
      <c r="Q148">
        <f t="shared" si="24"/>
        <v>7.6364084499660045E-3</v>
      </c>
      <c r="R148">
        <f t="shared" si="26"/>
        <v>1.7543859649122806E-2</v>
      </c>
      <c r="S148">
        <f t="shared" si="28"/>
        <v>4.0305205438492468E-2</v>
      </c>
      <c r="T148">
        <f t="shared" si="30"/>
        <v>9.2597046304671707E-2</v>
      </c>
      <c r="U148">
        <f t="shared" si="39"/>
        <v>0.21163565845759974</v>
      </c>
    </row>
    <row r="149" spans="1:22" x14ac:dyDescent="0.2">
      <c r="A149">
        <v>135</v>
      </c>
      <c r="B149">
        <f t="shared" si="32"/>
        <v>13</v>
      </c>
      <c r="C149">
        <f t="shared" si="33"/>
        <v>4</v>
      </c>
      <c r="D149">
        <f t="shared" si="34"/>
        <v>322.66666666666669</v>
      </c>
      <c r="E149">
        <f t="shared" si="35"/>
        <v>-22.666666666666686</v>
      </c>
      <c r="F149" t="e">
        <f t="shared" si="36"/>
        <v>#N/A</v>
      </c>
      <c r="G149" t="e">
        <f t="shared" si="37"/>
        <v>#N/A</v>
      </c>
      <c r="H149">
        <f t="shared" si="38"/>
        <v>3.9050613716343564E-6</v>
      </c>
      <c r="I149">
        <f t="shared" si="21"/>
        <v>8.9714751475177016E-6</v>
      </c>
      <c r="J149">
        <f t="shared" si="23"/>
        <v>2.0611037487700735E-5</v>
      </c>
      <c r="K149">
        <f t="shared" si="25"/>
        <v>4.7351729713808118E-5</v>
      </c>
      <c r="L149">
        <f t="shared" si="27"/>
        <v>1.0878570805703123E-4</v>
      </c>
      <c r="M149">
        <f t="shared" si="29"/>
        <v>2.4992392778459897E-4</v>
      </c>
      <c r="N149">
        <f t="shared" si="31"/>
        <v>5.7417440944113279E-4</v>
      </c>
      <c r="O149">
        <f t="shared" ref="O149:O212" si="40">$C$11*(EXP(-$C$7*($D149-($O$14-1)*$C$3))-EXP(-$C$5*($D149-($O$14-1)*$C$3)))</f>
        <v>1.3191063992128466E-3</v>
      </c>
      <c r="P149">
        <f t="shared" si="22"/>
        <v>3.0305107016837187E-3</v>
      </c>
      <c r="Q149">
        <f t="shared" si="24"/>
        <v>6.9622853156499961E-3</v>
      </c>
      <c r="R149">
        <f t="shared" si="26"/>
        <v>1.599513137821432E-2</v>
      </c>
      <c r="S149">
        <f t="shared" si="28"/>
        <v>3.6747162204232499E-2</v>
      </c>
      <c r="T149">
        <f t="shared" si="30"/>
        <v>8.4422809539329249E-2</v>
      </c>
      <c r="U149">
        <f t="shared" si="39"/>
        <v>0.19377999836034907</v>
      </c>
    </row>
    <row r="150" spans="1:22" x14ac:dyDescent="0.2">
      <c r="A150">
        <v>136</v>
      </c>
      <c r="B150">
        <f t="shared" si="32"/>
        <v>13</v>
      </c>
      <c r="C150">
        <f t="shared" si="33"/>
        <v>5</v>
      </c>
      <c r="D150">
        <f t="shared" si="34"/>
        <v>325.33333333333331</v>
      </c>
      <c r="E150">
        <f t="shared" si="35"/>
        <v>-25.333333333333314</v>
      </c>
      <c r="F150" t="e">
        <f t="shared" si="36"/>
        <v>#N/A</v>
      </c>
      <c r="G150" t="e">
        <f t="shared" si="37"/>
        <v>#N/A</v>
      </c>
      <c r="H150">
        <f t="shared" si="38"/>
        <v>3.5603322717190432E-6</v>
      </c>
      <c r="I150">
        <f t="shared" si="21"/>
        <v>8.179495647533044E-6</v>
      </c>
      <c r="J150">
        <f t="shared" si="23"/>
        <v>1.8791546390053235E-5</v>
      </c>
      <c r="K150">
        <f t="shared" si="25"/>
        <v>4.3171636852209251E-5</v>
      </c>
      <c r="L150">
        <f t="shared" si="27"/>
        <v>9.9182376469324275E-5</v>
      </c>
      <c r="M150">
        <f t="shared" si="29"/>
        <v>2.278612653900189E-4</v>
      </c>
      <c r="N150">
        <f t="shared" si="31"/>
        <v>5.234877214421146E-4</v>
      </c>
      <c r="O150">
        <f t="shared" si="40"/>
        <v>1.2026589689634066E-3</v>
      </c>
      <c r="P150">
        <f t="shared" si="22"/>
        <v>2.7629847585413907E-3</v>
      </c>
      <c r="Q150">
        <f t="shared" si="24"/>
        <v>6.3476720940367519E-3</v>
      </c>
      <c r="R150">
        <f t="shared" si="26"/>
        <v>1.4583120984961197E-2</v>
      </c>
      <c r="S150">
        <f t="shared" si="28"/>
        <v>3.3503214172295341E-2</v>
      </c>
      <c r="T150">
        <f t="shared" si="30"/>
        <v>7.6970174012036985E-2</v>
      </c>
      <c r="U150">
        <f t="shared" si="39"/>
        <v>0.17680382811963474</v>
      </c>
    </row>
    <row r="151" spans="1:22" x14ac:dyDescent="0.2">
      <c r="A151">
        <v>137</v>
      </c>
      <c r="B151">
        <f t="shared" si="32"/>
        <v>13</v>
      </c>
      <c r="C151">
        <f t="shared" si="33"/>
        <v>6</v>
      </c>
      <c r="D151">
        <f t="shared" si="34"/>
        <v>328</v>
      </c>
      <c r="E151">
        <f t="shared" si="35"/>
        <v>-28</v>
      </c>
      <c r="F151" t="e">
        <f t="shared" si="36"/>
        <v>#N/A</v>
      </c>
      <c r="G151" t="e">
        <f t="shared" si="37"/>
        <v>#N/A</v>
      </c>
      <c r="H151">
        <f t="shared" si="38"/>
        <v>3.2460349988658138E-6</v>
      </c>
      <c r="I151">
        <f t="shared" si="21"/>
        <v>7.4574301269199262E-6</v>
      </c>
      <c r="J151">
        <f t="shared" si="23"/>
        <v>1.7132675438596497E-5</v>
      </c>
      <c r="K151">
        <f t="shared" si="25"/>
        <v>3.9360552186027815E-5</v>
      </c>
      <c r="L151">
        <f t="shared" si="27"/>
        <v>9.0426803095730208E-5</v>
      </c>
      <c r="M151">
        <f t="shared" si="29"/>
        <v>2.0774623992741217E-4</v>
      </c>
      <c r="N151">
        <f t="shared" si="31"/>
        <v>4.7727552812287512E-4</v>
      </c>
      <c r="O151">
        <f t="shared" si="40"/>
        <v>1.0964912280701756E-3</v>
      </c>
      <c r="P151">
        <f t="shared" si="22"/>
        <v>2.5190753399057793E-3</v>
      </c>
      <c r="Q151">
        <f t="shared" si="24"/>
        <v>5.7873153981267316E-3</v>
      </c>
      <c r="R151">
        <f t="shared" si="26"/>
        <v>1.329575935535437E-2</v>
      </c>
      <c r="S151">
        <f t="shared" si="28"/>
        <v>3.0545633799864007E-2</v>
      </c>
      <c r="T151">
        <f t="shared" si="30"/>
        <v>7.0175438596235928E-2</v>
      </c>
      <c r="U151">
        <f t="shared" si="39"/>
        <v>0.16121653858511018</v>
      </c>
    </row>
    <row r="152" spans="1:22" x14ac:dyDescent="0.2">
      <c r="A152">
        <v>138</v>
      </c>
      <c r="B152">
        <f t="shared" si="32"/>
        <v>13</v>
      </c>
      <c r="C152">
        <f t="shared" si="33"/>
        <v>7</v>
      </c>
      <c r="D152">
        <f t="shared" si="34"/>
        <v>330.66666666666669</v>
      </c>
      <c r="E152">
        <f t="shared" si="35"/>
        <v>-30.666666666666686</v>
      </c>
      <c r="F152" t="e">
        <f t="shared" si="36"/>
        <v>#N/A</v>
      </c>
      <c r="G152" t="e">
        <f t="shared" si="37"/>
        <v>#N/A</v>
      </c>
      <c r="H152">
        <f t="shared" si="38"/>
        <v>2.9594831071130065E-6</v>
      </c>
      <c r="I152">
        <f t="shared" si="21"/>
        <v>6.7991067535644493E-6</v>
      </c>
      <c r="J152">
        <f t="shared" si="23"/>
        <v>1.5620245486537432E-5</v>
      </c>
      <c r="K152">
        <f t="shared" si="25"/>
        <v>3.5885900590070813E-5</v>
      </c>
      <c r="L152">
        <f t="shared" si="27"/>
        <v>8.2444149950802967E-5</v>
      </c>
      <c r="M152">
        <f t="shared" si="29"/>
        <v>1.894069188552325E-4</v>
      </c>
      <c r="N152">
        <f t="shared" si="31"/>
        <v>4.3514283222812459E-4</v>
      </c>
      <c r="O152">
        <f t="shared" si="40"/>
        <v>9.9969571113839523E-4</v>
      </c>
      <c r="P152">
        <f t="shared" si="22"/>
        <v>2.2966976377645312E-3</v>
      </c>
      <c r="Q152">
        <f t="shared" si="24"/>
        <v>5.2764255968513873E-3</v>
      </c>
      <c r="R152">
        <f t="shared" si="26"/>
        <v>1.2122042806734871E-2</v>
      </c>
      <c r="S152">
        <f t="shared" si="28"/>
        <v>2.7849141262599974E-2</v>
      </c>
      <c r="T152">
        <f t="shared" si="30"/>
        <v>6.3980525512817063E-2</v>
      </c>
      <c r="U152">
        <f t="shared" si="39"/>
        <v>0.14698797426010415</v>
      </c>
    </row>
    <row r="153" spans="1:22" x14ac:dyDescent="0.2">
      <c r="A153">
        <v>139</v>
      </c>
      <c r="B153">
        <f t="shared" si="32"/>
        <v>13</v>
      </c>
      <c r="C153">
        <f t="shared" si="33"/>
        <v>8</v>
      </c>
      <c r="D153">
        <f t="shared" si="34"/>
        <v>333.33333333333337</v>
      </c>
      <c r="E153">
        <f t="shared" si="35"/>
        <v>-33.333333333333371</v>
      </c>
      <c r="F153" t="e">
        <f t="shared" si="36"/>
        <v>#N/A</v>
      </c>
      <c r="G153" t="e">
        <f t="shared" si="37"/>
        <v>#N/A</v>
      </c>
      <c r="H153">
        <f t="shared" si="38"/>
        <v>2.6982273032630722E-6</v>
      </c>
      <c r="I153">
        <f t="shared" ref="I153:I216" si="41">$C$11*(EXP(-$C$7*($D153-($I$14-1)*$C$3))-EXP(-$C$5*($D153-($I$14-1)*$C$3)))</f>
        <v>6.1988985293327553E-6</v>
      </c>
      <c r="J153">
        <f t="shared" si="23"/>
        <v>1.4241329086876151E-5</v>
      </c>
      <c r="K153">
        <f t="shared" si="25"/>
        <v>3.2717982590132128E-5</v>
      </c>
      <c r="L153">
        <f t="shared" si="27"/>
        <v>7.5166185560212817E-5</v>
      </c>
      <c r="M153">
        <f t="shared" si="29"/>
        <v>1.726865474088367E-4</v>
      </c>
      <c r="N153">
        <f t="shared" si="31"/>
        <v>3.9672950587729612E-4</v>
      </c>
      <c r="O153">
        <f t="shared" si="40"/>
        <v>9.1144506156007343E-4</v>
      </c>
      <c r="P153">
        <f t="shared" si="22"/>
        <v>2.0939508857684553E-3</v>
      </c>
      <c r="Q153">
        <f t="shared" si="24"/>
        <v>4.8106358758536185E-3</v>
      </c>
      <c r="R153">
        <f t="shared" si="26"/>
        <v>1.105193903416554E-2</v>
      </c>
      <c r="S153">
        <f t="shared" si="28"/>
        <v>2.5390688376146955E-2</v>
      </c>
      <c r="T153">
        <f t="shared" si="30"/>
        <v>5.833248393983835E-2</v>
      </c>
      <c r="U153">
        <f t="shared" si="39"/>
        <v>0.13401275045313807</v>
      </c>
    </row>
    <row r="154" spans="1:22" x14ac:dyDescent="0.2">
      <c r="A154">
        <v>140</v>
      </c>
      <c r="B154">
        <f t="shared" si="32"/>
        <v>13</v>
      </c>
      <c r="C154">
        <f t="shared" si="33"/>
        <v>9</v>
      </c>
      <c r="D154">
        <f t="shared" si="34"/>
        <v>336</v>
      </c>
      <c r="E154">
        <f t="shared" si="35"/>
        <v>-36</v>
      </c>
      <c r="F154" t="e">
        <f t="shared" si="36"/>
        <v>#N/A</v>
      </c>
      <c r="G154" t="e">
        <f t="shared" si="37"/>
        <v>#N/A</v>
      </c>
      <c r="H154">
        <f t="shared" si="38"/>
        <v>2.4600345116267376E-6</v>
      </c>
      <c r="I154">
        <f t="shared" si="41"/>
        <v>5.6516751934831363E-6</v>
      </c>
      <c r="J154">
        <f t="shared" si="23"/>
        <v>1.2984139995463257E-5</v>
      </c>
      <c r="K154">
        <f t="shared" si="25"/>
        <v>2.9829720507679708E-5</v>
      </c>
      <c r="L154">
        <f t="shared" si="27"/>
        <v>6.8530701754386002E-5</v>
      </c>
      <c r="M154">
        <f t="shared" si="29"/>
        <v>1.5744220874411129E-4</v>
      </c>
      <c r="N154">
        <f t="shared" si="31"/>
        <v>3.6170721238292089E-4</v>
      </c>
      <c r="O154">
        <f t="shared" si="40"/>
        <v>8.3098495970964812E-4</v>
      </c>
      <c r="P154">
        <f t="shared" si="22"/>
        <v>1.9091021124915007E-3</v>
      </c>
      <c r="Q154">
        <f t="shared" si="24"/>
        <v>4.3859649122807032E-3</v>
      </c>
      <c r="R154">
        <f t="shared" si="26"/>
        <v>1.0076301359623119E-2</v>
      </c>
      <c r="S154">
        <f t="shared" si="28"/>
        <v>2.3149261592506919E-2</v>
      </c>
      <c r="T154">
        <f t="shared" si="30"/>
        <v>5.3183037421416487E-2</v>
      </c>
      <c r="U154">
        <f t="shared" si="39"/>
        <v>0.12218251846832767</v>
      </c>
    </row>
    <row r="155" spans="1:22" s="1" customFormat="1" x14ac:dyDescent="0.2">
      <c r="A155" s="1">
        <v>141</v>
      </c>
      <c r="B155" s="1">
        <f t="shared" si="32"/>
        <v>14</v>
      </c>
      <c r="C155" s="1">
        <f t="shared" si="33"/>
        <v>0</v>
      </c>
      <c r="D155" s="1">
        <f t="shared" si="34"/>
        <v>336</v>
      </c>
      <c r="E155" s="1">
        <f t="shared" si="35"/>
        <v>-36</v>
      </c>
      <c r="F155" s="1" t="e">
        <f t="shared" si="36"/>
        <v>#N/A</v>
      </c>
      <c r="G155" s="1" t="e">
        <f t="shared" si="37"/>
        <v>#N/A</v>
      </c>
      <c r="H155" s="1">
        <f t="shared" si="38"/>
        <v>2.4600345116267376E-6</v>
      </c>
      <c r="I155" s="1">
        <f t="shared" si="41"/>
        <v>5.6516751934831363E-6</v>
      </c>
      <c r="J155" s="1">
        <f t="shared" si="23"/>
        <v>1.2984139995463257E-5</v>
      </c>
      <c r="K155" s="1">
        <f t="shared" si="25"/>
        <v>2.9829720507679708E-5</v>
      </c>
      <c r="L155" s="1">
        <f t="shared" si="27"/>
        <v>6.8530701754386002E-5</v>
      </c>
      <c r="M155" s="1">
        <f t="shared" si="29"/>
        <v>1.5744220874411129E-4</v>
      </c>
      <c r="N155" s="1">
        <f t="shared" si="31"/>
        <v>3.6170721238292089E-4</v>
      </c>
      <c r="O155" s="1">
        <f t="shared" si="40"/>
        <v>8.3098495970964812E-4</v>
      </c>
      <c r="P155" s="1">
        <f t="shared" si="22"/>
        <v>1.9091021124915007E-3</v>
      </c>
      <c r="Q155" s="1">
        <f t="shared" si="24"/>
        <v>4.3859649122807032E-3</v>
      </c>
      <c r="R155" s="1">
        <f t="shared" si="26"/>
        <v>1.0076301359623119E-2</v>
      </c>
      <c r="S155" s="1">
        <f t="shared" si="28"/>
        <v>2.3149261592506919E-2</v>
      </c>
      <c r="T155" s="1">
        <f t="shared" si="30"/>
        <v>5.3183037421416487E-2</v>
      </c>
      <c r="U155" s="1">
        <f t="shared" si="39"/>
        <v>0.12218251846832767</v>
      </c>
      <c r="V155" s="1">
        <f t="shared" ref="V155:V218" si="42">$C$11*(EXP(-$C$7*($D155-($V$14-1)*$C$3))-EXP(-$C$5*($D155-($V$14-1)*$C$3)))</f>
        <v>0</v>
      </c>
    </row>
    <row r="156" spans="1:22" x14ac:dyDescent="0.2">
      <c r="A156">
        <v>142</v>
      </c>
      <c r="B156">
        <f t="shared" si="32"/>
        <v>14</v>
      </c>
      <c r="C156">
        <f t="shared" si="33"/>
        <v>1</v>
      </c>
      <c r="D156">
        <f t="shared" si="34"/>
        <v>338.66666666666663</v>
      </c>
      <c r="E156">
        <f t="shared" si="35"/>
        <v>-38.666666666666629</v>
      </c>
      <c r="F156" t="e">
        <f t="shared" si="36"/>
        <v>#N/A</v>
      </c>
      <c r="G156" t="e">
        <f t="shared" si="37"/>
        <v>#N/A</v>
      </c>
      <c r="H156">
        <f t="shared" si="38"/>
        <v>2.2428687868794292E-6</v>
      </c>
      <c r="I156">
        <f t="shared" si="41"/>
        <v>5.1527593719251922E-6</v>
      </c>
      <c r="J156">
        <f t="shared" si="23"/>
        <v>1.1837932428452048E-5</v>
      </c>
      <c r="K156">
        <f t="shared" si="25"/>
        <v>2.7196427014257848E-5</v>
      </c>
      <c r="L156">
        <f t="shared" si="27"/>
        <v>6.2480981946149851E-5</v>
      </c>
      <c r="M156">
        <f t="shared" si="29"/>
        <v>1.4354360236028352E-4</v>
      </c>
      <c r="N156">
        <f t="shared" si="31"/>
        <v>3.2977659980321246E-4</v>
      </c>
      <c r="O156">
        <f t="shared" si="40"/>
        <v>7.5762767542093086E-4</v>
      </c>
      <c r="P156">
        <f t="shared" si="22"/>
        <v>1.7405713289125018E-3</v>
      </c>
      <c r="Q156">
        <f t="shared" si="24"/>
        <v>3.9987828445535887E-3</v>
      </c>
      <c r="R156">
        <f t="shared" si="26"/>
        <v>9.1867905510581438E-3</v>
      </c>
      <c r="S156">
        <f t="shared" si="28"/>
        <v>2.110570238740558E-2</v>
      </c>
      <c r="T156">
        <f t="shared" si="30"/>
        <v>4.8488171226939422E-2</v>
      </c>
      <c r="U156">
        <f t="shared" si="39"/>
        <v>0.11139656241541251</v>
      </c>
      <c r="V156">
        <f t="shared" si="42"/>
        <v>0.21171434591476623</v>
      </c>
    </row>
    <row r="157" spans="1:22" x14ac:dyDescent="0.2">
      <c r="A157">
        <v>143</v>
      </c>
      <c r="B157">
        <f t="shared" si="32"/>
        <v>14</v>
      </c>
      <c r="C157">
        <f t="shared" si="33"/>
        <v>2</v>
      </c>
      <c r="D157">
        <f t="shared" si="34"/>
        <v>341.33333333333331</v>
      </c>
      <c r="E157">
        <f t="shared" si="35"/>
        <v>-41.333333333333314</v>
      </c>
      <c r="F157" t="e">
        <f t="shared" si="36"/>
        <v>#N/A</v>
      </c>
      <c r="G157" t="e">
        <f t="shared" si="37"/>
        <v>#N/A</v>
      </c>
      <c r="H157">
        <f t="shared" si="38"/>
        <v>2.044873911883261E-6</v>
      </c>
      <c r="I157">
        <f t="shared" si="41"/>
        <v>4.6978865975133078E-6</v>
      </c>
      <c r="J157">
        <f t="shared" si="23"/>
        <v>1.0792909213052309E-5</v>
      </c>
      <c r="K157">
        <f t="shared" si="25"/>
        <v>2.4795594117331065E-5</v>
      </c>
      <c r="L157">
        <f t="shared" si="27"/>
        <v>5.6965316347504718E-5</v>
      </c>
      <c r="M157">
        <f t="shared" si="29"/>
        <v>1.3087193036052876E-4</v>
      </c>
      <c r="N157">
        <f t="shared" si="31"/>
        <v>3.0066474224085186E-4</v>
      </c>
      <c r="O157">
        <f t="shared" si="40"/>
        <v>6.9074618963534758E-4</v>
      </c>
      <c r="P157">
        <f t="shared" si="22"/>
        <v>1.5869180235091877E-3</v>
      </c>
      <c r="Q157">
        <f t="shared" si="24"/>
        <v>3.6457802462403002E-3</v>
      </c>
      <c r="R157">
        <f t="shared" si="26"/>
        <v>8.375803543073837E-3</v>
      </c>
      <c r="S157">
        <f t="shared" si="28"/>
        <v>1.9242543503414505E-2</v>
      </c>
      <c r="T157">
        <f t="shared" si="30"/>
        <v>4.4207756136662224E-2</v>
      </c>
      <c r="U157">
        <f t="shared" si="39"/>
        <v>0.10156275308960346</v>
      </c>
      <c r="V157">
        <f t="shared" si="42"/>
        <v>0.22636765044372906</v>
      </c>
    </row>
    <row r="158" spans="1:22" x14ac:dyDescent="0.2">
      <c r="A158">
        <v>144</v>
      </c>
      <c r="B158">
        <f t="shared" si="32"/>
        <v>14</v>
      </c>
      <c r="C158">
        <f t="shared" si="33"/>
        <v>3</v>
      </c>
      <c r="D158">
        <f t="shared" si="34"/>
        <v>344</v>
      </c>
      <c r="E158">
        <f t="shared" si="35"/>
        <v>-44</v>
      </c>
      <c r="F158" t="e">
        <f t="shared" si="36"/>
        <v>#N/A</v>
      </c>
      <c r="G158" t="e">
        <f t="shared" si="37"/>
        <v>#N/A</v>
      </c>
      <c r="H158">
        <f t="shared" si="38"/>
        <v>1.8643575317299811E-6</v>
      </c>
      <c r="I158">
        <f t="shared" si="41"/>
        <v>4.2831688596491243E-6</v>
      </c>
      <c r="J158">
        <f t="shared" si="23"/>
        <v>9.8401380465069519E-6</v>
      </c>
      <c r="K158">
        <f t="shared" si="25"/>
        <v>2.2606700773932549E-5</v>
      </c>
      <c r="L158">
        <f t="shared" si="27"/>
        <v>5.1936559981853035E-5</v>
      </c>
      <c r="M158">
        <f t="shared" si="29"/>
        <v>1.1931888203071885E-4</v>
      </c>
      <c r="N158">
        <f t="shared" si="31"/>
        <v>2.7412280701754406E-4</v>
      </c>
      <c r="O158">
        <f t="shared" si="40"/>
        <v>6.297688349764446E-4</v>
      </c>
      <c r="P158">
        <f t="shared" si="22"/>
        <v>1.4468288495316827E-3</v>
      </c>
      <c r="Q158">
        <f t="shared" si="24"/>
        <v>3.3239398388385934E-3</v>
      </c>
      <c r="R158">
        <f t="shared" si="26"/>
        <v>7.6364084499660045E-3</v>
      </c>
      <c r="S158">
        <f t="shared" si="28"/>
        <v>1.7543859649122806E-2</v>
      </c>
      <c r="T158">
        <f t="shared" si="30"/>
        <v>4.0305205438492468E-2</v>
      </c>
      <c r="U158">
        <f t="shared" si="39"/>
        <v>9.2597046304671707E-2</v>
      </c>
      <c r="V158">
        <f t="shared" si="42"/>
        <v>0.21163565845759974</v>
      </c>
    </row>
    <row r="159" spans="1:22" x14ac:dyDescent="0.2">
      <c r="A159">
        <v>145</v>
      </c>
      <c r="B159">
        <f t="shared" si="32"/>
        <v>14</v>
      </c>
      <c r="C159">
        <f t="shared" si="33"/>
        <v>4</v>
      </c>
      <c r="D159">
        <f t="shared" si="34"/>
        <v>346.66666666666669</v>
      </c>
      <c r="E159">
        <f t="shared" si="35"/>
        <v>-46.666666666666686</v>
      </c>
      <c r="F159" t="e">
        <f t="shared" si="36"/>
        <v>#N/A</v>
      </c>
      <c r="G159" t="e">
        <f t="shared" si="37"/>
        <v>#N/A</v>
      </c>
      <c r="H159">
        <f t="shared" si="38"/>
        <v>1.6997766883911121E-6</v>
      </c>
      <c r="I159">
        <f t="shared" si="41"/>
        <v>3.9050613716343564E-6</v>
      </c>
      <c r="J159">
        <f t="shared" si="23"/>
        <v>8.9714751475177016E-6</v>
      </c>
      <c r="K159">
        <f t="shared" si="25"/>
        <v>2.0611037487700735E-5</v>
      </c>
      <c r="L159">
        <f t="shared" si="27"/>
        <v>4.7351729713808118E-5</v>
      </c>
      <c r="M159">
        <f t="shared" si="29"/>
        <v>1.0878570805703123E-4</v>
      </c>
      <c r="N159">
        <f t="shared" si="31"/>
        <v>2.4992392778459897E-4</v>
      </c>
      <c r="O159">
        <f t="shared" si="40"/>
        <v>5.7417440944113279E-4</v>
      </c>
      <c r="P159">
        <f t="shared" ref="P159:P222" si="43">$C$11*(EXP(-$C$7*($D159-($P$14-1)*$C$3))-EXP(-$C$5*($D159-($P$14-1)*$C$3)))</f>
        <v>1.3191063992128466E-3</v>
      </c>
      <c r="Q159">
        <f t="shared" si="24"/>
        <v>3.0305107016837187E-3</v>
      </c>
      <c r="R159">
        <f t="shared" si="26"/>
        <v>6.9622853156499961E-3</v>
      </c>
      <c r="S159">
        <f t="shared" si="28"/>
        <v>1.599513137821432E-2</v>
      </c>
      <c r="T159">
        <f t="shared" si="30"/>
        <v>3.6747162204232499E-2</v>
      </c>
      <c r="U159">
        <f t="shared" si="39"/>
        <v>8.4422809539329249E-2</v>
      </c>
      <c r="V159">
        <f t="shared" si="42"/>
        <v>0.19377999836034907</v>
      </c>
    </row>
    <row r="160" spans="1:22" x14ac:dyDescent="0.2">
      <c r="A160">
        <v>146</v>
      </c>
      <c r="B160">
        <f t="shared" si="32"/>
        <v>14</v>
      </c>
      <c r="C160">
        <f t="shared" si="33"/>
        <v>5</v>
      </c>
      <c r="D160">
        <f t="shared" si="34"/>
        <v>349.33333333333331</v>
      </c>
      <c r="E160">
        <f t="shared" si="35"/>
        <v>-49.333333333333314</v>
      </c>
      <c r="F160" t="e">
        <f t="shared" si="36"/>
        <v>#N/A</v>
      </c>
      <c r="G160" t="e">
        <f t="shared" si="37"/>
        <v>#N/A</v>
      </c>
      <c r="H160">
        <f t="shared" si="38"/>
        <v>1.5497246323331912E-6</v>
      </c>
      <c r="I160">
        <f t="shared" si="41"/>
        <v>3.5603322717190432E-6</v>
      </c>
      <c r="J160">
        <f t="shared" si="23"/>
        <v>8.179495647533044E-6</v>
      </c>
      <c r="K160">
        <f t="shared" si="25"/>
        <v>1.8791546390053235E-5</v>
      </c>
      <c r="L160">
        <f t="shared" si="27"/>
        <v>4.3171636852209251E-5</v>
      </c>
      <c r="M160">
        <f t="shared" si="29"/>
        <v>9.9182376469324275E-5</v>
      </c>
      <c r="N160">
        <f t="shared" si="31"/>
        <v>2.278612653900189E-4</v>
      </c>
      <c r="O160">
        <f t="shared" si="40"/>
        <v>5.234877214421146E-4</v>
      </c>
      <c r="P160">
        <f t="shared" si="43"/>
        <v>1.2026589689634066E-3</v>
      </c>
      <c r="Q160">
        <f t="shared" si="24"/>
        <v>2.7629847585413907E-3</v>
      </c>
      <c r="R160">
        <f t="shared" si="26"/>
        <v>6.3476720940367519E-3</v>
      </c>
      <c r="S160">
        <f t="shared" si="28"/>
        <v>1.4583120984961197E-2</v>
      </c>
      <c r="T160">
        <f t="shared" si="30"/>
        <v>3.3503214172295341E-2</v>
      </c>
      <c r="U160">
        <f t="shared" si="39"/>
        <v>7.6970174012036985E-2</v>
      </c>
      <c r="V160">
        <f t="shared" si="42"/>
        <v>0.17680382811963474</v>
      </c>
    </row>
    <row r="161" spans="1:24" x14ac:dyDescent="0.2">
      <c r="A161">
        <v>147</v>
      </c>
      <c r="B161">
        <f t="shared" si="32"/>
        <v>14</v>
      </c>
      <c r="C161">
        <f t="shared" si="33"/>
        <v>6</v>
      </c>
      <c r="D161">
        <f t="shared" si="34"/>
        <v>352</v>
      </c>
      <c r="E161">
        <f t="shared" si="35"/>
        <v>-52</v>
      </c>
      <c r="F161" t="e">
        <f t="shared" si="36"/>
        <v>#N/A</v>
      </c>
      <c r="G161" t="e">
        <f t="shared" si="37"/>
        <v>#N/A</v>
      </c>
      <c r="H161">
        <f t="shared" si="38"/>
        <v>1.4129187983707839E-6</v>
      </c>
      <c r="I161">
        <f t="shared" si="41"/>
        <v>3.2460349988658138E-6</v>
      </c>
      <c r="J161">
        <f t="shared" si="23"/>
        <v>7.4574301269199262E-6</v>
      </c>
      <c r="K161">
        <f t="shared" si="25"/>
        <v>1.7132675438596497E-5</v>
      </c>
      <c r="L161">
        <f t="shared" si="27"/>
        <v>3.9360552186027815E-5</v>
      </c>
      <c r="M161">
        <f t="shared" si="29"/>
        <v>9.0426803095730208E-5</v>
      </c>
      <c r="N161">
        <f t="shared" si="31"/>
        <v>2.0774623992741217E-4</v>
      </c>
      <c r="O161">
        <f t="shared" si="40"/>
        <v>4.7727552812287512E-4</v>
      </c>
      <c r="P161">
        <f t="shared" si="43"/>
        <v>1.0964912280701756E-3</v>
      </c>
      <c r="Q161">
        <f t="shared" si="24"/>
        <v>2.5190753399057793E-3</v>
      </c>
      <c r="R161">
        <f t="shared" si="26"/>
        <v>5.7873153981267316E-3</v>
      </c>
      <c r="S161">
        <f t="shared" si="28"/>
        <v>1.329575935535437E-2</v>
      </c>
      <c r="T161">
        <f t="shared" si="30"/>
        <v>3.0545633799864007E-2</v>
      </c>
      <c r="U161">
        <f t="shared" si="39"/>
        <v>7.0175438596235928E-2</v>
      </c>
      <c r="V161">
        <f t="shared" si="42"/>
        <v>0.16121653858511018</v>
      </c>
    </row>
    <row r="162" spans="1:24" x14ac:dyDescent="0.2">
      <c r="A162">
        <v>148</v>
      </c>
      <c r="B162">
        <f t="shared" si="32"/>
        <v>14</v>
      </c>
      <c r="C162">
        <f t="shared" si="33"/>
        <v>7</v>
      </c>
      <c r="D162">
        <f t="shared" si="34"/>
        <v>354.66666666666669</v>
      </c>
      <c r="E162">
        <f t="shared" si="35"/>
        <v>-54.666666666666686</v>
      </c>
      <c r="F162" t="e">
        <f t="shared" si="36"/>
        <v>#N/A</v>
      </c>
      <c r="G162" t="e">
        <f t="shared" si="37"/>
        <v>#N/A</v>
      </c>
      <c r="H162">
        <f t="shared" si="38"/>
        <v>1.2881898429812955E-6</v>
      </c>
      <c r="I162">
        <f t="shared" si="41"/>
        <v>2.9594831071130065E-6</v>
      </c>
      <c r="J162">
        <f t="shared" si="23"/>
        <v>6.7991067535644493E-6</v>
      </c>
      <c r="K162">
        <f t="shared" si="25"/>
        <v>1.5620245486537432E-5</v>
      </c>
      <c r="L162">
        <f t="shared" si="27"/>
        <v>3.5885900590070813E-5</v>
      </c>
      <c r="M162">
        <f t="shared" si="29"/>
        <v>8.2444149950802967E-5</v>
      </c>
      <c r="N162">
        <f t="shared" si="31"/>
        <v>1.894069188552325E-4</v>
      </c>
      <c r="O162">
        <f t="shared" si="40"/>
        <v>4.3514283222812459E-4</v>
      </c>
      <c r="P162">
        <f t="shared" si="43"/>
        <v>9.9969571113839523E-4</v>
      </c>
      <c r="Q162">
        <f t="shared" si="24"/>
        <v>2.2966976377645312E-3</v>
      </c>
      <c r="R162">
        <f t="shared" si="26"/>
        <v>5.2764255968513873E-3</v>
      </c>
      <c r="S162">
        <f t="shared" si="28"/>
        <v>1.2122042806734871E-2</v>
      </c>
      <c r="T162">
        <f t="shared" si="30"/>
        <v>2.7849141262599974E-2</v>
      </c>
      <c r="U162">
        <f t="shared" si="39"/>
        <v>6.3980525512817063E-2</v>
      </c>
      <c r="V162">
        <f t="shared" si="42"/>
        <v>0.14698797426010415</v>
      </c>
    </row>
    <row r="163" spans="1:24" x14ac:dyDescent="0.2">
      <c r="A163">
        <v>149</v>
      </c>
      <c r="B163">
        <f t="shared" si="32"/>
        <v>14</v>
      </c>
      <c r="C163">
        <f t="shared" si="33"/>
        <v>8</v>
      </c>
      <c r="D163">
        <f t="shared" si="34"/>
        <v>357.33333333333337</v>
      </c>
      <c r="E163">
        <f t="shared" si="35"/>
        <v>-57.333333333333371</v>
      </c>
      <c r="F163" t="e">
        <f t="shared" si="36"/>
        <v>#N/A</v>
      </c>
      <c r="G163" t="e">
        <f t="shared" si="37"/>
        <v>#N/A</v>
      </c>
      <c r="H163">
        <f t="shared" si="38"/>
        <v>1.1744716493783244E-6</v>
      </c>
      <c r="I163">
        <f t="shared" si="41"/>
        <v>2.6982273032630722E-6</v>
      </c>
      <c r="J163">
        <f t="shared" ref="J163:J226" si="44">$C$11*(EXP(-$C$7*($D163-($J$14-1)*$C$3))-EXP(-$C$5*($D163-($J$14-1)*$C$3)))</f>
        <v>6.1988985293327553E-6</v>
      </c>
      <c r="K163">
        <f t="shared" si="25"/>
        <v>1.4241329086876151E-5</v>
      </c>
      <c r="L163">
        <f t="shared" si="27"/>
        <v>3.2717982590132128E-5</v>
      </c>
      <c r="M163">
        <f t="shared" si="29"/>
        <v>7.5166185560212817E-5</v>
      </c>
      <c r="N163">
        <f t="shared" si="31"/>
        <v>1.726865474088367E-4</v>
      </c>
      <c r="O163">
        <f t="shared" si="40"/>
        <v>3.9672950587729612E-4</v>
      </c>
      <c r="P163">
        <f t="shared" si="43"/>
        <v>9.1144506156007343E-4</v>
      </c>
      <c r="Q163">
        <f t="shared" si="24"/>
        <v>2.0939508857684553E-3</v>
      </c>
      <c r="R163">
        <f t="shared" si="26"/>
        <v>4.8106358758536185E-3</v>
      </c>
      <c r="S163">
        <f t="shared" si="28"/>
        <v>1.105193903416554E-2</v>
      </c>
      <c r="T163">
        <f t="shared" si="30"/>
        <v>2.5390688376146955E-2</v>
      </c>
      <c r="U163">
        <f t="shared" si="39"/>
        <v>5.833248393983835E-2</v>
      </c>
      <c r="V163">
        <f t="shared" si="42"/>
        <v>0.13401275045313807</v>
      </c>
    </row>
    <row r="164" spans="1:24" x14ac:dyDescent="0.2">
      <c r="A164">
        <v>150</v>
      </c>
      <c r="B164">
        <f t="shared" si="32"/>
        <v>14</v>
      </c>
      <c r="C164">
        <f t="shared" si="33"/>
        <v>9</v>
      </c>
      <c r="D164">
        <f t="shared" si="34"/>
        <v>360</v>
      </c>
      <c r="E164">
        <f t="shared" si="35"/>
        <v>-60</v>
      </c>
      <c r="F164" t="e">
        <f t="shared" si="36"/>
        <v>#N/A</v>
      </c>
      <c r="G164" t="e">
        <f t="shared" si="37"/>
        <v>#N/A</v>
      </c>
      <c r="H164">
        <f t="shared" si="38"/>
        <v>1.0707922149122809E-6</v>
      </c>
      <c r="I164">
        <f t="shared" si="41"/>
        <v>2.4600345116267376E-6</v>
      </c>
      <c r="J164">
        <f t="shared" si="44"/>
        <v>5.6516751934831363E-6</v>
      </c>
      <c r="K164">
        <f t="shared" si="25"/>
        <v>1.2984139995463257E-5</v>
      </c>
      <c r="L164">
        <f t="shared" si="27"/>
        <v>2.9829720507679708E-5</v>
      </c>
      <c r="M164">
        <f t="shared" si="29"/>
        <v>6.8530701754386002E-5</v>
      </c>
      <c r="N164">
        <f t="shared" si="31"/>
        <v>1.5744220874411129E-4</v>
      </c>
      <c r="O164">
        <f t="shared" si="40"/>
        <v>3.6170721238292089E-4</v>
      </c>
      <c r="P164">
        <f t="shared" si="43"/>
        <v>8.3098495970964812E-4</v>
      </c>
      <c r="Q164">
        <f t="shared" si="24"/>
        <v>1.9091021124915007E-3</v>
      </c>
      <c r="R164">
        <f t="shared" si="26"/>
        <v>4.3859649122807032E-3</v>
      </c>
      <c r="S164">
        <f t="shared" si="28"/>
        <v>1.0076301359623119E-2</v>
      </c>
      <c r="T164">
        <f t="shared" si="30"/>
        <v>2.3149261592506919E-2</v>
      </c>
      <c r="U164">
        <f t="shared" si="39"/>
        <v>5.3183037421416487E-2</v>
      </c>
      <c r="V164">
        <f t="shared" si="42"/>
        <v>0.12218251846832767</v>
      </c>
    </row>
    <row r="165" spans="1:24" s="1" customFormat="1" x14ac:dyDescent="0.2">
      <c r="A165" s="1">
        <v>151</v>
      </c>
      <c r="B165" s="1">
        <f t="shared" si="32"/>
        <v>15</v>
      </c>
      <c r="C165" s="1">
        <f t="shared" si="33"/>
        <v>0</v>
      </c>
      <c r="D165" s="1">
        <f t="shared" si="34"/>
        <v>360</v>
      </c>
      <c r="E165" s="1">
        <f t="shared" si="35"/>
        <v>-60</v>
      </c>
      <c r="F165" s="1" t="e">
        <f t="shared" si="36"/>
        <v>#N/A</v>
      </c>
      <c r="G165" s="1" t="e">
        <f t="shared" si="37"/>
        <v>#N/A</v>
      </c>
      <c r="H165" s="1">
        <f t="shared" si="38"/>
        <v>1.0707922149122809E-6</v>
      </c>
      <c r="I165" s="1">
        <f t="shared" si="41"/>
        <v>2.4600345116267376E-6</v>
      </c>
      <c r="J165" s="1">
        <f t="shared" si="44"/>
        <v>5.6516751934831363E-6</v>
      </c>
      <c r="K165" s="1">
        <f t="shared" si="25"/>
        <v>1.2984139995463257E-5</v>
      </c>
      <c r="L165" s="1">
        <f t="shared" si="27"/>
        <v>2.9829720507679708E-5</v>
      </c>
      <c r="M165" s="1">
        <f t="shared" si="29"/>
        <v>6.8530701754386002E-5</v>
      </c>
      <c r="N165" s="1">
        <f t="shared" si="31"/>
        <v>1.5744220874411129E-4</v>
      </c>
      <c r="O165" s="1">
        <f t="shared" si="40"/>
        <v>3.6170721238292089E-4</v>
      </c>
      <c r="P165" s="1">
        <f t="shared" si="43"/>
        <v>8.3098495970964812E-4</v>
      </c>
      <c r="Q165" s="1">
        <f t="shared" si="24"/>
        <v>1.9091021124915007E-3</v>
      </c>
      <c r="R165" s="1">
        <f t="shared" si="26"/>
        <v>4.3859649122807032E-3</v>
      </c>
      <c r="S165" s="1">
        <f t="shared" si="28"/>
        <v>1.0076301359623119E-2</v>
      </c>
      <c r="T165" s="1">
        <f t="shared" si="30"/>
        <v>2.3149261592506919E-2</v>
      </c>
      <c r="U165" s="1">
        <f t="shared" si="39"/>
        <v>5.3183037421416487E-2</v>
      </c>
      <c r="V165" s="1">
        <f t="shared" si="42"/>
        <v>0.12218251846832767</v>
      </c>
      <c r="W165" s="1">
        <f t="shared" ref="W165:W228" si="45">$C$11*(EXP(-$C$7*($D165-($W$14-1)*$C$3))-EXP(-$C$5*($D165-($W$14-1)*$C$3)))</f>
        <v>0</v>
      </c>
    </row>
    <row r="166" spans="1:24" x14ac:dyDescent="0.2">
      <c r="A166">
        <v>152</v>
      </c>
      <c r="B166">
        <f t="shared" si="32"/>
        <v>15</v>
      </c>
      <c r="C166">
        <f t="shared" si="33"/>
        <v>1</v>
      </c>
      <c r="D166">
        <f t="shared" si="34"/>
        <v>362.66666666666663</v>
      </c>
      <c r="E166">
        <f t="shared" si="35"/>
        <v>-62.666666666666629</v>
      </c>
      <c r="F166" t="e">
        <f t="shared" si="36"/>
        <v>#N/A</v>
      </c>
      <c r="G166" t="e">
        <f t="shared" si="37"/>
        <v>#N/A</v>
      </c>
      <c r="H166">
        <f t="shared" si="38"/>
        <v>9.7626534290859079E-7</v>
      </c>
      <c r="I166">
        <f t="shared" si="41"/>
        <v>2.2428687868794292E-6</v>
      </c>
      <c r="J166">
        <f t="shared" si="44"/>
        <v>5.1527593719251922E-6</v>
      </c>
      <c r="K166">
        <f t="shared" si="25"/>
        <v>1.1837932428452048E-5</v>
      </c>
      <c r="L166">
        <f t="shared" si="27"/>
        <v>2.7196427014257848E-5</v>
      </c>
      <c r="M166">
        <f t="shared" si="29"/>
        <v>6.2480981946149851E-5</v>
      </c>
      <c r="N166">
        <f t="shared" si="31"/>
        <v>1.4354360236028352E-4</v>
      </c>
      <c r="O166">
        <f t="shared" si="40"/>
        <v>3.2977659980321246E-4</v>
      </c>
      <c r="P166">
        <f t="shared" si="43"/>
        <v>7.5762767542093086E-4</v>
      </c>
      <c r="Q166">
        <f t="shared" si="24"/>
        <v>1.7405713289125018E-3</v>
      </c>
      <c r="R166">
        <f t="shared" si="26"/>
        <v>3.9987828445535887E-3</v>
      </c>
      <c r="S166">
        <f t="shared" si="28"/>
        <v>9.1867905510581438E-3</v>
      </c>
      <c r="T166">
        <f t="shared" si="30"/>
        <v>2.110570238740558E-2</v>
      </c>
      <c r="U166">
        <f t="shared" si="39"/>
        <v>4.8488171226939422E-2</v>
      </c>
      <c r="V166">
        <f t="shared" si="42"/>
        <v>0.11139656241541251</v>
      </c>
      <c r="W166">
        <f t="shared" si="45"/>
        <v>0.21171434591476623</v>
      </c>
    </row>
    <row r="167" spans="1:24" x14ac:dyDescent="0.2">
      <c r="A167">
        <v>153</v>
      </c>
      <c r="B167">
        <f t="shared" si="32"/>
        <v>15</v>
      </c>
      <c r="C167">
        <f t="shared" si="33"/>
        <v>2</v>
      </c>
      <c r="D167">
        <f t="shared" si="34"/>
        <v>365.33333333333331</v>
      </c>
      <c r="E167">
        <f t="shared" si="35"/>
        <v>-65.333333333333314</v>
      </c>
      <c r="F167" t="e">
        <f t="shared" si="36"/>
        <v>#N/A</v>
      </c>
      <c r="G167" t="e">
        <f t="shared" si="37"/>
        <v>#N/A</v>
      </c>
      <c r="H167">
        <f t="shared" si="38"/>
        <v>8.9008306792976069E-7</v>
      </c>
      <c r="I167">
        <f t="shared" si="41"/>
        <v>2.044873911883261E-6</v>
      </c>
      <c r="J167">
        <f t="shared" si="44"/>
        <v>4.6978865975133078E-6</v>
      </c>
      <c r="K167">
        <f t="shared" si="25"/>
        <v>1.0792909213052309E-5</v>
      </c>
      <c r="L167">
        <f t="shared" si="27"/>
        <v>2.4795594117331065E-5</v>
      </c>
      <c r="M167">
        <f t="shared" si="29"/>
        <v>5.6965316347504718E-5</v>
      </c>
      <c r="N167">
        <f t="shared" si="31"/>
        <v>1.3087193036052876E-4</v>
      </c>
      <c r="O167">
        <f t="shared" si="40"/>
        <v>3.0066474224085186E-4</v>
      </c>
      <c r="P167">
        <f t="shared" si="43"/>
        <v>6.9074618963534758E-4</v>
      </c>
      <c r="Q167">
        <f t="shared" si="24"/>
        <v>1.5869180235091877E-3</v>
      </c>
      <c r="R167">
        <f t="shared" si="26"/>
        <v>3.6457802462403002E-3</v>
      </c>
      <c r="S167">
        <f t="shared" si="28"/>
        <v>8.375803543073837E-3</v>
      </c>
      <c r="T167">
        <f t="shared" si="30"/>
        <v>1.9242543503414505E-2</v>
      </c>
      <c r="U167">
        <f t="shared" si="39"/>
        <v>4.4207756136662224E-2</v>
      </c>
      <c r="V167">
        <f t="shared" si="42"/>
        <v>0.10156275308960346</v>
      </c>
      <c r="W167">
        <f t="shared" si="45"/>
        <v>0.22636765044372906</v>
      </c>
    </row>
    <row r="168" spans="1:24" x14ac:dyDescent="0.2">
      <c r="A168">
        <v>154</v>
      </c>
      <c r="B168">
        <f t="shared" si="32"/>
        <v>15</v>
      </c>
      <c r="C168">
        <f t="shared" si="33"/>
        <v>3</v>
      </c>
      <c r="D168">
        <f t="shared" si="34"/>
        <v>368</v>
      </c>
      <c r="E168">
        <f t="shared" si="35"/>
        <v>-68</v>
      </c>
      <c r="F168" t="e">
        <f t="shared" si="36"/>
        <v>#N/A</v>
      </c>
      <c r="G168" t="e">
        <f t="shared" si="37"/>
        <v>#N/A</v>
      </c>
      <c r="H168">
        <f t="shared" si="38"/>
        <v>8.1150874971645335E-7</v>
      </c>
      <c r="I168">
        <f t="shared" si="41"/>
        <v>1.8643575317299811E-6</v>
      </c>
      <c r="J168">
        <f t="shared" si="44"/>
        <v>4.2831688596491243E-6</v>
      </c>
      <c r="K168">
        <f t="shared" si="25"/>
        <v>9.8401380465069519E-6</v>
      </c>
      <c r="L168">
        <f t="shared" si="27"/>
        <v>2.2606700773932549E-5</v>
      </c>
      <c r="M168">
        <f t="shared" si="29"/>
        <v>5.1936559981853035E-5</v>
      </c>
      <c r="N168">
        <f t="shared" si="31"/>
        <v>1.1931888203071885E-4</v>
      </c>
      <c r="O168">
        <f t="shared" si="40"/>
        <v>2.7412280701754406E-4</v>
      </c>
      <c r="P168">
        <f t="shared" si="43"/>
        <v>6.297688349764446E-4</v>
      </c>
      <c r="Q168">
        <f t="shared" si="24"/>
        <v>1.4468288495316827E-3</v>
      </c>
      <c r="R168">
        <f t="shared" si="26"/>
        <v>3.3239398388385934E-3</v>
      </c>
      <c r="S168">
        <f t="shared" si="28"/>
        <v>7.6364084499660045E-3</v>
      </c>
      <c r="T168">
        <f t="shared" si="30"/>
        <v>1.7543859649122806E-2</v>
      </c>
      <c r="U168">
        <f t="shared" si="39"/>
        <v>4.0305205438492468E-2</v>
      </c>
      <c r="V168">
        <f t="shared" si="42"/>
        <v>9.2597046304671707E-2</v>
      </c>
      <c r="W168">
        <f t="shared" si="45"/>
        <v>0.21163565845759974</v>
      </c>
    </row>
    <row r="169" spans="1:24" x14ac:dyDescent="0.2">
      <c r="A169">
        <v>155</v>
      </c>
      <c r="B169">
        <f t="shared" si="32"/>
        <v>15</v>
      </c>
      <c r="C169">
        <f t="shared" si="33"/>
        <v>4</v>
      </c>
      <c r="D169">
        <f t="shared" si="34"/>
        <v>370.66666666666669</v>
      </c>
      <c r="E169">
        <f t="shared" si="35"/>
        <v>-70.666666666666686</v>
      </c>
      <c r="F169" t="e">
        <f t="shared" si="36"/>
        <v>#N/A</v>
      </c>
      <c r="G169" t="e">
        <f t="shared" si="37"/>
        <v>#N/A</v>
      </c>
      <c r="H169">
        <f t="shared" si="38"/>
        <v>7.3987077677825152E-7</v>
      </c>
      <c r="I169">
        <f t="shared" si="41"/>
        <v>1.6997766883911121E-6</v>
      </c>
      <c r="J169">
        <f t="shared" si="44"/>
        <v>3.9050613716343564E-6</v>
      </c>
      <c r="K169">
        <f t="shared" si="25"/>
        <v>8.9714751475177016E-6</v>
      </c>
      <c r="L169">
        <f t="shared" si="27"/>
        <v>2.0611037487700735E-5</v>
      </c>
      <c r="M169">
        <f t="shared" si="29"/>
        <v>4.7351729713808118E-5</v>
      </c>
      <c r="N169">
        <f t="shared" si="31"/>
        <v>1.0878570805703123E-4</v>
      </c>
      <c r="O169">
        <f t="shared" si="40"/>
        <v>2.4992392778459897E-4</v>
      </c>
      <c r="P169">
        <f t="shared" si="43"/>
        <v>5.7417440944113279E-4</v>
      </c>
      <c r="Q169">
        <f t="shared" ref="Q169:Q232" si="46">$C$11*(EXP(-$C$7*($D169-($Q$14-1)*$C$3))-EXP(-$C$5*($D169-($Q$14-1)*$C$3)))</f>
        <v>1.3191063992128466E-3</v>
      </c>
      <c r="R169">
        <f t="shared" si="26"/>
        <v>3.0305107016837187E-3</v>
      </c>
      <c r="S169">
        <f t="shared" si="28"/>
        <v>6.9622853156499961E-3</v>
      </c>
      <c r="T169">
        <f t="shared" si="30"/>
        <v>1.599513137821432E-2</v>
      </c>
      <c r="U169">
        <f t="shared" si="39"/>
        <v>3.6747162204232499E-2</v>
      </c>
      <c r="V169">
        <f t="shared" si="42"/>
        <v>8.4422809539329249E-2</v>
      </c>
      <c r="W169">
        <f t="shared" si="45"/>
        <v>0.19377999836034907</v>
      </c>
    </row>
    <row r="170" spans="1:24" x14ac:dyDescent="0.2">
      <c r="A170">
        <v>156</v>
      </c>
      <c r="B170">
        <f t="shared" si="32"/>
        <v>15</v>
      </c>
      <c r="C170">
        <f t="shared" si="33"/>
        <v>5</v>
      </c>
      <c r="D170">
        <f t="shared" si="34"/>
        <v>373.33333333333331</v>
      </c>
      <c r="E170">
        <f t="shared" si="35"/>
        <v>-73.333333333333314</v>
      </c>
      <c r="F170" t="e">
        <f t="shared" si="36"/>
        <v>#N/A</v>
      </c>
      <c r="G170" t="e">
        <f t="shared" si="37"/>
        <v>#N/A</v>
      </c>
      <c r="H170">
        <f t="shared" si="38"/>
        <v>6.7455682581576912E-7</v>
      </c>
      <c r="I170">
        <f t="shared" si="41"/>
        <v>1.5497246323331912E-6</v>
      </c>
      <c r="J170">
        <f t="shared" si="44"/>
        <v>3.5603322717190432E-6</v>
      </c>
      <c r="K170">
        <f t="shared" si="25"/>
        <v>8.179495647533044E-6</v>
      </c>
      <c r="L170">
        <f t="shared" si="27"/>
        <v>1.8791546390053235E-5</v>
      </c>
      <c r="M170">
        <f t="shared" si="29"/>
        <v>4.3171636852209251E-5</v>
      </c>
      <c r="N170">
        <f t="shared" si="31"/>
        <v>9.9182376469324275E-5</v>
      </c>
      <c r="O170">
        <f t="shared" si="40"/>
        <v>2.278612653900189E-4</v>
      </c>
      <c r="P170">
        <f t="shared" si="43"/>
        <v>5.234877214421146E-4</v>
      </c>
      <c r="Q170">
        <f t="shared" si="46"/>
        <v>1.2026589689634066E-3</v>
      </c>
      <c r="R170">
        <f t="shared" si="26"/>
        <v>2.7629847585413907E-3</v>
      </c>
      <c r="S170">
        <f t="shared" si="28"/>
        <v>6.3476720940367519E-3</v>
      </c>
      <c r="T170">
        <f t="shared" si="30"/>
        <v>1.4583120984961197E-2</v>
      </c>
      <c r="U170">
        <f t="shared" si="39"/>
        <v>3.3503214172295341E-2</v>
      </c>
      <c r="V170">
        <f t="shared" si="42"/>
        <v>7.6970174012036985E-2</v>
      </c>
      <c r="W170">
        <f t="shared" si="45"/>
        <v>0.17680382811963474</v>
      </c>
    </row>
    <row r="171" spans="1:24" x14ac:dyDescent="0.2">
      <c r="A171">
        <v>157</v>
      </c>
      <c r="B171">
        <f t="shared" si="32"/>
        <v>15</v>
      </c>
      <c r="C171">
        <f t="shared" si="33"/>
        <v>6</v>
      </c>
      <c r="D171">
        <f t="shared" si="34"/>
        <v>376</v>
      </c>
      <c r="E171">
        <f t="shared" si="35"/>
        <v>-76</v>
      </c>
      <c r="F171" t="e">
        <f t="shared" si="36"/>
        <v>#N/A</v>
      </c>
      <c r="G171" t="e">
        <f t="shared" si="37"/>
        <v>#N/A</v>
      </c>
      <c r="H171">
        <f t="shared" si="38"/>
        <v>6.1500862790668418E-7</v>
      </c>
      <c r="I171">
        <f t="shared" si="41"/>
        <v>1.4129187983707839E-6</v>
      </c>
      <c r="J171">
        <f t="shared" si="44"/>
        <v>3.2460349988658138E-6</v>
      </c>
      <c r="K171">
        <f t="shared" si="25"/>
        <v>7.4574301269199262E-6</v>
      </c>
      <c r="L171">
        <f t="shared" si="27"/>
        <v>1.7132675438596497E-5</v>
      </c>
      <c r="M171">
        <f t="shared" si="29"/>
        <v>3.9360552186027815E-5</v>
      </c>
      <c r="N171">
        <f t="shared" si="31"/>
        <v>9.0426803095730208E-5</v>
      </c>
      <c r="O171">
        <f t="shared" si="40"/>
        <v>2.0774623992741217E-4</v>
      </c>
      <c r="P171">
        <f t="shared" si="43"/>
        <v>4.7727552812287512E-4</v>
      </c>
      <c r="Q171">
        <f t="shared" si="46"/>
        <v>1.0964912280701756E-3</v>
      </c>
      <c r="R171">
        <f t="shared" si="26"/>
        <v>2.5190753399057793E-3</v>
      </c>
      <c r="S171">
        <f t="shared" si="28"/>
        <v>5.7873153981267316E-3</v>
      </c>
      <c r="T171">
        <f t="shared" si="30"/>
        <v>1.329575935535437E-2</v>
      </c>
      <c r="U171">
        <f t="shared" si="39"/>
        <v>3.0545633799864007E-2</v>
      </c>
      <c r="V171">
        <f t="shared" si="42"/>
        <v>7.0175438596235928E-2</v>
      </c>
      <c r="W171">
        <f t="shared" si="45"/>
        <v>0.16121653858511018</v>
      </c>
    </row>
    <row r="172" spans="1:24" x14ac:dyDescent="0.2">
      <c r="A172">
        <v>158</v>
      </c>
      <c r="B172">
        <f t="shared" si="32"/>
        <v>15</v>
      </c>
      <c r="C172">
        <f t="shared" si="33"/>
        <v>7</v>
      </c>
      <c r="D172">
        <f t="shared" si="34"/>
        <v>378.66666666666669</v>
      </c>
      <c r="E172">
        <f t="shared" si="35"/>
        <v>-78.666666666666686</v>
      </c>
      <c r="F172" t="e">
        <f t="shared" si="36"/>
        <v>#N/A</v>
      </c>
      <c r="G172" t="e">
        <f t="shared" si="37"/>
        <v>#N/A</v>
      </c>
      <c r="H172">
        <f t="shared" si="38"/>
        <v>5.6071719671985624E-7</v>
      </c>
      <c r="I172">
        <f t="shared" si="41"/>
        <v>1.2881898429812955E-6</v>
      </c>
      <c r="J172">
        <f t="shared" si="44"/>
        <v>2.9594831071130065E-6</v>
      </c>
      <c r="K172">
        <f t="shared" si="25"/>
        <v>6.7991067535644493E-6</v>
      </c>
      <c r="L172">
        <f t="shared" si="27"/>
        <v>1.5620245486537432E-5</v>
      </c>
      <c r="M172">
        <f t="shared" si="29"/>
        <v>3.5885900590070813E-5</v>
      </c>
      <c r="N172">
        <f t="shared" si="31"/>
        <v>8.2444149950802967E-5</v>
      </c>
      <c r="O172">
        <f t="shared" si="40"/>
        <v>1.894069188552325E-4</v>
      </c>
      <c r="P172">
        <f t="shared" si="43"/>
        <v>4.3514283222812459E-4</v>
      </c>
      <c r="Q172">
        <f t="shared" si="46"/>
        <v>9.9969571113839523E-4</v>
      </c>
      <c r="R172">
        <f t="shared" si="26"/>
        <v>2.2966976377645312E-3</v>
      </c>
      <c r="S172">
        <f t="shared" si="28"/>
        <v>5.2764255968513873E-3</v>
      </c>
      <c r="T172">
        <f t="shared" si="30"/>
        <v>1.2122042806734871E-2</v>
      </c>
      <c r="U172">
        <f t="shared" si="39"/>
        <v>2.7849141262599974E-2</v>
      </c>
      <c r="V172">
        <f t="shared" si="42"/>
        <v>6.3980525512817063E-2</v>
      </c>
      <c r="W172">
        <f t="shared" si="45"/>
        <v>0.14698797426010415</v>
      </c>
    </row>
    <row r="173" spans="1:24" x14ac:dyDescent="0.2">
      <c r="A173">
        <v>159</v>
      </c>
      <c r="B173">
        <f t="shared" si="32"/>
        <v>15</v>
      </c>
      <c r="C173">
        <f t="shared" si="33"/>
        <v>8</v>
      </c>
      <c r="D173">
        <f t="shared" si="34"/>
        <v>381.33333333333337</v>
      </c>
      <c r="E173">
        <f t="shared" si="35"/>
        <v>-81.333333333333371</v>
      </c>
      <c r="F173" t="e">
        <f t="shared" si="36"/>
        <v>#N/A</v>
      </c>
      <c r="G173" t="e">
        <f t="shared" si="37"/>
        <v>#N/A</v>
      </c>
      <c r="H173">
        <f t="shared" si="38"/>
        <v>5.1121847797081419E-7</v>
      </c>
      <c r="I173">
        <f t="shared" si="41"/>
        <v>1.1744716493783244E-6</v>
      </c>
      <c r="J173">
        <f t="shared" si="44"/>
        <v>2.6982273032630722E-6</v>
      </c>
      <c r="K173">
        <f t="shared" ref="K173:K236" si="47">$C$11*(EXP(-$C$7*($D173-($K$14-1)*$C$3))-EXP(-$C$5*($D173-($K$14-1)*$C$3)))</f>
        <v>6.1988985293327553E-6</v>
      </c>
      <c r="L173">
        <f t="shared" si="27"/>
        <v>1.4241329086876151E-5</v>
      </c>
      <c r="M173">
        <f t="shared" si="29"/>
        <v>3.2717982590132128E-5</v>
      </c>
      <c r="N173">
        <f t="shared" si="31"/>
        <v>7.5166185560212817E-5</v>
      </c>
      <c r="O173">
        <f t="shared" si="40"/>
        <v>1.726865474088367E-4</v>
      </c>
      <c r="P173">
        <f t="shared" si="43"/>
        <v>3.9672950587729612E-4</v>
      </c>
      <c r="Q173">
        <f t="shared" si="46"/>
        <v>9.1144506156007343E-4</v>
      </c>
      <c r="R173">
        <f t="shared" si="26"/>
        <v>2.0939508857684553E-3</v>
      </c>
      <c r="S173">
        <f t="shared" si="28"/>
        <v>4.8106358758536185E-3</v>
      </c>
      <c r="T173">
        <f t="shared" si="30"/>
        <v>1.105193903416554E-2</v>
      </c>
      <c r="U173">
        <f t="shared" si="39"/>
        <v>2.5390688376146955E-2</v>
      </c>
      <c r="V173">
        <f t="shared" si="42"/>
        <v>5.833248393983835E-2</v>
      </c>
      <c r="W173">
        <f t="shared" si="45"/>
        <v>0.13401275045313807</v>
      </c>
    </row>
    <row r="174" spans="1:24" x14ac:dyDescent="0.2">
      <c r="A174">
        <v>160</v>
      </c>
      <c r="B174">
        <f t="shared" si="32"/>
        <v>15</v>
      </c>
      <c r="C174">
        <f t="shared" si="33"/>
        <v>9</v>
      </c>
      <c r="D174">
        <f t="shared" si="34"/>
        <v>384</v>
      </c>
      <c r="E174">
        <f t="shared" si="35"/>
        <v>-84</v>
      </c>
      <c r="F174" t="e">
        <f t="shared" si="36"/>
        <v>#N/A</v>
      </c>
      <c r="G174" t="e">
        <f t="shared" si="37"/>
        <v>#N/A</v>
      </c>
      <c r="H174">
        <f t="shared" si="38"/>
        <v>4.6608938293249603E-7</v>
      </c>
      <c r="I174">
        <f t="shared" si="41"/>
        <v>1.0707922149122809E-6</v>
      </c>
      <c r="J174">
        <f t="shared" si="44"/>
        <v>2.4600345116267376E-6</v>
      </c>
      <c r="K174">
        <f t="shared" si="47"/>
        <v>5.6516751934831363E-6</v>
      </c>
      <c r="L174">
        <f t="shared" si="27"/>
        <v>1.2984139995463257E-5</v>
      </c>
      <c r="M174">
        <f t="shared" si="29"/>
        <v>2.9829720507679708E-5</v>
      </c>
      <c r="N174">
        <f t="shared" si="31"/>
        <v>6.8530701754386002E-5</v>
      </c>
      <c r="O174">
        <f t="shared" si="40"/>
        <v>1.5744220874411129E-4</v>
      </c>
      <c r="P174">
        <f t="shared" si="43"/>
        <v>3.6170721238292089E-4</v>
      </c>
      <c r="Q174">
        <f t="shared" si="46"/>
        <v>8.3098495970964812E-4</v>
      </c>
      <c r="R174">
        <f t="shared" si="26"/>
        <v>1.9091021124915007E-3</v>
      </c>
      <c r="S174">
        <f t="shared" si="28"/>
        <v>4.3859649122807032E-3</v>
      </c>
      <c r="T174">
        <f t="shared" si="30"/>
        <v>1.0076301359623119E-2</v>
      </c>
      <c r="U174">
        <f t="shared" si="39"/>
        <v>2.3149261592506919E-2</v>
      </c>
      <c r="V174">
        <f t="shared" si="42"/>
        <v>5.3183037421416487E-2</v>
      </c>
      <c r="W174">
        <f t="shared" si="45"/>
        <v>0.12218251846832767</v>
      </c>
    </row>
    <row r="175" spans="1:24" s="1" customFormat="1" x14ac:dyDescent="0.2">
      <c r="A175" s="1">
        <v>161</v>
      </c>
      <c r="B175" s="1">
        <f t="shared" si="32"/>
        <v>16</v>
      </c>
      <c r="C175" s="1">
        <f t="shared" si="33"/>
        <v>0</v>
      </c>
      <c r="D175" s="1">
        <f t="shared" si="34"/>
        <v>384</v>
      </c>
      <c r="E175" s="1">
        <f t="shared" si="35"/>
        <v>-84</v>
      </c>
      <c r="F175" s="1" t="e">
        <f t="shared" si="36"/>
        <v>#N/A</v>
      </c>
      <c r="G175" s="1" t="e">
        <f t="shared" si="37"/>
        <v>#N/A</v>
      </c>
      <c r="H175" s="1">
        <f t="shared" si="38"/>
        <v>4.6608938293249603E-7</v>
      </c>
      <c r="I175" s="1">
        <f t="shared" si="41"/>
        <v>1.0707922149122809E-6</v>
      </c>
      <c r="J175" s="1">
        <f t="shared" si="44"/>
        <v>2.4600345116267376E-6</v>
      </c>
      <c r="K175" s="1">
        <f t="shared" si="47"/>
        <v>5.6516751934831363E-6</v>
      </c>
      <c r="L175" s="1">
        <f t="shared" si="27"/>
        <v>1.2984139995463257E-5</v>
      </c>
      <c r="M175" s="1">
        <f t="shared" si="29"/>
        <v>2.9829720507679708E-5</v>
      </c>
      <c r="N175" s="1">
        <f t="shared" si="31"/>
        <v>6.8530701754386002E-5</v>
      </c>
      <c r="O175" s="1">
        <f t="shared" si="40"/>
        <v>1.5744220874411129E-4</v>
      </c>
      <c r="P175" s="1">
        <f t="shared" si="43"/>
        <v>3.6170721238292089E-4</v>
      </c>
      <c r="Q175" s="1">
        <f t="shared" si="46"/>
        <v>8.3098495970964812E-4</v>
      </c>
      <c r="R175" s="1">
        <f t="shared" si="26"/>
        <v>1.9091021124915007E-3</v>
      </c>
      <c r="S175" s="1">
        <f t="shared" si="28"/>
        <v>4.3859649122807032E-3</v>
      </c>
      <c r="T175" s="1">
        <f t="shared" si="30"/>
        <v>1.0076301359623119E-2</v>
      </c>
      <c r="U175" s="1">
        <f t="shared" si="39"/>
        <v>2.3149261592506919E-2</v>
      </c>
      <c r="V175" s="1">
        <f t="shared" si="42"/>
        <v>5.3183037421416487E-2</v>
      </c>
      <c r="W175" s="1">
        <f t="shared" si="45"/>
        <v>0.12218251846832767</v>
      </c>
      <c r="X175" s="1">
        <f t="shared" ref="X175:X238" si="48">$C$11*(EXP(-$C$7*($D175-($X$14-1)*$C$3))-EXP(-$C$5*($D175-($X$14-1)*$C$3)))</f>
        <v>0</v>
      </c>
    </row>
    <row r="176" spans="1:24" x14ac:dyDescent="0.2">
      <c r="A176">
        <v>162</v>
      </c>
      <c r="B176">
        <f t="shared" si="32"/>
        <v>16</v>
      </c>
      <c r="C176">
        <f t="shared" si="33"/>
        <v>1</v>
      </c>
      <c r="D176">
        <f t="shared" si="34"/>
        <v>386.66666666666663</v>
      </c>
      <c r="E176">
        <f t="shared" si="35"/>
        <v>-86.666666666666629</v>
      </c>
      <c r="F176" t="e">
        <f t="shared" si="36"/>
        <v>#N/A</v>
      </c>
      <c r="G176" t="e">
        <f t="shared" si="37"/>
        <v>#N/A</v>
      </c>
      <c r="H176">
        <f t="shared" si="38"/>
        <v>4.2494417209777946E-7</v>
      </c>
      <c r="I176">
        <f t="shared" si="41"/>
        <v>9.7626534290859079E-7</v>
      </c>
      <c r="J176">
        <f t="shared" si="44"/>
        <v>2.2428687868794292E-6</v>
      </c>
      <c r="K176">
        <f t="shared" si="47"/>
        <v>5.1527593719251922E-6</v>
      </c>
      <c r="L176">
        <f t="shared" si="27"/>
        <v>1.1837932428452048E-5</v>
      </c>
      <c r="M176">
        <f t="shared" si="29"/>
        <v>2.7196427014257848E-5</v>
      </c>
      <c r="N176">
        <f t="shared" si="31"/>
        <v>6.2480981946149851E-5</v>
      </c>
      <c r="O176">
        <f t="shared" si="40"/>
        <v>1.4354360236028352E-4</v>
      </c>
      <c r="P176">
        <f t="shared" si="43"/>
        <v>3.2977659980321246E-4</v>
      </c>
      <c r="Q176">
        <f t="shared" si="46"/>
        <v>7.5762767542093086E-4</v>
      </c>
      <c r="R176">
        <f t="shared" si="26"/>
        <v>1.7405713289125018E-3</v>
      </c>
      <c r="S176">
        <f t="shared" si="28"/>
        <v>3.9987828445535887E-3</v>
      </c>
      <c r="T176">
        <f t="shared" si="30"/>
        <v>9.1867905510581438E-3</v>
      </c>
      <c r="U176">
        <f t="shared" si="39"/>
        <v>2.110570238740558E-2</v>
      </c>
      <c r="V176">
        <f t="shared" si="42"/>
        <v>4.8488171226939422E-2</v>
      </c>
      <c r="W176">
        <f t="shared" si="45"/>
        <v>0.11139656241541251</v>
      </c>
      <c r="X176">
        <f t="shared" si="48"/>
        <v>0.21171434591476623</v>
      </c>
    </row>
    <row r="177" spans="1:25" x14ac:dyDescent="0.2">
      <c r="A177">
        <v>163</v>
      </c>
      <c r="B177">
        <f t="shared" si="32"/>
        <v>16</v>
      </c>
      <c r="C177">
        <f t="shared" si="33"/>
        <v>2</v>
      </c>
      <c r="D177">
        <f t="shared" si="34"/>
        <v>389.33333333333331</v>
      </c>
      <c r="E177">
        <f t="shared" si="35"/>
        <v>-89.333333333333314</v>
      </c>
      <c r="F177" t="e">
        <f t="shared" si="36"/>
        <v>#N/A</v>
      </c>
      <c r="G177" t="e">
        <f t="shared" si="37"/>
        <v>#N/A</v>
      </c>
      <c r="H177">
        <f t="shared" si="38"/>
        <v>3.8743115808329837E-7</v>
      </c>
      <c r="I177">
        <f t="shared" si="41"/>
        <v>8.9008306792976069E-7</v>
      </c>
      <c r="J177">
        <f t="shared" si="44"/>
        <v>2.044873911883261E-6</v>
      </c>
      <c r="K177">
        <f t="shared" si="47"/>
        <v>4.6978865975133078E-6</v>
      </c>
      <c r="L177">
        <f t="shared" si="27"/>
        <v>1.0792909213052309E-5</v>
      </c>
      <c r="M177">
        <f t="shared" si="29"/>
        <v>2.4795594117331065E-5</v>
      </c>
      <c r="N177">
        <f t="shared" si="31"/>
        <v>5.6965316347504718E-5</v>
      </c>
      <c r="O177">
        <f t="shared" si="40"/>
        <v>1.3087193036052876E-4</v>
      </c>
      <c r="P177">
        <f t="shared" si="43"/>
        <v>3.0066474224085186E-4</v>
      </c>
      <c r="Q177">
        <f t="shared" si="46"/>
        <v>6.9074618963534758E-4</v>
      </c>
      <c r="R177">
        <f t="shared" si="26"/>
        <v>1.5869180235091877E-3</v>
      </c>
      <c r="S177">
        <f t="shared" si="28"/>
        <v>3.6457802462403002E-3</v>
      </c>
      <c r="T177">
        <f t="shared" si="30"/>
        <v>8.375803543073837E-3</v>
      </c>
      <c r="U177">
        <f t="shared" si="39"/>
        <v>1.9242543503414505E-2</v>
      </c>
      <c r="V177">
        <f t="shared" si="42"/>
        <v>4.4207756136662224E-2</v>
      </c>
      <c r="W177">
        <f t="shared" si="45"/>
        <v>0.10156275308960346</v>
      </c>
      <c r="X177">
        <f t="shared" si="48"/>
        <v>0.22636765044372906</v>
      </c>
    </row>
    <row r="178" spans="1:25" x14ac:dyDescent="0.2">
      <c r="A178">
        <v>164</v>
      </c>
      <c r="B178">
        <f t="shared" si="32"/>
        <v>16</v>
      </c>
      <c r="C178">
        <f t="shared" si="33"/>
        <v>3</v>
      </c>
      <c r="D178">
        <f t="shared" si="34"/>
        <v>392</v>
      </c>
      <c r="E178">
        <f t="shared" si="35"/>
        <v>-92</v>
      </c>
      <c r="F178" t="e">
        <f t="shared" si="36"/>
        <v>#N/A</v>
      </c>
      <c r="G178" t="e">
        <f t="shared" si="37"/>
        <v>#N/A</v>
      </c>
      <c r="H178">
        <f t="shared" si="38"/>
        <v>3.532296995926965E-7</v>
      </c>
      <c r="I178">
        <f t="shared" si="41"/>
        <v>8.1150874971645335E-7</v>
      </c>
      <c r="J178">
        <f t="shared" si="44"/>
        <v>1.8643575317299811E-6</v>
      </c>
      <c r="K178">
        <f t="shared" si="47"/>
        <v>4.2831688596491243E-6</v>
      </c>
      <c r="L178">
        <f t="shared" si="27"/>
        <v>9.8401380465069519E-6</v>
      </c>
      <c r="M178">
        <f t="shared" si="29"/>
        <v>2.2606700773932549E-5</v>
      </c>
      <c r="N178">
        <f t="shared" si="31"/>
        <v>5.1936559981853035E-5</v>
      </c>
      <c r="O178">
        <f t="shared" si="40"/>
        <v>1.1931888203071885E-4</v>
      </c>
      <c r="P178">
        <f t="shared" si="43"/>
        <v>2.7412280701754406E-4</v>
      </c>
      <c r="Q178">
        <f t="shared" si="46"/>
        <v>6.297688349764446E-4</v>
      </c>
      <c r="R178">
        <f t="shared" si="26"/>
        <v>1.4468288495316827E-3</v>
      </c>
      <c r="S178">
        <f t="shared" si="28"/>
        <v>3.3239398388385934E-3</v>
      </c>
      <c r="T178">
        <f t="shared" si="30"/>
        <v>7.6364084499660045E-3</v>
      </c>
      <c r="U178">
        <f t="shared" si="39"/>
        <v>1.7543859649122806E-2</v>
      </c>
      <c r="V178">
        <f t="shared" si="42"/>
        <v>4.0305205438492468E-2</v>
      </c>
      <c r="W178">
        <f t="shared" si="45"/>
        <v>9.2597046304671707E-2</v>
      </c>
      <c r="X178">
        <f t="shared" si="48"/>
        <v>0.21163565845759974</v>
      </c>
    </row>
    <row r="179" spans="1:25" x14ac:dyDescent="0.2">
      <c r="A179">
        <v>165</v>
      </c>
      <c r="B179">
        <f t="shared" si="32"/>
        <v>16</v>
      </c>
      <c r="C179">
        <f t="shared" si="33"/>
        <v>4</v>
      </c>
      <c r="D179">
        <f t="shared" si="34"/>
        <v>394.66666666666663</v>
      </c>
      <c r="E179">
        <f t="shared" si="35"/>
        <v>-94.666666666666629</v>
      </c>
      <c r="F179" t="e">
        <f t="shared" si="36"/>
        <v>#N/A</v>
      </c>
      <c r="G179" t="e">
        <f t="shared" si="37"/>
        <v>#N/A</v>
      </c>
      <c r="H179">
        <f t="shared" si="38"/>
        <v>3.2204746074532494E-7</v>
      </c>
      <c r="I179">
        <f t="shared" si="41"/>
        <v>7.3987077677825417E-7</v>
      </c>
      <c r="J179">
        <f t="shared" si="44"/>
        <v>1.6997766883911151E-6</v>
      </c>
      <c r="K179">
        <f t="shared" si="47"/>
        <v>3.905061371634364E-6</v>
      </c>
      <c r="L179">
        <f t="shared" si="27"/>
        <v>8.9714751475177185E-6</v>
      </c>
      <c r="M179">
        <f t="shared" si="29"/>
        <v>2.0611037487700776E-5</v>
      </c>
      <c r="N179">
        <f t="shared" si="31"/>
        <v>4.7351729713808206E-5</v>
      </c>
      <c r="O179">
        <f t="shared" si="40"/>
        <v>1.0878570805703143E-4</v>
      </c>
      <c r="P179">
        <f t="shared" si="43"/>
        <v>2.499239277845994E-4</v>
      </c>
      <c r="Q179">
        <f t="shared" si="46"/>
        <v>5.7417440944113431E-4</v>
      </c>
      <c r="R179">
        <f t="shared" ref="R179:R242" si="49">$C$11*(EXP(-$C$7*($D179-($R$14-1)*$C$3))-EXP(-$C$5*($D179-($R$14-1)*$C$3)))</f>
        <v>1.319106399212849E-3</v>
      </c>
      <c r="S179">
        <f t="shared" si="28"/>
        <v>3.0305107016837239E-3</v>
      </c>
      <c r="T179">
        <f t="shared" si="30"/>
        <v>6.9622853156500082E-3</v>
      </c>
      <c r="U179">
        <f t="shared" si="39"/>
        <v>1.5995131378214355E-2</v>
      </c>
      <c r="V179">
        <f t="shared" si="42"/>
        <v>3.6747162204232561E-2</v>
      </c>
      <c r="W179">
        <f t="shared" si="45"/>
        <v>8.442280953932943E-2</v>
      </c>
      <c r="X179">
        <f t="shared" si="48"/>
        <v>0.19377999836034945</v>
      </c>
    </row>
    <row r="180" spans="1:25" x14ac:dyDescent="0.2">
      <c r="A180">
        <v>166</v>
      </c>
      <c r="B180">
        <f t="shared" si="32"/>
        <v>16</v>
      </c>
      <c r="C180">
        <f t="shared" si="33"/>
        <v>5</v>
      </c>
      <c r="D180">
        <f t="shared" si="34"/>
        <v>397.33333333333337</v>
      </c>
      <c r="E180">
        <f t="shared" si="35"/>
        <v>-97.333333333333371</v>
      </c>
      <c r="F180" t="e">
        <f t="shared" si="36"/>
        <v>#N/A</v>
      </c>
      <c r="G180" t="e">
        <f t="shared" si="37"/>
        <v>#N/A</v>
      </c>
      <c r="H180">
        <f t="shared" si="38"/>
        <v>2.936179123445811E-7</v>
      </c>
      <c r="I180">
        <f t="shared" si="41"/>
        <v>6.7455682581576795E-7</v>
      </c>
      <c r="J180">
        <f t="shared" si="44"/>
        <v>1.5497246323331882E-6</v>
      </c>
      <c r="K180">
        <f t="shared" si="47"/>
        <v>3.5603322717190373E-6</v>
      </c>
      <c r="L180">
        <f t="shared" si="27"/>
        <v>8.1794956475330304E-6</v>
      </c>
      <c r="M180">
        <f t="shared" si="29"/>
        <v>1.8791546390053201E-5</v>
      </c>
      <c r="N180">
        <f t="shared" si="31"/>
        <v>4.3171636852209169E-5</v>
      </c>
      <c r="O180">
        <f t="shared" si="40"/>
        <v>9.9182376469324112E-5</v>
      </c>
      <c r="P180">
        <f t="shared" si="43"/>
        <v>2.2786126539001828E-4</v>
      </c>
      <c r="Q180">
        <f t="shared" si="46"/>
        <v>5.2348772144211373E-4</v>
      </c>
      <c r="R180">
        <f t="shared" si="49"/>
        <v>1.2026589689634042E-3</v>
      </c>
      <c r="S180">
        <f t="shared" si="28"/>
        <v>2.762984758541386E-3</v>
      </c>
      <c r="T180">
        <f t="shared" si="30"/>
        <v>6.347672094036738E-3</v>
      </c>
      <c r="U180">
        <f t="shared" si="39"/>
        <v>1.4583120984961173E-2</v>
      </c>
      <c r="V180">
        <f t="shared" si="42"/>
        <v>3.3503214172295286E-2</v>
      </c>
      <c r="W180">
        <f t="shared" si="45"/>
        <v>7.6970174012036846E-2</v>
      </c>
      <c r="X180">
        <f t="shared" si="48"/>
        <v>0.17680382811963441</v>
      </c>
    </row>
    <row r="181" spans="1:25" x14ac:dyDescent="0.2">
      <c r="A181">
        <v>167</v>
      </c>
      <c r="B181">
        <f t="shared" si="32"/>
        <v>16</v>
      </c>
      <c r="C181">
        <f t="shared" si="33"/>
        <v>6</v>
      </c>
      <c r="D181">
        <f t="shared" si="34"/>
        <v>400</v>
      </c>
      <c r="E181">
        <f t="shared" si="35"/>
        <v>-100</v>
      </c>
      <c r="F181" t="e">
        <f t="shared" si="36"/>
        <v>#N/A</v>
      </c>
      <c r="G181" t="e">
        <f t="shared" si="37"/>
        <v>#N/A</v>
      </c>
      <c r="H181">
        <f t="shared" si="38"/>
        <v>2.6769805372807064E-7</v>
      </c>
      <c r="I181">
        <f t="shared" si="41"/>
        <v>6.1500862790668418E-7</v>
      </c>
      <c r="J181">
        <f t="shared" si="44"/>
        <v>1.4129187983707839E-6</v>
      </c>
      <c r="K181">
        <f t="shared" si="47"/>
        <v>3.2460349988658138E-6</v>
      </c>
      <c r="L181">
        <f t="shared" si="27"/>
        <v>7.4574301269199262E-6</v>
      </c>
      <c r="M181">
        <f t="shared" si="29"/>
        <v>1.7132675438596497E-5</v>
      </c>
      <c r="N181">
        <f t="shared" si="31"/>
        <v>3.9360552186027815E-5</v>
      </c>
      <c r="O181">
        <f t="shared" si="40"/>
        <v>9.0426803095730208E-5</v>
      </c>
      <c r="P181">
        <f t="shared" si="43"/>
        <v>2.0774623992741217E-4</v>
      </c>
      <c r="Q181">
        <f t="shared" si="46"/>
        <v>4.7727552812287512E-4</v>
      </c>
      <c r="R181">
        <f t="shared" si="49"/>
        <v>1.0964912280701756E-3</v>
      </c>
      <c r="S181">
        <f t="shared" si="28"/>
        <v>2.5190753399057793E-3</v>
      </c>
      <c r="T181">
        <f t="shared" si="30"/>
        <v>5.7873153981267316E-3</v>
      </c>
      <c r="U181">
        <f t="shared" si="39"/>
        <v>1.329575935535437E-2</v>
      </c>
      <c r="V181">
        <f t="shared" si="42"/>
        <v>3.0545633799864007E-2</v>
      </c>
      <c r="W181">
        <f t="shared" si="45"/>
        <v>7.0175438596235928E-2</v>
      </c>
      <c r="X181">
        <f t="shared" si="48"/>
        <v>0.16121653858511018</v>
      </c>
    </row>
    <row r="182" spans="1:25" x14ac:dyDescent="0.2">
      <c r="A182">
        <v>168</v>
      </c>
      <c r="B182">
        <f t="shared" si="32"/>
        <v>16</v>
      </c>
      <c r="C182">
        <f t="shared" si="33"/>
        <v>7</v>
      </c>
      <c r="D182">
        <f t="shared" si="34"/>
        <v>402.66666666666669</v>
      </c>
      <c r="E182">
        <f t="shared" si="35"/>
        <v>-102.66666666666669</v>
      </c>
      <c r="F182" t="e">
        <f t="shared" si="36"/>
        <v>#N/A</v>
      </c>
      <c r="G182" t="e">
        <f t="shared" si="37"/>
        <v>#N/A</v>
      </c>
      <c r="H182">
        <f t="shared" si="38"/>
        <v>2.4406633572714764E-7</v>
      </c>
      <c r="I182">
        <f t="shared" si="41"/>
        <v>5.6071719671985624E-7</v>
      </c>
      <c r="J182">
        <f t="shared" si="44"/>
        <v>1.2881898429812955E-6</v>
      </c>
      <c r="K182">
        <f t="shared" si="47"/>
        <v>2.9594831071130065E-6</v>
      </c>
      <c r="L182">
        <f t="shared" si="27"/>
        <v>6.7991067535644493E-6</v>
      </c>
      <c r="M182">
        <f t="shared" si="29"/>
        <v>1.5620245486537432E-5</v>
      </c>
      <c r="N182">
        <f t="shared" si="31"/>
        <v>3.5885900590070813E-5</v>
      </c>
      <c r="O182">
        <f t="shared" si="40"/>
        <v>8.2444149950802967E-5</v>
      </c>
      <c r="P182">
        <f t="shared" si="43"/>
        <v>1.894069188552325E-4</v>
      </c>
      <c r="Q182">
        <f t="shared" si="46"/>
        <v>4.3514283222812459E-4</v>
      </c>
      <c r="R182">
        <f t="shared" si="49"/>
        <v>9.9969571113839523E-4</v>
      </c>
      <c r="S182">
        <f t="shared" si="28"/>
        <v>2.2966976377645312E-3</v>
      </c>
      <c r="T182">
        <f t="shared" si="30"/>
        <v>5.2764255968513873E-3</v>
      </c>
      <c r="U182">
        <f t="shared" si="39"/>
        <v>1.2122042806734871E-2</v>
      </c>
      <c r="V182">
        <f t="shared" si="42"/>
        <v>2.7849141262599974E-2</v>
      </c>
      <c r="W182">
        <f t="shared" si="45"/>
        <v>6.3980525512817063E-2</v>
      </c>
      <c r="X182">
        <f t="shared" si="48"/>
        <v>0.14698797426010415</v>
      </c>
    </row>
    <row r="183" spans="1:25" x14ac:dyDescent="0.2">
      <c r="A183">
        <v>169</v>
      </c>
      <c r="B183">
        <f t="shared" si="32"/>
        <v>16</v>
      </c>
      <c r="C183">
        <f t="shared" si="33"/>
        <v>8</v>
      </c>
      <c r="D183">
        <f t="shared" si="34"/>
        <v>405.33333333333337</v>
      </c>
      <c r="E183">
        <f t="shared" si="35"/>
        <v>-105.33333333333337</v>
      </c>
      <c r="F183" t="e">
        <f t="shared" si="36"/>
        <v>#N/A</v>
      </c>
      <c r="G183" t="e">
        <f t="shared" si="37"/>
        <v>#N/A</v>
      </c>
      <c r="H183">
        <f t="shared" si="38"/>
        <v>2.2252076698244015E-7</v>
      </c>
      <c r="I183">
        <f t="shared" si="41"/>
        <v>5.1121847797081419E-7</v>
      </c>
      <c r="J183">
        <f t="shared" si="44"/>
        <v>1.1744716493783244E-6</v>
      </c>
      <c r="K183">
        <f t="shared" si="47"/>
        <v>2.6982273032630722E-6</v>
      </c>
      <c r="L183">
        <f t="shared" ref="L183:L246" si="50">$C$11*(EXP(-$C$7*($D183-($L$14-1)*$C$3))-EXP(-$C$5*($D183-($L$14-1)*$C$3)))</f>
        <v>6.1988985293327553E-6</v>
      </c>
      <c r="M183">
        <f t="shared" si="29"/>
        <v>1.4241329086876151E-5</v>
      </c>
      <c r="N183">
        <f t="shared" si="31"/>
        <v>3.2717982590132128E-5</v>
      </c>
      <c r="O183">
        <f t="shared" si="40"/>
        <v>7.5166185560212817E-5</v>
      </c>
      <c r="P183">
        <f t="shared" si="43"/>
        <v>1.726865474088367E-4</v>
      </c>
      <c r="Q183">
        <f t="shared" si="46"/>
        <v>3.9672950587729612E-4</v>
      </c>
      <c r="R183">
        <f t="shared" si="49"/>
        <v>9.1144506156007343E-4</v>
      </c>
      <c r="S183">
        <f t="shared" si="28"/>
        <v>2.0939508857684553E-3</v>
      </c>
      <c r="T183">
        <f t="shared" si="30"/>
        <v>4.8106358758536185E-3</v>
      </c>
      <c r="U183">
        <f t="shared" si="39"/>
        <v>1.105193903416554E-2</v>
      </c>
      <c r="V183">
        <f t="shared" si="42"/>
        <v>2.5390688376146955E-2</v>
      </c>
      <c r="W183">
        <f t="shared" si="45"/>
        <v>5.833248393983835E-2</v>
      </c>
      <c r="X183">
        <f t="shared" si="48"/>
        <v>0.13401275045313807</v>
      </c>
    </row>
    <row r="184" spans="1:25" x14ac:dyDescent="0.2">
      <c r="A184">
        <v>170</v>
      </c>
      <c r="B184">
        <f t="shared" si="32"/>
        <v>16</v>
      </c>
      <c r="C184">
        <f t="shared" si="33"/>
        <v>9</v>
      </c>
      <c r="D184">
        <f t="shared" si="34"/>
        <v>408</v>
      </c>
      <c r="E184">
        <f t="shared" si="35"/>
        <v>-108</v>
      </c>
      <c r="F184" t="e">
        <f t="shared" si="36"/>
        <v>#N/A</v>
      </c>
      <c r="G184" t="e">
        <f t="shared" si="37"/>
        <v>#N/A</v>
      </c>
      <c r="H184">
        <f t="shared" si="38"/>
        <v>2.0287718742911363E-7</v>
      </c>
      <c r="I184">
        <f t="shared" si="41"/>
        <v>4.6608938293249603E-7</v>
      </c>
      <c r="J184">
        <f t="shared" si="44"/>
        <v>1.0707922149122809E-6</v>
      </c>
      <c r="K184">
        <f t="shared" si="47"/>
        <v>2.4600345116267376E-6</v>
      </c>
      <c r="L184">
        <f t="shared" si="50"/>
        <v>5.6516751934831363E-6</v>
      </c>
      <c r="M184">
        <f t="shared" si="29"/>
        <v>1.2984139995463257E-5</v>
      </c>
      <c r="N184">
        <f t="shared" si="31"/>
        <v>2.9829720507679708E-5</v>
      </c>
      <c r="O184">
        <f t="shared" si="40"/>
        <v>6.8530701754386002E-5</v>
      </c>
      <c r="P184">
        <f t="shared" si="43"/>
        <v>1.5744220874411129E-4</v>
      </c>
      <c r="Q184">
        <f t="shared" si="46"/>
        <v>3.6170721238292089E-4</v>
      </c>
      <c r="R184">
        <f t="shared" si="49"/>
        <v>8.3098495970964812E-4</v>
      </c>
      <c r="S184">
        <f t="shared" si="28"/>
        <v>1.9091021124915007E-3</v>
      </c>
      <c r="T184">
        <f t="shared" si="30"/>
        <v>4.3859649122807032E-3</v>
      </c>
      <c r="U184">
        <f t="shared" si="39"/>
        <v>1.0076301359623119E-2</v>
      </c>
      <c r="V184">
        <f t="shared" si="42"/>
        <v>2.3149261592506919E-2</v>
      </c>
      <c r="W184">
        <f t="shared" si="45"/>
        <v>5.3183037421416487E-2</v>
      </c>
      <c r="X184">
        <f t="shared" si="48"/>
        <v>0.12218251846832767</v>
      </c>
    </row>
    <row r="185" spans="1:25" s="1" customFormat="1" x14ac:dyDescent="0.2">
      <c r="A185" s="1">
        <v>171</v>
      </c>
      <c r="B185" s="1">
        <f t="shared" si="32"/>
        <v>17</v>
      </c>
      <c r="C185" s="1">
        <f t="shared" si="33"/>
        <v>0</v>
      </c>
      <c r="D185" s="1">
        <f t="shared" si="34"/>
        <v>408</v>
      </c>
      <c r="E185" s="1">
        <f t="shared" si="35"/>
        <v>-108</v>
      </c>
      <c r="F185" s="1" t="e">
        <f t="shared" si="36"/>
        <v>#N/A</v>
      </c>
      <c r="G185" s="1" t="e">
        <f t="shared" si="37"/>
        <v>#N/A</v>
      </c>
      <c r="H185" s="1">
        <f t="shared" si="38"/>
        <v>2.0287718742911363E-7</v>
      </c>
      <c r="I185" s="1">
        <f t="shared" si="41"/>
        <v>4.6608938293249603E-7</v>
      </c>
      <c r="J185" s="1">
        <f t="shared" si="44"/>
        <v>1.0707922149122809E-6</v>
      </c>
      <c r="K185" s="1">
        <f t="shared" si="47"/>
        <v>2.4600345116267376E-6</v>
      </c>
      <c r="L185" s="1">
        <f t="shared" si="50"/>
        <v>5.6516751934831363E-6</v>
      </c>
      <c r="M185" s="1">
        <f t="shared" si="29"/>
        <v>1.2984139995463257E-5</v>
      </c>
      <c r="N185" s="1">
        <f t="shared" si="31"/>
        <v>2.9829720507679708E-5</v>
      </c>
      <c r="O185" s="1">
        <f t="shared" si="40"/>
        <v>6.8530701754386002E-5</v>
      </c>
      <c r="P185" s="1">
        <f t="shared" si="43"/>
        <v>1.5744220874411129E-4</v>
      </c>
      <c r="Q185" s="1">
        <f t="shared" si="46"/>
        <v>3.6170721238292089E-4</v>
      </c>
      <c r="R185" s="1">
        <f t="shared" si="49"/>
        <v>8.3098495970964812E-4</v>
      </c>
      <c r="S185" s="1">
        <f t="shared" si="28"/>
        <v>1.9091021124915007E-3</v>
      </c>
      <c r="T185" s="1">
        <f t="shared" si="30"/>
        <v>4.3859649122807032E-3</v>
      </c>
      <c r="U185" s="1">
        <f t="shared" si="39"/>
        <v>1.0076301359623119E-2</v>
      </c>
      <c r="V185" s="1">
        <f t="shared" si="42"/>
        <v>2.3149261592506919E-2</v>
      </c>
      <c r="W185" s="1">
        <f t="shared" si="45"/>
        <v>5.3183037421416487E-2</v>
      </c>
      <c r="X185" s="1">
        <f t="shared" si="48"/>
        <v>0.12218251846832767</v>
      </c>
      <c r="Y185" s="1">
        <f t="shared" ref="Y185:Y248" si="51">$C$11*(EXP(-$C$7*($D185-($Y$14-1)*$C$3))-EXP(-$C$5*($D185-($Y$14-1)*$C$3)))</f>
        <v>0</v>
      </c>
    </row>
    <row r="186" spans="1:25" x14ac:dyDescent="0.2">
      <c r="A186">
        <v>172</v>
      </c>
      <c r="B186">
        <f t="shared" si="32"/>
        <v>17</v>
      </c>
      <c r="C186">
        <f t="shared" si="33"/>
        <v>1</v>
      </c>
      <c r="D186">
        <f t="shared" si="34"/>
        <v>410.66666666666663</v>
      </c>
      <c r="E186">
        <f t="shared" si="35"/>
        <v>-110.66666666666663</v>
      </c>
      <c r="F186" t="e">
        <f t="shared" si="36"/>
        <v>#N/A</v>
      </c>
      <c r="G186" t="e">
        <f t="shared" si="37"/>
        <v>#N/A</v>
      </c>
      <c r="H186">
        <f t="shared" si="38"/>
        <v>1.8496769419456349E-7</v>
      </c>
      <c r="I186">
        <f t="shared" si="41"/>
        <v>4.2494417209777946E-7</v>
      </c>
      <c r="J186">
        <f t="shared" si="44"/>
        <v>9.7626534290859079E-7</v>
      </c>
      <c r="K186">
        <f t="shared" si="47"/>
        <v>2.2428687868794292E-6</v>
      </c>
      <c r="L186">
        <f t="shared" si="50"/>
        <v>5.1527593719251922E-6</v>
      </c>
      <c r="M186">
        <f t="shared" si="29"/>
        <v>1.1837932428452048E-5</v>
      </c>
      <c r="N186">
        <f t="shared" si="31"/>
        <v>2.7196427014257848E-5</v>
      </c>
      <c r="O186">
        <f t="shared" si="40"/>
        <v>6.2480981946149851E-5</v>
      </c>
      <c r="P186">
        <f t="shared" si="43"/>
        <v>1.4354360236028352E-4</v>
      </c>
      <c r="Q186">
        <f t="shared" si="46"/>
        <v>3.2977659980321246E-4</v>
      </c>
      <c r="R186">
        <f t="shared" si="49"/>
        <v>7.5762767542093086E-4</v>
      </c>
      <c r="S186">
        <f t="shared" si="28"/>
        <v>1.7405713289125018E-3</v>
      </c>
      <c r="T186">
        <f t="shared" si="30"/>
        <v>3.9987828445535887E-3</v>
      </c>
      <c r="U186">
        <f t="shared" si="39"/>
        <v>9.1867905510581438E-3</v>
      </c>
      <c r="V186">
        <f t="shared" si="42"/>
        <v>2.110570238740558E-2</v>
      </c>
      <c r="W186">
        <f t="shared" si="45"/>
        <v>4.8488171226939422E-2</v>
      </c>
      <c r="X186">
        <f t="shared" si="48"/>
        <v>0.11139656241541251</v>
      </c>
      <c r="Y186">
        <f t="shared" si="51"/>
        <v>0.21171434591476623</v>
      </c>
    </row>
    <row r="187" spans="1:25" x14ac:dyDescent="0.2">
      <c r="A187">
        <v>173</v>
      </c>
      <c r="B187">
        <f t="shared" si="32"/>
        <v>17</v>
      </c>
      <c r="C187">
        <f t="shared" si="33"/>
        <v>2</v>
      </c>
      <c r="D187">
        <f t="shared" si="34"/>
        <v>413.33333333333331</v>
      </c>
      <c r="E187">
        <f t="shared" si="35"/>
        <v>-113.33333333333331</v>
      </c>
      <c r="F187" t="e">
        <f t="shared" si="36"/>
        <v>#N/A</v>
      </c>
      <c r="G187" t="e">
        <f t="shared" si="37"/>
        <v>#N/A</v>
      </c>
      <c r="H187">
        <f t="shared" si="38"/>
        <v>1.6863920645394254E-7</v>
      </c>
      <c r="I187">
        <f t="shared" si="41"/>
        <v>3.8743115808329837E-7</v>
      </c>
      <c r="J187">
        <f t="shared" si="44"/>
        <v>8.9008306792976069E-7</v>
      </c>
      <c r="K187">
        <f t="shared" si="47"/>
        <v>2.044873911883261E-6</v>
      </c>
      <c r="L187">
        <f t="shared" si="50"/>
        <v>4.6978865975133078E-6</v>
      </c>
      <c r="M187">
        <f t="shared" si="29"/>
        <v>1.0792909213052309E-5</v>
      </c>
      <c r="N187">
        <f t="shared" si="31"/>
        <v>2.4795594117331065E-5</v>
      </c>
      <c r="O187">
        <f t="shared" si="40"/>
        <v>5.6965316347504718E-5</v>
      </c>
      <c r="P187">
        <f t="shared" si="43"/>
        <v>1.3087193036052876E-4</v>
      </c>
      <c r="Q187">
        <f t="shared" si="46"/>
        <v>3.0066474224085186E-4</v>
      </c>
      <c r="R187">
        <f t="shared" si="49"/>
        <v>6.9074618963534758E-4</v>
      </c>
      <c r="S187">
        <f t="shared" si="28"/>
        <v>1.5869180235091877E-3</v>
      </c>
      <c r="T187">
        <f t="shared" si="30"/>
        <v>3.6457802462403002E-3</v>
      </c>
      <c r="U187">
        <f t="shared" si="39"/>
        <v>8.375803543073837E-3</v>
      </c>
      <c r="V187">
        <f t="shared" si="42"/>
        <v>1.9242543503414505E-2</v>
      </c>
      <c r="W187">
        <f t="shared" si="45"/>
        <v>4.4207756136662224E-2</v>
      </c>
      <c r="X187">
        <f t="shared" si="48"/>
        <v>0.10156275308960346</v>
      </c>
      <c r="Y187">
        <f t="shared" si="51"/>
        <v>0.22636765044372906</v>
      </c>
    </row>
    <row r="188" spans="1:25" x14ac:dyDescent="0.2">
      <c r="A188">
        <v>174</v>
      </c>
      <c r="B188">
        <f t="shared" si="32"/>
        <v>17</v>
      </c>
      <c r="C188">
        <f t="shared" si="33"/>
        <v>3</v>
      </c>
      <c r="D188">
        <f t="shared" si="34"/>
        <v>416</v>
      </c>
      <c r="E188">
        <f t="shared" si="35"/>
        <v>-116</v>
      </c>
      <c r="F188" t="e">
        <f t="shared" si="36"/>
        <v>#N/A</v>
      </c>
      <c r="G188" t="e">
        <f t="shared" si="37"/>
        <v>#N/A</v>
      </c>
      <c r="H188">
        <f t="shared" si="38"/>
        <v>1.5375215697667134E-7</v>
      </c>
      <c r="I188">
        <f t="shared" si="41"/>
        <v>3.532296995926965E-7</v>
      </c>
      <c r="J188">
        <f t="shared" si="44"/>
        <v>8.1150874971645335E-7</v>
      </c>
      <c r="K188">
        <f t="shared" si="47"/>
        <v>1.8643575317299811E-6</v>
      </c>
      <c r="L188">
        <f t="shared" si="50"/>
        <v>4.2831688596491243E-6</v>
      </c>
      <c r="M188">
        <f t="shared" si="29"/>
        <v>9.8401380465069519E-6</v>
      </c>
      <c r="N188">
        <f t="shared" si="31"/>
        <v>2.2606700773932549E-5</v>
      </c>
      <c r="O188">
        <f t="shared" si="40"/>
        <v>5.1936559981853035E-5</v>
      </c>
      <c r="P188">
        <f t="shared" si="43"/>
        <v>1.1931888203071885E-4</v>
      </c>
      <c r="Q188">
        <f t="shared" si="46"/>
        <v>2.7412280701754406E-4</v>
      </c>
      <c r="R188">
        <f t="shared" si="49"/>
        <v>6.297688349764446E-4</v>
      </c>
      <c r="S188">
        <f t="shared" si="28"/>
        <v>1.4468288495316827E-3</v>
      </c>
      <c r="T188">
        <f t="shared" si="30"/>
        <v>3.3239398388385934E-3</v>
      </c>
      <c r="U188">
        <f t="shared" si="39"/>
        <v>7.6364084499660045E-3</v>
      </c>
      <c r="V188">
        <f t="shared" si="42"/>
        <v>1.7543859649122806E-2</v>
      </c>
      <c r="W188">
        <f t="shared" si="45"/>
        <v>4.0305205438492468E-2</v>
      </c>
      <c r="X188">
        <f t="shared" si="48"/>
        <v>9.2597046304671707E-2</v>
      </c>
      <c r="Y188">
        <f t="shared" si="51"/>
        <v>0.21163565845759974</v>
      </c>
    </row>
    <row r="189" spans="1:25" x14ac:dyDescent="0.2">
      <c r="A189">
        <v>175</v>
      </c>
      <c r="B189">
        <f t="shared" si="32"/>
        <v>17</v>
      </c>
      <c r="C189">
        <f t="shared" si="33"/>
        <v>4</v>
      </c>
      <c r="D189">
        <f t="shared" si="34"/>
        <v>418.66666666666663</v>
      </c>
      <c r="E189">
        <f t="shared" si="35"/>
        <v>-118.66666666666663</v>
      </c>
      <c r="F189" t="e">
        <f t="shared" si="36"/>
        <v>#N/A</v>
      </c>
      <c r="G189" t="e">
        <f t="shared" si="37"/>
        <v>#N/A</v>
      </c>
      <c r="H189">
        <f t="shared" si="38"/>
        <v>1.4017929917996454E-7</v>
      </c>
      <c r="I189">
        <f t="shared" si="41"/>
        <v>3.2204746074532494E-7</v>
      </c>
      <c r="J189">
        <f t="shared" si="44"/>
        <v>7.3987077677825417E-7</v>
      </c>
      <c r="K189">
        <f t="shared" si="47"/>
        <v>1.6997766883911151E-6</v>
      </c>
      <c r="L189">
        <f t="shared" si="50"/>
        <v>3.905061371634364E-6</v>
      </c>
      <c r="M189">
        <f t="shared" si="29"/>
        <v>8.9714751475177185E-6</v>
      </c>
      <c r="N189">
        <f t="shared" si="31"/>
        <v>2.0611037487700776E-5</v>
      </c>
      <c r="O189">
        <f t="shared" si="40"/>
        <v>4.7351729713808206E-5</v>
      </c>
      <c r="P189">
        <f t="shared" si="43"/>
        <v>1.0878570805703143E-4</v>
      </c>
      <c r="Q189">
        <f t="shared" si="46"/>
        <v>2.499239277845994E-4</v>
      </c>
      <c r="R189">
        <f t="shared" si="49"/>
        <v>5.7417440944113431E-4</v>
      </c>
      <c r="S189">
        <f t="shared" ref="S189:S252" si="52">$C$11*(EXP(-$C$7*($D189-($S$14-1)*$C$3))-EXP(-$C$5*($D189-($S$14-1)*$C$3)))</f>
        <v>1.319106399212849E-3</v>
      </c>
      <c r="T189">
        <f t="shared" si="30"/>
        <v>3.0305107016837239E-3</v>
      </c>
      <c r="U189">
        <f t="shared" si="39"/>
        <v>6.9622853156500082E-3</v>
      </c>
      <c r="V189">
        <f t="shared" si="42"/>
        <v>1.5995131378214355E-2</v>
      </c>
      <c r="W189">
        <f t="shared" si="45"/>
        <v>3.6747162204232561E-2</v>
      </c>
      <c r="X189">
        <f t="shared" si="48"/>
        <v>8.442280953932943E-2</v>
      </c>
      <c r="Y189">
        <f t="shared" si="51"/>
        <v>0.19377999836034945</v>
      </c>
    </row>
    <row r="190" spans="1:25" x14ac:dyDescent="0.2">
      <c r="A190">
        <v>176</v>
      </c>
      <c r="B190">
        <f t="shared" si="32"/>
        <v>17</v>
      </c>
      <c r="C190">
        <f t="shared" si="33"/>
        <v>5</v>
      </c>
      <c r="D190">
        <f t="shared" si="34"/>
        <v>421.33333333333337</v>
      </c>
      <c r="E190">
        <f t="shared" si="35"/>
        <v>-121.33333333333337</v>
      </c>
      <c r="F190" t="e">
        <f t="shared" si="36"/>
        <v>#N/A</v>
      </c>
      <c r="G190" t="e">
        <f t="shared" si="37"/>
        <v>#N/A</v>
      </c>
      <c r="H190">
        <f t="shared" si="38"/>
        <v>1.2780461949270376E-7</v>
      </c>
      <c r="I190">
        <f t="shared" si="41"/>
        <v>2.936179123445811E-7</v>
      </c>
      <c r="J190">
        <f t="shared" si="44"/>
        <v>6.7455682581576795E-7</v>
      </c>
      <c r="K190">
        <f t="shared" si="47"/>
        <v>1.5497246323331882E-6</v>
      </c>
      <c r="L190">
        <f t="shared" si="50"/>
        <v>3.5603322717190373E-6</v>
      </c>
      <c r="M190">
        <f t="shared" si="29"/>
        <v>8.1794956475330304E-6</v>
      </c>
      <c r="N190">
        <f t="shared" si="31"/>
        <v>1.8791546390053201E-5</v>
      </c>
      <c r="O190">
        <f t="shared" si="40"/>
        <v>4.3171636852209169E-5</v>
      </c>
      <c r="P190">
        <f t="shared" si="43"/>
        <v>9.9182376469324112E-5</v>
      </c>
      <c r="Q190">
        <f t="shared" si="46"/>
        <v>2.2786126539001828E-4</v>
      </c>
      <c r="R190">
        <f t="shared" si="49"/>
        <v>5.2348772144211373E-4</v>
      </c>
      <c r="S190">
        <f t="shared" si="52"/>
        <v>1.2026589689634042E-3</v>
      </c>
      <c r="T190">
        <f t="shared" si="30"/>
        <v>2.762984758541386E-3</v>
      </c>
      <c r="U190">
        <f t="shared" si="39"/>
        <v>6.347672094036738E-3</v>
      </c>
      <c r="V190">
        <f t="shared" si="42"/>
        <v>1.4583120984961173E-2</v>
      </c>
      <c r="W190">
        <f t="shared" si="45"/>
        <v>3.3503214172295286E-2</v>
      </c>
      <c r="X190">
        <f t="shared" si="48"/>
        <v>7.6970174012036846E-2</v>
      </c>
      <c r="Y190">
        <f t="shared" si="51"/>
        <v>0.17680382811963441</v>
      </c>
    </row>
    <row r="191" spans="1:25" x14ac:dyDescent="0.2">
      <c r="A191">
        <v>177</v>
      </c>
      <c r="B191">
        <f t="shared" si="32"/>
        <v>17</v>
      </c>
      <c r="C191">
        <f t="shared" si="33"/>
        <v>6</v>
      </c>
      <c r="D191">
        <f t="shared" si="34"/>
        <v>424</v>
      </c>
      <c r="E191">
        <f t="shared" si="35"/>
        <v>-124</v>
      </c>
      <c r="F191" t="e">
        <f t="shared" si="36"/>
        <v>#N/A</v>
      </c>
      <c r="G191" t="e">
        <f t="shared" si="37"/>
        <v>#N/A</v>
      </c>
      <c r="H191">
        <f t="shared" si="38"/>
        <v>1.1652234573312398E-7</v>
      </c>
      <c r="I191">
        <f t="shared" si="41"/>
        <v>2.6769805372807064E-7</v>
      </c>
      <c r="J191">
        <f t="shared" si="44"/>
        <v>6.1500862790668418E-7</v>
      </c>
      <c r="K191">
        <f t="shared" si="47"/>
        <v>1.4129187983707839E-6</v>
      </c>
      <c r="L191">
        <f t="shared" si="50"/>
        <v>3.2460349988658138E-6</v>
      </c>
      <c r="M191">
        <f t="shared" si="29"/>
        <v>7.4574301269199262E-6</v>
      </c>
      <c r="N191">
        <f t="shared" si="31"/>
        <v>1.7132675438596497E-5</v>
      </c>
      <c r="O191">
        <f t="shared" si="40"/>
        <v>3.9360552186027815E-5</v>
      </c>
      <c r="P191">
        <f t="shared" si="43"/>
        <v>9.0426803095730208E-5</v>
      </c>
      <c r="Q191">
        <f t="shared" si="46"/>
        <v>2.0774623992741217E-4</v>
      </c>
      <c r="R191">
        <f t="shared" si="49"/>
        <v>4.7727552812287512E-4</v>
      </c>
      <c r="S191">
        <f t="shared" si="52"/>
        <v>1.0964912280701756E-3</v>
      </c>
      <c r="T191">
        <f t="shared" si="30"/>
        <v>2.5190753399057793E-3</v>
      </c>
      <c r="U191">
        <f t="shared" si="39"/>
        <v>5.7873153981267316E-3</v>
      </c>
      <c r="V191">
        <f t="shared" si="42"/>
        <v>1.329575935535437E-2</v>
      </c>
      <c r="W191">
        <f t="shared" si="45"/>
        <v>3.0545633799864007E-2</v>
      </c>
      <c r="X191">
        <f t="shared" si="48"/>
        <v>7.0175438596235928E-2</v>
      </c>
      <c r="Y191">
        <f t="shared" si="51"/>
        <v>0.16121653858511018</v>
      </c>
    </row>
    <row r="192" spans="1:25" x14ac:dyDescent="0.2">
      <c r="A192">
        <v>178</v>
      </c>
      <c r="B192">
        <f t="shared" si="32"/>
        <v>17</v>
      </c>
      <c r="C192">
        <f t="shared" si="33"/>
        <v>7</v>
      </c>
      <c r="D192">
        <f t="shared" si="34"/>
        <v>426.66666666666669</v>
      </c>
      <c r="E192">
        <f t="shared" si="35"/>
        <v>-126.66666666666669</v>
      </c>
      <c r="F192" t="e">
        <f t="shared" si="36"/>
        <v>#N/A</v>
      </c>
      <c r="G192" t="e">
        <f t="shared" si="37"/>
        <v>#N/A</v>
      </c>
      <c r="H192">
        <f t="shared" si="38"/>
        <v>1.0623604302444465E-7</v>
      </c>
      <c r="I192">
        <f t="shared" si="41"/>
        <v>2.4406633572714764E-7</v>
      </c>
      <c r="J192">
        <f t="shared" si="44"/>
        <v>5.6071719671985624E-7</v>
      </c>
      <c r="K192">
        <f t="shared" si="47"/>
        <v>1.2881898429812955E-6</v>
      </c>
      <c r="L192">
        <f t="shared" si="50"/>
        <v>2.9594831071130065E-6</v>
      </c>
      <c r="M192">
        <f t="shared" si="29"/>
        <v>6.7991067535644493E-6</v>
      </c>
      <c r="N192">
        <f t="shared" si="31"/>
        <v>1.5620245486537432E-5</v>
      </c>
      <c r="O192">
        <f t="shared" si="40"/>
        <v>3.5885900590070813E-5</v>
      </c>
      <c r="P192">
        <f t="shared" si="43"/>
        <v>8.2444149950802967E-5</v>
      </c>
      <c r="Q192">
        <f t="shared" si="46"/>
        <v>1.894069188552325E-4</v>
      </c>
      <c r="R192">
        <f t="shared" si="49"/>
        <v>4.3514283222812459E-4</v>
      </c>
      <c r="S192">
        <f t="shared" si="52"/>
        <v>9.9969571113839523E-4</v>
      </c>
      <c r="T192">
        <f t="shared" si="30"/>
        <v>2.2966976377645312E-3</v>
      </c>
      <c r="U192">
        <f t="shared" si="39"/>
        <v>5.2764255968513873E-3</v>
      </c>
      <c r="V192">
        <f t="shared" si="42"/>
        <v>1.2122042806734871E-2</v>
      </c>
      <c r="W192">
        <f t="shared" si="45"/>
        <v>2.7849141262599974E-2</v>
      </c>
      <c r="X192">
        <f t="shared" si="48"/>
        <v>6.3980525512817063E-2</v>
      </c>
      <c r="Y192">
        <f t="shared" si="51"/>
        <v>0.14698797426010415</v>
      </c>
    </row>
    <row r="193" spans="1:27" x14ac:dyDescent="0.2">
      <c r="A193">
        <v>179</v>
      </c>
      <c r="B193">
        <f t="shared" si="32"/>
        <v>17</v>
      </c>
      <c r="C193">
        <f t="shared" si="33"/>
        <v>8</v>
      </c>
      <c r="D193">
        <f t="shared" si="34"/>
        <v>429.33333333333337</v>
      </c>
      <c r="E193">
        <f t="shared" si="35"/>
        <v>-129.33333333333337</v>
      </c>
      <c r="F193" t="e">
        <f t="shared" si="36"/>
        <v>#N/A</v>
      </c>
      <c r="G193" t="e">
        <f t="shared" si="37"/>
        <v>#N/A</v>
      </c>
      <c r="H193">
        <f t="shared" si="38"/>
        <v>9.6857789520824421E-8</v>
      </c>
      <c r="I193">
        <f t="shared" si="41"/>
        <v>2.2252076698244015E-7</v>
      </c>
      <c r="J193">
        <f t="shared" si="44"/>
        <v>5.1121847797081419E-7</v>
      </c>
      <c r="K193">
        <f t="shared" si="47"/>
        <v>1.1744716493783244E-6</v>
      </c>
      <c r="L193">
        <f t="shared" si="50"/>
        <v>2.6982273032630722E-6</v>
      </c>
      <c r="M193">
        <f t="shared" ref="M193:M256" si="53">$C$11*(EXP(-$C$7*($D193-($M$14-1)*$C$3))-EXP(-$C$5*($D193-($M$14-1)*$C$3)))</f>
        <v>6.1988985293327553E-6</v>
      </c>
      <c r="N193">
        <f t="shared" si="31"/>
        <v>1.4241329086876151E-5</v>
      </c>
      <c r="O193">
        <f t="shared" si="40"/>
        <v>3.2717982590132128E-5</v>
      </c>
      <c r="P193">
        <f t="shared" si="43"/>
        <v>7.5166185560212817E-5</v>
      </c>
      <c r="Q193">
        <f t="shared" si="46"/>
        <v>1.726865474088367E-4</v>
      </c>
      <c r="R193">
        <f t="shared" si="49"/>
        <v>3.9672950587729612E-4</v>
      </c>
      <c r="S193">
        <f t="shared" si="52"/>
        <v>9.1144506156007343E-4</v>
      </c>
      <c r="T193">
        <f t="shared" si="30"/>
        <v>2.0939508857684553E-3</v>
      </c>
      <c r="U193">
        <f t="shared" si="39"/>
        <v>4.8106358758536185E-3</v>
      </c>
      <c r="V193">
        <f t="shared" si="42"/>
        <v>1.105193903416554E-2</v>
      </c>
      <c r="W193">
        <f t="shared" si="45"/>
        <v>2.5390688376146955E-2</v>
      </c>
      <c r="X193">
        <f t="shared" si="48"/>
        <v>5.833248393983835E-2</v>
      </c>
      <c r="Y193">
        <f t="shared" si="51"/>
        <v>0.13401275045313807</v>
      </c>
    </row>
    <row r="194" spans="1:27" x14ac:dyDescent="0.2">
      <c r="A194">
        <v>180</v>
      </c>
      <c r="B194">
        <f t="shared" si="32"/>
        <v>17</v>
      </c>
      <c r="C194">
        <f t="shared" si="33"/>
        <v>9</v>
      </c>
      <c r="D194">
        <f t="shared" si="34"/>
        <v>432</v>
      </c>
      <c r="E194">
        <f t="shared" si="35"/>
        <v>-132</v>
      </c>
      <c r="F194" t="e">
        <f t="shared" si="36"/>
        <v>#N/A</v>
      </c>
      <c r="G194" t="e">
        <f t="shared" si="37"/>
        <v>#N/A</v>
      </c>
      <c r="H194">
        <f t="shared" si="38"/>
        <v>8.8307424898174111E-8</v>
      </c>
      <c r="I194">
        <f t="shared" si="41"/>
        <v>2.0287718742911363E-7</v>
      </c>
      <c r="J194">
        <f t="shared" si="44"/>
        <v>4.6608938293249603E-7</v>
      </c>
      <c r="K194">
        <f t="shared" si="47"/>
        <v>1.0707922149122809E-6</v>
      </c>
      <c r="L194">
        <f t="shared" si="50"/>
        <v>2.4600345116267376E-6</v>
      </c>
      <c r="M194">
        <f t="shared" si="53"/>
        <v>5.6516751934831363E-6</v>
      </c>
      <c r="N194">
        <f t="shared" si="31"/>
        <v>1.2984139995463257E-5</v>
      </c>
      <c r="O194">
        <f t="shared" si="40"/>
        <v>2.9829720507679708E-5</v>
      </c>
      <c r="P194">
        <f t="shared" si="43"/>
        <v>6.8530701754386002E-5</v>
      </c>
      <c r="Q194">
        <f t="shared" si="46"/>
        <v>1.5744220874411129E-4</v>
      </c>
      <c r="R194">
        <f t="shared" si="49"/>
        <v>3.6170721238292089E-4</v>
      </c>
      <c r="S194">
        <f t="shared" si="52"/>
        <v>8.3098495970964812E-4</v>
      </c>
      <c r="T194">
        <f t="shared" si="30"/>
        <v>1.9091021124915007E-3</v>
      </c>
      <c r="U194">
        <f t="shared" si="39"/>
        <v>4.3859649122807032E-3</v>
      </c>
      <c r="V194">
        <f t="shared" si="42"/>
        <v>1.0076301359623119E-2</v>
      </c>
      <c r="W194">
        <f t="shared" si="45"/>
        <v>2.3149261592506919E-2</v>
      </c>
      <c r="X194">
        <f t="shared" si="48"/>
        <v>5.3183037421416487E-2</v>
      </c>
      <c r="Y194">
        <f t="shared" si="51"/>
        <v>0.12218251846832767</v>
      </c>
    </row>
    <row r="195" spans="1:27" s="1" customFormat="1" x14ac:dyDescent="0.2">
      <c r="A195" s="1">
        <v>181</v>
      </c>
      <c r="B195" s="1">
        <f t="shared" si="32"/>
        <v>18</v>
      </c>
      <c r="C195" s="1">
        <f t="shared" si="33"/>
        <v>0</v>
      </c>
      <c r="D195" s="1">
        <f t="shared" si="34"/>
        <v>432</v>
      </c>
      <c r="E195" s="1">
        <f t="shared" si="35"/>
        <v>-132</v>
      </c>
      <c r="F195" s="1" t="e">
        <f t="shared" si="36"/>
        <v>#N/A</v>
      </c>
      <c r="G195" s="1" t="e">
        <f t="shared" si="37"/>
        <v>#N/A</v>
      </c>
      <c r="H195" s="1">
        <f t="shared" si="38"/>
        <v>8.8307424898174111E-8</v>
      </c>
      <c r="I195" s="1">
        <f t="shared" si="41"/>
        <v>2.0287718742911363E-7</v>
      </c>
      <c r="J195" s="1">
        <f t="shared" si="44"/>
        <v>4.6608938293249603E-7</v>
      </c>
      <c r="K195" s="1">
        <f t="shared" si="47"/>
        <v>1.0707922149122809E-6</v>
      </c>
      <c r="L195" s="1">
        <f t="shared" si="50"/>
        <v>2.4600345116267376E-6</v>
      </c>
      <c r="M195" s="1">
        <f t="shared" si="53"/>
        <v>5.6516751934831363E-6</v>
      </c>
      <c r="N195" s="1">
        <f t="shared" si="31"/>
        <v>1.2984139995463257E-5</v>
      </c>
      <c r="O195" s="1">
        <f t="shared" si="40"/>
        <v>2.9829720507679708E-5</v>
      </c>
      <c r="P195" s="1">
        <f t="shared" si="43"/>
        <v>6.8530701754386002E-5</v>
      </c>
      <c r="Q195" s="1">
        <f t="shared" si="46"/>
        <v>1.5744220874411129E-4</v>
      </c>
      <c r="R195" s="1">
        <f t="shared" si="49"/>
        <v>3.6170721238292089E-4</v>
      </c>
      <c r="S195" s="1">
        <f t="shared" si="52"/>
        <v>8.3098495970964812E-4</v>
      </c>
      <c r="T195" s="1">
        <f t="shared" si="30"/>
        <v>1.9091021124915007E-3</v>
      </c>
      <c r="U195" s="1">
        <f t="shared" si="39"/>
        <v>4.3859649122807032E-3</v>
      </c>
      <c r="V195" s="1">
        <f t="shared" si="42"/>
        <v>1.0076301359623119E-2</v>
      </c>
      <c r="W195" s="1">
        <f t="shared" si="45"/>
        <v>2.3149261592506919E-2</v>
      </c>
      <c r="X195" s="1">
        <f t="shared" si="48"/>
        <v>5.3183037421416487E-2</v>
      </c>
      <c r="Y195" s="1">
        <f t="shared" si="51"/>
        <v>0.12218251846832767</v>
      </c>
      <c r="Z195" s="1">
        <f t="shared" ref="Z195:Z258" si="54">$C$11*(EXP(-$C$7*($D195-($Z$14-1)*$C$3))-EXP(-$C$5*($D195-($Z$14-1)*$C$3)))</f>
        <v>0</v>
      </c>
    </row>
    <row r="196" spans="1:27" x14ac:dyDescent="0.2">
      <c r="A196">
        <v>182</v>
      </c>
      <c r="B196">
        <f t="shared" si="32"/>
        <v>18</v>
      </c>
      <c r="C196">
        <f t="shared" si="33"/>
        <v>1</v>
      </c>
      <c r="D196">
        <f t="shared" si="34"/>
        <v>434.66666666666663</v>
      </c>
      <c r="E196">
        <f t="shared" si="35"/>
        <v>-134.66666666666663</v>
      </c>
      <c r="F196" t="e">
        <f t="shared" si="36"/>
        <v>#N/A</v>
      </c>
      <c r="G196" t="e">
        <f t="shared" si="37"/>
        <v>#N/A</v>
      </c>
      <c r="H196">
        <f t="shared" si="38"/>
        <v>8.0511865186331221E-8</v>
      </c>
      <c r="I196">
        <f t="shared" si="41"/>
        <v>1.8496769419456349E-7</v>
      </c>
      <c r="J196">
        <f t="shared" si="44"/>
        <v>4.2494417209777946E-7</v>
      </c>
      <c r="K196">
        <f t="shared" si="47"/>
        <v>9.7626534290859079E-7</v>
      </c>
      <c r="L196">
        <f t="shared" si="50"/>
        <v>2.2428687868794292E-6</v>
      </c>
      <c r="M196">
        <f t="shared" si="53"/>
        <v>5.1527593719251922E-6</v>
      </c>
      <c r="N196">
        <f t="shared" si="31"/>
        <v>1.1837932428452048E-5</v>
      </c>
      <c r="O196">
        <f t="shared" si="40"/>
        <v>2.7196427014257848E-5</v>
      </c>
      <c r="P196">
        <f t="shared" si="43"/>
        <v>6.2480981946149851E-5</v>
      </c>
      <c r="Q196">
        <f t="shared" si="46"/>
        <v>1.4354360236028352E-4</v>
      </c>
      <c r="R196">
        <f t="shared" si="49"/>
        <v>3.2977659980321246E-4</v>
      </c>
      <c r="S196">
        <f t="shared" si="52"/>
        <v>7.5762767542093086E-4</v>
      </c>
      <c r="T196">
        <f t="shared" si="30"/>
        <v>1.7405713289125018E-3</v>
      </c>
      <c r="U196">
        <f t="shared" si="39"/>
        <v>3.9987828445535887E-3</v>
      </c>
      <c r="V196">
        <f t="shared" si="42"/>
        <v>9.1867905510581438E-3</v>
      </c>
      <c r="W196">
        <f t="shared" si="45"/>
        <v>2.110570238740558E-2</v>
      </c>
      <c r="X196">
        <f t="shared" si="48"/>
        <v>4.8488171226939422E-2</v>
      </c>
      <c r="Y196">
        <f t="shared" si="51"/>
        <v>0.11139656241541251</v>
      </c>
      <c r="Z196">
        <f t="shared" si="54"/>
        <v>0.21171434591476623</v>
      </c>
    </row>
    <row r="197" spans="1:27" x14ac:dyDescent="0.2">
      <c r="A197">
        <v>183</v>
      </c>
      <c r="B197">
        <f t="shared" si="32"/>
        <v>18</v>
      </c>
      <c r="C197">
        <f t="shared" si="33"/>
        <v>2</v>
      </c>
      <c r="D197">
        <f t="shared" si="34"/>
        <v>437.33333333333331</v>
      </c>
      <c r="E197">
        <f t="shared" si="35"/>
        <v>-137.33333333333331</v>
      </c>
      <c r="F197" t="e">
        <f t="shared" si="36"/>
        <v>#N/A</v>
      </c>
      <c r="G197" t="e">
        <f t="shared" si="37"/>
        <v>#N/A</v>
      </c>
      <c r="H197">
        <f t="shared" si="38"/>
        <v>7.3404478086145514E-8</v>
      </c>
      <c r="I197">
        <f t="shared" si="41"/>
        <v>1.6863920645394254E-7</v>
      </c>
      <c r="J197">
        <f t="shared" si="44"/>
        <v>3.8743115808329837E-7</v>
      </c>
      <c r="K197">
        <f t="shared" si="47"/>
        <v>8.9008306792976069E-7</v>
      </c>
      <c r="L197">
        <f t="shared" si="50"/>
        <v>2.044873911883261E-6</v>
      </c>
      <c r="M197">
        <f t="shared" si="53"/>
        <v>4.6978865975133078E-6</v>
      </c>
      <c r="N197">
        <f t="shared" si="31"/>
        <v>1.0792909213052309E-5</v>
      </c>
      <c r="O197">
        <f t="shared" si="40"/>
        <v>2.4795594117331065E-5</v>
      </c>
      <c r="P197">
        <f t="shared" si="43"/>
        <v>5.6965316347504718E-5</v>
      </c>
      <c r="Q197">
        <f t="shared" si="46"/>
        <v>1.3087193036052876E-4</v>
      </c>
      <c r="R197">
        <f t="shared" si="49"/>
        <v>3.0066474224085186E-4</v>
      </c>
      <c r="S197">
        <f t="shared" si="52"/>
        <v>6.9074618963534758E-4</v>
      </c>
      <c r="T197">
        <f t="shared" si="30"/>
        <v>1.5869180235091877E-3</v>
      </c>
      <c r="U197">
        <f t="shared" si="39"/>
        <v>3.6457802462403002E-3</v>
      </c>
      <c r="V197">
        <f t="shared" si="42"/>
        <v>8.375803543073837E-3</v>
      </c>
      <c r="W197">
        <f t="shared" si="45"/>
        <v>1.9242543503414505E-2</v>
      </c>
      <c r="X197">
        <f t="shared" si="48"/>
        <v>4.4207756136662224E-2</v>
      </c>
      <c r="Y197">
        <f t="shared" si="51"/>
        <v>0.10156275308960346</v>
      </c>
      <c r="Z197">
        <f t="shared" si="54"/>
        <v>0.22636765044372906</v>
      </c>
    </row>
    <row r="198" spans="1:27" x14ac:dyDescent="0.2">
      <c r="A198">
        <v>184</v>
      </c>
      <c r="B198">
        <f t="shared" si="32"/>
        <v>18</v>
      </c>
      <c r="C198">
        <f t="shared" si="33"/>
        <v>3</v>
      </c>
      <c r="D198">
        <f t="shared" si="34"/>
        <v>440</v>
      </c>
      <c r="E198">
        <f t="shared" si="35"/>
        <v>-140</v>
      </c>
      <c r="F198" t="e">
        <f t="shared" si="36"/>
        <v>#N/A</v>
      </c>
      <c r="G198" t="e">
        <f t="shared" si="37"/>
        <v>#N/A</v>
      </c>
      <c r="H198">
        <f t="shared" si="38"/>
        <v>6.6924513432017646E-8</v>
      </c>
      <c r="I198">
        <f t="shared" si="41"/>
        <v>1.5375215697667134E-7</v>
      </c>
      <c r="J198">
        <f t="shared" si="44"/>
        <v>3.532296995926965E-7</v>
      </c>
      <c r="K198">
        <f t="shared" si="47"/>
        <v>8.1150874971645335E-7</v>
      </c>
      <c r="L198">
        <f t="shared" si="50"/>
        <v>1.8643575317299811E-6</v>
      </c>
      <c r="M198">
        <f t="shared" si="53"/>
        <v>4.2831688596491243E-6</v>
      </c>
      <c r="N198">
        <f t="shared" si="31"/>
        <v>9.8401380465069519E-6</v>
      </c>
      <c r="O198">
        <f t="shared" si="40"/>
        <v>2.2606700773932549E-5</v>
      </c>
      <c r="P198">
        <f t="shared" si="43"/>
        <v>5.1936559981853035E-5</v>
      </c>
      <c r="Q198">
        <f t="shared" si="46"/>
        <v>1.1931888203071885E-4</v>
      </c>
      <c r="R198">
        <f t="shared" si="49"/>
        <v>2.7412280701754406E-4</v>
      </c>
      <c r="S198">
        <f t="shared" si="52"/>
        <v>6.297688349764446E-4</v>
      </c>
      <c r="T198">
        <f t="shared" si="30"/>
        <v>1.4468288495316827E-3</v>
      </c>
      <c r="U198">
        <f t="shared" si="39"/>
        <v>3.3239398388385934E-3</v>
      </c>
      <c r="V198">
        <f t="shared" si="42"/>
        <v>7.6364084499660045E-3</v>
      </c>
      <c r="W198">
        <f t="shared" si="45"/>
        <v>1.7543859649122806E-2</v>
      </c>
      <c r="X198">
        <f t="shared" si="48"/>
        <v>4.0305205438492468E-2</v>
      </c>
      <c r="Y198">
        <f t="shared" si="51"/>
        <v>9.2597046304671707E-2</v>
      </c>
      <c r="Z198">
        <f t="shared" si="54"/>
        <v>0.21163565845759974</v>
      </c>
    </row>
    <row r="199" spans="1:27" x14ac:dyDescent="0.2">
      <c r="A199">
        <v>185</v>
      </c>
      <c r="B199">
        <f t="shared" si="32"/>
        <v>18</v>
      </c>
      <c r="C199">
        <f t="shared" si="33"/>
        <v>4</v>
      </c>
      <c r="D199">
        <f t="shared" si="34"/>
        <v>442.66666666666663</v>
      </c>
      <c r="E199">
        <f t="shared" si="35"/>
        <v>-142.66666666666663</v>
      </c>
      <c r="F199" t="e">
        <f t="shared" si="36"/>
        <v>#N/A</v>
      </c>
      <c r="G199" t="e">
        <f t="shared" si="37"/>
        <v>#N/A</v>
      </c>
      <c r="H199">
        <f t="shared" si="38"/>
        <v>6.1016583931787004E-8</v>
      </c>
      <c r="I199">
        <f t="shared" si="41"/>
        <v>1.4017929917996454E-7</v>
      </c>
      <c r="J199">
        <f t="shared" si="44"/>
        <v>3.2204746074532494E-7</v>
      </c>
      <c r="K199">
        <f t="shared" si="47"/>
        <v>7.3987077677825417E-7</v>
      </c>
      <c r="L199">
        <f t="shared" si="50"/>
        <v>1.6997766883911151E-6</v>
      </c>
      <c r="M199">
        <f t="shared" si="53"/>
        <v>3.905061371634364E-6</v>
      </c>
      <c r="N199">
        <f t="shared" si="31"/>
        <v>8.9714751475177185E-6</v>
      </c>
      <c r="O199">
        <f t="shared" si="40"/>
        <v>2.0611037487700776E-5</v>
      </c>
      <c r="P199">
        <f t="shared" si="43"/>
        <v>4.7351729713808206E-5</v>
      </c>
      <c r="Q199">
        <f t="shared" si="46"/>
        <v>1.0878570805703143E-4</v>
      </c>
      <c r="R199">
        <f t="shared" si="49"/>
        <v>2.499239277845994E-4</v>
      </c>
      <c r="S199">
        <f t="shared" si="52"/>
        <v>5.7417440944113431E-4</v>
      </c>
      <c r="T199">
        <f t="shared" ref="T199:T262" si="55">$C$11*(EXP(-$C$7*($D199-($T$14-1)*$C$3))-EXP(-$C$5*($D199-($T$14-1)*$C$3)))</f>
        <v>1.319106399212849E-3</v>
      </c>
      <c r="U199">
        <f t="shared" si="39"/>
        <v>3.0305107016837239E-3</v>
      </c>
      <c r="V199">
        <f t="shared" si="42"/>
        <v>6.9622853156500082E-3</v>
      </c>
      <c r="W199">
        <f t="shared" si="45"/>
        <v>1.5995131378214355E-2</v>
      </c>
      <c r="X199">
        <f t="shared" si="48"/>
        <v>3.6747162204232561E-2</v>
      </c>
      <c r="Y199">
        <f t="shared" si="51"/>
        <v>8.442280953932943E-2</v>
      </c>
      <c r="Z199">
        <f t="shared" si="54"/>
        <v>0.19377999836034945</v>
      </c>
    </row>
    <row r="200" spans="1:27" x14ac:dyDescent="0.2">
      <c r="A200">
        <v>186</v>
      </c>
      <c r="B200">
        <f t="shared" si="32"/>
        <v>18</v>
      </c>
      <c r="C200">
        <f t="shared" si="33"/>
        <v>5</v>
      </c>
      <c r="D200">
        <f t="shared" si="34"/>
        <v>445.33333333333337</v>
      </c>
      <c r="E200">
        <f t="shared" si="35"/>
        <v>-145.33333333333337</v>
      </c>
      <c r="F200" t="e">
        <f t="shared" si="36"/>
        <v>#N/A</v>
      </c>
      <c r="G200" t="e">
        <f t="shared" si="37"/>
        <v>#N/A</v>
      </c>
      <c r="H200">
        <f t="shared" si="38"/>
        <v>5.5630191745610023E-8</v>
      </c>
      <c r="I200">
        <f t="shared" si="41"/>
        <v>1.2780461949270376E-7</v>
      </c>
      <c r="J200">
        <f t="shared" si="44"/>
        <v>2.936179123445811E-7</v>
      </c>
      <c r="K200">
        <f t="shared" si="47"/>
        <v>6.7455682581576795E-7</v>
      </c>
      <c r="L200">
        <f t="shared" si="50"/>
        <v>1.5497246323331882E-6</v>
      </c>
      <c r="M200">
        <f t="shared" si="53"/>
        <v>3.5603322717190373E-6</v>
      </c>
      <c r="N200">
        <f t="shared" si="31"/>
        <v>8.1794956475330304E-6</v>
      </c>
      <c r="O200">
        <f t="shared" si="40"/>
        <v>1.8791546390053201E-5</v>
      </c>
      <c r="P200">
        <f t="shared" si="43"/>
        <v>4.3171636852209169E-5</v>
      </c>
      <c r="Q200">
        <f t="shared" si="46"/>
        <v>9.9182376469324112E-5</v>
      </c>
      <c r="R200">
        <f t="shared" si="49"/>
        <v>2.2786126539001828E-4</v>
      </c>
      <c r="S200">
        <f t="shared" si="52"/>
        <v>5.2348772144211373E-4</v>
      </c>
      <c r="T200">
        <f t="shared" si="55"/>
        <v>1.2026589689634042E-3</v>
      </c>
      <c r="U200">
        <f t="shared" si="39"/>
        <v>2.762984758541386E-3</v>
      </c>
      <c r="V200">
        <f t="shared" si="42"/>
        <v>6.347672094036738E-3</v>
      </c>
      <c r="W200">
        <f t="shared" si="45"/>
        <v>1.4583120984961173E-2</v>
      </c>
      <c r="X200">
        <f t="shared" si="48"/>
        <v>3.3503214172295286E-2</v>
      </c>
      <c r="Y200">
        <f t="shared" si="51"/>
        <v>7.6970174012036846E-2</v>
      </c>
      <c r="Z200">
        <f t="shared" si="54"/>
        <v>0.17680382811963441</v>
      </c>
    </row>
    <row r="201" spans="1:27" x14ac:dyDescent="0.2">
      <c r="A201">
        <v>187</v>
      </c>
      <c r="B201">
        <f t="shared" si="32"/>
        <v>18</v>
      </c>
      <c r="C201">
        <f t="shared" si="33"/>
        <v>6</v>
      </c>
      <c r="D201">
        <f t="shared" si="34"/>
        <v>448</v>
      </c>
      <c r="E201">
        <f t="shared" si="35"/>
        <v>-148</v>
      </c>
      <c r="F201" t="e">
        <f t="shared" si="36"/>
        <v>#N/A</v>
      </c>
      <c r="G201" t="e">
        <f t="shared" si="37"/>
        <v>#N/A</v>
      </c>
      <c r="H201">
        <f t="shared" si="38"/>
        <v>5.07192968572784E-8</v>
      </c>
      <c r="I201">
        <f t="shared" si="41"/>
        <v>1.1652234573312398E-7</v>
      </c>
      <c r="J201">
        <f t="shared" si="44"/>
        <v>2.6769805372807064E-7</v>
      </c>
      <c r="K201">
        <f t="shared" si="47"/>
        <v>6.1500862790668418E-7</v>
      </c>
      <c r="L201">
        <f t="shared" si="50"/>
        <v>1.4129187983707839E-6</v>
      </c>
      <c r="M201">
        <f t="shared" si="53"/>
        <v>3.2460349988658138E-6</v>
      </c>
      <c r="N201">
        <f t="shared" si="31"/>
        <v>7.4574301269199262E-6</v>
      </c>
      <c r="O201">
        <f t="shared" si="40"/>
        <v>1.7132675438596497E-5</v>
      </c>
      <c r="P201">
        <f t="shared" si="43"/>
        <v>3.9360552186027815E-5</v>
      </c>
      <c r="Q201">
        <f t="shared" si="46"/>
        <v>9.0426803095730208E-5</v>
      </c>
      <c r="R201">
        <f t="shared" si="49"/>
        <v>2.0774623992741217E-4</v>
      </c>
      <c r="S201">
        <f t="shared" si="52"/>
        <v>4.7727552812287512E-4</v>
      </c>
      <c r="T201">
        <f t="shared" si="55"/>
        <v>1.0964912280701756E-3</v>
      </c>
      <c r="U201">
        <f t="shared" si="39"/>
        <v>2.5190753399057793E-3</v>
      </c>
      <c r="V201">
        <f t="shared" si="42"/>
        <v>5.7873153981267316E-3</v>
      </c>
      <c r="W201">
        <f t="shared" si="45"/>
        <v>1.329575935535437E-2</v>
      </c>
      <c r="X201">
        <f t="shared" si="48"/>
        <v>3.0545633799864007E-2</v>
      </c>
      <c r="Y201">
        <f t="shared" si="51"/>
        <v>7.0175438596235928E-2</v>
      </c>
      <c r="Z201">
        <f t="shared" si="54"/>
        <v>0.16121653858511018</v>
      </c>
    </row>
    <row r="202" spans="1:27" x14ac:dyDescent="0.2">
      <c r="A202">
        <v>188</v>
      </c>
      <c r="B202">
        <f t="shared" si="32"/>
        <v>18</v>
      </c>
      <c r="C202">
        <f t="shared" si="33"/>
        <v>7</v>
      </c>
      <c r="D202">
        <f t="shared" si="34"/>
        <v>450.66666666666669</v>
      </c>
      <c r="E202">
        <f t="shared" si="35"/>
        <v>-150.66666666666669</v>
      </c>
      <c r="F202" t="e">
        <f t="shared" si="36"/>
        <v>#N/A</v>
      </c>
      <c r="G202" t="e">
        <f t="shared" si="37"/>
        <v>#N/A</v>
      </c>
      <c r="H202">
        <f t="shared" si="38"/>
        <v>4.6241923548640779E-8</v>
      </c>
      <c r="I202">
        <f t="shared" si="41"/>
        <v>1.0623604302444465E-7</v>
      </c>
      <c r="J202">
        <f t="shared" si="44"/>
        <v>2.4406633572714764E-7</v>
      </c>
      <c r="K202">
        <f t="shared" si="47"/>
        <v>5.6071719671985624E-7</v>
      </c>
      <c r="L202">
        <f t="shared" si="50"/>
        <v>1.2881898429812955E-6</v>
      </c>
      <c r="M202">
        <f t="shared" si="53"/>
        <v>2.9594831071130065E-6</v>
      </c>
      <c r="N202">
        <f t="shared" si="31"/>
        <v>6.7991067535644493E-6</v>
      </c>
      <c r="O202">
        <f t="shared" si="40"/>
        <v>1.5620245486537432E-5</v>
      </c>
      <c r="P202">
        <f t="shared" si="43"/>
        <v>3.5885900590070813E-5</v>
      </c>
      <c r="Q202">
        <f t="shared" si="46"/>
        <v>8.2444149950802967E-5</v>
      </c>
      <c r="R202">
        <f t="shared" si="49"/>
        <v>1.894069188552325E-4</v>
      </c>
      <c r="S202">
        <f t="shared" si="52"/>
        <v>4.3514283222812459E-4</v>
      </c>
      <c r="T202">
        <f t="shared" si="55"/>
        <v>9.9969571113839523E-4</v>
      </c>
      <c r="U202">
        <f t="shared" si="39"/>
        <v>2.2966976377645312E-3</v>
      </c>
      <c r="V202">
        <f t="shared" si="42"/>
        <v>5.2764255968513873E-3</v>
      </c>
      <c r="W202">
        <f t="shared" si="45"/>
        <v>1.2122042806734871E-2</v>
      </c>
      <c r="X202">
        <f t="shared" si="48"/>
        <v>2.7849141262599974E-2</v>
      </c>
      <c r="Y202">
        <f t="shared" si="51"/>
        <v>6.3980525512817063E-2</v>
      </c>
      <c r="Z202">
        <f t="shared" si="54"/>
        <v>0.14698797426010415</v>
      </c>
    </row>
    <row r="203" spans="1:27" x14ac:dyDescent="0.2">
      <c r="A203">
        <v>189</v>
      </c>
      <c r="B203">
        <f t="shared" si="32"/>
        <v>18</v>
      </c>
      <c r="C203">
        <f t="shared" si="33"/>
        <v>8</v>
      </c>
      <c r="D203">
        <f t="shared" si="34"/>
        <v>453.33333333333337</v>
      </c>
      <c r="E203">
        <f t="shared" si="35"/>
        <v>-153.33333333333337</v>
      </c>
      <c r="F203" t="e">
        <f t="shared" si="36"/>
        <v>#N/A</v>
      </c>
      <c r="G203" t="e">
        <f t="shared" si="37"/>
        <v>#N/A</v>
      </c>
      <c r="H203">
        <f t="shared" si="38"/>
        <v>4.2159801613485557E-8</v>
      </c>
      <c r="I203">
        <f t="shared" si="41"/>
        <v>9.6857789520824421E-8</v>
      </c>
      <c r="J203">
        <f t="shared" si="44"/>
        <v>2.2252076698244015E-7</v>
      </c>
      <c r="K203">
        <f t="shared" si="47"/>
        <v>5.1121847797081419E-7</v>
      </c>
      <c r="L203">
        <f t="shared" si="50"/>
        <v>1.1744716493783244E-6</v>
      </c>
      <c r="M203">
        <f t="shared" si="53"/>
        <v>2.6982273032630722E-6</v>
      </c>
      <c r="N203">
        <f t="shared" ref="N203:N266" si="56">$C$11*(EXP(-$C$7*($D203-($N$14-1)*$C$3))-EXP(-$C$5*($D203-($N$14-1)*$C$3)))</f>
        <v>6.1988985293327553E-6</v>
      </c>
      <c r="O203">
        <f t="shared" si="40"/>
        <v>1.4241329086876151E-5</v>
      </c>
      <c r="P203">
        <f t="shared" si="43"/>
        <v>3.2717982590132128E-5</v>
      </c>
      <c r="Q203">
        <f t="shared" si="46"/>
        <v>7.5166185560212817E-5</v>
      </c>
      <c r="R203">
        <f t="shared" si="49"/>
        <v>1.726865474088367E-4</v>
      </c>
      <c r="S203">
        <f t="shared" si="52"/>
        <v>3.9672950587729612E-4</v>
      </c>
      <c r="T203">
        <f t="shared" si="55"/>
        <v>9.1144506156007343E-4</v>
      </c>
      <c r="U203">
        <f t="shared" si="39"/>
        <v>2.0939508857684553E-3</v>
      </c>
      <c r="V203">
        <f t="shared" si="42"/>
        <v>4.8106358758536185E-3</v>
      </c>
      <c r="W203">
        <f t="shared" si="45"/>
        <v>1.105193903416554E-2</v>
      </c>
      <c r="X203">
        <f t="shared" si="48"/>
        <v>2.5390688376146955E-2</v>
      </c>
      <c r="Y203">
        <f t="shared" si="51"/>
        <v>5.833248393983835E-2</v>
      </c>
      <c r="Z203">
        <f t="shared" si="54"/>
        <v>0.13401275045313807</v>
      </c>
    </row>
    <row r="204" spans="1:27" x14ac:dyDescent="0.2">
      <c r="A204">
        <v>190</v>
      </c>
      <c r="B204">
        <f t="shared" si="32"/>
        <v>18</v>
      </c>
      <c r="C204">
        <f t="shared" si="33"/>
        <v>9</v>
      </c>
      <c r="D204">
        <f t="shared" si="34"/>
        <v>456</v>
      </c>
      <c r="E204">
        <f t="shared" si="35"/>
        <v>-156</v>
      </c>
      <c r="F204" t="e">
        <f t="shared" si="36"/>
        <v>#N/A</v>
      </c>
      <c r="G204" t="e">
        <f t="shared" si="37"/>
        <v>#N/A</v>
      </c>
      <c r="H204">
        <f t="shared" si="38"/>
        <v>3.8438039244167821E-8</v>
      </c>
      <c r="I204">
        <f t="shared" si="41"/>
        <v>8.8307424898174111E-8</v>
      </c>
      <c r="J204">
        <f t="shared" si="44"/>
        <v>2.0287718742911363E-7</v>
      </c>
      <c r="K204">
        <f t="shared" si="47"/>
        <v>4.6608938293249603E-7</v>
      </c>
      <c r="L204">
        <f t="shared" si="50"/>
        <v>1.0707922149122809E-6</v>
      </c>
      <c r="M204">
        <f t="shared" si="53"/>
        <v>2.4600345116267376E-6</v>
      </c>
      <c r="N204">
        <f t="shared" si="56"/>
        <v>5.6516751934831363E-6</v>
      </c>
      <c r="O204">
        <f t="shared" si="40"/>
        <v>1.2984139995463257E-5</v>
      </c>
      <c r="P204">
        <f t="shared" si="43"/>
        <v>2.9829720507679708E-5</v>
      </c>
      <c r="Q204">
        <f t="shared" si="46"/>
        <v>6.8530701754386002E-5</v>
      </c>
      <c r="R204">
        <f t="shared" si="49"/>
        <v>1.5744220874411129E-4</v>
      </c>
      <c r="S204">
        <f t="shared" si="52"/>
        <v>3.6170721238292089E-4</v>
      </c>
      <c r="T204">
        <f t="shared" si="55"/>
        <v>8.3098495970964812E-4</v>
      </c>
      <c r="U204">
        <f t="shared" si="39"/>
        <v>1.9091021124915007E-3</v>
      </c>
      <c r="V204">
        <f t="shared" si="42"/>
        <v>4.3859649122807032E-3</v>
      </c>
      <c r="W204">
        <f t="shared" si="45"/>
        <v>1.0076301359623119E-2</v>
      </c>
      <c r="X204">
        <f t="shared" si="48"/>
        <v>2.3149261592506919E-2</v>
      </c>
      <c r="Y204">
        <f t="shared" si="51"/>
        <v>5.3183037421416487E-2</v>
      </c>
      <c r="Z204">
        <f t="shared" si="54"/>
        <v>0.12218251846832767</v>
      </c>
    </row>
    <row r="205" spans="1:27" s="1" customFormat="1" x14ac:dyDescent="0.2">
      <c r="A205" s="1">
        <v>191</v>
      </c>
      <c r="B205" s="1">
        <f t="shared" si="32"/>
        <v>19</v>
      </c>
      <c r="C205" s="1">
        <f t="shared" si="33"/>
        <v>0</v>
      </c>
      <c r="D205" s="1">
        <f t="shared" si="34"/>
        <v>456</v>
      </c>
      <c r="E205" s="1">
        <f t="shared" si="35"/>
        <v>-156</v>
      </c>
      <c r="F205" s="1" t="e">
        <f t="shared" si="36"/>
        <v>#N/A</v>
      </c>
      <c r="G205" s="1" t="e">
        <f t="shared" si="37"/>
        <v>#N/A</v>
      </c>
      <c r="H205" s="1">
        <f t="shared" si="38"/>
        <v>3.8438039244167821E-8</v>
      </c>
      <c r="I205" s="1">
        <f t="shared" si="41"/>
        <v>8.8307424898174111E-8</v>
      </c>
      <c r="J205" s="1">
        <f t="shared" si="44"/>
        <v>2.0287718742911363E-7</v>
      </c>
      <c r="K205" s="1">
        <f t="shared" si="47"/>
        <v>4.6608938293249603E-7</v>
      </c>
      <c r="L205" s="1">
        <f t="shared" si="50"/>
        <v>1.0707922149122809E-6</v>
      </c>
      <c r="M205" s="1">
        <f t="shared" si="53"/>
        <v>2.4600345116267376E-6</v>
      </c>
      <c r="N205" s="1">
        <f t="shared" si="56"/>
        <v>5.6516751934831363E-6</v>
      </c>
      <c r="O205" s="1">
        <f t="shared" si="40"/>
        <v>1.2984139995463257E-5</v>
      </c>
      <c r="P205" s="1">
        <f t="shared" si="43"/>
        <v>2.9829720507679708E-5</v>
      </c>
      <c r="Q205" s="1">
        <f t="shared" si="46"/>
        <v>6.8530701754386002E-5</v>
      </c>
      <c r="R205" s="1">
        <f t="shared" si="49"/>
        <v>1.5744220874411129E-4</v>
      </c>
      <c r="S205" s="1">
        <f t="shared" si="52"/>
        <v>3.6170721238292089E-4</v>
      </c>
      <c r="T205" s="1">
        <f t="shared" si="55"/>
        <v>8.3098495970964812E-4</v>
      </c>
      <c r="U205" s="1">
        <f t="shared" si="39"/>
        <v>1.9091021124915007E-3</v>
      </c>
      <c r="V205" s="1">
        <f t="shared" si="42"/>
        <v>4.3859649122807032E-3</v>
      </c>
      <c r="W205" s="1">
        <f t="shared" si="45"/>
        <v>1.0076301359623119E-2</v>
      </c>
      <c r="X205" s="1">
        <f t="shared" si="48"/>
        <v>2.3149261592506919E-2</v>
      </c>
      <c r="Y205" s="1">
        <f t="shared" si="51"/>
        <v>5.3183037421416487E-2</v>
      </c>
      <c r="Z205" s="1">
        <f t="shared" si="54"/>
        <v>0.12218251846832767</v>
      </c>
      <c r="AA205" s="1">
        <f t="shared" ref="AA205:AA268" si="57">$C$11*(EXP(-$C$7*($D205-($AA$14-1)*$C$3))-EXP(-$C$5*($D205-($AA$14-1)*$C$3)))</f>
        <v>0</v>
      </c>
    </row>
    <row r="206" spans="1:27" x14ac:dyDescent="0.2">
      <c r="A206">
        <v>192</v>
      </c>
      <c r="B206">
        <f t="shared" si="32"/>
        <v>19</v>
      </c>
      <c r="C206">
        <f t="shared" si="33"/>
        <v>1</v>
      </c>
      <c r="D206">
        <f t="shared" si="34"/>
        <v>458.66666666666663</v>
      </c>
      <c r="E206">
        <f t="shared" si="35"/>
        <v>-158.66666666666663</v>
      </c>
      <c r="F206" t="e">
        <f t="shared" si="36"/>
        <v>#N/A</v>
      </c>
      <c r="G206" t="e">
        <f t="shared" si="37"/>
        <v>#N/A</v>
      </c>
      <c r="H206">
        <f t="shared" si="38"/>
        <v>3.5044824794991128E-8</v>
      </c>
      <c r="I206">
        <f t="shared" si="41"/>
        <v>8.0511865186331221E-8</v>
      </c>
      <c r="J206">
        <f t="shared" si="44"/>
        <v>1.8496769419456349E-7</v>
      </c>
      <c r="K206">
        <f t="shared" si="47"/>
        <v>4.2494417209777946E-7</v>
      </c>
      <c r="L206">
        <f t="shared" si="50"/>
        <v>9.7626534290859079E-7</v>
      </c>
      <c r="M206">
        <f t="shared" si="53"/>
        <v>2.2428687868794292E-6</v>
      </c>
      <c r="N206">
        <f t="shared" si="56"/>
        <v>5.1527593719251922E-6</v>
      </c>
      <c r="O206">
        <f t="shared" si="40"/>
        <v>1.1837932428452048E-5</v>
      </c>
      <c r="P206">
        <f t="shared" si="43"/>
        <v>2.7196427014257848E-5</v>
      </c>
      <c r="Q206">
        <f t="shared" si="46"/>
        <v>6.2480981946149851E-5</v>
      </c>
      <c r="R206">
        <f t="shared" si="49"/>
        <v>1.4354360236028352E-4</v>
      </c>
      <c r="S206">
        <f t="shared" si="52"/>
        <v>3.2977659980321246E-4</v>
      </c>
      <c r="T206">
        <f t="shared" si="55"/>
        <v>7.5762767542093086E-4</v>
      </c>
      <c r="U206">
        <f t="shared" si="39"/>
        <v>1.7405713289125018E-3</v>
      </c>
      <c r="V206">
        <f t="shared" si="42"/>
        <v>3.9987828445535887E-3</v>
      </c>
      <c r="W206">
        <f t="shared" si="45"/>
        <v>9.1867905510581438E-3</v>
      </c>
      <c r="X206">
        <f t="shared" si="48"/>
        <v>2.110570238740558E-2</v>
      </c>
      <c r="Y206">
        <f t="shared" si="51"/>
        <v>4.8488171226939422E-2</v>
      </c>
      <c r="Z206">
        <f t="shared" si="54"/>
        <v>0.11139656241541251</v>
      </c>
      <c r="AA206">
        <f t="shared" si="57"/>
        <v>0.21171434591476623</v>
      </c>
    </row>
    <row r="207" spans="1:27" x14ac:dyDescent="0.2">
      <c r="A207">
        <v>193</v>
      </c>
      <c r="B207">
        <f t="shared" ref="B207:B270" si="58">FLOOR(A207-1,10)/10</f>
        <v>19</v>
      </c>
      <c r="C207">
        <f t="shared" ref="C207:C270" si="59">MOD(A207-1,10)</f>
        <v>2</v>
      </c>
      <c r="D207">
        <f t="shared" ref="D207:D270" si="60">(B207+C207/9)*$C$3</f>
        <v>461.33333333333331</v>
      </c>
      <c r="E207">
        <f t="shared" ref="E207:E270" si="61">$G$11-D207</f>
        <v>-161.33333333333331</v>
      </c>
      <c r="F207" t="e">
        <f t="shared" ref="F207:F270" si="62">IF(E207&lt;0,NA(),D207)</f>
        <v>#N/A</v>
      </c>
      <c r="G207" t="e">
        <f t="shared" ref="G207:G270" si="63">IF(E207&lt;0,NA(),SUM(H207:AZ207))</f>
        <v>#N/A</v>
      </c>
      <c r="H207">
        <f t="shared" ref="H207:H270" si="64">$C$10*(EXP(-$C$7*D207)-EXP(-$C$5*D207))</f>
        <v>3.1951154873175993E-8</v>
      </c>
      <c r="I207">
        <f t="shared" si="41"/>
        <v>7.3404478086145514E-8</v>
      </c>
      <c r="J207">
        <f t="shared" si="44"/>
        <v>1.6863920645394254E-7</v>
      </c>
      <c r="K207">
        <f t="shared" si="47"/>
        <v>3.8743115808329837E-7</v>
      </c>
      <c r="L207">
        <f t="shared" si="50"/>
        <v>8.9008306792976069E-7</v>
      </c>
      <c r="M207">
        <f t="shared" si="53"/>
        <v>2.044873911883261E-6</v>
      </c>
      <c r="N207">
        <f t="shared" si="56"/>
        <v>4.6978865975133078E-6</v>
      </c>
      <c r="O207">
        <f t="shared" si="40"/>
        <v>1.0792909213052309E-5</v>
      </c>
      <c r="P207">
        <f t="shared" si="43"/>
        <v>2.4795594117331065E-5</v>
      </c>
      <c r="Q207">
        <f t="shared" si="46"/>
        <v>5.6965316347504718E-5</v>
      </c>
      <c r="R207">
        <f t="shared" si="49"/>
        <v>1.3087193036052876E-4</v>
      </c>
      <c r="S207">
        <f t="shared" si="52"/>
        <v>3.0066474224085186E-4</v>
      </c>
      <c r="T207">
        <f t="shared" si="55"/>
        <v>6.9074618963534758E-4</v>
      </c>
      <c r="U207">
        <f t="shared" si="39"/>
        <v>1.5869180235091877E-3</v>
      </c>
      <c r="V207">
        <f t="shared" si="42"/>
        <v>3.6457802462403002E-3</v>
      </c>
      <c r="W207">
        <f t="shared" si="45"/>
        <v>8.375803543073837E-3</v>
      </c>
      <c r="X207">
        <f t="shared" si="48"/>
        <v>1.9242543503414505E-2</v>
      </c>
      <c r="Y207">
        <f t="shared" si="51"/>
        <v>4.4207756136662224E-2</v>
      </c>
      <c r="Z207">
        <f t="shared" si="54"/>
        <v>0.10156275308960346</v>
      </c>
      <c r="AA207">
        <f t="shared" si="57"/>
        <v>0.22636765044372906</v>
      </c>
    </row>
    <row r="208" spans="1:27" x14ac:dyDescent="0.2">
      <c r="A208">
        <v>194</v>
      </c>
      <c r="B208">
        <f t="shared" si="58"/>
        <v>19</v>
      </c>
      <c r="C208">
        <f t="shared" si="59"/>
        <v>3</v>
      </c>
      <c r="D208">
        <f t="shared" si="60"/>
        <v>464</v>
      </c>
      <c r="E208">
        <f t="shared" si="61"/>
        <v>-164</v>
      </c>
      <c r="F208" t="e">
        <f t="shared" si="62"/>
        <v>#N/A</v>
      </c>
      <c r="G208" t="e">
        <f t="shared" si="63"/>
        <v>#N/A</v>
      </c>
      <c r="H208">
        <f t="shared" si="64"/>
        <v>2.9130586433280992E-8</v>
      </c>
      <c r="I208">
        <f t="shared" si="41"/>
        <v>6.6924513432017646E-8</v>
      </c>
      <c r="J208">
        <f t="shared" si="44"/>
        <v>1.5375215697667134E-7</v>
      </c>
      <c r="K208">
        <f t="shared" si="47"/>
        <v>3.532296995926965E-7</v>
      </c>
      <c r="L208">
        <f t="shared" si="50"/>
        <v>8.1150874971645335E-7</v>
      </c>
      <c r="M208">
        <f t="shared" si="53"/>
        <v>1.8643575317299811E-6</v>
      </c>
      <c r="N208">
        <f t="shared" si="56"/>
        <v>4.2831688596491243E-6</v>
      </c>
      <c r="O208">
        <f t="shared" si="40"/>
        <v>9.8401380465069519E-6</v>
      </c>
      <c r="P208">
        <f t="shared" si="43"/>
        <v>2.2606700773932549E-5</v>
      </c>
      <c r="Q208">
        <f t="shared" si="46"/>
        <v>5.1936559981853035E-5</v>
      </c>
      <c r="R208">
        <f t="shared" si="49"/>
        <v>1.1931888203071885E-4</v>
      </c>
      <c r="S208">
        <f t="shared" si="52"/>
        <v>2.7412280701754406E-4</v>
      </c>
      <c r="T208">
        <f t="shared" si="55"/>
        <v>6.297688349764446E-4</v>
      </c>
      <c r="U208">
        <f t="shared" si="39"/>
        <v>1.4468288495316827E-3</v>
      </c>
      <c r="V208">
        <f t="shared" si="42"/>
        <v>3.3239398388385934E-3</v>
      </c>
      <c r="W208">
        <f t="shared" si="45"/>
        <v>7.6364084499660045E-3</v>
      </c>
      <c r="X208">
        <f t="shared" si="48"/>
        <v>1.7543859649122806E-2</v>
      </c>
      <c r="Y208">
        <f t="shared" si="51"/>
        <v>4.0305205438492468E-2</v>
      </c>
      <c r="Z208">
        <f t="shared" si="54"/>
        <v>9.2597046304671707E-2</v>
      </c>
      <c r="AA208">
        <f t="shared" si="57"/>
        <v>0.21163565845759974</v>
      </c>
    </row>
    <row r="209" spans="1:28" x14ac:dyDescent="0.2">
      <c r="A209">
        <v>195</v>
      </c>
      <c r="B209">
        <f t="shared" si="58"/>
        <v>19</v>
      </c>
      <c r="C209">
        <f t="shared" si="59"/>
        <v>4</v>
      </c>
      <c r="D209">
        <f t="shared" si="60"/>
        <v>466.66666666666663</v>
      </c>
      <c r="E209">
        <f t="shared" si="61"/>
        <v>-166.66666666666663</v>
      </c>
      <c r="F209" t="e">
        <f t="shared" si="62"/>
        <v>#N/A</v>
      </c>
      <c r="G209" t="e">
        <f t="shared" si="63"/>
        <v>#N/A</v>
      </c>
      <c r="H209">
        <f t="shared" si="64"/>
        <v>2.6559010756111206E-8</v>
      </c>
      <c r="I209">
        <f t="shared" si="41"/>
        <v>6.1016583931787004E-8</v>
      </c>
      <c r="J209">
        <f t="shared" si="44"/>
        <v>1.4017929917996454E-7</v>
      </c>
      <c r="K209">
        <f t="shared" si="47"/>
        <v>3.2204746074532494E-7</v>
      </c>
      <c r="L209">
        <f t="shared" si="50"/>
        <v>7.3987077677825417E-7</v>
      </c>
      <c r="M209">
        <f t="shared" si="53"/>
        <v>1.6997766883911151E-6</v>
      </c>
      <c r="N209">
        <f t="shared" si="56"/>
        <v>3.905061371634364E-6</v>
      </c>
      <c r="O209">
        <f t="shared" si="40"/>
        <v>8.9714751475177185E-6</v>
      </c>
      <c r="P209">
        <f t="shared" si="43"/>
        <v>2.0611037487700776E-5</v>
      </c>
      <c r="Q209">
        <f t="shared" si="46"/>
        <v>4.7351729713808206E-5</v>
      </c>
      <c r="R209">
        <f t="shared" si="49"/>
        <v>1.0878570805703143E-4</v>
      </c>
      <c r="S209">
        <f t="shared" si="52"/>
        <v>2.499239277845994E-4</v>
      </c>
      <c r="T209">
        <f t="shared" si="55"/>
        <v>5.7417440944113431E-4</v>
      </c>
      <c r="U209">
        <f t="shared" ref="U209:U272" si="65">$C$11*(EXP(-$C$7*($D209-($U$14-1)*$C$3))-EXP(-$C$5*($D209-($U$14-1)*$C$3)))</f>
        <v>1.319106399212849E-3</v>
      </c>
      <c r="V209">
        <f t="shared" si="42"/>
        <v>3.0305107016837239E-3</v>
      </c>
      <c r="W209">
        <f t="shared" si="45"/>
        <v>6.9622853156500082E-3</v>
      </c>
      <c r="X209">
        <f t="shared" si="48"/>
        <v>1.5995131378214355E-2</v>
      </c>
      <c r="Y209">
        <f t="shared" si="51"/>
        <v>3.6747162204232561E-2</v>
      </c>
      <c r="Z209">
        <f t="shared" si="54"/>
        <v>8.442280953932943E-2</v>
      </c>
      <c r="AA209">
        <f t="shared" si="57"/>
        <v>0.19377999836034945</v>
      </c>
    </row>
    <row r="210" spans="1:28" x14ac:dyDescent="0.2">
      <c r="A210">
        <v>196</v>
      </c>
      <c r="B210">
        <f t="shared" si="58"/>
        <v>19</v>
      </c>
      <c r="C210">
        <f t="shared" si="59"/>
        <v>5</v>
      </c>
      <c r="D210">
        <f t="shared" si="60"/>
        <v>469.33333333333337</v>
      </c>
      <c r="E210">
        <f t="shared" si="61"/>
        <v>-169.33333333333337</v>
      </c>
      <c r="F210" t="e">
        <f t="shared" si="62"/>
        <v>#N/A</v>
      </c>
      <c r="G210" t="e">
        <f t="shared" si="63"/>
        <v>#N/A</v>
      </c>
      <c r="H210">
        <f t="shared" si="64"/>
        <v>2.4214447380206099E-8</v>
      </c>
      <c r="I210">
        <f t="shared" si="41"/>
        <v>5.5630191745610023E-8</v>
      </c>
      <c r="J210">
        <f t="shared" si="44"/>
        <v>1.2780461949270376E-7</v>
      </c>
      <c r="K210">
        <f t="shared" si="47"/>
        <v>2.936179123445811E-7</v>
      </c>
      <c r="L210">
        <f t="shared" si="50"/>
        <v>6.7455682581576795E-7</v>
      </c>
      <c r="M210">
        <f t="shared" si="53"/>
        <v>1.5497246323331882E-6</v>
      </c>
      <c r="N210">
        <f t="shared" si="56"/>
        <v>3.5603322717190373E-6</v>
      </c>
      <c r="O210">
        <f t="shared" si="40"/>
        <v>8.1794956475330304E-6</v>
      </c>
      <c r="P210">
        <f t="shared" si="43"/>
        <v>1.8791546390053201E-5</v>
      </c>
      <c r="Q210">
        <f t="shared" si="46"/>
        <v>4.3171636852209169E-5</v>
      </c>
      <c r="R210">
        <f t="shared" si="49"/>
        <v>9.9182376469324112E-5</v>
      </c>
      <c r="S210">
        <f t="shared" si="52"/>
        <v>2.2786126539001828E-4</v>
      </c>
      <c r="T210">
        <f t="shared" si="55"/>
        <v>5.2348772144211373E-4</v>
      </c>
      <c r="U210">
        <f t="shared" si="65"/>
        <v>1.2026589689634042E-3</v>
      </c>
      <c r="V210">
        <f t="shared" si="42"/>
        <v>2.762984758541386E-3</v>
      </c>
      <c r="W210">
        <f t="shared" si="45"/>
        <v>6.347672094036738E-3</v>
      </c>
      <c r="X210">
        <f t="shared" si="48"/>
        <v>1.4583120984961173E-2</v>
      </c>
      <c r="Y210">
        <f t="shared" si="51"/>
        <v>3.3503214172295286E-2</v>
      </c>
      <c r="Z210">
        <f t="shared" si="54"/>
        <v>7.6970174012036846E-2</v>
      </c>
      <c r="AA210">
        <f t="shared" si="57"/>
        <v>0.17680382811963441</v>
      </c>
    </row>
    <row r="211" spans="1:28" x14ac:dyDescent="0.2">
      <c r="A211">
        <v>197</v>
      </c>
      <c r="B211">
        <f t="shared" si="58"/>
        <v>19</v>
      </c>
      <c r="C211">
        <f t="shared" si="59"/>
        <v>6</v>
      </c>
      <c r="D211">
        <f t="shared" si="60"/>
        <v>472</v>
      </c>
      <c r="E211">
        <f t="shared" si="61"/>
        <v>-172</v>
      </c>
      <c r="F211" t="e">
        <f t="shared" si="62"/>
        <v>#N/A</v>
      </c>
      <c r="G211" t="e">
        <f t="shared" si="63"/>
        <v>#N/A</v>
      </c>
      <c r="H211">
        <f t="shared" si="64"/>
        <v>2.2076856224543524E-8</v>
      </c>
      <c r="I211">
        <f t="shared" si="41"/>
        <v>5.07192968572784E-8</v>
      </c>
      <c r="J211">
        <f t="shared" si="44"/>
        <v>1.1652234573312398E-7</v>
      </c>
      <c r="K211">
        <f t="shared" si="47"/>
        <v>2.6769805372807064E-7</v>
      </c>
      <c r="L211">
        <f t="shared" si="50"/>
        <v>6.1500862790668418E-7</v>
      </c>
      <c r="M211">
        <f t="shared" si="53"/>
        <v>1.4129187983707839E-6</v>
      </c>
      <c r="N211">
        <f t="shared" si="56"/>
        <v>3.2460349988658138E-6</v>
      </c>
      <c r="O211">
        <f t="shared" si="40"/>
        <v>7.4574301269199262E-6</v>
      </c>
      <c r="P211">
        <f t="shared" si="43"/>
        <v>1.7132675438596497E-5</v>
      </c>
      <c r="Q211">
        <f t="shared" si="46"/>
        <v>3.9360552186027815E-5</v>
      </c>
      <c r="R211">
        <f t="shared" si="49"/>
        <v>9.0426803095730208E-5</v>
      </c>
      <c r="S211">
        <f t="shared" si="52"/>
        <v>2.0774623992741217E-4</v>
      </c>
      <c r="T211">
        <f t="shared" si="55"/>
        <v>4.7727552812287512E-4</v>
      </c>
      <c r="U211">
        <f t="shared" si="65"/>
        <v>1.0964912280701756E-3</v>
      </c>
      <c r="V211">
        <f t="shared" si="42"/>
        <v>2.5190753399057793E-3</v>
      </c>
      <c r="W211">
        <f t="shared" si="45"/>
        <v>5.7873153981267316E-3</v>
      </c>
      <c r="X211">
        <f t="shared" si="48"/>
        <v>1.329575935535437E-2</v>
      </c>
      <c r="Y211">
        <f t="shared" si="51"/>
        <v>3.0545633799864007E-2</v>
      </c>
      <c r="Z211">
        <f t="shared" si="54"/>
        <v>7.0175438596235928E-2</v>
      </c>
      <c r="AA211">
        <f t="shared" si="57"/>
        <v>0.16121653858511018</v>
      </c>
    </row>
    <row r="212" spans="1:28" x14ac:dyDescent="0.2">
      <c r="A212">
        <v>198</v>
      </c>
      <c r="B212">
        <f t="shared" si="58"/>
        <v>19</v>
      </c>
      <c r="C212">
        <f t="shared" si="59"/>
        <v>7</v>
      </c>
      <c r="D212">
        <f t="shared" si="60"/>
        <v>474.66666666666669</v>
      </c>
      <c r="E212">
        <f t="shared" si="61"/>
        <v>-174.66666666666669</v>
      </c>
      <c r="F212" t="e">
        <f t="shared" si="62"/>
        <v>#N/A</v>
      </c>
      <c r="G212" t="e">
        <f t="shared" si="63"/>
        <v>#N/A</v>
      </c>
      <c r="H212">
        <f t="shared" si="64"/>
        <v>2.0127966296582732E-8</v>
      </c>
      <c r="I212">
        <f t="shared" si="41"/>
        <v>4.6241923548640779E-8</v>
      </c>
      <c r="J212">
        <f t="shared" si="44"/>
        <v>1.0623604302444465E-7</v>
      </c>
      <c r="K212">
        <f t="shared" si="47"/>
        <v>2.4406633572714764E-7</v>
      </c>
      <c r="L212">
        <f t="shared" si="50"/>
        <v>5.6071719671985624E-7</v>
      </c>
      <c r="M212">
        <f t="shared" si="53"/>
        <v>1.2881898429812955E-6</v>
      </c>
      <c r="N212">
        <f t="shared" si="56"/>
        <v>2.9594831071130065E-6</v>
      </c>
      <c r="O212">
        <f t="shared" si="40"/>
        <v>6.7991067535644493E-6</v>
      </c>
      <c r="P212">
        <f t="shared" si="43"/>
        <v>1.5620245486537432E-5</v>
      </c>
      <c r="Q212">
        <f t="shared" si="46"/>
        <v>3.5885900590070813E-5</v>
      </c>
      <c r="R212">
        <f t="shared" si="49"/>
        <v>8.2444149950802967E-5</v>
      </c>
      <c r="S212">
        <f t="shared" si="52"/>
        <v>1.894069188552325E-4</v>
      </c>
      <c r="T212">
        <f t="shared" si="55"/>
        <v>4.3514283222812459E-4</v>
      </c>
      <c r="U212">
        <f t="shared" si="65"/>
        <v>9.9969571113839523E-4</v>
      </c>
      <c r="V212">
        <f t="shared" si="42"/>
        <v>2.2966976377645312E-3</v>
      </c>
      <c r="W212">
        <f t="shared" si="45"/>
        <v>5.2764255968513873E-3</v>
      </c>
      <c r="X212">
        <f t="shared" si="48"/>
        <v>1.2122042806734871E-2</v>
      </c>
      <c r="Y212">
        <f t="shared" si="51"/>
        <v>2.7849141262599974E-2</v>
      </c>
      <c r="Z212">
        <f t="shared" si="54"/>
        <v>6.3980525512817063E-2</v>
      </c>
      <c r="AA212">
        <f t="shared" si="57"/>
        <v>0.14698797426010415</v>
      </c>
    </row>
    <row r="213" spans="1:28" x14ac:dyDescent="0.2">
      <c r="A213">
        <v>199</v>
      </c>
      <c r="B213">
        <f t="shared" si="58"/>
        <v>19</v>
      </c>
      <c r="C213">
        <f t="shared" si="59"/>
        <v>8</v>
      </c>
      <c r="D213">
        <f t="shared" si="60"/>
        <v>477.33333333333337</v>
      </c>
      <c r="E213">
        <f t="shared" si="61"/>
        <v>-177.33333333333337</v>
      </c>
      <c r="F213" t="e">
        <f t="shared" si="62"/>
        <v>#N/A</v>
      </c>
      <c r="G213" t="e">
        <f t="shared" si="63"/>
        <v>#N/A</v>
      </c>
      <c r="H213">
        <f t="shared" si="64"/>
        <v>1.8351119521536345E-8</v>
      </c>
      <c r="I213">
        <f t="shared" si="41"/>
        <v>4.2159801613485557E-8</v>
      </c>
      <c r="J213">
        <f t="shared" si="44"/>
        <v>9.6857789520824421E-8</v>
      </c>
      <c r="K213">
        <f t="shared" si="47"/>
        <v>2.2252076698244015E-7</v>
      </c>
      <c r="L213">
        <f t="shared" si="50"/>
        <v>5.1121847797081419E-7</v>
      </c>
      <c r="M213">
        <f t="shared" si="53"/>
        <v>1.1744716493783244E-6</v>
      </c>
      <c r="N213">
        <f t="shared" si="56"/>
        <v>2.6982273032630722E-6</v>
      </c>
      <c r="O213">
        <f t="shared" ref="O213:O276" si="66">$C$11*(EXP(-$C$7*($D213-($O$14-1)*$C$3))-EXP(-$C$5*($D213-($O$14-1)*$C$3)))</f>
        <v>6.1988985293327553E-6</v>
      </c>
      <c r="P213">
        <f t="shared" si="43"/>
        <v>1.4241329086876151E-5</v>
      </c>
      <c r="Q213">
        <f t="shared" si="46"/>
        <v>3.2717982590132128E-5</v>
      </c>
      <c r="R213">
        <f t="shared" si="49"/>
        <v>7.5166185560212817E-5</v>
      </c>
      <c r="S213">
        <f t="shared" si="52"/>
        <v>1.726865474088367E-4</v>
      </c>
      <c r="T213">
        <f t="shared" si="55"/>
        <v>3.9672950587729612E-4</v>
      </c>
      <c r="U213">
        <f t="shared" si="65"/>
        <v>9.1144506156007343E-4</v>
      </c>
      <c r="V213">
        <f t="shared" si="42"/>
        <v>2.0939508857684553E-3</v>
      </c>
      <c r="W213">
        <f t="shared" si="45"/>
        <v>4.8106358758536185E-3</v>
      </c>
      <c r="X213">
        <f t="shared" si="48"/>
        <v>1.105193903416554E-2</v>
      </c>
      <c r="Y213">
        <f t="shared" si="51"/>
        <v>2.5390688376146955E-2</v>
      </c>
      <c r="Z213">
        <f t="shared" si="54"/>
        <v>5.833248393983835E-2</v>
      </c>
      <c r="AA213">
        <f t="shared" si="57"/>
        <v>0.13401275045313807</v>
      </c>
    </row>
    <row r="214" spans="1:28" x14ac:dyDescent="0.2">
      <c r="A214">
        <v>200</v>
      </c>
      <c r="B214">
        <f t="shared" si="58"/>
        <v>19</v>
      </c>
      <c r="C214">
        <f t="shared" si="59"/>
        <v>9</v>
      </c>
      <c r="D214">
        <f t="shared" si="60"/>
        <v>480</v>
      </c>
      <c r="E214">
        <f t="shared" si="61"/>
        <v>-180</v>
      </c>
      <c r="F214" t="e">
        <f t="shared" si="62"/>
        <v>#N/A</v>
      </c>
      <c r="G214" t="e">
        <f t="shared" si="63"/>
        <v>#N/A</v>
      </c>
      <c r="H214">
        <f t="shared" si="64"/>
        <v>1.6731128358004412E-8</v>
      </c>
      <c r="I214">
        <f t="shared" si="41"/>
        <v>3.8438039244167821E-8</v>
      </c>
      <c r="J214">
        <f t="shared" si="44"/>
        <v>8.8307424898174111E-8</v>
      </c>
      <c r="K214">
        <f t="shared" si="47"/>
        <v>2.0287718742911363E-7</v>
      </c>
      <c r="L214">
        <f t="shared" si="50"/>
        <v>4.6608938293249603E-7</v>
      </c>
      <c r="M214">
        <f t="shared" si="53"/>
        <v>1.0707922149122809E-6</v>
      </c>
      <c r="N214">
        <f t="shared" si="56"/>
        <v>2.4600345116267376E-6</v>
      </c>
      <c r="O214">
        <f t="shared" si="66"/>
        <v>5.6516751934831363E-6</v>
      </c>
      <c r="P214">
        <f t="shared" si="43"/>
        <v>1.2984139995463257E-5</v>
      </c>
      <c r="Q214">
        <f t="shared" si="46"/>
        <v>2.9829720507679708E-5</v>
      </c>
      <c r="R214">
        <f t="shared" si="49"/>
        <v>6.8530701754386002E-5</v>
      </c>
      <c r="S214">
        <f t="shared" si="52"/>
        <v>1.5744220874411129E-4</v>
      </c>
      <c r="T214">
        <f t="shared" si="55"/>
        <v>3.6170721238292089E-4</v>
      </c>
      <c r="U214">
        <f t="shared" si="65"/>
        <v>8.3098495970964812E-4</v>
      </c>
      <c r="V214">
        <f t="shared" si="42"/>
        <v>1.9091021124915007E-3</v>
      </c>
      <c r="W214">
        <f t="shared" si="45"/>
        <v>4.3859649122807032E-3</v>
      </c>
      <c r="X214">
        <f t="shared" si="48"/>
        <v>1.0076301359623119E-2</v>
      </c>
      <c r="Y214">
        <f t="shared" si="51"/>
        <v>2.3149261592506919E-2</v>
      </c>
      <c r="Z214">
        <f t="shared" si="54"/>
        <v>5.3183037421416487E-2</v>
      </c>
      <c r="AA214">
        <f t="shared" si="57"/>
        <v>0.12218251846832767</v>
      </c>
    </row>
    <row r="215" spans="1:28" s="1" customFormat="1" x14ac:dyDescent="0.2">
      <c r="A215" s="1">
        <v>201</v>
      </c>
      <c r="B215" s="1">
        <f t="shared" si="58"/>
        <v>20</v>
      </c>
      <c r="C215" s="1">
        <f t="shared" si="59"/>
        <v>0</v>
      </c>
      <c r="D215" s="1">
        <f t="shared" si="60"/>
        <v>480</v>
      </c>
      <c r="E215" s="1">
        <f t="shared" si="61"/>
        <v>-180</v>
      </c>
      <c r="F215" s="1" t="e">
        <f t="shared" si="62"/>
        <v>#N/A</v>
      </c>
      <c r="G215" s="1" t="e">
        <f t="shared" si="63"/>
        <v>#N/A</v>
      </c>
      <c r="H215" s="1">
        <f t="shared" si="64"/>
        <v>1.6731128358004412E-8</v>
      </c>
      <c r="I215" s="1">
        <f t="shared" si="41"/>
        <v>3.8438039244167821E-8</v>
      </c>
      <c r="J215" s="1">
        <f t="shared" si="44"/>
        <v>8.8307424898174111E-8</v>
      </c>
      <c r="K215" s="1">
        <f t="shared" si="47"/>
        <v>2.0287718742911363E-7</v>
      </c>
      <c r="L215" s="1">
        <f t="shared" si="50"/>
        <v>4.6608938293249603E-7</v>
      </c>
      <c r="M215" s="1">
        <f t="shared" si="53"/>
        <v>1.0707922149122809E-6</v>
      </c>
      <c r="N215" s="1">
        <f t="shared" si="56"/>
        <v>2.4600345116267376E-6</v>
      </c>
      <c r="O215" s="1">
        <f t="shared" si="66"/>
        <v>5.6516751934831363E-6</v>
      </c>
      <c r="P215" s="1">
        <f t="shared" si="43"/>
        <v>1.2984139995463257E-5</v>
      </c>
      <c r="Q215" s="1">
        <f t="shared" si="46"/>
        <v>2.9829720507679708E-5</v>
      </c>
      <c r="R215" s="1">
        <f t="shared" si="49"/>
        <v>6.8530701754386002E-5</v>
      </c>
      <c r="S215" s="1">
        <f t="shared" si="52"/>
        <v>1.5744220874411129E-4</v>
      </c>
      <c r="T215" s="1">
        <f t="shared" si="55"/>
        <v>3.6170721238292089E-4</v>
      </c>
      <c r="U215" s="1">
        <f t="shared" si="65"/>
        <v>8.3098495970964812E-4</v>
      </c>
      <c r="V215" s="1">
        <f t="shared" si="42"/>
        <v>1.9091021124915007E-3</v>
      </c>
      <c r="W215" s="1">
        <f t="shared" si="45"/>
        <v>4.3859649122807032E-3</v>
      </c>
      <c r="X215" s="1">
        <f t="shared" si="48"/>
        <v>1.0076301359623119E-2</v>
      </c>
      <c r="Y215" s="1">
        <f t="shared" si="51"/>
        <v>2.3149261592506919E-2</v>
      </c>
      <c r="Z215" s="1">
        <f t="shared" si="54"/>
        <v>5.3183037421416487E-2</v>
      </c>
      <c r="AA215" s="1">
        <f t="shared" si="57"/>
        <v>0.12218251846832767</v>
      </c>
      <c r="AB215" s="1">
        <f t="shared" ref="AB215:AB278" si="67">$C$11*(EXP(-$C$7*($D215-($AB$14-1)*$C$3))-EXP(-$C$5*($D215-($AB$14-1)*$C$3)))</f>
        <v>0</v>
      </c>
    </row>
    <row r="216" spans="1:28" x14ac:dyDescent="0.2">
      <c r="A216">
        <v>202</v>
      </c>
      <c r="B216">
        <f t="shared" si="58"/>
        <v>20</v>
      </c>
      <c r="C216">
        <f t="shared" si="59"/>
        <v>1</v>
      </c>
      <c r="D216">
        <f t="shared" si="60"/>
        <v>482.66666666666663</v>
      </c>
      <c r="E216">
        <f t="shared" si="61"/>
        <v>-182.66666666666663</v>
      </c>
      <c r="F216" t="e">
        <f t="shared" si="62"/>
        <v>#N/A</v>
      </c>
      <c r="G216" t="e">
        <f t="shared" si="63"/>
        <v>#N/A</v>
      </c>
      <c r="H216">
        <f t="shared" si="64"/>
        <v>1.5254145982946751E-8</v>
      </c>
      <c r="I216">
        <f t="shared" si="41"/>
        <v>3.5044824794991128E-8</v>
      </c>
      <c r="J216">
        <f t="shared" si="44"/>
        <v>8.0511865186331221E-8</v>
      </c>
      <c r="K216">
        <f t="shared" si="47"/>
        <v>1.8496769419456349E-7</v>
      </c>
      <c r="L216">
        <f t="shared" si="50"/>
        <v>4.2494417209777946E-7</v>
      </c>
      <c r="M216">
        <f t="shared" si="53"/>
        <v>9.7626534290859079E-7</v>
      </c>
      <c r="N216">
        <f t="shared" si="56"/>
        <v>2.2428687868794292E-6</v>
      </c>
      <c r="O216">
        <f t="shared" si="66"/>
        <v>5.1527593719251922E-6</v>
      </c>
      <c r="P216">
        <f t="shared" si="43"/>
        <v>1.1837932428452048E-5</v>
      </c>
      <c r="Q216">
        <f t="shared" si="46"/>
        <v>2.7196427014257848E-5</v>
      </c>
      <c r="R216">
        <f t="shared" si="49"/>
        <v>6.2480981946149851E-5</v>
      </c>
      <c r="S216">
        <f t="shared" si="52"/>
        <v>1.4354360236028352E-4</v>
      </c>
      <c r="T216">
        <f t="shared" si="55"/>
        <v>3.2977659980321246E-4</v>
      </c>
      <c r="U216">
        <f t="shared" si="65"/>
        <v>7.5762767542093086E-4</v>
      </c>
      <c r="V216">
        <f t="shared" si="42"/>
        <v>1.7405713289125018E-3</v>
      </c>
      <c r="W216">
        <f t="shared" si="45"/>
        <v>3.9987828445535887E-3</v>
      </c>
      <c r="X216">
        <f t="shared" si="48"/>
        <v>9.1867905510581438E-3</v>
      </c>
      <c r="Y216">
        <f t="shared" si="51"/>
        <v>2.110570238740558E-2</v>
      </c>
      <c r="Z216">
        <f t="shared" si="54"/>
        <v>4.8488171226939422E-2</v>
      </c>
      <c r="AA216">
        <f t="shared" si="57"/>
        <v>0.11139656241541251</v>
      </c>
      <c r="AB216">
        <f t="shared" si="67"/>
        <v>0.21171434591476623</v>
      </c>
    </row>
    <row r="217" spans="1:28" x14ac:dyDescent="0.2">
      <c r="A217">
        <v>203</v>
      </c>
      <c r="B217">
        <f t="shared" si="58"/>
        <v>20</v>
      </c>
      <c r="C217">
        <f t="shared" si="59"/>
        <v>2</v>
      </c>
      <c r="D217">
        <f t="shared" si="60"/>
        <v>485.33333333333331</v>
      </c>
      <c r="E217">
        <f t="shared" si="61"/>
        <v>-185.33333333333331</v>
      </c>
      <c r="F217" t="e">
        <f t="shared" si="62"/>
        <v>#N/A</v>
      </c>
      <c r="G217" t="e">
        <f t="shared" si="63"/>
        <v>#N/A</v>
      </c>
      <c r="H217">
        <f t="shared" si="64"/>
        <v>1.3907547936402504E-8</v>
      </c>
      <c r="I217">
        <f t="shared" ref="I217:I280" si="68">$C$11*(EXP(-$C$7*($D217-($I$14-1)*$C$3))-EXP(-$C$5*($D217-($I$14-1)*$C$3)))</f>
        <v>3.1951154873175993E-8</v>
      </c>
      <c r="J217">
        <f t="shared" si="44"/>
        <v>7.3404478086145514E-8</v>
      </c>
      <c r="K217">
        <f t="shared" si="47"/>
        <v>1.6863920645394254E-7</v>
      </c>
      <c r="L217">
        <f t="shared" si="50"/>
        <v>3.8743115808329837E-7</v>
      </c>
      <c r="M217">
        <f t="shared" si="53"/>
        <v>8.9008306792976069E-7</v>
      </c>
      <c r="N217">
        <f t="shared" si="56"/>
        <v>2.044873911883261E-6</v>
      </c>
      <c r="O217">
        <f t="shared" si="66"/>
        <v>4.6978865975133078E-6</v>
      </c>
      <c r="P217">
        <f t="shared" si="43"/>
        <v>1.0792909213052309E-5</v>
      </c>
      <c r="Q217">
        <f t="shared" si="46"/>
        <v>2.4795594117331065E-5</v>
      </c>
      <c r="R217">
        <f t="shared" si="49"/>
        <v>5.6965316347504718E-5</v>
      </c>
      <c r="S217">
        <f t="shared" si="52"/>
        <v>1.3087193036052876E-4</v>
      </c>
      <c r="T217">
        <f t="shared" si="55"/>
        <v>3.0066474224085186E-4</v>
      </c>
      <c r="U217">
        <f t="shared" si="65"/>
        <v>6.9074618963534758E-4</v>
      </c>
      <c r="V217">
        <f t="shared" si="42"/>
        <v>1.5869180235091877E-3</v>
      </c>
      <c r="W217">
        <f t="shared" si="45"/>
        <v>3.6457802462403002E-3</v>
      </c>
      <c r="X217">
        <f t="shared" si="48"/>
        <v>8.375803543073837E-3</v>
      </c>
      <c r="Y217">
        <f t="shared" si="51"/>
        <v>1.9242543503414505E-2</v>
      </c>
      <c r="Z217">
        <f t="shared" si="54"/>
        <v>4.4207756136662224E-2</v>
      </c>
      <c r="AA217">
        <f t="shared" si="57"/>
        <v>0.10156275308960346</v>
      </c>
      <c r="AB217">
        <f t="shared" si="67"/>
        <v>0.22636765044372906</v>
      </c>
    </row>
    <row r="218" spans="1:28" x14ac:dyDescent="0.2">
      <c r="A218">
        <v>204</v>
      </c>
      <c r="B218">
        <f t="shared" si="58"/>
        <v>20</v>
      </c>
      <c r="C218">
        <f t="shared" si="59"/>
        <v>3</v>
      </c>
      <c r="D218">
        <f t="shared" si="60"/>
        <v>488</v>
      </c>
      <c r="E218">
        <f t="shared" si="61"/>
        <v>-188</v>
      </c>
      <c r="F218" t="e">
        <f t="shared" si="62"/>
        <v>#N/A</v>
      </c>
      <c r="G218" t="e">
        <f t="shared" si="63"/>
        <v>#N/A</v>
      </c>
      <c r="H218">
        <f t="shared" si="64"/>
        <v>1.2679824214319598E-8</v>
      </c>
      <c r="I218">
        <f t="shared" si="68"/>
        <v>2.9130586433280992E-8</v>
      </c>
      <c r="J218">
        <f t="shared" si="44"/>
        <v>6.6924513432017646E-8</v>
      </c>
      <c r="K218">
        <f t="shared" si="47"/>
        <v>1.5375215697667134E-7</v>
      </c>
      <c r="L218">
        <f t="shared" si="50"/>
        <v>3.532296995926965E-7</v>
      </c>
      <c r="M218">
        <f t="shared" si="53"/>
        <v>8.1150874971645335E-7</v>
      </c>
      <c r="N218">
        <f t="shared" si="56"/>
        <v>1.8643575317299811E-6</v>
      </c>
      <c r="O218">
        <f t="shared" si="66"/>
        <v>4.2831688596491243E-6</v>
      </c>
      <c r="P218">
        <f t="shared" si="43"/>
        <v>9.8401380465069519E-6</v>
      </c>
      <c r="Q218">
        <f t="shared" si="46"/>
        <v>2.2606700773932549E-5</v>
      </c>
      <c r="R218">
        <f t="shared" si="49"/>
        <v>5.1936559981853035E-5</v>
      </c>
      <c r="S218">
        <f t="shared" si="52"/>
        <v>1.1931888203071885E-4</v>
      </c>
      <c r="T218">
        <f t="shared" si="55"/>
        <v>2.7412280701754406E-4</v>
      </c>
      <c r="U218">
        <f t="shared" si="65"/>
        <v>6.297688349764446E-4</v>
      </c>
      <c r="V218">
        <f t="shared" si="42"/>
        <v>1.4468288495316827E-3</v>
      </c>
      <c r="W218">
        <f t="shared" si="45"/>
        <v>3.3239398388385934E-3</v>
      </c>
      <c r="X218">
        <f t="shared" si="48"/>
        <v>7.6364084499660045E-3</v>
      </c>
      <c r="Y218">
        <f t="shared" si="51"/>
        <v>1.7543859649122806E-2</v>
      </c>
      <c r="Z218">
        <f t="shared" si="54"/>
        <v>4.0305205438492468E-2</v>
      </c>
      <c r="AA218">
        <f t="shared" si="57"/>
        <v>9.2597046304671707E-2</v>
      </c>
      <c r="AB218">
        <f t="shared" si="67"/>
        <v>0.21163565845759974</v>
      </c>
    </row>
    <row r="219" spans="1:28" x14ac:dyDescent="0.2">
      <c r="A219">
        <v>205</v>
      </c>
      <c r="B219">
        <f t="shared" si="58"/>
        <v>20</v>
      </c>
      <c r="C219">
        <f t="shared" si="59"/>
        <v>4</v>
      </c>
      <c r="D219">
        <f t="shared" si="60"/>
        <v>490.66666666666663</v>
      </c>
      <c r="E219">
        <f t="shared" si="61"/>
        <v>-190.66666666666663</v>
      </c>
      <c r="F219" t="e">
        <f t="shared" si="62"/>
        <v>#N/A</v>
      </c>
      <c r="G219" t="e">
        <f t="shared" si="63"/>
        <v>#N/A</v>
      </c>
      <c r="H219">
        <f t="shared" si="64"/>
        <v>1.1560480887160213E-8</v>
      </c>
      <c r="I219">
        <f t="shared" si="68"/>
        <v>2.6559010756111206E-8</v>
      </c>
      <c r="J219">
        <f t="shared" si="44"/>
        <v>6.1016583931787004E-8</v>
      </c>
      <c r="K219">
        <f t="shared" si="47"/>
        <v>1.4017929917996454E-7</v>
      </c>
      <c r="L219">
        <f t="shared" si="50"/>
        <v>3.2204746074532494E-7</v>
      </c>
      <c r="M219">
        <f t="shared" si="53"/>
        <v>7.3987077677825417E-7</v>
      </c>
      <c r="N219">
        <f t="shared" si="56"/>
        <v>1.6997766883911151E-6</v>
      </c>
      <c r="O219">
        <f t="shared" si="66"/>
        <v>3.905061371634364E-6</v>
      </c>
      <c r="P219">
        <f t="shared" si="43"/>
        <v>8.9714751475177185E-6</v>
      </c>
      <c r="Q219">
        <f t="shared" si="46"/>
        <v>2.0611037487700776E-5</v>
      </c>
      <c r="R219">
        <f t="shared" si="49"/>
        <v>4.7351729713808206E-5</v>
      </c>
      <c r="S219">
        <f t="shared" si="52"/>
        <v>1.0878570805703143E-4</v>
      </c>
      <c r="T219">
        <f t="shared" si="55"/>
        <v>2.499239277845994E-4</v>
      </c>
      <c r="U219">
        <f t="shared" si="65"/>
        <v>5.7417440944113431E-4</v>
      </c>
      <c r="V219">
        <f t="shared" ref="V219:V282" si="69">$C$11*(EXP(-$C$7*($D219-($V$14-1)*$C$3))-EXP(-$C$5*($D219-($V$14-1)*$C$3)))</f>
        <v>1.319106399212849E-3</v>
      </c>
      <c r="W219">
        <f t="shared" si="45"/>
        <v>3.0305107016837239E-3</v>
      </c>
      <c r="X219">
        <f t="shared" si="48"/>
        <v>6.9622853156500082E-3</v>
      </c>
      <c r="Y219">
        <f t="shared" si="51"/>
        <v>1.5995131378214355E-2</v>
      </c>
      <c r="Z219">
        <f t="shared" si="54"/>
        <v>3.6747162204232561E-2</v>
      </c>
      <c r="AA219">
        <f t="shared" si="57"/>
        <v>8.442280953932943E-2</v>
      </c>
      <c r="AB219">
        <f t="shared" si="67"/>
        <v>0.19377999836034945</v>
      </c>
    </row>
    <row r="220" spans="1:28" x14ac:dyDescent="0.2">
      <c r="A220">
        <v>206</v>
      </c>
      <c r="B220">
        <f t="shared" si="58"/>
        <v>20</v>
      </c>
      <c r="C220">
        <f t="shared" si="59"/>
        <v>5</v>
      </c>
      <c r="D220">
        <f t="shared" si="60"/>
        <v>493.33333333333337</v>
      </c>
      <c r="E220">
        <f t="shared" si="61"/>
        <v>-193.33333333333337</v>
      </c>
      <c r="F220" t="e">
        <f t="shared" si="62"/>
        <v>#N/A</v>
      </c>
      <c r="G220" t="e">
        <f t="shared" si="63"/>
        <v>#N/A</v>
      </c>
      <c r="H220">
        <f t="shared" si="64"/>
        <v>1.0539950403371387E-8</v>
      </c>
      <c r="I220">
        <f t="shared" si="68"/>
        <v>2.4214447380206099E-8</v>
      </c>
      <c r="J220">
        <f t="shared" si="44"/>
        <v>5.5630191745610023E-8</v>
      </c>
      <c r="K220">
        <f t="shared" si="47"/>
        <v>1.2780461949270376E-7</v>
      </c>
      <c r="L220">
        <f t="shared" si="50"/>
        <v>2.936179123445811E-7</v>
      </c>
      <c r="M220">
        <f t="shared" si="53"/>
        <v>6.7455682581576795E-7</v>
      </c>
      <c r="N220">
        <f t="shared" si="56"/>
        <v>1.5497246323331882E-6</v>
      </c>
      <c r="O220">
        <f t="shared" si="66"/>
        <v>3.5603322717190373E-6</v>
      </c>
      <c r="P220">
        <f t="shared" si="43"/>
        <v>8.1794956475330304E-6</v>
      </c>
      <c r="Q220">
        <f t="shared" si="46"/>
        <v>1.8791546390053201E-5</v>
      </c>
      <c r="R220">
        <f t="shared" si="49"/>
        <v>4.3171636852209169E-5</v>
      </c>
      <c r="S220">
        <f t="shared" si="52"/>
        <v>9.9182376469324112E-5</v>
      </c>
      <c r="T220">
        <f t="shared" si="55"/>
        <v>2.2786126539001828E-4</v>
      </c>
      <c r="U220">
        <f t="shared" si="65"/>
        <v>5.2348772144211373E-4</v>
      </c>
      <c r="V220">
        <f t="shared" si="69"/>
        <v>1.2026589689634042E-3</v>
      </c>
      <c r="W220">
        <f t="shared" si="45"/>
        <v>2.762984758541386E-3</v>
      </c>
      <c r="X220">
        <f t="shared" si="48"/>
        <v>6.347672094036738E-3</v>
      </c>
      <c r="Y220">
        <f t="shared" si="51"/>
        <v>1.4583120984961173E-2</v>
      </c>
      <c r="Z220">
        <f t="shared" si="54"/>
        <v>3.3503214172295286E-2</v>
      </c>
      <c r="AA220">
        <f t="shared" si="57"/>
        <v>7.6970174012036846E-2</v>
      </c>
      <c r="AB220">
        <f t="shared" si="67"/>
        <v>0.17680382811963441</v>
      </c>
    </row>
    <row r="221" spans="1:28" x14ac:dyDescent="0.2">
      <c r="A221">
        <v>207</v>
      </c>
      <c r="B221">
        <f t="shared" si="58"/>
        <v>20</v>
      </c>
      <c r="C221">
        <f t="shared" si="59"/>
        <v>6</v>
      </c>
      <c r="D221">
        <f t="shared" si="60"/>
        <v>496</v>
      </c>
      <c r="E221">
        <f t="shared" si="61"/>
        <v>-196</v>
      </c>
      <c r="F221" t="e">
        <f t="shared" si="62"/>
        <v>#N/A</v>
      </c>
      <c r="G221" t="e">
        <f t="shared" si="63"/>
        <v>#N/A</v>
      </c>
      <c r="H221">
        <f t="shared" si="64"/>
        <v>9.6095098110419535E-9</v>
      </c>
      <c r="I221">
        <f t="shared" si="68"/>
        <v>2.2076856224543524E-8</v>
      </c>
      <c r="J221">
        <f t="shared" si="44"/>
        <v>5.07192968572784E-8</v>
      </c>
      <c r="K221">
        <f t="shared" si="47"/>
        <v>1.1652234573312398E-7</v>
      </c>
      <c r="L221">
        <f t="shared" si="50"/>
        <v>2.6769805372807064E-7</v>
      </c>
      <c r="M221">
        <f t="shared" si="53"/>
        <v>6.1500862790668418E-7</v>
      </c>
      <c r="N221">
        <f t="shared" si="56"/>
        <v>1.4129187983707839E-6</v>
      </c>
      <c r="O221">
        <f t="shared" si="66"/>
        <v>3.2460349988658138E-6</v>
      </c>
      <c r="P221">
        <f t="shared" si="43"/>
        <v>7.4574301269199262E-6</v>
      </c>
      <c r="Q221">
        <f t="shared" si="46"/>
        <v>1.7132675438596497E-5</v>
      </c>
      <c r="R221">
        <f t="shared" si="49"/>
        <v>3.9360552186027815E-5</v>
      </c>
      <c r="S221">
        <f t="shared" si="52"/>
        <v>9.0426803095730208E-5</v>
      </c>
      <c r="T221">
        <f t="shared" si="55"/>
        <v>2.0774623992741217E-4</v>
      </c>
      <c r="U221">
        <f t="shared" si="65"/>
        <v>4.7727552812287512E-4</v>
      </c>
      <c r="V221">
        <f t="shared" si="69"/>
        <v>1.0964912280701756E-3</v>
      </c>
      <c r="W221">
        <f t="shared" si="45"/>
        <v>2.5190753399057793E-3</v>
      </c>
      <c r="X221">
        <f t="shared" si="48"/>
        <v>5.7873153981267316E-3</v>
      </c>
      <c r="Y221">
        <f t="shared" si="51"/>
        <v>1.329575935535437E-2</v>
      </c>
      <c r="Z221">
        <f t="shared" si="54"/>
        <v>3.0545633799864007E-2</v>
      </c>
      <c r="AA221">
        <f t="shared" si="57"/>
        <v>7.0175438596235928E-2</v>
      </c>
      <c r="AB221">
        <f t="shared" si="67"/>
        <v>0.16121653858511018</v>
      </c>
    </row>
    <row r="222" spans="1:28" x14ac:dyDescent="0.2">
      <c r="A222">
        <v>208</v>
      </c>
      <c r="B222">
        <f t="shared" si="58"/>
        <v>20</v>
      </c>
      <c r="C222">
        <f t="shared" si="59"/>
        <v>7</v>
      </c>
      <c r="D222">
        <f t="shared" si="60"/>
        <v>498.66666666666669</v>
      </c>
      <c r="E222">
        <f t="shared" si="61"/>
        <v>-198.66666666666669</v>
      </c>
      <c r="F222" t="e">
        <f t="shared" si="62"/>
        <v>#N/A</v>
      </c>
      <c r="G222" t="e">
        <f t="shared" si="63"/>
        <v>#N/A</v>
      </c>
      <c r="H222">
        <f t="shared" si="64"/>
        <v>8.7612061987477489E-9</v>
      </c>
      <c r="I222">
        <f t="shared" si="68"/>
        <v>2.0127966296582732E-8</v>
      </c>
      <c r="J222">
        <f t="shared" si="44"/>
        <v>4.6241923548640779E-8</v>
      </c>
      <c r="K222">
        <f t="shared" si="47"/>
        <v>1.0623604302444465E-7</v>
      </c>
      <c r="L222">
        <f t="shared" si="50"/>
        <v>2.4406633572714764E-7</v>
      </c>
      <c r="M222">
        <f t="shared" si="53"/>
        <v>5.6071719671985624E-7</v>
      </c>
      <c r="N222">
        <f t="shared" si="56"/>
        <v>1.2881898429812955E-6</v>
      </c>
      <c r="O222">
        <f t="shared" si="66"/>
        <v>2.9594831071130065E-6</v>
      </c>
      <c r="P222">
        <f t="shared" si="43"/>
        <v>6.7991067535644493E-6</v>
      </c>
      <c r="Q222">
        <f t="shared" si="46"/>
        <v>1.5620245486537432E-5</v>
      </c>
      <c r="R222">
        <f t="shared" si="49"/>
        <v>3.5885900590070813E-5</v>
      </c>
      <c r="S222">
        <f t="shared" si="52"/>
        <v>8.2444149950802967E-5</v>
      </c>
      <c r="T222">
        <f t="shared" si="55"/>
        <v>1.894069188552325E-4</v>
      </c>
      <c r="U222">
        <f t="shared" si="65"/>
        <v>4.3514283222812459E-4</v>
      </c>
      <c r="V222">
        <f t="shared" si="69"/>
        <v>9.9969571113839523E-4</v>
      </c>
      <c r="W222">
        <f t="shared" si="45"/>
        <v>2.2966976377645312E-3</v>
      </c>
      <c r="X222">
        <f t="shared" si="48"/>
        <v>5.2764255968513873E-3</v>
      </c>
      <c r="Y222">
        <f t="shared" si="51"/>
        <v>1.2122042806734871E-2</v>
      </c>
      <c r="Z222">
        <f t="shared" si="54"/>
        <v>2.7849141262599974E-2</v>
      </c>
      <c r="AA222">
        <f t="shared" si="57"/>
        <v>6.3980525512817063E-2</v>
      </c>
      <c r="AB222">
        <f t="shared" si="67"/>
        <v>0.14698797426010415</v>
      </c>
    </row>
    <row r="223" spans="1:28" x14ac:dyDescent="0.2">
      <c r="A223">
        <v>209</v>
      </c>
      <c r="B223">
        <f t="shared" si="58"/>
        <v>20</v>
      </c>
      <c r="C223">
        <f t="shared" si="59"/>
        <v>8</v>
      </c>
      <c r="D223">
        <f t="shared" si="60"/>
        <v>501.33333333333337</v>
      </c>
      <c r="E223">
        <f t="shared" si="61"/>
        <v>-201.33333333333337</v>
      </c>
      <c r="F223" t="e">
        <f t="shared" si="62"/>
        <v>#N/A</v>
      </c>
      <c r="G223" t="e">
        <f t="shared" si="63"/>
        <v>#N/A</v>
      </c>
      <c r="H223">
        <f t="shared" si="64"/>
        <v>7.9877887182939816E-9</v>
      </c>
      <c r="I223">
        <f t="shared" si="68"/>
        <v>1.8351119521536345E-8</v>
      </c>
      <c r="J223">
        <f t="shared" si="44"/>
        <v>4.2159801613485557E-8</v>
      </c>
      <c r="K223">
        <f t="shared" si="47"/>
        <v>9.6857789520824421E-8</v>
      </c>
      <c r="L223">
        <f t="shared" si="50"/>
        <v>2.2252076698244015E-7</v>
      </c>
      <c r="M223">
        <f t="shared" si="53"/>
        <v>5.1121847797081419E-7</v>
      </c>
      <c r="N223">
        <f t="shared" si="56"/>
        <v>1.1744716493783244E-6</v>
      </c>
      <c r="O223">
        <f t="shared" si="66"/>
        <v>2.6982273032630722E-6</v>
      </c>
      <c r="P223">
        <f t="shared" ref="P223:P286" si="70">$C$11*(EXP(-$C$7*($D223-($P$14-1)*$C$3))-EXP(-$C$5*($D223-($P$14-1)*$C$3)))</f>
        <v>6.1988985293327553E-6</v>
      </c>
      <c r="Q223">
        <f t="shared" si="46"/>
        <v>1.4241329086876151E-5</v>
      </c>
      <c r="R223">
        <f t="shared" si="49"/>
        <v>3.2717982590132128E-5</v>
      </c>
      <c r="S223">
        <f t="shared" si="52"/>
        <v>7.5166185560212817E-5</v>
      </c>
      <c r="T223">
        <f t="shared" si="55"/>
        <v>1.726865474088367E-4</v>
      </c>
      <c r="U223">
        <f t="shared" si="65"/>
        <v>3.9672950587729612E-4</v>
      </c>
      <c r="V223">
        <f t="shared" si="69"/>
        <v>9.1144506156007343E-4</v>
      </c>
      <c r="W223">
        <f t="shared" si="45"/>
        <v>2.0939508857684553E-3</v>
      </c>
      <c r="X223">
        <f t="shared" si="48"/>
        <v>4.8106358758536185E-3</v>
      </c>
      <c r="Y223">
        <f t="shared" si="51"/>
        <v>1.105193903416554E-2</v>
      </c>
      <c r="Z223">
        <f t="shared" si="54"/>
        <v>2.5390688376146955E-2</v>
      </c>
      <c r="AA223">
        <f t="shared" si="57"/>
        <v>5.833248393983835E-2</v>
      </c>
      <c r="AB223">
        <f t="shared" si="67"/>
        <v>0.13401275045313807</v>
      </c>
    </row>
    <row r="224" spans="1:28" x14ac:dyDescent="0.2">
      <c r="A224">
        <v>210</v>
      </c>
      <c r="B224">
        <f t="shared" si="58"/>
        <v>20</v>
      </c>
      <c r="C224">
        <f t="shared" si="59"/>
        <v>9</v>
      </c>
      <c r="D224">
        <f t="shared" si="60"/>
        <v>504</v>
      </c>
      <c r="E224">
        <f t="shared" si="61"/>
        <v>-204</v>
      </c>
      <c r="F224" t="e">
        <f t="shared" si="62"/>
        <v>#N/A</v>
      </c>
      <c r="G224" t="e">
        <f t="shared" si="63"/>
        <v>#N/A</v>
      </c>
      <c r="H224">
        <f t="shared" si="64"/>
        <v>7.2826466083202471E-9</v>
      </c>
      <c r="I224">
        <f t="shared" si="68"/>
        <v>1.6731128358004412E-8</v>
      </c>
      <c r="J224">
        <f t="shared" si="44"/>
        <v>3.8438039244167821E-8</v>
      </c>
      <c r="K224">
        <f t="shared" si="47"/>
        <v>8.8307424898174111E-8</v>
      </c>
      <c r="L224">
        <f t="shared" si="50"/>
        <v>2.0287718742911363E-7</v>
      </c>
      <c r="M224">
        <f t="shared" si="53"/>
        <v>4.6608938293249603E-7</v>
      </c>
      <c r="N224">
        <f t="shared" si="56"/>
        <v>1.0707922149122809E-6</v>
      </c>
      <c r="O224">
        <f t="shared" si="66"/>
        <v>2.4600345116267376E-6</v>
      </c>
      <c r="P224">
        <f t="shared" si="70"/>
        <v>5.6516751934831363E-6</v>
      </c>
      <c r="Q224">
        <f t="shared" si="46"/>
        <v>1.2984139995463257E-5</v>
      </c>
      <c r="R224">
        <f t="shared" si="49"/>
        <v>2.9829720507679708E-5</v>
      </c>
      <c r="S224">
        <f t="shared" si="52"/>
        <v>6.8530701754386002E-5</v>
      </c>
      <c r="T224">
        <f t="shared" si="55"/>
        <v>1.5744220874411129E-4</v>
      </c>
      <c r="U224">
        <f t="shared" si="65"/>
        <v>3.6170721238292089E-4</v>
      </c>
      <c r="V224">
        <f t="shared" si="69"/>
        <v>8.3098495970964812E-4</v>
      </c>
      <c r="W224">
        <f t="shared" si="45"/>
        <v>1.9091021124915007E-3</v>
      </c>
      <c r="X224">
        <f t="shared" si="48"/>
        <v>4.3859649122807032E-3</v>
      </c>
      <c r="Y224">
        <f t="shared" si="51"/>
        <v>1.0076301359623119E-2</v>
      </c>
      <c r="Z224">
        <f t="shared" si="54"/>
        <v>2.3149261592506919E-2</v>
      </c>
      <c r="AA224">
        <f t="shared" si="57"/>
        <v>5.3183037421416487E-2</v>
      </c>
      <c r="AB224">
        <f t="shared" si="67"/>
        <v>0.12218251846832767</v>
      </c>
    </row>
    <row r="225" spans="1:30" s="1" customFormat="1" x14ac:dyDescent="0.2">
      <c r="A225" s="1">
        <v>211</v>
      </c>
      <c r="B225" s="1">
        <f t="shared" si="58"/>
        <v>21</v>
      </c>
      <c r="C225" s="1">
        <f t="shared" si="59"/>
        <v>0</v>
      </c>
      <c r="D225" s="1">
        <f t="shared" si="60"/>
        <v>504</v>
      </c>
      <c r="E225" s="1">
        <f t="shared" si="61"/>
        <v>-204</v>
      </c>
      <c r="F225" s="1" t="e">
        <f t="shared" si="62"/>
        <v>#N/A</v>
      </c>
      <c r="G225" s="1" t="e">
        <f t="shared" si="63"/>
        <v>#N/A</v>
      </c>
      <c r="H225" s="1">
        <f t="shared" si="64"/>
        <v>7.2826466083202471E-9</v>
      </c>
      <c r="I225" s="1">
        <f t="shared" si="68"/>
        <v>1.6731128358004412E-8</v>
      </c>
      <c r="J225" s="1">
        <f t="shared" si="44"/>
        <v>3.8438039244167821E-8</v>
      </c>
      <c r="K225" s="1">
        <f t="shared" si="47"/>
        <v>8.8307424898174111E-8</v>
      </c>
      <c r="L225" s="1">
        <f t="shared" si="50"/>
        <v>2.0287718742911363E-7</v>
      </c>
      <c r="M225" s="1">
        <f t="shared" si="53"/>
        <v>4.6608938293249603E-7</v>
      </c>
      <c r="N225" s="1">
        <f t="shared" si="56"/>
        <v>1.0707922149122809E-6</v>
      </c>
      <c r="O225" s="1">
        <f t="shared" si="66"/>
        <v>2.4600345116267376E-6</v>
      </c>
      <c r="P225" s="1">
        <f t="shared" si="70"/>
        <v>5.6516751934831363E-6</v>
      </c>
      <c r="Q225" s="1">
        <f t="shared" si="46"/>
        <v>1.2984139995463257E-5</v>
      </c>
      <c r="R225" s="1">
        <f t="shared" si="49"/>
        <v>2.9829720507679708E-5</v>
      </c>
      <c r="S225" s="1">
        <f t="shared" si="52"/>
        <v>6.8530701754386002E-5</v>
      </c>
      <c r="T225" s="1">
        <f t="shared" si="55"/>
        <v>1.5744220874411129E-4</v>
      </c>
      <c r="U225" s="1">
        <f t="shared" si="65"/>
        <v>3.6170721238292089E-4</v>
      </c>
      <c r="V225" s="1">
        <f t="shared" si="69"/>
        <v>8.3098495970964812E-4</v>
      </c>
      <c r="W225" s="1">
        <f t="shared" si="45"/>
        <v>1.9091021124915007E-3</v>
      </c>
      <c r="X225" s="1">
        <f t="shared" si="48"/>
        <v>4.3859649122807032E-3</v>
      </c>
      <c r="Y225" s="1">
        <f t="shared" si="51"/>
        <v>1.0076301359623119E-2</v>
      </c>
      <c r="Z225" s="1">
        <f t="shared" si="54"/>
        <v>2.3149261592506919E-2</v>
      </c>
      <c r="AA225" s="1">
        <f t="shared" si="57"/>
        <v>5.3183037421416487E-2</v>
      </c>
      <c r="AB225" s="1">
        <f t="shared" si="67"/>
        <v>0.12218251846832767</v>
      </c>
      <c r="AC225" s="1">
        <f t="shared" ref="AC225:AC288" si="71">$C$11*(EXP(-$C$7*($D225-($AC$14-1)*$C$3))-EXP(-$C$5*($D225-($AC$14-1)*$C$3)))</f>
        <v>0</v>
      </c>
    </row>
    <row r="226" spans="1:30" x14ac:dyDescent="0.2">
      <c r="A226">
        <v>212</v>
      </c>
      <c r="B226">
        <f t="shared" si="58"/>
        <v>21</v>
      </c>
      <c r="C226">
        <f t="shared" si="59"/>
        <v>1</v>
      </c>
      <c r="D226">
        <f t="shared" si="60"/>
        <v>506.66666666666663</v>
      </c>
      <c r="E226">
        <f t="shared" si="61"/>
        <v>-206.66666666666663</v>
      </c>
      <c r="F226" t="e">
        <f t="shared" si="62"/>
        <v>#N/A</v>
      </c>
      <c r="G226" t="e">
        <f t="shared" si="63"/>
        <v>#N/A</v>
      </c>
      <c r="H226">
        <f t="shared" si="64"/>
        <v>6.6397526890277999E-9</v>
      </c>
      <c r="I226">
        <f t="shared" si="68"/>
        <v>1.5254145982946751E-8</v>
      </c>
      <c r="J226">
        <f t="shared" si="44"/>
        <v>3.5044824794991128E-8</v>
      </c>
      <c r="K226">
        <f t="shared" si="47"/>
        <v>8.0511865186331221E-8</v>
      </c>
      <c r="L226">
        <f t="shared" si="50"/>
        <v>1.8496769419456349E-7</v>
      </c>
      <c r="M226">
        <f t="shared" si="53"/>
        <v>4.2494417209777946E-7</v>
      </c>
      <c r="N226">
        <f t="shared" si="56"/>
        <v>9.7626534290859079E-7</v>
      </c>
      <c r="O226">
        <f t="shared" si="66"/>
        <v>2.2428687868794292E-6</v>
      </c>
      <c r="P226">
        <f t="shared" si="70"/>
        <v>5.1527593719251922E-6</v>
      </c>
      <c r="Q226">
        <f t="shared" si="46"/>
        <v>1.1837932428452048E-5</v>
      </c>
      <c r="R226">
        <f t="shared" si="49"/>
        <v>2.7196427014257848E-5</v>
      </c>
      <c r="S226">
        <f t="shared" si="52"/>
        <v>6.2480981946149851E-5</v>
      </c>
      <c r="T226">
        <f t="shared" si="55"/>
        <v>1.4354360236028352E-4</v>
      </c>
      <c r="U226">
        <f t="shared" si="65"/>
        <v>3.2977659980321246E-4</v>
      </c>
      <c r="V226">
        <f t="shared" si="69"/>
        <v>7.5762767542093086E-4</v>
      </c>
      <c r="W226">
        <f t="shared" si="45"/>
        <v>1.7405713289125018E-3</v>
      </c>
      <c r="X226">
        <f t="shared" si="48"/>
        <v>3.9987828445535887E-3</v>
      </c>
      <c r="Y226">
        <f t="shared" si="51"/>
        <v>9.1867905510581438E-3</v>
      </c>
      <c r="Z226">
        <f t="shared" si="54"/>
        <v>2.110570238740558E-2</v>
      </c>
      <c r="AA226">
        <f t="shared" si="57"/>
        <v>4.8488171226939422E-2</v>
      </c>
      <c r="AB226">
        <f t="shared" si="67"/>
        <v>0.11139656241541251</v>
      </c>
      <c r="AC226">
        <f t="shared" si="71"/>
        <v>0.21171434591476623</v>
      </c>
    </row>
    <row r="227" spans="1:30" x14ac:dyDescent="0.2">
      <c r="A227">
        <v>213</v>
      </c>
      <c r="B227">
        <f t="shared" si="58"/>
        <v>21</v>
      </c>
      <c r="C227">
        <f t="shared" si="59"/>
        <v>2</v>
      </c>
      <c r="D227">
        <f t="shared" si="60"/>
        <v>509.33333333333331</v>
      </c>
      <c r="E227">
        <f t="shared" si="61"/>
        <v>-209.33333333333331</v>
      </c>
      <c r="F227" t="e">
        <f t="shared" si="62"/>
        <v>#N/A</v>
      </c>
      <c r="G227" t="e">
        <f t="shared" si="63"/>
        <v>#N/A</v>
      </c>
      <c r="H227">
        <f t="shared" si="64"/>
        <v>6.0536118450515453E-9</v>
      </c>
      <c r="I227">
        <f t="shared" si="68"/>
        <v>1.3907547936402504E-8</v>
      </c>
      <c r="J227">
        <f t="shared" ref="J227:J290" si="72">$C$11*(EXP(-$C$7*($D227-($J$14-1)*$C$3))-EXP(-$C$5*($D227-($J$14-1)*$C$3)))</f>
        <v>3.1951154873175993E-8</v>
      </c>
      <c r="K227">
        <f t="shared" si="47"/>
        <v>7.3404478086145514E-8</v>
      </c>
      <c r="L227">
        <f t="shared" si="50"/>
        <v>1.6863920645394254E-7</v>
      </c>
      <c r="M227">
        <f t="shared" si="53"/>
        <v>3.8743115808329837E-7</v>
      </c>
      <c r="N227">
        <f t="shared" si="56"/>
        <v>8.9008306792976069E-7</v>
      </c>
      <c r="O227">
        <f t="shared" si="66"/>
        <v>2.044873911883261E-6</v>
      </c>
      <c r="P227">
        <f t="shared" si="70"/>
        <v>4.6978865975133078E-6</v>
      </c>
      <c r="Q227">
        <f t="shared" si="46"/>
        <v>1.0792909213052309E-5</v>
      </c>
      <c r="R227">
        <f t="shared" si="49"/>
        <v>2.4795594117331065E-5</v>
      </c>
      <c r="S227">
        <f t="shared" si="52"/>
        <v>5.6965316347504718E-5</v>
      </c>
      <c r="T227">
        <f t="shared" si="55"/>
        <v>1.3087193036052876E-4</v>
      </c>
      <c r="U227">
        <f t="shared" si="65"/>
        <v>3.0066474224085186E-4</v>
      </c>
      <c r="V227">
        <f t="shared" si="69"/>
        <v>6.9074618963534758E-4</v>
      </c>
      <c r="W227">
        <f t="shared" si="45"/>
        <v>1.5869180235091877E-3</v>
      </c>
      <c r="X227">
        <f t="shared" si="48"/>
        <v>3.6457802462403002E-3</v>
      </c>
      <c r="Y227">
        <f t="shared" si="51"/>
        <v>8.375803543073837E-3</v>
      </c>
      <c r="Z227">
        <f t="shared" si="54"/>
        <v>1.9242543503414505E-2</v>
      </c>
      <c r="AA227">
        <f t="shared" si="57"/>
        <v>4.4207756136662224E-2</v>
      </c>
      <c r="AB227">
        <f t="shared" si="67"/>
        <v>0.10156275308960346</v>
      </c>
      <c r="AC227">
        <f t="shared" si="71"/>
        <v>0.22636765044372906</v>
      </c>
    </row>
    <row r="228" spans="1:30" x14ac:dyDescent="0.2">
      <c r="A228">
        <v>214</v>
      </c>
      <c r="B228">
        <f t="shared" si="58"/>
        <v>21</v>
      </c>
      <c r="C228">
        <f t="shared" si="59"/>
        <v>3</v>
      </c>
      <c r="D228">
        <f t="shared" si="60"/>
        <v>512</v>
      </c>
      <c r="E228">
        <f t="shared" si="61"/>
        <v>-212</v>
      </c>
      <c r="F228" t="e">
        <f t="shared" si="62"/>
        <v>#N/A</v>
      </c>
      <c r="G228" t="e">
        <f t="shared" si="63"/>
        <v>#N/A</v>
      </c>
      <c r="H228">
        <f t="shared" si="64"/>
        <v>5.5192140561358803E-9</v>
      </c>
      <c r="I228">
        <f t="shared" si="68"/>
        <v>1.2679824214319598E-8</v>
      </c>
      <c r="J228">
        <f t="shared" si="72"/>
        <v>2.9130586433280992E-8</v>
      </c>
      <c r="K228">
        <f t="shared" si="47"/>
        <v>6.6924513432017646E-8</v>
      </c>
      <c r="L228">
        <f t="shared" si="50"/>
        <v>1.5375215697667134E-7</v>
      </c>
      <c r="M228">
        <f t="shared" si="53"/>
        <v>3.532296995926965E-7</v>
      </c>
      <c r="N228">
        <f t="shared" si="56"/>
        <v>8.1150874971645335E-7</v>
      </c>
      <c r="O228">
        <f t="shared" si="66"/>
        <v>1.8643575317299811E-6</v>
      </c>
      <c r="P228">
        <f t="shared" si="70"/>
        <v>4.2831688596491243E-6</v>
      </c>
      <c r="Q228">
        <f t="shared" si="46"/>
        <v>9.8401380465069519E-6</v>
      </c>
      <c r="R228">
        <f t="shared" si="49"/>
        <v>2.2606700773932549E-5</v>
      </c>
      <c r="S228">
        <f t="shared" si="52"/>
        <v>5.1936559981853035E-5</v>
      </c>
      <c r="T228">
        <f t="shared" si="55"/>
        <v>1.1931888203071885E-4</v>
      </c>
      <c r="U228">
        <f t="shared" si="65"/>
        <v>2.7412280701754406E-4</v>
      </c>
      <c r="V228">
        <f t="shared" si="69"/>
        <v>6.297688349764446E-4</v>
      </c>
      <c r="W228">
        <f t="shared" si="45"/>
        <v>1.4468288495316827E-3</v>
      </c>
      <c r="X228">
        <f t="shared" si="48"/>
        <v>3.3239398388385934E-3</v>
      </c>
      <c r="Y228">
        <f t="shared" si="51"/>
        <v>7.6364084499660045E-3</v>
      </c>
      <c r="Z228">
        <f t="shared" si="54"/>
        <v>1.7543859649122806E-2</v>
      </c>
      <c r="AA228">
        <f t="shared" si="57"/>
        <v>4.0305205438492468E-2</v>
      </c>
      <c r="AB228">
        <f t="shared" si="67"/>
        <v>9.2597046304671707E-2</v>
      </c>
      <c r="AC228">
        <f t="shared" si="71"/>
        <v>0.21163565845759974</v>
      </c>
    </row>
    <row r="229" spans="1:30" x14ac:dyDescent="0.2">
      <c r="A229">
        <v>215</v>
      </c>
      <c r="B229">
        <f t="shared" si="58"/>
        <v>21</v>
      </c>
      <c r="C229">
        <f t="shared" si="59"/>
        <v>4</v>
      </c>
      <c r="D229">
        <f t="shared" si="60"/>
        <v>514.66666666666663</v>
      </c>
      <c r="E229">
        <f t="shared" si="61"/>
        <v>-214.66666666666663</v>
      </c>
      <c r="F229" t="e">
        <f t="shared" si="62"/>
        <v>#N/A</v>
      </c>
      <c r="G229" t="e">
        <f t="shared" si="63"/>
        <v>#N/A</v>
      </c>
      <c r="H229">
        <f t="shared" si="64"/>
        <v>5.0319915741456996E-9</v>
      </c>
      <c r="I229">
        <f t="shared" si="68"/>
        <v>1.1560480887160213E-8</v>
      </c>
      <c r="J229">
        <f t="shared" si="72"/>
        <v>2.6559010756111206E-8</v>
      </c>
      <c r="K229">
        <f t="shared" si="47"/>
        <v>6.1016583931787004E-8</v>
      </c>
      <c r="L229">
        <f t="shared" si="50"/>
        <v>1.4017929917996454E-7</v>
      </c>
      <c r="M229">
        <f t="shared" si="53"/>
        <v>3.2204746074532494E-7</v>
      </c>
      <c r="N229">
        <f t="shared" si="56"/>
        <v>7.3987077677825417E-7</v>
      </c>
      <c r="O229">
        <f t="shared" si="66"/>
        <v>1.6997766883911151E-6</v>
      </c>
      <c r="P229">
        <f t="shared" si="70"/>
        <v>3.905061371634364E-6</v>
      </c>
      <c r="Q229">
        <f t="shared" si="46"/>
        <v>8.9714751475177185E-6</v>
      </c>
      <c r="R229">
        <f t="shared" si="49"/>
        <v>2.0611037487700776E-5</v>
      </c>
      <c r="S229">
        <f t="shared" si="52"/>
        <v>4.7351729713808206E-5</v>
      </c>
      <c r="T229">
        <f t="shared" si="55"/>
        <v>1.0878570805703143E-4</v>
      </c>
      <c r="U229">
        <f t="shared" si="65"/>
        <v>2.499239277845994E-4</v>
      </c>
      <c r="V229">
        <f t="shared" si="69"/>
        <v>5.7417440944113431E-4</v>
      </c>
      <c r="W229">
        <f t="shared" ref="W229:W292" si="73">$C$11*(EXP(-$C$7*($D229-($W$14-1)*$C$3))-EXP(-$C$5*($D229-($W$14-1)*$C$3)))</f>
        <v>1.319106399212849E-3</v>
      </c>
      <c r="X229">
        <f t="shared" si="48"/>
        <v>3.0305107016837239E-3</v>
      </c>
      <c r="Y229">
        <f t="shared" si="51"/>
        <v>6.9622853156500082E-3</v>
      </c>
      <c r="Z229">
        <f t="shared" si="54"/>
        <v>1.5995131378214355E-2</v>
      </c>
      <c r="AA229">
        <f t="shared" si="57"/>
        <v>3.6747162204232561E-2</v>
      </c>
      <c r="AB229">
        <f t="shared" si="67"/>
        <v>8.442280953932943E-2</v>
      </c>
      <c r="AC229">
        <f t="shared" si="71"/>
        <v>0.19377999836034945</v>
      </c>
    </row>
    <row r="230" spans="1:30" x14ac:dyDescent="0.2">
      <c r="A230">
        <v>216</v>
      </c>
      <c r="B230">
        <f t="shared" si="58"/>
        <v>21</v>
      </c>
      <c r="C230">
        <f t="shared" si="59"/>
        <v>5</v>
      </c>
      <c r="D230">
        <f t="shared" si="60"/>
        <v>517.33333333333337</v>
      </c>
      <c r="E230">
        <f t="shared" si="61"/>
        <v>-217.33333333333337</v>
      </c>
      <c r="F230" t="e">
        <f t="shared" si="62"/>
        <v>#N/A</v>
      </c>
      <c r="G230" t="e">
        <f t="shared" si="63"/>
        <v>#N/A</v>
      </c>
      <c r="H230">
        <f t="shared" si="64"/>
        <v>4.5877798803840855E-9</v>
      </c>
      <c r="I230">
        <f t="shared" si="68"/>
        <v>1.0539950403371387E-8</v>
      </c>
      <c r="J230">
        <f t="shared" si="72"/>
        <v>2.4214447380206099E-8</v>
      </c>
      <c r="K230">
        <f t="shared" si="47"/>
        <v>5.5630191745610023E-8</v>
      </c>
      <c r="L230">
        <f t="shared" si="50"/>
        <v>1.2780461949270376E-7</v>
      </c>
      <c r="M230">
        <f t="shared" si="53"/>
        <v>2.936179123445811E-7</v>
      </c>
      <c r="N230">
        <f t="shared" si="56"/>
        <v>6.7455682581576795E-7</v>
      </c>
      <c r="O230">
        <f t="shared" si="66"/>
        <v>1.5497246323331882E-6</v>
      </c>
      <c r="P230">
        <f t="shared" si="70"/>
        <v>3.5603322717190373E-6</v>
      </c>
      <c r="Q230">
        <f t="shared" si="46"/>
        <v>8.1794956475330304E-6</v>
      </c>
      <c r="R230">
        <f t="shared" si="49"/>
        <v>1.8791546390053201E-5</v>
      </c>
      <c r="S230">
        <f t="shared" si="52"/>
        <v>4.3171636852209169E-5</v>
      </c>
      <c r="T230">
        <f t="shared" si="55"/>
        <v>9.9182376469324112E-5</v>
      </c>
      <c r="U230">
        <f t="shared" si="65"/>
        <v>2.2786126539001828E-4</v>
      </c>
      <c r="V230">
        <f t="shared" si="69"/>
        <v>5.2348772144211373E-4</v>
      </c>
      <c r="W230">
        <f t="shared" si="73"/>
        <v>1.2026589689634042E-3</v>
      </c>
      <c r="X230">
        <f t="shared" si="48"/>
        <v>2.762984758541386E-3</v>
      </c>
      <c r="Y230">
        <f t="shared" si="51"/>
        <v>6.347672094036738E-3</v>
      </c>
      <c r="Z230">
        <f t="shared" si="54"/>
        <v>1.4583120984961173E-2</v>
      </c>
      <c r="AA230">
        <f t="shared" si="57"/>
        <v>3.3503214172295286E-2</v>
      </c>
      <c r="AB230">
        <f t="shared" si="67"/>
        <v>7.6970174012036846E-2</v>
      </c>
      <c r="AC230">
        <f t="shared" si="71"/>
        <v>0.17680382811963441</v>
      </c>
    </row>
    <row r="231" spans="1:30" x14ac:dyDescent="0.2">
      <c r="A231">
        <v>217</v>
      </c>
      <c r="B231">
        <f t="shared" si="58"/>
        <v>21</v>
      </c>
      <c r="C231">
        <f t="shared" si="59"/>
        <v>6</v>
      </c>
      <c r="D231">
        <f t="shared" si="60"/>
        <v>520</v>
      </c>
      <c r="E231">
        <f t="shared" si="61"/>
        <v>-220</v>
      </c>
      <c r="F231" t="e">
        <f t="shared" si="62"/>
        <v>#N/A</v>
      </c>
      <c r="G231" t="e">
        <f t="shared" si="63"/>
        <v>#N/A</v>
      </c>
      <c r="H231">
        <f t="shared" si="64"/>
        <v>4.182782089501102E-9</v>
      </c>
      <c r="I231">
        <f t="shared" si="68"/>
        <v>9.6095098110419535E-9</v>
      </c>
      <c r="J231">
        <f t="shared" si="72"/>
        <v>2.2076856224543524E-8</v>
      </c>
      <c r="K231">
        <f t="shared" si="47"/>
        <v>5.07192968572784E-8</v>
      </c>
      <c r="L231">
        <f t="shared" si="50"/>
        <v>1.1652234573312398E-7</v>
      </c>
      <c r="M231">
        <f t="shared" si="53"/>
        <v>2.6769805372807064E-7</v>
      </c>
      <c r="N231">
        <f t="shared" si="56"/>
        <v>6.1500862790668418E-7</v>
      </c>
      <c r="O231">
        <f t="shared" si="66"/>
        <v>1.4129187983707839E-6</v>
      </c>
      <c r="P231">
        <f t="shared" si="70"/>
        <v>3.2460349988658138E-6</v>
      </c>
      <c r="Q231">
        <f t="shared" si="46"/>
        <v>7.4574301269199262E-6</v>
      </c>
      <c r="R231">
        <f t="shared" si="49"/>
        <v>1.7132675438596497E-5</v>
      </c>
      <c r="S231">
        <f t="shared" si="52"/>
        <v>3.9360552186027815E-5</v>
      </c>
      <c r="T231">
        <f t="shared" si="55"/>
        <v>9.0426803095730208E-5</v>
      </c>
      <c r="U231">
        <f t="shared" si="65"/>
        <v>2.0774623992741217E-4</v>
      </c>
      <c r="V231">
        <f t="shared" si="69"/>
        <v>4.7727552812287512E-4</v>
      </c>
      <c r="W231">
        <f t="shared" si="73"/>
        <v>1.0964912280701756E-3</v>
      </c>
      <c r="X231">
        <f t="shared" si="48"/>
        <v>2.5190753399057793E-3</v>
      </c>
      <c r="Y231">
        <f t="shared" si="51"/>
        <v>5.7873153981267316E-3</v>
      </c>
      <c r="Z231">
        <f t="shared" si="54"/>
        <v>1.329575935535437E-2</v>
      </c>
      <c r="AA231">
        <f t="shared" si="57"/>
        <v>3.0545633799864007E-2</v>
      </c>
      <c r="AB231">
        <f t="shared" si="67"/>
        <v>7.0175438596235928E-2</v>
      </c>
      <c r="AC231">
        <f t="shared" si="71"/>
        <v>0.16121653858511018</v>
      </c>
    </row>
    <row r="232" spans="1:30" x14ac:dyDescent="0.2">
      <c r="A232">
        <v>218</v>
      </c>
      <c r="B232">
        <f t="shared" si="58"/>
        <v>21</v>
      </c>
      <c r="C232">
        <f t="shared" si="59"/>
        <v>7</v>
      </c>
      <c r="D232">
        <f t="shared" si="60"/>
        <v>522.66666666666674</v>
      </c>
      <c r="E232">
        <f t="shared" si="61"/>
        <v>-222.66666666666674</v>
      </c>
      <c r="F232" t="e">
        <f t="shared" si="62"/>
        <v>#N/A</v>
      </c>
      <c r="G232" t="e">
        <f t="shared" si="63"/>
        <v>#N/A</v>
      </c>
      <c r="H232">
        <f t="shared" si="64"/>
        <v>3.8135364957366728E-9</v>
      </c>
      <c r="I232">
        <f t="shared" si="68"/>
        <v>8.7612061987477489E-9</v>
      </c>
      <c r="J232">
        <f t="shared" si="72"/>
        <v>2.0127966296582732E-8</v>
      </c>
      <c r="K232">
        <f t="shared" si="47"/>
        <v>4.62419235486407E-8</v>
      </c>
      <c r="L232">
        <f t="shared" si="50"/>
        <v>1.0623604302444447E-7</v>
      </c>
      <c r="M232">
        <f t="shared" si="53"/>
        <v>2.440663357271468E-7</v>
      </c>
      <c r="N232">
        <f t="shared" si="56"/>
        <v>5.6071719671985519E-7</v>
      </c>
      <c r="O232">
        <f t="shared" si="66"/>
        <v>1.2881898429812932E-6</v>
      </c>
      <c r="P232">
        <f t="shared" si="70"/>
        <v>2.9594831071130014E-6</v>
      </c>
      <c r="Q232">
        <f t="shared" si="46"/>
        <v>6.7991067535644374E-6</v>
      </c>
      <c r="R232">
        <f t="shared" si="49"/>
        <v>1.5620245486537402E-5</v>
      </c>
      <c r="S232">
        <f t="shared" si="52"/>
        <v>3.5885900590070752E-5</v>
      </c>
      <c r="T232">
        <f t="shared" si="55"/>
        <v>8.2444149950802804E-5</v>
      </c>
      <c r="U232">
        <f t="shared" si="65"/>
        <v>1.8940691885523198E-4</v>
      </c>
      <c r="V232">
        <f t="shared" si="69"/>
        <v>4.3514283222812383E-4</v>
      </c>
      <c r="W232">
        <f t="shared" si="73"/>
        <v>9.9969571113839328E-4</v>
      </c>
      <c r="X232">
        <f t="shared" si="48"/>
        <v>2.2966976377645273E-3</v>
      </c>
      <c r="Y232">
        <f t="shared" si="51"/>
        <v>5.276425596851376E-3</v>
      </c>
      <c r="Z232">
        <f t="shared" si="54"/>
        <v>1.2122042806734849E-2</v>
      </c>
      <c r="AA232">
        <f t="shared" si="57"/>
        <v>2.7849141262599915E-2</v>
      </c>
      <c r="AB232">
        <f t="shared" si="67"/>
        <v>6.3980525512816938E-2</v>
      </c>
      <c r="AC232">
        <f t="shared" si="71"/>
        <v>0.14698797426010388</v>
      </c>
    </row>
    <row r="233" spans="1:30" x14ac:dyDescent="0.2">
      <c r="A233">
        <v>219</v>
      </c>
      <c r="B233">
        <f t="shared" si="58"/>
        <v>21</v>
      </c>
      <c r="C233">
        <f t="shared" si="59"/>
        <v>8</v>
      </c>
      <c r="D233">
        <f t="shared" si="60"/>
        <v>525.33333333333337</v>
      </c>
      <c r="E233">
        <f t="shared" si="61"/>
        <v>-225.33333333333337</v>
      </c>
      <c r="F233" t="e">
        <f t="shared" si="62"/>
        <v>#N/A</v>
      </c>
      <c r="G233" t="e">
        <f t="shared" si="63"/>
        <v>#N/A</v>
      </c>
      <c r="H233">
        <f t="shared" si="64"/>
        <v>3.4768869841006256E-9</v>
      </c>
      <c r="I233">
        <f t="shared" si="68"/>
        <v>7.9877887182939816E-9</v>
      </c>
      <c r="J233">
        <f t="shared" si="72"/>
        <v>1.8351119521536345E-8</v>
      </c>
      <c r="K233">
        <f t="shared" si="47"/>
        <v>4.2159801613485557E-8</v>
      </c>
      <c r="L233">
        <f t="shared" si="50"/>
        <v>9.6857789520824421E-8</v>
      </c>
      <c r="M233">
        <f t="shared" si="53"/>
        <v>2.2252076698244015E-7</v>
      </c>
      <c r="N233">
        <f t="shared" si="56"/>
        <v>5.1121847797081419E-7</v>
      </c>
      <c r="O233">
        <f t="shared" si="66"/>
        <v>1.1744716493783244E-6</v>
      </c>
      <c r="P233">
        <f t="shared" si="70"/>
        <v>2.6982273032630722E-6</v>
      </c>
      <c r="Q233">
        <f t="shared" ref="Q233:Q296" si="74">$C$11*(EXP(-$C$7*($D233-($Q$14-1)*$C$3))-EXP(-$C$5*($D233-($Q$14-1)*$C$3)))</f>
        <v>6.1988985293327553E-6</v>
      </c>
      <c r="R233">
        <f t="shared" si="49"/>
        <v>1.4241329086876151E-5</v>
      </c>
      <c r="S233">
        <f t="shared" si="52"/>
        <v>3.2717982590132128E-5</v>
      </c>
      <c r="T233">
        <f t="shared" si="55"/>
        <v>7.5166185560212817E-5</v>
      </c>
      <c r="U233">
        <f t="shared" si="65"/>
        <v>1.726865474088367E-4</v>
      </c>
      <c r="V233">
        <f t="shared" si="69"/>
        <v>3.9672950587729612E-4</v>
      </c>
      <c r="W233">
        <f t="shared" si="73"/>
        <v>9.1144506156007343E-4</v>
      </c>
      <c r="X233">
        <f t="shared" si="48"/>
        <v>2.0939508857684553E-3</v>
      </c>
      <c r="Y233">
        <f t="shared" si="51"/>
        <v>4.8106358758536185E-3</v>
      </c>
      <c r="Z233">
        <f t="shared" si="54"/>
        <v>1.105193903416554E-2</v>
      </c>
      <c r="AA233">
        <f t="shared" si="57"/>
        <v>2.5390688376146955E-2</v>
      </c>
      <c r="AB233">
        <f t="shared" si="67"/>
        <v>5.833248393983835E-2</v>
      </c>
      <c r="AC233">
        <f t="shared" si="71"/>
        <v>0.13401275045313807</v>
      </c>
    </row>
    <row r="234" spans="1:30" x14ac:dyDescent="0.2">
      <c r="A234">
        <v>220</v>
      </c>
      <c r="B234">
        <f t="shared" si="58"/>
        <v>21</v>
      </c>
      <c r="C234">
        <f t="shared" si="59"/>
        <v>9</v>
      </c>
      <c r="D234">
        <f t="shared" si="60"/>
        <v>528</v>
      </c>
      <c r="E234">
        <f t="shared" si="61"/>
        <v>-228</v>
      </c>
      <c r="F234" t="e">
        <f t="shared" si="62"/>
        <v>#N/A</v>
      </c>
      <c r="G234" t="e">
        <f t="shared" si="63"/>
        <v>#N/A</v>
      </c>
      <c r="H234">
        <f t="shared" si="64"/>
        <v>3.1699560535798992E-9</v>
      </c>
      <c r="I234">
        <f t="shared" si="68"/>
        <v>7.2826466083202471E-9</v>
      </c>
      <c r="J234">
        <f t="shared" si="72"/>
        <v>1.6731128358004412E-8</v>
      </c>
      <c r="K234">
        <f t="shared" si="47"/>
        <v>3.8438039244167821E-8</v>
      </c>
      <c r="L234">
        <f t="shared" si="50"/>
        <v>8.8307424898174111E-8</v>
      </c>
      <c r="M234">
        <f t="shared" si="53"/>
        <v>2.0287718742911363E-7</v>
      </c>
      <c r="N234">
        <f t="shared" si="56"/>
        <v>4.6608938293249603E-7</v>
      </c>
      <c r="O234">
        <f t="shared" si="66"/>
        <v>1.0707922149122809E-6</v>
      </c>
      <c r="P234">
        <f t="shared" si="70"/>
        <v>2.4600345116267376E-6</v>
      </c>
      <c r="Q234">
        <f t="shared" si="74"/>
        <v>5.6516751934831363E-6</v>
      </c>
      <c r="R234">
        <f t="shared" si="49"/>
        <v>1.2984139995463257E-5</v>
      </c>
      <c r="S234">
        <f t="shared" si="52"/>
        <v>2.9829720507679708E-5</v>
      </c>
      <c r="T234">
        <f t="shared" si="55"/>
        <v>6.8530701754386002E-5</v>
      </c>
      <c r="U234">
        <f t="shared" si="65"/>
        <v>1.5744220874411129E-4</v>
      </c>
      <c r="V234">
        <f t="shared" si="69"/>
        <v>3.6170721238292089E-4</v>
      </c>
      <c r="W234">
        <f t="shared" si="73"/>
        <v>8.3098495970964812E-4</v>
      </c>
      <c r="X234">
        <f t="shared" si="48"/>
        <v>1.9091021124915007E-3</v>
      </c>
      <c r="Y234">
        <f t="shared" si="51"/>
        <v>4.3859649122807032E-3</v>
      </c>
      <c r="Z234">
        <f t="shared" si="54"/>
        <v>1.0076301359623119E-2</v>
      </c>
      <c r="AA234">
        <f t="shared" si="57"/>
        <v>2.3149261592506919E-2</v>
      </c>
      <c r="AB234">
        <f t="shared" si="67"/>
        <v>5.3183037421416487E-2</v>
      </c>
      <c r="AC234">
        <f t="shared" si="71"/>
        <v>0.12218251846832767</v>
      </c>
    </row>
    <row r="235" spans="1:30" s="1" customFormat="1" x14ac:dyDescent="0.2">
      <c r="A235" s="1">
        <v>221</v>
      </c>
      <c r="B235" s="1">
        <f t="shared" si="58"/>
        <v>22</v>
      </c>
      <c r="C235" s="1">
        <f t="shared" si="59"/>
        <v>0</v>
      </c>
      <c r="D235" s="1">
        <f t="shared" si="60"/>
        <v>528</v>
      </c>
      <c r="E235" s="1">
        <f t="shared" si="61"/>
        <v>-228</v>
      </c>
      <c r="F235" s="1" t="e">
        <f t="shared" si="62"/>
        <v>#N/A</v>
      </c>
      <c r="G235" s="1" t="e">
        <f t="shared" si="63"/>
        <v>#N/A</v>
      </c>
      <c r="H235" s="1">
        <f t="shared" si="64"/>
        <v>3.1699560535798992E-9</v>
      </c>
      <c r="I235" s="1">
        <f t="shared" si="68"/>
        <v>7.2826466083202471E-9</v>
      </c>
      <c r="J235" s="1">
        <f t="shared" si="72"/>
        <v>1.6731128358004412E-8</v>
      </c>
      <c r="K235" s="1">
        <f t="shared" si="47"/>
        <v>3.8438039244167821E-8</v>
      </c>
      <c r="L235" s="1">
        <f t="shared" si="50"/>
        <v>8.8307424898174111E-8</v>
      </c>
      <c r="M235" s="1">
        <f t="shared" si="53"/>
        <v>2.0287718742911363E-7</v>
      </c>
      <c r="N235" s="1">
        <f t="shared" si="56"/>
        <v>4.6608938293249603E-7</v>
      </c>
      <c r="O235" s="1">
        <f t="shared" si="66"/>
        <v>1.0707922149122809E-6</v>
      </c>
      <c r="P235" s="1">
        <f t="shared" si="70"/>
        <v>2.4600345116267376E-6</v>
      </c>
      <c r="Q235" s="1">
        <f t="shared" si="74"/>
        <v>5.6516751934831363E-6</v>
      </c>
      <c r="R235" s="1">
        <f t="shared" si="49"/>
        <v>1.2984139995463257E-5</v>
      </c>
      <c r="S235" s="1">
        <f t="shared" si="52"/>
        <v>2.9829720507679708E-5</v>
      </c>
      <c r="T235" s="1">
        <f t="shared" si="55"/>
        <v>6.8530701754386002E-5</v>
      </c>
      <c r="U235" s="1">
        <f t="shared" si="65"/>
        <v>1.5744220874411129E-4</v>
      </c>
      <c r="V235" s="1">
        <f t="shared" si="69"/>
        <v>3.6170721238292089E-4</v>
      </c>
      <c r="W235" s="1">
        <f t="shared" si="73"/>
        <v>8.3098495970964812E-4</v>
      </c>
      <c r="X235" s="1">
        <f t="shared" si="48"/>
        <v>1.9091021124915007E-3</v>
      </c>
      <c r="Y235" s="1">
        <f t="shared" si="51"/>
        <v>4.3859649122807032E-3</v>
      </c>
      <c r="Z235" s="1">
        <f t="shared" si="54"/>
        <v>1.0076301359623119E-2</v>
      </c>
      <c r="AA235" s="1">
        <f t="shared" si="57"/>
        <v>2.3149261592506919E-2</v>
      </c>
      <c r="AB235" s="1">
        <f t="shared" si="67"/>
        <v>5.3183037421416487E-2</v>
      </c>
      <c r="AC235" s="1">
        <f t="shared" si="71"/>
        <v>0.12218251846832767</v>
      </c>
      <c r="AD235" s="1">
        <f t="shared" ref="AD235:AD298" si="75">$C$11*(EXP(-$C$7*($D235-($AD$14-1)*$C$3))-EXP(-$C$5*($D235-($AD$14-1)*$C$3)))</f>
        <v>0</v>
      </c>
    </row>
    <row r="236" spans="1:30" x14ac:dyDescent="0.2">
      <c r="A236">
        <v>222</v>
      </c>
      <c r="B236">
        <f t="shared" si="58"/>
        <v>22</v>
      </c>
      <c r="C236">
        <f t="shared" si="59"/>
        <v>1</v>
      </c>
      <c r="D236">
        <f t="shared" si="60"/>
        <v>530.66666666666663</v>
      </c>
      <c r="E236">
        <f t="shared" si="61"/>
        <v>-230.66666666666663</v>
      </c>
      <c r="F236" t="e">
        <f t="shared" si="62"/>
        <v>#N/A</v>
      </c>
      <c r="G236" t="e">
        <f t="shared" si="63"/>
        <v>#N/A</v>
      </c>
      <c r="H236">
        <f t="shared" si="64"/>
        <v>2.8901202217900529E-9</v>
      </c>
      <c r="I236">
        <f t="shared" si="68"/>
        <v>6.6397526890277999E-9</v>
      </c>
      <c r="J236">
        <f t="shared" si="72"/>
        <v>1.5254145982946751E-8</v>
      </c>
      <c r="K236">
        <f t="shared" si="47"/>
        <v>3.5044824794991128E-8</v>
      </c>
      <c r="L236">
        <f t="shared" si="50"/>
        <v>8.0511865186331221E-8</v>
      </c>
      <c r="M236">
        <f t="shared" si="53"/>
        <v>1.8496769419456349E-7</v>
      </c>
      <c r="N236">
        <f t="shared" si="56"/>
        <v>4.2494417209777946E-7</v>
      </c>
      <c r="O236">
        <f t="shared" si="66"/>
        <v>9.7626534290859079E-7</v>
      </c>
      <c r="P236">
        <f t="shared" si="70"/>
        <v>2.2428687868794292E-6</v>
      </c>
      <c r="Q236">
        <f t="shared" si="74"/>
        <v>5.1527593719251922E-6</v>
      </c>
      <c r="R236">
        <f t="shared" si="49"/>
        <v>1.1837932428452048E-5</v>
      </c>
      <c r="S236">
        <f t="shared" si="52"/>
        <v>2.7196427014257848E-5</v>
      </c>
      <c r="T236">
        <f t="shared" si="55"/>
        <v>6.2480981946149851E-5</v>
      </c>
      <c r="U236">
        <f t="shared" si="65"/>
        <v>1.4354360236028352E-4</v>
      </c>
      <c r="V236">
        <f t="shared" si="69"/>
        <v>3.2977659980321246E-4</v>
      </c>
      <c r="W236">
        <f t="shared" si="73"/>
        <v>7.5762767542093086E-4</v>
      </c>
      <c r="X236">
        <f t="shared" si="48"/>
        <v>1.7405713289125018E-3</v>
      </c>
      <c r="Y236">
        <f t="shared" si="51"/>
        <v>3.9987828445535887E-3</v>
      </c>
      <c r="Z236">
        <f t="shared" si="54"/>
        <v>9.1867905510581438E-3</v>
      </c>
      <c r="AA236">
        <f t="shared" si="57"/>
        <v>2.110570238740558E-2</v>
      </c>
      <c r="AB236">
        <f t="shared" si="67"/>
        <v>4.8488171226939422E-2</v>
      </c>
      <c r="AC236">
        <f t="shared" si="71"/>
        <v>0.11139656241541251</v>
      </c>
      <c r="AD236">
        <f t="shared" si="75"/>
        <v>0.21171434591476623</v>
      </c>
    </row>
    <row r="237" spans="1:30" x14ac:dyDescent="0.2">
      <c r="A237">
        <v>223</v>
      </c>
      <c r="B237">
        <f t="shared" si="58"/>
        <v>22</v>
      </c>
      <c r="C237">
        <f t="shared" si="59"/>
        <v>2</v>
      </c>
      <c r="D237">
        <f t="shared" si="60"/>
        <v>533.33333333333326</v>
      </c>
      <c r="E237">
        <f t="shared" si="61"/>
        <v>-233.33333333333326</v>
      </c>
      <c r="F237" t="e">
        <f t="shared" si="62"/>
        <v>#N/A</v>
      </c>
      <c r="G237" t="e">
        <f t="shared" si="63"/>
        <v>#N/A</v>
      </c>
      <c r="H237">
        <f t="shared" si="64"/>
        <v>2.6349876008428556E-9</v>
      </c>
      <c r="I237">
        <f t="shared" si="68"/>
        <v>6.0536118450515453E-9</v>
      </c>
      <c r="J237">
        <f t="shared" si="72"/>
        <v>1.3907547936402554E-8</v>
      </c>
      <c r="K237">
        <f t="shared" ref="K237:K300" si="76">$C$11*(EXP(-$C$7*($D237-($K$14-1)*$C$3))-EXP(-$C$5*($D237-($K$14-1)*$C$3)))</f>
        <v>3.1951154873176046E-8</v>
      </c>
      <c r="L237">
        <f t="shared" si="50"/>
        <v>7.340447808614566E-8</v>
      </c>
      <c r="M237">
        <f t="shared" si="53"/>
        <v>1.6863920645394284E-7</v>
      </c>
      <c r="N237">
        <f t="shared" si="56"/>
        <v>3.8743115808329911E-7</v>
      </c>
      <c r="O237">
        <f t="shared" si="66"/>
        <v>8.9008306792976397E-7</v>
      </c>
      <c r="P237">
        <f t="shared" si="70"/>
        <v>2.0448739118832644E-6</v>
      </c>
      <c r="Q237">
        <f t="shared" si="74"/>
        <v>4.6978865975133163E-6</v>
      </c>
      <c r="R237">
        <f t="shared" si="49"/>
        <v>1.079290921305233E-5</v>
      </c>
      <c r="S237">
        <f t="shared" si="52"/>
        <v>2.4795594117331113E-5</v>
      </c>
      <c r="T237">
        <f t="shared" si="55"/>
        <v>5.6965316347504813E-5</v>
      </c>
      <c r="U237">
        <f t="shared" si="65"/>
        <v>1.30871930360529E-4</v>
      </c>
      <c r="V237">
        <f t="shared" si="69"/>
        <v>3.0066474224085241E-4</v>
      </c>
      <c r="W237">
        <f t="shared" si="73"/>
        <v>6.9074618963534942E-4</v>
      </c>
      <c r="X237">
        <f t="shared" si="48"/>
        <v>1.5869180235091906E-3</v>
      </c>
      <c r="Y237">
        <f t="shared" si="51"/>
        <v>3.6457802462403067E-3</v>
      </c>
      <c r="Z237">
        <f t="shared" si="54"/>
        <v>8.3758035430738526E-3</v>
      </c>
      <c r="AA237">
        <f t="shared" si="57"/>
        <v>1.9242543503414547E-2</v>
      </c>
      <c r="AB237">
        <f t="shared" si="67"/>
        <v>4.4207756136662314E-2</v>
      </c>
      <c r="AC237">
        <f t="shared" si="71"/>
        <v>0.10156275308960366</v>
      </c>
      <c r="AD237">
        <f t="shared" si="75"/>
        <v>0.22636765044372925</v>
      </c>
    </row>
    <row r="238" spans="1:30" x14ac:dyDescent="0.2">
      <c r="A238">
        <v>224</v>
      </c>
      <c r="B238">
        <f t="shared" si="58"/>
        <v>22</v>
      </c>
      <c r="C238">
        <f t="shared" si="59"/>
        <v>3</v>
      </c>
      <c r="D238">
        <f t="shared" si="60"/>
        <v>536</v>
      </c>
      <c r="E238">
        <f t="shared" si="61"/>
        <v>-236</v>
      </c>
      <c r="F238" t="e">
        <f t="shared" si="62"/>
        <v>#N/A</v>
      </c>
      <c r="G238" t="e">
        <f t="shared" si="63"/>
        <v>#N/A</v>
      </c>
      <c r="H238">
        <f t="shared" si="64"/>
        <v>2.402377452760488E-9</v>
      </c>
      <c r="I238">
        <f t="shared" si="68"/>
        <v>5.5192140561358803E-9</v>
      </c>
      <c r="J238">
        <f t="shared" si="72"/>
        <v>1.2679824214319598E-8</v>
      </c>
      <c r="K238">
        <f t="shared" si="76"/>
        <v>2.9130586433280992E-8</v>
      </c>
      <c r="L238">
        <f t="shared" si="50"/>
        <v>6.6924513432017646E-8</v>
      </c>
      <c r="M238">
        <f t="shared" si="53"/>
        <v>1.5375215697667134E-7</v>
      </c>
      <c r="N238">
        <f t="shared" si="56"/>
        <v>3.532296995926965E-7</v>
      </c>
      <c r="O238">
        <f t="shared" si="66"/>
        <v>8.1150874971645335E-7</v>
      </c>
      <c r="P238">
        <f t="shared" si="70"/>
        <v>1.8643575317299811E-6</v>
      </c>
      <c r="Q238">
        <f t="shared" si="74"/>
        <v>4.2831688596491243E-6</v>
      </c>
      <c r="R238">
        <f t="shared" si="49"/>
        <v>9.8401380465069519E-6</v>
      </c>
      <c r="S238">
        <f t="shared" si="52"/>
        <v>2.2606700773932549E-5</v>
      </c>
      <c r="T238">
        <f t="shared" si="55"/>
        <v>5.1936559981853035E-5</v>
      </c>
      <c r="U238">
        <f t="shared" si="65"/>
        <v>1.1931888203071885E-4</v>
      </c>
      <c r="V238">
        <f t="shared" si="69"/>
        <v>2.7412280701754406E-4</v>
      </c>
      <c r="W238">
        <f t="shared" si="73"/>
        <v>6.297688349764446E-4</v>
      </c>
      <c r="X238">
        <f t="shared" si="48"/>
        <v>1.4468288495316827E-3</v>
      </c>
      <c r="Y238">
        <f t="shared" si="51"/>
        <v>3.3239398388385934E-3</v>
      </c>
      <c r="Z238">
        <f t="shared" si="54"/>
        <v>7.6364084499660045E-3</v>
      </c>
      <c r="AA238">
        <f t="shared" si="57"/>
        <v>1.7543859649122806E-2</v>
      </c>
      <c r="AB238">
        <f t="shared" si="67"/>
        <v>4.0305205438492468E-2</v>
      </c>
      <c r="AC238">
        <f t="shared" si="71"/>
        <v>9.2597046304671707E-2</v>
      </c>
      <c r="AD238">
        <f t="shared" si="75"/>
        <v>0.21163565845759974</v>
      </c>
    </row>
    <row r="239" spans="1:30" x14ac:dyDescent="0.2">
      <c r="A239">
        <v>225</v>
      </c>
      <c r="B239">
        <f t="shared" si="58"/>
        <v>22</v>
      </c>
      <c r="C239">
        <f t="shared" si="59"/>
        <v>4</v>
      </c>
      <c r="D239">
        <f t="shared" si="60"/>
        <v>538.66666666666663</v>
      </c>
      <c r="E239">
        <f t="shared" si="61"/>
        <v>-238.66666666666663</v>
      </c>
      <c r="F239" t="e">
        <f t="shared" si="62"/>
        <v>#N/A</v>
      </c>
      <c r="G239" t="e">
        <f t="shared" si="63"/>
        <v>#N/A</v>
      </c>
      <c r="H239">
        <f t="shared" si="64"/>
        <v>2.1903015496869447E-9</v>
      </c>
      <c r="I239">
        <f t="shared" si="68"/>
        <v>5.0319915741456996E-9</v>
      </c>
      <c r="J239">
        <f t="shared" si="72"/>
        <v>1.1560480887160213E-8</v>
      </c>
      <c r="K239">
        <f t="shared" si="76"/>
        <v>2.6559010756111206E-8</v>
      </c>
      <c r="L239">
        <f t="shared" si="50"/>
        <v>6.1016583931787004E-8</v>
      </c>
      <c r="M239">
        <f t="shared" si="53"/>
        <v>1.4017929917996454E-7</v>
      </c>
      <c r="N239">
        <f t="shared" si="56"/>
        <v>3.2204746074532494E-7</v>
      </c>
      <c r="O239">
        <f t="shared" si="66"/>
        <v>7.3987077677825417E-7</v>
      </c>
      <c r="P239">
        <f t="shared" si="70"/>
        <v>1.6997766883911151E-6</v>
      </c>
      <c r="Q239">
        <f t="shared" si="74"/>
        <v>3.905061371634364E-6</v>
      </c>
      <c r="R239">
        <f t="shared" si="49"/>
        <v>8.9714751475177185E-6</v>
      </c>
      <c r="S239">
        <f t="shared" si="52"/>
        <v>2.0611037487700776E-5</v>
      </c>
      <c r="T239">
        <f t="shared" si="55"/>
        <v>4.7351729713808206E-5</v>
      </c>
      <c r="U239">
        <f t="shared" si="65"/>
        <v>1.0878570805703143E-4</v>
      </c>
      <c r="V239">
        <f t="shared" si="69"/>
        <v>2.499239277845994E-4</v>
      </c>
      <c r="W239">
        <f t="shared" si="73"/>
        <v>5.7417440944113431E-4</v>
      </c>
      <c r="X239">
        <f t="shared" ref="X239:X302" si="77">$C$11*(EXP(-$C$7*($D239-($X$14-1)*$C$3))-EXP(-$C$5*($D239-($X$14-1)*$C$3)))</f>
        <v>1.319106399212849E-3</v>
      </c>
      <c r="Y239">
        <f t="shared" si="51"/>
        <v>3.0305107016837239E-3</v>
      </c>
      <c r="Z239">
        <f t="shared" si="54"/>
        <v>6.9622853156500082E-3</v>
      </c>
      <c r="AA239">
        <f t="shared" si="57"/>
        <v>1.5995131378214355E-2</v>
      </c>
      <c r="AB239">
        <f t="shared" si="67"/>
        <v>3.6747162204232561E-2</v>
      </c>
      <c r="AC239">
        <f t="shared" si="71"/>
        <v>8.442280953932943E-2</v>
      </c>
      <c r="AD239">
        <f t="shared" si="75"/>
        <v>0.19377999836034945</v>
      </c>
    </row>
    <row r="240" spans="1:30" x14ac:dyDescent="0.2">
      <c r="A240">
        <v>226</v>
      </c>
      <c r="B240">
        <f t="shared" si="58"/>
        <v>22</v>
      </c>
      <c r="C240">
        <f t="shared" si="59"/>
        <v>5</v>
      </c>
      <c r="D240">
        <f t="shared" si="60"/>
        <v>541.33333333333337</v>
      </c>
      <c r="E240">
        <f t="shared" si="61"/>
        <v>-241.33333333333337</v>
      </c>
      <c r="F240" t="e">
        <f t="shared" si="62"/>
        <v>#N/A</v>
      </c>
      <c r="G240" t="e">
        <f t="shared" si="63"/>
        <v>#N/A</v>
      </c>
      <c r="H240">
        <f t="shared" si="64"/>
        <v>1.996947179573495E-9</v>
      </c>
      <c r="I240">
        <f t="shared" si="68"/>
        <v>4.5877798803840855E-9</v>
      </c>
      <c r="J240">
        <f t="shared" si="72"/>
        <v>1.0539950403371387E-8</v>
      </c>
      <c r="K240">
        <f t="shared" si="76"/>
        <v>2.4214447380206099E-8</v>
      </c>
      <c r="L240">
        <f t="shared" si="50"/>
        <v>5.5630191745610023E-8</v>
      </c>
      <c r="M240">
        <f t="shared" si="53"/>
        <v>1.2780461949270376E-7</v>
      </c>
      <c r="N240">
        <f t="shared" si="56"/>
        <v>2.936179123445811E-7</v>
      </c>
      <c r="O240">
        <f t="shared" si="66"/>
        <v>6.7455682581576795E-7</v>
      </c>
      <c r="P240">
        <f t="shared" si="70"/>
        <v>1.5497246323331882E-6</v>
      </c>
      <c r="Q240">
        <f t="shared" si="74"/>
        <v>3.5603322717190373E-6</v>
      </c>
      <c r="R240">
        <f t="shared" si="49"/>
        <v>8.1794956475330304E-6</v>
      </c>
      <c r="S240">
        <f t="shared" si="52"/>
        <v>1.8791546390053201E-5</v>
      </c>
      <c r="T240">
        <f t="shared" si="55"/>
        <v>4.3171636852209169E-5</v>
      </c>
      <c r="U240">
        <f t="shared" si="65"/>
        <v>9.9182376469324112E-5</v>
      </c>
      <c r="V240">
        <f t="shared" si="69"/>
        <v>2.2786126539001828E-4</v>
      </c>
      <c r="W240">
        <f t="shared" si="73"/>
        <v>5.2348772144211373E-4</v>
      </c>
      <c r="X240">
        <f t="shared" si="77"/>
        <v>1.2026589689634042E-3</v>
      </c>
      <c r="Y240">
        <f t="shared" si="51"/>
        <v>2.762984758541386E-3</v>
      </c>
      <c r="Z240">
        <f t="shared" si="54"/>
        <v>6.347672094036738E-3</v>
      </c>
      <c r="AA240">
        <f t="shared" si="57"/>
        <v>1.4583120984961173E-2</v>
      </c>
      <c r="AB240">
        <f t="shared" si="67"/>
        <v>3.3503214172295286E-2</v>
      </c>
      <c r="AC240">
        <f t="shared" si="71"/>
        <v>7.6970174012036846E-2</v>
      </c>
      <c r="AD240">
        <f t="shared" si="75"/>
        <v>0.17680382811963441</v>
      </c>
    </row>
    <row r="241" spans="1:32" x14ac:dyDescent="0.2">
      <c r="A241">
        <v>227</v>
      </c>
      <c r="B241">
        <f t="shared" si="58"/>
        <v>22</v>
      </c>
      <c r="C241">
        <f t="shared" si="59"/>
        <v>6</v>
      </c>
      <c r="D241">
        <f t="shared" si="60"/>
        <v>544</v>
      </c>
      <c r="E241">
        <f t="shared" si="61"/>
        <v>-244</v>
      </c>
      <c r="F241" t="e">
        <f t="shared" si="62"/>
        <v>#N/A</v>
      </c>
      <c r="G241" t="e">
        <f t="shared" si="63"/>
        <v>#N/A</v>
      </c>
      <c r="H241">
        <f t="shared" si="64"/>
        <v>1.8206616520800614E-9</v>
      </c>
      <c r="I241">
        <f t="shared" si="68"/>
        <v>4.182782089501102E-9</v>
      </c>
      <c r="J241">
        <f t="shared" si="72"/>
        <v>9.6095098110419535E-9</v>
      </c>
      <c r="K241">
        <f t="shared" si="76"/>
        <v>2.2076856224543524E-8</v>
      </c>
      <c r="L241">
        <f t="shared" si="50"/>
        <v>5.07192968572784E-8</v>
      </c>
      <c r="M241">
        <f t="shared" si="53"/>
        <v>1.1652234573312398E-7</v>
      </c>
      <c r="N241">
        <f t="shared" si="56"/>
        <v>2.6769805372807064E-7</v>
      </c>
      <c r="O241">
        <f t="shared" si="66"/>
        <v>6.1500862790668418E-7</v>
      </c>
      <c r="P241">
        <f t="shared" si="70"/>
        <v>1.4129187983707839E-6</v>
      </c>
      <c r="Q241">
        <f t="shared" si="74"/>
        <v>3.2460349988658138E-6</v>
      </c>
      <c r="R241">
        <f t="shared" si="49"/>
        <v>7.4574301269199262E-6</v>
      </c>
      <c r="S241">
        <f t="shared" si="52"/>
        <v>1.7132675438596497E-5</v>
      </c>
      <c r="T241">
        <f t="shared" si="55"/>
        <v>3.9360552186027815E-5</v>
      </c>
      <c r="U241">
        <f t="shared" si="65"/>
        <v>9.0426803095730208E-5</v>
      </c>
      <c r="V241">
        <f t="shared" si="69"/>
        <v>2.0774623992741217E-4</v>
      </c>
      <c r="W241">
        <f t="shared" si="73"/>
        <v>4.7727552812287512E-4</v>
      </c>
      <c r="X241">
        <f t="shared" si="77"/>
        <v>1.0964912280701756E-3</v>
      </c>
      <c r="Y241">
        <f t="shared" si="51"/>
        <v>2.5190753399057793E-3</v>
      </c>
      <c r="Z241">
        <f t="shared" si="54"/>
        <v>5.7873153981267316E-3</v>
      </c>
      <c r="AA241">
        <f t="shared" si="57"/>
        <v>1.329575935535437E-2</v>
      </c>
      <c r="AB241">
        <f t="shared" si="67"/>
        <v>3.0545633799864007E-2</v>
      </c>
      <c r="AC241">
        <f t="shared" si="71"/>
        <v>7.0175438596235928E-2</v>
      </c>
      <c r="AD241">
        <f t="shared" si="75"/>
        <v>0.16121653858511018</v>
      </c>
    </row>
    <row r="242" spans="1:32" x14ac:dyDescent="0.2">
      <c r="A242">
        <v>228</v>
      </c>
      <c r="B242">
        <f t="shared" si="58"/>
        <v>22</v>
      </c>
      <c r="C242">
        <f t="shared" si="59"/>
        <v>7</v>
      </c>
      <c r="D242">
        <f t="shared" si="60"/>
        <v>546.66666666666674</v>
      </c>
      <c r="E242">
        <f t="shared" si="61"/>
        <v>-246.66666666666674</v>
      </c>
      <c r="F242" t="e">
        <f t="shared" si="62"/>
        <v>#N/A</v>
      </c>
      <c r="G242" t="e">
        <f t="shared" si="63"/>
        <v>#N/A</v>
      </c>
      <c r="H242">
        <f t="shared" si="64"/>
        <v>1.659938172256944E-9</v>
      </c>
      <c r="I242">
        <f t="shared" si="68"/>
        <v>3.8135364957366728E-9</v>
      </c>
      <c r="J242">
        <f t="shared" si="72"/>
        <v>8.7612061987477489E-9</v>
      </c>
      <c r="K242">
        <f t="shared" si="76"/>
        <v>2.0127966296582732E-8</v>
      </c>
      <c r="L242">
        <f t="shared" si="50"/>
        <v>4.62419235486407E-8</v>
      </c>
      <c r="M242">
        <f t="shared" si="53"/>
        <v>1.0623604302444447E-7</v>
      </c>
      <c r="N242">
        <f t="shared" si="56"/>
        <v>2.440663357271468E-7</v>
      </c>
      <c r="O242">
        <f t="shared" si="66"/>
        <v>5.6071719671985519E-7</v>
      </c>
      <c r="P242">
        <f t="shared" si="70"/>
        <v>1.2881898429812932E-6</v>
      </c>
      <c r="Q242">
        <f t="shared" si="74"/>
        <v>2.9594831071130014E-6</v>
      </c>
      <c r="R242">
        <f t="shared" si="49"/>
        <v>6.7991067535644374E-6</v>
      </c>
      <c r="S242">
        <f t="shared" si="52"/>
        <v>1.5620245486537402E-5</v>
      </c>
      <c r="T242">
        <f t="shared" si="55"/>
        <v>3.5885900590070752E-5</v>
      </c>
      <c r="U242">
        <f t="shared" si="65"/>
        <v>8.2444149950802804E-5</v>
      </c>
      <c r="V242">
        <f t="shared" si="69"/>
        <v>1.8940691885523198E-4</v>
      </c>
      <c r="W242">
        <f t="shared" si="73"/>
        <v>4.3514283222812383E-4</v>
      </c>
      <c r="X242">
        <f t="shared" si="77"/>
        <v>9.9969571113839328E-4</v>
      </c>
      <c r="Y242">
        <f t="shared" si="51"/>
        <v>2.2966976377645273E-3</v>
      </c>
      <c r="Z242">
        <f t="shared" si="54"/>
        <v>5.276425596851376E-3</v>
      </c>
      <c r="AA242">
        <f t="shared" si="57"/>
        <v>1.2122042806734849E-2</v>
      </c>
      <c r="AB242">
        <f t="shared" si="67"/>
        <v>2.7849141262599915E-2</v>
      </c>
      <c r="AC242">
        <f t="shared" si="71"/>
        <v>6.3980525512816938E-2</v>
      </c>
      <c r="AD242">
        <f t="shared" si="75"/>
        <v>0.14698797426010388</v>
      </c>
    </row>
    <row r="243" spans="1:32" x14ac:dyDescent="0.2">
      <c r="A243">
        <v>229</v>
      </c>
      <c r="B243">
        <f t="shared" si="58"/>
        <v>22</v>
      </c>
      <c r="C243">
        <f t="shared" si="59"/>
        <v>8</v>
      </c>
      <c r="D243">
        <f t="shared" si="60"/>
        <v>549.33333333333337</v>
      </c>
      <c r="E243">
        <f t="shared" si="61"/>
        <v>-249.33333333333337</v>
      </c>
      <c r="F243" t="e">
        <f t="shared" si="62"/>
        <v>#N/A</v>
      </c>
      <c r="G243" t="e">
        <f t="shared" si="63"/>
        <v>#N/A</v>
      </c>
      <c r="H243">
        <f t="shared" si="64"/>
        <v>1.5134029612628805E-9</v>
      </c>
      <c r="I243">
        <f t="shared" si="68"/>
        <v>3.4768869841006256E-9</v>
      </c>
      <c r="J243">
        <f t="shared" si="72"/>
        <v>7.9877887182939816E-9</v>
      </c>
      <c r="K243">
        <f t="shared" si="76"/>
        <v>1.8351119521536345E-8</v>
      </c>
      <c r="L243">
        <f t="shared" si="50"/>
        <v>4.2159801613485557E-8</v>
      </c>
      <c r="M243">
        <f t="shared" si="53"/>
        <v>9.6857789520824421E-8</v>
      </c>
      <c r="N243">
        <f t="shared" si="56"/>
        <v>2.2252076698244015E-7</v>
      </c>
      <c r="O243">
        <f t="shared" si="66"/>
        <v>5.1121847797081419E-7</v>
      </c>
      <c r="P243">
        <f t="shared" si="70"/>
        <v>1.1744716493783244E-6</v>
      </c>
      <c r="Q243">
        <f t="shared" si="74"/>
        <v>2.6982273032630722E-6</v>
      </c>
      <c r="R243">
        <f t="shared" ref="R243:R306" si="78">$C$11*(EXP(-$C$7*($D243-($R$14-1)*$C$3))-EXP(-$C$5*($D243-($R$14-1)*$C$3)))</f>
        <v>6.1988985293327553E-6</v>
      </c>
      <c r="S243">
        <f t="shared" si="52"/>
        <v>1.4241329086876151E-5</v>
      </c>
      <c r="T243">
        <f t="shared" si="55"/>
        <v>3.2717982590132128E-5</v>
      </c>
      <c r="U243">
        <f t="shared" si="65"/>
        <v>7.5166185560212817E-5</v>
      </c>
      <c r="V243">
        <f t="shared" si="69"/>
        <v>1.726865474088367E-4</v>
      </c>
      <c r="W243">
        <f t="shared" si="73"/>
        <v>3.9672950587729612E-4</v>
      </c>
      <c r="X243">
        <f t="shared" si="77"/>
        <v>9.1144506156007343E-4</v>
      </c>
      <c r="Y243">
        <f t="shared" si="51"/>
        <v>2.0939508857684553E-3</v>
      </c>
      <c r="Z243">
        <f t="shared" si="54"/>
        <v>4.8106358758536185E-3</v>
      </c>
      <c r="AA243">
        <f t="shared" si="57"/>
        <v>1.105193903416554E-2</v>
      </c>
      <c r="AB243">
        <f t="shared" si="67"/>
        <v>2.5390688376146955E-2</v>
      </c>
      <c r="AC243">
        <f t="shared" si="71"/>
        <v>5.833248393983835E-2</v>
      </c>
      <c r="AD243">
        <f t="shared" si="75"/>
        <v>0.13401275045313807</v>
      </c>
    </row>
    <row r="244" spans="1:32" x14ac:dyDescent="0.2">
      <c r="A244">
        <v>230</v>
      </c>
      <c r="B244">
        <f t="shared" si="58"/>
        <v>22</v>
      </c>
      <c r="C244">
        <f t="shared" si="59"/>
        <v>9</v>
      </c>
      <c r="D244">
        <f t="shared" si="60"/>
        <v>552</v>
      </c>
      <c r="E244">
        <f t="shared" si="61"/>
        <v>-252</v>
      </c>
      <c r="F244" t="e">
        <f t="shared" si="62"/>
        <v>#N/A</v>
      </c>
      <c r="G244" t="e">
        <f t="shared" si="63"/>
        <v>#N/A</v>
      </c>
      <c r="H244">
        <f t="shared" si="64"/>
        <v>1.3798035140339697E-9</v>
      </c>
      <c r="I244">
        <f t="shared" si="68"/>
        <v>3.1699560535798992E-9</v>
      </c>
      <c r="J244">
        <f t="shared" si="72"/>
        <v>7.2826466083202471E-9</v>
      </c>
      <c r="K244">
        <f t="shared" si="76"/>
        <v>1.6731128358004412E-8</v>
      </c>
      <c r="L244">
        <f t="shared" si="50"/>
        <v>3.8438039244167821E-8</v>
      </c>
      <c r="M244">
        <f t="shared" si="53"/>
        <v>8.8307424898174111E-8</v>
      </c>
      <c r="N244">
        <f t="shared" si="56"/>
        <v>2.0287718742911363E-7</v>
      </c>
      <c r="O244">
        <f t="shared" si="66"/>
        <v>4.6608938293249603E-7</v>
      </c>
      <c r="P244">
        <f t="shared" si="70"/>
        <v>1.0707922149122809E-6</v>
      </c>
      <c r="Q244">
        <f t="shared" si="74"/>
        <v>2.4600345116267376E-6</v>
      </c>
      <c r="R244">
        <f t="shared" si="78"/>
        <v>5.6516751934831363E-6</v>
      </c>
      <c r="S244">
        <f t="shared" si="52"/>
        <v>1.2984139995463257E-5</v>
      </c>
      <c r="T244">
        <f t="shared" si="55"/>
        <v>2.9829720507679708E-5</v>
      </c>
      <c r="U244">
        <f t="shared" si="65"/>
        <v>6.8530701754386002E-5</v>
      </c>
      <c r="V244">
        <f t="shared" si="69"/>
        <v>1.5744220874411129E-4</v>
      </c>
      <c r="W244">
        <f t="shared" si="73"/>
        <v>3.6170721238292089E-4</v>
      </c>
      <c r="X244">
        <f t="shared" si="77"/>
        <v>8.3098495970964812E-4</v>
      </c>
      <c r="Y244">
        <f t="shared" si="51"/>
        <v>1.9091021124915007E-3</v>
      </c>
      <c r="Z244">
        <f t="shared" si="54"/>
        <v>4.3859649122807032E-3</v>
      </c>
      <c r="AA244">
        <f t="shared" si="57"/>
        <v>1.0076301359623119E-2</v>
      </c>
      <c r="AB244">
        <f t="shared" si="67"/>
        <v>2.3149261592506919E-2</v>
      </c>
      <c r="AC244">
        <f t="shared" si="71"/>
        <v>5.3183037421416487E-2</v>
      </c>
      <c r="AD244">
        <f t="shared" si="75"/>
        <v>0.12218251846832767</v>
      </c>
    </row>
    <row r="245" spans="1:32" s="1" customFormat="1" x14ac:dyDescent="0.2">
      <c r="A245" s="1">
        <v>231</v>
      </c>
      <c r="B245" s="1">
        <f t="shared" si="58"/>
        <v>23</v>
      </c>
      <c r="C245" s="1">
        <f t="shared" si="59"/>
        <v>0</v>
      </c>
      <c r="D245" s="1">
        <f t="shared" si="60"/>
        <v>552</v>
      </c>
      <c r="E245" s="1">
        <f t="shared" si="61"/>
        <v>-252</v>
      </c>
      <c r="F245" s="1" t="e">
        <f t="shared" si="62"/>
        <v>#N/A</v>
      </c>
      <c r="G245" s="1" t="e">
        <f t="shared" si="63"/>
        <v>#N/A</v>
      </c>
      <c r="H245" s="1">
        <f t="shared" si="64"/>
        <v>1.3798035140339697E-9</v>
      </c>
      <c r="I245" s="1">
        <f t="shared" si="68"/>
        <v>3.1699560535798992E-9</v>
      </c>
      <c r="J245" s="1">
        <f t="shared" si="72"/>
        <v>7.2826466083202471E-9</v>
      </c>
      <c r="K245" s="1">
        <f t="shared" si="76"/>
        <v>1.6731128358004412E-8</v>
      </c>
      <c r="L245" s="1">
        <f t="shared" si="50"/>
        <v>3.8438039244167821E-8</v>
      </c>
      <c r="M245" s="1">
        <f t="shared" si="53"/>
        <v>8.8307424898174111E-8</v>
      </c>
      <c r="N245" s="1">
        <f t="shared" si="56"/>
        <v>2.0287718742911363E-7</v>
      </c>
      <c r="O245" s="1">
        <f t="shared" si="66"/>
        <v>4.6608938293249603E-7</v>
      </c>
      <c r="P245" s="1">
        <f t="shared" si="70"/>
        <v>1.0707922149122809E-6</v>
      </c>
      <c r="Q245" s="1">
        <f t="shared" si="74"/>
        <v>2.4600345116267376E-6</v>
      </c>
      <c r="R245" s="1">
        <f t="shared" si="78"/>
        <v>5.6516751934831363E-6</v>
      </c>
      <c r="S245" s="1">
        <f t="shared" si="52"/>
        <v>1.2984139995463257E-5</v>
      </c>
      <c r="T245" s="1">
        <f t="shared" si="55"/>
        <v>2.9829720507679708E-5</v>
      </c>
      <c r="U245" s="1">
        <f t="shared" si="65"/>
        <v>6.8530701754386002E-5</v>
      </c>
      <c r="V245" s="1">
        <f t="shared" si="69"/>
        <v>1.5744220874411129E-4</v>
      </c>
      <c r="W245" s="1">
        <f t="shared" si="73"/>
        <v>3.6170721238292089E-4</v>
      </c>
      <c r="X245" s="1">
        <f t="shared" si="77"/>
        <v>8.3098495970964812E-4</v>
      </c>
      <c r="Y245" s="1">
        <f t="shared" si="51"/>
        <v>1.9091021124915007E-3</v>
      </c>
      <c r="Z245" s="1">
        <f t="shared" si="54"/>
        <v>4.3859649122807032E-3</v>
      </c>
      <c r="AA245" s="1">
        <f t="shared" si="57"/>
        <v>1.0076301359623119E-2</v>
      </c>
      <c r="AB245" s="1">
        <f t="shared" si="67"/>
        <v>2.3149261592506919E-2</v>
      </c>
      <c r="AC245" s="1">
        <f t="shared" si="71"/>
        <v>5.3183037421416487E-2</v>
      </c>
      <c r="AD245" s="1">
        <f t="shared" si="75"/>
        <v>0.12218251846832767</v>
      </c>
      <c r="AE245" s="1">
        <f t="shared" ref="AE245:AE308" si="79">$C$11*(EXP(-$C$7*($D245-($AE$14-1)*$C$3))-EXP(-$C$5*($D245-($AE$14-1)*$C$3)))</f>
        <v>0</v>
      </c>
    </row>
    <row r="246" spans="1:32" x14ac:dyDescent="0.2">
      <c r="A246">
        <v>232</v>
      </c>
      <c r="B246">
        <f t="shared" si="58"/>
        <v>23</v>
      </c>
      <c r="C246">
        <f t="shared" si="59"/>
        <v>1</v>
      </c>
      <c r="D246">
        <f t="shared" si="60"/>
        <v>554.66666666666663</v>
      </c>
      <c r="E246">
        <f t="shared" si="61"/>
        <v>-254.66666666666663</v>
      </c>
      <c r="F246" t="e">
        <f t="shared" si="62"/>
        <v>#N/A</v>
      </c>
      <c r="G246" t="e">
        <f t="shared" si="63"/>
        <v>#N/A</v>
      </c>
      <c r="H246">
        <f t="shared" si="64"/>
        <v>1.2579978935364249E-9</v>
      </c>
      <c r="I246">
        <f t="shared" si="68"/>
        <v>2.8901202217900529E-9</v>
      </c>
      <c r="J246">
        <f t="shared" si="72"/>
        <v>6.6397526890277999E-9</v>
      </c>
      <c r="K246">
        <f t="shared" si="76"/>
        <v>1.5254145982946751E-8</v>
      </c>
      <c r="L246">
        <f t="shared" si="50"/>
        <v>3.5044824794991128E-8</v>
      </c>
      <c r="M246">
        <f t="shared" si="53"/>
        <v>8.0511865186331221E-8</v>
      </c>
      <c r="N246">
        <f t="shared" si="56"/>
        <v>1.8496769419456349E-7</v>
      </c>
      <c r="O246">
        <f t="shared" si="66"/>
        <v>4.2494417209777946E-7</v>
      </c>
      <c r="P246">
        <f t="shared" si="70"/>
        <v>9.7626534290859079E-7</v>
      </c>
      <c r="Q246">
        <f t="shared" si="74"/>
        <v>2.2428687868794292E-6</v>
      </c>
      <c r="R246">
        <f t="shared" si="78"/>
        <v>5.1527593719251922E-6</v>
      </c>
      <c r="S246">
        <f t="shared" si="52"/>
        <v>1.1837932428452048E-5</v>
      </c>
      <c r="T246">
        <f t="shared" si="55"/>
        <v>2.7196427014257848E-5</v>
      </c>
      <c r="U246">
        <f t="shared" si="65"/>
        <v>6.2480981946149851E-5</v>
      </c>
      <c r="V246">
        <f t="shared" si="69"/>
        <v>1.4354360236028352E-4</v>
      </c>
      <c r="W246">
        <f t="shared" si="73"/>
        <v>3.2977659980321246E-4</v>
      </c>
      <c r="X246">
        <f t="shared" si="77"/>
        <v>7.5762767542093086E-4</v>
      </c>
      <c r="Y246">
        <f t="shared" si="51"/>
        <v>1.7405713289125018E-3</v>
      </c>
      <c r="Z246">
        <f t="shared" si="54"/>
        <v>3.9987828445535887E-3</v>
      </c>
      <c r="AA246">
        <f t="shared" si="57"/>
        <v>9.1867905510581438E-3</v>
      </c>
      <c r="AB246">
        <f t="shared" si="67"/>
        <v>2.110570238740558E-2</v>
      </c>
      <c r="AC246">
        <f t="shared" si="71"/>
        <v>4.8488171226939422E-2</v>
      </c>
      <c r="AD246">
        <f t="shared" si="75"/>
        <v>0.11139656241541251</v>
      </c>
      <c r="AE246">
        <f t="shared" si="79"/>
        <v>0.21171434591476623</v>
      </c>
    </row>
    <row r="247" spans="1:32" x14ac:dyDescent="0.2">
      <c r="A247">
        <v>233</v>
      </c>
      <c r="B247">
        <f t="shared" si="58"/>
        <v>23</v>
      </c>
      <c r="C247">
        <f t="shared" si="59"/>
        <v>2</v>
      </c>
      <c r="D247">
        <f t="shared" si="60"/>
        <v>557.33333333333326</v>
      </c>
      <c r="E247">
        <f t="shared" si="61"/>
        <v>-257.33333333333326</v>
      </c>
      <c r="F247" t="e">
        <f t="shared" si="62"/>
        <v>#N/A</v>
      </c>
      <c r="G247" t="e">
        <f t="shared" si="63"/>
        <v>#N/A</v>
      </c>
      <c r="H247">
        <f t="shared" si="64"/>
        <v>1.1469449700960251E-9</v>
      </c>
      <c r="I247">
        <f t="shared" si="68"/>
        <v>2.6349876008428556E-9</v>
      </c>
      <c r="J247">
        <f t="shared" si="72"/>
        <v>6.0536118450515453E-9</v>
      </c>
      <c r="K247">
        <f t="shared" si="76"/>
        <v>1.3907547936402554E-8</v>
      </c>
      <c r="L247">
        <f t="shared" ref="L247:L310" si="80">$C$11*(EXP(-$C$7*($D247-($L$14-1)*$C$3))-EXP(-$C$5*($D247-($L$14-1)*$C$3)))</f>
        <v>3.1951154873176046E-8</v>
      </c>
      <c r="M247">
        <f t="shared" si="53"/>
        <v>7.340447808614566E-8</v>
      </c>
      <c r="N247">
        <f t="shared" si="56"/>
        <v>1.6863920645394284E-7</v>
      </c>
      <c r="O247">
        <f t="shared" si="66"/>
        <v>3.8743115808329911E-7</v>
      </c>
      <c r="P247">
        <f t="shared" si="70"/>
        <v>8.9008306792976397E-7</v>
      </c>
      <c r="Q247">
        <f t="shared" si="74"/>
        <v>2.0448739118832644E-6</v>
      </c>
      <c r="R247">
        <f t="shared" si="78"/>
        <v>4.6978865975133163E-6</v>
      </c>
      <c r="S247">
        <f t="shared" si="52"/>
        <v>1.079290921305233E-5</v>
      </c>
      <c r="T247">
        <f t="shared" si="55"/>
        <v>2.4795594117331113E-5</v>
      </c>
      <c r="U247">
        <f t="shared" si="65"/>
        <v>5.6965316347504813E-5</v>
      </c>
      <c r="V247">
        <f t="shared" si="69"/>
        <v>1.30871930360529E-4</v>
      </c>
      <c r="W247">
        <f t="shared" si="73"/>
        <v>3.0066474224085241E-4</v>
      </c>
      <c r="X247">
        <f t="shared" si="77"/>
        <v>6.9074618963534942E-4</v>
      </c>
      <c r="Y247">
        <f t="shared" si="51"/>
        <v>1.5869180235091906E-3</v>
      </c>
      <c r="Z247">
        <f t="shared" si="54"/>
        <v>3.6457802462403067E-3</v>
      </c>
      <c r="AA247">
        <f t="shared" si="57"/>
        <v>8.3758035430738526E-3</v>
      </c>
      <c r="AB247">
        <f t="shared" si="67"/>
        <v>1.9242543503414547E-2</v>
      </c>
      <c r="AC247">
        <f t="shared" si="71"/>
        <v>4.4207756136662314E-2</v>
      </c>
      <c r="AD247">
        <f t="shared" si="75"/>
        <v>0.10156275308960366</v>
      </c>
      <c r="AE247">
        <f t="shared" si="79"/>
        <v>0.22636765044372925</v>
      </c>
    </row>
    <row r="248" spans="1:32" x14ac:dyDescent="0.2">
      <c r="A248">
        <v>234</v>
      </c>
      <c r="B248">
        <f t="shared" si="58"/>
        <v>23</v>
      </c>
      <c r="C248">
        <f t="shared" si="59"/>
        <v>3</v>
      </c>
      <c r="D248">
        <f t="shared" si="60"/>
        <v>560</v>
      </c>
      <c r="E248">
        <f t="shared" si="61"/>
        <v>-260</v>
      </c>
      <c r="F248" t="e">
        <f t="shared" si="62"/>
        <v>#N/A</v>
      </c>
      <c r="G248" t="e">
        <f t="shared" si="63"/>
        <v>#N/A</v>
      </c>
      <c r="H248">
        <f t="shared" si="64"/>
        <v>1.0456955223752753E-9</v>
      </c>
      <c r="I248">
        <f t="shared" si="68"/>
        <v>2.402377452760488E-9</v>
      </c>
      <c r="J248">
        <f t="shared" si="72"/>
        <v>5.5192140561358803E-9</v>
      </c>
      <c r="K248">
        <f t="shared" si="76"/>
        <v>1.2679824214319598E-8</v>
      </c>
      <c r="L248">
        <f t="shared" si="80"/>
        <v>2.9130586433280992E-8</v>
      </c>
      <c r="M248">
        <f t="shared" si="53"/>
        <v>6.6924513432017646E-8</v>
      </c>
      <c r="N248">
        <f t="shared" si="56"/>
        <v>1.5375215697667134E-7</v>
      </c>
      <c r="O248">
        <f t="shared" si="66"/>
        <v>3.532296995926965E-7</v>
      </c>
      <c r="P248">
        <f t="shared" si="70"/>
        <v>8.1150874971645335E-7</v>
      </c>
      <c r="Q248">
        <f t="shared" si="74"/>
        <v>1.8643575317299811E-6</v>
      </c>
      <c r="R248">
        <f t="shared" si="78"/>
        <v>4.2831688596491243E-6</v>
      </c>
      <c r="S248">
        <f t="shared" si="52"/>
        <v>9.8401380465069519E-6</v>
      </c>
      <c r="T248">
        <f t="shared" si="55"/>
        <v>2.2606700773932549E-5</v>
      </c>
      <c r="U248">
        <f t="shared" si="65"/>
        <v>5.1936559981853035E-5</v>
      </c>
      <c r="V248">
        <f t="shared" si="69"/>
        <v>1.1931888203071885E-4</v>
      </c>
      <c r="W248">
        <f t="shared" si="73"/>
        <v>2.7412280701754406E-4</v>
      </c>
      <c r="X248">
        <f t="shared" si="77"/>
        <v>6.297688349764446E-4</v>
      </c>
      <c r="Y248">
        <f t="shared" si="51"/>
        <v>1.4468288495316827E-3</v>
      </c>
      <c r="Z248">
        <f t="shared" si="54"/>
        <v>3.3239398388385934E-3</v>
      </c>
      <c r="AA248">
        <f t="shared" si="57"/>
        <v>7.6364084499660045E-3</v>
      </c>
      <c r="AB248">
        <f t="shared" si="67"/>
        <v>1.7543859649122806E-2</v>
      </c>
      <c r="AC248">
        <f t="shared" si="71"/>
        <v>4.0305205438492468E-2</v>
      </c>
      <c r="AD248">
        <f t="shared" si="75"/>
        <v>9.2597046304671707E-2</v>
      </c>
      <c r="AE248">
        <f t="shared" si="79"/>
        <v>0.21163565845759974</v>
      </c>
    </row>
    <row r="249" spans="1:32" x14ac:dyDescent="0.2">
      <c r="A249">
        <v>235</v>
      </c>
      <c r="B249">
        <f t="shared" si="58"/>
        <v>23</v>
      </c>
      <c r="C249">
        <f t="shared" si="59"/>
        <v>4</v>
      </c>
      <c r="D249">
        <f t="shared" si="60"/>
        <v>562.66666666666663</v>
      </c>
      <c r="E249">
        <f t="shared" si="61"/>
        <v>-262.66666666666663</v>
      </c>
      <c r="F249" t="e">
        <f t="shared" si="62"/>
        <v>#N/A</v>
      </c>
      <c r="G249" t="e">
        <f t="shared" si="63"/>
        <v>#N/A</v>
      </c>
      <c r="H249">
        <f t="shared" si="64"/>
        <v>9.5338412393417152E-10</v>
      </c>
      <c r="I249">
        <f t="shared" si="68"/>
        <v>2.1903015496869447E-9</v>
      </c>
      <c r="J249">
        <f t="shared" si="72"/>
        <v>5.0319915741456996E-9</v>
      </c>
      <c r="K249">
        <f t="shared" si="76"/>
        <v>1.1560480887160213E-8</v>
      </c>
      <c r="L249">
        <f t="shared" si="80"/>
        <v>2.6559010756111206E-8</v>
      </c>
      <c r="M249">
        <f t="shared" si="53"/>
        <v>6.1016583931787004E-8</v>
      </c>
      <c r="N249">
        <f t="shared" si="56"/>
        <v>1.4017929917996454E-7</v>
      </c>
      <c r="O249">
        <f t="shared" si="66"/>
        <v>3.2204746074532494E-7</v>
      </c>
      <c r="P249">
        <f t="shared" si="70"/>
        <v>7.3987077677825417E-7</v>
      </c>
      <c r="Q249">
        <f t="shared" si="74"/>
        <v>1.6997766883911151E-6</v>
      </c>
      <c r="R249">
        <f t="shared" si="78"/>
        <v>3.905061371634364E-6</v>
      </c>
      <c r="S249">
        <f t="shared" si="52"/>
        <v>8.9714751475177185E-6</v>
      </c>
      <c r="T249">
        <f t="shared" si="55"/>
        <v>2.0611037487700776E-5</v>
      </c>
      <c r="U249">
        <f t="shared" si="65"/>
        <v>4.7351729713808206E-5</v>
      </c>
      <c r="V249">
        <f t="shared" si="69"/>
        <v>1.0878570805703143E-4</v>
      </c>
      <c r="W249">
        <f t="shared" si="73"/>
        <v>2.499239277845994E-4</v>
      </c>
      <c r="X249">
        <f t="shared" si="77"/>
        <v>5.7417440944113431E-4</v>
      </c>
      <c r="Y249">
        <f t="shared" ref="Y249:Y312" si="81">$C$11*(EXP(-$C$7*($D249-($Y$14-1)*$C$3))-EXP(-$C$5*($D249-($Y$14-1)*$C$3)))</f>
        <v>1.319106399212849E-3</v>
      </c>
      <c r="Z249">
        <f t="shared" si="54"/>
        <v>3.0305107016837239E-3</v>
      </c>
      <c r="AA249">
        <f t="shared" si="57"/>
        <v>6.9622853156500082E-3</v>
      </c>
      <c r="AB249">
        <f t="shared" si="67"/>
        <v>1.5995131378214355E-2</v>
      </c>
      <c r="AC249">
        <f t="shared" si="71"/>
        <v>3.6747162204232561E-2</v>
      </c>
      <c r="AD249">
        <f t="shared" si="75"/>
        <v>8.442280953932943E-2</v>
      </c>
      <c r="AE249">
        <f t="shared" si="79"/>
        <v>0.19377999836034945</v>
      </c>
    </row>
    <row r="250" spans="1:32" x14ac:dyDescent="0.2">
      <c r="A250">
        <v>236</v>
      </c>
      <c r="B250">
        <f t="shared" si="58"/>
        <v>23</v>
      </c>
      <c r="C250">
        <f t="shared" si="59"/>
        <v>5</v>
      </c>
      <c r="D250">
        <f t="shared" si="60"/>
        <v>565.33333333333337</v>
      </c>
      <c r="E250">
        <f t="shared" si="61"/>
        <v>-265.33333333333337</v>
      </c>
      <c r="F250" t="e">
        <f t="shared" si="62"/>
        <v>#N/A</v>
      </c>
      <c r="G250" t="e">
        <f t="shared" si="63"/>
        <v>#N/A</v>
      </c>
      <c r="H250">
        <f t="shared" si="64"/>
        <v>8.692217460251561E-10</v>
      </c>
      <c r="I250">
        <f t="shared" si="68"/>
        <v>1.996947179573495E-9</v>
      </c>
      <c r="J250">
        <f t="shared" si="72"/>
        <v>4.5877798803840855E-9</v>
      </c>
      <c r="K250">
        <f t="shared" si="76"/>
        <v>1.0539950403371387E-8</v>
      </c>
      <c r="L250">
        <f t="shared" si="80"/>
        <v>2.4214447380206099E-8</v>
      </c>
      <c r="M250">
        <f t="shared" si="53"/>
        <v>5.5630191745610023E-8</v>
      </c>
      <c r="N250">
        <f t="shared" si="56"/>
        <v>1.2780461949270376E-7</v>
      </c>
      <c r="O250">
        <f t="shared" si="66"/>
        <v>2.936179123445811E-7</v>
      </c>
      <c r="P250">
        <f t="shared" si="70"/>
        <v>6.7455682581576795E-7</v>
      </c>
      <c r="Q250">
        <f t="shared" si="74"/>
        <v>1.5497246323331882E-6</v>
      </c>
      <c r="R250">
        <f t="shared" si="78"/>
        <v>3.5603322717190373E-6</v>
      </c>
      <c r="S250">
        <f t="shared" si="52"/>
        <v>8.1794956475330304E-6</v>
      </c>
      <c r="T250">
        <f t="shared" si="55"/>
        <v>1.8791546390053201E-5</v>
      </c>
      <c r="U250">
        <f t="shared" si="65"/>
        <v>4.3171636852209169E-5</v>
      </c>
      <c r="V250">
        <f t="shared" si="69"/>
        <v>9.9182376469324112E-5</v>
      </c>
      <c r="W250">
        <f t="shared" si="73"/>
        <v>2.2786126539001828E-4</v>
      </c>
      <c r="X250">
        <f t="shared" si="77"/>
        <v>5.2348772144211373E-4</v>
      </c>
      <c r="Y250">
        <f t="shared" si="81"/>
        <v>1.2026589689634042E-3</v>
      </c>
      <c r="Z250">
        <f t="shared" si="54"/>
        <v>2.762984758541386E-3</v>
      </c>
      <c r="AA250">
        <f t="shared" si="57"/>
        <v>6.347672094036738E-3</v>
      </c>
      <c r="AB250">
        <f t="shared" si="67"/>
        <v>1.4583120984961173E-2</v>
      </c>
      <c r="AC250">
        <f t="shared" si="71"/>
        <v>3.3503214172295286E-2</v>
      </c>
      <c r="AD250">
        <f t="shared" si="75"/>
        <v>7.6970174012036846E-2</v>
      </c>
      <c r="AE250">
        <f t="shared" si="79"/>
        <v>0.17680382811963441</v>
      </c>
    </row>
    <row r="251" spans="1:32" x14ac:dyDescent="0.2">
      <c r="A251">
        <v>237</v>
      </c>
      <c r="B251">
        <f t="shared" si="58"/>
        <v>23</v>
      </c>
      <c r="C251">
        <f t="shared" si="59"/>
        <v>6</v>
      </c>
      <c r="D251">
        <f t="shared" si="60"/>
        <v>568</v>
      </c>
      <c r="E251">
        <f t="shared" si="61"/>
        <v>-268</v>
      </c>
      <c r="F251" t="e">
        <f t="shared" si="62"/>
        <v>#N/A</v>
      </c>
      <c r="G251" t="e">
        <f t="shared" si="63"/>
        <v>#N/A</v>
      </c>
      <c r="H251">
        <f t="shared" si="64"/>
        <v>7.924890133949747E-10</v>
      </c>
      <c r="I251">
        <f t="shared" si="68"/>
        <v>1.8206616520800614E-9</v>
      </c>
      <c r="J251">
        <f t="shared" si="72"/>
        <v>4.182782089501102E-9</v>
      </c>
      <c r="K251">
        <f t="shared" si="76"/>
        <v>9.6095098110419535E-9</v>
      </c>
      <c r="L251">
        <f t="shared" si="80"/>
        <v>2.2076856224543524E-8</v>
      </c>
      <c r="M251">
        <f t="shared" si="53"/>
        <v>5.07192968572784E-8</v>
      </c>
      <c r="N251">
        <f t="shared" si="56"/>
        <v>1.1652234573312398E-7</v>
      </c>
      <c r="O251">
        <f t="shared" si="66"/>
        <v>2.6769805372807064E-7</v>
      </c>
      <c r="P251">
        <f t="shared" si="70"/>
        <v>6.1500862790668418E-7</v>
      </c>
      <c r="Q251">
        <f t="shared" si="74"/>
        <v>1.4129187983707839E-6</v>
      </c>
      <c r="R251">
        <f t="shared" si="78"/>
        <v>3.2460349988658138E-6</v>
      </c>
      <c r="S251">
        <f t="shared" si="52"/>
        <v>7.4574301269199262E-6</v>
      </c>
      <c r="T251">
        <f t="shared" si="55"/>
        <v>1.7132675438596497E-5</v>
      </c>
      <c r="U251">
        <f t="shared" si="65"/>
        <v>3.9360552186027815E-5</v>
      </c>
      <c r="V251">
        <f t="shared" si="69"/>
        <v>9.0426803095730208E-5</v>
      </c>
      <c r="W251">
        <f t="shared" si="73"/>
        <v>2.0774623992741217E-4</v>
      </c>
      <c r="X251">
        <f t="shared" si="77"/>
        <v>4.7727552812287512E-4</v>
      </c>
      <c r="Y251">
        <f t="shared" si="81"/>
        <v>1.0964912280701756E-3</v>
      </c>
      <c r="Z251">
        <f t="shared" si="54"/>
        <v>2.5190753399057793E-3</v>
      </c>
      <c r="AA251">
        <f t="shared" si="57"/>
        <v>5.7873153981267316E-3</v>
      </c>
      <c r="AB251">
        <f t="shared" si="67"/>
        <v>1.329575935535437E-2</v>
      </c>
      <c r="AC251">
        <f t="shared" si="71"/>
        <v>3.0545633799864007E-2</v>
      </c>
      <c r="AD251">
        <f t="shared" si="75"/>
        <v>7.0175438596235928E-2</v>
      </c>
      <c r="AE251">
        <f t="shared" si="79"/>
        <v>0.16121653858511018</v>
      </c>
    </row>
    <row r="252" spans="1:32" x14ac:dyDescent="0.2">
      <c r="A252">
        <v>238</v>
      </c>
      <c r="B252">
        <f t="shared" si="58"/>
        <v>23</v>
      </c>
      <c r="C252">
        <f t="shared" si="59"/>
        <v>7</v>
      </c>
      <c r="D252">
        <f t="shared" si="60"/>
        <v>570.66666666666674</v>
      </c>
      <c r="E252">
        <f t="shared" si="61"/>
        <v>-270.66666666666674</v>
      </c>
      <c r="F252" t="e">
        <f t="shared" si="62"/>
        <v>#N/A</v>
      </c>
      <c r="G252" t="e">
        <f t="shared" si="63"/>
        <v>#N/A</v>
      </c>
      <c r="H252">
        <f t="shared" si="64"/>
        <v>7.2253005544751053E-10</v>
      </c>
      <c r="I252">
        <f t="shared" si="68"/>
        <v>1.659938172256944E-9</v>
      </c>
      <c r="J252">
        <f t="shared" si="72"/>
        <v>3.8135364957366728E-9</v>
      </c>
      <c r="K252">
        <f t="shared" si="76"/>
        <v>8.7612061987477489E-9</v>
      </c>
      <c r="L252">
        <f t="shared" si="80"/>
        <v>2.0127966296582732E-8</v>
      </c>
      <c r="M252">
        <f t="shared" si="53"/>
        <v>4.62419235486407E-8</v>
      </c>
      <c r="N252">
        <f t="shared" si="56"/>
        <v>1.0623604302444447E-7</v>
      </c>
      <c r="O252">
        <f t="shared" si="66"/>
        <v>2.440663357271468E-7</v>
      </c>
      <c r="P252">
        <f t="shared" si="70"/>
        <v>5.6071719671985519E-7</v>
      </c>
      <c r="Q252">
        <f t="shared" si="74"/>
        <v>1.2881898429812932E-6</v>
      </c>
      <c r="R252">
        <f t="shared" si="78"/>
        <v>2.9594831071130014E-6</v>
      </c>
      <c r="S252">
        <f t="shared" si="52"/>
        <v>6.7991067535644374E-6</v>
      </c>
      <c r="T252">
        <f t="shared" si="55"/>
        <v>1.5620245486537402E-5</v>
      </c>
      <c r="U252">
        <f t="shared" si="65"/>
        <v>3.5885900590070752E-5</v>
      </c>
      <c r="V252">
        <f t="shared" si="69"/>
        <v>8.2444149950802804E-5</v>
      </c>
      <c r="W252">
        <f t="shared" si="73"/>
        <v>1.8940691885523198E-4</v>
      </c>
      <c r="X252">
        <f t="shared" si="77"/>
        <v>4.3514283222812383E-4</v>
      </c>
      <c r="Y252">
        <f t="shared" si="81"/>
        <v>9.9969571113839328E-4</v>
      </c>
      <c r="Z252">
        <f t="shared" si="54"/>
        <v>2.2966976377645273E-3</v>
      </c>
      <c r="AA252">
        <f t="shared" si="57"/>
        <v>5.276425596851376E-3</v>
      </c>
      <c r="AB252">
        <f t="shared" si="67"/>
        <v>1.2122042806734849E-2</v>
      </c>
      <c r="AC252">
        <f t="shared" si="71"/>
        <v>2.7849141262599915E-2</v>
      </c>
      <c r="AD252">
        <f t="shared" si="75"/>
        <v>6.3980525512816938E-2</v>
      </c>
      <c r="AE252">
        <f t="shared" si="79"/>
        <v>0.14698797426010388</v>
      </c>
    </row>
    <row r="253" spans="1:32" x14ac:dyDescent="0.2">
      <c r="A253">
        <v>239</v>
      </c>
      <c r="B253">
        <f t="shared" si="58"/>
        <v>23</v>
      </c>
      <c r="C253">
        <f t="shared" si="59"/>
        <v>8</v>
      </c>
      <c r="D253">
        <f t="shared" si="60"/>
        <v>573.33333333333337</v>
      </c>
      <c r="E253">
        <f t="shared" si="61"/>
        <v>-273.33333333333337</v>
      </c>
      <c r="F253" t="e">
        <f t="shared" si="62"/>
        <v>#N/A</v>
      </c>
      <c r="G253" t="e">
        <f t="shared" si="63"/>
        <v>#N/A</v>
      </c>
      <c r="H253">
        <f t="shared" si="64"/>
        <v>6.5874690021071151E-10</v>
      </c>
      <c r="I253">
        <f t="shared" si="68"/>
        <v>1.5134029612628805E-9</v>
      </c>
      <c r="J253">
        <f t="shared" si="72"/>
        <v>3.4768869841006256E-9</v>
      </c>
      <c r="K253">
        <f t="shared" si="76"/>
        <v>7.9877887182939816E-9</v>
      </c>
      <c r="L253">
        <f t="shared" si="80"/>
        <v>1.8351119521536345E-8</v>
      </c>
      <c r="M253">
        <f t="shared" si="53"/>
        <v>4.2159801613485557E-8</v>
      </c>
      <c r="N253">
        <f t="shared" si="56"/>
        <v>9.6857789520824421E-8</v>
      </c>
      <c r="O253">
        <f t="shared" si="66"/>
        <v>2.2252076698244015E-7</v>
      </c>
      <c r="P253">
        <f t="shared" si="70"/>
        <v>5.1121847797081419E-7</v>
      </c>
      <c r="Q253">
        <f t="shared" si="74"/>
        <v>1.1744716493783244E-6</v>
      </c>
      <c r="R253">
        <f t="shared" si="78"/>
        <v>2.6982273032630722E-6</v>
      </c>
      <c r="S253">
        <f t="shared" ref="S253:S316" si="82">$C$11*(EXP(-$C$7*($D253-($S$14-1)*$C$3))-EXP(-$C$5*($D253-($S$14-1)*$C$3)))</f>
        <v>6.1988985293327553E-6</v>
      </c>
      <c r="T253">
        <f t="shared" si="55"/>
        <v>1.4241329086876151E-5</v>
      </c>
      <c r="U253">
        <f t="shared" si="65"/>
        <v>3.2717982590132128E-5</v>
      </c>
      <c r="V253">
        <f t="shared" si="69"/>
        <v>7.5166185560212817E-5</v>
      </c>
      <c r="W253">
        <f t="shared" si="73"/>
        <v>1.726865474088367E-4</v>
      </c>
      <c r="X253">
        <f t="shared" si="77"/>
        <v>3.9672950587729612E-4</v>
      </c>
      <c r="Y253">
        <f t="shared" si="81"/>
        <v>9.1144506156007343E-4</v>
      </c>
      <c r="Z253">
        <f t="shared" si="54"/>
        <v>2.0939508857684553E-3</v>
      </c>
      <c r="AA253">
        <f t="shared" si="57"/>
        <v>4.8106358758536185E-3</v>
      </c>
      <c r="AB253">
        <f t="shared" si="67"/>
        <v>1.105193903416554E-2</v>
      </c>
      <c r="AC253">
        <f t="shared" si="71"/>
        <v>2.5390688376146955E-2</v>
      </c>
      <c r="AD253">
        <f t="shared" si="75"/>
        <v>5.833248393983835E-2</v>
      </c>
      <c r="AE253">
        <f t="shared" si="79"/>
        <v>0.13401275045313807</v>
      </c>
    </row>
    <row r="254" spans="1:32" x14ac:dyDescent="0.2">
      <c r="A254">
        <v>240</v>
      </c>
      <c r="B254">
        <f t="shared" si="58"/>
        <v>23</v>
      </c>
      <c r="C254">
        <f t="shared" si="59"/>
        <v>9</v>
      </c>
      <c r="D254">
        <f t="shared" si="60"/>
        <v>576</v>
      </c>
      <c r="E254">
        <f t="shared" si="61"/>
        <v>-276</v>
      </c>
      <c r="F254" t="e">
        <f t="shared" si="62"/>
        <v>#N/A</v>
      </c>
      <c r="G254" t="e">
        <f t="shared" si="63"/>
        <v>#N/A</v>
      </c>
      <c r="H254">
        <f t="shared" si="64"/>
        <v>6.0059436319012189E-10</v>
      </c>
      <c r="I254">
        <f t="shared" si="68"/>
        <v>1.3798035140339697E-9</v>
      </c>
      <c r="J254">
        <f t="shared" si="72"/>
        <v>3.1699560535798992E-9</v>
      </c>
      <c r="K254">
        <f t="shared" si="76"/>
        <v>7.2826466083202471E-9</v>
      </c>
      <c r="L254">
        <f t="shared" si="80"/>
        <v>1.6731128358004412E-8</v>
      </c>
      <c r="M254">
        <f t="shared" si="53"/>
        <v>3.8438039244167821E-8</v>
      </c>
      <c r="N254">
        <f t="shared" si="56"/>
        <v>8.8307424898174111E-8</v>
      </c>
      <c r="O254">
        <f t="shared" si="66"/>
        <v>2.0287718742911363E-7</v>
      </c>
      <c r="P254">
        <f t="shared" si="70"/>
        <v>4.6608938293249603E-7</v>
      </c>
      <c r="Q254">
        <f t="shared" si="74"/>
        <v>1.0707922149122809E-6</v>
      </c>
      <c r="R254">
        <f t="shared" si="78"/>
        <v>2.4600345116267376E-6</v>
      </c>
      <c r="S254">
        <f t="shared" si="82"/>
        <v>5.6516751934831363E-6</v>
      </c>
      <c r="T254">
        <f t="shared" si="55"/>
        <v>1.2984139995463257E-5</v>
      </c>
      <c r="U254">
        <f t="shared" si="65"/>
        <v>2.9829720507679708E-5</v>
      </c>
      <c r="V254">
        <f t="shared" si="69"/>
        <v>6.8530701754386002E-5</v>
      </c>
      <c r="W254">
        <f t="shared" si="73"/>
        <v>1.5744220874411129E-4</v>
      </c>
      <c r="X254">
        <f t="shared" si="77"/>
        <v>3.6170721238292089E-4</v>
      </c>
      <c r="Y254">
        <f t="shared" si="81"/>
        <v>8.3098495970964812E-4</v>
      </c>
      <c r="Z254">
        <f t="shared" si="54"/>
        <v>1.9091021124915007E-3</v>
      </c>
      <c r="AA254">
        <f t="shared" si="57"/>
        <v>4.3859649122807032E-3</v>
      </c>
      <c r="AB254">
        <f t="shared" si="67"/>
        <v>1.0076301359623119E-2</v>
      </c>
      <c r="AC254">
        <f t="shared" si="71"/>
        <v>2.3149261592506919E-2</v>
      </c>
      <c r="AD254">
        <f t="shared" si="75"/>
        <v>5.3183037421416487E-2</v>
      </c>
      <c r="AE254">
        <f t="shared" si="79"/>
        <v>0.12218251846832767</v>
      </c>
    </row>
    <row r="255" spans="1:32" s="1" customFormat="1" x14ac:dyDescent="0.2">
      <c r="A255" s="1">
        <v>241</v>
      </c>
      <c r="B255" s="1">
        <f t="shared" si="58"/>
        <v>24</v>
      </c>
      <c r="C255" s="1">
        <f t="shared" si="59"/>
        <v>0</v>
      </c>
      <c r="D255" s="1">
        <f t="shared" si="60"/>
        <v>576</v>
      </c>
      <c r="E255" s="1">
        <f t="shared" si="61"/>
        <v>-276</v>
      </c>
      <c r="F255" s="1" t="e">
        <f t="shared" si="62"/>
        <v>#N/A</v>
      </c>
      <c r="G255" s="1" t="e">
        <f t="shared" si="63"/>
        <v>#N/A</v>
      </c>
      <c r="H255" s="1">
        <f t="shared" si="64"/>
        <v>6.0059436319012189E-10</v>
      </c>
      <c r="I255" s="1">
        <f t="shared" si="68"/>
        <v>1.3798035140339697E-9</v>
      </c>
      <c r="J255" s="1">
        <f t="shared" si="72"/>
        <v>3.1699560535798992E-9</v>
      </c>
      <c r="K255" s="1">
        <f t="shared" si="76"/>
        <v>7.2826466083202471E-9</v>
      </c>
      <c r="L255" s="1">
        <f t="shared" si="80"/>
        <v>1.6731128358004412E-8</v>
      </c>
      <c r="M255" s="1">
        <f t="shared" si="53"/>
        <v>3.8438039244167821E-8</v>
      </c>
      <c r="N255" s="1">
        <f t="shared" si="56"/>
        <v>8.8307424898174111E-8</v>
      </c>
      <c r="O255" s="1">
        <f t="shared" si="66"/>
        <v>2.0287718742911363E-7</v>
      </c>
      <c r="P255" s="1">
        <f t="shared" si="70"/>
        <v>4.6608938293249603E-7</v>
      </c>
      <c r="Q255" s="1">
        <f t="shared" si="74"/>
        <v>1.0707922149122809E-6</v>
      </c>
      <c r="R255" s="1">
        <f t="shared" si="78"/>
        <v>2.4600345116267376E-6</v>
      </c>
      <c r="S255" s="1">
        <f t="shared" si="82"/>
        <v>5.6516751934831363E-6</v>
      </c>
      <c r="T255" s="1">
        <f t="shared" si="55"/>
        <v>1.2984139995463257E-5</v>
      </c>
      <c r="U255" s="1">
        <f t="shared" si="65"/>
        <v>2.9829720507679708E-5</v>
      </c>
      <c r="V255" s="1">
        <f t="shared" si="69"/>
        <v>6.8530701754386002E-5</v>
      </c>
      <c r="W255" s="1">
        <f t="shared" si="73"/>
        <v>1.5744220874411129E-4</v>
      </c>
      <c r="X255" s="1">
        <f t="shared" si="77"/>
        <v>3.6170721238292089E-4</v>
      </c>
      <c r="Y255" s="1">
        <f t="shared" si="81"/>
        <v>8.3098495970964812E-4</v>
      </c>
      <c r="Z255" s="1">
        <f t="shared" si="54"/>
        <v>1.9091021124915007E-3</v>
      </c>
      <c r="AA255" s="1">
        <f t="shared" si="57"/>
        <v>4.3859649122807032E-3</v>
      </c>
      <c r="AB255" s="1">
        <f t="shared" si="67"/>
        <v>1.0076301359623119E-2</v>
      </c>
      <c r="AC255" s="1">
        <f t="shared" si="71"/>
        <v>2.3149261592506919E-2</v>
      </c>
      <c r="AD255" s="1">
        <f t="shared" si="75"/>
        <v>5.3183037421416487E-2</v>
      </c>
      <c r="AE255" s="1">
        <f t="shared" si="79"/>
        <v>0.12218251846832767</v>
      </c>
      <c r="AF255" s="1">
        <f t="shared" ref="AF255:AF318" si="83">$C$11*(EXP(-$C$7*($D255-($AF$14-1)*$C$3))-EXP(-$C$5*($D255-($AF$14-1)*$C$3)))</f>
        <v>0</v>
      </c>
    </row>
    <row r="256" spans="1:32" x14ac:dyDescent="0.2">
      <c r="A256">
        <v>242</v>
      </c>
      <c r="B256">
        <f t="shared" si="58"/>
        <v>24</v>
      </c>
      <c r="C256">
        <f t="shared" si="59"/>
        <v>1</v>
      </c>
      <c r="D256">
        <f t="shared" si="60"/>
        <v>578.66666666666663</v>
      </c>
      <c r="E256">
        <f t="shared" si="61"/>
        <v>-278.66666666666663</v>
      </c>
      <c r="F256" t="e">
        <f t="shared" si="62"/>
        <v>#N/A</v>
      </c>
      <c r="G256" t="e">
        <f t="shared" si="63"/>
        <v>#N/A</v>
      </c>
      <c r="H256">
        <f t="shared" si="64"/>
        <v>5.4757538742173606E-10</v>
      </c>
      <c r="I256">
        <f t="shared" si="68"/>
        <v>1.2579978935364249E-9</v>
      </c>
      <c r="J256">
        <f t="shared" si="72"/>
        <v>2.8901202217900529E-9</v>
      </c>
      <c r="K256">
        <f t="shared" si="76"/>
        <v>6.6397526890277999E-9</v>
      </c>
      <c r="L256">
        <f t="shared" si="80"/>
        <v>1.5254145982946751E-8</v>
      </c>
      <c r="M256">
        <f t="shared" si="53"/>
        <v>3.5044824794991128E-8</v>
      </c>
      <c r="N256">
        <f t="shared" si="56"/>
        <v>8.0511865186331221E-8</v>
      </c>
      <c r="O256">
        <f t="shared" si="66"/>
        <v>1.8496769419456349E-7</v>
      </c>
      <c r="P256">
        <f t="shared" si="70"/>
        <v>4.2494417209777946E-7</v>
      </c>
      <c r="Q256">
        <f t="shared" si="74"/>
        <v>9.7626534290859079E-7</v>
      </c>
      <c r="R256">
        <f t="shared" si="78"/>
        <v>2.2428687868794292E-6</v>
      </c>
      <c r="S256">
        <f t="shared" si="82"/>
        <v>5.1527593719251922E-6</v>
      </c>
      <c r="T256">
        <f t="shared" si="55"/>
        <v>1.1837932428452048E-5</v>
      </c>
      <c r="U256">
        <f t="shared" si="65"/>
        <v>2.7196427014257848E-5</v>
      </c>
      <c r="V256">
        <f t="shared" si="69"/>
        <v>6.2480981946149851E-5</v>
      </c>
      <c r="W256">
        <f t="shared" si="73"/>
        <v>1.4354360236028352E-4</v>
      </c>
      <c r="X256">
        <f t="shared" si="77"/>
        <v>3.2977659980321246E-4</v>
      </c>
      <c r="Y256">
        <f t="shared" si="81"/>
        <v>7.5762767542093086E-4</v>
      </c>
      <c r="Z256">
        <f t="shared" si="54"/>
        <v>1.7405713289125018E-3</v>
      </c>
      <c r="AA256">
        <f t="shared" si="57"/>
        <v>3.9987828445535887E-3</v>
      </c>
      <c r="AB256">
        <f t="shared" si="67"/>
        <v>9.1867905510581438E-3</v>
      </c>
      <c r="AC256">
        <f t="shared" si="71"/>
        <v>2.110570238740558E-2</v>
      </c>
      <c r="AD256">
        <f t="shared" si="75"/>
        <v>4.8488171226939422E-2</v>
      </c>
      <c r="AE256">
        <f t="shared" si="79"/>
        <v>0.11139656241541251</v>
      </c>
      <c r="AF256">
        <f t="shared" si="83"/>
        <v>0.21171434591476623</v>
      </c>
    </row>
    <row r="257" spans="1:33" x14ac:dyDescent="0.2">
      <c r="A257">
        <v>243</v>
      </c>
      <c r="B257">
        <f t="shared" si="58"/>
        <v>24</v>
      </c>
      <c r="C257">
        <f t="shared" si="59"/>
        <v>2</v>
      </c>
      <c r="D257">
        <f t="shared" si="60"/>
        <v>581.33333333333326</v>
      </c>
      <c r="E257">
        <f t="shared" si="61"/>
        <v>-281.33333333333326</v>
      </c>
      <c r="F257" t="e">
        <f t="shared" si="62"/>
        <v>#N/A</v>
      </c>
      <c r="G257" t="e">
        <f t="shared" si="63"/>
        <v>#N/A</v>
      </c>
      <c r="H257">
        <f t="shared" si="64"/>
        <v>4.992367948933754E-10</v>
      </c>
      <c r="I257">
        <f t="shared" si="68"/>
        <v>1.1469449700960251E-9</v>
      </c>
      <c r="J257">
        <f t="shared" si="72"/>
        <v>2.6349876008428556E-9</v>
      </c>
      <c r="K257">
        <f t="shared" si="76"/>
        <v>6.0536118450515453E-9</v>
      </c>
      <c r="L257">
        <f t="shared" si="80"/>
        <v>1.3907547936402554E-8</v>
      </c>
      <c r="M257">
        <f t="shared" ref="M257:M320" si="84">$C$11*(EXP(-$C$7*($D257-($M$14-1)*$C$3))-EXP(-$C$5*($D257-($M$14-1)*$C$3)))</f>
        <v>3.1951154873176046E-8</v>
      </c>
      <c r="N257">
        <f t="shared" si="56"/>
        <v>7.340447808614566E-8</v>
      </c>
      <c r="O257">
        <f t="shared" si="66"/>
        <v>1.6863920645394284E-7</v>
      </c>
      <c r="P257">
        <f t="shared" si="70"/>
        <v>3.8743115808329911E-7</v>
      </c>
      <c r="Q257">
        <f t="shared" si="74"/>
        <v>8.9008306792976397E-7</v>
      </c>
      <c r="R257">
        <f t="shared" si="78"/>
        <v>2.0448739118832644E-6</v>
      </c>
      <c r="S257">
        <f t="shared" si="82"/>
        <v>4.6978865975133163E-6</v>
      </c>
      <c r="T257">
        <f t="shared" si="55"/>
        <v>1.079290921305233E-5</v>
      </c>
      <c r="U257">
        <f t="shared" si="65"/>
        <v>2.4795594117331113E-5</v>
      </c>
      <c r="V257">
        <f t="shared" si="69"/>
        <v>5.6965316347504813E-5</v>
      </c>
      <c r="W257">
        <f t="shared" si="73"/>
        <v>1.30871930360529E-4</v>
      </c>
      <c r="X257">
        <f t="shared" si="77"/>
        <v>3.0066474224085241E-4</v>
      </c>
      <c r="Y257">
        <f t="shared" si="81"/>
        <v>6.9074618963534942E-4</v>
      </c>
      <c r="Z257">
        <f t="shared" si="54"/>
        <v>1.5869180235091906E-3</v>
      </c>
      <c r="AA257">
        <f t="shared" si="57"/>
        <v>3.6457802462403067E-3</v>
      </c>
      <c r="AB257">
        <f t="shared" si="67"/>
        <v>8.3758035430738526E-3</v>
      </c>
      <c r="AC257">
        <f t="shared" si="71"/>
        <v>1.9242543503414547E-2</v>
      </c>
      <c r="AD257">
        <f t="shared" si="75"/>
        <v>4.4207756136662314E-2</v>
      </c>
      <c r="AE257">
        <f t="shared" si="79"/>
        <v>0.10156275308960366</v>
      </c>
      <c r="AF257">
        <f t="shared" si="83"/>
        <v>0.22636765044372925</v>
      </c>
    </row>
    <row r="258" spans="1:33" x14ac:dyDescent="0.2">
      <c r="A258">
        <v>244</v>
      </c>
      <c r="B258">
        <f t="shared" si="58"/>
        <v>24</v>
      </c>
      <c r="C258">
        <f t="shared" si="59"/>
        <v>3</v>
      </c>
      <c r="D258">
        <f t="shared" si="60"/>
        <v>584</v>
      </c>
      <c r="E258">
        <f t="shared" si="61"/>
        <v>-284</v>
      </c>
      <c r="F258" t="e">
        <f t="shared" si="62"/>
        <v>#N/A</v>
      </c>
      <c r="G258" t="e">
        <f t="shared" si="63"/>
        <v>#N/A</v>
      </c>
      <c r="H258">
        <f t="shared" si="64"/>
        <v>4.5516541302001529E-10</v>
      </c>
      <c r="I258">
        <f t="shared" si="68"/>
        <v>1.0456955223752753E-9</v>
      </c>
      <c r="J258">
        <f t="shared" si="72"/>
        <v>2.402377452760488E-9</v>
      </c>
      <c r="K258">
        <f t="shared" si="76"/>
        <v>5.5192140561358803E-9</v>
      </c>
      <c r="L258">
        <f t="shared" si="80"/>
        <v>1.2679824214319598E-8</v>
      </c>
      <c r="M258">
        <f t="shared" si="84"/>
        <v>2.9130586433280992E-8</v>
      </c>
      <c r="N258">
        <f t="shared" si="56"/>
        <v>6.6924513432017646E-8</v>
      </c>
      <c r="O258">
        <f t="shared" si="66"/>
        <v>1.5375215697667134E-7</v>
      </c>
      <c r="P258">
        <f t="shared" si="70"/>
        <v>3.532296995926965E-7</v>
      </c>
      <c r="Q258">
        <f t="shared" si="74"/>
        <v>8.1150874971645335E-7</v>
      </c>
      <c r="R258">
        <f t="shared" si="78"/>
        <v>1.8643575317299811E-6</v>
      </c>
      <c r="S258">
        <f t="shared" si="82"/>
        <v>4.2831688596491243E-6</v>
      </c>
      <c r="T258">
        <f t="shared" si="55"/>
        <v>9.8401380465069519E-6</v>
      </c>
      <c r="U258">
        <f t="shared" si="65"/>
        <v>2.2606700773932549E-5</v>
      </c>
      <c r="V258">
        <f t="shared" si="69"/>
        <v>5.1936559981853035E-5</v>
      </c>
      <c r="W258">
        <f t="shared" si="73"/>
        <v>1.1931888203071885E-4</v>
      </c>
      <c r="X258">
        <f t="shared" si="77"/>
        <v>2.7412280701754406E-4</v>
      </c>
      <c r="Y258">
        <f t="shared" si="81"/>
        <v>6.297688349764446E-4</v>
      </c>
      <c r="Z258">
        <f t="shared" si="54"/>
        <v>1.4468288495316827E-3</v>
      </c>
      <c r="AA258">
        <f t="shared" si="57"/>
        <v>3.3239398388385934E-3</v>
      </c>
      <c r="AB258">
        <f t="shared" si="67"/>
        <v>7.6364084499660045E-3</v>
      </c>
      <c r="AC258">
        <f t="shared" si="71"/>
        <v>1.7543859649122806E-2</v>
      </c>
      <c r="AD258">
        <f t="shared" si="75"/>
        <v>4.0305205438492468E-2</v>
      </c>
      <c r="AE258">
        <f t="shared" si="79"/>
        <v>9.2597046304671707E-2</v>
      </c>
      <c r="AF258">
        <f t="shared" si="83"/>
        <v>0.21163565845759974</v>
      </c>
    </row>
    <row r="259" spans="1:33" x14ac:dyDescent="0.2">
      <c r="A259">
        <v>245</v>
      </c>
      <c r="B259">
        <f t="shared" si="58"/>
        <v>24</v>
      </c>
      <c r="C259">
        <f t="shared" si="59"/>
        <v>4</v>
      </c>
      <c r="D259">
        <f t="shared" si="60"/>
        <v>586.66666666666663</v>
      </c>
      <c r="E259">
        <f t="shared" si="61"/>
        <v>-286.66666666666663</v>
      </c>
      <c r="F259" t="e">
        <f t="shared" si="62"/>
        <v>#N/A</v>
      </c>
      <c r="G259" t="e">
        <f t="shared" si="63"/>
        <v>#N/A</v>
      </c>
      <c r="H259">
        <f t="shared" si="64"/>
        <v>4.1498454306423739E-10</v>
      </c>
      <c r="I259">
        <f t="shared" si="68"/>
        <v>9.5338412393417152E-10</v>
      </c>
      <c r="J259">
        <f t="shared" si="72"/>
        <v>2.1903015496869447E-9</v>
      </c>
      <c r="K259">
        <f t="shared" si="76"/>
        <v>5.0319915741456996E-9</v>
      </c>
      <c r="L259">
        <f t="shared" si="80"/>
        <v>1.1560480887160213E-8</v>
      </c>
      <c r="M259">
        <f t="shared" si="84"/>
        <v>2.6559010756111206E-8</v>
      </c>
      <c r="N259">
        <f t="shared" si="56"/>
        <v>6.1016583931787004E-8</v>
      </c>
      <c r="O259">
        <f t="shared" si="66"/>
        <v>1.4017929917996454E-7</v>
      </c>
      <c r="P259">
        <f t="shared" si="70"/>
        <v>3.2204746074532494E-7</v>
      </c>
      <c r="Q259">
        <f t="shared" si="74"/>
        <v>7.3987077677825417E-7</v>
      </c>
      <c r="R259">
        <f t="shared" si="78"/>
        <v>1.6997766883911151E-6</v>
      </c>
      <c r="S259">
        <f t="shared" si="82"/>
        <v>3.905061371634364E-6</v>
      </c>
      <c r="T259">
        <f t="shared" si="55"/>
        <v>8.9714751475177185E-6</v>
      </c>
      <c r="U259">
        <f t="shared" si="65"/>
        <v>2.0611037487700776E-5</v>
      </c>
      <c r="V259">
        <f t="shared" si="69"/>
        <v>4.7351729713808206E-5</v>
      </c>
      <c r="W259">
        <f t="shared" si="73"/>
        <v>1.0878570805703143E-4</v>
      </c>
      <c r="X259">
        <f t="shared" si="77"/>
        <v>2.499239277845994E-4</v>
      </c>
      <c r="Y259">
        <f t="shared" si="81"/>
        <v>5.7417440944113431E-4</v>
      </c>
      <c r="Z259">
        <f t="shared" ref="Z259:Z322" si="85">$C$11*(EXP(-$C$7*($D259-($Z$14-1)*$C$3))-EXP(-$C$5*($D259-($Z$14-1)*$C$3)))</f>
        <v>1.319106399212849E-3</v>
      </c>
      <c r="AA259">
        <f t="shared" si="57"/>
        <v>3.0305107016837239E-3</v>
      </c>
      <c r="AB259">
        <f t="shared" si="67"/>
        <v>6.9622853156500082E-3</v>
      </c>
      <c r="AC259">
        <f t="shared" si="71"/>
        <v>1.5995131378214355E-2</v>
      </c>
      <c r="AD259">
        <f t="shared" si="75"/>
        <v>3.6747162204232561E-2</v>
      </c>
      <c r="AE259">
        <f t="shared" si="79"/>
        <v>8.442280953932943E-2</v>
      </c>
      <c r="AF259">
        <f t="shared" si="83"/>
        <v>0.19377999836034945</v>
      </c>
    </row>
    <row r="260" spans="1:33" x14ac:dyDescent="0.2">
      <c r="A260">
        <v>246</v>
      </c>
      <c r="B260">
        <f t="shared" si="58"/>
        <v>24</v>
      </c>
      <c r="C260">
        <f t="shared" si="59"/>
        <v>5</v>
      </c>
      <c r="D260">
        <f t="shared" si="60"/>
        <v>589.33333333333337</v>
      </c>
      <c r="E260">
        <f t="shared" si="61"/>
        <v>-289.33333333333337</v>
      </c>
      <c r="F260" t="e">
        <f t="shared" si="62"/>
        <v>#N/A</v>
      </c>
      <c r="G260" t="e">
        <f t="shared" si="63"/>
        <v>#N/A</v>
      </c>
      <c r="H260">
        <f t="shared" si="64"/>
        <v>3.7835074031572008E-10</v>
      </c>
      <c r="I260">
        <f t="shared" si="68"/>
        <v>8.692217460251561E-10</v>
      </c>
      <c r="J260">
        <f t="shared" si="72"/>
        <v>1.996947179573495E-9</v>
      </c>
      <c r="K260">
        <f t="shared" si="76"/>
        <v>4.5877798803840855E-9</v>
      </c>
      <c r="L260">
        <f t="shared" si="80"/>
        <v>1.0539950403371387E-8</v>
      </c>
      <c r="M260">
        <f t="shared" si="84"/>
        <v>2.4214447380206099E-8</v>
      </c>
      <c r="N260">
        <f t="shared" si="56"/>
        <v>5.5630191745610023E-8</v>
      </c>
      <c r="O260">
        <f t="shared" si="66"/>
        <v>1.2780461949270376E-7</v>
      </c>
      <c r="P260">
        <f t="shared" si="70"/>
        <v>2.936179123445811E-7</v>
      </c>
      <c r="Q260">
        <f t="shared" si="74"/>
        <v>6.7455682581576795E-7</v>
      </c>
      <c r="R260">
        <f t="shared" si="78"/>
        <v>1.5497246323331882E-6</v>
      </c>
      <c r="S260">
        <f t="shared" si="82"/>
        <v>3.5603322717190373E-6</v>
      </c>
      <c r="T260">
        <f t="shared" si="55"/>
        <v>8.1794956475330304E-6</v>
      </c>
      <c r="U260">
        <f t="shared" si="65"/>
        <v>1.8791546390053201E-5</v>
      </c>
      <c r="V260">
        <f t="shared" si="69"/>
        <v>4.3171636852209169E-5</v>
      </c>
      <c r="W260">
        <f t="shared" si="73"/>
        <v>9.9182376469324112E-5</v>
      </c>
      <c r="X260">
        <f t="shared" si="77"/>
        <v>2.2786126539001828E-4</v>
      </c>
      <c r="Y260">
        <f t="shared" si="81"/>
        <v>5.2348772144211373E-4</v>
      </c>
      <c r="Z260">
        <f t="shared" si="85"/>
        <v>1.2026589689634042E-3</v>
      </c>
      <c r="AA260">
        <f t="shared" si="57"/>
        <v>2.762984758541386E-3</v>
      </c>
      <c r="AB260">
        <f t="shared" si="67"/>
        <v>6.347672094036738E-3</v>
      </c>
      <c r="AC260">
        <f t="shared" si="71"/>
        <v>1.4583120984961173E-2</v>
      </c>
      <c r="AD260">
        <f t="shared" si="75"/>
        <v>3.3503214172295286E-2</v>
      </c>
      <c r="AE260">
        <f t="shared" si="79"/>
        <v>7.6970174012036846E-2</v>
      </c>
      <c r="AF260">
        <f t="shared" si="83"/>
        <v>0.17680382811963441</v>
      </c>
    </row>
    <row r="261" spans="1:33" x14ac:dyDescent="0.2">
      <c r="A261">
        <v>247</v>
      </c>
      <c r="B261">
        <f t="shared" si="58"/>
        <v>24</v>
      </c>
      <c r="C261">
        <f t="shared" si="59"/>
        <v>6</v>
      </c>
      <c r="D261">
        <f t="shared" si="60"/>
        <v>592</v>
      </c>
      <c r="E261">
        <f t="shared" si="61"/>
        <v>-292</v>
      </c>
      <c r="F261" t="e">
        <f t="shared" si="62"/>
        <v>#N/A</v>
      </c>
      <c r="G261" t="e">
        <f t="shared" si="63"/>
        <v>#N/A</v>
      </c>
      <c r="H261">
        <f t="shared" si="64"/>
        <v>3.4495087850849236E-10</v>
      </c>
      <c r="I261">
        <f t="shared" si="68"/>
        <v>7.924890133949747E-10</v>
      </c>
      <c r="J261">
        <f t="shared" si="72"/>
        <v>1.8206616520800614E-9</v>
      </c>
      <c r="K261">
        <f t="shared" si="76"/>
        <v>4.182782089501102E-9</v>
      </c>
      <c r="L261">
        <f t="shared" si="80"/>
        <v>9.6095098110419535E-9</v>
      </c>
      <c r="M261">
        <f t="shared" si="84"/>
        <v>2.2076856224543524E-8</v>
      </c>
      <c r="N261">
        <f t="shared" si="56"/>
        <v>5.07192968572784E-8</v>
      </c>
      <c r="O261">
        <f t="shared" si="66"/>
        <v>1.1652234573312398E-7</v>
      </c>
      <c r="P261">
        <f t="shared" si="70"/>
        <v>2.6769805372807064E-7</v>
      </c>
      <c r="Q261">
        <f t="shared" si="74"/>
        <v>6.1500862790668418E-7</v>
      </c>
      <c r="R261">
        <f t="shared" si="78"/>
        <v>1.4129187983707839E-6</v>
      </c>
      <c r="S261">
        <f t="shared" si="82"/>
        <v>3.2460349988658138E-6</v>
      </c>
      <c r="T261">
        <f t="shared" si="55"/>
        <v>7.4574301269199262E-6</v>
      </c>
      <c r="U261">
        <f t="shared" si="65"/>
        <v>1.7132675438596497E-5</v>
      </c>
      <c r="V261">
        <f t="shared" si="69"/>
        <v>3.9360552186027815E-5</v>
      </c>
      <c r="W261">
        <f t="shared" si="73"/>
        <v>9.0426803095730208E-5</v>
      </c>
      <c r="X261">
        <f t="shared" si="77"/>
        <v>2.0774623992741217E-4</v>
      </c>
      <c r="Y261">
        <f t="shared" si="81"/>
        <v>4.7727552812287512E-4</v>
      </c>
      <c r="Z261">
        <f t="shared" si="85"/>
        <v>1.0964912280701756E-3</v>
      </c>
      <c r="AA261">
        <f t="shared" si="57"/>
        <v>2.5190753399057793E-3</v>
      </c>
      <c r="AB261">
        <f t="shared" si="67"/>
        <v>5.7873153981267316E-3</v>
      </c>
      <c r="AC261">
        <f t="shared" si="71"/>
        <v>1.329575935535437E-2</v>
      </c>
      <c r="AD261">
        <f t="shared" si="75"/>
        <v>3.0545633799864007E-2</v>
      </c>
      <c r="AE261">
        <f t="shared" si="79"/>
        <v>7.0175438596235928E-2</v>
      </c>
      <c r="AF261">
        <f t="shared" si="83"/>
        <v>0.16121653858511018</v>
      </c>
    </row>
    <row r="262" spans="1:33" x14ac:dyDescent="0.2">
      <c r="A262">
        <v>248</v>
      </c>
      <c r="B262">
        <f t="shared" si="58"/>
        <v>24</v>
      </c>
      <c r="C262">
        <f t="shared" si="59"/>
        <v>7</v>
      </c>
      <c r="D262">
        <f t="shared" si="60"/>
        <v>594.66666666666674</v>
      </c>
      <c r="E262">
        <f t="shared" si="61"/>
        <v>-294.66666666666674</v>
      </c>
      <c r="F262" t="e">
        <f t="shared" si="62"/>
        <v>#N/A</v>
      </c>
      <c r="G262" t="e">
        <f t="shared" si="63"/>
        <v>#N/A</v>
      </c>
      <c r="H262">
        <f t="shared" si="64"/>
        <v>3.1449947338410499E-10</v>
      </c>
      <c r="I262">
        <f t="shared" si="68"/>
        <v>7.2253005544751053E-10</v>
      </c>
      <c r="J262">
        <f t="shared" si="72"/>
        <v>1.659938172256944E-9</v>
      </c>
      <c r="K262">
        <f t="shared" si="76"/>
        <v>3.8135364957366728E-9</v>
      </c>
      <c r="L262">
        <f t="shared" si="80"/>
        <v>8.7612061987477489E-9</v>
      </c>
      <c r="M262">
        <f t="shared" si="84"/>
        <v>2.0127966296582732E-8</v>
      </c>
      <c r="N262">
        <f t="shared" si="56"/>
        <v>4.62419235486407E-8</v>
      </c>
      <c r="O262">
        <f t="shared" si="66"/>
        <v>1.0623604302444447E-7</v>
      </c>
      <c r="P262">
        <f t="shared" si="70"/>
        <v>2.440663357271468E-7</v>
      </c>
      <c r="Q262">
        <f t="shared" si="74"/>
        <v>5.6071719671985519E-7</v>
      </c>
      <c r="R262">
        <f t="shared" si="78"/>
        <v>1.2881898429812932E-6</v>
      </c>
      <c r="S262">
        <f t="shared" si="82"/>
        <v>2.9594831071130014E-6</v>
      </c>
      <c r="T262">
        <f t="shared" si="55"/>
        <v>6.7991067535644374E-6</v>
      </c>
      <c r="U262">
        <f t="shared" si="65"/>
        <v>1.5620245486537402E-5</v>
      </c>
      <c r="V262">
        <f t="shared" si="69"/>
        <v>3.5885900590070752E-5</v>
      </c>
      <c r="W262">
        <f t="shared" si="73"/>
        <v>8.2444149950802804E-5</v>
      </c>
      <c r="X262">
        <f t="shared" si="77"/>
        <v>1.8940691885523198E-4</v>
      </c>
      <c r="Y262">
        <f t="shared" si="81"/>
        <v>4.3514283222812383E-4</v>
      </c>
      <c r="Z262">
        <f t="shared" si="85"/>
        <v>9.9969571113839328E-4</v>
      </c>
      <c r="AA262">
        <f t="shared" si="57"/>
        <v>2.2966976377645273E-3</v>
      </c>
      <c r="AB262">
        <f t="shared" si="67"/>
        <v>5.276425596851376E-3</v>
      </c>
      <c r="AC262">
        <f t="shared" si="71"/>
        <v>1.2122042806734849E-2</v>
      </c>
      <c r="AD262">
        <f t="shared" si="75"/>
        <v>2.7849141262599915E-2</v>
      </c>
      <c r="AE262">
        <f t="shared" si="79"/>
        <v>6.3980525512816938E-2</v>
      </c>
      <c r="AF262">
        <f t="shared" si="83"/>
        <v>0.14698797426010388</v>
      </c>
    </row>
    <row r="263" spans="1:33" x14ac:dyDescent="0.2">
      <c r="A263">
        <v>249</v>
      </c>
      <c r="B263">
        <f t="shared" si="58"/>
        <v>24</v>
      </c>
      <c r="C263">
        <f t="shared" si="59"/>
        <v>8</v>
      </c>
      <c r="D263">
        <f t="shared" si="60"/>
        <v>597.33333333333337</v>
      </c>
      <c r="E263">
        <f t="shared" si="61"/>
        <v>-297.33333333333337</v>
      </c>
      <c r="F263" t="e">
        <f t="shared" si="62"/>
        <v>#N/A</v>
      </c>
      <c r="G263" t="e">
        <f t="shared" si="63"/>
        <v>#N/A</v>
      </c>
      <c r="H263">
        <f t="shared" si="64"/>
        <v>2.8673624252400524E-10</v>
      </c>
      <c r="I263">
        <f t="shared" si="68"/>
        <v>6.5874690021071151E-10</v>
      </c>
      <c r="J263">
        <f t="shared" si="72"/>
        <v>1.5134029612628805E-9</v>
      </c>
      <c r="K263">
        <f t="shared" si="76"/>
        <v>3.4768869841006256E-9</v>
      </c>
      <c r="L263">
        <f t="shared" si="80"/>
        <v>7.9877887182939816E-9</v>
      </c>
      <c r="M263">
        <f t="shared" si="84"/>
        <v>1.8351119521536345E-8</v>
      </c>
      <c r="N263">
        <f t="shared" si="56"/>
        <v>4.2159801613485557E-8</v>
      </c>
      <c r="O263">
        <f t="shared" si="66"/>
        <v>9.6857789520824421E-8</v>
      </c>
      <c r="P263">
        <f t="shared" si="70"/>
        <v>2.2252076698244015E-7</v>
      </c>
      <c r="Q263">
        <f t="shared" si="74"/>
        <v>5.1121847797081419E-7</v>
      </c>
      <c r="R263">
        <f t="shared" si="78"/>
        <v>1.1744716493783244E-6</v>
      </c>
      <c r="S263">
        <f t="shared" si="82"/>
        <v>2.6982273032630722E-6</v>
      </c>
      <c r="T263">
        <f t="shared" ref="T263:T326" si="86">$C$11*(EXP(-$C$7*($D263-($T$14-1)*$C$3))-EXP(-$C$5*($D263-($T$14-1)*$C$3)))</f>
        <v>6.1988985293327553E-6</v>
      </c>
      <c r="U263">
        <f t="shared" si="65"/>
        <v>1.4241329086876151E-5</v>
      </c>
      <c r="V263">
        <f t="shared" si="69"/>
        <v>3.2717982590132128E-5</v>
      </c>
      <c r="W263">
        <f t="shared" si="73"/>
        <v>7.5166185560212817E-5</v>
      </c>
      <c r="X263">
        <f t="shared" si="77"/>
        <v>1.726865474088367E-4</v>
      </c>
      <c r="Y263">
        <f t="shared" si="81"/>
        <v>3.9672950587729612E-4</v>
      </c>
      <c r="Z263">
        <f t="shared" si="85"/>
        <v>9.1144506156007343E-4</v>
      </c>
      <c r="AA263">
        <f t="shared" si="57"/>
        <v>2.0939508857684553E-3</v>
      </c>
      <c r="AB263">
        <f t="shared" si="67"/>
        <v>4.8106358758536185E-3</v>
      </c>
      <c r="AC263">
        <f t="shared" si="71"/>
        <v>1.105193903416554E-2</v>
      </c>
      <c r="AD263">
        <f t="shared" si="75"/>
        <v>2.5390688376146955E-2</v>
      </c>
      <c r="AE263">
        <f t="shared" si="79"/>
        <v>5.833248393983835E-2</v>
      </c>
      <c r="AF263">
        <f t="shared" si="83"/>
        <v>0.13401275045313807</v>
      </c>
    </row>
    <row r="264" spans="1:33" x14ac:dyDescent="0.2">
      <c r="A264">
        <v>250</v>
      </c>
      <c r="B264">
        <f t="shared" si="58"/>
        <v>24</v>
      </c>
      <c r="C264">
        <f t="shared" si="59"/>
        <v>9</v>
      </c>
      <c r="D264">
        <f t="shared" si="60"/>
        <v>600</v>
      </c>
      <c r="E264">
        <f t="shared" si="61"/>
        <v>-300</v>
      </c>
      <c r="F264" t="e">
        <f t="shared" si="62"/>
        <v>#N/A</v>
      </c>
      <c r="G264" t="e">
        <f t="shared" si="63"/>
        <v>#N/A</v>
      </c>
      <c r="H264">
        <f t="shared" si="64"/>
        <v>2.6142388059381872E-10</v>
      </c>
      <c r="I264">
        <f t="shared" si="68"/>
        <v>6.0059436319012189E-10</v>
      </c>
      <c r="J264">
        <f t="shared" si="72"/>
        <v>1.3798035140339697E-9</v>
      </c>
      <c r="K264">
        <f t="shared" si="76"/>
        <v>3.1699560535798992E-9</v>
      </c>
      <c r="L264">
        <f t="shared" si="80"/>
        <v>7.2826466083202471E-9</v>
      </c>
      <c r="M264">
        <f t="shared" si="84"/>
        <v>1.6731128358004412E-8</v>
      </c>
      <c r="N264">
        <f t="shared" si="56"/>
        <v>3.8438039244167821E-8</v>
      </c>
      <c r="O264">
        <f t="shared" si="66"/>
        <v>8.8307424898174111E-8</v>
      </c>
      <c r="P264">
        <f t="shared" si="70"/>
        <v>2.0287718742911363E-7</v>
      </c>
      <c r="Q264">
        <f t="shared" si="74"/>
        <v>4.6608938293249603E-7</v>
      </c>
      <c r="R264">
        <f t="shared" si="78"/>
        <v>1.0707922149122809E-6</v>
      </c>
      <c r="S264">
        <f t="shared" si="82"/>
        <v>2.4600345116267376E-6</v>
      </c>
      <c r="T264">
        <f t="shared" si="86"/>
        <v>5.6516751934831363E-6</v>
      </c>
      <c r="U264">
        <f t="shared" si="65"/>
        <v>1.2984139995463257E-5</v>
      </c>
      <c r="V264">
        <f t="shared" si="69"/>
        <v>2.9829720507679708E-5</v>
      </c>
      <c r="W264">
        <f t="shared" si="73"/>
        <v>6.8530701754386002E-5</v>
      </c>
      <c r="X264">
        <f t="shared" si="77"/>
        <v>1.5744220874411129E-4</v>
      </c>
      <c r="Y264">
        <f t="shared" si="81"/>
        <v>3.6170721238292089E-4</v>
      </c>
      <c r="Z264">
        <f t="shared" si="85"/>
        <v>8.3098495970964812E-4</v>
      </c>
      <c r="AA264">
        <f t="shared" si="57"/>
        <v>1.9091021124915007E-3</v>
      </c>
      <c r="AB264">
        <f t="shared" si="67"/>
        <v>4.3859649122807032E-3</v>
      </c>
      <c r="AC264">
        <f t="shared" si="71"/>
        <v>1.0076301359623119E-2</v>
      </c>
      <c r="AD264">
        <f t="shared" si="75"/>
        <v>2.3149261592506919E-2</v>
      </c>
      <c r="AE264">
        <f t="shared" si="79"/>
        <v>5.3183037421416487E-2</v>
      </c>
      <c r="AF264">
        <f t="shared" si="83"/>
        <v>0.12218251846832767</v>
      </c>
    </row>
    <row r="265" spans="1:33" s="1" customFormat="1" x14ac:dyDescent="0.2">
      <c r="A265" s="1">
        <v>251</v>
      </c>
      <c r="B265" s="1">
        <f t="shared" si="58"/>
        <v>25</v>
      </c>
      <c r="C265" s="1">
        <f t="shared" si="59"/>
        <v>0</v>
      </c>
      <c r="D265" s="1">
        <f t="shared" si="60"/>
        <v>600</v>
      </c>
      <c r="E265" s="1">
        <f t="shared" si="61"/>
        <v>-300</v>
      </c>
      <c r="F265" s="1" t="e">
        <f t="shared" si="62"/>
        <v>#N/A</v>
      </c>
      <c r="G265" s="1" t="e">
        <f t="shared" si="63"/>
        <v>#N/A</v>
      </c>
      <c r="H265" s="1">
        <f t="shared" si="64"/>
        <v>2.6142388059381872E-10</v>
      </c>
      <c r="I265" s="1">
        <f t="shared" si="68"/>
        <v>6.0059436319012189E-10</v>
      </c>
      <c r="J265" s="1">
        <f t="shared" si="72"/>
        <v>1.3798035140339697E-9</v>
      </c>
      <c r="K265" s="1">
        <f t="shared" si="76"/>
        <v>3.1699560535798992E-9</v>
      </c>
      <c r="L265" s="1">
        <f t="shared" si="80"/>
        <v>7.2826466083202471E-9</v>
      </c>
      <c r="M265" s="1">
        <f t="shared" si="84"/>
        <v>1.6731128358004412E-8</v>
      </c>
      <c r="N265" s="1">
        <f t="shared" si="56"/>
        <v>3.8438039244167821E-8</v>
      </c>
      <c r="O265" s="1">
        <f t="shared" si="66"/>
        <v>8.8307424898174111E-8</v>
      </c>
      <c r="P265" s="1">
        <f t="shared" si="70"/>
        <v>2.0287718742911363E-7</v>
      </c>
      <c r="Q265" s="1">
        <f t="shared" si="74"/>
        <v>4.6608938293249603E-7</v>
      </c>
      <c r="R265" s="1">
        <f t="shared" si="78"/>
        <v>1.0707922149122809E-6</v>
      </c>
      <c r="S265" s="1">
        <f t="shared" si="82"/>
        <v>2.4600345116267376E-6</v>
      </c>
      <c r="T265" s="1">
        <f t="shared" si="86"/>
        <v>5.6516751934831363E-6</v>
      </c>
      <c r="U265" s="1">
        <f t="shared" si="65"/>
        <v>1.2984139995463257E-5</v>
      </c>
      <c r="V265" s="1">
        <f t="shared" si="69"/>
        <v>2.9829720507679708E-5</v>
      </c>
      <c r="W265" s="1">
        <f t="shared" si="73"/>
        <v>6.8530701754386002E-5</v>
      </c>
      <c r="X265" s="1">
        <f t="shared" si="77"/>
        <v>1.5744220874411129E-4</v>
      </c>
      <c r="Y265" s="1">
        <f t="shared" si="81"/>
        <v>3.6170721238292089E-4</v>
      </c>
      <c r="Z265" s="1">
        <f t="shared" si="85"/>
        <v>8.3098495970964812E-4</v>
      </c>
      <c r="AA265" s="1">
        <f t="shared" si="57"/>
        <v>1.9091021124915007E-3</v>
      </c>
      <c r="AB265" s="1">
        <f t="shared" si="67"/>
        <v>4.3859649122807032E-3</v>
      </c>
      <c r="AC265" s="1">
        <f t="shared" si="71"/>
        <v>1.0076301359623119E-2</v>
      </c>
      <c r="AD265" s="1">
        <f t="shared" si="75"/>
        <v>2.3149261592506919E-2</v>
      </c>
      <c r="AE265" s="1">
        <f t="shared" si="79"/>
        <v>5.3183037421416487E-2</v>
      </c>
      <c r="AF265" s="1">
        <f t="shared" si="83"/>
        <v>0.12218251846832767</v>
      </c>
      <c r="AG265" s="1">
        <f t="shared" ref="AG265:AG296" si="87">$C$11*(EXP(-$C$7*($D265-($AG$14-1)*$C$3))-EXP(-$C$5*($D265-($AG$14-1)*$C$3)))</f>
        <v>0</v>
      </c>
    </row>
    <row r="266" spans="1:33" x14ac:dyDescent="0.2">
      <c r="A266">
        <v>252</v>
      </c>
      <c r="B266">
        <f t="shared" si="58"/>
        <v>25</v>
      </c>
      <c r="C266">
        <f t="shared" si="59"/>
        <v>1</v>
      </c>
      <c r="D266">
        <f t="shared" si="60"/>
        <v>602.66666666666663</v>
      </c>
      <c r="E266">
        <f t="shared" si="61"/>
        <v>-302.66666666666663</v>
      </c>
      <c r="F266" t="e">
        <f t="shared" si="62"/>
        <v>#N/A</v>
      </c>
      <c r="G266" t="e">
        <f t="shared" si="63"/>
        <v>#N/A</v>
      </c>
      <c r="H266">
        <f t="shared" si="64"/>
        <v>2.3834603098354283E-10</v>
      </c>
      <c r="I266">
        <f t="shared" si="68"/>
        <v>5.4757538742173606E-10</v>
      </c>
      <c r="J266">
        <f t="shared" si="72"/>
        <v>1.2579978935364249E-9</v>
      </c>
      <c r="K266">
        <f t="shared" si="76"/>
        <v>2.8901202217900529E-9</v>
      </c>
      <c r="L266">
        <f t="shared" si="80"/>
        <v>6.6397526890277999E-9</v>
      </c>
      <c r="M266">
        <f t="shared" si="84"/>
        <v>1.5254145982946751E-8</v>
      </c>
      <c r="N266">
        <f t="shared" si="56"/>
        <v>3.5044824794991128E-8</v>
      </c>
      <c r="O266">
        <f t="shared" si="66"/>
        <v>8.0511865186331221E-8</v>
      </c>
      <c r="P266">
        <f t="shared" si="70"/>
        <v>1.8496769419456349E-7</v>
      </c>
      <c r="Q266">
        <f t="shared" si="74"/>
        <v>4.2494417209777946E-7</v>
      </c>
      <c r="R266">
        <f t="shared" si="78"/>
        <v>9.7626534290859079E-7</v>
      </c>
      <c r="S266">
        <f t="shared" si="82"/>
        <v>2.2428687868794292E-6</v>
      </c>
      <c r="T266">
        <f t="shared" si="86"/>
        <v>5.1527593719251922E-6</v>
      </c>
      <c r="U266">
        <f t="shared" si="65"/>
        <v>1.1837932428452048E-5</v>
      </c>
      <c r="V266">
        <f t="shared" si="69"/>
        <v>2.7196427014257848E-5</v>
      </c>
      <c r="W266">
        <f t="shared" si="73"/>
        <v>6.2480981946149851E-5</v>
      </c>
      <c r="X266">
        <f t="shared" si="77"/>
        <v>1.4354360236028352E-4</v>
      </c>
      <c r="Y266">
        <f t="shared" si="81"/>
        <v>3.2977659980321246E-4</v>
      </c>
      <c r="Z266">
        <f t="shared" si="85"/>
        <v>7.5762767542093086E-4</v>
      </c>
      <c r="AA266">
        <f t="shared" si="57"/>
        <v>1.7405713289125018E-3</v>
      </c>
      <c r="AB266">
        <f t="shared" si="67"/>
        <v>3.9987828445535887E-3</v>
      </c>
      <c r="AC266">
        <f t="shared" si="71"/>
        <v>9.1867905510581438E-3</v>
      </c>
      <c r="AD266">
        <f t="shared" si="75"/>
        <v>2.110570238740558E-2</v>
      </c>
      <c r="AE266">
        <f t="shared" si="79"/>
        <v>4.8488171226939422E-2</v>
      </c>
      <c r="AF266">
        <f t="shared" si="83"/>
        <v>0.11139656241541251</v>
      </c>
      <c r="AG266">
        <f t="shared" si="87"/>
        <v>0.21171434591476623</v>
      </c>
    </row>
    <row r="267" spans="1:33" x14ac:dyDescent="0.2">
      <c r="A267">
        <v>253</v>
      </c>
      <c r="B267">
        <f t="shared" si="58"/>
        <v>25</v>
      </c>
      <c r="C267">
        <f t="shared" si="59"/>
        <v>2</v>
      </c>
      <c r="D267">
        <f t="shared" si="60"/>
        <v>605.33333333333326</v>
      </c>
      <c r="E267">
        <f t="shared" si="61"/>
        <v>-305.33333333333326</v>
      </c>
      <c r="F267" t="e">
        <f t="shared" si="62"/>
        <v>#N/A</v>
      </c>
      <c r="G267" t="e">
        <f t="shared" si="63"/>
        <v>#N/A</v>
      </c>
      <c r="H267">
        <f t="shared" si="64"/>
        <v>2.173054365062898E-10</v>
      </c>
      <c r="I267">
        <f t="shared" si="68"/>
        <v>4.992367948933754E-10</v>
      </c>
      <c r="J267">
        <f t="shared" si="72"/>
        <v>1.1469449700960251E-9</v>
      </c>
      <c r="K267">
        <f t="shared" si="76"/>
        <v>2.6349876008428556E-9</v>
      </c>
      <c r="L267">
        <f t="shared" si="80"/>
        <v>6.0536118450515453E-9</v>
      </c>
      <c r="M267">
        <f t="shared" si="84"/>
        <v>1.3907547936402554E-8</v>
      </c>
      <c r="N267">
        <f t="shared" ref="N267:N330" si="88">$C$11*(EXP(-$C$7*($D267-($N$14-1)*$C$3))-EXP(-$C$5*($D267-($N$14-1)*$C$3)))</f>
        <v>3.1951154873176046E-8</v>
      </c>
      <c r="O267">
        <f t="shared" si="66"/>
        <v>7.340447808614566E-8</v>
      </c>
      <c r="P267">
        <f t="shared" si="70"/>
        <v>1.6863920645394284E-7</v>
      </c>
      <c r="Q267">
        <f t="shared" si="74"/>
        <v>3.8743115808329911E-7</v>
      </c>
      <c r="R267">
        <f t="shared" si="78"/>
        <v>8.9008306792976397E-7</v>
      </c>
      <c r="S267">
        <f t="shared" si="82"/>
        <v>2.0448739118832644E-6</v>
      </c>
      <c r="T267">
        <f t="shared" si="86"/>
        <v>4.6978865975133163E-6</v>
      </c>
      <c r="U267">
        <f t="shared" si="65"/>
        <v>1.079290921305233E-5</v>
      </c>
      <c r="V267">
        <f t="shared" si="69"/>
        <v>2.4795594117331113E-5</v>
      </c>
      <c r="W267">
        <f t="shared" si="73"/>
        <v>5.6965316347504813E-5</v>
      </c>
      <c r="X267">
        <f t="shared" si="77"/>
        <v>1.30871930360529E-4</v>
      </c>
      <c r="Y267">
        <f t="shared" si="81"/>
        <v>3.0066474224085241E-4</v>
      </c>
      <c r="Z267">
        <f t="shared" si="85"/>
        <v>6.9074618963534942E-4</v>
      </c>
      <c r="AA267">
        <f t="shared" si="57"/>
        <v>1.5869180235091906E-3</v>
      </c>
      <c r="AB267">
        <f t="shared" si="67"/>
        <v>3.6457802462403067E-3</v>
      </c>
      <c r="AC267">
        <f t="shared" si="71"/>
        <v>8.3758035430738526E-3</v>
      </c>
      <c r="AD267">
        <f t="shared" si="75"/>
        <v>1.9242543503414547E-2</v>
      </c>
      <c r="AE267">
        <f t="shared" si="79"/>
        <v>4.4207756136662314E-2</v>
      </c>
      <c r="AF267">
        <f t="shared" si="83"/>
        <v>0.10156275308960366</v>
      </c>
      <c r="AG267">
        <f t="shared" si="87"/>
        <v>0.22636765044372925</v>
      </c>
    </row>
    <row r="268" spans="1:33" x14ac:dyDescent="0.2">
      <c r="A268">
        <v>254</v>
      </c>
      <c r="B268">
        <f t="shared" si="58"/>
        <v>25</v>
      </c>
      <c r="C268">
        <f t="shared" si="59"/>
        <v>3</v>
      </c>
      <c r="D268">
        <f t="shared" si="60"/>
        <v>608</v>
      </c>
      <c r="E268">
        <f t="shared" si="61"/>
        <v>-308</v>
      </c>
      <c r="F268" t="e">
        <f t="shared" si="62"/>
        <v>#N/A</v>
      </c>
      <c r="G268" t="e">
        <f t="shared" si="63"/>
        <v>#N/A</v>
      </c>
      <c r="H268">
        <f t="shared" si="64"/>
        <v>1.981222533487436E-10</v>
      </c>
      <c r="I268">
        <f t="shared" si="68"/>
        <v>4.5516541302001529E-10</v>
      </c>
      <c r="J268">
        <f t="shared" si="72"/>
        <v>1.0456955223752753E-9</v>
      </c>
      <c r="K268">
        <f t="shared" si="76"/>
        <v>2.402377452760488E-9</v>
      </c>
      <c r="L268">
        <f t="shared" si="80"/>
        <v>5.5192140561358803E-9</v>
      </c>
      <c r="M268">
        <f t="shared" si="84"/>
        <v>1.2679824214319598E-8</v>
      </c>
      <c r="N268">
        <f t="shared" si="88"/>
        <v>2.9130586433280992E-8</v>
      </c>
      <c r="O268">
        <f t="shared" si="66"/>
        <v>6.6924513432017646E-8</v>
      </c>
      <c r="P268">
        <f t="shared" si="70"/>
        <v>1.5375215697667134E-7</v>
      </c>
      <c r="Q268">
        <f t="shared" si="74"/>
        <v>3.532296995926965E-7</v>
      </c>
      <c r="R268">
        <f t="shared" si="78"/>
        <v>8.1150874971645335E-7</v>
      </c>
      <c r="S268">
        <f t="shared" si="82"/>
        <v>1.8643575317299811E-6</v>
      </c>
      <c r="T268">
        <f t="shared" si="86"/>
        <v>4.2831688596491243E-6</v>
      </c>
      <c r="U268">
        <f t="shared" si="65"/>
        <v>9.8401380465069519E-6</v>
      </c>
      <c r="V268">
        <f t="shared" si="69"/>
        <v>2.2606700773932549E-5</v>
      </c>
      <c r="W268">
        <f t="shared" si="73"/>
        <v>5.1936559981853035E-5</v>
      </c>
      <c r="X268">
        <f t="shared" si="77"/>
        <v>1.1931888203071885E-4</v>
      </c>
      <c r="Y268">
        <f t="shared" si="81"/>
        <v>2.7412280701754406E-4</v>
      </c>
      <c r="Z268">
        <f t="shared" si="85"/>
        <v>6.297688349764446E-4</v>
      </c>
      <c r="AA268">
        <f t="shared" si="57"/>
        <v>1.4468288495316827E-3</v>
      </c>
      <c r="AB268">
        <f t="shared" si="67"/>
        <v>3.3239398388385934E-3</v>
      </c>
      <c r="AC268">
        <f t="shared" si="71"/>
        <v>7.6364084499660045E-3</v>
      </c>
      <c r="AD268">
        <f t="shared" si="75"/>
        <v>1.7543859649122806E-2</v>
      </c>
      <c r="AE268">
        <f t="shared" si="79"/>
        <v>4.0305205438492468E-2</v>
      </c>
      <c r="AF268">
        <f t="shared" si="83"/>
        <v>9.2597046304671707E-2</v>
      </c>
      <c r="AG268">
        <f t="shared" si="87"/>
        <v>0.21163565845759974</v>
      </c>
    </row>
    <row r="269" spans="1:33" x14ac:dyDescent="0.2">
      <c r="A269">
        <v>255</v>
      </c>
      <c r="B269">
        <f t="shared" si="58"/>
        <v>25</v>
      </c>
      <c r="C269">
        <f t="shared" si="59"/>
        <v>4</v>
      </c>
      <c r="D269">
        <f t="shared" si="60"/>
        <v>610.66666666666663</v>
      </c>
      <c r="E269">
        <f t="shared" si="61"/>
        <v>-310.66666666666663</v>
      </c>
      <c r="F269" t="e">
        <f t="shared" si="62"/>
        <v>#N/A</v>
      </c>
      <c r="G269" t="e">
        <f t="shared" si="63"/>
        <v>#N/A</v>
      </c>
      <c r="H269">
        <f t="shared" si="64"/>
        <v>1.8063251386187825E-10</v>
      </c>
      <c r="I269">
        <f t="shared" si="68"/>
        <v>4.1498454306423739E-10</v>
      </c>
      <c r="J269">
        <f t="shared" si="72"/>
        <v>9.5338412393417152E-10</v>
      </c>
      <c r="K269">
        <f t="shared" si="76"/>
        <v>2.1903015496869447E-9</v>
      </c>
      <c r="L269">
        <f t="shared" si="80"/>
        <v>5.0319915741456996E-9</v>
      </c>
      <c r="M269">
        <f t="shared" si="84"/>
        <v>1.1560480887160213E-8</v>
      </c>
      <c r="N269">
        <f t="shared" si="88"/>
        <v>2.6559010756111206E-8</v>
      </c>
      <c r="O269">
        <f t="shared" si="66"/>
        <v>6.1016583931787004E-8</v>
      </c>
      <c r="P269">
        <f t="shared" si="70"/>
        <v>1.4017929917996454E-7</v>
      </c>
      <c r="Q269">
        <f t="shared" si="74"/>
        <v>3.2204746074532494E-7</v>
      </c>
      <c r="R269">
        <f t="shared" si="78"/>
        <v>7.3987077677825417E-7</v>
      </c>
      <c r="S269">
        <f t="shared" si="82"/>
        <v>1.6997766883911151E-6</v>
      </c>
      <c r="T269">
        <f t="shared" si="86"/>
        <v>3.905061371634364E-6</v>
      </c>
      <c r="U269">
        <f t="shared" si="65"/>
        <v>8.9714751475177185E-6</v>
      </c>
      <c r="V269">
        <f t="shared" si="69"/>
        <v>2.0611037487700776E-5</v>
      </c>
      <c r="W269">
        <f t="shared" si="73"/>
        <v>4.7351729713808206E-5</v>
      </c>
      <c r="X269">
        <f t="shared" si="77"/>
        <v>1.0878570805703143E-4</v>
      </c>
      <c r="Y269">
        <f t="shared" si="81"/>
        <v>2.499239277845994E-4</v>
      </c>
      <c r="Z269">
        <f t="shared" si="85"/>
        <v>5.7417440944113431E-4</v>
      </c>
      <c r="AA269">
        <f t="shared" ref="AA269:AA332" si="89">$C$11*(EXP(-$C$7*($D269-($AA$14-1)*$C$3))-EXP(-$C$5*($D269-($AA$14-1)*$C$3)))</f>
        <v>1.319106399212849E-3</v>
      </c>
      <c r="AB269">
        <f t="shared" si="67"/>
        <v>3.0305107016837239E-3</v>
      </c>
      <c r="AC269">
        <f t="shared" si="71"/>
        <v>6.9622853156500082E-3</v>
      </c>
      <c r="AD269">
        <f t="shared" si="75"/>
        <v>1.5995131378214355E-2</v>
      </c>
      <c r="AE269">
        <f t="shared" si="79"/>
        <v>3.6747162204232561E-2</v>
      </c>
      <c r="AF269">
        <f t="shared" si="83"/>
        <v>8.442280953932943E-2</v>
      </c>
      <c r="AG269">
        <f t="shared" si="87"/>
        <v>0.19377999836034945</v>
      </c>
    </row>
    <row r="270" spans="1:33" x14ac:dyDescent="0.2">
      <c r="A270">
        <v>256</v>
      </c>
      <c r="B270">
        <f t="shared" si="58"/>
        <v>25</v>
      </c>
      <c r="C270">
        <f t="shared" si="59"/>
        <v>5</v>
      </c>
      <c r="D270">
        <f t="shared" si="60"/>
        <v>613.33333333333337</v>
      </c>
      <c r="E270">
        <f t="shared" si="61"/>
        <v>-313.33333333333337</v>
      </c>
      <c r="F270" t="e">
        <f t="shared" si="62"/>
        <v>#N/A</v>
      </c>
      <c r="G270" t="e">
        <f t="shared" si="63"/>
        <v>#N/A</v>
      </c>
      <c r="H270">
        <f t="shared" si="64"/>
        <v>1.6468672505267783E-10</v>
      </c>
      <c r="I270">
        <f t="shared" si="68"/>
        <v>3.7835074031572008E-10</v>
      </c>
      <c r="J270">
        <f t="shared" si="72"/>
        <v>8.692217460251561E-10</v>
      </c>
      <c r="K270">
        <f t="shared" si="76"/>
        <v>1.996947179573495E-9</v>
      </c>
      <c r="L270">
        <f t="shared" si="80"/>
        <v>4.5877798803840855E-9</v>
      </c>
      <c r="M270">
        <f t="shared" si="84"/>
        <v>1.0539950403371387E-8</v>
      </c>
      <c r="N270">
        <f t="shared" si="88"/>
        <v>2.4214447380206099E-8</v>
      </c>
      <c r="O270">
        <f t="shared" si="66"/>
        <v>5.5630191745610023E-8</v>
      </c>
      <c r="P270">
        <f t="shared" si="70"/>
        <v>1.2780461949270376E-7</v>
      </c>
      <c r="Q270">
        <f t="shared" si="74"/>
        <v>2.936179123445811E-7</v>
      </c>
      <c r="R270">
        <f t="shared" si="78"/>
        <v>6.7455682581576795E-7</v>
      </c>
      <c r="S270">
        <f t="shared" si="82"/>
        <v>1.5497246323331882E-6</v>
      </c>
      <c r="T270">
        <f t="shared" si="86"/>
        <v>3.5603322717190373E-6</v>
      </c>
      <c r="U270">
        <f t="shared" si="65"/>
        <v>8.1794956475330304E-6</v>
      </c>
      <c r="V270">
        <f t="shared" si="69"/>
        <v>1.8791546390053201E-5</v>
      </c>
      <c r="W270">
        <f t="shared" si="73"/>
        <v>4.3171636852209169E-5</v>
      </c>
      <c r="X270">
        <f t="shared" si="77"/>
        <v>9.9182376469324112E-5</v>
      </c>
      <c r="Y270">
        <f t="shared" si="81"/>
        <v>2.2786126539001828E-4</v>
      </c>
      <c r="Z270">
        <f t="shared" si="85"/>
        <v>5.2348772144211373E-4</v>
      </c>
      <c r="AA270">
        <f t="shared" si="89"/>
        <v>1.2026589689634042E-3</v>
      </c>
      <c r="AB270">
        <f t="shared" si="67"/>
        <v>2.762984758541386E-3</v>
      </c>
      <c r="AC270">
        <f t="shared" si="71"/>
        <v>6.347672094036738E-3</v>
      </c>
      <c r="AD270">
        <f t="shared" si="75"/>
        <v>1.4583120984961173E-2</v>
      </c>
      <c r="AE270">
        <f t="shared" si="79"/>
        <v>3.3503214172295286E-2</v>
      </c>
      <c r="AF270">
        <f t="shared" si="83"/>
        <v>7.6970174012036846E-2</v>
      </c>
      <c r="AG270">
        <f t="shared" si="87"/>
        <v>0.17680382811963441</v>
      </c>
    </row>
    <row r="271" spans="1:33" x14ac:dyDescent="0.2">
      <c r="A271">
        <v>257</v>
      </c>
      <c r="B271">
        <f t="shared" ref="B271:B334" si="90">FLOOR(A271-1,10)/10</f>
        <v>25</v>
      </c>
      <c r="C271">
        <f t="shared" ref="C271:C334" si="91">MOD(A271-1,10)</f>
        <v>6</v>
      </c>
      <c r="D271">
        <f t="shared" ref="D271:D334" si="92">(B271+C271/9)*$C$3</f>
        <v>616</v>
      </c>
      <c r="E271">
        <f t="shared" ref="E271:E334" si="93">$G$11-D271</f>
        <v>-316</v>
      </c>
      <c r="F271" t="e">
        <f t="shared" ref="F271:F334" si="94">IF(E271&lt;0,NA(),D271)</f>
        <v>#N/A</v>
      </c>
      <c r="G271" t="e">
        <f t="shared" ref="G271:G334" si="95">IF(E271&lt;0,NA(),SUM(H271:AZ271))</f>
        <v>#N/A</v>
      </c>
      <c r="H271">
        <f t="shared" ref="H271:H334" si="96">$C$10*(EXP(-$C$7*D271)-EXP(-$C$5*D271))</f>
        <v>1.5014859079753045E-10</v>
      </c>
      <c r="I271">
        <f t="shared" si="68"/>
        <v>3.4495087850849236E-10</v>
      </c>
      <c r="J271">
        <f t="shared" si="72"/>
        <v>7.924890133949747E-10</v>
      </c>
      <c r="K271">
        <f t="shared" si="76"/>
        <v>1.8206616520800614E-9</v>
      </c>
      <c r="L271">
        <f t="shared" si="80"/>
        <v>4.182782089501102E-9</v>
      </c>
      <c r="M271">
        <f t="shared" si="84"/>
        <v>9.6095098110419535E-9</v>
      </c>
      <c r="N271">
        <f t="shared" si="88"/>
        <v>2.2076856224543524E-8</v>
      </c>
      <c r="O271">
        <f t="shared" si="66"/>
        <v>5.07192968572784E-8</v>
      </c>
      <c r="P271">
        <f t="shared" si="70"/>
        <v>1.1652234573312398E-7</v>
      </c>
      <c r="Q271">
        <f t="shared" si="74"/>
        <v>2.6769805372807064E-7</v>
      </c>
      <c r="R271">
        <f t="shared" si="78"/>
        <v>6.1500862790668418E-7</v>
      </c>
      <c r="S271">
        <f t="shared" si="82"/>
        <v>1.4129187983707839E-6</v>
      </c>
      <c r="T271">
        <f t="shared" si="86"/>
        <v>3.2460349988658138E-6</v>
      </c>
      <c r="U271">
        <f t="shared" si="65"/>
        <v>7.4574301269199262E-6</v>
      </c>
      <c r="V271">
        <f t="shared" si="69"/>
        <v>1.7132675438596497E-5</v>
      </c>
      <c r="W271">
        <f t="shared" si="73"/>
        <v>3.9360552186027815E-5</v>
      </c>
      <c r="X271">
        <f t="shared" si="77"/>
        <v>9.0426803095730208E-5</v>
      </c>
      <c r="Y271">
        <f t="shared" si="81"/>
        <v>2.0774623992741217E-4</v>
      </c>
      <c r="Z271">
        <f t="shared" si="85"/>
        <v>4.7727552812287512E-4</v>
      </c>
      <c r="AA271">
        <f t="shared" si="89"/>
        <v>1.0964912280701756E-3</v>
      </c>
      <c r="AB271">
        <f t="shared" si="67"/>
        <v>2.5190753399057793E-3</v>
      </c>
      <c r="AC271">
        <f t="shared" si="71"/>
        <v>5.7873153981267316E-3</v>
      </c>
      <c r="AD271">
        <f t="shared" si="75"/>
        <v>1.329575935535437E-2</v>
      </c>
      <c r="AE271">
        <f t="shared" si="79"/>
        <v>3.0545633799864007E-2</v>
      </c>
      <c r="AF271">
        <f t="shared" si="83"/>
        <v>7.0175438596235928E-2</v>
      </c>
      <c r="AG271">
        <f t="shared" si="87"/>
        <v>0.16121653858511018</v>
      </c>
    </row>
    <row r="272" spans="1:33" x14ac:dyDescent="0.2">
      <c r="A272">
        <v>258</v>
      </c>
      <c r="B272">
        <f t="shared" si="90"/>
        <v>25</v>
      </c>
      <c r="C272">
        <f t="shared" si="91"/>
        <v>7</v>
      </c>
      <c r="D272">
        <f t="shared" si="92"/>
        <v>618.66666666666674</v>
      </c>
      <c r="E272">
        <f t="shared" si="93"/>
        <v>-318.66666666666674</v>
      </c>
      <c r="F272" t="e">
        <f t="shared" si="94"/>
        <v>#N/A</v>
      </c>
      <c r="G272" t="e">
        <f t="shared" si="95"/>
        <v>#N/A</v>
      </c>
      <c r="H272">
        <f t="shared" si="96"/>
        <v>1.368938468554335E-10</v>
      </c>
      <c r="I272">
        <f t="shared" si="68"/>
        <v>3.1449947338410499E-10</v>
      </c>
      <c r="J272">
        <f t="shared" si="72"/>
        <v>7.2253005544751053E-10</v>
      </c>
      <c r="K272">
        <f t="shared" si="76"/>
        <v>1.659938172256944E-9</v>
      </c>
      <c r="L272">
        <f t="shared" si="80"/>
        <v>3.8135364957366728E-9</v>
      </c>
      <c r="M272">
        <f t="shared" si="84"/>
        <v>8.7612061987477489E-9</v>
      </c>
      <c r="N272">
        <f t="shared" si="88"/>
        <v>2.0127966296582732E-8</v>
      </c>
      <c r="O272">
        <f t="shared" si="66"/>
        <v>4.62419235486407E-8</v>
      </c>
      <c r="P272">
        <f t="shared" si="70"/>
        <v>1.0623604302444447E-7</v>
      </c>
      <c r="Q272">
        <f t="shared" si="74"/>
        <v>2.440663357271468E-7</v>
      </c>
      <c r="R272">
        <f t="shared" si="78"/>
        <v>5.6071719671985519E-7</v>
      </c>
      <c r="S272">
        <f t="shared" si="82"/>
        <v>1.2881898429812932E-6</v>
      </c>
      <c r="T272">
        <f t="shared" si="86"/>
        <v>2.9594831071130014E-6</v>
      </c>
      <c r="U272">
        <f t="shared" si="65"/>
        <v>6.7991067535644374E-6</v>
      </c>
      <c r="V272">
        <f t="shared" si="69"/>
        <v>1.5620245486537402E-5</v>
      </c>
      <c r="W272">
        <f t="shared" si="73"/>
        <v>3.5885900590070752E-5</v>
      </c>
      <c r="X272">
        <f t="shared" si="77"/>
        <v>8.2444149950802804E-5</v>
      </c>
      <c r="Y272">
        <f t="shared" si="81"/>
        <v>1.8940691885523198E-4</v>
      </c>
      <c r="Z272">
        <f t="shared" si="85"/>
        <v>4.3514283222812383E-4</v>
      </c>
      <c r="AA272">
        <f t="shared" si="89"/>
        <v>9.9969571113839328E-4</v>
      </c>
      <c r="AB272">
        <f t="shared" si="67"/>
        <v>2.2966976377645273E-3</v>
      </c>
      <c r="AC272">
        <f t="shared" si="71"/>
        <v>5.276425596851376E-3</v>
      </c>
      <c r="AD272">
        <f t="shared" si="75"/>
        <v>1.2122042806734849E-2</v>
      </c>
      <c r="AE272">
        <f t="shared" si="79"/>
        <v>2.7849141262599915E-2</v>
      </c>
      <c r="AF272">
        <f t="shared" si="83"/>
        <v>6.3980525512816938E-2</v>
      </c>
      <c r="AG272">
        <f t="shared" si="87"/>
        <v>0.14698797426010388</v>
      </c>
    </row>
    <row r="273" spans="1:35" x14ac:dyDescent="0.2">
      <c r="A273">
        <v>259</v>
      </c>
      <c r="B273">
        <f t="shared" si="90"/>
        <v>25</v>
      </c>
      <c r="C273">
        <f t="shared" si="91"/>
        <v>8</v>
      </c>
      <c r="D273">
        <f t="shared" si="92"/>
        <v>621.33333333333337</v>
      </c>
      <c r="E273">
        <f t="shared" si="93"/>
        <v>-321.33333333333337</v>
      </c>
      <c r="F273" t="e">
        <f t="shared" si="94"/>
        <v>#N/A</v>
      </c>
      <c r="G273" t="e">
        <f t="shared" si="95"/>
        <v>#N/A</v>
      </c>
      <c r="H273">
        <f t="shared" si="96"/>
        <v>1.2480919872334339E-10</v>
      </c>
      <c r="I273">
        <f t="shared" si="68"/>
        <v>2.8673624252400524E-10</v>
      </c>
      <c r="J273">
        <f t="shared" si="72"/>
        <v>6.5874690021071151E-10</v>
      </c>
      <c r="K273">
        <f t="shared" si="76"/>
        <v>1.5134029612628805E-9</v>
      </c>
      <c r="L273">
        <f t="shared" si="80"/>
        <v>3.4768869841006256E-9</v>
      </c>
      <c r="M273">
        <f t="shared" si="84"/>
        <v>7.9877887182939816E-9</v>
      </c>
      <c r="N273">
        <f t="shared" si="88"/>
        <v>1.8351119521536345E-8</v>
      </c>
      <c r="O273">
        <f t="shared" si="66"/>
        <v>4.2159801613485557E-8</v>
      </c>
      <c r="P273">
        <f t="shared" si="70"/>
        <v>9.6857789520824421E-8</v>
      </c>
      <c r="Q273">
        <f t="shared" si="74"/>
        <v>2.2252076698244015E-7</v>
      </c>
      <c r="R273">
        <f t="shared" si="78"/>
        <v>5.1121847797081419E-7</v>
      </c>
      <c r="S273">
        <f t="shared" si="82"/>
        <v>1.1744716493783244E-6</v>
      </c>
      <c r="T273">
        <f t="shared" si="86"/>
        <v>2.6982273032630722E-6</v>
      </c>
      <c r="U273">
        <f t="shared" ref="U273:U336" si="97">$C$11*(EXP(-$C$7*($D273-($U$14-1)*$C$3))-EXP(-$C$5*($D273-($U$14-1)*$C$3)))</f>
        <v>6.1988985293327553E-6</v>
      </c>
      <c r="V273">
        <f t="shared" si="69"/>
        <v>1.4241329086876151E-5</v>
      </c>
      <c r="W273">
        <f t="shared" si="73"/>
        <v>3.2717982590132128E-5</v>
      </c>
      <c r="X273">
        <f t="shared" si="77"/>
        <v>7.5166185560212817E-5</v>
      </c>
      <c r="Y273">
        <f t="shared" si="81"/>
        <v>1.726865474088367E-4</v>
      </c>
      <c r="Z273">
        <f t="shared" si="85"/>
        <v>3.9672950587729612E-4</v>
      </c>
      <c r="AA273">
        <f t="shared" si="89"/>
        <v>9.1144506156007343E-4</v>
      </c>
      <c r="AB273">
        <f t="shared" si="67"/>
        <v>2.0939508857684553E-3</v>
      </c>
      <c r="AC273">
        <f t="shared" si="71"/>
        <v>4.8106358758536185E-3</v>
      </c>
      <c r="AD273">
        <f t="shared" si="75"/>
        <v>1.105193903416554E-2</v>
      </c>
      <c r="AE273">
        <f t="shared" si="79"/>
        <v>2.5390688376146955E-2</v>
      </c>
      <c r="AF273">
        <f t="shared" si="83"/>
        <v>5.833248393983835E-2</v>
      </c>
      <c r="AG273">
        <f t="shared" si="87"/>
        <v>0.13401275045313807</v>
      </c>
    </row>
    <row r="274" spans="1:35" x14ac:dyDescent="0.2">
      <c r="A274">
        <v>260</v>
      </c>
      <c r="B274">
        <f t="shared" si="90"/>
        <v>25</v>
      </c>
      <c r="C274">
        <f t="shared" si="91"/>
        <v>9</v>
      </c>
      <c r="D274">
        <f t="shared" si="92"/>
        <v>624</v>
      </c>
      <c r="E274">
        <f t="shared" si="93"/>
        <v>-324</v>
      </c>
      <c r="F274" t="e">
        <f t="shared" si="94"/>
        <v>#N/A</v>
      </c>
      <c r="G274" t="e">
        <f t="shared" si="95"/>
        <v>#N/A</v>
      </c>
      <c r="H274">
        <f t="shared" si="96"/>
        <v>1.1379135325500378E-10</v>
      </c>
      <c r="I274">
        <f t="shared" si="68"/>
        <v>2.6142388059381872E-10</v>
      </c>
      <c r="J274">
        <f t="shared" si="72"/>
        <v>6.0059436319012189E-10</v>
      </c>
      <c r="K274">
        <f t="shared" si="76"/>
        <v>1.3798035140339697E-9</v>
      </c>
      <c r="L274">
        <f t="shared" si="80"/>
        <v>3.1699560535798992E-9</v>
      </c>
      <c r="M274">
        <f t="shared" si="84"/>
        <v>7.2826466083202471E-9</v>
      </c>
      <c r="N274">
        <f t="shared" si="88"/>
        <v>1.6731128358004412E-8</v>
      </c>
      <c r="O274">
        <f t="shared" si="66"/>
        <v>3.8438039244167821E-8</v>
      </c>
      <c r="P274">
        <f t="shared" si="70"/>
        <v>8.8307424898174111E-8</v>
      </c>
      <c r="Q274">
        <f t="shared" si="74"/>
        <v>2.0287718742911363E-7</v>
      </c>
      <c r="R274">
        <f t="shared" si="78"/>
        <v>4.6608938293249603E-7</v>
      </c>
      <c r="S274">
        <f t="shared" si="82"/>
        <v>1.0707922149122809E-6</v>
      </c>
      <c r="T274">
        <f t="shared" si="86"/>
        <v>2.4600345116267376E-6</v>
      </c>
      <c r="U274">
        <f t="shared" si="97"/>
        <v>5.6516751934831363E-6</v>
      </c>
      <c r="V274">
        <f t="shared" si="69"/>
        <v>1.2984139995463257E-5</v>
      </c>
      <c r="W274">
        <f t="shared" si="73"/>
        <v>2.9829720507679708E-5</v>
      </c>
      <c r="X274">
        <f t="shared" si="77"/>
        <v>6.8530701754386002E-5</v>
      </c>
      <c r="Y274">
        <f t="shared" si="81"/>
        <v>1.5744220874411129E-4</v>
      </c>
      <c r="Z274">
        <f t="shared" si="85"/>
        <v>3.6170721238292089E-4</v>
      </c>
      <c r="AA274">
        <f t="shared" si="89"/>
        <v>8.3098495970964812E-4</v>
      </c>
      <c r="AB274">
        <f t="shared" si="67"/>
        <v>1.9091021124915007E-3</v>
      </c>
      <c r="AC274">
        <f t="shared" si="71"/>
        <v>4.3859649122807032E-3</v>
      </c>
      <c r="AD274">
        <f t="shared" si="75"/>
        <v>1.0076301359623119E-2</v>
      </c>
      <c r="AE274">
        <f t="shared" si="79"/>
        <v>2.3149261592506919E-2</v>
      </c>
      <c r="AF274">
        <f t="shared" si="83"/>
        <v>5.3183037421416487E-2</v>
      </c>
      <c r="AG274">
        <f t="shared" si="87"/>
        <v>0.12218251846832767</v>
      </c>
    </row>
    <row r="275" spans="1:35" s="1" customFormat="1" x14ac:dyDescent="0.2">
      <c r="A275" s="1">
        <v>261</v>
      </c>
      <c r="B275" s="1">
        <f t="shared" si="90"/>
        <v>26</v>
      </c>
      <c r="C275" s="1">
        <f t="shared" si="91"/>
        <v>0</v>
      </c>
      <c r="D275" s="1">
        <f t="shared" si="92"/>
        <v>624</v>
      </c>
      <c r="E275" s="1">
        <f t="shared" si="93"/>
        <v>-324</v>
      </c>
      <c r="F275" s="1" t="e">
        <f t="shared" si="94"/>
        <v>#N/A</v>
      </c>
      <c r="G275" s="1" t="e">
        <f t="shared" si="95"/>
        <v>#N/A</v>
      </c>
      <c r="H275" s="1">
        <f t="shared" si="96"/>
        <v>1.1379135325500378E-10</v>
      </c>
      <c r="I275" s="1">
        <f t="shared" si="68"/>
        <v>2.6142388059381872E-10</v>
      </c>
      <c r="J275" s="1">
        <f t="shared" si="72"/>
        <v>6.0059436319012189E-10</v>
      </c>
      <c r="K275" s="1">
        <f t="shared" si="76"/>
        <v>1.3798035140339697E-9</v>
      </c>
      <c r="L275" s="1">
        <f t="shared" si="80"/>
        <v>3.1699560535798992E-9</v>
      </c>
      <c r="M275" s="1">
        <f t="shared" si="84"/>
        <v>7.2826466083202471E-9</v>
      </c>
      <c r="N275" s="1">
        <f t="shared" si="88"/>
        <v>1.6731128358004412E-8</v>
      </c>
      <c r="O275" s="1">
        <f t="shared" si="66"/>
        <v>3.8438039244167821E-8</v>
      </c>
      <c r="P275" s="1">
        <f t="shared" si="70"/>
        <v>8.8307424898174111E-8</v>
      </c>
      <c r="Q275" s="1">
        <f t="shared" si="74"/>
        <v>2.0287718742911363E-7</v>
      </c>
      <c r="R275" s="1">
        <f t="shared" si="78"/>
        <v>4.6608938293249603E-7</v>
      </c>
      <c r="S275" s="1">
        <f t="shared" si="82"/>
        <v>1.0707922149122809E-6</v>
      </c>
      <c r="T275" s="1">
        <f t="shared" si="86"/>
        <v>2.4600345116267376E-6</v>
      </c>
      <c r="U275" s="1">
        <f t="shared" si="97"/>
        <v>5.6516751934831363E-6</v>
      </c>
      <c r="V275" s="1">
        <f t="shared" si="69"/>
        <v>1.2984139995463257E-5</v>
      </c>
      <c r="W275" s="1">
        <f t="shared" si="73"/>
        <v>2.9829720507679708E-5</v>
      </c>
      <c r="X275" s="1">
        <f t="shared" si="77"/>
        <v>6.8530701754386002E-5</v>
      </c>
      <c r="Y275" s="1">
        <f t="shared" si="81"/>
        <v>1.5744220874411129E-4</v>
      </c>
      <c r="Z275" s="1">
        <f t="shared" si="85"/>
        <v>3.6170721238292089E-4</v>
      </c>
      <c r="AA275" s="1">
        <f t="shared" si="89"/>
        <v>8.3098495970964812E-4</v>
      </c>
      <c r="AB275" s="1">
        <f t="shared" si="67"/>
        <v>1.9091021124915007E-3</v>
      </c>
      <c r="AC275" s="1">
        <f t="shared" si="71"/>
        <v>4.3859649122807032E-3</v>
      </c>
      <c r="AD275" s="1">
        <f t="shared" si="75"/>
        <v>1.0076301359623119E-2</v>
      </c>
      <c r="AE275" s="1">
        <f t="shared" si="79"/>
        <v>2.3149261592506919E-2</v>
      </c>
      <c r="AF275" s="1">
        <f t="shared" si="83"/>
        <v>5.3183037421416487E-2</v>
      </c>
      <c r="AG275" s="1">
        <f t="shared" si="87"/>
        <v>0.12218251846832767</v>
      </c>
      <c r="AH275" s="1">
        <f t="shared" ref="AH275:AH306" si="98">$C$11*(EXP(-$C$7*($D275-($AH$14-1)*$C$3))-EXP(-$C$5*($D275-($AH$14-1)*$C$3)))</f>
        <v>0</v>
      </c>
    </row>
    <row r="276" spans="1:35" x14ac:dyDescent="0.2">
      <c r="A276">
        <v>262</v>
      </c>
      <c r="B276">
        <f t="shared" si="90"/>
        <v>26</v>
      </c>
      <c r="C276">
        <f t="shared" si="91"/>
        <v>1</v>
      </c>
      <c r="D276">
        <f t="shared" si="92"/>
        <v>626.66666666666663</v>
      </c>
      <c r="E276">
        <f t="shared" si="93"/>
        <v>-326.66666666666663</v>
      </c>
      <c r="F276" t="e">
        <f t="shared" si="94"/>
        <v>#N/A</v>
      </c>
      <c r="G276" t="e">
        <f t="shared" si="95"/>
        <v>#N/A</v>
      </c>
      <c r="H276">
        <f t="shared" si="96"/>
        <v>1.0374613576605933E-10</v>
      </c>
      <c r="I276">
        <f t="shared" si="68"/>
        <v>2.3834603098354283E-10</v>
      </c>
      <c r="J276">
        <f t="shared" si="72"/>
        <v>5.4757538742173606E-10</v>
      </c>
      <c r="K276">
        <f t="shared" si="76"/>
        <v>1.2579978935364249E-9</v>
      </c>
      <c r="L276">
        <f t="shared" si="80"/>
        <v>2.8901202217900529E-9</v>
      </c>
      <c r="M276">
        <f t="shared" si="84"/>
        <v>6.6397526890277999E-9</v>
      </c>
      <c r="N276">
        <f t="shared" si="88"/>
        <v>1.5254145982946751E-8</v>
      </c>
      <c r="O276">
        <f t="shared" si="66"/>
        <v>3.5044824794991128E-8</v>
      </c>
      <c r="P276">
        <f t="shared" si="70"/>
        <v>8.0511865186331221E-8</v>
      </c>
      <c r="Q276">
        <f t="shared" si="74"/>
        <v>1.8496769419456349E-7</v>
      </c>
      <c r="R276">
        <f t="shared" si="78"/>
        <v>4.2494417209777946E-7</v>
      </c>
      <c r="S276">
        <f t="shared" si="82"/>
        <v>9.7626534290859079E-7</v>
      </c>
      <c r="T276">
        <f t="shared" si="86"/>
        <v>2.2428687868794292E-6</v>
      </c>
      <c r="U276">
        <f t="shared" si="97"/>
        <v>5.1527593719251922E-6</v>
      </c>
      <c r="V276">
        <f t="shared" si="69"/>
        <v>1.1837932428452048E-5</v>
      </c>
      <c r="W276">
        <f t="shared" si="73"/>
        <v>2.7196427014257848E-5</v>
      </c>
      <c r="X276">
        <f t="shared" si="77"/>
        <v>6.2480981946149851E-5</v>
      </c>
      <c r="Y276">
        <f t="shared" si="81"/>
        <v>1.4354360236028352E-4</v>
      </c>
      <c r="Z276">
        <f t="shared" si="85"/>
        <v>3.2977659980321246E-4</v>
      </c>
      <c r="AA276">
        <f t="shared" si="89"/>
        <v>7.5762767542093086E-4</v>
      </c>
      <c r="AB276">
        <f t="shared" si="67"/>
        <v>1.7405713289125018E-3</v>
      </c>
      <c r="AC276">
        <f t="shared" si="71"/>
        <v>3.9987828445535887E-3</v>
      </c>
      <c r="AD276">
        <f t="shared" si="75"/>
        <v>9.1867905510581438E-3</v>
      </c>
      <c r="AE276">
        <f t="shared" si="79"/>
        <v>2.110570238740558E-2</v>
      </c>
      <c r="AF276">
        <f t="shared" si="83"/>
        <v>4.8488171226939422E-2</v>
      </c>
      <c r="AG276">
        <f t="shared" si="87"/>
        <v>0.11139656241541251</v>
      </c>
      <c r="AH276">
        <f t="shared" si="98"/>
        <v>0.21171434591476623</v>
      </c>
    </row>
    <row r="277" spans="1:35" x14ac:dyDescent="0.2">
      <c r="A277">
        <v>263</v>
      </c>
      <c r="B277">
        <f t="shared" si="90"/>
        <v>26</v>
      </c>
      <c r="C277">
        <f t="shared" si="91"/>
        <v>2</v>
      </c>
      <c r="D277">
        <f t="shared" si="92"/>
        <v>629.33333333333326</v>
      </c>
      <c r="E277">
        <f t="shared" si="93"/>
        <v>-329.33333333333326</v>
      </c>
      <c r="F277" t="e">
        <f t="shared" si="94"/>
        <v>#N/A</v>
      </c>
      <c r="G277" t="e">
        <f t="shared" si="95"/>
        <v>#N/A</v>
      </c>
      <c r="H277">
        <f t="shared" si="96"/>
        <v>9.4587685078930344E-11</v>
      </c>
      <c r="I277">
        <f t="shared" si="68"/>
        <v>2.173054365062898E-10</v>
      </c>
      <c r="J277">
        <f t="shared" si="72"/>
        <v>4.992367948933754E-10</v>
      </c>
      <c r="K277">
        <f t="shared" si="76"/>
        <v>1.1469449700960251E-9</v>
      </c>
      <c r="L277">
        <f t="shared" si="80"/>
        <v>2.6349876008428556E-9</v>
      </c>
      <c r="M277">
        <f t="shared" si="84"/>
        <v>6.0536118450515453E-9</v>
      </c>
      <c r="N277">
        <f t="shared" si="88"/>
        <v>1.3907547936402554E-8</v>
      </c>
      <c r="O277">
        <f t="shared" ref="O277:O340" si="99">$C$11*(EXP(-$C$7*($D277-($O$14-1)*$C$3))-EXP(-$C$5*($D277-($O$14-1)*$C$3)))</f>
        <v>3.1951154873176046E-8</v>
      </c>
      <c r="P277">
        <f t="shared" si="70"/>
        <v>7.340447808614566E-8</v>
      </c>
      <c r="Q277">
        <f t="shared" si="74"/>
        <v>1.6863920645394284E-7</v>
      </c>
      <c r="R277">
        <f t="shared" si="78"/>
        <v>3.8743115808329911E-7</v>
      </c>
      <c r="S277">
        <f t="shared" si="82"/>
        <v>8.9008306792976397E-7</v>
      </c>
      <c r="T277">
        <f t="shared" si="86"/>
        <v>2.0448739118832644E-6</v>
      </c>
      <c r="U277">
        <f t="shared" si="97"/>
        <v>4.6978865975133163E-6</v>
      </c>
      <c r="V277">
        <f t="shared" si="69"/>
        <v>1.079290921305233E-5</v>
      </c>
      <c r="W277">
        <f t="shared" si="73"/>
        <v>2.4795594117331113E-5</v>
      </c>
      <c r="X277">
        <f t="shared" si="77"/>
        <v>5.6965316347504813E-5</v>
      </c>
      <c r="Y277">
        <f t="shared" si="81"/>
        <v>1.30871930360529E-4</v>
      </c>
      <c r="Z277">
        <f t="shared" si="85"/>
        <v>3.0066474224085241E-4</v>
      </c>
      <c r="AA277">
        <f t="shared" si="89"/>
        <v>6.9074618963534942E-4</v>
      </c>
      <c r="AB277">
        <f t="shared" si="67"/>
        <v>1.5869180235091906E-3</v>
      </c>
      <c r="AC277">
        <f t="shared" si="71"/>
        <v>3.6457802462403067E-3</v>
      </c>
      <c r="AD277">
        <f t="shared" si="75"/>
        <v>8.3758035430738526E-3</v>
      </c>
      <c r="AE277">
        <f t="shared" si="79"/>
        <v>1.9242543503414547E-2</v>
      </c>
      <c r="AF277">
        <f t="shared" si="83"/>
        <v>4.4207756136662314E-2</v>
      </c>
      <c r="AG277">
        <f t="shared" si="87"/>
        <v>0.10156275308960366</v>
      </c>
      <c r="AH277">
        <f t="shared" si="98"/>
        <v>0.22636765044372925</v>
      </c>
    </row>
    <row r="278" spans="1:35" x14ac:dyDescent="0.2">
      <c r="A278">
        <v>264</v>
      </c>
      <c r="B278">
        <f t="shared" si="90"/>
        <v>26</v>
      </c>
      <c r="C278">
        <f t="shared" si="91"/>
        <v>3</v>
      </c>
      <c r="D278">
        <f t="shared" si="92"/>
        <v>632</v>
      </c>
      <c r="E278">
        <f t="shared" si="93"/>
        <v>-332</v>
      </c>
      <c r="F278" t="e">
        <f t="shared" si="94"/>
        <v>#N/A</v>
      </c>
      <c r="G278" t="e">
        <f t="shared" si="95"/>
        <v>#N/A</v>
      </c>
      <c r="H278">
        <f t="shared" si="96"/>
        <v>8.6237719627123077E-11</v>
      </c>
      <c r="I278">
        <f t="shared" si="68"/>
        <v>1.981222533487436E-10</v>
      </c>
      <c r="J278">
        <f t="shared" si="72"/>
        <v>4.5516541302001529E-10</v>
      </c>
      <c r="K278">
        <f t="shared" si="76"/>
        <v>1.0456955223752753E-9</v>
      </c>
      <c r="L278">
        <f t="shared" si="80"/>
        <v>2.402377452760488E-9</v>
      </c>
      <c r="M278">
        <f t="shared" si="84"/>
        <v>5.5192140561358803E-9</v>
      </c>
      <c r="N278">
        <f t="shared" si="88"/>
        <v>1.2679824214319598E-8</v>
      </c>
      <c r="O278">
        <f t="shared" si="99"/>
        <v>2.9130586433280992E-8</v>
      </c>
      <c r="P278">
        <f t="shared" si="70"/>
        <v>6.6924513432017646E-8</v>
      </c>
      <c r="Q278">
        <f t="shared" si="74"/>
        <v>1.5375215697667134E-7</v>
      </c>
      <c r="R278">
        <f t="shared" si="78"/>
        <v>3.532296995926965E-7</v>
      </c>
      <c r="S278">
        <f t="shared" si="82"/>
        <v>8.1150874971645335E-7</v>
      </c>
      <c r="T278">
        <f t="shared" si="86"/>
        <v>1.8643575317299811E-6</v>
      </c>
      <c r="U278">
        <f t="shared" si="97"/>
        <v>4.2831688596491243E-6</v>
      </c>
      <c r="V278">
        <f t="shared" si="69"/>
        <v>9.8401380465069519E-6</v>
      </c>
      <c r="W278">
        <f t="shared" si="73"/>
        <v>2.2606700773932549E-5</v>
      </c>
      <c r="X278">
        <f t="shared" si="77"/>
        <v>5.1936559981853035E-5</v>
      </c>
      <c r="Y278">
        <f t="shared" si="81"/>
        <v>1.1931888203071885E-4</v>
      </c>
      <c r="Z278">
        <f t="shared" si="85"/>
        <v>2.7412280701754406E-4</v>
      </c>
      <c r="AA278">
        <f t="shared" si="89"/>
        <v>6.297688349764446E-4</v>
      </c>
      <c r="AB278">
        <f t="shared" si="67"/>
        <v>1.4468288495316827E-3</v>
      </c>
      <c r="AC278">
        <f t="shared" si="71"/>
        <v>3.3239398388385934E-3</v>
      </c>
      <c r="AD278">
        <f t="shared" si="75"/>
        <v>7.6364084499660045E-3</v>
      </c>
      <c r="AE278">
        <f t="shared" si="79"/>
        <v>1.7543859649122806E-2</v>
      </c>
      <c r="AF278">
        <f t="shared" si="83"/>
        <v>4.0305205438492468E-2</v>
      </c>
      <c r="AG278">
        <f t="shared" si="87"/>
        <v>9.2597046304671707E-2</v>
      </c>
      <c r="AH278">
        <f t="shared" si="98"/>
        <v>0.21163565845759974</v>
      </c>
    </row>
    <row r="279" spans="1:35" x14ac:dyDescent="0.2">
      <c r="A279">
        <v>265</v>
      </c>
      <c r="B279">
        <f t="shared" si="90"/>
        <v>26</v>
      </c>
      <c r="C279">
        <f t="shared" si="91"/>
        <v>4</v>
      </c>
      <c r="D279">
        <f t="shared" si="92"/>
        <v>634.66666666666663</v>
      </c>
      <c r="E279">
        <f t="shared" si="93"/>
        <v>-334.66666666666663</v>
      </c>
      <c r="F279" t="e">
        <f t="shared" si="94"/>
        <v>#N/A</v>
      </c>
      <c r="G279" t="e">
        <f t="shared" si="95"/>
        <v>#N/A</v>
      </c>
      <c r="H279">
        <f t="shared" si="96"/>
        <v>7.8624868346026531E-11</v>
      </c>
      <c r="I279">
        <f t="shared" si="68"/>
        <v>1.8063251386187825E-10</v>
      </c>
      <c r="J279">
        <f t="shared" si="72"/>
        <v>4.1498454306423739E-10</v>
      </c>
      <c r="K279">
        <f t="shared" si="76"/>
        <v>9.5338412393417152E-10</v>
      </c>
      <c r="L279">
        <f t="shared" si="80"/>
        <v>2.1903015496869447E-9</v>
      </c>
      <c r="M279">
        <f t="shared" si="84"/>
        <v>5.0319915741456996E-9</v>
      </c>
      <c r="N279">
        <f t="shared" si="88"/>
        <v>1.1560480887160213E-8</v>
      </c>
      <c r="O279">
        <f t="shared" si="99"/>
        <v>2.6559010756111206E-8</v>
      </c>
      <c r="P279">
        <f t="shared" si="70"/>
        <v>6.1016583931787004E-8</v>
      </c>
      <c r="Q279">
        <f t="shared" si="74"/>
        <v>1.4017929917996454E-7</v>
      </c>
      <c r="R279">
        <f t="shared" si="78"/>
        <v>3.2204746074532494E-7</v>
      </c>
      <c r="S279">
        <f t="shared" si="82"/>
        <v>7.3987077677825417E-7</v>
      </c>
      <c r="T279">
        <f t="shared" si="86"/>
        <v>1.6997766883911151E-6</v>
      </c>
      <c r="U279">
        <f t="shared" si="97"/>
        <v>3.905061371634364E-6</v>
      </c>
      <c r="V279">
        <f t="shared" si="69"/>
        <v>8.9714751475177185E-6</v>
      </c>
      <c r="W279">
        <f t="shared" si="73"/>
        <v>2.0611037487700776E-5</v>
      </c>
      <c r="X279">
        <f t="shared" si="77"/>
        <v>4.7351729713808206E-5</v>
      </c>
      <c r="Y279">
        <f t="shared" si="81"/>
        <v>1.0878570805703143E-4</v>
      </c>
      <c r="Z279">
        <f t="shared" si="85"/>
        <v>2.499239277845994E-4</v>
      </c>
      <c r="AA279">
        <f t="shared" si="89"/>
        <v>5.7417440944113431E-4</v>
      </c>
      <c r="AB279">
        <f t="shared" ref="AB279:AB342" si="100">$C$11*(EXP(-$C$7*($D279-($AB$14-1)*$C$3))-EXP(-$C$5*($D279-($AB$14-1)*$C$3)))</f>
        <v>1.319106399212849E-3</v>
      </c>
      <c r="AC279">
        <f t="shared" si="71"/>
        <v>3.0305107016837239E-3</v>
      </c>
      <c r="AD279">
        <f t="shared" si="75"/>
        <v>6.9622853156500082E-3</v>
      </c>
      <c r="AE279">
        <f t="shared" si="79"/>
        <v>1.5995131378214355E-2</v>
      </c>
      <c r="AF279">
        <f t="shared" si="83"/>
        <v>3.6747162204232561E-2</v>
      </c>
      <c r="AG279">
        <f t="shared" si="87"/>
        <v>8.442280953932943E-2</v>
      </c>
      <c r="AH279">
        <f t="shared" si="98"/>
        <v>0.19377999836034945</v>
      </c>
    </row>
    <row r="280" spans="1:35" x14ac:dyDescent="0.2">
      <c r="A280">
        <v>266</v>
      </c>
      <c r="B280">
        <f t="shared" si="90"/>
        <v>26</v>
      </c>
      <c r="C280">
        <f t="shared" si="91"/>
        <v>5</v>
      </c>
      <c r="D280">
        <f t="shared" si="92"/>
        <v>637.33333333333337</v>
      </c>
      <c r="E280">
        <f t="shared" si="93"/>
        <v>-337.33333333333337</v>
      </c>
      <c r="F280" t="e">
        <f t="shared" si="94"/>
        <v>#N/A</v>
      </c>
      <c r="G280" t="e">
        <f t="shared" si="95"/>
        <v>#N/A</v>
      </c>
      <c r="H280">
        <f t="shared" si="96"/>
        <v>7.1684060631001298E-11</v>
      </c>
      <c r="I280">
        <f t="shared" si="68"/>
        <v>1.6468672505267783E-10</v>
      </c>
      <c r="J280">
        <f t="shared" si="72"/>
        <v>3.7835074031572008E-10</v>
      </c>
      <c r="K280">
        <f t="shared" si="76"/>
        <v>8.692217460251561E-10</v>
      </c>
      <c r="L280">
        <f t="shared" si="80"/>
        <v>1.996947179573495E-9</v>
      </c>
      <c r="M280">
        <f t="shared" si="84"/>
        <v>4.5877798803840855E-9</v>
      </c>
      <c r="N280">
        <f t="shared" si="88"/>
        <v>1.0539950403371387E-8</v>
      </c>
      <c r="O280">
        <f t="shared" si="99"/>
        <v>2.4214447380206099E-8</v>
      </c>
      <c r="P280">
        <f t="shared" si="70"/>
        <v>5.5630191745610023E-8</v>
      </c>
      <c r="Q280">
        <f t="shared" si="74"/>
        <v>1.2780461949270376E-7</v>
      </c>
      <c r="R280">
        <f t="shared" si="78"/>
        <v>2.936179123445811E-7</v>
      </c>
      <c r="S280">
        <f t="shared" si="82"/>
        <v>6.7455682581576795E-7</v>
      </c>
      <c r="T280">
        <f t="shared" si="86"/>
        <v>1.5497246323331882E-6</v>
      </c>
      <c r="U280">
        <f t="shared" si="97"/>
        <v>3.5603322717190373E-6</v>
      </c>
      <c r="V280">
        <f t="shared" si="69"/>
        <v>8.1794956475330304E-6</v>
      </c>
      <c r="W280">
        <f t="shared" si="73"/>
        <v>1.8791546390053201E-5</v>
      </c>
      <c r="X280">
        <f t="shared" si="77"/>
        <v>4.3171636852209169E-5</v>
      </c>
      <c r="Y280">
        <f t="shared" si="81"/>
        <v>9.9182376469324112E-5</v>
      </c>
      <c r="Z280">
        <f t="shared" si="85"/>
        <v>2.2786126539001828E-4</v>
      </c>
      <c r="AA280">
        <f t="shared" si="89"/>
        <v>5.2348772144211373E-4</v>
      </c>
      <c r="AB280">
        <f t="shared" si="100"/>
        <v>1.2026589689634042E-3</v>
      </c>
      <c r="AC280">
        <f t="shared" si="71"/>
        <v>2.762984758541386E-3</v>
      </c>
      <c r="AD280">
        <f t="shared" si="75"/>
        <v>6.347672094036738E-3</v>
      </c>
      <c r="AE280">
        <f t="shared" si="79"/>
        <v>1.4583120984961173E-2</v>
      </c>
      <c r="AF280">
        <f t="shared" si="83"/>
        <v>3.3503214172295286E-2</v>
      </c>
      <c r="AG280">
        <f t="shared" si="87"/>
        <v>7.6970174012036846E-2</v>
      </c>
      <c r="AH280">
        <f t="shared" si="98"/>
        <v>0.17680382811963441</v>
      </c>
    </row>
    <row r="281" spans="1:35" x14ac:dyDescent="0.2">
      <c r="A281">
        <v>267</v>
      </c>
      <c r="B281">
        <f t="shared" si="90"/>
        <v>26</v>
      </c>
      <c r="C281">
        <f t="shared" si="91"/>
        <v>6</v>
      </c>
      <c r="D281">
        <f t="shared" si="92"/>
        <v>640</v>
      </c>
      <c r="E281">
        <f t="shared" si="93"/>
        <v>-340</v>
      </c>
      <c r="F281" t="e">
        <f t="shared" si="94"/>
        <v>#N/A</v>
      </c>
      <c r="G281" t="e">
        <f t="shared" si="95"/>
        <v>#N/A</v>
      </c>
      <c r="H281">
        <f t="shared" si="96"/>
        <v>6.5355970148454668E-11</v>
      </c>
      <c r="I281">
        <f t="shared" ref="I281:I344" si="101">$C$11*(EXP(-$C$7*($D281-($I$14-1)*$C$3))-EXP(-$C$5*($D281-($I$14-1)*$C$3)))</f>
        <v>1.5014859079753045E-10</v>
      </c>
      <c r="J281">
        <f t="shared" si="72"/>
        <v>3.4495087850849236E-10</v>
      </c>
      <c r="K281">
        <f t="shared" si="76"/>
        <v>7.924890133949747E-10</v>
      </c>
      <c r="L281">
        <f t="shared" si="80"/>
        <v>1.8206616520800614E-9</v>
      </c>
      <c r="M281">
        <f t="shared" si="84"/>
        <v>4.182782089501102E-9</v>
      </c>
      <c r="N281">
        <f t="shared" si="88"/>
        <v>9.6095098110419535E-9</v>
      </c>
      <c r="O281">
        <f t="shared" si="99"/>
        <v>2.2076856224543524E-8</v>
      </c>
      <c r="P281">
        <f t="shared" si="70"/>
        <v>5.07192968572784E-8</v>
      </c>
      <c r="Q281">
        <f t="shared" si="74"/>
        <v>1.1652234573312398E-7</v>
      </c>
      <c r="R281">
        <f t="shared" si="78"/>
        <v>2.6769805372807064E-7</v>
      </c>
      <c r="S281">
        <f t="shared" si="82"/>
        <v>6.1500862790668418E-7</v>
      </c>
      <c r="T281">
        <f t="shared" si="86"/>
        <v>1.4129187983707839E-6</v>
      </c>
      <c r="U281">
        <f t="shared" si="97"/>
        <v>3.2460349988658138E-6</v>
      </c>
      <c r="V281">
        <f t="shared" si="69"/>
        <v>7.4574301269199262E-6</v>
      </c>
      <c r="W281">
        <f t="shared" si="73"/>
        <v>1.7132675438596497E-5</v>
      </c>
      <c r="X281">
        <f t="shared" si="77"/>
        <v>3.9360552186027815E-5</v>
      </c>
      <c r="Y281">
        <f t="shared" si="81"/>
        <v>9.0426803095730208E-5</v>
      </c>
      <c r="Z281">
        <f t="shared" si="85"/>
        <v>2.0774623992741217E-4</v>
      </c>
      <c r="AA281">
        <f t="shared" si="89"/>
        <v>4.7727552812287512E-4</v>
      </c>
      <c r="AB281">
        <f t="shared" si="100"/>
        <v>1.0964912280701756E-3</v>
      </c>
      <c r="AC281">
        <f t="shared" si="71"/>
        <v>2.5190753399057793E-3</v>
      </c>
      <c r="AD281">
        <f t="shared" si="75"/>
        <v>5.7873153981267316E-3</v>
      </c>
      <c r="AE281">
        <f t="shared" si="79"/>
        <v>1.329575935535437E-2</v>
      </c>
      <c r="AF281">
        <f t="shared" si="83"/>
        <v>3.0545633799864007E-2</v>
      </c>
      <c r="AG281">
        <f t="shared" si="87"/>
        <v>7.0175438596235928E-2</v>
      </c>
      <c r="AH281">
        <f t="shared" si="98"/>
        <v>0.16121653858511018</v>
      </c>
    </row>
    <row r="282" spans="1:35" x14ac:dyDescent="0.2">
      <c r="A282">
        <v>268</v>
      </c>
      <c r="B282">
        <f t="shared" si="90"/>
        <v>26</v>
      </c>
      <c r="C282">
        <f t="shared" si="91"/>
        <v>7</v>
      </c>
      <c r="D282">
        <f t="shared" si="92"/>
        <v>642.66666666666674</v>
      </c>
      <c r="E282">
        <f t="shared" si="93"/>
        <v>-342.66666666666674</v>
      </c>
      <c r="F282" t="e">
        <f t="shared" si="94"/>
        <v>#N/A</v>
      </c>
      <c r="G282" t="e">
        <f t="shared" si="95"/>
        <v>#N/A</v>
      </c>
      <c r="H282">
        <f t="shared" si="96"/>
        <v>5.9586507745885487E-11</v>
      </c>
      <c r="I282">
        <f t="shared" si="101"/>
        <v>1.368938468554335E-10</v>
      </c>
      <c r="J282">
        <f t="shared" si="72"/>
        <v>3.1449947338410499E-10</v>
      </c>
      <c r="K282">
        <f t="shared" si="76"/>
        <v>7.2253005544751053E-10</v>
      </c>
      <c r="L282">
        <f t="shared" si="80"/>
        <v>1.659938172256944E-9</v>
      </c>
      <c r="M282">
        <f t="shared" si="84"/>
        <v>3.8135364957366728E-9</v>
      </c>
      <c r="N282">
        <f t="shared" si="88"/>
        <v>8.7612061987477489E-9</v>
      </c>
      <c r="O282">
        <f t="shared" si="99"/>
        <v>2.0127966296582732E-8</v>
      </c>
      <c r="P282">
        <f t="shared" si="70"/>
        <v>4.62419235486407E-8</v>
      </c>
      <c r="Q282">
        <f t="shared" si="74"/>
        <v>1.0623604302444447E-7</v>
      </c>
      <c r="R282">
        <f t="shared" si="78"/>
        <v>2.440663357271468E-7</v>
      </c>
      <c r="S282">
        <f t="shared" si="82"/>
        <v>5.6071719671985519E-7</v>
      </c>
      <c r="T282">
        <f t="shared" si="86"/>
        <v>1.2881898429812932E-6</v>
      </c>
      <c r="U282">
        <f t="shared" si="97"/>
        <v>2.9594831071130014E-6</v>
      </c>
      <c r="V282">
        <f t="shared" si="69"/>
        <v>6.7991067535644374E-6</v>
      </c>
      <c r="W282">
        <f t="shared" si="73"/>
        <v>1.5620245486537402E-5</v>
      </c>
      <c r="X282">
        <f t="shared" si="77"/>
        <v>3.5885900590070752E-5</v>
      </c>
      <c r="Y282">
        <f t="shared" si="81"/>
        <v>8.2444149950802804E-5</v>
      </c>
      <c r="Z282">
        <f t="shared" si="85"/>
        <v>1.8940691885523198E-4</v>
      </c>
      <c r="AA282">
        <f t="shared" si="89"/>
        <v>4.3514283222812383E-4</v>
      </c>
      <c r="AB282">
        <f t="shared" si="100"/>
        <v>9.9969571113839328E-4</v>
      </c>
      <c r="AC282">
        <f t="shared" si="71"/>
        <v>2.2966976377645273E-3</v>
      </c>
      <c r="AD282">
        <f t="shared" si="75"/>
        <v>5.276425596851376E-3</v>
      </c>
      <c r="AE282">
        <f t="shared" si="79"/>
        <v>1.2122042806734849E-2</v>
      </c>
      <c r="AF282">
        <f t="shared" si="83"/>
        <v>2.7849141262599915E-2</v>
      </c>
      <c r="AG282">
        <f t="shared" si="87"/>
        <v>6.3980525512816938E-2</v>
      </c>
      <c r="AH282">
        <f t="shared" si="98"/>
        <v>0.14698797426010388</v>
      </c>
    </row>
    <row r="283" spans="1:35" x14ac:dyDescent="0.2">
      <c r="A283">
        <v>269</v>
      </c>
      <c r="B283">
        <f t="shared" si="90"/>
        <v>26</v>
      </c>
      <c r="C283">
        <f t="shared" si="91"/>
        <v>8</v>
      </c>
      <c r="D283">
        <f t="shared" si="92"/>
        <v>645.33333333333337</v>
      </c>
      <c r="E283">
        <f t="shared" si="93"/>
        <v>-345.33333333333337</v>
      </c>
      <c r="F283" t="e">
        <f t="shared" si="94"/>
        <v>#N/A</v>
      </c>
      <c r="G283" t="e">
        <f t="shared" si="95"/>
        <v>#N/A</v>
      </c>
      <c r="H283">
        <f t="shared" si="96"/>
        <v>5.4326359126572243E-11</v>
      </c>
      <c r="I283">
        <f t="shared" si="101"/>
        <v>1.2480919872334339E-10</v>
      </c>
      <c r="J283">
        <f t="shared" si="72"/>
        <v>2.8673624252400524E-10</v>
      </c>
      <c r="K283">
        <f t="shared" si="76"/>
        <v>6.5874690021071151E-10</v>
      </c>
      <c r="L283">
        <f t="shared" si="80"/>
        <v>1.5134029612628805E-9</v>
      </c>
      <c r="M283">
        <f t="shared" si="84"/>
        <v>3.4768869841006256E-9</v>
      </c>
      <c r="N283">
        <f t="shared" si="88"/>
        <v>7.9877887182939816E-9</v>
      </c>
      <c r="O283">
        <f t="shared" si="99"/>
        <v>1.8351119521536345E-8</v>
      </c>
      <c r="P283">
        <f t="shared" si="70"/>
        <v>4.2159801613485557E-8</v>
      </c>
      <c r="Q283">
        <f t="shared" si="74"/>
        <v>9.6857789520824421E-8</v>
      </c>
      <c r="R283">
        <f t="shared" si="78"/>
        <v>2.2252076698244015E-7</v>
      </c>
      <c r="S283">
        <f t="shared" si="82"/>
        <v>5.1121847797081419E-7</v>
      </c>
      <c r="T283">
        <f t="shared" si="86"/>
        <v>1.1744716493783244E-6</v>
      </c>
      <c r="U283">
        <f t="shared" si="97"/>
        <v>2.6982273032630722E-6</v>
      </c>
      <c r="V283">
        <f t="shared" ref="V283:V346" si="102">$C$11*(EXP(-$C$7*($D283-($V$14-1)*$C$3))-EXP(-$C$5*($D283-($V$14-1)*$C$3)))</f>
        <v>6.1988985293327553E-6</v>
      </c>
      <c r="W283">
        <f t="shared" si="73"/>
        <v>1.4241329086876151E-5</v>
      </c>
      <c r="X283">
        <f t="shared" si="77"/>
        <v>3.2717982590132128E-5</v>
      </c>
      <c r="Y283">
        <f t="shared" si="81"/>
        <v>7.5166185560212817E-5</v>
      </c>
      <c r="Z283">
        <f t="shared" si="85"/>
        <v>1.726865474088367E-4</v>
      </c>
      <c r="AA283">
        <f t="shared" si="89"/>
        <v>3.9672950587729612E-4</v>
      </c>
      <c r="AB283">
        <f t="shared" si="100"/>
        <v>9.1144506156007343E-4</v>
      </c>
      <c r="AC283">
        <f t="shared" si="71"/>
        <v>2.0939508857684553E-3</v>
      </c>
      <c r="AD283">
        <f t="shared" si="75"/>
        <v>4.8106358758536185E-3</v>
      </c>
      <c r="AE283">
        <f t="shared" si="79"/>
        <v>1.105193903416554E-2</v>
      </c>
      <c r="AF283">
        <f t="shared" si="83"/>
        <v>2.5390688376146955E-2</v>
      </c>
      <c r="AG283">
        <f t="shared" si="87"/>
        <v>5.833248393983835E-2</v>
      </c>
      <c r="AH283">
        <f t="shared" si="98"/>
        <v>0.13401275045313807</v>
      </c>
    </row>
    <row r="284" spans="1:35" x14ac:dyDescent="0.2">
      <c r="A284">
        <v>270</v>
      </c>
      <c r="B284">
        <f t="shared" si="90"/>
        <v>26</v>
      </c>
      <c r="C284">
        <f t="shared" si="91"/>
        <v>9</v>
      </c>
      <c r="D284">
        <f t="shared" si="92"/>
        <v>648</v>
      </c>
      <c r="E284">
        <f t="shared" si="93"/>
        <v>-348</v>
      </c>
      <c r="F284" t="e">
        <f t="shared" si="94"/>
        <v>#N/A</v>
      </c>
      <c r="G284" t="e">
        <f t="shared" si="95"/>
        <v>#N/A</v>
      </c>
      <c r="H284">
        <f t="shared" si="96"/>
        <v>4.9530563337185893E-11</v>
      </c>
      <c r="I284">
        <f t="shared" si="101"/>
        <v>1.1379135325500378E-10</v>
      </c>
      <c r="J284">
        <f t="shared" si="72"/>
        <v>2.6142388059381872E-10</v>
      </c>
      <c r="K284">
        <f t="shared" si="76"/>
        <v>6.0059436319012189E-10</v>
      </c>
      <c r="L284">
        <f t="shared" si="80"/>
        <v>1.3798035140339697E-9</v>
      </c>
      <c r="M284">
        <f t="shared" si="84"/>
        <v>3.1699560535798992E-9</v>
      </c>
      <c r="N284">
        <f t="shared" si="88"/>
        <v>7.2826466083202471E-9</v>
      </c>
      <c r="O284">
        <f t="shared" si="99"/>
        <v>1.6731128358004412E-8</v>
      </c>
      <c r="P284">
        <f t="shared" si="70"/>
        <v>3.8438039244167821E-8</v>
      </c>
      <c r="Q284">
        <f t="shared" si="74"/>
        <v>8.8307424898174111E-8</v>
      </c>
      <c r="R284">
        <f t="shared" si="78"/>
        <v>2.0287718742911363E-7</v>
      </c>
      <c r="S284">
        <f t="shared" si="82"/>
        <v>4.6608938293249603E-7</v>
      </c>
      <c r="T284">
        <f t="shared" si="86"/>
        <v>1.0707922149122809E-6</v>
      </c>
      <c r="U284">
        <f t="shared" si="97"/>
        <v>2.4600345116267376E-6</v>
      </c>
      <c r="V284">
        <f t="shared" si="102"/>
        <v>5.6516751934831363E-6</v>
      </c>
      <c r="W284">
        <f t="shared" si="73"/>
        <v>1.2984139995463257E-5</v>
      </c>
      <c r="X284">
        <f t="shared" si="77"/>
        <v>2.9829720507679708E-5</v>
      </c>
      <c r="Y284">
        <f t="shared" si="81"/>
        <v>6.8530701754386002E-5</v>
      </c>
      <c r="Z284">
        <f t="shared" si="85"/>
        <v>1.5744220874411129E-4</v>
      </c>
      <c r="AA284">
        <f t="shared" si="89"/>
        <v>3.6170721238292089E-4</v>
      </c>
      <c r="AB284">
        <f t="shared" si="100"/>
        <v>8.3098495970964812E-4</v>
      </c>
      <c r="AC284">
        <f t="shared" si="71"/>
        <v>1.9091021124915007E-3</v>
      </c>
      <c r="AD284">
        <f t="shared" si="75"/>
        <v>4.3859649122807032E-3</v>
      </c>
      <c r="AE284">
        <f t="shared" si="79"/>
        <v>1.0076301359623119E-2</v>
      </c>
      <c r="AF284">
        <f t="shared" si="83"/>
        <v>2.3149261592506919E-2</v>
      </c>
      <c r="AG284">
        <f t="shared" si="87"/>
        <v>5.3183037421416487E-2</v>
      </c>
      <c r="AH284">
        <f t="shared" si="98"/>
        <v>0.12218251846832767</v>
      </c>
    </row>
    <row r="285" spans="1:35" s="1" customFormat="1" x14ac:dyDescent="0.2">
      <c r="A285" s="1">
        <v>271</v>
      </c>
      <c r="B285" s="1">
        <f t="shared" si="90"/>
        <v>27</v>
      </c>
      <c r="C285" s="1">
        <f t="shared" si="91"/>
        <v>0</v>
      </c>
      <c r="D285" s="1">
        <f t="shared" si="92"/>
        <v>648</v>
      </c>
      <c r="E285" s="1">
        <f t="shared" si="93"/>
        <v>-348</v>
      </c>
      <c r="F285" s="1" t="e">
        <f t="shared" si="94"/>
        <v>#N/A</v>
      </c>
      <c r="G285" s="1" t="e">
        <f t="shared" si="95"/>
        <v>#N/A</v>
      </c>
      <c r="H285" s="1">
        <f t="shared" si="96"/>
        <v>4.9530563337185893E-11</v>
      </c>
      <c r="I285" s="1">
        <f t="shared" si="101"/>
        <v>1.1379135325500378E-10</v>
      </c>
      <c r="J285" s="1">
        <f t="shared" si="72"/>
        <v>2.6142388059381872E-10</v>
      </c>
      <c r="K285" s="1">
        <f t="shared" si="76"/>
        <v>6.0059436319012189E-10</v>
      </c>
      <c r="L285" s="1">
        <f t="shared" si="80"/>
        <v>1.3798035140339697E-9</v>
      </c>
      <c r="M285" s="1">
        <f t="shared" si="84"/>
        <v>3.1699560535798992E-9</v>
      </c>
      <c r="N285" s="1">
        <f t="shared" si="88"/>
        <v>7.2826466083202471E-9</v>
      </c>
      <c r="O285" s="1">
        <f t="shared" si="99"/>
        <v>1.6731128358004412E-8</v>
      </c>
      <c r="P285" s="1">
        <f t="shared" si="70"/>
        <v>3.8438039244167821E-8</v>
      </c>
      <c r="Q285" s="1">
        <f t="shared" si="74"/>
        <v>8.8307424898174111E-8</v>
      </c>
      <c r="R285" s="1">
        <f t="shared" si="78"/>
        <v>2.0287718742911363E-7</v>
      </c>
      <c r="S285" s="1">
        <f t="shared" si="82"/>
        <v>4.6608938293249603E-7</v>
      </c>
      <c r="T285" s="1">
        <f t="shared" si="86"/>
        <v>1.0707922149122809E-6</v>
      </c>
      <c r="U285" s="1">
        <f t="shared" si="97"/>
        <v>2.4600345116267376E-6</v>
      </c>
      <c r="V285" s="1">
        <f t="shared" si="102"/>
        <v>5.6516751934831363E-6</v>
      </c>
      <c r="W285" s="1">
        <f t="shared" si="73"/>
        <v>1.2984139995463257E-5</v>
      </c>
      <c r="X285" s="1">
        <f t="shared" si="77"/>
        <v>2.9829720507679708E-5</v>
      </c>
      <c r="Y285" s="1">
        <f t="shared" si="81"/>
        <v>6.8530701754386002E-5</v>
      </c>
      <c r="Z285" s="1">
        <f t="shared" si="85"/>
        <v>1.5744220874411129E-4</v>
      </c>
      <c r="AA285" s="1">
        <f t="shared" si="89"/>
        <v>3.6170721238292089E-4</v>
      </c>
      <c r="AB285" s="1">
        <f t="shared" si="100"/>
        <v>8.3098495970964812E-4</v>
      </c>
      <c r="AC285" s="1">
        <f t="shared" si="71"/>
        <v>1.9091021124915007E-3</v>
      </c>
      <c r="AD285" s="1">
        <f t="shared" si="75"/>
        <v>4.3859649122807032E-3</v>
      </c>
      <c r="AE285" s="1">
        <f t="shared" si="79"/>
        <v>1.0076301359623119E-2</v>
      </c>
      <c r="AF285" s="1">
        <f t="shared" si="83"/>
        <v>2.3149261592506919E-2</v>
      </c>
      <c r="AG285" s="1">
        <f t="shared" si="87"/>
        <v>5.3183037421416487E-2</v>
      </c>
      <c r="AH285" s="1">
        <f t="shared" si="98"/>
        <v>0.12218251846832767</v>
      </c>
      <c r="AI285" s="1">
        <f t="shared" ref="AI285:AI316" si="103">$C$11*(EXP(-$C$7*($D285-($AI$14-1)*$C$3))-EXP(-$C$5*($D285-($AI$14-1)*$C$3)))</f>
        <v>0</v>
      </c>
    </row>
    <row r="286" spans="1:35" x14ac:dyDescent="0.2">
      <c r="A286">
        <v>272</v>
      </c>
      <c r="B286">
        <f t="shared" si="90"/>
        <v>27</v>
      </c>
      <c r="C286">
        <f t="shared" si="91"/>
        <v>1</v>
      </c>
      <c r="D286">
        <f t="shared" si="92"/>
        <v>650.66666666666663</v>
      </c>
      <c r="E286">
        <f t="shared" si="93"/>
        <v>-350.66666666666663</v>
      </c>
      <c r="F286" t="e">
        <f t="shared" si="94"/>
        <v>#N/A</v>
      </c>
      <c r="G286" t="e">
        <f t="shared" si="95"/>
        <v>#N/A</v>
      </c>
      <c r="H286">
        <f t="shared" si="96"/>
        <v>4.5158128465469556E-11</v>
      </c>
      <c r="I286">
        <f t="shared" si="101"/>
        <v>1.0374613576605933E-10</v>
      </c>
      <c r="J286">
        <f t="shared" si="72"/>
        <v>2.3834603098354283E-10</v>
      </c>
      <c r="K286">
        <f t="shared" si="76"/>
        <v>5.4757538742173606E-10</v>
      </c>
      <c r="L286">
        <f t="shared" si="80"/>
        <v>1.2579978935364249E-9</v>
      </c>
      <c r="M286">
        <f t="shared" si="84"/>
        <v>2.8901202217900529E-9</v>
      </c>
      <c r="N286">
        <f t="shared" si="88"/>
        <v>6.6397526890277999E-9</v>
      </c>
      <c r="O286">
        <f t="shared" si="99"/>
        <v>1.5254145982946751E-8</v>
      </c>
      <c r="P286">
        <f t="shared" si="70"/>
        <v>3.5044824794991128E-8</v>
      </c>
      <c r="Q286">
        <f t="shared" si="74"/>
        <v>8.0511865186331221E-8</v>
      </c>
      <c r="R286">
        <f t="shared" si="78"/>
        <v>1.8496769419456349E-7</v>
      </c>
      <c r="S286">
        <f t="shared" si="82"/>
        <v>4.2494417209777946E-7</v>
      </c>
      <c r="T286">
        <f t="shared" si="86"/>
        <v>9.7626534290859079E-7</v>
      </c>
      <c r="U286">
        <f t="shared" si="97"/>
        <v>2.2428687868794292E-6</v>
      </c>
      <c r="V286">
        <f t="shared" si="102"/>
        <v>5.1527593719251922E-6</v>
      </c>
      <c r="W286">
        <f t="shared" si="73"/>
        <v>1.1837932428452048E-5</v>
      </c>
      <c r="X286">
        <f t="shared" si="77"/>
        <v>2.7196427014257848E-5</v>
      </c>
      <c r="Y286">
        <f t="shared" si="81"/>
        <v>6.2480981946149851E-5</v>
      </c>
      <c r="Z286">
        <f t="shared" si="85"/>
        <v>1.4354360236028352E-4</v>
      </c>
      <c r="AA286">
        <f t="shared" si="89"/>
        <v>3.2977659980321246E-4</v>
      </c>
      <c r="AB286">
        <f t="shared" si="100"/>
        <v>7.5762767542093086E-4</v>
      </c>
      <c r="AC286">
        <f t="shared" si="71"/>
        <v>1.7405713289125018E-3</v>
      </c>
      <c r="AD286">
        <f t="shared" si="75"/>
        <v>3.9987828445535887E-3</v>
      </c>
      <c r="AE286">
        <f t="shared" si="79"/>
        <v>9.1867905510581438E-3</v>
      </c>
      <c r="AF286">
        <f t="shared" si="83"/>
        <v>2.110570238740558E-2</v>
      </c>
      <c r="AG286">
        <f t="shared" si="87"/>
        <v>4.8488171226939422E-2</v>
      </c>
      <c r="AH286">
        <f t="shared" si="98"/>
        <v>0.11139656241541251</v>
      </c>
      <c r="AI286">
        <f t="shared" si="103"/>
        <v>0.21171434591476623</v>
      </c>
    </row>
    <row r="287" spans="1:35" x14ac:dyDescent="0.2">
      <c r="A287">
        <v>273</v>
      </c>
      <c r="B287">
        <f t="shared" si="90"/>
        <v>27</v>
      </c>
      <c r="C287">
        <f t="shared" si="91"/>
        <v>2</v>
      </c>
      <c r="D287">
        <f t="shared" si="92"/>
        <v>653.33333333333326</v>
      </c>
      <c r="E287">
        <f t="shared" si="93"/>
        <v>-353.33333333333326</v>
      </c>
      <c r="F287" t="e">
        <f t="shared" si="94"/>
        <v>#N/A</v>
      </c>
      <c r="G287" t="e">
        <f t="shared" si="95"/>
        <v>#N/A</v>
      </c>
      <c r="H287">
        <f t="shared" si="96"/>
        <v>4.1171681263169599E-11</v>
      </c>
      <c r="I287">
        <f t="shared" si="101"/>
        <v>9.4587685078930344E-11</v>
      </c>
      <c r="J287">
        <f t="shared" si="72"/>
        <v>2.173054365062898E-10</v>
      </c>
      <c r="K287">
        <f t="shared" si="76"/>
        <v>4.992367948933754E-10</v>
      </c>
      <c r="L287">
        <f t="shared" si="80"/>
        <v>1.1469449700960251E-9</v>
      </c>
      <c r="M287">
        <f t="shared" si="84"/>
        <v>2.6349876008428556E-9</v>
      </c>
      <c r="N287">
        <f t="shared" si="88"/>
        <v>6.0536118450515453E-9</v>
      </c>
      <c r="O287">
        <f t="shared" si="99"/>
        <v>1.3907547936402554E-8</v>
      </c>
      <c r="P287">
        <f t="shared" ref="P287:P350" si="104">$C$11*(EXP(-$C$7*($D287-($P$14-1)*$C$3))-EXP(-$C$5*($D287-($P$14-1)*$C$3)))</f>
        <v>3.1951154873176046E-8</v>
      </c>
      <c r="Q287">
        <f t="shared" si="74"/>
        <v>7.340447808614566E-8</v>
      </c>
      <c r="R287">
        <f t="shared" si="78"/>
        <v>1.6863920645394284E-7</v>
      </c>
      <c r="S287">
        <f t="shared" si="82"/>
        <v>3.8743115808329911E-7</v>
      </c>
      <c r="T287">
        <f t="shared" si="86"/>
        <v>8.9008306792976397E-7</v>
      </c>
      <c r="U287">
        <f t="shared" si="97"/>
        <v>2.0448739118832644E-6</v>
      </c>
      <c r="V287">
        <f t="shared" si="102"/>
        <v>4.6978865975133163E-6</v>
      </c>
      <c r="W287">
        <f t="shared" si="73"/>
        <v>1.079290921305233E-5</v>
      </c>
      <c r="X287">
        <f t="shared" si="77"/>
        <v>2.4795594117331113E-5</v>
      </c>
      <c r="Y287">
        <f t="shared" si="81"/>
        <v>5.6965316347504813E-5</v>
      </c>
      <c r="Z287">
        <f t="shared" si="85"/>
        <v>1.30871930360529E-4</v>
      </c>
      <c r="AA287">
        <f t="shared" si="89"/>
        <v>3.0066474224085241E-4</v>
      </c>
      <c r="AB287">
        <f t="shared" si="100"/>
        <v>6.9074618963534942E-4</v>
      </c>
      <c r="AC287">
        <f t="shared" si="71"/>
        <v>1.5869180235091906E-3</v>
      </c>
      <c r="AD287">
        <f t="shared" si="75"/>
        <v>3.6457802462403067E-3</v>
      </c>
      <c r="AE287">
        <f t="shared" si="79"/>
        <v>8.3758035430738526E-3</v>
      </c>
      <c r="AF287">
        <f t="shared" si="83"/>
        <v>1.9242543503414547E-2</v>
      </c>
      <c r="AG287">
        <f t="shared" si="87"/>
        <v>4.4207756136662314E-2</v>
      </c>
      <c r="AH287">
        <f t="shared" si="98"/>
        <v>0.10156275308960366</v>
      </c>
      <c r="AI287">
        <f t="shared" si="103"/>
        <v>0.22636765044372925</v>
      </c>
    </row>
    <row r="288" spans="1:35" x14ac:dyDescent="0.2">
      <c r="A288">
        <v>274</v>
      </c>
      <c r="B288">
        <f t="shared" si="90"/>
        <v>27</v>
      </c>
      <c r="C288">
        <f t="shared" si="91"/>
        <v>3</v>
      </c>
      <c r="D288">
        <f t="shared" si="92"/>
        <v>656</v>
      </c>
      <c r="E288">
        <f t="shared" si="93"/>
        <v>-356</v>
      </c>
      <c r="F288" t="e">
        <f t="shared" si="94"/>
        <v>#N/A</v>
      </c>
      <c r="G288" t="e">
        <f t="shared" si="95"/>
        <v>#N/A</v>
      </c>
      <c r="H288">
        <f t="shared" si="96"/>
        <v>3.7537147699382605E-11</v>
      </c>
      <c r="I288">
        <f t="shared" si="101"/>
        <v>8.6237719627123077E-11</v>
      </c>
      <c r="J288">
        <f t="shared" si="72"/>
        <v>1.981222533487436E-10</v>
      </c>
      <c r="K288">
        <f t="shared" si="76"/>
        <v>4.5516541302001529E-10</v>
      </c>
      <c r="L288">
        <f t="shared" si="80"/>
        <v>1.0456955223752753E-9</v>
      </c>
      <c r="M288">
        <f t="shared" si="84"/>
        <v>2.402377452760488E-9</v>
      </c>
      <c r="N288">
        <f t="shared" si="88"/>
        <v>5.5192140561358803E-9</v>
      </c>
      <c r="O288">
        <f t="shared" si="99"/>
        <v>1.2679824214319598E-8</v>
      </c>
      <c r="P288">
        <f t="shared" si="104"/>
        <v>2.9130586433280992E-8</v>
      </c>
      <c r="Q288">
        <f t="shared" si="74"/>
        <v>6.6924513432017646E-8</v>
      </c>
      <c r="R288">
        <f t="shared" si="78"/>
        <v>1.5375215697667134E-7</v>
      </c>
      <c r="S288">
        <f t="shared" si="82"/>
        <v>3.532296995926965E-7</v>
      </c>
      <c r="T288">
        <f t="shared" si="86"/>
        <v>8.1150874971645335E-7</v>
      </c>
      <c r="U288">
        <f t="shared" si="97"/>
        <v>1.8643575317299811E-6</v>
      </c>
      <c r="V288">
        <f t="shared" si="102"/>
        <v>4.2831688596491243E-6</v>
      </c>
      <c r="W288">
        <f t="shared" si="73"/>
        <v>9.8401380465069519E-6</v>
      </c>
      <c r="X288">
        <f t="shared" si="77"/>
        <v>2.2606700773932549E-5</v>
      </c>
      <c r="Y288">
        <f t="shared" si="81"/>
        <v>5.1936559981853035E-5</v>
      </c>
      <c r="Z288">
        <f t="shared" si="85"/>
        <v>1.1931888203071885E-4</v>
      </c>
      <c r="AA288">
        <f t="shared" si="89"/>
        <v>2.7412280701754406E-4</v>
      </c>
      <c r="AB288">
        <f t="shared" si="100"/>
        <v>6.297688349764446E-4</v>
      </c>
      <c r="AC288">
        <f t="shared" si="71"/>
        <v>1.4468288495316827E-3</v>
      </c>
      <c r="AD288">
        <f t="shared" si="75"/>
        <v>3.3239398388385934E-3</v>
      </c>
      <c r="AE288">
        <f t="shared" si="79"/>
        <v>7.6364084499660045E-3</v>
      </c>
      <c r="AF288">
        <f t="shared" si="83"/>
        <v>1.7543859649122806E-2</v>
      </c>
      <c r="AG288">
        <f t="shared" si="87"/>
        <v>4.0305205438492468E-2</v>
      </c>
      <c r="AH288">
        <f t="shared" si="98"/>
        <v>9.2597046304671707E-2</v>
      </c>
      <c r="AI288">
        <f t="shared" si="103"/>
        <v>0.21163565845759974</v>
      </c>
    </row>
    <row r="289" spans="1:36" x14ac:dyDescent="0.2">
      <c r="A289">
        <v>275</v>
      </c>
      <c r="B289">
        <f t="shared" si="90"/>
        <v>27</v>
      </c>
      <c r="C289">
        <f t="shared" si="91"/>
        <v>4</v>
      </c>
      <c r="D289">
        <f t="shared" si="92"/>
        <v>658.66666666666663</v>
      </c>
      <c r="E289">
        <f t="shared" si="93"/>
        <v>-358.66666666666663</v>
      </c>
      <c r="F289" t="e">
        <f t="shared" si="94"/>
        <v>#N/A</v>
      </c>
      <c r="G289" t="e">
        <f t="shared" si="95"/>
        <v>#N/A</v>
      </c>
      <c r="H289">
        <f t="shared" si="96"/>
        <v>3.4223461713858491E-11</v>
      </c>
      <c r="I289">
        <f t="shared" si="101"/>
        <v>7.8624868346026531E-11</v>
      </c>
      <c r="J289">
        <f t="shared" si="72"/>
        <v>1.8063251386187825E-10</v>
      </c>
      <c r="K289">
        <f t="shared" si="76"/>
        <v>4.1498454306423739E-10</v>
      </c>
      <c r="L289">
        <f t="shared" si="80"/>
        <v>9.5338412393417152E-10</v>
      </c>
      <c r="M289">
        <f t="shared" si="84"/>
        <v>2.1903015496869447E-9</v>
      </c>
      <c r="N289">
        <f t="shared" si="88"/>
        <v>5.0319915741456996E-9</v>
      </c>
      <c r="O289">
        <f t="shared" si="99"/>
        <v>1.1560480887160213E-8</v>
      </c>
      <c r="P289">
        <f t="shared" si="104"/>
        <v>2.6559010756111206E-8</v>
      </c>
      <c r="Q289">
        <f t="shared" si="74"/>
        <v>6.1016583931787004E-8</v>
      </c>
      <c r="R289">
        <f t="shared" si="78"/>
        <v>1.4017929917996454E-7</v>
      </c>
      <c r="S289">
        <f t="shared" si="82"/>
        <v>3.2204746074532494E-7</v>
      </c>
      <c r="T289">
        <f t="shared" si="86"/>
        <v>7.3987077677825417E-7</v>
      </c>
      <c r="U289">
        <f t="shared" si="97"/>
        <v>1.6997766883911151E-6</v>
      </c>
      <c r="V289">
        <f t="shared" si="102"/>
        <v>3.905061371634364E-6</v>
      </c>
      <c r="W289">
        <f t="shared" si="73"/>
        <v>8.9714751475177185E-6</v>
      </c>
      <c r="X289">
        <f t="shared" si="77"/>
        <v>2.0611037487700776E-5</v>
      </c>
      <c r="Y289">
        <f t="shared" si="81"/>
        <v>4.7351729713808206E-5</v>
      </c>
      <c r="Z289">
        <f t="shared" si="85"/>
        <v>1.0878570805703143E-4</v>
      </c>
      <c r="AA289">
        <f t="shared" si="89"/>
        <v>2.499239277845994E-4</v>
      </c>
      <c r="AB289">
        <f t="shared" si="100"/>
        <v>5.7417440944113431E-4</v>
      </c>
      <c r="AC289">
        <f t="shared" ref="AC289:AC352" si="105">$C$11*(EXP(-$C$7*($D289-($AC$14-1)*$C$3))-EXP(-$C$5*($D289-($AC$14-1)*$C$3)))</f>
        <v>1.319106399212849E-3</v>
      </c>
      <c r="AD289">
        <f t="shared" si="75"/>
        <v>3.0305107016837239E-3</v>
      </c>
      <c r="AE289">
        <f t="shared" si="79"/>
        <v>6.9622853156500082E-3</v>
      </c>
      <c r="AF289">
        <f t="shared" si="83"/>
        <v>1.5995131378214355E-2</v>
      </c>
      <c r="AG289">
        <f t="shared" si="87"/>
        <v>3.6747162204232561E-2</v>
      </c>
      <c r="AH289">
        <f t="shared" si="98"/>
        <v>8.442280953932943E-2</v>
      </c>
      <c r="AI289">
        <f t="shared" si="103"/>
        <v>0.19377999836034945</v>
      </c>
    </row>
    <row r="290" spans="1:36" x14ac:dyDescent="0.2">
      <c r="A290">
        <v>276</v>
      </c>
      <c r="B290">
        <f t="shared" si="90"/>
        <v>27</v>
      </c>
      <c r="C290">
        <f t="shared" si="91"/>
        <v>5</v>
      </c>
      <c r="D290">
        <f t="shared" si="92"/>
        <v>661.33333333333337</v>
      </c>
      <c r="E290">
        <f t="shared" si="93"/>
        <v>-361.33333333333337</v>
      </c>
      <c r="F290" t="e">
        <f t="shared" si="94"/>
        <v>#N/A</v>
      </c>
      <c r="G290" t="e">
        <f t="shared" si="95"/>
        <v>#N/A</v>
      </c>
      <c r="H290">
        <f t="shared" si="96"/>
        <v>3.1202299680835846E-11</v>
      </c>
      <c r="I290">
        <f t="shared" si="101"/>
        <v>7.1684060631001298E-11</v>
      </c>
      <c r="J290">
        <f t="shared" si="72"/>
        <v>1.6468672505267783E-10</v>
      </c>
      <c r="K290">
        <f t="shared" si="76"/>
        <v>3.7835074031572008E-10</v>
      </c>
      <c r="L290">
        <f t="shared" si="80"/>
        <v>8.692217460251561E-10</v>
      </c>
      <c r="M290">
        <f t="shared" si="84"/>
        <v>1.996947179573495E-9</v>
      </c>
      <c r="N290">
        <f t="shared" si="88"/>
        <v>4.5877798803840855E-9</v>
      </c>
      <c r="O290">
        <f t="shared" si="99"/>
        <v>1.0539950403371387E-8</v>
      </c>
      <c r="P290">
        <f t="shared" si="104"/>
        <v>2.4214447380206099E-8</v>
      </c>
      <c r="Q290">
        <f t="shared" si="74"/>
        <v>5.5630191745610023E-8</v>
      </c>
      <c r="R290">
        <f t="shared" si="78"/>
        <v>1.2780461949270376E-7</v>
      </c>
      <c r="S290">
        <f t="shared" si="82"/>
        <v>2.936179123445811E-7</v>
      </c>
      <c r="T290">
        <f t="shared" si="86"/>
        <v>6.7455682581576795E-7</v>
      </c>
      <c r="U290">
        <f t="shared" si="97"/>
        <v>1.5497246323331882E-6</v>
      </c>
      <c r="V290">
        <f t="shared" si="102"/>
        <v>3.5603322717190373E-6</v>
      </c>
      <c r="W290">
        <f t="shared" si="73"/>
        <v>8.1794956475330304E-6</v>
      </c>
      <c r="X290">
        <f t="shared" si="77"/>
        <v>1.8791546390053201E-5</v>
      </c>
      <c r="Y290">
        <f t="shared" si="81"/>
        <v>4.3171636852209169E-5</v>
      </c>
      <c r="Z290">
        <f t="shared" si="85"/>
        <v>9.9182376469324112E-5</v>
      </c>
      <c r="AA290">
        <f t="shared" si="89"/>
        <v>2.2786126539001828E-4</v>
      </c>
      <c r="AB290">
        <f t="shared" si="100"/>
        <v>5.2348772144211373E-4</v>
      </c>
      <c r="AC290">
        <f t="shared" si="105"/>
        <v>1.2026589689634042E-3</v>
      </c>
      <c r="AD290">
        <f t="shared" si="75"/>
        <v>2.762984758541386E-3</v>
      </c>
      <c r="AE290">
        <f t="shared" si="79"/>
        <v>6.347672094036738E-3</v>
      </c>
      <c r="AF290">
        <f t="shared" si="83"/>
        <v>1.4583120984961173E-2</v>
      </c>
      <c r="AG290">
        <f t="shared" si="87"/>
        <v>3.3503214172295286E-2</v>
      </c>
      <c r="AH290">
        <f t="shared" si="98"/>
        <v>7.6970174012036846E-2</v>
      </c>
      <c r="AI290">
        <f t="shared" si="103"/>
        <v>0.17680382811963441</v>
      </c>
    </row>
    <row r="291" spans="1:36" x14ac:dyDescent="0.2">
      <c r="A291">
        <v>277</v>
      </c>
      <c r="B291">
        <f t="shared" si="90"/>
        <v>27</v>
      </c>
      <c r="C291">
        <f t="shared" si="91"/>
        <v>6</v>
      </c>
      <c r="D291">
        <f t="shared" si="92"/>
        <v>664</v>
      </c>
      <c r="E291">
        <f t="shared" si="93"/>
        <v>-364</v>
      </c>
      <c r="F291" t="e">
        <f t="shared" si="94"/>
        <v>#N/A</v>
      </c>
      <c r="G291" t="e">
        <f t="shared" si="95"/>
        <v>#N/A</v>
      </c>
      <c r="H291">
        <f t="shared" si="96"/>
        <v>2.8447838313750943E-11</v>
      </c>
      <c r="I291">
        <f t="shared" si="101"/>
        <v>6.5355970148454668E-11</v>
      </c>
      <c r="J291">
        <f t="shared" ref="J291:J354" si="106">$C$11*(EXP(-$C$7*($D291-($J$14-1)*$C$3))-EXP(-$C$5*($D291-($J$14-1)*$C$3)))</f>
        <v>1.5014859079753045E-10</v>
      </c>
      <c r="K291">
        <f t="shared" si="76"/>
        <v>3.4495087850849236E-10</v>
      </c>
      <c r="L291">
        <f t="shared" si="80"/>
        <v>7.924890133949747E-10</v>
      </c>
      <c r="M291">
        <f t="shared" si="84"/>
        <v>1.8206616520800614E-9</v>
      </c>
      <c r="N291">
        <f t="shared" si="88"/>
        <v>4.182782089501102E-9</v>
      </c>
      <c r="O291">
        <f t="shared" si="99"/>
        <v>9.6095098110419535E-9</v>
      </c>
      <c r="P291">
        <f t="shared" si="104"/>
        <v>2.2076856224543524E-8</v>
      </c>
      <c r="Q291">
        <f t="shared" si="74"/>
        <v>5.07192968572784E-8</v>
      </c>
      <c r="R291">
        <f t="shared" si="78"/>
        <v>1.1652234573312398E-7</v>
      </c>
      <c r="S291">
        <f t="shared" si="82"/>
        <v>2.6769805372807064E-7</v>
      </c>
      <c r="T291">
        <f t="shared" si="86"/>
        <v>6.1500862790668418E-7</v>
      </c>
      <c r="U291">
        <f t="shared" si="97"/>
        <v>1.4129187983707839E-6</v>
      </c>
      <c r="V291">
        <f t="shared" si="102"/>
        <v>3.2460349988658138E-6</v>
      </c>
      <c r="W291">
        <f t="shared" si="73"/>
        <v>7.4574301269199262E-6</v>
      </c>
      <c r="X291">
        <f t="shared" si="77"/>
        <v>1.7132675438596497E-5</v>
      </c>
      <c r="Y291">
        <f t="shared" si="81"/>
        <v>3.9360552186027815E-5</v>
      </c>
      <c r="Z291">
        <f t="shared" si="85"/>
        <v>9.0426803095730208E-5</v>
      </c>
      <c r="AA291">
        <f t="shared" si="89"/>
        <v>2.0774623992741217E-4</v>
      </c>
      <c r="AB291">
        <f t="shared" si="100"/>
        <v>4.7727552812287512E-4</v>
      </c>
      <c r="AC291">
        <f t="shared" si="105"/>
        <v>1.0964912280701756E-3</v>
      </c>
      <c r="AD291">
        <f t="shared" si="75"/>
        <v>2.5190753399057793E-3</v>
      </c>
      <c r="AE291">
        <f t="shared" si="79"/>
        <v>5.7873153981267316E-3</v>
      </c>
      <c r="AF291">
        <f t="shared" si="83"/>
        <v>1.329575935535437E-2</v>
      </c>
      <c r="AG291">
        <f t="shared" si="87"/>
        <v>3.0545633799864007E-2</v>
      </c>
      <c r="AH291">
        <f t="shared" si="98"/>
        <v>7.0175438596235928E-2</v>
      </c>
      <c r="AI291">
        <f t="shared" si="103"/>
        <v>0.16121653858511018</v>
      </c>
    </row>
    <row r="292" spans="1:36" x14ac:dyDescent="0.2">
      <c r="A292">
        <v>278</v>
      </c>
      <c r="B292">
        <f t="shared" si="90"/>
        <v>27</v>
      </c>
      <c r="C292">
        <f t="shared" si="91"/>
        <v>7</v>
      </c>
      <c r="D292">
        <f t="shared" si="92"/>
        <v>666.66666666666674</v>
      </c>
      <c r="E292">
        <f t="shared" si="93"/>
        <v>-366.66666666666674</v>
      </c>
      <c r="F292" t="e">
        <f t="shared" si="94"/>
        <v>#N/A</v>
      </c>
      <c r="G292" t="e">
        <f t="shared" si="95"/>
        <v>#N/A</v>
      </c>
      <c r="H292">
        <f t="shared" si="96"/>
        <v>2.5936533941514733E-11</v>
      </c>
      <c r="I292">
        <f t="shared" si="101"/>
        <v>5.9586507745885487E-11</v>
      </c>
      <c r="J292">
        <f t="shared" si="106"/>
        <v>1.368938468554335E-10</v>
      </c>
      <c r="K292">
        <f t="shared" si="76"/>
        <v>3.1449947338410499E-10</v>
      </c>
      <c r="L292">
        <f t="shared" si="80"/>
        <v>7.2253005544751053E-10</v>
      </c>
      <c r="M292">
        <f t="shared" si="84"/>
        <v>1.659938172256944E-9</v>
      </c>
      <c r="N292">
        <f t="shared" si="88"/>
        <v>3.8135364957366728E-9</v>
      </c>
      <c r="O292">
        <f t="shared" si="99"/>
        <v>8.7612061987477489E-9</v>
      </c>
      <c r="P292">
        <f t="shared" si="104"/>
        <v>2.0127966296582732E-8</v>
      </c>
      <c r="Q292">
        <f t="shared" si="74"/>
        <v>4.62419235486407E-8</v>
      </c>
      <c r="R292">
        <f t="shared" si="78"/>
        <v>1.0623604302444447E-7</v>
      </c>
      <c r="S292">
        <f t="shared" si="82"/>
        <v>2.440663357271468E-7</v>
      </c>
      <c r="T292">
        <f t="shared" si="86"/>
        <v>5.6071719671985519E-7</v>
      </c>
      <c r="U292">
        <f t="shared" si="97"/>
        <v>1.2881898429812932E-6</v>
      </c>
      <c r="V292">
        <f t="shared" si="102"/>
        <v>2.9594831071130014E-6</v>
      </c>
      <c r="W292">
        <f t="shared" si="73"/>
        <v>6.7991067535644374E-6</v>
      </c>
      <c r="X292">
        <f t="shared" si="77"/>
        <v>1.5620245486537402E-5</v>
      </c>
      <c r="Y292">
        <f t="shared" si="81"/>
        <v>3.5885900590070752E-5</v>
      </c>
      <c r="Z292">
        <f t="shared" si="85"/>
        <v>8.2444149950802804E-5</v>
      </c>
      <c r="AA292">
        <f t="shared" si="89"/>
        <v>1.8940691885523198E-4</v>
      </c>
      <c r="AB292">
        <f t="shared" si="100"/>
        <v>4.3514283222812383E-4</v>
      </c>
      <c r="AC292">
        <f t="shared" si="105"/>
        <v>9.9969571113839328E-4</v>
      </c>
      <c r="AD292">
        <f t="shared" si="75"/>
        <v>2.2966976377645273E-3</v>
      </c>
      <c r="AE292">
        <f t="shared" si="79"/>
        <v>5.276425596851376E-3</v>
      </c>
      <c r="AF292">
        <f t="shared" si="83"/>
        <v>1.2122042806734849E-2</v>
      </c>
      <c r="AG292">
        <f t="shared" si="87"/>
        <v>2.7849141262599915E-2</v>
      </c>
      <c r="AH292">
        <f t="shared" si="98"/>
        <v>6.3980525512816938E-2</v>
      </c>
      <c r="AI292">
        <f t="shared" si="103"/>
        <v>0.14698797426010388</v>
      </c>
    </row>
    <row r="293" spans="1:36" x14ac:dyDescent="0.2">
      <c r="A293">
        <v>279</v>
      </c>
      <c r="B293">
        <f t="shared" si="90"/>
        <v>27</v>
      </c>
      <c r="C293">
        <f t="shared" si="91"/>
        <v>8</v>
      </c>
      <c r="D293">
        <f t="shared" si="92"/>
        <v>669.33333333333337</v>
      </c>
      <c r="E293">
        <f t="shared" si="93"/>
        <v>-369.33333333333337</v>
      </c>
      <c r="F293" t="e">
        <f t="shared" si="94"/>
        <v>#N/A</v>
      </c>
      <c r="G293" t="e">
        <f t="shared" si="95"/>
        <v>#N/A</v>
      </c>
      <c r="H293">
        <f t="shared" si="96"/>
        <v>2.3646921269732499E-11</v>
      </c>
      <c r="I293">
        <f t="shared" si="101"/>
        <v>5.4326359126572243E-11</v>
      </c>
      <c r="J293">
        <f t="shared" si="106"/>
        <v>1.2480919872334339E-10</v>
      </c>
      <c r="K293">
        <f t="shared" si="76"/>
        <v>2.8673624252400524E-10</v>
      </c>
      <c r="L293">
        <f t="shared" si="80"/>
        <v>6.5874690021071151E-10</v>
      </c>
      <c r="M293">
        <f t="shared" si="84"/>
        <v>1.5134029612628805E-9</v>
      </c>
      <c r="N293">
        <f t="shared" si="88"/>
        <v>3.4768869841006256E-9</v>
      </c>
      <c r="O293">
        <f t="shared" si="99"/>
        <v>7.9877887182939816E-9</v>
      </c>
      <c r="P293">
        <f t="shared" si="104"/>
        <v>1.8351119521536345E-8</v>
      </c>
      <c r="Q293">
        <f t="shared" si="74"/>
        <v>4.2159801613485557E-8</v>
      </c>
      <c r="R293">
        <f t="shared" si="78"/>
        <v>9.6857789520824421E-8</v>
      </c>
      <c r="S293">
        <f t="shared" si="82"/>
        <v>2.2252076698244015E-7</v>
      </c>
      <c r="T293">
        <f t="shared" si="86"/>
        <v>5.1121847797081419E-7</v>
      </c>
      <c r="U293">
        <f t="shared" si="97"/>
        <v>1.1744716493783244E-6</v>
      </c>
      <c r="V293">
        <f t="shared" si="102"/>
        <v>2.6982273032630722E-6</v>
      </c>
      <c r="W293">
        <f t="shared" ref="W293:W356" si="107">$C$11*(EXP(-$C$7*($D293-($W$14-1)*$C$3))-EXP(-$C$5*($D293-($W$14-1)*$C$3)))</f>
        <v>6.1988985293327553E-6</v>
      </c>
      <c r="X293">
        <f t="shared" si="77"/>
        <v>1.4241329086876151E-5</v>
      </c>
      <c r="Y293">
        <f t="shared" si="81"/>
        <v>3.2717982590132128E-5</v>
      </c>
      <c r="Z293">
        <f t="shared" si="85"/>
        <v>7.5166185560212817E-5</v>
      </c>
      <c r="AA293">
        <f t="shared" si="89"/>
        <v>1.726865474088367E-4</v>
      </c>
      <c r="AB293">
        <f t="shared" si="100"/>
        <v>3.9672950587729612E-4</v>
      </c>
      <c r="AC293">
        <f t="shared" si="105"/>
        <v>9.1144506156007343E-4</v>
      </c>
      <c r="AD293">
        <f t="shared" si="75"/>
        <v>2.0939508857684553E-3</v>
      </c>
      <c r="AE293">
        <f t="shared" si="79"/>
        <v>4.8106358758536185E-3</v>
      </c>
      <c r="AF293">
        <f t="shared" si="83"/>
        <v>1.105193903416554E-2</v>
      </c>
      <c r="AG293">
        <f t="shared" si="87"/>
        <v>2.5390688376146955E-2</v>
      </c>
      <c r="AH293">
        <f t="shared" si="98"/>
        <v>5.833248393983835E-2</v>
      </c>
      <c r="AI293">
        <f t="shared" si="103"/>
        <v>0.13401275045313807</v>
      </c>
    </row>
    <row r="294" spans="1:36" x14ac:dyDescent="0.2">
      <c r="A294">
        <v>280</v>
      </c>
      <c r="B294">
        <f t="shared" si="90"/>
        <v>27</v>
      </c>
      <c r="C294">
        <f t="shared" si="91"/>
        <v>9</v>
      </c>
      <c r="D294">
        <f t="shared" si="92"/>
        <v>672</v>
      </c>
      <c r="E294">
        <f t="shared" si="93"/>
        <v>-372</v>
      </c>
      <c r="F294" t="e">
        <f t="shared" si="94"/>
        <v>#N/A</v>
      </c>
      <c r="G294" t="e">
        <f t="shared" si="95"/>
        <v>#N/A</v>
      </c>
      <c r="H294">
        <f t="shared" si="96"/>
        <v>2.1559429906780766E-11</v>
      </c>
      <c r="I294">
        <f t="shared" si="101"/>
        <v>4.9530563337185893E-11</v>
      </c>
      <c r="J294">
        <f t="shared" si="106"/>
        <v>1.1379135325500378E-10</v>
      </c>
      <c r="K294">
        <f t="shared" si="76"/>
        <v>2.6142388059381872E-10</v>
      </c>
      <c r="L294">
        <f t="shared" si="80"/>
        <v>6.0059436319012189E-10</v>
      </c>
      <c r="M294">
        <f t="shared" si="84"/>
        <v>1.3798035140339697E-9</v>
      </c>
      <c r="N294">
        <f t="shared" si="88"/>
        <v>3.1699560535798992E-9</v>
      </c>
      <c r="O294">
        <f t="shared" si="99"/>
        <v>7.2826466083202471E-9</v>
      </c>
      <c r="P294">
        <f t="shared" si="104"/>
        <v>1.6731128358004412E-8</v>
      </c>
      <c r="Q294">
        <f t="shared" si="74"/>
        <v>3.8438039244167821E-8</v>
      </c>
      <c r="R294">
        <f t="shared" si="78"/>
        <v>8.8307424898174111E-8</v>
      </c>
      <c r="S294">
        <f t="shared" si="82"/>
        <v>2.0287718742911363E-7</v>
      </c>
      <c r="T294">
        <f t="shared" si="86"/>
        <v>4.6608938293249603E-7</v>
      </c>
      <c r="U294">
        <f t="shared" si="97"/>
        <v>1.0707922149122809E-6</v>
      </c>
      <c r="V294">
        <f t="shared" si="102"/>
        <v>2.4600345116267376E-6</v>
      </c>
      <c r="W294">
        <f t="shared" si="107"/>
        <v>5.6516751934831363E-6</v>
      </c>
      <c r="X294">
        <f t="shared" si="77"/>
        <v>1.2984139995463257E-5</v>
      </c>
      <c r="Y294">
        <f t="shared" si="81"/>
        <v>2.9829720507679708E-5</v>
      </c>
      <c r="Z294">
        <f t="shared" si="85"/>
        <v>6.8530701754386002E-5</v>
      </c>
      <c r="AA294">
        <f t="shared" si="89"/>
        <v>1.5744220874411129E-4</v>
      </c>
      <c r="AB294">
        <f t="shared" si="100"/>
        <v>3.6170721238292089E-4</v>
      </c>
      <c r="AC294">
        <f t="shared" si="105"/>
        <v>8.3098495970964812E-4</v>
      </c>
      <c r="AD294">
        <f t="shared" si="75"/>
        <v>1.9091021124915007E-3</v>
      </c>
      <c r="AE294">
        <f t="shared" si="79"/>
        <v>4.3859649122807032E-3</v>
      </c>
      <c r="AF294">
        <f t="shared" si="83"/>
        <v>1.0076301359623119E-2</v>
      </c>
      <c r="AG294">
        <f t="shared" si="87"/>
        <v>2.3149261592506919E-2</v>
      </c>
      <c r="AH294">
        <f t="shared" si="98"/>
        <v>5.3183037421416487E-2</v>
      </c>
      <c r="AI294">
        <f t="shared" si="103"/>
        <v>0.12218251846832767</v>
      </c>
    </row>
    <row r="295" spans="1:36" s="1" customFormat="1" x14ac:dyDescent="0.2">
      <c r="A295" s="1">
        <v>281</v>
      </c>
      <c r="B295" s="1">
        <f t="shared" si="90"/>
        <v>28</v>
      </c>
      <c r="C295" s="1">
        <f t="shared" si="91"/>
        <v>0</v>
      </c>
      <c r="D295" s="1">
        <f t="shared" si="92"/>
        <v>672</v>
      </c>
      <c r="E295" s="1">
        <f t="shared" si="93"/>
        <v>-372</v>
      </c>
      <c r="F295" s="1" t="e">
        <f t="shared" si="94"/>
        <v>#N/A</v>
      </c>
      <c r="G295" s="1" t="e">
        <f t="shared" si="95"/>
        <v>#N/A</v>
      </c>
      <c r="H295" s="1">
        <f t="shared" si="96"/>
        <v>2.1559429906780766E-11</v>
      </c>
      <c r="I295" s="1">
        <f t="shared" si="101"/>
        <v>4.9530563337185893E-11</v>
      </c>
      <c r="J295" s="1">
        <f t="shared" si="106"/>
        <v>1.1379135325500378E-10</v>
      </c>
      <c r="K295" s="1">
        <f t="shared" si="76"/>
        <v>2.6142388059381872E-10</v>
      </c>
      <c r="L295" s="1">
        <f t="shared" si="80"/>
        <v>6.0059436319012189E-10</v>
      </c>
      <c r="M295" s="1">
        <f t="shared" si="84"/>
        <v>1.3798035140339697E-9</v>
      </c>
      <c r="N295" s="1">
        <f t="shared" si="88"/>
        <v>3.1699560535798992E-9</v>
      </c>
      <c r="O295" s="1">
        <f t="shared" si="99"/>
        <v>7.2826466083202471E-9</v>
      </c>
      <c r="P295" s="1">
        <f t="shared" si="104"/>
        <v>1.6731128358004412E-8</v>
      </c>
      <c r="Q295" s="1">
        <f t="shared" si="74"/>
        <v>3.8438039244167821E-8</v>
      </c>
      <c r="R295" s="1">
        <f t="shared" si="78"/>
        <v>8.8307424898174111E-8</v>
      </c>
      <c r="S295" s="1">
        <f t="shared" si="82"/>
        <v>2.0287718742911363E-7</v>
      </c>
      <c r="T295" s="1">
        <f t="shared" si="86"/>
        <v>4.6608938293249603E-7</v>
      </c>
      <c r="U295" s="1">
        <f t="shared" si="97"/>
        <v>1.0707922149122809E-6</v>
      </c>
      <c r="V295" s="1">
        <f t="shared" si="102"/>
        <v>2.4600345116267376E-6</v>
      </c>
      <c r="W295" s="1">
        <f t="shared" si="107"/>
        <v>5.6516751934831363E-6</v>
      </c>
      <c r="X295" s="1">
        <f t="shared" si="77"/>
        <v>1.2984139995463257E-5</v>
      </c>
      <c r="Y295" s="1">
        <f t="shared" si="81"/>
        <v>2.9829720507679708E-5</v>
      </c>
      <c r="Z295" s="1">
        <f t="shared" si="85"/>
        <v>6.8530701754386002E-5</v>
      </c>
      <c r="AA295" s="1">
        <f t="shared" si="89"/>
        <v>1.5744220874411129E-4</v>
      </c>
      <c r="AB295" s="1">
        <f t="shared" si="100"/>
        <v>3.6170721238292089E-4</v>
      </c>
      <c r="AC295" s="1">
        <f t="shared" si="105"/>
        <v>8.3098495970964812E-4</v>
      </c>
      <c r="AD295" s="1">
        <f t="shared" si="75"/>
        <v>1.9091021124915007E-3</v>
      </c>
      <c r="AE295" s="1">
        <f t="shared" si="79"/>
        <v>4.3859649122807032E-3</v>
      </c>
      <c r="AF295" s="1">
        <f t="shared" si="83"/>
        <v>1.0076301359623119E-2</v>
      </c>
      <c r="AG295" s="1">
        <f t="shared" si="87"/>
        <v>2.3149261592506919E-2</v>
      </c>
      <c r="AH295" s="1">
        <f t="shared" si="98"/>
        <v>5.3183037421416487E-2</v>
      </c>
      <c r="AI295" s="1">
        <f t="shared" si="103"/>
        <v>0.12218251846832767</v>
      </c>
      <c r="AJ295" s="1">
        <f t="shared" ref="AJ295:AJ326" si="108">$C$11*(EXP(-$C$7*($D295-($AJ$14-1)*$C$3))-EXP(-$C$5*($D295-($AJ$14-1)*$C$3)))</f>
        <v>0</v>
      </c>
    </row>
    <row r="296" spans="1:36" x14ac:dyDescent="0.2">
      <c r="A296">
        <v>282</v>
      </c>
      <c r="B296">
        <f t="shared" si="90"/>
        <v>28</v>
      </c>
      <c r="C296">
        <f t="shared" si="91"/>
        <v>1</v>
      </c>
      <c r="D296">
        <f t="shared" si="92"/>
        <v>674.66666666666663</v>
      </c>
      <c r="E296">
        <f t="shared" si="93"/>
        <v>-374.66666666666663</v>
      </c>
      <c r="F296" t="e">
        <f t="shared" si="94"/>
        <v>#N/A</v>
      </c>
      <c r="G296" t="e">
        <f t="shared" si="95"/>
        <v>#N/A</v>
      </c>
      <c r="H296">
        <f t="shared" si="96"/>
        <v>1.965621708650663E-11</v>
      </c>
      <c r="I296">
        <f t="shared" si="101"/>
        <v>4.5158128465469556E-11</v>
      </c>
      <c r="J296">
        <f t="shared" si="106"/>
        <v>1.0374613576605933E-10</v>
      </c>
      <c r="K296">
        <f t="shared" si="76"/>
        <v>2.3834603098354283E-10</v>
      </c>
      <c r="L296">
        <f t="shared" si="80"/>
        <v>5.4757538742173606E-10</v>
      </c>
      <c r="M296">
        <f t="shared" si="84"/>
        <v>1.2579978935364249E-9</v>
      </c>
      <c r="N296">
        <f t="shared" si="88"/>
        <v>2.8901202217900529E-9</v>
      </c>
      <c r="O296">
        <f t="shared" si="99"/>
        <v>6.6397526890277999E-9</v>
      </c>
      <c r="P296">
        <f t="shared" si="104"/>
        <v>1.5254145982946751E-8</v>
      </c>
      <c r="Q296">
        <f t="shared" si="74"/>
        <v>3.5044824794991128E-8</v>
      </c>
      <c r="R296">
        <f t="shared" si="78"/>
        <v>8.0511865186331221E-8</v>
      </c>
      <c r="S296">
        <f t="shared" si="82"/>
        <v>1.8496769419456349E-7</v>
      </c>
      <c r="T296">
        <f t="shared" si="86"/>
        <v>4.2494417209777946E-7</v>
      </c>
      <c r="U296">
        <f t="shared" si="97"/>
        <v>9.7626534290859079E-7</v>
      </c>
      <c r="V296">
        <f t="shared" si="102"/>
        <v>2.2428687868794292E-6</v>
      </c>
      <c r="W296">
        <f t="shared" si="107"/>
        <v>5.1527593719251922E-6</v>
      </c>
      <c r="X296">
        <f t="shared" si="77"/>
        <v>1.1837932428452048E-5</v>
      </c>
      <c r="Y296">
        <f t="shared" si="81"/>
        <v>2.7196427014257848E-5</v>
      </c>
      <c r="Z296">
        <f t="shared" si="85"/>
        <v>6.2480981946149851E-5</v>
      </c>
      <c r="AA296">
        <f t="shared" si="89"/>
        <v>1.4354360236028352E-4</v>
      </c>
      <c r="AB296">
        <f t="shared" si="100"/>
        <v>3.2977659980321246E-4</v>
      </c>
      <c r="AC296">
        <f t="shared" si="105"/>
        <v>7.5762767542093086E-4</v>
      </c>
      <c r="AD296">
        <f t="shared" si="75"/>
        <v>1.7405713289125018E-3</v>
      </c>
      <c r="AE296">
        <f t="shared" si="79"/>
        <v>3.9987828445535887E-3</v>
      </c>
      <c r="AF296">
        <f t="shared" si="83"/>
        <v>9.1867905510581438E-3</v>
      </c>
      <c r="AG296">
        <f t="shared" si="87"/>
        <v>2.110570238740558E-2</v>
      </c>
      <c r="AH296">
        <f t="shared" si="98"/>
        <v>4.8488171226939422E-2</v>
      </c>
      <c r="AI296">
        <f t="shared" si="103"/>
        <v>0.11139656241541251</v>
      </c>
      <c r="AJ296">
        <f t="shared" si="108"/>
        <v>0.21171434591476623</v>
      </c>
    </row>
    <row r="297" spans="1:36" x14ac:dyDescent="0.2">
      <c r="A297">
        <v>283</v>
      </c>
      <c r="B297">
        <f t="shared" si="90"/>
        <v>28</v>
      </c>
      <c r="C297">
        <f t="shared" si="91"/>
        <v>2</v>
      </c>
      <c r="D297">
        <f t="shared" si="92"/>
        <v>677.33333333333326</v>
      </c>
      <c r="E297">
        <f t="shared" si="93"/>
        <v>-377.33333333333326</v>
      </c>
      <c r="F297" t="e">
        <f t="shared" si="94"/>
        <v>#N/A</v>
      </c>
      <c r="G297" t="e">
        <f t="shared" si="95"/>
        <v>#N/A</v>
      </c>
      <c r="H297">
        <f t="shared" si="96"/>
        <v>1.7921015157750386E-11</v>
      </c>
      <c r="I297">
        <f t="shared" si="101"/>
        <v>4.1171681263169599E-11</v>
      </c>
      <c r="J297">
        <f t="shared" si="106"/>
        <v>9.4587685078930344E-11</v>
      </c>
      <c r="K297">
        <f t="shared" si="76"/>
        <v>2.173054365062898E-10</v>
      </c>
      <c r="L297">
        <f t="shared" si="80"/>
        <v>4.992367948933754E-10</v>
      </c>
      <c r="M297">
        <f t="shared" si="84"/>
        <v>1.1469449700960251E-9</v>
      </c>
      <c r="N297">
        <f t="shared" si="88"/>
        <v>2.6349876008428556E-9</v>
      </c>
      <c r="O297">
        <f t="shared" si="99"/>
        <v>6.0536118450515453E-9</v>
      </c>
      <c r="P297">
        <f t="shared" si="104"/>
        <v>1.3907547936402554E-8</v>
      </c>
      <c r="Q297">
        <f t="shared" ref="Q297:Q360" si="109">$C$11*(EXP(-$C$7*($D297-($Q$14-1)*$C$3))-EXP(-$C$5*($D297-($Q$14-1)*$C$3)))</f>
        <v>3.1951154873176046E-8</v>
      </c>
      <c r="R297">
        <f t="shared" si="78"/>
        <v>7.340447808614566E-8</v>
      </c>
      <c r="S297">
        <f t="shared" si="82"/>
        <v>1.6863920645394284E-7</v>
      </c>
      <c r="T297">
        <f t="shared" si="86"/>
        <v>3.8743115808329911E-7</v>
      </c>
      <c r="U297">
        <f t="shared" si="97"/>
        <v>8.9008306792976397E-7</v>
      </c>
      <c r="V297">
        <f t="shared" si="102"/>
        <v>2.0448739118832644E-6</v>
      </c>
      <c r="W297">
        <f t="shared" si="107"/>
        <v>4.6978865975133163E-6</v>
      </c>
      <c r="X297">
        <f t="shared" si="77"/>
        <v>1.079290921305233E-5</v>
      </c>
      <c r="Y297">
        <f t="shared" si="81"/>
        <v>2.4795594117331113E-5</v>
      </c>
      <c r="Z297">
        <f t="shared" si="85"/>
        <v>5.6965316347504813E-5</v>
      </c>
      <c r="AA297">
        <f t="shared" si="89"/>
        <v>1.30871930360529E-4</v>
      </c>
      <c r="AB297">
        <f t="shared" si="100"/>
        <v>3.0066474224085241E-4</v>
      </c>
      <c r="AC297">
        <f t="shared" si="105"/>
        <v>6.9074618963534942E-4</v>
      </c>
      <c r="AD297">
        <f t="shared" si="75"/>
        <v>1.5869180235091906E-3</v>
      </c>
      <c r="AE297">
        <f t="shared" si="79"/>
        <v>3.6457802462403067E-3</v>
      </c>
      <c r="AF297">
        <f t="shared" si="83"/>
        <v>8.3758035430738526E-3</v>
      </c>
      <c r="AG297">
        <f t="shared" ref="AG297:AG328" si="110">$C$11*(EXP(-$C$7*($D297-($AG$14-1)*$C$3))-EXP(-$C$5*($D297-($AG$14-1)*$C$3)))</f>
        <v>1.9242543503414547E-2</v>
      </c>
      <c r="AH297">
        <f t="shared" si="98"/>
        <v>4.4207756136662314E-2</v>
      </c>
      <c r="AI297">
        <f t="shared" si="103"/>
        <v>0.10156275308960366</v>
      </c>
      <c r="AJ297">
        <f t="shared" si="108"/>
        <v>0.22636765044372925</v>
      </c>
    </row>
    <row r="298" spans="1:36" x14ac:dyDescent="0.2">
      <c r="A298">
        <v>284</v>
      </c>
      <c r="B298">
        <f t="shared" si="90"/>
        <v>28</v>
      </c>
      <c r="C298">
        <f t="shared" si="91"/>
        <v>3</v>
      </c>
      <c r="D298">
        <f t="shared" si="92"/>
        <v>680</v>
      </c>
      <c r="E298">
        <f t="shared" si="93"/>
        <v>-380</v>
      </c>
      <c r="F298" t="e">
        <f t="shared" si="94"/>
        <v>#N/A</v>
      </c>
      <c r="G298" t="e">
        <f t="shared" si="95"/>
        <v>#N/A</v>
      </c>
      <c r="H298">
        <f t="shared" si="96"/>
        <v>1.6338992537113667E-11</v>
      </c>
      <c r="I298">
        <f t="shared" si="101"/>
        <v>3.7537147699382605E-11</v>
      </c>
      <c r="J298">
        <f t="shared" si="106"/>
        <v>8.6237719627123077E-11</v>
      </c>
      <c r="K298">
        <f t="shared" si="76"/>
        <v>1.981222533487436E-10</v>
      </c>
      <c r="L298">
        <f t="shared" si="80"/>
        <v>4.5516541302001529E-10</v>
      </c>
      <c r="M298">
        <f t="shared" si="84"/>
        <v>1.0456955223752753E-9</v>
      </c>
      <c r="N298">
        <f t="shared" si="88"/>
        <v>2.402377452760488E-9</v>
      </c>
      <c r="O298">
        <f t="shared" si="99"/>
        <v>5.5192140561358803E-9</v>
      </c>
      <c r="P298">
        <f t="shared" si="104"/>
        <v>1.2679824214319598E-8</v>
      </c>
      <c r="Q298">
        <f t="shared" si="109"/>
        <v>2.9130586433280992E-8</v>
      </c>
      <c r="R298">
        <f t="shared" si="78"/>
        <v>6.6924513432017646E-8</v>
      </c>
      <c r="S298">
        <f t="shared" si="82"/>
        <v>1.5375215697667134E-7</v>
      </c>
      <c r="T298">
        <f t="shared" si="86"/>
        <v>3.532296995926965E-7</v>
      </c>
      <c r="U298">
        <f t="shared" si="97"/>
        <v>8.1150874971645335E-7</v>
      </c>
      <c r="V298">
        <f t="shared" si="102"/>
        <v>1.8643575317299811E-6</v>
      </c>
      <c r="W298">
        <f t="shared" si="107"/>
        <v>4.2831688596491243E-6</v>
      </c>
      <c r="X298">
        <f t="shared" si="77"/>
        <v>9.8401380465069519E-6</v>
      </c>
      <c r="Y298">
        <f t="shared" si="81"/>
        <v>2.2606700773932549E-5</v>
      </c>
      <c r="Z298">
        <f t="shared" si="85"/>
        <v>5.1936559981853035E-5</v>
      </c>
      <c r="AA298">
        <f t="shared" si="89"/>
        <v>1.1931888203071885E-4</v>
      </c>
      <c r="AB298">
        <f t="shared" si="100"/>
        <v>2.7412280701754406E-4</v>
      </c>
      <c r="AC298">
        <f t="shared" si="105"/>
        <v>6.297688349764446E-4</v>
      </c>
      <c r="AD298">
        <f t="shared" si="75"/>
        <v>1.4468288495316827E-3</v>
      </c>
      <c r="AE298">
        <f t="shared" si="79"/>
        <v>3.3239398388385934E-3</v>
      </c>
      <c r="AF298">
        <f t="shared" si="83"/>
        <v>7.6364084499660045E-3</v>
      </c>
      <c r="AG298">
        <f t="shared" si="110"/>
        <v>1.7543859649122806E-2</v>
      </c>
      <c r="AH298">
        <f t="shared" si="98"/>
        <v>4.0305205438492468E-2</v>
      </c>
      <c r="AI298">
        <f t="shared" si="103"/>
        <v>9.2597046304671707E-2</v>
      </c>
      <c r="AJ298">
        <f t="shared" si="108"/>
        <v>0.21163565845759974</v>
      </c>
    </row>
    <row r="299" spans="1:36" x14ac:dyDescent="0.2">
      <c r="A299">
        <v>285</v>
      </c>
      <c r="B299">
        <f t="shared" si="90"/>
        <v>28</v>
      </c>
      <c r="C299">
        <f t="shared" si="91"/>
        <v>4</v>
      </c>
      <c r="D299">
        <f t="shared" si="92"/>
        <v>682.66666666666663</v>
      </c>
      <c r="E299">
        <f t="shared" si="93"/>
        <v>-382.66666666666663</v>
      </c>
      <c r="F299" t="e">
        <f t="shared" si="94"/>
        <v>#N/A</v>
      </c>
      <c r="G299" t="e">
        <f t="shared" si="95"/>
        <v>#N/A</v>
      </c>
      <c r="H299">
        <f t="shared" si="96"/>
        <v>1.489662693647142E-11</v>
      </c>
      <c r="I299">
        <f t="shared" si="101"/>
        <v>3.4223461713858491E-11</v>
      </c>
      <c r="J299">
        <f t="shared" si="106"/>
        <v>7.8624868346026531E-11</v>
      </c>
      <c r="K299">
        <f t="shared" si="76"/>
        <v>1.8063251386187825E-10</v>
      </c>
      <c r="L299">
        <f t="shared" si="80"/>
        <v>4.1498454306423739E-10</v>
      </c>
      <c r="M299">
        <f t="shared" si="84"/>
        <v>9.5338412393417152E-10</v>
      </c>
      <c r="N299">
        <f t="shared" si="88"/>
        <v>2.1903015496869447E-9</v>
      </c>
      <c r="O299">
        <f t="shared" si="99"/>
        <v>5.0319915741456996E-9</v>
      </c>
      <c r="P299">
        <f t="shared" si="104"/>
        <v>1.1560480887160213E-8</v>
      </c>
      <c r="Q299">
        <f t="shared" si="109"/>
        <v>2.6559010756111206E-8</v>
      </c>
      <c r="R299">
        <f t="shared" si="78"/>
        <v>6.1016583931787004E-8</v>
      </c>
      <c r="S299">
        <f t="shared" si="82"/>
        <v>1.4017929917996454E-7</v>
      </c>
      <c r="T299">
        <f t="shared" si="86"/>
        <v>3.2204746074532494E-7</v>
      </c>
      <c r="U299">
        <f t="shared" si="97"/>
        <v>7.3987077677825417E-7</v>
      </c>
      <c r="V299">
        <f t="shared" si="102"/>
        <v>1.6997766883911151E-6</v>
      </c>
      <c r="W299">
        <f t="shared" si="107"/>
        <v>3.905061371634364E-6</v>
      </c>
      <c r="X299">
        <f t="shared" si="77"/>
        <v>8.9714751475177185E-6</v>
      </c>
      <c r="Y299">
        <f t="shared" si="81"/>
        <v>2.0611037487700776E-5</v>
      </c>
      <c r="Z299">
        <f t="shared" si="85"/>
        <v>4.7351729713808206E-5</v>
      </c>
      <c r="AA299">
        <f t="shared" si="89"/>
        <v>1.0878570805703143E-4</v>
      </c>
      <c r="AB299">
        <f t="shared" si="100"/>
        <v>2.499239277845994E-4</v>
      </c>
      <c r="AC299">
        <f t="shared" si="105"/>
        <v>5.7417440944113431E-4</v>
      </c>
      <c r="AD299">
        <f t="shared" ref="AD299:AD362" si="111">$C$11*(EXP(-$C$7*($D299-($AD$14-1)*$C$3))-EXP(-$C$5*($D299-($AD$14-1)*$C$3)))</f>
        <v>1.319106399212849E-3</v>
      </c>
      <c r="AE299">
        <f t="shared" si="79"/>
        <v>3.0305107016837239E-3</v>
      </c>
      <c r="AF299">
        <f t="shared" si="83"/>
        <v>6.9622853156500082E-3</v>
      </c>
      <c r="AG299">
        <f t="shared" si="110"/>
        <v>1.5995131378214355E-2</v>
      </c>
      <c r="AH299">
        <f t="shared" si="98"/>
        <v>3.6747162204232561E-2</v>
      </c>
      <c r="AI299">
        <f t="shared" si="103"/>
        <v>8.442280953932943E-2</v>
      </c>
      <c r="AJ299">
        <f t="shared" si="108"/>
        <v>0.19377999836034945</v>
      </c>
    </row>
    <row r="300" spans="1:36" x14ac:dyDescent="0.2">
      <c r="A300">
        <v>286</v>
      </c>
      <c r="B300">
        <f t="shared" si="90"/>
        <v>28</v>
      </c>
      <c r="C300">
        <f t="shared" si="91"/>
        <v>5</v>
      </c>
      <c r="D300">
        <f t="shared" si="92"/>
        <v>685.33333333333337</v>
      </c>
      <c r="E300">
        <f t="shared" si="93"/>
        <v>-385.33333333333337</v>
      </c>
      <c r="F300" t="e">
        <f t="shared" si="94"/>
        <v>#N/A</v>
      </c>
      <c r="G300" t="e">
        <f t="shared" si="95"/>
        <v>#N/A</v>
      </c>
      <c r="H300">
        <f t="shared" si="96"/>
        <v>1.3581589781643058E-11</v>
      </c>
      <c r="I300">
        <f t="shared" si="101"/>
        <v>3.1202299680835846E-11</v>
      </c>
      <c r="J300">
        <f t="shared" si="106"/>
        <v>7.1684060631001298E-11</v>
      </c>
      <c r="K300">
        <f t="shared" si="76"/>
        <v>1.6468672505267783E-10</v>
      </c>
      <c r="L300">
        <f t="shared" si="80"/>
        <v>3.7835074031572008E-10</v>
      </c>
      <c r="M300">
        <f t="shared" si="84"/>
        <v>8.692217460251561E-10</v>
      </c>
      <c r="N300">
        <f t="shared" si="88"/>
        <v>1.996947179573495E-9</v>
      </c>
      <c r="O300">
        <f t="shared" si="99"/>
        <v>4.5877798803840855E-9</v>
      </c>
      <c r="P300">
        <f t="shared" si="104"/>
        <v>1.0539950403371387E-8</v>
      </c>
      <c r="Q300">
        <f t="shared" si="109"/>
        <v>2.4214447380206099E-8</v>
      </c>
      <c r="R300">
        <f t="shared" si="78"/>
        <v>5.5630191745610023E-8</v>
      </c>
      <c r="S300">
        <f t="shared" si="82"/>
        <v>1.2780461949270376E-7</v>
      </c>
      <c r="T300">
        <f t="shared" si="86"/>
        <v>2.936179123445811E-7</v>
      </c>
      <c r="U300">
        <f t="shared" si="97"/>
        <v>6.7455682581576795E-7</v>
      </c>
      <c r="V300">
        <f t="shared" si="102"/>
        <v>1.5497246323331882E-6</v>
      </c>
      <c r="W300">
        <f t="shared" si="107"/>
        <v>3.5603322717190373E-6</v>
      </c>
      <c r="X300">
        <f t="shared" si="77"/>
        <v>8.1794956475330304E-6</v>
      </c>
      <c r="Y300">
        <f t="shared" si="81"/>
        <v>1.8791546390053201E-5</v>
      </c>
      <c r="Z300">
        <f t="shared" si="85"/>
        <v>4.3171636852209169E-5</v>
      </c>
      <c r="AA300">
        <f t="shared" si="89"/>
        <v>9.9182376469324112E-5</v>
      </c>
      <c r="AB300">
        <f t="shared" si="100"/>
        <v>2.2786126539001828E-4</v>
      </c>
      <c r="AC300">
        <f t="shared" si="105"/>
        <v>5.2348772144211373E-4</v>
      </c>
      <c r="AD300">
        <f t="shared" si="111"/>
        <v>1.2026589689634042E-3</v>
      </c>
      <c r="AE300">
        <f t="shared" si="79"/>
        <v>2.762984758541386E-3</v>
      </c>
      <c r="AF300">
        <f t="shared" si="83"/>
        <v>6.347672094036738E-3</v>
      </c>
      <c r="AG300">
        <f t="shared" si="110"/>
        <v>1.4583120984961173E-2</v>
      </c>
      <c r="AH300">
        <f t="shared" si="98"/>
        <v>3.3503214172295286E-2</v>
      </c>
      <c r="AI300">
        <f t="shared" si="103"/>
        <v>7.6970174012036846E-2</v>
      </c>
      <c r="AJ300">
        <f t="shared" si="108"/>
        <v>0.17680382811963441</v>
      </c>
    </row>
    <row r="301" spans="1:36" x14ac:dyDescent="0.2">
      <c r="A301">
        <v>287</v>
      </c>
      <c r="B301">
        <f t="shared" si="90"/>
        <v>28</v>
      </c>
      <c r="C301">
        <f t="shared" si="91"/>
        <v>6</v>
      </c>
      <c r="D301">
        <f t="shared" si="92"/>
        <v>688</v>
      </c>
      <c r="E301">
        <f t="shared" si="93"/>
        <v>-388</v>
      </c>
      <c r="F301" t="e">
        <f t="shared" si="94"/>
        <v>#N/A</v>
      </c>
      <c r="G301" t="e">
        <f t="shared" si="95"/>
        <v>#N/A</v>
      </c>
      <c r="H301">
        <f t="shared" si="96"/>
        <v>1.2382640834296472E-11</v>
      </c>
      <c r="I301">
        <f t="shared" si="101"/>
        <v>2.8447838313750943E-11</v>
      </c>
      <c r="J301">
        <f t="shared" si="106"/>
        <v>6.5355970148454668E-11</v>
      </c>
      <c r="K301">
        <f t="shared" ref="K301:K364" si="112">$C$11*(EXP(-$C$7*($D301-($K$14-1)*$C$3))-EXP(-$C$5*($D301-($K$14-1)*$C$3)))</f>
        <v>1.5014859079753045E-10</v>
      </c>
      <c r="L301">
        <f t="shared" si="80"/>
        <v>3.4495087850849236E-10</v>
      </c>
      <c r="M301">
        <f t="shared" si="84"/>
        <v>7.924890133949747E-10</v>
      </c>
      <c r="N301">
        <f t="shared" si="88"/>
        <v>1.8206616520800614E-9</v>
      </c>
      <c r="O301">
        <f t="shared" si="99"/>
        <v>4.182782089501102E-9</v>
      </c>
      <c r="P301">
        <f t="shared" si="104"/>
        <v>9.6095098110419535E-9</v>
      </c>
      <c r="Q301">
        <f t="shared" si="109"/>
        <v>2.2076856224543524E-8</v>
      </c>
      <c r="R301">
        <f t="shared" si="78"/>
        <v>5.07192968572784E-8</v>
      </c>
      <c r="S301">
        <f t="shared" si="82"/>
        <v>1.1652234573312398E-7</v>
      </c>
      <c r="T301">
        <f t="shared" si="86"/>
        <v>2.6769805372807064E-7</v>
      </c>
      <c r="U301">
        <f t="shared" si="97"/>
        <v>6.1500862790668418E-7</v>
      </c>
      <c r="V301">
        <f t="shared" si="102"/>
        <v>1.4129187983707839E-6</v>
      </c>
      <c r="W301">
        <f t="shared" si="107"/>
        <v>3.2460349988658138E-6</v>
      </c>
      <c r="X301">
        <f t="shared" si="77"/>
        <v>7.4574301269199262E-6</v>
      </c>
      <c r="Y301">
        <f t="shared" si="81"/>
        <v>1.7132675438596497E-5</v>
      </c>
      <c r="Z301">
        <f t="shared" si="85"/>
        <v>3.9360552186027815E-5</v>
      </c>
      <c r="AA301">
        <f t="shared" si="89"/>
        <v>9.0426803095730208E-5</v>
      </c>
      <c r="AB301">
        <f t="shared" si="100"/>
        <v>2.0774623992741217E-4</v>
      </c>
      <c r="AC301">
        <f t="shared" si="105"/>
        <v>4.7727552812287512E-4</v>
      </c>
      <c r="AD301">
        <f t="shared" si="111"/>
        <v>1.0964912280701756E-3</v>
      </c>
      <c r="AE301">
        <f t="shared" si="79"/>
        <v>2.5190753399057793E-3</v>
      </c>
      <c r="AF301">
        <f t="shared" si="83"/>
        <v>5.7873153981267316E-3</v>
      </c>
      <c r="AG301">
        <f t="shared" si="110"/>
        <v>1.329575935535437E-2</v>
      </c>
      <c r="AH301">
        <f t="shared" si="98"/>
        <v>3.0545633799864007E-2</v>
      </c>
      <c r="AI301">
        <f t="shared" si="103"/>
        <v>7.0175438596235928E-2</v>
      </c>
      <c r="AJ301">
        <f t="shared" si="108"/>
        <v>0.16121653858511018</v>
      </c>
    </row>
    <row r="302" spans="1:36" x14ac:dyDescent="0.2">
      <c r="A302">
        <v>288</v>
      </c>
      <c r="B302">
        <f t="shared" si="90"/>
        <v>28</v>
      </c>
      <c r="C302">
        <f t="shared" si="91"/>
        <v>7</v>
      </c>
      <c r="D302">
        <f t="shared" si="92"/>
        <v>690.66666666666674</v>
      </c>
      <c r="E302">
        <f t="shared" si="93"/>
        <v>-390.66666666666674</v>
      </c>
      <c r="F302" t="e">
        <f t="shared" si="94"/>
        <v>#N/A</v>
      </c>
      <c r="G302" t="e">
        <f t="shared" si="95"/>
        <v>#N/A</v>
      </c>
      <c r="H302">
        <f t="shared" si="96"/>
        <v>1.1289532116367347E-11</v>
      </c>
      <c r="I302">
        <f t="shared" si="101"/>
        <v>2.5936533941514733E-11</v>
      </c>
      <c r="J302">
        <f t="shared" si="106"/>
        <v>5.9586507745885487E-11</v>
      </c>
      <c r="K302">
        <f t="shared" si="112"/>
        <v>1.368938468554335E-10</v>
      </c>
      <c r="L302">
        <f t="shared" si="80"/>
        <v>3.1449947338410499E-10</v>
      </c>
      <c r="M302">
        <f t="shared" si="84"/>
        <v>7.2253005544751053E-10</v>
      </c>
      <c r="N302">
        <f t="shared" si="88"/>
        <v>1.659938172256944E-9</v>
      </c>
      <c r="O302">
        <f t="shared" si="99"/>
        <v>3.8135364957366728E-9</v>
      </c>
      <c r="P302">
        <f t="shared" si="104"/>
        <v>8.7612061987477489E-9</v>
      </c>
      <c r="Q302">
        <f t="shared" si="109"/>
        <v>2.0127966296582732E-8</v>
      </c>
      <c r="R302">
        <f t="shared" si="78"/>
        <v>4.62419235486407E-8</v>
      </c>
      <c r="S302">
        <f t="shared" si="82"/>
        <v>1.0623604302444447E-7</v>
      </c>
      <c r="T302">
        <f t="shared" si="86"/>
        <v>2.440663357271468E-7</v>
      </c>
      <c r="U302">
        <f t="shared" si="97"/>
        <v>5.6071719671985519E-7</v>
      </c>
      <c r="V302">
        <f t="shared" si="102"/>
        <v>1.2881898429812932E-6</v>
      </c>
      <c r="W302">
        <f t="shared" si="107"/>
        <v>2.9594831071130014E-6</v>
      </c>
      <c r="X302">
        <f t="shared" si="77"/>
        <v>6.7991067535644374E-6</v>
      </c>
      <c r="Y302">
        <f t="shared" si="81"/>
        <v>1.5620245486537402E-5</v>
      </c>
      <c r="Z302">
        <f t="shared" si="85"/>
        <v>3.5885900590070752E-5</v>
      </c>
      <c r="AA302">
        <f t="shared" si="89"/>
        <v>8.2444149950802804E-5</v>
      </c>
      <c r="AB302">
        <f t="shared" si="100"/>
        <v>1.8940691885523198E-4</v>
      </c>
      <c r="AC302">
        <f t="shared" si="105"/>
        <v>4.3514283222812383E-4</v>
      </c>
      <c r="AD302">
        <f t="shared" si="111"/>
        <v>9.9969571113839328E-4</v>
      </c>
      <c r="AE302">
        <f t="shared" si="79"/>
        <v>2.2966976377645273E-3</v>
      </c>
      <c r="AF302">
        <f t="shared" si="83"/>
        <v>5.276425596851376E-3</v>
      </c>
      <c r="AG302">
        <f t="shared" si="110"/>
        <v>1.2122042806734849E-2</v>
      </c>
      <c r="AH302">
        <f t="shared" si="98"/>
        <v>2.7849141262599915E-2</v>
      </c>
      <c r="AI302">
        <f t="shared" si="103"/>
        <v>6.3980525512816938E-2</v>
      </c>
      <c r="AJ302">
        <f t="shared" si="108"/>
        <v>0.14698797426010388</v>
      </c>
    </row>
    <row r="303" spans="1:36" x14ac:dyDescent="0.2">
      <c r="A303">
        <v>289</v>
      </c>
      <c r="B303">
        <f t="shared" si="90"/>
        <v>28</v>
      </c>
      <c r="C303">
        <f t="shared" si="91"/>
        <v>8</v>
      </c>
      <c r="D303">
        <f t="shared" si="92"/>
        <v>693.33333333333337</v>
      </c>
      <c r="E303">
        <f t="shared" si="93"/>
        <v>-393.33333333333337</v>
      </c>
      <c r="F303" t="e">
        <f t="shared" si="94"/>
        <v>#N/A</v>
      </c>
      <c r="G303" t="e">
        <f t="shared" si="95"/>
        <v>#N/A</v>
      </c>
      <c r="H303">
        <f t="shared" si="96"/>
        <v>1.0292920315792361E-11</v>
      </c>
      <c r="I303">
        <f t="shared" si="101"/>
        <v>2.3646921269732499E-11</v>
      </c>
      <c r="J303">
        <f t="shared" si="106"/>
        <v>5.4326359126572243E-11</v>
      </c>
      <c r="K303">
        <f t="shared" si="112"/>
        <v>1.2480919872334339E-10</v>
      </c>
      <c r="L303">
        <f t="shared" si="80"/>
        <v>2.8673624252400524E-10</v>
      </c>
      <c r="M303">
        <f t="shared" si="84"/>
        <v>6.5874690021071151E-10</v>
      </c>
      <c r="N303">
        <f t="shared" si="88"/>
        <v>1.5134029612628805E-9</v>
      </c>
      <c r="O303">
        <f t="shared" si="99"/>
        <v>3.4768869841006256E-9</v>
      </c>
      <c r="P303">
        <f t="shared" si="104"/>
        <v>7.9877887182939816E-9</v>
      </c>
      <c r="Q303">
        <f t="shared" si="109"/>
        <v>1.8351119521536345E-8</v>
      </c>
      <c r="R303">
        <f t="shared" si="78"/>
        <v>4.2159801613485557E-8</v>
      </c>
      <c r="S303">
        <f t="shared" si="82"/>
        <v>9.6857789520824421E-8</v>
      </c>
      <c r="T303">
        <f t="shared" si="86"/>
        <v>2.2252076698244015E-7</v>
      </c>
      <c r="U303">
        <f t="shared" si="97"/>
        <v>5.1121847797081419E-7</v>
      </c>
      <c r="V303">
        <f t="shared" si="102"/>
        <v>1.1744716493783244E-6</v>
      </c>
      <c r="W303">
        <f t="shared" si="107"/>
        <v>2.6982273032630722E-6</v>
      </c>
      <c r="X303">
        <f t="shared" ref="X303:X366" si="113">$C$11*(EXP(-$C$7*($D303-($X$14-1)*$C$3))-EXP(-$C$5*($D303-($X$14-1)*$C$3)))</f>
        <v>6.1988985293327553E-6</v>
      </c>
      <c r="Y303">
        <f t="shared" si="81"/>
        <v>1.4241329086876151E-5</v>
      </c>
      <c r="Z303">
        <f t="shared" si="85"/>
        <v>3.2717982590132128E-5</v>
      </c>
      <c r="AA303">
        <f t="shared" si="89"/>
        <v>7.5166185560212817E-5</v>
      </c>
      <c r="AB303">
        <f t="shared" si="100"/>
        <v>1.726865474088367E-4</v>
      </c>
      <c r="AC303">
        <f t="shared" si="105"/>
        <v>3.9672950587729612E-4</v>
      </c>
      <c r="AD303">
        <f t="shared" si="111"/>
        <v>9.1144506156007343E-4</v>
      </c>
      <c r="AE303">
        <f t="shared" si="79"/>
        <v>2.0939508857684553E-3</v>
      </c>
      <c r="AF303">
        <f t="shared" si="83"/>
        <v>4.8106358758536185E-3</v>
      </c>
      <c r="AG303">
        <f t="shared" si="110"/>
        <v>1.105193903416554E-2</v>
      </c>
      <c r="AH303">
        <f t="shared" si="98"/>
        <v>2.5390688376146955E-2</v>
      </c>
      <c r="AI303">
        <f t="shared" si="103"/>
        <v>5.833248393983835E-2</v>
      </c>
      <c r="AJ303">
        <f t="shared" si="108"/>
        <v>0.13401275045313807</v>
      </c>
    </row>
    <row r="304" spans="1:36" x14ac:dyDescent="0.2">
      <c r="A304">
        <v>290</v>
      </c>
      <c r="B304">
        <f t="shared" si="90"/>
        <v>28</v>
      </c>
      <c r="C304">
        <f t="shared" si="91"/>
        <v>9</v>
      </c>
      <c r="D304">
        <f t="shared" si="92"/>
        <v>696</v>
      </c>
      <c r="E304">
        <f t="shared" si="93"/>
        <v>-396</v>
      </c>
      <c r="F304" t="e">
        <f t="shared" si="94"/>
        <v>#N/A</v>
      </c>
      <c r="G304" t="e">
        <f t="shared" si="95"/>
        <v>#N/A</v>
      </c>
      <c r="H304">
        <f t="shared" si="96"/>
        <v>9.3842869248456497E-12</v>
      </c>
      <c r="I304">
        <f t="shared" si="101"/>
        <v>2.1559429906780766E-11</v>
      </c>
      <c r="J304">
        <f t="shared" si="106"/>
        <v>4.9530563337185893E-11</v>
      </c>
      <c r="K304">
        <f t="shared" si="112"/>
        <v>1.1379135325500378E-10</v>
      </c>
      <c r="L304">
        <f t="shared" si="80"/>
        <v>2.6142388059381872E-10</v>
      </c>
      <c r="M304">
        <f t="shared" si="84"/>
        <v>6.0059436319012189E-10</v>
      </c>
      <c r="N304">
        <f t="shared" si="88"/>
        <v>1.3798035140339697E-9</v>
      </c>
      <c r="O304">
        <f t="shared" si="99"/>
        <v>3.1699560535798992E-9</v>
      </c>
      <c r="P304">
        <f t="shared" si="104"/>
        <v>7.2826466083202471E-9</v>
      </c>
      <c r="Q304">
        <f t="shared" si="109"/>
        <v>1.6731128358004412E-8</v>
      </c>
      <c r="R304">
        <f t="shared" si="78"/>
        <v>3.8438039244167821E-8</v>
      </c>
      <c r="S304">
        <f t="shared" si="82"/>
        <v>8.8307424898174111E-8</v>
      </c>
      <c r="T304">
        <f t="shared" si="86"/>
        <v>2.0287718742911363E-7</v>
      </c>
      <c r="U304">
        <f t="shared" si="97"/>
        <v>4.6608938293249603E-7</v>
      </c>
      <c r="V304">
        <f t="shared" si="102"/>
        <v>1.0707922149122809E-6</v>
      </c>
      <c r="W304">
        <f t="shared" si="107"/>
        <v>2.4600345116267376E-6</v>
      </c>
      <c r="X304">
        <f t="shared" si="113"/>
        <v>5.6516751934831363E-6</v>
      </c>
      <c r="Y304">
        <f t="shared" si="81"/>
        <v>1.2984139995463257E-5</v>
      </c>
      <c r="Z304">
        <f t="shared" si="85"/>
        <v>2.9829720507679708E-5</v>
      </c>
      <c r="AA304">
        <f t="shared" si="89"/>
        <v>6.8530701754386002E-5</v>
      </c>
      <c r="AB304">
        <f t="shared" si="100"/>
        <v>1.5744220874411129E-4</v>
      </c>
      <c r="AC304">
        <f t="shared" si="105"/>
        <v>3.6170721238292089E-4</v>
      </c>
      <c r="AD304">
        <f t="shared" si="111"/>
        <v>8.3098495970964812E-4</v>
      </c>
      <c r="AE304">
        <f t="shared" si="79"/>
        <v>1.9091021124915007E-3</v>
      </c>
      <c r="AF304">
        <f t="shared" si="83"/>
        <v>4.3859649122807032E-3</v>
      </c>
      <c r="AG304">
        <f t="shared" si="110"/>
        <v>1.0076301359623119E-2</v>
      </c>
      <c r="AH304">
        <f t="shared" si="98"/>
        <v>2.3149261592506919E-2</v>
      </c>
      <c r="AI304">
        <f t="shared" si="103"/>
        <v>5.3183037421416487E-2</v>
      </c>
      <c r="AJ304">
        <f t="shared" si="108"/>
        <v>0.12218251846832767</v>
      </c>
    </row>
    <row r="305" spans="1:38" s="1" customFormat="1" x14ac:dyDescent="0.2">
      <c r="A305" s="1">
        <v>291</v>
      </c>
      <c r="B305" s="1">
        <f t="shared" si="90"/>
        <v>29</v>
      </c>
      <c r="C305" s="1">
        <f t="shared" si="91"/>
        <v>0</v>
      </c>
      <c r="D305" s="1">
        <f t="shared" si="92"/>
        <v>696</v>
      </c>
      <c r="E305" s="1">
        <f t="shared" si="93"/>
        <v>-396</v>
      </c>
      <c r="F305" s="1" t="e">
        <f t="shared" si="94"/>
        <v>#N/A</v>
      </c>
      <c r="G305" s="1" t="e">
        <f t="shared" si="95"/>
        <v>#N/A</v>
      </c>
      <c r="H305" s="1">
        <f t="shared" si="96"/>
        <v>9.3842869248456497E-12</v>
      </c>
      <c r="I305" s="1">
        <f t="shared" si="101"/>
        <v>2.1559429906780766E-11</v>
      </c>
      <c r="J305" s="1">
        <f t="shared" si="106"/>
        <v>4.9530563337185893E-11</v>
      </c>
      <c r="K305" s="1">
        <f t="shared" si="112"/>
        <v>1.1379135325500378E-10</v>
      </c>
      <c r="L305" s="1">
        <f t="shared" si="80"/>
        <v>2.6142388059381872E-10</v>
      </c>
      <c r="M305" s="1">
        <f t="shared" si="84"/>
        <v>6.0059436319012189E-10</v>
      </c>
      <c r="N305" s="1">
        <f t="shared" si="88"/>
        <v>1.3798035140339697E-9</v>
      </c>
      <c r="O305" s="1">
        <f t="shared" si="99"/>
        <v>3.1699560535798992E-9</v>
      </c>
      <c r="P305" s="1">
        <f t="shared" si="104"/>
        <v>7.2826466083202471E-9</v>
      </c>
      <c r="Q305" s="1">
        <f t="shared" si="109"/>
        <v>1.6731128358004412E-8</v>
      </c>
      <c r="R305" s="1">
        <f t="shared" si="78"/>
        <v>3.8438039244167821E-8</v>
      </c>
      <c r="S305" s="1">
        <f t="shared" si="82"/>
        <v>8.8307424898174111E-8</v>
      </c>
      <c r="T305" s="1">
        <f t="shared" si="86"/>
        <v>2.0287718742911363E-7</v>
      </c>
      <c r="U305" s="1">
        <f t="shared" si="97"/>
        <v>4.6608938293249603E-7</v>
      </c>
      <c r="V305" s="1">
        <f t="shared" si="102"/>
        <v>1.0707922149122809E-6</v>
      </c>
      <c r="W305" s="1">
        <f t="shared" si="107"/>
        <v>2.4600345116267376E-6</v>
      </c>
      <c r="X305" s="1">
        <f t="shared" si="113"/>
        <v>5.6516751934831363E-6</v>
      </c>
      <c r="Y305" s="1">
        <f t="shared" si="81"/>
        <v>1.2984139995463257E-5</v>
      </c>
      <c r="Z305" s="1">
        <f t="shared" si="85"/>
        <v>2.9829720507679708E-5</v>
      </c>
      <c r="AA305" s="1">
        <f t="shared" si="89"/>
        <v>6.8530701754386002E-5</v>
      </c>
      <c r="AB305" s="1">
        <f t="shared" si="100"/>
        <v>1.5744220874411129E-4</v>
      </c>
      <c r="AC305" s="1">
        <f t="shared" si="105"/>
        <v>3.6170721238292089E-4</v>
      </c>
      <c r="AD305" s="1">
        <f t="shared" si="111"/>
        <v>8.3098495970964812E-4</v>
      </c>
      <c r="AE305" s="1">
        <f t="shared" si="79"/>
        <v>1.9091021124915007E-3</v>
      </c>
      <c r="AF305" s="1">
        <f t="shared" si="83"/>
        <v>4.3859649122807032E-3</v>
      </c>
      <c r="AG305" s="1">
        <f t="shared" si="110"/>
        <v>1.0076301359623119E-2</v>
      </c>
      <c r="AH305" s="1">
        <f t="shared" si="98"/>
        <v>2.3149261592506919E-2</v>
      </c>
      <c r="AI305" s="1">
        <f t="shared" si="103"/>
        <v>5.3183037421416487E-2</v>
      </c>
      <c r="AJ305" s="1">
        <f t="shared" si="108"/>
        <v>0.12218251846832767</v>
      </c>
      <c r="AK305" s="1">
        <f t="shared" ref="AK305:AK336" si="114">$C$11*(EXP(-$C$7*($D305-($AK$14-1)*$C$3))-EXP(-$C$5*($D305-($AK$14-1)*$C$3)))</f>
        <v>0</v>
      </c>
    </row>
    <row r="306" spans="1:38" x14ac:dyDescent="0.2">
      <c r="A306">
        <v>292</v>
      </c>
      <c r="B306">
        <f t="shared" si="90"/>
        <v>29</v>
      </c>
      <c r="C306">
        <f t="shared" si="91"/>
        <v>1</v>
      </c>
      <c r="D306">
        <f t="shared" si="92"/>
        <v>698.66666666666663</v>
      </c>
      <c r="E306">
        <f t="shared" si="93"/>
        <v>-398.66666666666663</v>
      </c>
      <c r="F306" t="e">
        <f t="shared" si="94"/>
        <v>#N/A</v>
      </c>
      <c r="G306" t="e">
        <f t="shared" si="95"/>
        <v>#N/A</v>
      </c>
      <c r="H306">
        <f t="shared" si="96"/>
        <v>8.5558654284646211E-12</v>
      </c>
      <c r="I306">
        <f t="shared" si="101"/>
        <v>1.965621708650663E-11</v>
      </c>
      <c r="J306">
        <f t="shared" si="106"/>
        <v>4.5158128465469556E-11</v>
      </c>
      <c r="K306">
        <f t="shared" si="112"/>
        <v>1.0374613576605933E-10</v>
      </c>
      <c r="L306">
        <f t="shared" si="80"/>
        <v>2.3834603098354283E-10</v>
      </c>
      <c r="M306">
        <f t="shared" si="84"/>
        <v>5.4757538742173606E-10</v>
      </c>
      <c r="N306">
        <f t="shared" si="88"/>
        <v>1.2579978935364249E-9</v>
      </c>
      <c r="O306">
        <f t="shared" si="99"/>
        <v>2.8901202217900529E-9</v>
      </c>
      <c r="P306">
        <f t="shared" si="104"/>
        <v>6.6397526890277999E-9</v>
      </c>
      <c r="Q306">
        <f t="shared" si="109"/>
        <v>1.5254145982946751E-8</v>
      </c>
      <c r="R306">
        <f t="shared" si="78"/>
        <v>3.5044824794991128E-8</v>
      </c>
      <c r="S306">
        <f t="shared" si="82"/>
        <v>8.0511865186331221E-8</v>
      </c>
      <c r="T306">
        <f t="shared" si="86"/>
        <v>1.8496769419456349E-7</v>
      </c>
      <c r="U306">
        <f t="shared" si="97"/>
        <v>4.2494417209777946E-7</v>
      </c>
      <c r="V306">
        <f t="shared" si="102"/>
        <v>9.7626534290859079E-7</v>
      </c>
      <c r="W306">
        <f t="shared" si="107"/>
        <v>2.2428687868794292E-6</v>
      </c>
      <c r="X306">
        <f t="shared" si="113"/>
        <v>5.1527593719251922E-6</v>
      </c>
      <c r="Y306">
        <f t="shared" si="81"/>
        <v>1.1837932428452048E-5</v>
      </c>
      <c r="Z306">
        <f t="shared" si="85"/>
        <v>2.7196427014257848E-5</v>
      </c>
      <c r="AA306">
        <f t="shared" si="89"/>
        <v>6.2480981946149851E-5</v>
      </c>
      <c r="AB306">
        <f t="shared" si="100"/>
        <v>1.4354360236028352E-4</v>
      </c>
      <c r="AC306">
        <f t="shared" si="105"/>
        <v>3.2977659980321246E-4</v>
      </c>
      <c r="AD306">
        <f t="shared" si="111"/>
        <v>7.5762767542093086E-4</v>
      </c>
      <c r="AE306">
        <f t="shared" si="79"/>
        <v>1.7405713289125018E-3</v>
      </c>
      <c r="AF306">
        <f t="shared" si="83"/>
        <v>3.9987828445535887E-3</v>
      </c>
      <c r="AG306">
        <f t="shared" si="110"/>
        <v>9.1867905510581438E-3</v>
      </c>
      <c r="AH306">
        <f t="shared" si="98"/>
        <v>2.110570238740558E-2</v>
      </c>
      <c r="AI306">
        <f t="shared" si="103"/>
        <v>4.8488171226939422E-2</v>
      </c>
      <c r="AJ306">
        <f t="shared" si="108"/>
        <v>0.11139656241541251</v>
      </c>
      <c r="AK306">
        <f t="shared" si="114"/>
        <v>0.21171434591476623</v>
      </c>
    </row>
    <row r="307" spans="1:38" x14ac:dyDescent="0.2">
      <c r="A307">
        <v>293</v>
      </c>
      <c r="B307">
        <f t="shared" si="90"/>
        <v>29</v>
      </c>
      <c r="C307">
        <f t="shared" si="91"/>
        <v>2</v>
      </c>
      <c r="D307">
        <f t="shared" si="92"/>
        <v>701.33333333333326</v>
      </c>
      <c r="E307">
        <f t="shared" si="93"/>
        <v>-401.33333333333326</v>
      </c>
      <c r="F307" t="e">
        <f t="shared" si="94"/>
        <v>#N/A</v>
      </c>
      <c r="G307" t="e">
        <f t="shared" si="95"/>
        <v>#N/A</v>
      </c>
      <c r="H307">
        <f t="shared" si="96"/>
        <v>7.8005749202089874E-12</v>
      </c>
      <c r="I307">
        <f t="shared" si="101"/>
        <v>1.7921015157750386E-11</v>
      </c>
      <c r="J307">
        <f t="shared" si="106"/>
        <v>4.1171681263169599E-11</v>
      </c>
      <c r="K307">
        <f t="shared" si="112"/>
        <v>9.4587685078930344E-11</v>
      </c>
      <c r="L307">
        <f t="shared" si="80"/>
        <v>2.173054365062898E-10</v>
      </c>
      <c r="M307">
        <f t="shared" si="84"/>
        <v>4.992367948933754E-10</v>
      </c>
      <c r="N307">
        <f t="shared" si="88"/>
        <v>1.1469449700960251E-9</v>
      </c>
      <c r="O307">
        <f t="shared" si="99"/>
        <v>2.6349876008428556E-9</v>
      </c>
      <c r="P307">
        <f t="shared" si="104"/>
        <v>6.0536118450515453E-9</v>
      </c>
      <c r="Q307">
        <f t="shared" si="109"/>
        <v>1.3907547936402554E-8</v>
      </c>
      <c r="R307">
        <f t="shared" ref="R307:R370" si="115">$C$11*(EXP(-$C$7*($D307-($R$14-1)*$C$3))-EXP(-$C$5*($D307-($R$14-1)*$C$3)))</f>
        <v>3.1951154873176046E-8</v>
      </c>
      <c r="S307">
        <f t="shared" si="82"/>
        <v>7.340447808614566E-8</v>
      </c>
      <c r="T307">
        <f t="shared" si="86"/>
        <v>1.6863920645394284E-7</v>
      </c>
      <c r="U307">
        <f t="shared" si="97"/>
        <v>3.8743115808329911E-7</v>
      </c>
      <c r="V307">
        <f t="shared" si="102"/>
        <v>8.9008306792976397E-7</v>
      </c>
      <c r="W307">
        <f t="shared" si="107"/>
        <v>2.0448739118832644E-6</v>
      </c>
      <c r="X307">
        <f t="shared" si="113"/>
        <v>4.6978865975133163E-6</v>
      </c>
      <c r="Y307">
        <f t="shared" si="81"/>
        <v>1.079290921305233E-5</v>
      </c>
      <c r="Z307">
        <f t="shared" si="85"/>
        <v>2.4795594117331113E-5</v>
      </c>
      <c r="AA307">
        <f t="shared" si="89"/>
        <v>5.6965316347504813E-5</v>
      </c>
      <c r="AB307">
        <f t="shared" si="100"/>
        <v>1.30871930360529E-4</v>
      </c>
      <c r="AC307">
        <f t="shared" si="105"/>
        <v>3.0066474224085241E-4</v>
      </c>
      <c r="AD307">
        <f t="shared" si="111"/>
        <v>6.9074618963534942E-4</v>
      </c>
      <c r="AE307">
        <f t="shared" si="79"/>
        <v>1.5869180235091906E-3</v>
      </c>
      <c r="AF307">
        <f t="shared" si="83"/>
        <v>3.6457802462403067E-3</v>
      </c>
      <c r="AG307">
        <f t="shared" si="110"/>
        <v>8.3758035430738526E-3</v>
      </c>
      <c r="AH307">
        <f t="shared" ref="AH307:AH338" si="116">$C$11*(EXP(-$C$7*($D307-($AH$14-1)*$C$3))-EXP(-$C$5*($D307-($AH$14-1)*$C$3)))</f>
        <v>1.9242543503414547E-2</v>
      </c>
      <c r="AI307">
        <f t="shared" si="103"/>
        <v>4.4207756136662314E-2</v>
      </c>
      <c r="AJ307">
        <f t="shared" si="108"/>
        <v>0.10156275308960366</v>
      </c>
      <c r="AK307">
        <f t="shared" si="114"/>
        <v>0.22636765044372925</v>
      </c>
    </row>
    <row r="308" spans="1:38" x14ac:dyDescent="0.2">
      <c r="A308">
        <v>294</v>
      </c>
      <c r="B308">
        <f t="shared" si="90"/>
        <v>29</v>
      </c>
      <c r="C308">
        <f t="shared" si="91"/>
        <v>3</v>
      </c>
      <c r="D308">
        <f t="shared" si="92"/>
        <v>704</v>
      </c>
      <c r="E308">
        <f t="shared" si="93"/>
        <v>-404</v>
      </c>
      <c r="F308" t="e">
        <f t="shared" si="94"/>
        <v>#N/A</v>
      </c>
      <c r="G308" t="e">
        <f t="shared" si="95"/>
        <v>#N/A</v>
      </c>
      <c r="H308">
        <f t="shared" si="96"/>
        <v>7.1119595784377348E-12</v>
      </c>
      <c r="I308">
        <f t="shared" si="101"/>
        <v>1.6338992537113667E-11</v>
      </c>
      <c r="J308">
        <f t="shared" si="106"/>
        <v>3.7537147699382605E-11</v>
      </c>
      <c r="K308">
        <f t="shared" si="112"/>
        <v>8.6237719627123077E-11</v>
      </c>
      <c r="L308">
        <f t="shared" si="80"/>
        <v>1.981222533487436E-10</v>
      </c>
      <c r="M308">
        <f t="shared" si="84"/>
        <v>4.5516541302001529E-10</v>
      </c>
      <c r="N308">
        <f t="shared" si="88"/>
        <v>1.0456955223752753E-9</v>
      </c>
      <c r="O308">
        <f t="shared" si="99"/>
        <v>2.402377452760488E-9</v>
      </c>
      <c r="P308">
        <f t="shared" si="104"/>
        <v>5.5192140561358803E-9</v>
      </c>
      <c r="Q308">
        <f t="shared" si="109"/>
        <v>1.2679824214319598E-8</v>
      </c>
      <c r="R308">
        <f t="shared" si="115"/>
        <v>2.9130586433280992E-8</v>
      </c>
      <c r="S308">
        <f t="shared" si="82"/>
        <v>6.6924513432017646E-8</v>
      </c>
      <c r="T308">
        <f t="shared" si="86"/>
        <v>1.5375215697667134E-7</v>
      </c>
      <c r="U308">
        <f t="shared" si="97"/>
        <v>3.532296995926965E-7</v>
      </c>
      <c r="V308">
        <f t="shared" si="102"/>
        <v>8.1150874971645335E-7</v>
      </c>
      <c r="W308">
        <f t="shared" si="107"/>
        <v>1.8643575317299811E-6</v>
      </c>
      <c r="X308">
        <f t="shared" si="113"/>
        <v>4.2831688596491243E-6</v>
      </c>
      <c r="Y308">
        <f t="shared" si="81"/>
        <v>9.8401380465069519E-6</v>
      </c>
      <c r="Z308">
        <f t="shared" si="85"/>
        <v>2.2606700773932549E-5</v>
      </c>
      <c r="AA308">
        <f t="shared" si="89"/>
        <v>5.1936559981853035E-5</v>
      </c>
      <c r="AB308">
        <f t="shared" si="100"/>
        <v>1.1931888203071885E-4</v>
      </c>
      <c r="AC308">
        <f t="shared" si="105"/>
        <v>2.7412280701754406E-4</v>
      </c>
      <c r="AD308">
        <f t="shared" si="111"/>
        <v>6.297688349764446E-4</v>
      </c>
      <c r="AE308">
        <f t="shared" si="79"/>
        <v>1.4468288495316827E-3</v>
      </c>
      <c r="AF308">
        <f t="shared" si="83"/>
        <v>3.3239398388385934E-3</v>
      </c>
      <c r="AG308">
        <f t="shared" si="110"/>
        <v>7.6364084499660045E-3</v>
      </c>
      <c r="AH308">
        <f t="shared" si="116"/>
        <v>1.7543859649122806E-2</v>
      </c>
      <c r="AI308">
        <f t="shared" si="103"/>
        <v>4.0305205438492468E-2</v>
      </c>
      <c r="AJ308">
        <f t="shared" si="108"/>
        <v>9.2597046304671707E-2</v>
      </c>
      <c r="AK308">
        <f t="shared" si="114"/>
        <v>0.21163565845759974</v>
      </c>
    </row>
    <row r="309" spans="1:38" x14ac:dyDescent="0.2">
      <c r="A309">
        <v>295</v>
      </c>
      <c r="B309">
        <f t="shared" si="90"/>
        <v>29</v>
      </c>
      <c r="C309">
        <f t="shared" si="91"/>
        <v>4</v>
      </c>
      <c r="D309">
        <f t="shared" si="92"/>
        <v>706.66666666666663</v>
      </c>
      <c r="E309">
        <f t="shared" si="93"/>
        <v>-406.66666666666663</v>
      </c>
      <c r="F309" t="e">
        <f t="shared" si="94"/>
        <v>#N/A</v>
      </c>
      <c r="G309" t="e">
        <f t="shared" si="95"/>
        <v>#N/A</v>
      </c>
      <c r="H309">
        <f t="shared" si="96"/>
        <v>6.4841334853787052E-12</v>
      </c>
      <c r="I309">
        <f t="shared" si="101"/>
        <v>1.489662693647142E-11</v>
      </c>
      <c r="J309">
        <f t="shared" si="106"/>
        <v>3.4223461713858491E-11</v>
      </c>
      <c r="K309">
        <f t="shared" si="112"/>
        <v>7.8624868346026531E-11</v>
      </c>
      <c r="L309">
        <f t="shared" si="80"/>
        <v>1.8063251386187825E-10</v>
      </c>
      <c r="M309">
        <f t="shared" si="84"/>
        <v>4.1498454306423739E-10</v>
      </c>
      <c r="N309">
        <f t="shared" si="88"/>
        <v>9.5338412393417152E-10</v>
      </c>
      <c r="O309">
        <f t="shared" si="99"/>
        <v>2.1903015496869447E-9</v>
      </c>
      <c r="P309">
        <f t="shared" si="104"/>
        <v>5.0319915741456996E-9</v>
      </c>
      <c r="Q309">
        <f t="shared" si="109"/>
        <v>1.1560480887160213E-8</v>
      </c>
      <c r="R309">
        <f t="shared" si="115"/>
        <v>2.6559010756111206E-8</v>
      </c>
      <c r="S309">
        <f t="shared" si="82"/>
        <v>6.1016583931787004E-8</v>
      </c>
      <c r="T309">
        <f t="shared" si="86"/>
        <v>1.4017929917996454E-7</v>
      </c>
      <c r="U309">
        <f t="shared" si="97"/>
        <v>3.2204746074532494E-7</v>
      </c>
      <c r="V309">
        <f t="shared" si="102"/>
        <v>7.3987077677825417E-7</v>
      </c>
      <c r="W309">
        <f t="shared" si="107"/>
        <v>1.6997766883911151E-6</v>
      </c>
      <c r="X309">
        <f t="shared" si="113"/>
        <v>3.905061371634364E-6</v>
      </c>
      <c r="Y309">
        <f t="shared" si="81"/>
        <v>8.9714751475177185E-6</v>
      </c>
      <c r="Z309">
        <f t="shared" si="85"/>
        <v>2.0611037487700776E-5</v>
      </c>
      <c r="AA309">
        <f t="shared" si="89"/>
        <v>4.7351729713808206E-5</v>
      </c>
      <c r="AB309">
        <f t="shared" si="100"/>
        <v>1.0878570805703143E-4</v>
      </c>
      <c r="AC309">
        <f t="shared" si="105"/>
        <v>2.499239277845994E-4</v>
      </c>
      <c r="AD309">
        <f t="shared" si="111"/>
        <v>5.7417440944113431E-4</v>
      </c>
      <c r="AE309">
        <f t="shared" ref="AE309:AE372" si="117">$C$11*(EXP(-$C$7*($D309-($AE$14-1)*$C$3))-EXP(-$C$5*($D309-($AE$14-1)*$C$3)))</f>
        <v>1.319106399212849E-3</v>
      </c>
      <c r="AF309">
        <f t="shared" si="83"/>
        <v>3.0305107016837239E-3</v>
      </c>
      <c r="AG309">
        <f t="shared" si="110"/>
        <v>6.9622853156500082E-3</v>
      </c>
      <c r="AH309">
        <f t="shared" si="116"/>
        <v>1.5995131378214355E-2</v>
      </c>
      <c r="AI309">
        <f t="shared" si="103"/>
        <v>3.6747162204232561E-2</v>
      </c>
      <c r="AJ309">
        <f t="shared" si="108"/>
        <v>8.442280953932943E-2</v>
      </c>
      <c r="AK309">
        <f t="shared" si="114"/>
        <v>0.19377999836034945</v>
      </c>
    </row>
    <row r="310" spans="1:38" x14ac:dyDescent="0.2">
      <c r="A310">
        <v>296</v>
      </c>
      <c r="B310">
        <f t="shared" si="90"/>
        <v>29</v>
      </c>
      <c r="C310">
        <f t="shared" si="91"/>
        <v>5</v>
      </c>
      <c r="D310">
        <f t="shared" si="92"/>
        <v>709.33333333333337</v>
      </c>
      <c r="E310">
        <f t="shared" si="93"/>
        <v>-409.33333333333337</v>
      </c>
      <c r="F310" t="e">
        <f t="shared" si="94"/>
        <v>#N/A</v>
      </c>
      <c r="G310" t="e">
        <f t="shared" si="95"/>
        <v>#N/A</v>
      </c>
      <c r="H310">
        <f t="shared" si="96"/>
        <v>5.9117303174331239E-12</v>
      </c>
      <c r="I310">
        <f t="shared" si="101"/>
        <v>1.3581589781643058E-11</v>
      </c>
      <c r="J310">
        <f t="shared" si="106"/>
        <v>3.1202299680835846E-11</v>
      </c>
      <c r="K310">
        <f t="shared" si="112"/>
        <v>7.1684060631001298E-11</v>
      </c>
      <c r="L310">
        <f t="shared" si="80"/>
        <v>1.6468672505267783E-10</v>
      </c>
      <c r="M310">
        <f t="shared" si="84"/>
        <v>3.7835074031572008E-10</v>
      </c>
      <c r="N310">
        <f t="shared" si="88"/>
        <v>8.692217460251561E-10</v>
      </c>
      <c r="O310">
        <f t="shared" si="99"/>
        <v>1.996947179573495E-9</v>
      </c>
      <c r="P310">
        <f t="shared" si="104"/>
        <v>4.5877798803840855E-9</v>
      </c>
      <c r="Q310">
        <f t="shared" si="109"/>
        <v>1.0539950403371387E-8</v>
      </c>
      <c r="R310">
        <f t="shared" si="115"/>
        <v>2.4214447380206099E-8</v>
      </c>
      <c r="S310">
        <f t="shared" si="82"/>
        <v>5.5630191745610023E-8</v>
      </c>
      <c r="T310">
        <f t="shared" si="86"/>
        <v>1.2780461949270376E-7</v>
      </c>
      <c r="U310">
        <f t="shared" si="97"/>
        <v>2.936179123445811E-7</v>
      </c>
      <c r="V310">
        <f t="shared" si="102"/>
        <v>6.7455682581576795E-7</v>
      </c>
      <c r="W310">
        <f t="shared" si="107"/>
        <v>1.5497246323331882E-6</v>
      </c>
      <c r="X310">
        <f t="shared" si="113"/>
        <v>3.5603322717190373E-6</v>
      </c>
      <c r="Y310">
        <f t="shared" si="81"/>
        <v>8.1794956475330304E-6</v>
      </c>
      <c r="Z310">
        <f t="shared" si="85"/>
        <v>1.8791546390053201E-5</v>
      </c>
      <c r="AA310">
        <f t="shared" si="89"/>
        <v>4.3171636852209169E-5</v>
      </c>
      <c r="AB310">
        <f t="shared" si="100"/>
        <v>9.9182376469324112E-5</v>
      </c>
      <c r="AC310">
        <f t="shared" si="105"/>
        <v>2.2786126539001828E-4</v>
      </c>
      <c r="AD310">
        <f t="shared" si="111"/>
        <v>5.2348772144211373E-4</v>
      </c>
      <c r="AE310">
        <f t="shared" si="117"/>
        <v>1.2026589689634042E-3</v>
      </c>
      <c r="AF310">
        <f t="shared" si="83"/>
        <v>2.762984758541386E-3</v>
      </c>
      <c r="AG310">
        <f t="shared" si="110"/>
        <v>6.347672094036738E-3</v>
      </c>
      <c r="AH310">
        <f t="shared" si="116"/>
        <v>1.4583120984961173E-2</v>
      </c>
      <c r="AI310">
        <f t="shared" si="103"/>
        <v>3.3503214172295286E-2</v>
      </c>
      <c r="AJ310">
        <f t="shared" si="108"/>
        <v>7.6970174012036846E-2</v>
      </c>
      <c r="AK310">
        <f t="shared" si="114"/>
        <v>0.17680382811963441</v>
      </c>
    </row>
    <row r="311" spans="1:38" x14ac:dyDescent="0.2">
      <c r="A311">
        <v>297</v>
      </c>
      <c r="B311">
        <f t="shared" si="90"/>
        <v>29</v>
      </c>
      <c r="C311">
        <f t="shared" si="91"/>
        <v>6</v>
      </c>
      <c r="D311">
        <f t="shared" si="92"/>
        <v>712</v>
      </c>
      <c r="E311">
        <f t="shared" si="93"/>
        <v>-412</v>
      </c>
      <c r="F311" t="e">
        <f t="shared" si="94"/>
        <v>#N/A</v>
      </c>
      <c r="G311" t="e">
        <f t="shared" si="95"/>
        <v>#N/A</v>
      </c>
      <c r="H311">
        <f t="shared" si="96"/>
        <v>5.3898574766951907E-12</v>
      </c>
      <c r="I311">
        <f t="shared" si="101"/>
        <v>1.2382640834296472E-11</v>
      </c>
      <c r="J311">
        <f t="shared" si="106"/>
        <v>2.8447838313750943E-11</v>
      </c>
      <c r="K311">
        <f t="shared" si="112"/>
        <v>6.5355970148454668E-11</v>
      </c>
      <c r="L311">
        <f t="shared" ref="L311:L374" si="118">$C$11*(EXP(-$C$7*($D311-($L$14-1)*$C$3))-EXP(-$C$5*($D311-($L$14-1)*$C$3)))</f>
        <v>1.5014859079753045E-10</v>
      </c>
      <c r="M311">
        <f t="shared" si="84"/>
        <v>3.4495087850849236E-10</v>
      </c>
      <c r="N311">
        <f t="shared" si="88"/>
        <v>7.924890133949747E-10</v>
      </c>
      <c r="O311">
        <f t="shared" si="99"/>
        <v>1.8206616520800614E-9</v>
      </c>
      <c r="P311">
        <f t="shared" si="104"/>
        <v>4.182782089501102E-9</v>
      </c>
      <c r="Q311">
        <f t="shared" si="109"/>
        <v>9.6095098110419535E-9</v>
      </c>
      <c r="R311">
        <f t="shared" si="115"/>
        <v>2.2076856224543524E-8</v>
      </c>
      <c r="S311">
        <f t="shared" si="82"/>
        <v>5.07192968572784E-8</v>
      </c>
      <c r="T311">
        <f t="shared" si="86"/>
        <v>1.1652234573312398E-7</v>
      </c>
      <c r="U311">
        <f t="shared" si="97"/>
        <v>2.6769805372807064E-7</v>
      </c>
      <c r="V311">
        <f t="shared" si="102"/>
        <v>6.1500862790668418E-7</v>
      </c>
      <c r="W311">
        <f t="shared" si="107"/>
        <v>1.4129187983707839E-6</v>
      </c>
      <c r="X311">
        <f t="shared" si="113"/>
        <v>3.2460349988658138E-6</v>
      </c>
      <c r="Y311">
        <f t="shared" si="81"/>
        <v>7.4574301269199262E-6</v>
      </c>
      <c r="Z311">
        <f t="shared" si="85"/>
        <v>1.7132675438596497E-5</v>
      </c>
      <c r="AA311">
        <f t="shared" si="89"/>
        <v>3.9360552186027815E-5</v>
      </c>
      <c r="AB311">
        <f t="shared" si="100"/>
        <v>9.0426803095730208E-5</v>
      </c>
      <c r="AC311">
        <f t="shared" si="105"/>
        <v>2.0774623992741217E-4</v>
      </c>
      <c r="AD311">
        <f t="shared" si="111"/>
        <v>4.7727552812287512E-4</v>
      </c>
      <c r="AE311">
        <f t="shared" si="117"/>
        <v>1.0964912280701756E-3</v>
      </c>
      <c r="AF311">
        <f t="shared" si="83"/>
        <v>2.5190753399057793E-3</v>
      </c>
      <c r="AG311">
        <f t="shared" si="110"/>
        <v>5.7873153981267316E-3</v>
      </c>
      <c r="AH311">
        <f t="shared" si="116"/>
        <v>1.329575935535437E-2</v>
      </c>
      <c r="AI311">
        <f t="shared" si="103"/>
        <v>3.0545633799864007E-2</v>
      </c>
      <c r="AJ311">
        <f t="shared" si="108"/>
        <v>7.0175438596235928E-2</v>
      </c>
      <c r="AK311">
        <f t="shared" si="114"/>
        <v>0.16121653858511018</v>
      </c>
    </row>
    <row r="312" spans="1:38" x14ac:dyDescent="0.2">
      <c r="A312">
        <v>298</v>
      </c>
      <c r="B312">
        <f t="shared" si="90"/>
        <v>29</v>
      </c>
      <c r="C312">
        <f t="shared" si="91"/>
        <v>7</v>
      </c>
      <c r="D312">
        <f t="shared" si="92"/>
        <v>714.66666666666674</v>
      </c>
      <c r="E312">
        <f t="shared" si="93"/>
        <v>-414.66666666666674</v>
      </c>
      <c r="F312" t="e">
        <f t="shared" si="94"/>
        <v>#N/A</v>
      </c>
      <c r="G312" t="e">
        <f t="shared" si="95"/>
        <v>#N/A</v>
      </c>
      <c r="H312">
        <f t="shared" si="96"/>
        <v>4.914054271626638E-12</v>
      </c>
      <c r="I312">
        <f t="shared" si="101"/>
        <v>1.1289532116367347E-11</v>
      </c>
      <c r="J312">
        <f t="shared" si="106"/>
        <v>2.5936533941514733E-11</v>
      </c>
      <c r="K312">
        <f t="shared" si="112"/>
        <v>5.9586507745885487E-11</v>
      </c>
      <c r="L312">
        <f t="shared" si="118"/>
        <v>1.368938468554335E-10</v>
      </c>
      <c r="M312">
        <f t="shared" si="84"/>
        <v>3.1449947338410499E-10</v>
      </c>
      <c r="N312">
        <f t="shared" si="88"/>
        <v>7.2253005544751053E-10</v>
      </c>
      <c r="O312">
        <f t="shared" si="99"/>
        <v>1.659938172256944E-9</v>
      </c>
      <c r="P312">
        <f t="shared" si="104"/>
        <v>3.8135364957366728E-9</v>
      </c>
      <c r="Q312">
        <f t="shared" si="109"/>
        <v>8.7612061987477489E-9</v>
      </c>
      <c r="R312">
        <f t="shared" si="115"/>
        <v>2.0127966296582732E-8</v>
      </c>
      <c r="S312">
        <f t="shared" si="82"/>
        <v>4.62419235486407E-8</v>
      </c>
      <c r="T312">
        <f t="shared" si="86"/>
        <v>1.0623604302444447E-7</v>
      </c>
      <c r="U312">
        <f t="shared" si="97"/>
        <v>2.440663357271468E-7</v>
      </c>
      <c r="V312">
        <f t="shared" si="102"/>
        <v>5.6071719671985519E-7</v>
      </c>
      <c r="W312">
        <f t="shared" si="107"/>
        <v>1.2881898429812932E-6</v>
      </c>
      <c r="X312">
        <f t="shared" si="113"/>
        <v>2.9594831071130014E-6</v>
      </c>
      <c r="Y312">
        <f t="shared" si="81"/>
        <v>6.7991067535644374E-6</v>
      </c>
      <c r="Z312">
        <f t="shared" si="85"/>
        <v>1.5620245486537402E-5</v>
      </c>
      <c r="AA312">
        <f t="shared" si="89"/>
        <v>3.5885900590070752E-5</v>
      </c>
      <c r="AB312">
        <f t="shared" si="100"/>
        <v>8.2444149950802804E-5</v>
      </c>
      <c r="AC312">
        <f t="shared" si="105"/>
        <v>1.8940691885523198E-4</v>
      </c>
      <c r="AD312">
        <f t="shared" si="111"/>
        <v>4.3514283222812383E-4</v>
      </c>
      <c r="AE312">
        <f t="shared" si="117"/>
        <v>9.9969571113839328E-4</v>
      </c>
      <c r="AF312">
        <f t="shared" si="83"/>
        <v>2.2966976377645273E-3</v>
      </c>
      <c r="AG312">
        <f t="shared" si="110"/>
        <v>5.276425596851376E-3</v>
      </c>
      <c r="AH312">
        <f t="shared" si="116"/>
        <v>1.2122042806734849E-2</v>
      </c>
      <c r="AI312">
        <f t="shared" si="103"/>
        <v>2.7849141262599915E-2</v>
      </c>
      <c r="AJ312">
        <f t="shared" si="108"/>
        <v>6.3980525512816938E-2</v>
      </c>
      <c r="AK312">
        <f t="shared" si="114"/>
        <v>0.14698797426010388</v>
      </c>
    </row>
    <row r="313" spans="1:38" x14ac:dyDescent="0.2">
      <c r="A313">
        <v>299</v>
      </c>
      <c r="B313">
        <f t="shared" si="90"/>
        <v>29</v>
      </c>
      <c r="C313">
        <f t="shared" si="91"/>
        <v>8</v>
      </c>
      <c r="D313">
        <f t="shared" si="92"/>
        <v>717.33333333333337</v>
      </c>
      <c r="E313">
        <f t="shared" si="93"/>
        <v>-417.33333333333337</v>
      </c>
      <c r="F313" t="e">
        <f t="shared" si="94"/>
        <v>#N/A</v>
      </c>
      <c r="G313" t="e">
        <f t="shared" si="95"/>
        <v>#N/A</v>
      </c>
      <c r="H313">
        <f t="shared" si="96"/>
        <v>4.4802537894375795E-12</v>
      </c>
      <c r="I313">
        <f t="shared" si="101"/>
        <v>1.0292920315792361E-11</v>
      </c>
      <c r="J313">
        <f t="shared" si="106"/>
        <v>2.3646921269732499E-11</v>
      </c>
      <c r="K313">
        <f t="shared" si="112"/>
        <v>5.4326359126572243E-11</v>
      </c>
      <c r="L313">
        <f t="shared" si="118"/>
        <v>1.2480919872334339E-10</v>
      </c>
      <c r="M313">
        <f t="shared" si="84"/>
        <v>2.8673624252400524E-10</v>
      </c>
      <c r="N313">
        <f t="shared" si="88"/>
        <v>6.5874690021071151E-10</v>
      </c>
      <c r="O313">
        <f t="shared" si="99"/>
        <v>1.5134029612628805E-9</v>
      </c>
      <c r="P313">
        <f t="shared" si="104"/>
        <v>3.4768869841006256E-9</v>
      </c>
      <c r="Q313">
        <f t="shared" si="109"/>
        <v>7.9877887182939816E-9</v>
      </c>
      <c r="R313">
        <f t="shared" si="115"/>
        <v>1.8351119521536345E-8</v>
      </c>
      <c r="S313">
        <f t="shared" si="82"/>
        <v>4.2159801613485557E-8</v>
      </c>
      <c r="T313">
        <f t="shared" si="86"/>
        <v>9.6857789520824421E-8</v>
      </c>
      <c r="U313">
        <f t="shared" si="97"/>
        <v>2.2252076698244015E-7</v>
      </c>
      <c r="V313">
        <f t="shared" si="102"/>
        <v>5.1121847797081419E-7</v>
      </c>
      <c r="W313">
        <f t="shared" si="107"/>
        <v>1.1744716493783244E-6</v>
      </c>
      <c r="X313">
        <f t="shared" si="113"/>
        <v>2.6982273032630722E-6</v>
      </c>
      <c r="Y313">
        <f t="shared" ref="Y313:Y376" si="119">$C$11*(EXP(-$C$7*($D313-($Y$14-1)*$C$3))-EXP(-$C$5*($D313-($Y$14-1)*$C$3)))</f>
        <v>6.1988985293327553E-6</v>
      </c>
      <c r="Z313">
        <f t="shared" si="85"/>
        <v>1.4241329086876151E-5</v>
      </c>
      <c r="AA313">
        <f t="shared" si="89"/>
        <v>3.2717982590132128E-5</v>
      </c>
      <c r="AB313">
        <f t="shared" si="100"/>
        <v>7.5166185560212817E-5</v>
      </c>
      <c r="AC313">
        <f t="shared" si="105"/>
        <v>1.726865474088367E-4</v>
      </c>
      <c r="AD313">
        <f t="shared" si="111"/>
        <v>3.9672950587729612E-4</v>
      </c>
      <c r="AE313">
        <f t="shared" si="117"/>
        <v>9.1144506156007343E-4</v>
      </c>
      <c r="AF313">
        <f t="shared" si="83"/>
        <v>2.0939508857684553E-3</v>
      </c>
      <c r="AG313">
        <f t="shared" si="110"/>
        <v>4.8106358758536185E-3</v>
      </c>
      <c r="AH313">
        <f t="shared" si="116"/>
        <v>1.105193903416554E-2</v>
      </c>
      <c r="AI313">
        <f t="shared" si="103"/>
        <v>2.5390688376146955E-2</v>
      </c>
      <c r="AJ313">
        <f t="shared" si="108"/>
        <v>5.833248393983835E-2</v>
      </c>
      <c r="AK313">
        <f t="shared" si="114"/>
        <v>0.13401275045313807</v>
      </c>
    </row>
    <row r="314" spans="1:38" x14ac:dyDescent="0.2">
      <c r="A314">
        <v>300</v>
      </c>
      <c r="B314">
        <f t="shared" si="90"/>
        <v>29</v>
      </c>
      <c r="C314">
        <f t="shared" si="91"/>
        <v>9</v>
      </c>
      <c r="D314">
        <f t="shared" si="92"/>
        <v>720</v>
      </c>
      <c r="E314">
        <f t="shared" si="93"/>
        <v>-420</v>
      </c>
      <c r="F314" t="e">
        <f t="shared" si="94"/>
        <v>#N/A</v>
      </c>
      <c r="G314" t="e">
        <f t="shared" si="95"/>
        <v>#N/A</v>
      </c>
      <c r="H314">
        <f t="shared" si="96"/>
        <v>4.0847481342784159E-12</v>
      </c>
      <c r="I314">
        <f t="shared" si="101"/>
        <v>9.3842869248456497E-12</v>
      </c>
      <c r="J314">
        <f t="shared" si="106"/>
        <v>2.1559429906780766E-11</v>
      </c>
      <c r="K314">
        <f t="shared" si="112"/>
        <v>4.9530563337185893E-11</v>
      </c>
      <c r="L314">
        <f t="shared" si="118"/>
        <v>1.1379135325500378E-10</v>
      </c>
      <c r="M314">
        <f t="shared" si="84"/>
        <v>2.6142388059381872E-10</v>
      </c>
      <c r="N314">
        <f t="shared" si="88"/>
        <v>6.0059436319012189E-10</v>
      </c>
      <c r="O314">
        <f t="shared" si="99"/>
        <v>1.3798035140339697E-9</v>
      </c>
      <c r="P314">
        <f t="shared" si="104"/>
        <v>3.1699560535798992E-9</v>
      </c>
      <c r="Q314">
        <f t="shared" si="109"/>
        <v>7.2826466083202471E-9</v>
      </c>
      <c r="R314">
        <f t="shared" si="115"/>
        <v>1.6731128358004412E-8</v>
      </c>
      <c r="S314">
        <f t="shared" si="82"/>
        <v>3.8438039244167821E-8</v>
      </c>
      <c r="T314">
        <f t="shared" si="86"/>
        <v>8.8307424898174111E-8</v>
      </c>
      <c r="U314">
        <f t="shared" si="97"/>
        <v>2.0287718742911363E-7</v>
      </c>
      <c r="V314">
        <f t="shared" si="102"/>
        <v>4.6608938293249603E-7</v>
      </c>
      <c r="W314">
        <f t="shared" si="107"/>
        <v>1.0707922149122809E-6</v>
      </c>
      <c r="X314">
        <f t="shared" si="113"/>
        <v>2.4600345116267376E-6</v>
      </c>
      <c r="Y314">
        <f t="shared" si="119"/>
        <v>5.6516751934831363E-6</v>
      </c>
      <c r="Z314">
        <f t="shared" si="85"/>
        <v>1.2984139995463257E-5</v>
      </c>
      <c r="AA314">
        <f t="shared" si="89"/>
        <v>2.9829720507679708E-5</v>
      </c>
      <c r="AB314">
        <f t="shared" si="100"/>
        <v>6.8530701754386002E-5</v>
      </c>
      <c r="AC314">
        <f t="shared" si="105"/>
        <v>1.5744220874411129E-4</v>
      </c>
      <c r="AD314">
        <f t="shared" si="111"/>
        <v>3.6170721238292089E-4</v>
      </c>
      <c r="AE314">
        <f t="shared" si="117"/>
        <v>8.3098495970964812E-4</v>
      </c>
      <c r="AF314">
        <f t="shared" si="83"/>
        <v>1.9091021124915007E-3</v>
      </c>
      <c r="AG314">
        <f t="shared" si="110"/>
        <v>4.3859649122807032E-3</v>
      </c>
      <c r="AH314">
        <f t="shared" si="116"/>
        <v>1.0076301359623119E-2</v>
      </c>
      <c r="AI314">
        <f t="shared" si="103"/>
        <v>2.3149261592506919E-2</v>
      </c>
      <c r="AJ314">
        <f t="shared" si="108"/>
        <v>5.3183037421416487E-2</v>
      </c>
      <c r="AK314">
        <f t="shared" si="114"/>
        <v>0.12218251846832767</v>
      </c>
    </row>
    <row r="315" spans="1:38" s="1" customFormat="1" x14ac:dyDescent="0.2">
      <c r="A315" s="1">
        <v>301</v>
      </c>
      <c r="B315" s="1">
        <f t="shared" si="90"/>
        <v>30</v>
      </c>
      <c r="C315" s="1">
        <f t="shared" si="91"/>
        <v>0</v>
      </c>
      <c r="D315" s="1">
        <f t="shared" si="92"/>
        <v>720</v>
      </c>
      <c r="E315" s="1">
        <f t="shared" si="93"/>
        <v>-420</v>
      </c>
      <c r="F315" s="1" t="e">
        <f t="shared" si="94"/>
        <v>#N/A</v>
      </c>
      <c r="G315" s="1" t="e">
        <f t="shared" si="95"/>
        <v>#N/A</v>
      </c>
      <c r="H315" s="1">
        <f t="shared" si="96"/>
        <v>4.0847481342784159E-12</v>
      </c>
      <c r="I315" s="1">
        <f t="shared" si="101"/>
        <v>9.3842869248456497E-12</v>
      </c>
      <c r="J315" s="1">
        <f t="shared" si="106"/>
        <v>2.1559429906780766E-11</v>
      </c>
      <c r="K315" s="1">
        <f t="shared" si="112"/>
        <v>4.9530563337185893E-11</v>
      </c>
      <c r="L315" s="1">
        <f t="shared" si="118"/>
        <v>1.1379135325500378E-10</v>
      </c>
      <c r="M315" s="1">
        <f t="shared" si="84"/>
        <v>2.6142388059381872E-10</v>
      </c>
      <c r="N315" s="1">
        <f t="shared" si="88"/>
        <v>6.0059436319012189E-10</v>
      </c>
      <c r="O315" s="1">
        <f t="shared" si="99"/>
        <v>1.3798035140339697E-9</v>
      </c>
      <c r="P315" s="1">
        <f t="shared" si="104"/>
        <v>3.1699560535798992E-9</v>
      </c>
      <c r="Q315" s="1">
        <f t="shared" si="109"/>
        <v>7.2826466083202471E-9</v>
      </c>
      <c r="R315" s="1">
        <f t="shared" si="115"/>
        <v>1.6731128358004412E-8</v>
      </c>
      <c r="S315" s="1">
        <f t="shared" si="82"/>
        <v>3.8438039244167821E-8</v>
      </c>
      <c r="T315" s="1">
        <f t="shared" si="86"/>
        <v>8.8307424898174111E-8</v>
      </c>
      <c r="U315" s="1">
        <f t="shared" si="97"/>
        <v>2.0287718742911363E-7</v>
      </c>
      <c r="V315" s="1">
        <f t="shared" si="102"/>
        <v>4.6608938293249603E-7</v>
      </c>
      <c r="W315" s="1">
        <f t="shared" si="107"/>
        <v>1.0707922149122809E-6</v>
      </c>
      <c r="X315" s="1">
        <f t="shared" si="113"/>
        <v>2.4600345116267376E-6</v>
      </c>
      <c r="Y315" s="1">
        <f t="shared" si="119"/>
        <v>5.6516751934831363E-6</v>
      </c>
      <c r="Z315" s="1">
        <f t="shared" si="85"/>
        <v>1.2984139995463257E-5</v>
      </c>
      <c r="AA315" s="1">
        <f t="shared" si="89"/>
        <v>2.9829720507679708E-5</v>
      </c>
      <c r="AB315" s="1">
        <f t="shared" si="100"/>
        <v>6.8530701754386002E-5</v>
      </c>
      <c r="AC315" s="1">
        <f t="shared" si="105"/>
        <v>1.5744220874411129E-4</v>
      </c>
      <c r="AD315" s="1">
        <f t="shared" si="111"/>
        <v>3.6170721238292089E-4</v>
      </c>
      <c r="AE315" s="1">
        <f t="shared" si="117"/>
        <v>8.3098495970964812E-4</v>
      </c>
      <c r="AF315" s="1">
        <f t="shared" si="83"/>
        <v>1.9091021124915007E-3</v>
      </c>
      <c r="AG315" s="1">
        <f t="shared" si="110"/>
        <v>4.3859649122807032E-3</v>
      </c>
      <c r="AH315" s="1">
        <f t="shared" si="116"/>
        <v>1.0076301359623119E-2</v>
      </c>
      <c r="AI315" s="1">
        <f t="shared" si="103"/>
        <v>2.3149261592506919E-2</v>
      </c>
      <c r="AJ315" s="1">
        <f t="shared" si="108"/>
        <v>5.3183037421416487E-2</v>
      </c>
      <c r="AK315" s="1">
        <f t="shared" si="114"/>
        <v>0.12218251846832767</v>
      </c>
      <c r="AL315" s="1">
        <f t="shared" ref="AL315:AL346" si="120">$C$11*(EXP(-$C$7*($D315-($AL$14-1)*$C$3))-EXP(-$C$5*($D315-($AL$14-1)*$C$3)))</f>
        <v>0</v>
      </c>
    </row>
    <row r="316" spans="1:38" x14ac:dyDescent="0.2">
      <c r="A316">
        <v>302</v>
      </c>
      <c r="B316">
        <f t="shared" si="90"/>
        <v>30</v>
      </c>
      <c r="C316">
        <f t="shared" si="91"/>
        <v>1</v>
      </c>
      <c r="D316">
        <f t="shared" si="92"/>
        <v>722.66666666666663</v>
      </c>
      <c r="E316">
        <f t="shared" si="93"/>
        <v>-422.66666666666663</v>
      </c>
      <c r="F316" t="e">
        <f t="shared" si="94"/>
        <v>#N/A</v>
      </c>
      <c r="G316" t="e">
        <f t="shared" si="95"/>
        <v>#N/A</v>
      </c>
      <c r="H316">
        <f t="shared" si="96"/>
        <v>3.7241567341178551E-12</v>
      </c>
      <c r="I316">
        <f t="shared" si="101"/>
        <v>8.5558654284646211E-12</v>
      </c>
      <c r="J316">
        <f t="shared" si="106"/>
        <v>1.965621708650663E-11</v>
      </c>
      <c r="K316">
        <f t="shared" si="112"/>
        <v>4.5158128465469556E-11</v>
      </c>
      <c r="L316">
        <f t="shared" si="118"/>
        <v>1.0374613576605933E-10</v>
      </c>
      <c r="M316">
        <f t="shared" si="84"/>
        <v>2.3834603098354283E-10</v>
      </c>
      <c r="N316">
        <f t="shared" si="88"/>
        <v>5.4757538742173606E-10</v>
      </c>
      <c r="O316">
        <f t="shared" si="99"/>
        <v>1.2579978935364249E-9</v>
      </c>
      <c r="P316">
        <f t="shared" si="104"/>
        <v>2.8901202217900529E-9</v>
      </c>
      <c r="Q316">
        <f t="shared" si="109"/>
        <v>6.6397526890277999E-9</v>
      </c>
      <c r="R316">
        <f t="shared" si="115"/>
        <v>1.5254145982946751E-8</v>
      </c>
      <c r="S316">
        <f t="shared" si="82"/>
        <v>3.5044824794991128E-8</v>
      </c>
      <c r="T316">
        <f t="shared" si="86"/>
        <v>8.0511865186331221E-8</v>
      </c>
      <c r="U316">
        <f t="shared" si="97"/>
        <v>1.8496769419456349E-7</v>
      </c>
      <c r="V316">
        <f t="shared" si="102"/>
        <v>4.2494417209777946E-7</v>
      </c>
      <c r="W316">
        <f t="shared" si="107"/>
        <v>9.7626534290859079E-7</v>
      </c>
      <c r="X316">
        <f t="shared" si="113"/>
        <v>2.2428687868794292E-6</v>
      </c>
      <c r="Y316">
        <f t="shared" si="119"/>
        <v>5.1527593719251922E-6</v>
      </c>
      <c r="Z316">
        <f t="shared" si="85"/>
        <v>1.1837932428452048E-5</v>
      </c>
      <c r="AA316">
        <f t="shared" si="89"/>
        <v>2.7196427014257848E-5</v>
      </c>
      <c r="AB316">
        <f t="shared" si="100"/>
        <v>6.2480981946149851E-5</v>
      </c>
      <c r="AC316">
        <f t="shared" si="105"/>
        <v>1.4354360236028352E-4</v>
      </c>
      <c r="AD316">
        <f t="shared" si="111"/>
        <v>3.2977659980321246E-4</v>
      </c>
      <c r="AE316">
        <f t="shared" si="117"/>
        <v>7.5762767542093086E-4</v>
      </c>
      <c r="AF316">
        <f t="shared" si="83"/>
        <v>1.7405713289125018E-3</v>
      </c>
      <c r="AG316">
        <f t="shared" si="110"/>
        <v>3.9987828445535887E-3</v>
      </c>
      <c r="AH316">
        <f t="shared" si="116"/>
        <v>9.1867905510581438E-3</v>
      </c>
      <c r="AI316">
        <f t="shared" si="103"/>
        <v>2.110570238740558E-2</v>
      </c>
      <c r="AJ316">
        <f t="shared" si="108"/>
        <v>4.8488171226939422E-2</v>
      </c>
      <c r="AK316">
        <f t="shared" si="114"/>
        <v>0.11139656241541251</v>
      </c>
      <c r="AL316">
        <f t="shared" si="120"/>
        <v>0.21171434591476623</v>
      </c>
    </row>
    <row r="317" spans="1:38" x14ac:dyDescent="0.2">
      <c r="A317">
        <v>303</v>
      </c>
      <c r="B317">
        <f t="shared" si="90"/>
        <v>30</v>
      </c>
      <c r="C317">
        <f t="shared" si="91"/>
        <v>2</v>
      </c>
      <c r="D317">
        <f t="shared" si="92"/>
        <v>725.33333333333326</v>
      </c>
      <c r="E317">
        <f t="shared" si="93"/>
        <v>-425.33333333333326</v>
      </c>
      <c r="F317" t="e">
        <f t="shared" si="94"/>
        <v>#N/A</v>
      </c>
      <c r="G317" t="e">
        <f t="shared" si="95"/>
        <v>#N/A</v>
      </c>
      <c r="H317">
        <f t="shared" si="96"/>
        <v>3.3953974454107761E-12</v>
      </c>
      <c r="I317">
        <f t="shared" si="101"/>
        <v>7.8005749202089874E-12</v>
      </c>
      <c r="J317">
        <f t="shared" si="106"/>
        <v>1.7921015157750386E-11</v>
      </c>
      <c r="K317">
        <f t="shared" si="112"/>
        <v>4.1171681263169599E-11</v>
      </c>
      <c r="L317">
        <f t="shared" si="118"/>
        <v>9.4587685078930344E-11</v>
      </c>
      <c r="M317">
        <f t="shared" si="84"/>
        <v>2.173054365062898E-10</v>
      </c>
      <c r="N317">
        <f t="shared" si="88"/>
        <v>4.992367948933754E-10</v>
      </c>
      <c r="O317">
        <f t="shared" si="99"/>
        <v>1.1469449700960251E-9</v>
      </c>
      <c r="P317">
        <f t="shared" si="104"/>
        <v>2.6349876008428556E-9</v>
      </c>
      <c r="Q317">
        <f t="shared" si="109"/>
        <v>6.0536118450515453E-9</v>
      </c>
      <c r="R317">
        <f t="shared" si="115"/>
        <v>1.3907547936402554E-8</v>
      </c>
      <c r="S317">
        <f t="shared" ref="S317:S380" si="121">$C$11*(EXP(-$C$7*($D317-($S$14-1)*$C$3))-EXP(-$C$5*($D317-($S$14-1)*$C$3)))</f>
        <v>3.1951154873176046E-8</v>
      </c>
      <c r="T317">
        <f t="shared" si="86"/>
        <v>7.340447808614566E-8</v>
      </c>
      <c r="U317">
        <f t="shared" si="97"/>
        <v>1.6863920645394284E-7</v>
      </c>
      <c r="V317">
        <f t="shared" si="102"/>
        <v>3.8743115808329911E-7</v>
      </c>
      <c r="W317">
        <f t="shared" si="107"/>
        <v>8.9008306792976397E-7</v>
      </c>
      <c r="X317">
        <f t="shared" si="113"/>
        <v>2.0448739118832644E-6</v>
      </c>
      <c r="Y317">
        <f t="shared" si="119"/>
        <v>4.6978865975133163E-6</v>
      </c>
      <c r="Z317">
        <f t="shared" si="85"/>
        <v>1.079290921305233E-5</v>
      </c>
      <c r="AA317">
        <f t="shared" si="89"/>
        <v>2.4795594117331113E-5</v>
      </c>
      <c r="AB317">
        <f t="shared" si="100"/>
        <v>5.6965316347504813E-5</v>
      </c>
      <c r="AC317">
        <f t="shared" si="105"/>
        <v>1.30871930360529E-4</v>
      </c>
      <c r="AD317">
        <f t="shared" si="111"/>
        <v>3.0066474224085241E-4</v>
      </c>
      <c r="AE317">
        <f t="shared" si="117"/>
        <v>6.9074618963534942E-4</v>
      </c>
      <c r="AF317">
        <f t="shared" si="83"/>
        <v>1.5869180235091906E-3</v>
      </c>
      <c r="AG317">
        <f t="shared" si="110"/>
        <v>3.6457802462403067E-3</v>
      </c>
      <c r="AH317">
        <f t="shared" si="116"/>
        <v>8.3758035430738526E-3</v>
      </c>
      <c r="AI317">
        <f t="shared" ref="AI317:AI348" si="122">$C$11*(EXP(-$C$7*($D317-($AI$14-1)*$C$3))-EXP(-$C$5*($D317-($AI$14-1)*$C$3)))</f>
        <v>1.9242543503414547E-2</v>
      </c>
      <c r="AJ317">
        <f t="shared" si="108"/>
        <v>4.4207756136662314E-2</v>
      </c>
      <c r="AK317">
        <f t="shared" si="114"/>
        <v>0.10156275308960366</v>
      </c>
      <c r="AL317">
        <f t="shared" si="120"/>
        <v>0.22636765044372925</v>
      </c>
    </row>
    <row r="318" spans="1:38" x14ac:dyDescent="0.2">
      <c r="A318">
        <v>304</v>
      </c>
      <c r="B318">
        <f t="shared" si="90"/>
        <v>30</v>
      </c>
      <c r="C318">
        <f t="shared" si="91"/>
        <v>3</v>
      </c>
      <c r="D318">
        <f t="shared" si="92"/>
        <v>728</v>
      </c>
      <c r="E318">
        <f t="shared" si="93"/>
        <v>-428</v>
      </c>
      <c r="F318" t="e">
        <f t="shared" si="94"/>
        <v>#N/A</v>
      </c>
      <c r="G318" t="e">
        <f t="shared" si="95"/>
        <v>#N/A</v>
      </c>
      <c r="H318">
        <f t="shared" si="96"/>
        <v>3.0956602085741175E-12</v>
      </c>
      <c r="I318">
        <f t="shared" si="101"/>
        <v>7.1119595784377348E-12</v>
      </c>
      <c r="J318">
        <f t="shared" si="106"/>
        <v>1.6338992537113667E-11</v>
      </c>
      <c r="K318">
        <f t="shared" si="112"/>
        <v>3.7537147699382605E-11</v>
      </c>
      <c r="L318">
        <f t="shared" si="118"/>
        <v>8.6237719627123077E-11</v>
      </c>
      <c r="M318">
        <f t="shared" si="84"/>
        <v>1.981222533487436E-10</v>
      </c>
      <c r="N318">
        <f t="shared" si="88"/>
        <v>4.5516541302001529E-10</v>
      </c>
      <c r="O318">
        <f t="shared" si="99"/>
        <v>1.0456955223752753E-9</v>
      </c>
      <c r="P318">
        <f t="shared" si="104"/>
        <v>2.402377452760488E-9</v>
      </c>
      <c r="Q318">
        <f t="shared" si="109"/>
        <v>5.5192140561358803E-9</v>
      </c>
      <c r="R318">
        <f t="shared" si="115"/>
        <v>1.2679824214319598E-8</v>
      </c>
      <c r="S318">
        <f t="shared" si="121"/>
        <v>2.9130586433280992E-8</v>
      </c>
      <c r="T318">
        <f t="shared" si="86"/>
        <v>6.6924513432017646E-8</v>
      </c>
      <c r="U318">
        <f t="shared" si="97"/>
        <v>1.5375215697667134E-7</v>
      </c>
      <c r="V318">
        <f t="shared" si="102"/>
        <v>3.532296995926965E-7</v>
      </c>
      <c r="W318">
        <f t="shared" si="107"/>
        <v>8.1150874971645335E-7</v>
      </c>
      <c r="X318">
        <f t="shared" si="113"/>
        <v>1.8643575317299811E-6</v>
      </c>
      <c r="Y318">
        <f t="shared" si="119"/>
        <v>4.2831688596491243E-6</v>
      </c>
      <c r="Z318">
        <f t="shared" si="85"/>
        <v>9.8401380465069519E-6</v>
      </c>
      <c r="AA318">
        <f t="shared" si="89"/>
        <v>2.2606700773932549E-5</v>
      </c>
      <c r="AB318">
        <f t="shared" si="100"/>
        <v>5.1936559981853035E-5</v>
      </c>
      <c r="AC318">
        <f t="shared" si="105"/>
        <v>1.1931888203071885E-4</v>
      </c>
      <c r="AD318">
        <f t="shared" si="111"/>
        <v>2.7412280701754406E-4</v>
      </c>
      <c r="AE318">
        <f t="shared" si="117"/>
        <v>6.297688349764446E-4</v>
      </c>
      <c r="AF318">
        <f t="shared" si="83"/>
        <v>1.4468288495316827E-3</v>
      </c>
      <c r="AG318">
        <f t="shared" si="110"/>
        <v>3.3239398388385934E-3</v>
      </c>
      <c r="AH318">
        <f t="shared" si="116"/>
        <v>7.6364084499660045E-3</v>
      </c>
      <c r="AI318">
        <f t="shared" si="122"/>
        <v>1.7543859649122806E-2</v>
      </c>
      <c r="AJ318">
        <f t="shared" si="108"/>
        <v>4.0305205438492468E-2</v>
      </c>
      <c r="AK318">
        <f t="shared" si="114"/>
        <v>9.2597046304671707E-2</v>
      </c>
      <c r="AL318">
        <f t="shared" si="120"/>
        <v>0.21163565845759974</v>
      </c>
    </row>
    <row r="319" spans="1:38" x14ac:dyDescent="0.2">
      <c r="A319">
        <v>305</v>
      </c>
      <c r="B319">
        <f t="shared" si="90"/>
        <v>30</v>
      </c>
      <c r="C319">
        <f t="shared" si="91"/>
        <v>4</v>
      </c>
      <c r="D319">
        <f t="shared" si="92"/>
        <v>730.66666666666663</v>
      </c>
      <c r="E319">
        <f t="shared" si="93"/>
        <v>-430.66666666666663</v>
      </c>
      <c r="F319" t="e">
        <f t="shared" si="94"/>
        <v>#N/A</v>
      </c>
      <c r="G319" t="e">
        <f t="shared" si="95"/>
        <v>#N/A</v>
      </c>
      <c r="H319">
        <f t="shared" si="96"/>
        <v>2.8223830290918461E-12</v>
      </c>
      <c r="I319">
        <f t="shared" si="101"/>
        <v>6.4841334853787052E-12</v>
      </c>
      <c r="J319">
        <f t="shared" si="106"/>
        <v>1.489662693647142E-11</v>
      </c>
      <c r="K319">
        <f t="shared" si="112"/>
        <v>3.4223461713858491E-11</v>
      </c>
      <c r="L319">
        <f t="shared" si="118"/>
        <v>7.8624868346026531E-11</v>
      </c>
      <c r="M319">
        <f t="shared" si="84"/>
        <v>1.8063251386187825E-10</v>
      </c>
      <c r="N319">
        <f t="shared" si="88"/>
        <v>4.1498454306423739E-10</v>
      </c>
      <c r="O319">
        <f t="shared" si="99"/>
        <v>9.5338412393417152E-10</v>
      </c>
      <c r="P319">
        <f t="shared" si="104"/>
        <v>2.1903015496869447E-9</v>
      </c>
      <c r="Q319">
        <f t="shared" si="109"/>
        <v>5.0319915741456996E-9</v>
      </c>
      <c r="R319">
        <f t="shared" si="115"/>
        <v>1.1560480887160213E-8</v>
      </c>
      <c r="S319">
        <f t="shared" si="121"/>
        <v>2.6559010756111206E-8</v>
      </c>
      <c r="T319">
        <f t="shared" si="86"/>
        <v>6.1016583931787004E-8</v>
      </c>
      <c r="U319">
        <f t="shared" si="97"/>
        <v>1.4017929917996454E-7</v>
      </c>
      <c r="V319">
        <f t="shared" si="102"/>
        <v>3.2204746074532494E-7</v>
      </c>
      <c r="W319">
        <f t="shared" si="107"/>
        <v>7.3987077677825417E-7</v>
      </c>
      <c r="X319">
        <f t="shared" si="113"/>
        <v>1.6997766883911151E-6</v>
      </c>
      <c r="Y319">
        <f t="shared" si="119"/>
        <v>3.905061371634364E-6</v>
      </c>
      <c r="Z319">
        <f t="shared" si="85"/>
        <v>8.9714751475177185E-6</v>
      </c>
      <c r="AA319">
        <f t="shared" si="89"/>
        <v>2.0611037487700776E-5</v>
      </c>
      <c r="AB319">
        <f t="shared" si="100"/>
        <v>4.7351729713808206E-5</v>
      </c>
      <c r="AC319">
        <f t="shared" si="105"/>
        <v>1.0878570805703143E-4</v>
      </c>
      <c r="AD319">
        <f t="shared" si="111"/>
        <v>2.499239277845994E-4</v>
      </c>
      <c r="AE319">
        <f t="shared" si="117"/>
        <v>5.7417440944113431E-4</v>
      </c>
      <c r="AF319">
        <f t="shared" ref="AF319:AF382" si="123">$C$11*(EXP(-$C$7*($D319-($AF$14-1)*$C$3))-EXP(-$C$5*($D319-($AF$14-1)*$C$3)))</f>
        <v>1.319106399212849E-3</v>
      </c>
      <c r="AG319">
        <f t="shared" si="110"/>
        <v>3.0305107016837239E-3</v>
      </c>
      <c r="AH319">
        <f t="shared" si="116"/>
        <v>6.9622853156500082E-3</v>
      </c>
      <c r="AI319">
        <f t="shared" si="122"/>
        <v>1.5995131378214355E-2</v>
      </c>
      <c r="AJ319">
        <f t="shared" si="108"/>
        <v>3.6747162204232561E-2</v>
      </c>
      <c r="AK319">
        <f t="shared" si="114"/>
        <v>8.442280953932943E-2</v>
      </c>
      <c r="AL319">
        <f t="shared" si="120"/>
        <v>0.19377999836034945</v>
      </c>
    </row>
    <row r="320" spans="1:38" x14ac:dyDescent="0.2">
      <c r="A320">
        <v>306</v>
      </c>
      <c r="B320">
        <f t="shared" si="90"/>
        <v>30</v>
      </c>
      <c r="C320">
        <f t="shared" si="91"/>
        <v>5</v>
      </c>
      <c r="D320">
        <f t="shared" si="92"/>
        <v>733.33333333333337</v>
      </c>
      <c r="E320">
        <f t="shared" si="93"/>
        <v>-433.33333333333337</v>
      </c>
      <c r="F320" t="e">
        <f t="shared" si="94"/>
        <v>#N/A</v>
      </c>
      <c r="G320" t="e">
        <f t="shared" si="95"/>
        <v>#N/A</v>
      </c>
      <c r="H320">
        <f t="shared" si="96"/>
        <v>2.5732300789480898E-12</v>
      </c>
      <c r="I320">
        <f t="shared" si="101"/>
        <v>5.9117303174331239E-12</v>
      </c>
      <c r="J320">
        <f t="shared" si="106"/>
        <v>1.3581589781643058E-11</v>
      </c>
      <c r="K320">
        <f t="shared" si="112"/>
        <v>3.1202299680835846E-11</v>
      </c>
      <c r="L320">
        <f t="shared" si="118"/>
        <v>7.1684060631001298E-11</v>
      </c>
      <c r="M320">
        <f t="shared" si="84"/>
        <v>1.6468672505267783E-10</v>
      </c>
      <c r="N320">
        <f t="shared" si="88"/>
        <v>3.7835074031572008E-10</v>
      </c>
      <c r="O320">
        <f t="shared" si="99"/>
        <v>8.692217460251561E-10</v>
      </c>
      <c r="P320">
        <f t="shared" si="104"/>
        <v>1.996947179573495E-9</v>
      </c>
      <c r="Q320">
        <f t="shared" si="109"/>
        <v>4.5877798803840855E-9</v>
      </c>
      <c r="R320">
        <f t="shared" si="115"/>
        <v>1.0539950403371387E-8</v>
      </c>
      <c r="S320">
        <f t="shared" si="121"/>
        <v>2.4214447380206099E-8</v>
      </c>
      <c r="T320">
        <f t="shared" si="86"/>
        <v>5.5630191745610023E-8</v>
      </c>
      <c r="U320">
        <f t="shared" si="97"/>
        <v>1.2780461949270376E-7</v>
      </c>
      <c r="V320">
        <f t="shared" si="102"/>
        <v>2.936179123445811E-7</v>
      </c>
      <c r="W320">
        <f t="shared" si="107"/>
        <v>6.7455682581576795E-7</v>
      </c>
      <c r="X320">
        <f t="shared" si="113"/>
        <v>1.5497246323331882E-6</v>
      </c>
      <c r="Y320">
        <f t="shared" si="119"/>
        <v>3.5603322717190373E-6</v>
      </c>
      <c r="Z320">
        <f t="shared" si="85"/>
        <v>8.1794956475330304E-6</v>
      </c>
      <c r="AA320">
        <f t="shared" si="89"/>
        <v>1.8791546390053201E-5</v>
      </c>
      <c r="AB320">
        <f t="shared" si="100"/>
        <v>4.3171636852209169E-5</v>
      </c>
      <c r="AC320">
        <f t="shared" si="105"/>
        <v>9.9182376469324112E-5</v>
      </c>
      <c r="AD320">
        <f t="shared" si="111"/>
        <v>2.2786126539001828E-4</v>
      </c>
      <c r="AE320">
        <f t="shared" si="117"/>
        <v>5.2348772144211373E-4</v>
      </c>
      <c r="AF320">
        <f t="shared" si="123"/>
        <v>1.2026589689634042E-3</v>
      </c>
      <c r="AG320">
        <f t="shared" si="110"/>
        <v>2.762984758541386E-3</v>
      </c>
      <c r="AH320">
        <f t="shared" si="116"/>
        <v>6.347672094036738E-3</v>
      </c>
      <c r="AI320">
        <f t="shared" si="122"/>
        <v>1.4583120984961173E-2</v>
      </c>
      <c r="AJ320">
        <f t="shared" si="108"/>
        <v>3.3503214172295286E-2</v>
      </c>
      <c r="AK320">
        <f t="shared" si="114"/>
        <v>7.6970174012036846E-2</v>
      </c>
      <c r="AL320">
        <f t="shared" si="120"/>
        <v>0.17680382811963441</v>
      </c>
    </row>
    <row r="321" spans="1:40" x14ac:dyDescent="0.2">
      <c r="A321">
        <v>307</v>
      </c>
      <c r="B321">
        <f t="shared" si="90"/>
        <v>30</v>
      </c>
      <c r="C321">
        <f t="shared" si="91"/>
        <v>6</v>
      </c>
      <c r="D321">
        <f t="shared" si="92"/>
        <v>736</v>
      </c>
      <c r="E321">
        <f t="shared" si="93"/>
        <v>-436</v>
      </c>
      <c r="F321" t="e">
        <f t="shared" si="94"/>
        <v>#N/A</v>
      </c>
      <c r="G321" t="e">
        <f t="shared" si="95"/>
        <v>#N/A</v>
      </c>
      <c r="H321">
        <f t="shared" si="96"/>
        <v>2.346071731211412E-12</v>
      </c>
      <c r="I321">
        <f t="shared" si="101"/>
        <v>5.3898574766951907E-12</v>
      </c>
      <c r="J321">
        <f t="shared" si="106"/>
        <v>1.2382640834296472E-11</v>
      </c>
      <c r="K321">
        <f t="shared" si="112"/>
        <v>2.8447838313750943E-11</v>
      </c>
      <c r="L321">
        <f t="shared" si="118"/>
        <v>6.5355970148454668E-11</v>
      </c>
      <c r="M321">
        <f t="shared" ref="M321:M384" si="124">$C$11*(EXP(-$C$7*($D321-($M$14-1)*$C$3))-EXP(-$C$5*($D321-($M$14-1)*$C$3)))</f>
        <v>1.5014859079753045E-10</v>
      </c>
      <c r="N321">
        <f t="shared" si="88"/>
        <v>3.4495087850849236E-10</v>
      </c>
      <c r="O321">
        <f t="shared" si="99"/>
        <v>7.924890133949747E-10</v>
      </c>
      <c r="P321">
        <f t="shared" si="104"/>
        <v>1.8206616520800614E-9</v>
      </c>
      <c r="Q321">
        <f t="shared" si="109"/>
        <v>4.182782089501102E-9</v>
      </c>
      <c r="R321">
        <f t="shared" si="115"/>
        <v>9.6095098110419535E-9</v>
      </c>
      <c r="S321">
        <f t="shared" si="121"/>
        <v>2.2076856224543524E-8</v>
      </c>
      <c r="T321">
        <f t="shared" si="86"/>
        <v>5.07192968572784E-8</v>
      </c>
      <c r="U321">
        <f t="shared" si="97"/>
        <v>1.1652234573312398E-7</v>
      </c>
      <c r="V321">
        <f t="shared" si="102"/>
        <v>2.6769805372807064E-7</v>
      </c>
      <c r="W321">
        <f t="shared" si="107"/>
        <v>6.1500862790668418E-7</v>
      </c>
      <c r="X321">
        <f t="shared" si="113"/>
        <v>1.4129187983707839E-6</v>
      </c>
      <c r="Y321">
        <f t="shared" si="119"/>
        <v>3.2460349988658138E-6</v>
      </c>
      <c r="Z321">
        <f t="shared" si="85"/>
        <v>7.4574301269199262E-6</v>
      </c>
      <c r="AA321">
        <f t="shared" si="89"/>
        <v>1.7132675438596497E-5</v>
      </c>
      <c r="AB321">
        <f t="shared" si="100"/>
        <v>3.9360552186027815E-5</v>
      </c>
      <c r="AC321">
        <f t="shared" si="105"/>
        <v>9.0426803095730208E-5</v>
      </c>
      <c r="AD321">
        <f t="shared" si="111"/>
        <v>2.0774623992741217E-4</v>
      </c>
      <c r="AE321">
        <f t="shared" si="117"/>
        <v>4.7727552812287512E-4</v>
      </c>
      <c r="AF321">
        <f t="shared" si="123"/>
        <v>1.0964912280701756E-3</v>
      </c>
      <c r="AG321">
        <f t="shared" si="110"/>
        <v>2.5190753399057793E-3</v>
      </c>
      <c r="AH321">
        <f t="shared" si="116"/>
        <v>5.7873153981267316E-3</v>
      </c>
      <c r="AI321">
        <f t="shared" si="122"/>
        <v>1.329575935535437E-2</v>
      </c>
      <c r="AJ321">
        <f t="shared" si="108"/>
        <v>3.0545633799864007E-2</v>
      </c>
      <c r="AK321">
        <f t="shared" si="114"/>
        <v>7.0175438596235928E-2</v>
      </c>
      <c r="AL321">
        <f t="shared" si="120"/>
        <v>0.16121653858511018</v>
      </c>
    </row>
    <row r="322" spans="1:40" x14ac:dyDescent="0.2">
      <c r="A322">
        <v>308</v>
      </c>
      <c r="B322">
        <f t="shared" si="90"/>
        <v>30</v>
      </c>
      <c r="C322">
        <f t="shared" si="91"/>
        <v>7</v>
      </c>
      <c r="D322">
        <f t="shared" si="92"/>
        <v>738.66666666666674</v>
      </c>
      <c r="E322">
        <f t="shared" si="93"/>
        <v>-438.66666666666674</v>
      </c>
      <c r="F322" t="e">
        <f t="shared" si="94"/>
        <v>#N/A</v>
      </c>
      <c r="G322" t="e">
        <f t="shared" si="95"/>
        <v>#N/A</v>
      </c>
      <c r="H322">
        <f t="shared" si="96"/>
        <v>2.1389663571161472E-12</v>
      </c>
      <c r="I322">
        <f t="shared" si="101"/>
        <v>4.914054271626638E-12</v>
      </c>
      <c r="J322">
        <f t="shared" si="106"/>
        <v>1.1289532116367347E-11</v>
      </c>
      <c r="K322">
        <f t="shared" si="112"/>
        <v>2.5936533941514733E-11</v>
      </c>
      <c r="L322">
        <f t="shared" si="118"/>
        <v>5.9586507745885487E-11</v>
      </c>
      <c r="M322">
        <f t="shared" si="124"/>
        <v>1.368938468554335E-10</v>
      </c>
      <c r="N322">
        <f t="shared" si="88"/>
        <v>3.1449947338410499E-10</v>
      </c>
      <c r="O322">
        <f t="shared" si="99"/>
        <v>7.2253005544751053E-10</v>
      </c>
      <c r="P322">
        <f t="shared" si="104"/>
        <v>1.659938172256944E-9</v>
      </c>
      <c r="Q322">
        <f t="shared" si="109"/>
        <v>3.8135364957366728E-9</v>
      </c>
      <c r="R322">
        <f t="shared" si="115"/>
        <v>8.7612061987477489E-9</v>
      </c>
      <c r="S322">
        <f t="shared" si="121"/>
        <v>2.0127966296582732E-8</v>
      </c>
      <c r="T322">
        <f t="shared" si="86"/>
        <v>4.62419235486407E-8</v>
      </c>
      <c r="U322">
        <f t="shared" si="97"/>
        <v>1.0623604302444447E-7</v>
      </c>
      <c r="V322">
        <f t="shared" si="102"/>
        <v>2.440663357271468E-7</v>
      </c>
      <c r="W322">
        <f t="shared" si="107"/>
        <v>5.6071719671985519E-7</v>
      </c>
      <c r="X322">
        <f t="shared" si="113"/>
        <v>1.2881898429812932E-6</v>
      </c>
      <c r="Y322">
        <f t="shared" si="119"/>
        <v>2.9594831071130014E-6</v>
      </c>
      <c r="Z322">
        <f t="shared" si="85"/>
        <v>6.7991067535644374E-6</v>
      </c>
      <c r="AA322">
        <f t="shared" si="89"/>
        <v>1.5620245486537402E-5</v>
      </c>
      <c r="AB322">
        <f t="shared" si="100"/>
        <v>3.5885900590070752E-5</v>
      </c>
      <c r="AC322">
        <f t="shared" si="105"/>
        <v>8.2444149950802804E-5</v>
      </c>
      <c r="AD322">
        <f t="shared" si="111"/>
        <v>1.8940691885523198E-4</v>
      </c>
      <c r="AE322">
        <f t="shared" si="117"/>
        <v>4.3514283222812383E-4</v>
      </c>
      <c r="AF322">
        <f t="shared" si="123"/>
        <v>9.9969571113839328E-4</v>
      </c>
      <c r="AG322">
        <f t="shared" si="110"/>
        <v>2.2966976377645273E-3</v>
      </c>
      <c r="AH322">
        <f t="shared" si="116"/>
        <v>5.276425596851376E-3</v>
      </c>
      <c r="AI322">
        <f t="shared" si="122"/>
        <v>1.2122042806734849E-2</v>
      </c>
      <c r="AJ322">
        <f t="shared" si="108"/>
        <v>2.7849141262599915E-2</v>
      </c>
      <c r="AK322">
        <f t="shared" si="114"/>
        <v>6.3980525512816938E-2</v>
      </c>
      <c r="AL322">
        <f t="shared" si="120"/>
        <v>0.14698797426010388</v>
      </c>
    </row>
    <row r="323" spans="1:40" x14ac:dyDescent="0.2">
      <c r="A323">
        <v>309</v>
      </c>
      <c r="B323">
        <f t="shared" si="90"/>
        <v>30</v>
      </c>
      <c r="C323">
        <f t="shared" si="91"/>
        <v>8</v>
      </c>
      <c r="D323">
        <f t="shared" si="92"/>
        <v>741.33333333333337</v>
      </c>
      <c r="E323">
        <f t="shared" si="93"/>
        <v>-441.33333333333337</v>
      </c>
      <c r="F323" t="e">
        <f t="shared" si="94"/>
        <v>#N/A</v>
      </c>
      <c r="G323" t="e">
        <f t="shared" si="95"/>
        <v>#N/A</v>
      </c>
      <c r="H323">
        <f t="shared" si="96"/>
        <v>1.9501437300522396E-12</v>
      </c>
      <c r="I323">
        <f t="shared" si="101"/>
        <v>4.4802537894375795E-12</v>
      </c>
      <c r="J323">
        <f t="shared" si="106"/>
        <v>1.0292920315792361E-11</v>
      </c>
      <c r="K323">
        <f t="shared" si="112"/>
        <v>2.3646921269732499E-11</v>
      </c>
      <c r="L323">
        <f t="shared" si="118"/>
        <v>5.4326359126572243E-11</v>
      </c>
      <c r="M323">
        <f t="shared" si="124"/>
        <v>1.2480919872334339E-10</v>
      </c>
      <c r="N323">
        <f t="shared" si="88"/>
        <v>2.8673624252400524E-10</v>
      </c>
      <c r="O323">
        <f t="shared" si="99"/>
        <v>6.5874690021071151E-10</v>
      </c>
      <c r="P323">
        <f t="shared" si="104"/>
        <v>1.5134029612628805E-9</v>
      </c>
      <c r="Q323">
        <f t="shared" si="109"/>
        <v>3.4768869841006256E-9</v>
      </c>
      <c r="R323">
        <f t="shared" si="115"/>
        <v>7.9877887182939816E-9</v>
      </c>
      <c r="S323">
        <f t="shared" si="121"/>
        <v>1.8351119521536345E-8</v>
      </c>
      <c r="T323">
        <f t="shared" si="86"/>
        <v>4.2159801613485557E-8</v>
      </c>
      <c r="U323">
        <f t="shared" si="97"/>
        <v>9.6857789520824421E-8</v>
      </c>
      <c r="V323">
        <f t="shared" si="102"/>
        <v>2.2252076698244015E-7</v>
      </c>
      <c r="W323">
        <f t="shared" si="107"/>
        <v>5.1121847797081419E-7</v>
      </c>
      <c r="X323">
        <f t="shared" si="113"/>
        <v>1.1744716493783244E-6</v>
      </c>
      <c r="Y323">
        <f t="shared" si="119"/>
        <v>2.6982273032630722E-6</v>
      </c>
      <c r="Z323">
        <f t="shared" ref="Z323:Z386" si="125">$C$11*(EXP(-$C$7*($D323-($Z$14-1)*$C$3))-EXP(-$C$5*($D323-($Z$14-1)*$C$3)))</f>
        <v>6.1988985293327553E-6</v>
      </c>
      <c r="AA323">
        <f t="shared" si="89"/>
        <v>1.4241329086876151E-5</v>
      </c>
      <c r="AB323">
        <f t="shared" si="100"/>
        <v>3.2717982590132128E-5</v>
      </c>
      <c r="AC323">
        <f t="shared" si="105"/>
        <v>7.5166185560212817E-5</v>
      </c>
      <c r="AD323">
        <f t="shared" si="111"/>
        <v>1.726865474088367E-4</v>
      </c>
      <c r="AE323">
        <f t="shared" si="117"/>
        <v>3.9672950587729612E-4</v>
      </c>
      <c r="AF323">
        <f t="shared" si="123"/>
        <v>9.1144506156007343E-4</v>
      </c>
      <c r="AG323">
        <f t="shared" si="110"/>
        <v>2.0939508857684553E-3</v>
      </c>
      <c r="AH323">
        <f t="shared" si="116"/>
        <v>4.8106358758536185E-3</v>
      </c>
      <c r="AI323">
        <f t="shared" si="122"/>
        <v>1.105193903416554E-2</v>
      </c>
      <c r="AJ323">
        <f t="shared" si="108"/>
        <v>2.5390688376146955E-2</v>
      </c>
      <c r="AK323">
        <f t="shared" si="114"/>
        <v>5.833248393983835E-2</v>
      </c>
      <c r="AL323">
        <f t="shared" si="120"/>
        <v>0.13401275045313807</v>
      </c>
    </row>
    <row r="324" spans="1:40" x14ac:dyDescent="0.2">
      <c r="A324">
        <v>310</v>
      </c>
      <c r="B324">
        <f t="shared" si="90"/>
        <v>30</v>
      </c>
      <c r="C324">
        <f t="shared" si="91"/>
        <v>9</v>
      </c>
      <c r="D324">
        <f t="shared" si="92"/>
        <v>744</v>
      </c>
      <c r="E324">
        <f t="shared" si="93"/>
        <v>-444</v>
      </c>
      <c r="F324" t="e">
        <f t="shared" si="94"/>
        <v>#N/A</v>
      </c>
      <c r="G324" t="e">
        <f t="shared" si="95"/>
        <v>#N/A</v>
      </c>
      <c r="H324">
        <f t="shared" si="96"/>
        <v>1.7779898946094333E-12</v>
      </c>
      <c r="I324">
        <f t="shared" si="101"/>
        <v>4.0847481342784159E-12</v>
      </c>
      <c r="J324">
        <f t="shared" si="106"/>
        <v>9.3842869248456497E-12</v>
      </c>
      <c r="K324">
        <f t="shared" si="112"/>
        <v>2.1559429906780766E-11</v>
      </c>
      <c r="L324">
        <f t="shared" si="118"/>
        <v>4.9530563337185893E-11</v>
      </c>
      <c r="M324">
        <f t="shared" si="124"/>
        <v>1.1379135325500378E-10</v>
      </c>
      <c r="N324">
        <f t="shared" si="88"/>
        <v>2.6142388059381872E-10</v>
      </c>
      <c r="O324">
        <f t="shared" si="99"/>
        <v>6.0059436319012189E-10</v>
      </c>
      <c r="P324">
        <f t="shared" si="104"/>
        <v>1.3798035140339697E-9</v>
      </c>
      <c r="Q324">
        <f t="shared" si="109"/>
        <v>3.1699560535798992E-9</v>
      </c>
      <c r="R324">
        <f t="shared" si="115"/>
        <v>7.2826466083202471E-9</v>
      </c>
      <c r="S324">
        <f t="shared" si="121"/>
        <v>1.6731128358004412E-8</v>
      </c>
      <c r="T324">
        <f t="shared" si="86"/>
        <v>3.8438039244167821E-8</v>
      </c>
      <c r="U324">
        <f t="shared" si="97"/>
        <v>8.8307424898174111E-8</v>
      </c>
      <c r="V324">
        <f t="shared" si="102"/>
        <v>2.0287718742911363E-7</v>
      </c>
      <c r="W324">
        <f t="shared" si="107"/>
        <v>4.6608938293249603E-7</v>
      </c>
      <c r="X324">
        <f t="shared" si="113"/>
        <v>1.0707922149122809E-6</v>
      </c>
      <c r="Y324">
        <f t="shared" si="119"/>
        <v>2.4600345116267376E-6</v>
      </c>
      <c r="Z324">
        <f t="shared" si="125"/>
        <v>5.6516751934831363E-6</v>
      </c>
      <c r="AA324">
        <f t="shared" si="89"/>
        <v>1.2984139995463257E-5</v>
      </c>
      <c r="AB324">
        <f t="shared" si="100"/>
        <v>2.9829720507679708E-5</v>
      </c>
      <c r="AC324">
        <f t="shared" si="105"/>
        <v>6.8530701754386002E-5</v>
      </c>
      <c r="AD324">
        <f t="shared" si="111"/>
        <v>1.5744220874411129E-4</v>
      </c>
      <c r="AE324">
        <f t="shared" si="117"/>
        <v>3.6170721238292089E-4</v>
      </c>
      <c r="AF324">
        <f t="shared" si="123"/>
        <v>8.3098495970964812E-4</v>
      </c>
      <c r="AG324">
        <f t="shared" si="110"/>
        <v>1.9091021124915007E-3</v>
      </c>
      <c r="AH324">
        <f t="shared" si="116"/>
        <v>4.3859649122807032E-3</v>
      </c>
      <c r="AI324">
        <f t="shared" si="122"/>
        <v>1.0076301359623119E-2</v>
      </c>
      <c r="AJ324">
        <f t="shared" si="108"/>
        <v>2.3149261592506919E-2</v>
      </c>
      <c r="AK324">
        <f t="shared" si="114"/>
        <v>5.3183037421416487E-2</v>
      </c>
      <c r="AL324">
        <f t="shared" si="120"/>
        <v>0.12218251846832767</v>
      </c>
    </row>
    <row r="325" spans="1:40" s="1" customFormat="1" x14ac:dyDescent="0.2">
      <c r="A325" s="1">
        <v>311</v>
      </c>
      <c r="B325" s="1">
        <f t="shared" si="90"/>
        <v>31</v>
      </c>
      <c r="C325" s="1">
        <f t="shared" si="91"/>
        <v>0</v>
      </c>
      <c r="D325" s="1">
        <f t="shared" si="92"/>
        <v>744</v>
      </c>
      <c r="E325" s="1">
        <f t="shared" si="93"/>
        <v>-444</v>
      </c>
      <c r="F325" s="1" t="e">
        <f t="shared" si="94"/>
        <v>#N/A</v>
      </c>
      <c r="G325" s="1" t="e">
        <f t="shared" si="95"/>
        <v>#N/A</v>
      </c>
      <c r="H325" s="1">
        <f t="shared" si="96"/>
        <v>1.7779898946094333E-12</v>
      </c>
      <c r="I325" s="1">
        <f t="shared" si="101"/>
        <v>4.0847481342784159E-12</v>
      </c>
      <c r="J325" s="1">
        <f t="shared" si="106"/>
        <v>9.3842869248456497E-12</v>
      </c>
      <c r="K325" s="1">
        <f t="shared" si="112"/>
        <v>2.1559429906780766E-11</v>
      </c>
      <c r="L325" s="1">
        <f t="shared" si="118"/>
        <v>4.9530563337185893E-11</v>
      </c>
      <c r="M325" s="1">
        <f t="shared" si="124"/>
        <v>1.1379135325500378E-10</v>
      </c>
      <c r="N325" s="1">
        <f t="shared" si="88"/>
        <v>2.6142388059381872E-10</v>
      </c>
      <c r="O325" s="1">
        <f t="shared" si="99"/>
        <v>6.0059436319012189E-10</v>
      </c>
      <c r="P325" s="1">
        <f t="shared" si="104"/>
        <v>1.3798035140339697E-9</v>
      </c>
      <c r="Q325" s="1">
        <f t="shared" si="109"/>
        <v>3.1699560535798992E-9</v>
      </c>
      <c r="R325" s="1">
        <f t="shared" si="115"/>
        <v>7.2826466083202471E-9</v>
      </c>
      <c r="S325" s="1">
        <f t="shared" si="121"/>
        <v>1.6731128358004412E-8</v>
      </c>
      <c r="T325" s="1">
        <f t="shared" si="86"/>
        <v>3.8438039244167821E-8</v>
      </c>
      <c r="U325" s="1">
        <f t="shared" si="97"/>
        <v>8.8307424898174111E-8</v>
      </c>
      <c r="V325" s="1">
        <f t="shared" si="102"/>
        <v>2.0287718742911363E-7</v>
      </c>
      <c r="W325" s="1">
        <f t="shared" si="107"/>
        <v>4.6608938293249603E-7</v>
      </c>
      <c r="X325" s="1">
        <f t="shared" si="113"/>
        <v>1.0707922149122809E-6</v>
      </c>
      <c r="Y325" s="1">
        <f t="shared" si="119"/>
        <v>2.4600345116267376E-6</v>
      </c>
      <c r="Z325" s="1">
        <f t="shared" si="125"/>
        <v>5.6516751934831363E-6</v>
      </c>
      <c r="AA325" s="1">
        <f t="shared" si="89"/>
        <v>1.2984139995463257E-5</v>
      </c>
      <c r="AB325" s="1">
        <f t="shared" si="100"/>
        <v>2.9829720507679708E-5</v>
      </c>
      <c r="AC325" s="1">
        <f t="shared" si="105"/>
        <v>6.8530701754386002E-5</v>
      </c>
      <c r="AD325" s="1">
        <f t="shared" si="111"/>
        <v>1.5744220874411129E-4</v>
      </c>
      <c r="AE325" s="1">
        <f t="shared" si="117"/>
        <v>3.6170721238292089E-4</v>
      </c>
      <c r="AF325" s="1">
        <f t="shared" si="123"/>
        <v>8.3098495970964812E-4</v>
      </c>
      <c r="AG325" s="1">
        <f t="shared" si="110"/>
        <v>1.9091021124915007E-3</v>
      </c>
      <c r="AH325" s="1">
        <f t="shared" si="116"/>
        <v>4.3859649122807032E-3</v>
      </c>
      <c r="AI325" s="1">
        <f t="shared" si="122"/>
        <v>1.0076301359623119E-2</v>
      </c>
      <c r="AJ325" s="1">
        <f t="shared" si="108"/>
        <v>2.3149261592506919E-2</v>
      </c>
      <c r="AK325" s="1">
        <f t="shared" si="114"/>
        <v>5.3183037421416487E-2</v>
      </c>
      <c r="AL325" s="1">
        <f t="shared" si="120"/>
        <v>0.12218251846832767</v>
      </c>
      <c r="AM325" s="1">
        <f t="shared" ref="AM325:AM356" si="126">$C$11*(EXP(-$C$7*($D325-($AM$14-1)*$C$3))-EXP(-$C$5*($D325-($AM$14-1)*$C$3)))</f>
        <v>0</v>
      </c>
    </row>
    <row r="326" spans="1:40" x14ac:dyDescent="0.2">
      <c r="A326">
        <v>312</v>
      </c>
      <c r="B326">
        <f t="shared" si="90"/>
        <v>31</v>
      </c>
      <c r="C326">
        <f t="shared" si="91"/>
        <v>1</v>
      </c>
      <c r="D326">
        <f t="shared" si="92"/>
        <v>746.66666666666663</v>
      </c>
      <c r="E326">
        <f t="shared" si="93"/>
        <v>-446.66666666666663</v>
      </c>
      <c r="F326" t="e">
        <f t="shared" si="94"/>
        <v>#N/A</v>
      </c>
      <c r="G326" t="e">
        <f t="shared" si="95"/>
        <v>#N/A</v>
      </c>
      <c r="H326">
        <f t="shared" si="96"/>
        <v>1.6210333713446761E-12</v>
      </c>
      <c r="I326">
        <f t="shared" si="101"/>
        <v>3.7241567341178551E-12</v>
      </c>
      <c r="J326">
        <f t="shared" si="106"/>
        <v>8.5558654284646211E-12</v>
      </c>
      <c r="K326">
        <f t="shared" si="112"/>
        <v>1.965621708650663E-11</v>
      </c>
      <c r="L326">
        <f t="shared" si="118"/>
        <v>4.5158128465469556E-11</v>
      </c>
      <c r="M326">
        <f t="shared" si="124"/>
        <v>1.0374613576605933E-10</v>
      </c>
      <c r="N326">
        <f t="shared" si="88"/>
        <v>2.3834603098354283E-10</v>
      </c>
      <c r="O326">
        <f t="shared" si="99"/>
        <v>5.4757538742173606E-10</v>
      </c>
      <c r="P326">
        <f t="shared" si="104"/>
        <v>1.2579978935364249E-9</v>
      </c>
      <c r="Q326">
        <f t="shared" si="109"/>
        <v>2.8901202217900529E-9</v>
      </c>
      <c r="R326">
        <f t="shared" si="115"/>
        <v>6.6397526890277999E-9</v>
      </c>
      <c r="S326">
        <f t="shared" si="121"/>
        <v>1.5254145982946751E-8</v>
      </c>
      <c r="T326">
        <f t="shared" si="86"/>
        <v>3.5044824794991128E-8</v>
      </c>
      <c r="U326">
        <f t="shared" si="97"/>
        <v>8.0511865186331221E-8</v>
      </c>
      <c r="V326">
        <f t="shared" si="102"/>
        <v>1.8496769419456349E-7</v>
      </c>
      <c r="W326">
        <f t="shared" si="107"/>
        <v>4.2494417209777946E-7</v>
      </c>
      <c r="X326">
        <f t="shared" si="113"/>
        <v>9.7626534290859079E-7</v>
      </c>
      <c r="Y326">
        <f t="shared" si="119"/>
        <v>2.2428687868794292E-6</v>
      </c>
      <c r="Z326">
        <f t="shared" si="125"/>
        <v>5.1527593719251922E-6</v>
      </c>
      <c r="AA326">
        <f t="shared" si="89"/>
        <v>1.1837932428452048E-5</v>
      </c>
      <c r="AB326">
        <f t="shared" si="100"/>
        <v>2.7196427014257848E-5</v>
      </c>
      <c r="AC326">
        <f t="shared" si="105"/>
        <v>6.2480981946149851E-5</v>
      </c>
      <c r="AD326">
        <f t="shared" si="111"/>
        <v>1.4354360236028352E-4</v>
      </c>
      <c r="AE326">
        <f t="shared" si="117"/>
        <v>3.2977659980321246E-4</v>
      </c>
      <c r="AF326">
        <f t="shared" si="123"/>
        <v>7.5762767542093086E-4</v>
      </c>
      <c r="AG326">
        <f t="shared" si="110"/>
        <v>1.7405713289125018E-3</v>
      </c>
      <c r="AH326">
        <f t="shared" si="116"/>
        <v>3.9987828445535887E-3</v>
      </c>
      <c r="AI326">
        <f t="shared" si="122"/>
        <v>9.1867905510581438E-3</v>
      </c>
      <c r="AJ326">
        <f t="shared" si="108"/>
        <v>2.110570238740558E-2</v>
      </c>
      <c r="AK326">
        <f t="shared" si="114"/>
        <v>4.8488171226939422E-2</v>
      </c>
      <c r="AL326">
        <f t="shared" si="120"/>
        <v>0.11139656241541251</v>
      </c>
      <c r="AM326">
        <f t="shared" si="126"/>
        <v>0.21171434591476623</v>
      </c>
    </row>
    <row r="327" spans="1:40" x14ac:dyDescent="0.2">
      <c r="A327">
        <v>313</v>
      </c>
      <c r="B327">
        <f t="shared" si="90"/>
        <v>31</v>
      </c>
      <c r="C327">
        <f t="shared" si="91"/>
        <v>2</v>
      </c>
      <c r="D327">
        <f t="shared" si="92"/>
        <v>749.33333333333326</v>
      </c>
      <c r="E327">
        <f t="shared" si="93"/>
        <v>-449.33333333333326</v>
      </c>
      <c r="F327" t="e">
        <f t="shared" si="94"/>
        <v>#N/A</v>
      </c>
      <c r="G327" t="e">
        <f t="shared" si="95"/>
        <v>#N/A</v>
      </c>
      <c r="H327">
        <f t="shared" si="96"/>
        <v>1.4779325793582911E-12</v>
      </c>
      <c r="I327">
        <f t="shared" si="101"/>
        <v>3.3953974454107761E-12</v>
      </c>
      <c r="J327">
        <f t="shared" si="106"/>
        <v>7.8005749202089874E-12</v>
      </c>
      <c r="K327">
        <f t="shared" si="112"/>
        <v>1.7921015157750386E-11</v>
      </c>
      <c r="L327">
        <f t="shared" si="118"/>
        <v>4.1171681263169599E-11</v>
      </c>
      <c r="M327">
        <f t="shared" si="124"/>
        <v>9.4587685078930344E-11</v>
      </c>
      <c r="N327">
        <f t="shared" si="88"/>
        <v>2.173054365062898E-10</v>
      </c>
      <c r="O327">
        <f t="shared" si="99"/>
        <v>4.992367948933754E-10</v>
      </c>
      <c r="P327">
        <f t="shared" si="104"/>
        <v>1.1469449700960251E-9</v>
      </c>
      <c r="Q327">
        <f t="shared" si="109"/>
        <v>2.6349876008428556E-9</v>
      </c>
      <c r="R327">
        <f t="shared" si="115"/>
        <v>6.0536118450515453E-9</v>
      </c>
      <c r="S327">
        <f t="shared" si="121"/>
        <v>1.3907547936402554E-8</v>
      </c>
      <c r="T327">
        <f t="shared" ref="T327:T390" si="127">$C$11*(EXP(-$C$7*($D327-($T$14-1)*$C$3))-EXP(-$C$5*($D327-($T$14-1)*$C$3)))</f>
        <v>3.1951154873176046E-8</v>
      </c>
      <c r="U327">
        <f t="shared" si="97"/>
        <v>7.340447808614566E-8</v>
      </c>
      <c r="V327">
        <f t="shared" si="102"/>
        <v>1.6863920645394284E-7</v>
      </c>
      <c r="W327">
        <f t="shared" si="107"/>
        <v>3.8743115808329911E-7</v>
      </c>
      <c r="X327">
        <f t="shared" si="113"/>
        <v>8.9008306792976397E-7</v>
      </c>
      <c r="Y327">
        <f t="shared" si="119"/>
        <v>2.0448739118832644E-6</v>
      </c>
      <c r="Z327">
        <f t="shared" si="125"/>
        <v>4.6978865975133163E-6</v>
      </c>
      <c r="AA327">
        <f t="shared" si="89"/>
        <v>1.079290921305233E-5</v>
      </c>
      <c r="AB327">
        <f t="shared" si="100"/>
        <v>2.4795594117331113E-5</v>
      </c>
      <c r="AC327">
        <f t="shared" si="105"/>
        <v>5.6965316347504813E-5</v>
      </c>
      <c r="AD327">
        <f t="shared" si="111"/>
        <v>1.30871930360529E-4</v>
      </c>
      <c r="AE327">
        <f t="shared" si="117"/>
        <v>3.0066474224085241E-4</v>
      </c>
      <c r="AF327">
        <f t="shared" si="123"/>
        <v>6.9074618963534942E-4</v>
      </c>
      <c r="AG327">
        <f t="shared" si="110"/>
        <v>1.5869180235091906E-3</v>
      </c>
      <c r="AH327">
        <f t="shared" si="116"/>
        <v>3.6457802462403067E-3</v>
      </c>
      <c r="AI327">
        <f t="shared" si="122"/>
        <v>8.3758035430738526E-3</v>
      </c>
      <c r="AJ327">
        <f t="shared" ref="AJ327:AJ358" si="128">$C$11*(EXP(-$C$7*($D327-($AJ$14-1)*$C$3))-EXP(-$C$5*($D327-($AJ$14-1)*$C$3)))</f>
        <v>1.9242543503414547E-2</v>
      </c>
      <c r="AK327">
        <f t="shared" si="114"/>
        <v>4.4207756136662314E-2</v>
      </c>
      <c r="AL327">
        <f t="shared" si="120"/>
        <v>0.10156275308960366</v>
      </c>
      <c r="AM327">
        <f t="shared" si="126"/>
        <v>0.22636765044372925</v>
      </c>
    </row>
    <row r="328" spans="1:40" x14ac:dyDescent="0.2">
      <c r="A328">
        <v>314</v>
      </c>
      <c r="B328">
        <f t="shared" si="90"/>
        <v>31</v>
      </c>
      <c r="C328">
        <f t="shared" si="91"/>
        <v>3</v>
      </c>
      <c r="D328">
        <f t="shared" si="92"/>
        <v>752</v>
      </c>
      <c r="E328">
        <f t="shared" si="93"/>
        <v>-452</v>
      </c>
      <c r="F328" t="e">
        <f t="shared" si="94"/>
        <v>#N/A</v>
      </c>
      <c r="G328" t="e">
        <f t="shared" si="95"/>
        <v>#N/A</v>
      </c>
      <c r="H328">
        <f t="shared" si="96"/>
        <v>1.3474643691737975E-12</v>
      </c>
      <c r="I328">
        <f t="shared" si="101"/>
        <v>3.0956602085741175E-12</v>
      </c>
      <c r="J328">
        <f t="shared" si="106"/>
        <v>7.1119595784377348E-12</v>
      </c>
      <c r="K328">
        <f t="shared" si="112"/>
        <v>1.6338992537113667E-11</v>
      </c>
      <c r="L328">
        <f t="shared" si="118"/>
        <v>3.7537147699382605E-11</v>
      </c>
      <c r="M328">
        <f t="shared" si="124"/>
        <v>8.6237719627123077E-11</v>
      </c>
      <c r="N328">
        <f t="shared" si="88"/>
        <v>1.981222533487436E-10</v>
      </c>
      <c r="O328">
        <f t="shared" si="99"/>
        <v>4.5516541302001529E-10</v>
      </c>
      <c r="P328">
        <f t="shared" si="104"/>
        <v>1.0456955223752753E-9</v>
      </c>
      <c r="Q328">
        <f t="shared" si="109"/>
        <v>2.402377452760488E-9</v>
      </c>
      <c r="R328">
        <f t="shared" si="115"/>
        <v>5.5192140561358803E-9</v>
      </c>
      <c r="S328">
        <f t="shared" si="121"/>
        <v>1.2679824214319598E-8</v>
      </c>
      <c r="T328">
        <f t="shared" si="127"/>
        <v>2.9130586433280992E-8</v>
      </c>
      <c r="U328">
        <f t="shared" si="97"/>
        <v>6.6924513432017646E-8</v>
      </c>
      <c r="V328">
        <f t="shared" si="102"/>
        <v>1.5375215697667134E-7</v>
      </c>
      <c r="W328">
        <f t="shared" si="107"/>
        <v>3.532296995926965E-7</v>
      </c>
      <c r="X328">
        <f t="shared" si="113"/>
        <v>8.1150874971645335E-7</v>
      </c>
      <c r="Y328">
        <f t="shared" si="119"/>
        <v>1.8643575317299811E-6</v>
      </c>
      <c r="Z328">
        <f t="shared" si="125"/>
        <v>4.2831688596491243E-6</v>
      </c>
      <c r="AA328">
        <f t="shared" si="89"/>
        <v>9.8401380465069519E-6</v>
      </c>
      <c r="AB328">
        <f t="shared" si="100"/>
        <v>2.2606700773932549E-5</v>
      </c>
      <c r="AC328">
        <f t="shared" si="105"/>
        <v>5.1936559981853035E-5</v>
      </c>
      <c r="AD328">
        <f t="shared" si="111"/>
        <v>1.1931888203071885E-4</v>
      </c>
      <c r="AE328">
        <f t="shared" si="117"/>
        <v>2.7412280701754406E-4</v>
      </c>
      <c r="AF328">
        <f t="shared" si="123"/>
        <v>6.297688349764446E-4</v>
      </c>
      <c r="AG328">
        <f t="shared" si="110"/>
        <v>1.4468288495316827E-3</v>
      </c>
      <c r="AH328">
        <f t="shared" si="116"/>
        <v>3.3239398388385934E-3</v>
      </c>
      <c r="AI328">
        <f t="shared" si="122"/>
        <v>7.6364084499660045E-3</v>
      </c>
      <c r="AJ328">
        <f t="shared" si="128"/>
        <v>1.7543859649122806E-2</v>
      </c>
      <c r="AK328">
        <f t="shared" si="114"/>
        <v>4.0305205438492468E-2</v>
      </c>
      <c r="AL328">
        <f t="shared" si="120"/>
        <v>9.2597046304671707E-2</v>
      </c>
      <c r="AM328">
        <f t="shared" si="126"/>
        <v>0.21163565845759974</v>
      </c>
    </row>
    <row r="329" spans="1:40" x14ac:dyDescent="0.2">
      <c r="A329">
        <v>315</v>
      </c>
      <c r="B329">
        <f t="shared" si="90"/>
        <v>31</v>
      </c>
      <c r="C329">
        <f t="shared" si="91"/>
        <v>4</v>
      </c>
      <c r="D329">
        <f t="shared" si="92"/>
        <v>754.66666666666663</v>
      </c>
      <c r="E329">
        <f t="shared" si="93"/>
        <v>-454.66666666666663</v>
      </c>
      <c r="F329" t="e">
        <f t="shared" si="94"/>
        <v>#N/A</v>
      </c>
      <c r="G329" t="e">
        <f t="shared" si="95"/>
        <v>#N/A</v>
      </c>
      <c r="H329">
        <f t="shared" si="96"/>
        <v>1.2285135679066682E-12</v>
      </c>
      <c r="I329">
        <f t="shared" si="101"/>
        <v>2.8223830290918461E-12</v>
      </c>
      <c r="J329">
        <f t="shared" si="106"/>
        <v>6.4841334853787052E-12</v>
      </c>
      <c r="K329">
        <f t="shared" si="112"/>
        <v>1.489662693647142E-11</v>
      </c>
      <c r="L329">
        <f t="shared" si="118"/>
        <v>3.4223461713858491E-11</v>
      </c>
      <c r="M329">
        <f t="shared" si="124"/>
        <v>7.8624868346026531E-11</v>
      </c>
      <c r="N329">
        <f t="shared" si="88"/>
        <v>1.8063251386187825E-10</v>
      </c>
      <c r="O329">
        <f t="shared" si="99"/>
        <v>4.1498454306423739E-10</v>
      </c>
      <c r="P329">
        <f t="shared" si="104"/>
        <v>9.5338412393417152E-10</v>
      </c>
      <c r="Q329">
        <f t="shared" si="109"/>
        <v>2.1903015496869447E-9</v>
      </c>
      <c r="R329">
        <f t="shared" si="115"/>
        <v>5.0319915741456996E-9</v>
      </c>
      <c r="S329">
        <f t="shared" si="121"/>
        <v>1.1560480887160213E-8</v>
      </c>
      <c r="T329">
        <f t="shared" si="127"/>
        <v>2.6559010756111206E-8</v>
      </c>
      <c r="U329">
        <f t="shared" si="97"/>
        <v>6.1016583931787004E-8</v>
      </c>
      <c r="V329">
        <f t="shared" si="102"/>
        <v>1.4017929917996454E-7</v>
      </c>
      <c r="W329">
        <f t="shared" si="107"/>
        <v>3.2204746074532494E-7</v>
      </c>
      <c r="X329">
        <f t="shared" si="113"/>
        <v>7.3987077677825417E-7</v>
      </c>
      <c r="Y329">
        <f t="shared" si="119"/>
        <v>1.6997766883911151E-6</v>
      </c>
      <c r="Z329">
        <f t="shared" si="125"/>
        <v>3.905061371634364E-6</v>
      </c>
      <c r="AA329">
        <f t="shared" si="89"/>
        <v>8.9714751475177185E-6</v>
      </c>
      <c r="AB329">
        <f t="shared" si="100"/>
        <v>2.0611037487700776E-5</v>
      </c>
      <c r="AC329">
        <f t="shared" si="105"/>
        <v>4.7351729713808206E-5</v>
      </c>
      <c r="AD329">
        <f t="shared" si="111"/>
        <v>1.0878570805703143E-4</v>
      </c>
      <c r="AE329">
        <f t="shared" si="117"/>
        <v>2.499239277845994E-4</v>
      </c>
      <c r="AF329">
        <f t="shared" si="123"/>
        <v>5.7417440944113431E-4</v>
      </c>
      <c r="AG329">
        <f t="shared" ref="AG329:AG360" si="129">$C$11*(EXP(-$C$7*($D329-($AG$14-1)*$C$3))-EXP(-$C$5*($D329-($AG$14-1)*$C$3)))</f>
        <v>1.319106399212849E-3</v>
      </c>
      <c r="AH329">
        <f t="shared" si="116"/>
        <v>3.0305107016837239E-3</v>
      </c>
      <c r="AI329">
        <f t="shared" si="122"/>
        <v>6.9622853156500082E-3</v>
      </c>
      <c r="AJ329">
        <f t="shared" si="128"/>
        <v>1.5995131378214355E-2</v>
      </c>
      <c r="AK329">
        <f t="shared" si="114"/>
        <v>3.6747162204232561E-2</v>
      </c>
      <c r="AL329">
        <f t="shared" si="120"/>
        <v>8.442280953932943E-2</v>
      </c>
      <c r="AM329">
        <f t="shared" si="126"/>
        <v>0.19377999836034945</v>
      </c>
    </row>
    <row r="330" spans="1:40" x14ac:dyDescent="0.2">
      <c r="A330">
        <v>316</v>
      </c>
      <c r="B330">
        <f t="shared" si="90"/>
        <v>31</v>
      </c>
      <c r="C330">
        <f t="shared" si="91"/>
        <v>5</v>
      </c>
      <c r="D330">
        <f t="shared" si="92"/>
        <v>757.33333333333337</v>
      </c>
      <c r="E330">
        <f t="shared" si="93"/>
        <v>-457.33333333333337</v>
      </c>
      <c r="F330" t="e">
        <f t="shared" si="94"/>
        <v>#N/A</v>
      </c>
      <c r="G330" t="e">
        <f t="shared" si="95"/>
        <v>#N/A</v>
      </c>
      <c r="H330">
        <f t="shared" si="96"/>
        <v>1.1200634473593949E-12</v>
      </c>
      <c r="I330">
        <f t="shared" si="101"/>
        <v>2.5732300789480898E-12</v>
      </c>
      <c r="J330">
        <f t="shared" si="106"/>
        <v>5.9117303174331239E-12</v>
      </c>
      <c r="K330">
        <f t="shared" si="112"/>
        <v>1.3581589781643058E-11</v>
      </c>
      <c r="L330">
        <f t="shared" si="118"/>
        <v>3.1202299680835846E-11</v>
      </c>
      <c r="M330">
        <f t="shared" si="124"/>
        <v>7.1684060631001298E-11</v>
      </c>
      <c r="N330">
        <f t="shared" si="88"/>
        <v>1.6468672505267783E-10</v>
      </c>
      <c r="O330">
        <f t="shared" si="99"/>
        <v>3.7835074031572008E-10</v>
      </c>
      <c r="P330">
        <f t="shared" si="104"/>
        <v>8.692217460251561E-10</v>
      </c>
      <c r="Q330">
        <f t="shared" si="109"/>
        <v>1.996947179573495E-9</v>
      </c>
      <c r="R330">
        <f t="shared" si="115"/>
        <v>4.5877798803840855E-9</v>
      </c>
      <c r="S330">
        <f t="shared" si="121"/>
        <v>1.0539950403371387E-8</v>
      </c>
      <c r="T330">
        <f t="shared" si="127"/>
        <v>2.4214447380206099E-8</v>
      </c>
      <c r="U330">
        <f t="shared" si="97"/>
        <v>5.5630191745610023E-8</v>
      </c>
      <c r="V330">
        <f t="shared" si="102"/>
        <v>1.2780461949270376E-7</v>
      </c>
      <c r="W330">
        <f t="shared" si="107"/>
        <v>2.936179123445811E-7</v>
      </c>
      <c r="X330">
        <f t="shared" si="113"/>
        <v>6.7455682581576795E-7</v>
      </c>
      <c r="Y330">
        <f t="shared" si="119"/>
        <v>1.5497246323331882E-6</v>
      </c>
      <c r="Z330">
        <f t="shared" si="125"/>
        <v>3.5603322717190373E-6</v>
      </c>
      <c r="AA330">
        <f t="shared" si="89"/>
        <v>8.1794956475330304E-6</v>
      </c>
      <c r="AB330">
        <f t="shared" si="100"/>
        <v>1.8791546390053201E-5</v>
      </c>
      <c r="AC330">
        <f t="shared" si="105"/>
        <v>4.3171636852209169E-5</v>
      </c>
      <c r="AD330">
        <f t="shared" si="111"/>
        <v>9.9182376469324112E-5</v>
      </c>
      <c r="AE330">
        <f t="shared" si="117"/>
        <v>2.2786126539001828E-4</v>
      </c>
      <c r="AF330">
        <f t="shared" si="123"/>
        <v>5.2348772144211373E-4</v>
      </c>
      <c r="AG330">
        <f t="shared" si="129"/>
        <v>1.2026589689634042E-3</v>
      </c>
      <c r="AH330">
        <f t="shared" si="116"/>
        <v>2.762984758541386E-3</v>
      </c>
      <c r="AI330">
        <f t="shared" si="122"/>
        <v>6.347672094036738E-3</v>
      </c>
      <c r="AJ330">
        <f t="shared" si="128"/>
        <v>1.4583120984961173E-2</v>
      </c>
      <c r="AK330">
        <f t="shared" si="114"/>
        <v>3.3503214172295286E-2</v>
      </c>
      <c r="AL330">
        <f t="shared" si="120"/>
        <v>7.6970174012036846E-2</v>
      </c>
      <c r="AM330">
        <f t="shared" si="126"/>
        <v>0.17680382811963441</v>
      </c>
    </row>
    <row r="331" spans="1:40" x14ac:dyDescent="0.2">
      <c r="A331">
        <v>317</v>
      </c>
      <c r="B331">
        <f t="shared" si="90"/>
        <v>31</v>
      </c>
      <c r="C331">
        <f t="shared" si="91"/>
        <v>6</v>
      </c>
      <c r="D331">
        <f t="shared" si="92"/>
        <v>760</v>
      </c>
      <c r="E331">
        <f t="shared" si="93"/>
        <v>-460</v>
      </c>
      <c r="F331" t="e">
        <f t="shared" si="94"/>
        <v>#N/A</v>
      </c>
      <c r="G331" t="e">
        <f t="shared" si="95"/>
        <v>#N/A</v>
      </c>
      <c r="H331">
        <f t="shared" si="96"/>
        <v>1.0211870335696038E-12</v>
      </c>
      <c r="I331">
        <f t="shared" si="101"/>
        <v>2.346071731211412E-12</v>
      </c>
      <c r="J331">
        <f t="shared" si="106"/>
        <v>5.3898574766951907E-12</v>
      </c>
      <c r="K331">
        <f t="shared" si="112"/>
        <v>1.2382640834296472E-11</v>
      </c>
      <c r="L331">
        <f t="shared" si="118"/>
        <v>2.8447838313750943E-11</v>
      </c>
      <c r="M331">
        <f t="shared" si="124"/>
        <v>6.5355970148454668E-11</v>
      </c>
      <c r="N331">
        <f t="shared" ref="N331:N394" si="130">$C$11*(EXP(-$C$7*($D331-($N$14-1)*$C$3))-EXP(-$C$5*($D331-($N$14-1)*$C$3)))</f>
        <v>1.5014859079753045E-10</v>
      </c>
      <c r="O331">
        <f t="shared" si="99"/>
        <v>3.4495087850849236E-10</v>
      </c>
      <c r="P331">
        <f t="shared" si="104"/>
        <v>7.924890133949747E-10</v>
      </c>
      <c r="Q331">
        <f t="shared" si="109"/>
        <v>1.8206616520800614E-9</v>
      </c>
      <c r="R331">
        <f t="shared" si="115"/>
        <v>4.182782089501102E-9</v>
      </c>
      <c r="S331">
        <f t="shared" si="121"/>
        <v>9.6095098110419535E-9</v>
      </c>
      <c r="T331">
        <f t="shared" si="127"/>
        <v>2.2076856224543524E-8</v>
      </c>
      <c r="U331">
        <f t="shared" si="97"/>
        <v>5.07192968572784E-8</v>
      </c>
      <c r="V331">
        <f t="shared" si="102"/>
        <v>1.1652234573312398E-7</v>
      </c>
      <c r="W331">
        <f t="shared" si="107"/>
        <v>2.6769805372807064E-7</v>
      </c>
      <c r="X331">
        <f t="shared" si="113"/>
        <v>6.1500862790668418E-7</v>
      </c>
      <c r="Y331">
        <f t="shared" si="119"/>
        <v>1.4129187983707839E-6</v>
      </c>
      <c r="Z331">
        <f t="shared" si="125"/>
        <v>3.2460349988658138E-6</v>
      </c>
      <c r="AA331">
        <f t="shared" si="89"/>
        <v>7.4574301269199262E-6</v>
      </c>
      <c r="AB331">
        <f t="shared" si="100"/>
        <v>1.7132675438596497E-5</v>
      </c>
      <c r="AC331">
        <f t="shared" si="105"/>
        <v>3.9360552186027815E-5</v>
      </c>
      <c r="AD331">
        <f t="shared" si="111"/>
        <v>9.0426803095730208E-5</v>
      </c>
      <c r="AE331">
        <f t="shared" si="117"/>
        <v>2.0774623992741217E-4</v>
      </c>
      <c r="AF331">
        <f t="shared" si="123"/>
        <v>4.7727552812287512E-4</v>
      </c>
      <c r="AG331">
        <f t="shared" si="129"/>
        <v>1.0964912280701756E-3</v>
      </c>
      <c r="AH331">
        <f t="shared" si="116"/>
        <v>2.5190753399057793E-3</v>
      </c>
      <c r="AI331">
        <f t="shared" si="122"/>
        <v>5.7873153981267316E-3</v>
      </c>
      <c r="AJ331">
        <f t="shared" si="128"/>
        <v>1.329575935535437E-2</v>
      </c>
      <c r="AK331">
        <f t="shared" si="114"/>
        <v>3.0545633799864007E-2</v>
      </c>
      <c r="AL331">
        <f t="shared" si="120"/>
        <v>7.0175438596235928E-2</v>
      </c>
      <c r="AM331">
        <f t="shared" si="126"/>
        <v>0.16121653858511018</v>
      </c>
    </row>
    <row r="332" spans="1:40" x14ac:dyDescent="0.2">
      <c r="A332">
        <v>318</v>
      </c>
      <c r="B332">
        <f t="shared" si="90"/>
        <v>31</v>
      </c>
      <c r="C332">
        <f t="shared" si="91"/>
        <v>7</v>
      </c>
      <c r="D332">
        <f t="shared" si="92"/>
        <v>762.66666666666674</v>
      </c>
      <c r="E332">
        <f t="shared" si="93"/>
        <v>-462.66666666666674</v>
      </c>
      <c r="F332" t="e">
        <f t="shared" si="94"/>
        <v>#N/A</v>
      </c>
      <c r="G332" t="e">
        <f t="shared" si="95"/>
        <v>#N/A</v>
      </c>
      <c r="H332">
        <f t="shared" si="96"/>
        <v>9.3103918352946013E-13</v>
      </c>
      <c r="I332">
        <f t="shared" si="101"/>
        <v>2.1389663571161472E-12</v>
      </c>
      <c r="J332">
        <f t="shared" si="106"/>
        <v>4.914054271626638E-12</v>
      </c>
      <c r="K332">
        <f t="shared" si="112"/>
        <v>1.1289532116367347E-11</v>
      </c>
      <c r="L332">
        <f t="shared" si="118"/>
        <v>2.5936533941514733E-11</v>
      </c>
      <c r="M332">
        <f t="shared" si="124"/>
        <v>5.9586507745885487E-11</v>
      </c>
      <c r="N332">
        <f t="shared" si="130"/>
        <v>1.368938468554335E-10</v>
      </c>
      <c r="O332">
        <f t="shared" si="99"/>
        <v>3.1449947338410499E-10</v>
      </c>
      <c r="P332">
        <f t="shared" si="104"/>
        <v>7.2253005544751053E-10</v>
      </c>
      <c r="Q332">
        <f t="shared" si="109"/>
        <v>1.659938172256944E-9</v>
      </c>
      <c r="R332">
        <f t="shared" si="115"/>
        <v>3.8135364957366728E-9</v>
      </c>
      <c r="S332">
        <f t="shared" si="121"/>
        <v>8.7612061987477489E-9</v>
      </c>
      <c r="T332">
        <f t="shared" si="127"/>
        <v>2.0127966296582732E-8</v>
      </c>
      <c r="U332">
        <f t="shared" si="97"/>
        <v>4.62419235486407E-8</v>
      </c>
      <c r="V332">
        <f t="shared" si="102"/>
        <v>1.0623604302444447E-7</v>
      </c>
      <c r="W332">
        <f t="shared" si="107"/>
        <v>2.440663357271468E-7</v>
      </c>
      <c r="X332">
        <f t="shared" si="113"/>
        <v>5.6071719671985519E-7</v>
      </c>
      <c r="Y332">
        <f t="shared" si="119"/>
        <v>1.2881898429812932E-6</v>
      </c>
      <c r="Z332">
        <f t="shared" si="125"/>
        <v>2.9594831071130014E-6</v>
      </c>
      <c r="AA332">
        <f t="shared" si="89"/>
        <v>6.7991067535644374E-6</v>
      </c>
      <c r="AB332">
        <f t="shared" si="100"/>
        <v>1.5620245486537402E-5</v>
      </c>
      <c r="AC332">
        <f t="shared" si="105"/>
        <v>3.5885900590070752E-5</v>
      </c>
      <c r="AD332">
        <f t="shared" si="111"/>
        <v>8.2444149950802804E-5</v>
      </c>
      <c r="AE332">
        <f t="shared" si="117"/>
        <v>1.8940691885523198E-4</v>
      </c>
      <c r="AF332">
        <f t="shared" si="123"/>
        <v>4.3514283222812383E-4</v>
      </c>
      <c r="AG332">
        <f t="shared" si="129"/>
        <v>9.9969571113839328E-4</v>
      </c>
      <c r="AH332">
        <f t="shared" si="116"/>
        <v>2.2966976377645273E-3</v>
      </c>
      <c r="AI332">
        <f t="shared" si="122"/>
        <v>5.276425596851376E-3</v>
      </c>
      <c r="AJ332">
        <f t="shared" si="128"/>
        <v>1.2122042806734849E-2</v>
      </c>
      <c r="AK332">
        <f t="shared" si="114"/>
        <v>2.7849141262599915E-2</v>
      </c>
      <c r="AL332">
        <f t="shared" si="120"/>
        <v>6.3980525512816938E-2</v>
      </c>
      <c r="AM332">
        <f t="shared" si="126"/>
        <v>0.14698797426010388</v>
      </c>
    </row>
    <row r="333" spans="1:40" x14ac:dyDescent="0.2">
      <c r="A333">
        <v>319</v>
      </c>
      <c r="B333">
        <f t="shared" si="90"/>
        <v>31</v>
      </c>
      <c r="C333">
        <f t="shared" si="91"/>
        <v>8</v>
      </c>
      <c r="D333">
        <f t="shared" si="92"/>
        <v>765.33333333333337</v>
      </c>
      <c r="E333">
        <f t="shared" si="93"/>
        <v>-465.33333333333337</v>
      </c>
      <c r="F333" t="e">
        <f t="shared" si="94"/>
        <v>#N/A</v>
      </c>
      <c r="G333" t="e">
        <f t="shared" si="95"/>
        <v>#N/A</v>
      </c>
      <c r="H333">
        <f t="shared" si="96"/>
        <v>8.488493613526909E-13</v>
      </c>
      <c r="I333">
        <f t="shared" si="101"/>
        <v>1.9501437300522396E-12</v>
      </c>
      <c r="J333">
        <f t="shared" si="106"/>
        <v>4.4802537894375795E-12</v>
      </c>
      <c r="K333">
        <f t="shared" si="112"/>
        <v>1.0292920315792361E-11</v>
      </c>
      <c r="L333">
        <f t="shared" si="118"/>
        <v>2.3646921269732499E-11</v>
      </c>
      <c r="M333">
        <f t="shared" si="124"/>
        <v>5.4326359126572243E-11</v>
      </c>
      <c r="N333">
        <f t="shared" si="130"/>
        <v>1.2480919872334339E-10</v>
      </c>
      <c r="O333">
        <f t="shared" si="99"/>
        <v>2.8673624252400524E-10</v>
      </c>
      <c r="P333">
        <f t="shared" si="104"/>
        <v>6.5874690021071151E-10</v>
      </c>
      <c r="Q333">
        <f t="shared" si="109"/>
        <v>1.5134029612628805E-9</v>
      </c>
      <c r="R333">
        <f t="shared" si="115"/>
        <v>3.4768869841006256E-9</v>
      </c>
      <c r="S333">
        <f t="shared" si="121"/>
        <v>7.9877887182939816E-9</v>
      </c>
      <c r="T333">
        <f t="shared" si="127"/>
        <v>1.8351119521536345E-8</v>
      </c>
      <c r="U333">
        <f t="shared" si="97"/>
        <v>4.2159801613485557E-8</v>
      </c>
      <c r="V333">
        <f t="shared" si="102"/>
        <v>9.6857789520824421E-8</v>
      </c>
      <c r="W333">
        <f t="shared" si="107"/>
        <v>2.2252076698244015E-7</v>
      </c>
      <c r="X333">
        <f t="shared" si="113"/>
        <v>5.1121847797081419E-7</v>
      </c>
      <c r="Y333">
        <f t="shared" si="119"/>
        <v>1.1744716493783244E-6</v>
      </c>
      <c r="Z333">
        <f t="shared" si="125"/>
        <v>2.6982273032630722E-6</v>
      </c>
      <c r="AA333">
        <f t="shared" ref="AA333:AA396" si="131">$C$11*(EXP(-$C$7*($D333-($AA$14-1)*$C$3))-EXP(-$C$5*($D333-($AA$14-1)*$C$3)))</f>
        <v>6.1988985293327553E-6</v>
      </c>
      <c r="AB333">
        <f t="shared" si="100"/>
        <v>1.4241329086876151E-5</v>
      </c>
      <c r="AC333">
        <f t="shared" si="105"/>
        <v>3.2717982590132128E-5</v>
      </c>
      <c r="AD333">
        <f t="shared" si="111"/>
        <v>7.5166185560212817E-5</v>
      </c>
      <c r="AE333">
        <f t="shared" si="117"/>
        <v>1.726865474088367E-4</v>
      </c>
      <c r="AF333">
        <f t="shared" si="123"/>
        <v>3.9672950587729612E-4</v>
      </c>
      <c r="AG333">
        <f t="shared" si="129"/>
        <v>9.1144506156007343E-4</v>
      </c>
      <c r="AH333">
        <f t="shared" si="116"/>
        <v>2.0939508857684553E-3</v>
      </c>
      <c r="AI333">
        <f t="shared" si="122"/>
        <v>4.8106358758536185E-3</v>
      </c>
      <c r="AJ333">
        <f t="shared" si="128"/>
        <v>1.105193903416554E-2</v>
      </c>
      <c r="AK333">
        <f t="shared" si="114"/>
        <v>2.5390688376146955E-2</v>
      </c>
      <c r="AL333">
        <f t="shared" si="120"/>
        <v>5.833248393983835E-2</v>
      </c>
      <c r="AM333">
        <f t="shared" si="126"/>
        <v>0.13401275045313807</v>
      </c>
    </row>
    <row r="334" spans="1:40" x14ac:dyDescent="0.2">
      <c r="A334">
        <v>320</v>
      </c>
      <c r="B334">
        <f t="shared" si="90"/>
        <v>31</v>
      </c>
      <c r="C334">
        <f t="shared" si="91"/>
        <v>9</v>
      </c>
      <c r="D334">
        <f t="shared" si="92"/>
        <v>768</v>
      </c>
      <c r="E334">
        <f t="shared" si="93"/>
        <v>-468</v>
      </c>
      <c r="F334" t="e">
        <f t="shared" si="94"/>
        <v>#N/A</v>
      </c>
      <c r="G334" t="e">
        <f t="shared" si="95"/>
        <v>#N/A</v>
      </c>
      <c r="H334">
        <f t="shared" si="96"/>
        <v>7.73915052143532E-13</v>
      </c>
      <c r="I334">
        <f t="shared" si="101"/>
        <v>1.7779898946094333E-12</v>
      </c>
      <c r="J334">
        <f t="shared" si="106"/>
        <v>4.0847481342784159E-12</v>
      </c>
      <c r="K334">
        <f t="shared" si="112"/>
        <v>9.3842869248456497E-12</v>
      </c>
      <c r="L334">
        <f t="shared" si="118"/>
        <v>2.1559429906780766E-11</v>
      </c>
      <c r="M334">
        <f t="shared" si="124"/>
        <v>4.9530563337185893E-11</v>
      </c>
      <c r="N334">
        <f t="shared" si="130"/>
        <v>1.1379135325500378E-10</v>
      </c>
      <c r="O334">
        <f t="shared" si="99"/>
        <v>2.6142388059381872E-10</v>
      </c>
      <c r="P334">
        <f t="shared" si="104"/>
        <v>6.0059436319012189E-10</v>
      </c>
      <c r="Q334">
        <f t="shared" si="109"/>
        <v>1.3798035140339697E-9</v>
      </c>
      <c r="R334">
        <f t="shared" si="115"/>
        <v>3.1699560535798992E-9</v>
      </c>
      <c r="S334">
        <f t="shared" si="121"/>
        <v>7.2826466083202471E-9</v>
      </c>
      <c r="T334">
        <f t="shared" si="127"/>
        <v>1.6731128358004412E-8</v>
      </c>
      <c r="U334">
        <f t="shared" si="97"/>
        <v>3.8438039244167821E-8</v>
      </c>
      <c r="V334">
        <f t="shared" si="102"/>
        <v>8.8307424898174111E-8</v>
      </c>
      <c r="W334">
        <f t="shared" si="107"/>
        <v>2.0287718742911363E-7</v>
      </c>
      <c r="X334">
        <f t="shared" si="113"/>
        <v>4.6608938293249603E-7</v>
      </c>
      <c r="Y334">
        <f t="shared" si="119"/>
        <v>1.0707922149122809E-6</v>
      </c>
      <c r="Z334">
        <f t="shared" si="125"/>
        <v>2.4600345116267376E-6</v>
      </c>
      <c r="AA334">
        <f t="shared" si="131"/>
        <v>5.6516751934831363E-6</v>
      </c>
      <c r="AB334">
        <f t="shared" si="100"/>
        <v>1.2984139995463257E-5</v>
      </c>
      <c r="AC334">
        <f t="shared" si="105"/>
        <v>2.9829720507679708E-5</v>
      </c>
      <c r="AD334">
        <f t="shared" si="111"/>
        <v>6.8530701754386002E-5</v>
      </c>
      <c r="AE334">
        <f t="shared" si="117"/>
        <v>1.5744220874411129E-4</v>
      </c>
      <c r="AF334">
        <f t="shared" si="123"/>
        <v>3.6170721238292089E-4</v>
      </c>
      <c r="AG334">
        <f t="shared" si="129"/>
        <v>8.3098495970964812E-4</v>
      </c>
      <c r="AH334">
        <f t="shared" si="116"/>
        <v>1.9091021124915007E-3</v>
      </c>
      <c r="AI334">
        <f t="shared" si="122"/>
        <v>4.3859649122807032E-3</v>
      </c>
      <c r="AJ334">
        <f t="shared" si="128"/>
        <v>1.0076301359623119E-2</v>
      </c>
      <c r="AK334">
        <f t="shared" si="114"/>
        <v>2.3149261592506919E-2</v>
      </c>
      <c r="AL334">
        <f t="shared" si="120"/>
        <v>5.3183037421416487E-2</v>
      </c>
      <c r="AM334">
        <f t="shared" si="126"/>
        <v>0.12218251846832767</v>
      </c>
    </row>
    <row r="335" spans="1:40" s="1" customFormat="1" x14ac:dyDescent="0.2">
      <c r="A335" s="1">
        <v>321</v>
      </c>
      <c r="B335" s="1">
        <f t="shared" ref="B335:B398" si="132">FLOOR(A335-1,10)/10</f>
        <v>32</v>
      </c>
      <c r="C335" s="1">
        <f t="shared" ref="C335:C398" si="133">MOD(A335-1,10)</f>
        <v>0</v>
      </c>
      <c r="D335" s="1">
        <f t="shared" ref="D335:D398" si="134">(B335+C335/9)*$C$3</f>
        <v>768</v>
      </c>
      <c r="E335" s="1">
        <f t="shared" ref="E335:E398" si="135">$G$11-D335</f>
        <v>-468</v>
      </c>
      <c r="F335" s="1" t="e">
        <f t="shared" ref="F335:F398" si="136">IF(E335&lt;0,NA(),D335)</f>
        <v>#N/A</v>
      </c>
      <c r="G335" s="1" t="e">
        <f t="shared" ref="G335:G398" si="137">IF(E335&lt;0,NA(),SUM(H335:AZ335))</f>
        <v>#N/A</v>
      </c>
      <c r="H335" s="1">
        <f t="shared" ref="H335:H398" si="138">$C$10*(EXP(-$C$7*D335)-EXP(-$C$5*D335))</f>
        <v>7.73915052143532E-13</v>
      </c>
      <c r="I335" s="1">
        <f t="shared" si="101"/>
        <v>1.7779898946094333E-12</v>
      </c>
      <c r="J335" s="1">
        <f t="shared" si="106"/>
        <v>4.0847481342784159E-12</v>
      </c>
      <c r="K335" s="1">
        <f t="shared" si="112"/>
        <v>9.3842869248456497E-12</v>
      </c>
      <c r="L335" s="1">
        <f t="shared" si="118"/>
        <v>2.1559429906780766E-11</v>
      </c>
      <c r="M335" s="1">
        <f t="shared" si="124"/>
        <v>4.9530563337185893E-11</v>
      </c>
      <c r="N335" s="1">
        <f t="shared" si="130"/>
        <v>1.1379135325500378E-10</v>
      </c>
      <c r="O335" s="1">
        <f t="shared" si="99"/>
        <v>2.6142388059381872E-10</v>
      </c>
      <c r="P335" s="1">
        <f t="shared" si="104"/>
        <v>6.0059436319012189E-10</v>
      </c>
      <c r="Q335" s="1">
        <f t="shared" si="109"/>
        <v>1.3798035140339697E-9</v>
      </c>
      <c r="R335" s="1">
        <f t="shared" si="115"/>
        <v>3.1699560535798992E-9</v>
      </c>
      <c r="S335" s="1">
        <f t="shared" si="121"/>
        <v>7.2826466083202471E-9</v>
      </c>
      <c r="T335" s="1">
        <f t="shared" si="127"/>
        <v>1.6731128358004412E-8</v>
      </c>
      <c r="U335" s="1">
        <f t="shared" si="97"/>
        <v>3.8438039244167821E-8</v>
      </c>
      <c r="V335" s="1">
        <f t="shared" si="102"/>
        <v>8.8307424898174111E-8</v>
      </c>
      <c r="W335" s="1">
        <f t="shared" si="107"/>
        <v>2.0287718742911363E-7</v>
      </c>
      <c r="X335" s="1">
        <f t="shared" si="113"/>
        <v>4.6608938293249603E-7</v>
      </c>
      <c r="Y335" s="1">
        <f t="shared" si="119"/>
        <v>1.0707922149122809E-6</v>
      </c>
      <c r="Z335" s="1">
        <f t="shared" si="125"/>
        <v>2.4600345116267376E-6</v>
      </c>
      <c r="AA335" s="1">
        <f t="shared" si="131"/>
        <v>5.6516751934831363E-6</v>
      </c>
      <c r="AB335" s="1">
        <f t="shared" si="100"/>
        <v>1.2984139995463257E-5</v>
      </c>
      <c r="AC335" s="1">
        <f t="shared" si="105"/>
        <v>2.9829720507679708E-5</v>
      </c>
      <c r="AD335" s="1">
        <f t="shared" si="111"/>
        <v>6.8530701754386002E-5</v>
      </c>
      <c r="AE335" s="1">
        <f t="shared" si="117"/>
        <v>1.5744220874411129E-4</v>
      </c>
      <c r="AF335" s="1">
        <f t="shared" si="123"/>
        <v>3.6170721238292089E-4</v>
      </c>
      <c r="AG335" s="1">
        <f t="shared" si="129"/>
        <v>8.3098495970964812E-4</v>
      </c>
      <c r="AH335" s="1">
        <f t="shared" si="116"/>
        <v>1.9091021124915007E-3</v>
      </c>
      <c r="AI335" s="1">
        <f t="shared" si="122"/>
        <v>4.3859649122807032E-3</v>
      </c>
      <c r="AJ335" s="1">
        <f t="shared" si="128"/>
        <v>1.0076301359623119E-2</v>
      </c>
      <c r="AK335" s="1">
        <f t="shared" si="114"/>
        <v>2.3149261592506919E-2</v>
      </c>
      <c r="AL335" s="1">
        <f t="shared" si="120"/>
        <v>5.3183037421416487E-2</v>
      </c>
      <c r="AM335" s="1">
        <f t="shared" si="126"/>
        <v>0.12218251846832767</v>
      </c>
      <c r="AN335" s="1">
        <f t="shared" ref="AN335:AN366" si="139">$C$11*(EXP(-$C$7*($D335-($AN$14-1)*$C$3))-EXP(-$C$5*($D335-($AN$14-1)*$C$3)))</f>
        <v>0</v>
      </c>
    </row>
    <row r="336" spans="1:40" x14ac:dyDescent="0.2">
      <c r="A336">
        <v>322</v>
      </c>
      <c r="B336">
        <f t="shared" si="132"/>
        <v>32</v>
      </c>
      <c r="C336">
        <f t="shared" si="133"/>
        <v>1</v>
      </c>
      <c r="D336">
        <f t="shared" si="134"/>
        <v>770.66666666666674</v>
      </c>
      <c r="E336">
        <f t="shared" si="135"/>
        <v>-470.66666666666674</v>
      </c>
      <c r="F336" t="e">
        <f t="shared" si="136"/>
        <v>#N/A</v>
      </c>
      <c r="G336" t="e">
        <f t="shared" si="137"/>
        <v>#N/A</v>
      </c>
      <c r="H336">
        <f t="shared" si="138"/>
        <v>7.0559575727295899E-13</v>
      </c>
      <c r="I336">
        <f t="shared" si="101"/>
        <v>1.6210333713446704E-12</v>
      </c>
      <c r="J336">
        <f t="shared" si="106"/>
        <v>3.7241567341178421E-12</v>
      </c>
      <c r="K336">
        <f t="shared" si="112"/>
        <v>8.5558654284645904E-12</v>
      </c>
      <c r="L336">
        <f t="shared" si="118"/>
        <v>1.9656217086506555E-11</v>
      </c>
      <c r="M336">
        <f t="shared" si="124"/>
        <v>4.5158128465469395E-11</v>
      </c>
      <c r="N336">
        <f t="shared" si="130"/>
        <v>1.0374613576605896E-10</v>
      </c>
      <c r="O336">
        <f t="shared" si="99"/>
        <v>2.38346030983542E-10</v>
      </c>
      <c r="P336">
        <f t="shared" si="104"/>
        <v>5.475753874217342E-10</v>
      </c>
      <c r="Q336">
        <f t="shared" si="109"/>
        <v>1.2579978935364204E-9</v>
      </c>
      <c r="R336">
        <f t="shared" si="115"/>
        <v>2.8901202217900425E-9</v>
      </c>
      <c r="S336">
        <f t="shared" si="121"/>
        <v>6.6397526890277767E-9</v>
      </c>
      <c r="T336">
        <f t="shared" si="127"/>
        <v>1.5254145982946695E-8</v>
      </c>
      <c r="U336">
        <f t="shared" si="97"/>
        <v>3.5044824794991002E-8</v>
      </c>
      <c r="V336">
        <f t="shared" si="102"/>
        <v>8.0511865186330943E-8</v>
      </c>
      <c r="W336">
        <f t="shared" si="107"/>
        <v>1.8496769419456248E-7</v>
      </c>
      <c r="X336">
        <f t="shared" si="113"/>
        <v>4.2494417209777718E-7</v>
      </c>
      <c r="Y336">
        <f t="shared" si="119"/>
        <v>9.7626534290858719E-7</v>
      </c>
      <c r="Z336">
        <f t="shared" si="125"/>
        <v>2.2428687868794212E-6</v>
      </c>
      <c r="AA336">
        <f t="shared" si="131"/>
        <v>5.1527593719251736E-6</v>
      </c>
      <c r="AB336">
        <f t="shared" si="100"/>
        <v>1.1837932428452007E-5</v>
      </c>
      <c r="AC336">
        <f t="shared" si="105"/>
        <v>2.7196427014257753E-5</v>
      </c>
      <c r="AD336">
        <f t="shared" si="111"/>
        <v>6.2480981946149621E-5</v>
      </c>
      <c r="AE336">
        <f t="shared" si="117"/>
        <v>1.435436023602829E-4</v>
      </c>
      <c r="AF336">
        <f t="shared" si="123"/>
        <v>3.29776599803211E-4</v>
      </c>
      <c r="AG336">
        <f t="shared" si="129"/>
        <v>7.5762767542092804E-4</v>
      </c>
      <c r="AH336">
        <f t="shared" si="116"/>
        <v>1.7405713289124955E-3</v>
      </c>
      <c r="AI336">
        <f t="shared" si="122"/>
        <v>3.998782844553574E-3</v>
      </c>
      <c r="AJ336">
        <f t="shared" si="128"/>
        <v>9.1867905510581074E-3</v>
      </c>
      <c r="AK336">
        <f t="shared" si="114"/>
        <v>2.1105702387405507E-2</v>
      </c>
      <c r="AL336">
        <f t="shared" si="120"/>
        <v>4.8488171226939228E-2</v>
      </c>
      <c r="AM336">
        <f t="shared" si="126"/>
        <v>0.11139656241541207</v>
      </c>
      <c r="AN336">
        <f t="shared" si="139"/>
        <v>0.21171434591476873</v>
      </c>
    </row>
    <row r="337" spans="1:41" x14ac:dyDescent="0.2">
      <c r="A337">
        <v>323</v>
      </c>
      <c r="B337">
        <f t="shared" si="132"/>
        <v>32</v>
      </c>
      <c r="C337">
        <f t="shared" si="133"/>
        <v>2</v>
      </c>
      <c r="D337">
        <f t="shared" si="134"/>
        <v>773.33333333333326</v>
      </c>
      <c r="E337">
        <f t="shared" si="135"/>
        <v>-473.33333333333326</v>
      </c>
      <c r="F337" t="e">
        <f t="shared" si="136"/>
        <v>#N/A</v>
      </c>
      <c r="G337" t="e">
        <f t="shared" si="137"/>
        <v>#N/A</v>
      </c>
      <c r="H337">
        <f t="shared" si="138"/>
        <v>6.433075197370269E-13</v>
      </c>
      <c r="I337">
        <f t="shared" si="101"/>
        <v>1.4779325793582911E-12</v>
      </c>
      <c r="J337">
        <f t="shared" si="106"/>
        <v>3.3953974454107761E-12</v>
      </c>
      <c r="K337">
        <f t="shared" si="112"/>
        <v>7.8005749202089874E-12</v>
      </c>
      <c r="L337">
        <f t="shared" si="118"/>
        <v>1.7921015157750386E-11</v>
      </c>
      <c r="M337">
        <f t="shared" si="124"/>
        <v>4.1171681263169599E-11</v>
      </c>
      <c r="N337">
        <f t="shared" si="130"/>
        <v>9.4587685078930344E-11</v>
      </c>
      <c r="O337">
        <f t="shared" si="99"/>
        <v>2.173054365062898E-10</v>
      </c>
      <c r="P337">
        <f t="shared" si="104"/>
        <v>4.992367948933754E-10</v>
      </c>
      <c r="Q337">
        <f t="shared" si="109"/>
        <v>1.1469449700960251E-9</v>
      </c>
      <c r="R337">
        <f t="shared" si="115"/>
        <v>2.6349876008428556E-9</v>
      </c>
      <c r="S337">
        <f t="shared" si="121"/>
        <v>6.0536118450515453E-9</v>
      </c>
      <c r="T337">
        <f t="shared" si="127"/>
        <v>1.3907547936402554E-8</v>
      </c>
      <c r="U337">
        <f t="shared" ref="U337:U400" si="140">$C$11*(EXP(-$C$7*($D337-($U$14-1)*$C$3))-EXP(-$C$5*($D337-($U$14-1)*$C$3)))</f>
        <v>3.1951154873176046E-8</v>
      </c>
      <c r="V337">
        <f t="shared" si="102"/>
        <v>7.340447808614566E-8</v>
      </c>
      <c r="W337">
        <f t="shared" si="107"/>
        <v>1.6863920645394284E-7</v>
      </c>
      <c r="X337">
        <f t="shared" si="113"/>
        <v>3.8743115808329911E-7</v>
      </c>
      <c r="Y337">
        <f t="shared" si="119"/>
        <v>8.9008306792976397E-7</v>
      </c>
      <c r="Z337">
        <f t="shared" si="125"/>
        <v>2.0448739118832644E-6</v>
      </c>
      <c r="AA337">
        <f t="shared" si="131"/>
        <v>4.6978865975133163E-6</v>
      </c>
      <c r="AB337">
        <f t="shared" si="100"/>
        <v>1.079290921305233E-5</v>
      </c>
      <c r="AC337">
        <f t="shared" si="105"/>
        <v>2.4795594117331113E-5</v>
      </c>
      <c r="AD337">
        <f t="shared" si="111"/>
        <v>5.6965316347504813E-5</v>
      </c>
      <c r="AE337">
        <f t="shared" si="117"/>
        <v>1.30871930360529E-4</v>
      </c>
      <c r="AF337">
        <f t="shared" si="123"/>
        <v>3.0066474224085241E-4</v>
      </c>
      <c r="AG337">
        <f t="shared" si="129"/>
        <v>6.9074618963534942E-4</v>
      </c>
      <c r="AH337">
        <f t="shared" si="116"/>
        <v>1.5869180235091906E-3</v>
      </c>
      <c r="AI337">
        <f t="shared" si="122"/>
        <v>3.6457802462403067E-3</v>
      </c>
      <c r="AJ337">
        <f t="shared" si="128"/>
        <v>8.3758035430738526E-3</v>
      </c>
      <c r="AK337">
        <f t="shared" ref="AK337:AK368" si="141">$C$11*(EXP(-$C$7*($D337-($AK$14-1)*$C$3))-EXP(-$C$5*($D337-($AK$14-1)*$C$3)))</f>
        <v>1.9242543503414547E-2</v>
      </c>
      <c r="AL337">
        <f t="shared" si="120"/>
        <v>4.4207756136662314E-2</v>
      </c>
      <c r="AM337">
        <f t="shared" si="126"/>
        <v>0.10156275308960366</v>
      </c>
      <c r="AN337">
        <f t="shared" si="139"/>
        <v>0.22636765044372925</v>
      </c>
    </row>
    <row r="338" spans="1:41" x14ac:dyDescent="0.2">
      <c r="A338">
        <v>324</v>
      </c>
      <c r="B338">
        <f t="shared" si="132"/>
        <v>32</v>
      </c>
      <c r="C338">
        <f t="shared" si="133"/>
        <v>3</v>
      </c>
      <c r="D338">
        <f t="shared" si="134"/>
        <v>776</v>
      </c>
      <c r="E338">
        <f t="shared" si="135"/>
        <v>-476</v>
      </c>
      <c r="F338" t="e">
        <f t="shared" si="136"/>
        <v>#N/A</v>
      </c>
      <c r="G338" t="e">
        <f t="shared" si="137"/>
        <v>#N/A</v>
      </c>
      <c r="H338">
        <f t="shared" si="138"/>
        <v>5.8651793280285502E-13</v>
      </c>
      <c r="I338">
        <f t="shared" si="101"/>
        <v>1.3474643691737975E-12</v>
      </c>
      <c r="J338">
        <f t="shared" si="106"/>
        <v>3.0956602085741175E-12</v>
      </c>
      <c r="K338">
        <f t="shared" si="112"/>
        <v>7.1119595784377348E-12</v>
      </c>
      <c r="L338">
        <f t="shared" si="118"/>
        <v>1.6338992537113667E-11</v>
      </c>
      <c r="M338">
        <f t="shared" si="124"/>
        <v>3.7537147699382605E-11</v>
      </c>
      <c r="N338">
        <f t="shared" si="130"/>
        <v>8.6237719627123077E-11</v>
      </c>
      <c r="O338">
        <f t="shared" si="99"/>
        <v>1.981222533487436E-10</v>
      </c>
      <c r="P338">
        <f t="shared" si="104"/>
        <v>4.5516541302001529E-10</v>
      </c>
      <c r="Q338">
        <f t="shared" si="109"/>
        <v>1.0456955223752753E-9</v>
      </c>
      <c r="R338">
        <f t="shared" si="115"/>
        <v>2.402377452760488E-9</v>
      </c>
      <c r="S338">
        <f t="shared" si="121"/>
        <v>5.5192140561358803E-9</v>
      </c>
      <c r="T338">
        <f t="shared" si="127"/>
        <v>1.2679824214319598E-8</v>
      </c>
      <c r="U338">
        <f t="shared" si="140"/>
        <v>2.9130586433280992E-8</v>
      </c>
      <c r="V338">
        <f t="shared" si="102"/>
        <v>6.6924513432017646E-8</v>
      </c>
      <c r="W338">
        <f t="shared" si="107"/>
        <v>1.5375215697667134E-7</v>
      </c>
      <c r="X338">
        <f t="shared" si="113"/>
        <v>3.532296995926965E-7</v>
      </c>
      <c r="Y338">
        <f t="shared" si="119"/>
        <v>8.1150874971645335E-7</v>
      </c>
      <c r="Z338">
        <f t="shared" si="125"/>
        <v>1.8643575317299811E-6</v>
      </c>
      <c r="AA338">
        <f t="shared" si="131"/>
        <v>4.2831688596491243E-6</v>
      </c>
      <c r="AB338">
        <f t="shared" si="100"/>
        <v>9.8401380465069519E-6</v>
      </c>
      <c r="AC338">
        <f t="shared" si="105"/>
        <v>2.2606700773932549E-5</v>
      </c>
      <c r="AD338">
        <f t="shared" si="111"/>
        <v>5.1936559981853035E-5</v>
      </c>
      <c r="AE338">
        <f t="shared" si="117"/>
        <v>1.1931888203071885E-4</v>
      </c>
      <c r="AF338">
        <f t="shared" si="123"/>
        <v>2.7412280701754406E-4</v>
      </c>
      <c r="AG338">
        <f t="shared" si="129"/>
        <v>6.297688349764446E-4</v>
      </c>
      <c r="AH338">
        <f t="shared" si="116"/>
        <v>1.4468288495316827E-3</v>
      </c>
      <c r="AI338">
        <f t="shared" si="122"/>
        <v>3.3239398388385934E-3</v>
      </c>
      <c r="AJ338">
        <f t="shared" si="128"/>
        <v>7.6364084499660045E-3</v>
      </c>
      <c r="AK338">
        <f t="shared" si="141"/>
        <v>1.7543859649122806E-2</v>
      </c>
      <c r="AL338">
        <f t="shared" si="120"/>
        <v>4.0305205438492468E-2</v>
      </c>
      <c r="AM338">
        <f t="shared" si="126"/>
        <v>9.2597046304671707E-2</v>
      </c>
      <c r="AN338">
        <f t="shared" si="139"/>
        <v>0.21163565845759974</v>
      </c>
    </row>
    <row r="339" spans="1:41" x14ac:dyDescent="0.2">
      <c r="A339">
        <v>325</v>
      </c>
      <c r="B339">
        <f t="shared" si="132"/>
        <v>32</v>
      </c>
      <c r="C339">
        <f t="shared" si="133"/>
        <v>4</v>
      </c>
      <c r="D339">
        <f t="shared" si="134"/>
        <v>778.66666666666663</v>
      </c>
      <c r="E339">
        <f t="shared" si="135"/>
        <v>-478.66666666666663</v>
      </c>
      <c r="F339" t="e">
        <f t="shared" si="136"/>
        <v>#N/A</v>
      </c>
      <c r="G339" t="e">
        <f t="shared" si="137"/>
        <v>#N/A</v>
      </c>
      <c r="H339">
        <f t="shared" si="138"/>
        <v>5.3474158927904054E-13</v>
      </c>
      <c r="I339">
        <f t="shared" si="101"/>
        <v>1.2285135679066682E-12</v>
      </c>
      <c r="J339">
        <f t="shared" si="106"/>
        <v>2.8223830290918461E-12</v>
      </c>
      <c r="K339">
        <f t="shared" si="112"/>
        <v>6.4841334853787052E-12</v>
      </c>
      <c r="L339">
        <f t="shared" si="118"/>
        <v>1.489662693647142E-11</v>
      </c>
      <c r="M339">
        <f t="shared" si="124"/>
        <v>3.4223461713858491E-11</v>
      </c>
      <c r="N339">
        <f t="shared" si="130"/>
        <v>7.8624868346026531E-11</v>
      </c>
      <c r="O339">
        <f t="shared" si="99"/>
        <v>1.8063251386187825E-10</v>
      </c>
      <c r="P339">
        <f t="shared" si="104"/>
        <v>4.1498454306423739E-10</v>
      </c>
      <c r="Q339">
        <f t="shared" si="109"/>
        <v>9.5338412393417152E-10</v>
      </c>
      <c r="R339">
        <f t="shared" si="115"/>
        <v>2.1903015496869447E-9</v>
      </c>
      <c r="S339">
        <f t="shared" si="121"/>
        <v>5.0319915741456996E-9</v>
      </c>
      <c r="T339">
        <f t="shared" si="127"/>
        <v>1.1560480887160213E-8</v>
      </c>
      <c r="U339">
        <f t="shared" si="140"/>
        <v>2.6559010756111206E-8</v>
      </c>
      <c r="V339">
        <f t="shared" si="102"/>
        <v>6.1016583931787004E-8</v>
      </c>
      <c r="W339">
        <f t="shared" si="107"/>
        <v>1.4017929917996454E-7</v>
      </c>
      <c r="X339">
        <f t="shared" si="113"/>
        <v>3.2204746074532494E-7</v>
      </c>
      <c r="Y339">
        <f t="shared" si="119"/>
        <v>7.3987077677825417E-7</v>
      </c>
      <c r="Z339">
        <f t="shared" si="125"/>
        <v>1.6997766883911151E-6</v>
      </c>
      <c r="AA339">
        <f t="shared" si="131"/>
        <v>3.905061371634364E-6</v>
      </c>
      <c r="AB339">
        <f t="shared" si="100"/>
        <v>8.9714751475177185E-6</v>
      </c>
      <c r="AC339">
        <f t="shared" si="105"/>
        <v>2.0611037487700776E-5</v>
      </c>
      <c r="AD339">
        <f t="shared" si="111"/>
        <v>4.7351729713808206E-5</v>
      </c>
      <c r="AE339">
        <f t="shared" si="117"/>
        <v>1.0878570805703143E-4</v>
      </c>
      <c r="AF339">
        <f t="shared" si="123"/>
        <v>2.499239277845994E-4</v>
      </c>
      <c r="AG339">
        <f t="shared" si="129"/>
        <v>5.7417440944113431E-4</v>
      </c>
      <c r="AH339">
        <f t="shared" ref="AH339:AH370" si="142">$C$11*(EXP(-$C$7*($D339-($AH$14-1)*$C$3))-EXP(-$C$5*($D339-($AH$14-1)*$C$3)))</f>
        <v>1.319106399212849E-3</v>
      </c>
      <c r="AI339">
        <f t="shared" si="122"/>
        <v>3.0305107016837239E-3</v>
      </c>
      <c r="AJ339">
        <f t="shared" si="128"/>
        <v>6.9622853156500082E-3</v>
      </c>
      <c r="AK339">
        <f t="shared" si="141"/>
        <v>1.5995131378214355E-2</v>
      </c>
      <c r="AL339">
        <f t="shared" si="120"/>
        <v>3.6747162204232561E-2</v>
      </c>
      <c r="AM339">
        <f t="shared" si="126"/>
        <v>8.442280953932943E-2</v>
      </c>
      <c r="AN339">
        <f t="shared" si="139"/>
        <v>0.19377999836034945</v>
      </c>
    </row>
    <row r="340" spans="1:41" x14ac:dyDescent="0.2">
      <c r="A340">
        <v>326</v>
      </c>
      <c r="B340">
        <f t="shared" si="132"/>
        <v>32</v>
      </c>
      <c r="C340">
        <f t="shared" si="133"/>
        <v>5</v>
      </c>
      <c r="D340">
        <f t="shared" si="134"/>
        <v>781.33333333333337</v>
      </c>
      <c r="E340">
        <f t="shared" si="135"/>
        <v>-481.33333333333337</v>
      </c>
      <c r="F340" t="e">
        <f t="shared" si="136"/>
        <v>#N/A</v>
      </c>
      <c r="G340" t="e">
        <f t="shared" si="137"/>
        <v>#N/A</v>
      </c>
      <c r="H340">
        <f t="shared" si="138"/>
        <v>4.875359325130598E-13</v>
      </c>
      <c r="I340">
        <f t="shared" si="101"/>
        <v>1.1200634473593949E-12</v>
      </c>
      <c r="J340">
        <f t="shared" si="106"/>
        <v>2.5732300789480898E-12</v>
      </c>
      <c r="K340">
        <f t="shared" si="112"/>
        <v>5.9117303174331239E-12</v>
      </c>
      <c r="L340">
        <f t="shared" si="118"/>
        <v>1.3581589781643058E-11</v>
      </c>
      <c r="M340">
        <f t="shared" si="124"/>
        <v>3.1202299680835846E-11</v>
      </c>
      <c r="N340">
        <f t="shared" si="130"/>
        <v>7.1684060631001298E-11</v>
      </c>
      <c r="O340">
        <f t="shared" si="99"/>
        <v>1.6468672505267783E-10</v>
      </c>
      <c r="P340">
        <f t="shared" si="104"/>
        <v>3.7835074031572008E-10</v>
      </c>
      <c r="Q340">
        <f t="shared" si="109"/>
        <v>8.692217460251561E-10</v>
      </c>
      <c r="R340">
        <f t="shared" si="115"/>
        <v>1.996947179573495E-9</v>
      </c>
      <c r="S340">
        <f t="shared" si="121"/>
        <v>4.5877798803840855E-9</v>
      </c>
      <c r="T340">
        <f t="shared" si="127"/>
        <v>1.0539950403371387E-8</v>
      </c>
      <c r="U340">
        <f t="shared" si="140"/>
        <v>2.4214447380206099E-8</v>
      </c>
      <c r="V340">
        <f t="shared" si="102"/>
        <v>5.5630191745610023E-8</v>
      </c>
      <c r="W340">
        <f t="shared" si="107"/>
        <v>1.2780461949270376E-7</v>
      </c>
      <c r="X340">
        <f t="shared" si="113"/>
        <v>2.936179123445811E-7</v>
      </c>
      <c r="Y340">
        <f t="shared" si="119"/>
        <v>6.7455682581576795E-7</v>
      </c>
      <c r="Z340">
        <f t="shared" si="125"/>
        <v>1.5497246323331882E-6</v>
      </c>
      <c r="AA340">
        <f t="shared" si="131"/>
        <v>3.5603322717190373E-6</v>
      </c>
      <c r="AB340">
        <f t="shared" si="100"/>
        <v>8.1794956475330304E-6</v>
      </c>
      <c r="AC340">
        <f t="shared" si="105"/>
        <v>1.8791546390053201E-5</v>
      </c>
      <c r="AD340">
        <f t="shared" si="111"/>
        <v>4.3171636852209169E-5</v>
      </c>
      <c r="AE340">
        <f t="shared" si="117"/>
        <v>9.9182376469324112E-5</v>
      </c>
      <c r="AF340">
        <f t="shared" si="123"/>
        <v>2.2786126539001828E-4</v>
      </c>
      <c r="AG340">
        <f t="shared" si="129"/>
        <v>5.2348772144211373E-4</v>
      </c>
      <c r="AH340">
        <f t="shared" si="142"/>
        <v>1.2026589689634042E-3</v>
      </c>
      <c r="AI340">
        <f t="shared" si="122"/>
        <v>2.762984758541386E-3</v>
      </c>
      <c r="AJ340">
        <f t="shared" si="128"/>
        <v>6.347672094036738E-3</v>
      </c>
      <c r="AK340">
        <f t="shared" si="141"/>
        <v>1.4583120984961173E-2</v>
      </c>
      <c r="AL340">
        <f t="shared" si="120"/>
        <v>3.3503214172295286E-2</v>
      </c>
      <c r="AM340">
        <f t="shared" si="126"/>
        <v>7.6970174012036846E-2</v>
      </c>
      <c r="AN340">
        <f t="shared" si="139"/>
        <v>0.17680382811963441</v>
      </c>
    </row>
    <row r="341" spans="1:41" x14ac:dyDescent="0.2">
      <c r="A341">
        <v>327</v>
      </c>
      <c r="B341">
        <f t="shared" si="132"/>
        <v>32</v>
      </c>
      <c r="C341">
        <f t="shared" si="133"/>
        <v>6</v>
      </c>
      <c r="D341">
        <f t="shared" si="134"/>
        <v>784</v>
      </c>
      <c r="E341">
        <f t="shared" si="135"/>
        <v>-484</v>
      </c>
      <c r="F341" t="e">
        <f t="shared" si="136"/>
        <v>#N/A</v>
      </c>
      <c r="G341" t="e">
        <f t="shared" si="137"/>
        <v>#N/A</v>
      </c>
      <c r="H341">
        <f t="shared" si="138"/>
        <v>4.4449747365235984E-13</v>
      </c>
      <c r="I341">
        <f t="shared" si="101"/>
        <v>1.0211870335696038E-12</v>
      </c>
      <c r="J341">
        <f t="shared" si="106"/>
        <v>2.346071731211412E-12</v>
      </c>
      <c r="K341">
        <f t="shared" si="112"/>
        <v>5.3898574766951907E-12</v>
      </c>
      <c r="L341">
        <f t="shared" si="118"/>
        <v>1.2382640834296472E-11</v>
      </c>
      <c r="M341">
        <f t="shared" si="124"/>
        <v>2.8447838313750943E-11</v>
      </c>
      <c r="N341">
        <f t="shared" si="130"/>
        <v>6.5355970148454668E-11</v>
      </c>
      <c r="O341">
        <f t="shared" ref="O341:O404" si="143">$C$11*(EXP(-$C$7*($D341-($O$14-1)*$C$3))-EXP(-$C$5*($D341-($O$14-1)*$C$3)))</f>
        <v>1.5014859079753045E-10</v>
      </c>
      <c r="P341">
        <f t="shared" si="104"/>
        <v>3.4495087850849236E-10</v>
      </c>
      <c r="Q341">
        <f t="shared" si="109"/>
        <v>7.924890133949747E-10</v>
      </c>
      <c r="R341">
        <f t="shared" si="115"/>
        <v>1.8206616520800614E-9</v>
      </c>
      <c r="S341">
        <f t="shared" si="121"/>
        <v>4.182782089501102E-9</v>
      </c>
      <c r="T341">
        <f t="shared" si="127"/>
        <v>9.6095098110419535E-9</v>
      </c>
      <c r="U341">
        <f t="shared" si="140"/>
        <v>2.2076856224543524E-8</v>
      </c>
      <c r="V341">
        <f t="shared" si="102"/>
        <v>5.07192968572784E-8</v>
      </c>
      <c r="W341">
        <f t="shared" si="107"/>
        <v>1.1652234573312398E-7</v>
      </c>
      <c r="X341">
        <f t="shared" si="113"/>
        <v>2.6769805372807064E-7</v>
      </c>
      <c r="Y341">
        <f t="shared" si="119"/>
        <v>6.1500862790668418E-7</v>
      </c>
      <c r="Z341">
        <f t="shared" si="125"/>
        <v>1.4129187983707839E-6</v>
      </c>
      <c r="AA341">
        <f t="shared" si="131"/>
        <v>3.2460349988658138E-6</v>
      </c>
      <c r="AB341">
        <f t="shared" si="100"/>
        <v>7.4574301269199262E-6</v>
      </c>
      <c r="AC341">
        <f t="shared" si="105"/>
        <v>1.7132675438596497E-5</v>
      </c>
      <c r="AD341">
        <f t="shared" si="111"/>
        <v>3.9360552186027815E-5</v>
      </c>
      <c r="AE341">
        <f t="shared" si="117"/>
        <v>9.0426803095730208E-5</v>
      </c>
      <c r="AF341">
        <f t="shared" si="123"/>
        <v>2.0774623992741217E-4</v>
      </c>
      <c r="AG341">
        <f t="shared" si="129"/>
        <v>4.7727552812287512E-4</v>
      </c>
      <c r="AH341">
        <f t="shared" si="142"/>
        <v>1.0964912280701756E-3</v>
      </c>
      <c r="AI341">
        <f t="shared" si="122"/>
        <v>2.5190753399057793E-3</v>
      </c>
      <c r="AJ341">
        <f t="shared" si="128"/>
        <v>5.7873153981267316E-3</v>
      </c>
      <c r="AK341">
        <f t="shared" si="141"/>
        <v>1.329575935535437E-2</v>
      </c>
      <c r="AL341">
        <f t="shared" si="120"/>
        <v>3.0545633799864007E-2</v>
      </c>
      <c r="AM341">
        <f t="shared" si="126"/>
        <v>7.0175438596235928E-2</v>
      </c>
      <c r="AN341">
        <f t="shared" si="139"/>
        <v>0.16121653858511018</v>
      </c>
    </row>
    <row r="342" spans="1:41" x14ac:dyDescent="0.2">
      <c r="A342">
        <v>328</v>
      </c>
      <c r="B342">
        <f t="shared" si="132"/>
        <v>32</v>
      </c>
      <c r="C342">
        <f t="shared" si="133"/>
        <v>7</v>
      </c>
      <c r="D342">
        <f t="shared" si="134"/>
        <v>786.66666666666674</v>
      </c>
      <c r="E342">
        <f t="shared" si="135"/>
        <v>-486.66666666666674</v>
      </c>
      <c r="F342" t="e">
        <f t="shared" si="136"/>
        <v>#N/A</v>
      </c>
      <c r="G342" t="e">
        <f t="shared" si="137"/>
        <v>#N/A</v>
      </c>
      <c r="H342">
        <f t="shared" si="138"/>
        <v>4.0525834283616751E-13</v>
      </c>
      <c r="I342">
        <f t="shared" si="101"/>
        <v>9.3103918352946013E-13</v>
      </c>
      <c r="J342">
        <f t="shared" si="106"/>
        <v>2.1389663571161472E-12</v>
      </c>
      <c r="K342">
        <f t="shared" si="112"/>
        <v>4.914054271626638E-12</v>
      </c>
      <c r="L342">
        <f t="shared" si="118"/>
        <v>1.1289532116367347E-11</v>
      </c>
      <c r="M342">
        <f t="shared" si="124"/>
        <v>2.5936533941514733E-11</v>
      </c>
      <c r="N342">
        <f t="shared" si="130"/>
        <v>5.9586507745885487E-11</v>
      </c>
      <c r="O342">
        <f t="shared" si="143"/>
        <v>1.368938468554335E-10</v>
      </c>
      <c r="P342">
        <f t="shared" si="104"/>
        <v>3.1449947338410499E-10</v>
      </c>
      <c r="Q342">
        <f t="shared" si="109"/>
        <v>7.2253005544751053E-10</v>
      </c>
      <c r="R342">
        <f t="shared" si="115"/>
        <v>1.659938172256944E-9</v>
      </c>
      <c r="S342">
        <f t="shared" si="121"/>
        <v>3.8135364957366728E-9</v>
      </c>
      <c r="T342">
        <f t="shared" si="127"/>
        <v>8.7612061987477489E-9</v>
      </c>
      <c r="U342">
        <f t="shared" si="140"/>
        <v>2.0127966296582732E-8</v>
      </c>
      <c r="V342">
        <f t="shared" si="102"/>
        <v>4.62419235486407E-8</v>
      </c>
      <c r="W342">
        <f t="shared" si="107"/>
        <v>1.0623604302444447E-7</v>
      </c>
      <c r="X342">
        <f t="shared" si="113"/>
        <v>2.440663357271468E-7</v>
      </c>
      <c r="Y342">
        <f t="shared" si="119"/>
        <v>5.6071719671985519E-7</v>
      </c>
      <c r="Z342">
        <f t="shared" si="125"/>
        <v>1.2881898429812932E-6</v>
      </c>
      <c r="AA342">
        <f t="shared" si="131"/>
        <v>2.9594831071130014E-6</v>
      </c>
      <c r="AB342">
        <f t="shared" si="100"/>
        <v>6.7991067535644374E-6</v>
      </c>
      <c r="AC342">
        <f t="shared" si="105"/>
        <v>1.5620245486537402E-5</v>
      </c>
      <c r="AD342">
        <f t="shared" si="111"/>
        <v>3.5885900590070752E-5</v>
      </c>
      <c r="AE342">
        <f t="shared" si="117"/>
        <v>8.2444149950802804E-5</v>
      </c>
      <c r="AF342">
        <f t="shared" si="123"/>
        <v>1.8940691885523198E-4</v>
      </c>
      <c r="AG342">
        <f t="shared" si="129"/>
        <v>4.3514283222812383E-4</v>
      </c>
      <c r="AH342">
        <f t="shared" si="142"/>
        <v>9.9969571113839328E-4</v>
      </c>
      <c r="AI342">
        <f t="shared" si="122"/>
        <v>2.2966976377645273E-3</v>
      </c>
      <c r="AJ342">
        <f t="shared" si="128"/>
        <v>5.276425596851376E-3</v>
      </c>
      <c r="AK342">
        <f t="shared" si="141"/>
        <v>1.2122042806734849E-2</v>
      </c>
      <c r="AL342">
        <f t="shared" si="120"/>
        <v>2.7849141262599915E-2</v>
      </c>
      <c r="AM342">
        <f t="shared" si="126"/>
        <v>6.3980525512816938E-2</v>
      </c>
      <c r="AN342">
        <f t="shared" si="139"/>
        <v>0.14698797426010388</v>
      </c>
    </row>
    <row r="343" spans="1:41" x14ac:dyDescent="0.2">
      <c r="A343">
        <v>329</v>
      </c>
      <c r="B343">
        <f t="shared" si="132"/>
        <v>32</v>
      </c>
      <c r="C343">
        <f t="shared" si="133"/>
        <v>8</v>
      </c>
      <c r="D343">
        <f t="shared" si="134"/>
        <v>789.33333333333326</v>
      </c>
      <c r="E343">
        <f t="shared" si="135"/>
        <v>-489.33333333333326</v>
      </c>
      <c r="F343" t="e">
        <f t="shared" si="136"/>
        <v>#N/A</v>
      </c>
      <c r="G343" t="e">
        <f t="shared" si="137"/>
        <v>#N/A</v>
      </c>
      <c r="H343">
        <f t="shared" si="138"/>
        <v>3.6948314483957272E-13</v>
      </c>
      <c r="I343">
        <f t="shared" si="101"/>
        <v>8.4884936135269685E-13</v>
      </c>
      <c r="J343">
        <f t="shared" si="106"/>
        <v>1.9501437300522533E-12</v>
      </c>
      <c r="K343">
        <f t="shared" si="112"/>
        <v>4.4802537894375956E-12</v>
      </c>
      <c r="L343">
        <f t="shared" si="118"/>
        <v>1.0292920315792398E-11</v>
      </c>
      <c r="M343">
        <f t="shared" si="124"/>
        <v>2.3646921269732583E-11</v>
      </c>
      <c r="N343">
        <f t="shared" si="130"/>
        <v>5.4326359126572431E-11</v>
      </c>
      <c r="O343">
        <f t="shared" si="143"/>
        <v>1.2480919872334385E-10</v>
      </c>
      <c r="P343">
        <f t="shared" si="104"/>
        <v>2.8673624252400628E-10</v>
      </c>
      <c r="Q343">
        <f t="shared" si="109"/>
        <v>6.5874690021071379E-10</v>
      </c>
      <c r="R343">
        <f t="shared" si="115"/>
        <v>1.5134029612628859E-9</v>
      </c>
      <c r="S343">
        <f t="shared" si="121"/>
        <v>3.4768869841006376E-9</v>
      </c>
      <c r="T343">
        <f t="shared" si="127"/>
        <v>7.9877887182940097E-9</v>
      </c>
      <c r="U343">
        <f t="shared" si="140"/>
        <v>1.8351119521536408E-8</v>
      </c>
      <c r="V343">
        <f t="shared" si="102"/>
        <v>4.2159801613485702E-8</v>
      </c>
      <c r="W343">
        <f t="shared" si="107"/>
        <v>9.6857789520824752E-8</v>
      </c>
      <c r="X343">
        <f t="shared" si="113"/>
        <v>2.2252076698244091E-7</v>
      </c>
      <c r="Y343">
        <f t="shared" si="119"/>
        <v>5.1121847797081694E-7</v>
      </c>
      <c r="Z343">
        <f t="shared" si="125"/>
        <v>1.174471649378331E-6</v>
      </c>
      <c r="AA343">
        <f t="shared" si="131"/>
        <v>2.698227303263082E-6</v>
      </c>
      <c r="AB343">
        <f t="shared" ref="AB343:AB406" si="144">$C$11*(EXP(-$C$7*($D343-($AB$14-1)*$C$3))-EXP(-$C$5*($D343-($AB$14-1)*$C$3)))</f>
        <v>6.1988985293327765E-6</v>
      </c>
      <c r="AC343">
        <f t="shared" si="105"/>
        <v>1.4241329086876202E-5</v>
      </c>
      <c r="AD343">
        <f t="shared" si="111"/>
        <v>3.2717982590132244E-5</v>
      </c>
      <c r="AE343">
        <f t="shared" si="117"/>
        <v>7.5166185560213088E-5</v>
      </c>
      <c r="AF343">
        <f t="shared" si="123"/>
        <v>1.7268654740883733E-4</v>
      </c>
      <c r="AG343">
        <f t="shared" si="129"/>
        <v>3.9672950587729791E-4</v>
      </c>
      <c r="AH343">
        <f t="shared" si="142"/>
        <v>9.1144506156007744E-4</v>
      </c>
      <c r="AI343">
        <f t="shared" si="122"/>
        <v>2.0939508857684627E-3</v>
      </c>
      <c r="AJ343">
        <f t="shared" si="128"/>
        <v>4.8106358758536359E-3</v>
      </c>
      <c r="AK343">
        <f t="shared" si="141"/>
        <v>1.1051939034165585E-2</v>
      </c>
      <c r="AL343">
        <f t="shared" si="120"/>
        <v>2.5390688376147059E-2</v>
      </c>
      <c r="AM343">
        <f t="shared" si="126"/>
        <v>5.8332483939838579E-2</v>
      </c>
      <c r="AN343">
        <f t="shared" si="139"/>
        <v>0.1340127504531386</v>
      </c>
    </row>
    <row r="344" spans="1:41" x14ac:dyDescent="0.2">
      <c r="A344">
        <v>330</v>
      </c>
      <c r="B344">
        <f t="shared" si="132"/>
        <v>32</v>
      </c>
      <c r="C344">
        <f t="shared" si="133"/>
        <v>9</v>
      </c>
      <c r="D344">
        <f t="shared" si="134"/>
        <v>792</v>
      </c>
      <c r="E344">
        <f t="shared" si="135"/>
        <v>-492</v>
      </c>
      <c r="F344" t="e">
        <f t="shared" si="136"/>
        <v>#N/A</v>
      </c>
      <c r="G344" t="e">
        <f t="shared" si="137"/>
        <v>#N/A</v>
      </c>
      <c r="H344">
        <f t="shared" si="138"/>
        <v>3.3686609229345048E-13</v>
      </c>
      <c r="I344">
        <f t="shared" si="101"/>
        <v>7.73915052143532E-13</v>
      </c>
      <c r="J344">
        <f t="shared" si="106"/>
        <v>1.7779898946094333E-12</v>
      </c>
      <c r="K344">
        <f t="shared" si="112"/>
        <v>4.0847481342784159E-12</v>
      </c>
      <c r="L344">
        <f t="shared" si="118"/>
        <v>9.3842869248456497E-12</v>
      </c>
      <c r="M344">
        <f t="shared" si="124"/>
        <v>2.1559429906780766E-11</v>
      </c>
      <c r="N344">
        <f t="shared" si="130"/>
        <v>4.9530563337185893E-11</v>
      </c>
      <c r="O344">
        <f t="shared" si="143"/>
        <v>1.1379135325500378E-10</v>
      </c>
      <c r="P344">
        <f t="shared" si="104"/>
        <v>2.6142388059381872E-10</v>
      </c>
      <c r="Q344">
        <f t="shared" si="109"/>
        <v>6.0059436319012189E-10</v>
      </c>
      <c r="R344">
        <f t="shared" si="115"/>
        <v>1.3798035140339697E-9</v>
      </c>
      <c r="S344">
        <f t="shared" si="121"/>
        <v>3.1699560535798992E-9</v>
      </c>
      <c r="T344">
        <f t="shared" si="127"/>
        <v>7.2826466083202471E-9</v>
      </c>
      <c r="U344">
        <f t="shared" si="140"/>
        <v>1.6731128358004412E-8</v>
      </c>
      <c r="V344">
        <f t="shared" si="102"/>
        <v>3.8438039244167821E-8</v>
      </c>
      <c r="W344">
        <f t="shared" si="107"/>
        <v>8.8307424898174111E-8</v>
      </c>
      <c r="X344">
        <f t="shared" si="113"/>
        <v>2.0287718742911363E-7</v>
      </c>
      <c r="Y344">
        <f t="shared" si="119"/>
        <v>4.6608938293249603E-7</v>
      </c>
      <c r="Z344">
        <f t="shared" si="125"/>
        <v>1.0707922149122809E-6</v>
      </c>
      <c r="AA344">
        <f t="shared" si="131"/>
        <v>2.4600345116267376E-6</v>
      </c>
      <c r="AB344">
        <f t="shared" si="144"/>
        <v>5.6516751934831363E-6</v>
      </c>
      <c r="AC344">
        <f t="shared" si="105"/>
        <v>1.2984139995463257E-5</v>
      </c>
      <c r="AD344">
        <f t="shared" si="111"/>
        <v>2.9829720507679708E-5</v>
      </c>
      <c r="AE344">
        <f t="shared" si="117"/>
        <v>6.8530701754386002E-5</v>
      </c>
      <c r="AF344">
        <f t="shared" si="123"/>
        <v>1.5744220874411129E-4</v>
      </c>
      <c r="AG344">
        <f t="shared" si="129"/>
        <v>3.6170721238292089E-4</v>
      </c>
      <c r="AH344">
        <f t="shared" si="142"/>
        <v>8.3098495970964812E-4</v>
      </c>
      <c r="AI344">
        <f t="shared" si="122"/>
        <v>1.9091021124915007E-3</v>
      </c>
      <c r="AJ344">
        <f t="shared" si="128"/>
        <v>4.3859649122807032E-3</v>
      </c>
      <c r="AK344">
        <f t="shared" si="141"/>
        <v>1.0076301359623119E-2</v>
      </c>
      <c r="AL344">
        <f t="shared" si="120"/>
        <v>2.3149261592506919E-2</v>
      </c>
      <c r="AM344">
        <f t="shared" si="126"/>
        <v>5.3183037421416487E-2</v>
      </c>
      <c r="AN344">
        <f t="shared" si="139"/>
        <v>0.12218251846832767</v>
      </c>
    </row>
    <row r="345" spans="1:41" s="1" customFormat="1" x14ac:dyDescent="0.2">
      <c r="A345" s="1">
        <v>331</v>
      </c>
      <c r="B345" s="1">
        <f t="shared" si="132"/>
        <v>33</v>
      </c>
      <c r="C345" s="1">
        <f t="shared" si="133"/>
        <v>0</v>
      </c>
      <c r="D345" s="1">
        <f t="shared" si="134"/>
        <v>792</v>
      </c>
      <c r="E345" s="1">
        <f t="shared" si="135"/>
        <v>-492</v>
      </c>
      <c r="F345" s="1" t="e">
        <f t="shared" si="136"/>
        <v>#N/A</v>
      </c>
      <c r="G345" s="1" t="e">
        <f t="shared" si="137"/>
        <v>#N/A</v>
      </c>
      <c r="H345" s="1">
        <f t="shared" si="138"/>
        <v>3.3686609229345048E-13</v>
      </c>
      <c r="I345" s="1">
        <f t="shared" ref="I345:I408" si="145">$C$11*(EXP(-$C$7*($D345-($I$14-1)*$C$3))-EXP(-$C$5*($D345-($I$14-1)*$C$3)))</f>
        <v>7.73915052143532E-13</v>
      </c>
      <c r="J345" s="1">
        <f t="shared" si="106"/>
        <v>1.7779898946094333E-12</v>
      </c>
      <c r="K345" s="1">
        <f t="shared" si="112"/>
        <v>4.0847481342784159E-12</v>
      </c>
      <c r="L345" s="1">
        <f t="shared" si="118"/>
        <v>9.3842869248456497E-12</v>
      </c>
      <c r="M345" s="1">
        <f t="shared" si="124"/>
        <v>2.1559429906780766E-11</v>
      </c>
      <c r="N345" s="1">
        <f t="shared" si="130"/>
        <v>4.9530563337185893E-11</v>
      </c>
      <c r="O345" s="1">
        <f t="shared" si="143"/>
        <v>1.1379135325500378E-10</v>
      </c>
      <c r="P345" s="1">
        <f t="shared" si="104"/>
        <v>2.6142388059381872E-10</v>
      </c>
      <c r="Q345" s="1">
        <f t="shared" si="109"/>
        <v>6.0059436319012189E-10</v>
      </c>
      <c r="R345" s="1">
        <f t="shared" si="115"/>
        <v>1.3798035140339697E-9</v>
      </c>
      <c r="S345" s="1">
        <f t="shared" si="121"/>
        <v>3.1699560535798992E-9</v>
      </c>
      <c r="T345" s="1">
        <f t="shared" si="127"/>
        <v>7.2826466083202471E-9</v>
      </c>
      <c r="U345" s="1">
        <f t="shared" si="140"/>
        <v>1.6731128358004412E-8</v>
      </c>
      <c r="V345" s="1">
        <f t="shared" si="102"/>
        <v>3.8438039244167821E-8</v>
      </c>
      <c r="W345" s="1">
        <f t="shared" si="107"/>
        <v>8.8307424898174111E-8</v>
      </c>
      <c r="X345" s="1">
        <f t="shared" si="113"/>
        <v>2.0287718742911363E-7</v>
      </c>
      <c r="Y345" s="1">
        <f t="shared" si="119"/>
        <v>4.6608938293249603E-7</v>
      </c>
      <c r="Z345" s="1">
        <f t="shared" si="125"/>
        <v>1.0707922149122809E-6</v>
      </c>
      <c r="AA345" s="1">
        <f t="shared" si="131"/>
        <v>2.4600345116267376E-6</v>
      </c>
      <c r="AB345" s="1">
        <f t="shared" si="144"/>
        <v>5.6516751934831363E-6</v>
      </c>
      <c r="AC345" s="1">
        <f t="shared" si="105"/>
        <v>1.2984139995463257E-5</v>
      </c>
      <c r="AD345" s="1">
        <f t="shared" si="111"/>
        <v>2.9829720507679708E-5</v>
      </c>
      <c r="AE345" s="1">
        <f t="shared" si="117"/>
        <v>6.8530701754386002E-5</v>
      </c>
      <c r="AF345" s="1">
        <f t="shared" si="123"/>
        <v>1.5744220874411129E-4</v>
      </c>
      <c r="AG345" s="1">
        <f t="shared" si="129"/>
        <v>3.6170721238292089E-4</v>
      </c>
      <c r="AH345" s="1">
        <f t="shared" si="142"/>
        <v>8.3098495970964812E-4</v>
      </c>
      <c r="AI345" s="1">
        <f t="shared" si="122"/>
        <v>1.9091021124915007E-3</v>
      </c>
      <c r="AJ345" s="1">
        <f t="shared" si="128"/>
        <v>4.3859649122807032E-3</v>
      </c>
      <c r="AK345" s="1">
        <f t="shared" si="141"/>
        <v>1.0076301359623119E-2</v>
      </c>
      <c r="AL345" s="1">
        <f t="shared" si="120"/>
        <v>2.3149261592506919E-2</v>
      </c>
      <c r="AM345" s="1">
        <f t="shared" si="126"/>
        <v>5.3183037421416487E-2</v>
      </c>
      <c r="AN345" s="1">
        <f t="shared" si="139"/>
        <v>0.12218251846832767</v>
      </c>
      <c r="AO345" s="1">
        <f t="shared" ref="AO345:AO376" si="146">$C$11*(EXP(-$C$7*($D345-($AO$14-1)*$C$3))-EXP(-$C$5*($D345-($AO$14-1)*$C$3)))</f>
        <v>0</v>
      </c>
    </row>
    <row r="346" spans="1:41" x14ac:dyDescent="0.2">
      <c r="A346">
        <v>332</v>
      </c>
      <c r="B346">
        <f t="shared" si="132"/>
        <v>33</v>
      </c>
      <c r="C346">
        <f t="shared" si="133"/>
        <v>1</v>
      </c>
      <c r="D346">
        <f t="shared" si="134"/>
        <v>794.66666666666674</v>
      </c>
      <c r="E346">
        <f t="shared" si="135"/>
        <v>-494.66666666666674</v>
      </c>
      <c r="F346" t="e">
        <f t="shared" si="136"/>
        <v>#N/A</v>
      </c>
      <c r="G346" t="e">
        <f t="shared" si="137"/>
        <v>#N/A</v>
      </c>
      <c r="H346">
        <f t="shared" si="138"/>
        <v>3.0712839197666482E-13</v>
      </c>
      <c r="I346">
        <f t="shared" si="145"/>
        <v>7.0559575727295899E-13</v>
      </c>
      <c r="J346">
        <f t="shared" si="106"/>
        <v>1.6210333713446704E-12</v>
      </c>
      <c r="K346">
        <f t="shared" si="112"/>
        <v>3.7241567341178421E-12</v>
      </c>
      <c r="L346">
        <f t="shared" si="118"/>
        <v>8.5558654284645904E-12</v>
      </c>
      <c r="M346">
        <f t="shared" si="124"/>
        <v>1.9656217086506555E-11</v>
      </c>
      <c r="N346">
        <f t="shared" si="130"/>
        <v>4.5158128465469395E-11</v>
      </c>
      <c r="O346">
        <f t="shared" si="143"/>
        <v>1.0374613576605896E-10</v>
      </c>
      <c r="P346">
        <f t="shared" si="104"/>
        <v>2.38346030983542E-10</v>
      </c>
      <c r="Q346">
        <f t="shared" si="109"/>
        <v>5.475753874217342E-10</v>
      </c>
      <c r="R346">
        <f t="shared" si="115"/>
        <v>1.2579978935364204E-9</v>
      </c>
      <c r="S346">
        <f t="shared" si="121"/>
        <v>2.8901202217900425E-9</v>
      </c>
      <c r="T346">
        <f t="shared" si="127"/>
        <v>6.6397526890277767E-9</v>
      </c>
      <c r="U346">
        <f t="shared" si="140"/>
        <v>1.5254145982946695E-8</v>
      </c>
      <c r="V346">
        <f t="shared" si="102"/>
        <v>3.5044824794991002E-8</v>
      </c>
      <c r="W346">
        <f t="shared" si="107"/>
        <v>8.0511865186330943E-8</v>
      </c>
      <c r="X346">
        <f t="shared" si="113"/>
        <v>1.8496769419456248E-7</v>
      </c>
      <c r="Y346">
        <f t="shared" si="119"/>
        <v>4.2494417209777718E-7</v>
      </c>
      <c r="Z346">
        <f t="shared" si="125"/>
        <v>9.7626534290858719E-7</v>
      </c>
      <c r="AA346">
        <f t="shared" si="131"/>
        <v>2.2428687868794212E-6</v>
      </c>
      <c r="AB346">
        <f t="shared" si="144"/>
        <v>5.1527593719251736E-6</v>
      </c>
      <c r="AC346">
        <f t="shared" si="105"/>
        <v>1.1837932428452007E-5</v>
      </c>
      <c r="AD346">
        <f t="shared" si="111"/>
        <v>2.7196427014257753E-5</v>
      </c>
      <c r="AE346">
        <f t="shared" si="117"/>
        <v>6.2480981946149621E-5</v>
      </c>
      <c r="AF346">
        <f t="shared" si="123"/>
        <v>1.435436023602829E-4</v>
      </c>
      <c r="AG346">
        <f t="shared" si="129"/>
        <v>3.29776599803211E-4</v>
      </c>
      <c r="AH346">
        <f t="shared" si="142"/>
        <v>7.5762767542092804E-4</v>
      </c>
      <c r="AI346">
        <f t="shared" si="122"/>
        <v>1.7405713289124955E-3</v>
      </c>
      <c r="AJ346">
        <f t="shared" si="128"/>
        <v>3.998782844553574E-3</v>
      </c>
      <c r="AK346">
        <f t="shared" si="141"/>
        <v>9.1867905510581074E-3</v>
      </c>
      <c r="AL346">
        <f t="shared" si="120"/>
        <v>2.1105702387405507E-2</v>
      </c>
      <c r="AM346">
        <f t="shared" si="126"/>
        <v>4.8488171226939228E-2</v>
      </c>
      <c r="AN346">
        <f t="shared" si="139"/>
        <v>0.11139656241541207</v>
      </c>
      <c r="AO346">
        <f t="shared" si="146"/>
        <v>0.21171434591476873</v>
      </c>
    </row>
    <row r="347" spans="1:41" x14ac:dyDescent="0.2">
      <c r="A347">
        <v>333</v>
      </c>
      <c r="B347">
        <f t="shared" si="132"/>
        <v>33</v>
      </c>
      <c r="C347">
        <f t="shared" si="133"/>
        <v>2</v>
      </c>
      <c r="D347">
        <f t="shared" si="134"/>
        <v>797.33333333333326</v>
      </c>
      <c r="E347">
        <f t="shared" si="135"/>
        <v>-497.33333333333326</v>
      </c>
      <c r="F347" t="e">
        <f t="shared" si="136"/>
        <v>#N/A</v>
      </c>
      <c r="G347" t="e">
        <f t="shared" si="137"/>
        <v>#N/A</v>
      </c>
      <c r="H347">
        <f t="shared" si="138"/>
        <v>2.8001586183985064E-13</v>
      </c>
      <c r="I347">
        <f t="shared" si="145"/>
        <v>6.433075197370269E-13</v>
      </c>
      <c r="J347">
        <f t="shared" si="106"/>
        <v>1.4779325793582911E-12</v>
      </c>
      <c r="K347">
        <f t="shared" si="112"/>
        <v>3.3953974454107761E-12</v>
      </c>
      <c r="L347">
        <f t="shared" si="118"/>
        <v>7.8005749202089874E-12</v>
      </c>
      <c r="M347">
        <f t="shared" si="124"/>
        <v>1.7921015157750386E-11</v>
      </c>
      <c r="N347">
        <f t="shared" si="130"/>
        <v>4.1171681263169599E-11</v>
      </c>
      <c r="O347">
        <f t="shared" si="143"/>
        <v>9.4587685078930344E-11</v>
      </c>
      <c r="P347">
        <f t="shared" si="104"/>
        <v>2.173054365062898E-10</v>
      </c>
      <c r="Q347">
        <f t="shared" si="109"/>
        <v>4.992367948933754E-10</v>
      </c>
      <c r="R347">
        <f t="shared" si="115"/>
        <v>1.1469449700960251E-9</v>
      </c>
      <c r="S347">
        <f t="shared" si="121"/>
        <v>2.6349876008428556E-9</v>
      </c>
      <c r="T347">
        <f t="shared" si="127"/>
        <v>6.0536118450515453E-9</v>
      </c>
      <c r="U347">
        <f t="shared" si="140"/>
        <v>1.3907547936402554E-8</v>
      </c>
      <c r="V347">
        <f t="shared" ref="V347:V410" si="147">$C$11*(EXP(-$C$7*($D347-($V$14-1)*$C$3))-EXP(-$C$5*($D347-($V$14-1)*$C$3)))</f>
        <v>3.1951154873176046E-8</v>
      </c>
      <c r="W347">
        <f t="shared" si="107"/>
        <v>7.340447808614566E-8</v>
      </c>
      <c r="X347">
        <f t="shared" si="113"/>
        <v>1.6863920645394284E-7</v>
      </c>
      <c r="Y347">
        <f t="shared" si="119"/>
        <v>3.8743115808329911E-7</v>
      </c>
      <c r="Z347">
        <f t="shared" si="125"/>
        <v>8.9008306792976397E-7</v>
      </c>
      <c r="AA347">
        <f t="shared" si="131"/>
        <v>2.0448739118832644E-6</v>
      </c>
      <c r="AB347">
        <f t="shared" si="144"/>
        <v>4.6978865975133163E-6</v>
      </c>
      <c r="AC347">
        <f t="shared" si="105"/>
        <v>1.079290921305233E-5</v>
      </c>
      <c r="AD347">
        <f t="shared" si="111"/>
        <v>2.4795594117331113E-5</v>
      </c>
      <c r="AE347">
        <f t="shared" si="117"/>
        <v>5.6965316347504813E-5</v>
      </c>
      <c r="AF347">
        <f t="shared" si="123"/>
        <v>1.30871930360529E-4</v>
      </c>
      <c r="AG347">
        <f t="shared" si="129"/>
        <v>3.0066474224085241E-4</v>
      </c>
      <c r="AH347">
        <f t="shared" si="142"/>
        <v>6.9074618963534942E-4</v>
      </c>
      <c r="AI347">
        <f t="shared" si="122"/>
        <v>1.5869180235091906E-3</v>
      </c>
      <c r="AJ347">
        <f t="shared" si="128"/>
        <v>3.6457802462403067E-3</v>
      </c>
      <c r="AK347">
        <f t="shared" si="141"/>
        <v>8.3758035430738526E-3</v>
      </c>
      <c r="AL347">
        <f t="shared" ref="AL347:AL378" si="148">$C$11*(EXP(-$C$7*($D347-($AL$14-1)*$C$3))-EXP(-$C$5*($D347-($AL$14-1)*$C$3)))</f>
        <v>1.9242543503414547E-2</v>
      </c>
      <c r="AM347">
        <f t="shared" si="126"/>
        <v>4.4207756136662314E-2</v>
      </c>
      <c r="AN347">
        <f t="shared" si="139"/>
        <v>0.10156275308960366</v>
      </c>
      <c r="AO347">
        <f t="shared" si="146"/>
        <v>0.22636765044372925</v>
      </c>
    </row>
    <row r="348" spans="1:41" x14ac:dyDescent="0.2">
      <c r="A348">
        <v>334</v>
      </c>
      <c r="B348">
        <f t="shared" si="132"/>
        <v>33</v>
      </c>
      <c r="C348">
        <f t="shared" si="133"/>
        <v>3</v>
      </c>
      <c r="D348">
        <f t="shared" si="134"/>
        <v>800</v>
      </c>
      <c r="E348">
        <f t="shared" si="135"/>
        <v>-500</v>
      </c>
      <c r="F348" t="e">
        <f t="shared" si="136"/>
        <v>#N/A</v>
      </c>
      <c r="G348" t="e">
        <f t="shared" si="137"/>
        <v>#N/A</v>
      </c>
      <c r="H348">
        <f t="shared" si="138"/>
        <v>2.552967583924018E-13</v>
      </c>
      <c r="I348">
        <f t="shared" si="145"/>
        <v>5.8651793280285502E-13</v>
      </c>
      <c r="J348">
        <f t="shared" si="106"/>
        <v>1.3474643691737975E-12</v>
      </c>
      <c r="K348">
        <f t="shared" si="112"/>
        <v>3.0956602085741175E-12</v>
      </c>
      <c r="L348">
        <f t="shared" si="118"/>
        <v>7.1119595784377348E-12</v>
      </c>
      <c r="M348">
        <f t="shared" si="124"/>
        <v>1.6338992537113667E-11</v>
      </c>
      <c r="N348">
        <f t="shared" si="130"/>
        <v>3.7537147699382605E-11</v>
      </c>
      <c r="O348">
        <f t="shared" si="143"/>
        <v>8.6237719627123077E-11</v>
      </c>
      <c r="P348">
        <f t="shared" si="104"/>
        <v>1.981222533487436E-10</v>
      </c>
      <c r="Q348">
        <f t="shared" si="109"/>
        <v>4.5516541302001529E-10</v>
      </c>
      <c r="R348">
        <f t="shared" si="115"/>
        <v>1.0456955223752753E-9</v>
      </c>
      <c r="S348">
        <f t="shared" si="121"/>
        <v>2.402377452760488E-9</v>
      </c>
      <c r="T348">
        <f t="shared" si="127"/>
        <v>5.5192140561358803E-9</v>
      </c>
      <c r="U348">
        <f t="shared" si="140"/>
        <v>1.2679824214319598E-8</v>
      </c>
      <c r="V348">
        <f t="shared" si="147"/>
        <v>2.9130586433280992E-8</v>
      </c>
      <c r="W348">
        <f t="shared" si="107"/>
        <v>6.6924513432017646E-8</v>
      </c>
      <c r="X348">
        <f t="shared" si="113"/>
        <v>1.5375215697667134E-7</v>
      </c>
      <c r="Y348">
        <f t="shared" si="119"/>
        <v>3.532296995926965E-7</v>
      </c>
      <c r="Z348">
        <f t="shared" si="125"/>
        <v>8.1150874971645335E-7</v>
      </c>
      <c r="AA348">
        <f t="shared" si="131"/>
        <v>1.8643575317299811E-6</v>
      </c>
      <c r="AB348">
        <f t="shared" si="144"/>
        <v>4.2831688596491243E-6</v>
      </c>
      <c r="AC348">
        <f t="shared" si="105"/>
        <v>9.8401380465069519E-6</v>
      </c>
      <c r="AD348">
        <f t="shared" si="111"/>
        <v>2.2606700773932549E-5</v>
      </c>
      <c r="AE348">
        <f t="shared" si="117"/>
        <v>5.1936559981853035E-5</v>
      </c>
      <c r="AF348">
        <f t="shared" si="123"/>
        <v>1.1931888203071885E-4</v>
      </c>
      <c r="AG348">
        <f t="shared" si="129"/>
        <v>2.7412280701754406E-4</v>
      </c>
      <c r="AH348">
        <f t="shared" si="142"/>
        <v>6.297688349764446E-4</v>
      </c>
      <c r="AI348">
        <f t="shared" si="122"/>
        <v>1.4468288495316827E-3</v>
      </c>
      <c r="AJ348">
        <f t="shared" si="128"/>
        <v>3.3239398388385934E-3</v>
      </c>
      <c r="AK348">
        <f t="shared" si="141"/>
        <v>7.6364084499660045E-3</v>
      </c>
      <c r="AL348">
        <f t="shared" si="148"/>
        <v>1.7543859649122806E-2</v>
      </c>
      <c r="AM348">
        <f t="shared" si="126"/>
        <v>4.0305205438492468E-2</v>
      </c>
      <c r="AN348">
        <f t="shared" si="139"/>
        <v>9.2597046304671707E-2</v>
      </c>
      <c r="AO348">
        <f t="shared" si="146"/>
        <v>0.21163565845759974</v>
      </c>
    </row>
    <row r="349" spans="1:41" x14ac:dyDescent="0.2">
      <c r="A349">
        <v>335</v>
      </c>
      <c r="B349">
        <f t="shared" si="132"/>
        <v>33</v>
      </c>
      <c r="C349">
        <f t="shared" si="133"/>
        <v>4</v>
      </c>
      <c r="D349">
        <f t="shared" si="134"/>
        <v>802.66666666666663</v>
      </c>
      <c r="E349">
        <f t="shared" si="135"/>
        <v>-502.66666666666663</v>
      </c>
      <c r="F349" t="e">
        <f t="shared" si="136"/>
        <v>#N/A</v>
      </c>
      <c r="G349" t="e">
        <f t="shared" si="137"/>
        <v>#N/A</v>
      </c>
      <c r="H349">
        <f t="shared" si="138"/>
        <v>2.3275979588236665E-13</v>
      </c>
      <c r="I349">
        <f t="shared" si="145"/>
        <v>5.3474158927904054E-13</v>
      </c>
      <c r="J349">
        <f t="shared" si="106"/>
        <v>1.2285135679066682E-12</v>
      </c>
      <c r="K349">
        <f t="shared" si="112"/>
        <v>2.8223830290918461E-12</v>
      </c>
      <c r="L349">
        <f t="shared" si="118"/>
        <v>6.4841334853787052E-12</v>
      </c>
      <c r="M349">
        <f t="shared" si="124"/>
        <v>1.489662693647142E-11</v>
      </c>
      <c r="N349">
        <f t="shared" si="130"/>
        <v>3.4223461713858491E-11</v>
      </c>
      <c r="O349">
        <f t="shared" si="143"/>
        <v>7.8624868346026531E-11</v>
      </c>
      <c r="P349">
        <f t="shared" si="104"/>
        <v>1.8063251386187825E-10</v>
      </c>
      <c r="Q349">
        <f t="shared" si="109"/>
        <v>4.1498454306423739E-10</v>
      </c>
      <c r="R349">
        <f t="shared" si="115"/>
        <v>9.5338412393417152E-10</v>
      </c>
      <c r="S349">
        <f t="shared" si="121"/>
        <v>2.1903015496869447E-9</v>
      </c>
      <c r="T349">
        <f t="shared" si="127"/>
        <v>5.0319915741456996E-9</v>
      </c>
      <c r="U349">
        <f t="shared" si="140"/>
        <v>1.1560480887160213E-8</v>
      </c>
      <c r="V349">
        <f t="shared" si="147"/>
        <v>2.6559010756111206E-8</v>
      </c>
      <c r="W349">
        <f t="shared" si="107"/>
        <v>6.1016583931787004E-8</v>
      </c>
      <c r="X349">
        <f t="shared" si="113"/>
        <v>1.4017929917996454E-7</v>
      </c>
      <c r="Y349">
        <f t="shared" si="119"/>
        <v>3.2204746074532494E-7</v>
      </c>
      <c r="Z349">
        <f t="shared" si="125"/>
        <v>7.3987077677825417E-7</v>
      </c>
      <c r="AA349">
        <f t="shared" si="131"/>
        <v>1.6997766883911151E-6</v>
      </c>
      <c r="AB349">
        <f t="shared" si="144"/>
        <v>3.905061371634364E-6</v>
      </c>
      <c r="AC349">
        <f t="shared" si="105"/>
        <v>8.9714751475177185E-6</v>
      </c>
      <c r="AD349">
        <f t="shared" si="111"/>
        <v>2.0611037487700776E-5</v>
      </c>
      <c r="AE349">
        <f t="shared" si="117"/>
        <v>4.7351729713808206E-5</v>
      </c>
      <c r="AF349">
        <f t="shared" si="123"/>
        <v>1.0878570805703143E-4</v>
      </c>
      <c r="AG349">
        <f t="shared" si="129"/>
        <v>2.499239277845994E-4</v>
      </c>
      <c r="AH349">
        <f t="shared" si="142"/>
        <v>5.7417440944113431E-4</v>
      </c>
      <c r="AI349">
        <f t="shared" ref="AI349:AI380" si="149">$C$11*(EXP(-$C$7*($D349-($AI$14-1)*$C$3))-EXP(-$C$5*($D349-($AI$14-1)*$C$3)))</f>
        <v>1.319106399212849E-3</v>
      </c>
      <c r="AJ349">
        <f t="shared" si="128"/>
        <v>3.0305107016837239E-3</v>
      </c>
      <c r="AK349">
        <f t="shared" si="141"/>
        <v>6.9622853156500082E-3</v>
      </c>
      <c r="AL349">
        <f t="shared" si="148"/>
        <v>1.5995131378214355E-2</v>
      </c>
      <c r="AM349">
        <f t="shared" si="126"/>
        <v>3.6747162204232561E-2</v>
      </c>
      <c r="AN349">
        <f t="shared" si="139"/>
        <v>8.442280953932943E-2</v>
      </c>
      <c r="AO349">
        <f t="shared" si="146"/>
        <v>0.19377999836034945</v>
      </c>
    </row>
    <row r="350" spans="1:41" x14ac:dyDescent="0.2">
      <c r="A350">
        <v>336</v>
      </c>
      <c r="B350">
        <f t="shared" si="132"/>
        <v>33</v>
      </c>
      <c r="C350">
        <f t="shared" si="133"/>
        <v>5</v>
      </c>
      <c r="D350">
        <f t="shared" si="134"/>
        <v>805.33333333333337</v>
      </c>
      <c r="E350">
        <f t="shared" si="135"/>
        <v>-505.33333333333337</v>
      </c>
      <c r="F350" t="e">
        <f t="shared" si="136"/>
        <v>#N/A</v>
      </c>
      <c r="G350" t="e">
        <f t="shared" si="137"/>
        <v>#N/A</v>
      </c>
      <c r="H350">
        <f t="shared" si="138"/>
        <v>2.1221234033817343E-13</v>
      </c>
      <c r="I350">
        <f t="shared" si="145"/>
        <v>4.875359325130598E-13</v>
      </c>
      <c r="J350">
        <f t="shared" si="106"/>
        <v>1.1200634473593949E-12</v>
      </c>
      <c r="K350">
        <f t="shared" si="112"/>
        <v>2.5732300789480898E-12</v>
      </c>
      <c r="L350">
        <f t="shared" si="118"/>
        <v>5.9117303174331239E-12</v>
      </c>
      <c r="M350">
        <f t="shared" si="124"/>
        <v>1.3581589781643058E-11</v>
      </c>
      <c r="N350">
        <f t="shared" si="130"/>
        <v>3.1202299680835846E-11</v>
      </c>
      <c r="O350">
        <f t="shared" si="143"/>
        <v>7.1684060631001298E-11</v>
      </c>
      <c r="P350">
        <f t="shared" si="104"/>
        <v>1.6468672505267783E-10</v>
      </c>
      <c r="Q350">
        <f t="shared" si="109"/>
        <v>3.7835074031572008E-10</v>
      </c>
      <c r="R350">
        <f t="shared" si="115"/>
        <v>8.692217460251561E-10</v>
      </c>
      <c r="S350">
        <f t="shared" si="121"/>
        <v>1.996947179573495E-9</v>
      </c>
      <c r="T350">
        <f t="shared" si="127"/>
        <v>4.5877798803840855E-9</v>
      </c>
      <c r="U350">
        <f t="shared" si="140"/>
        <v>1.0539950403371387E-8</v>
      </c>
      <c r="V350">
        <f t="shared" si="147"/>
        <v>2.4214447380206099E-8</v>
      </c>
      <c r="W350">
        <f t="shared" si="107"/>
        <v>5.5630191745610023E-8</v>
      </c>
      <c r="X350">
        <f t="shared" si="113"/>
        <v>1.2780461949270376E-7</v>
      </c>
      <c r="Y350">
        <f t="shared" si="119"/>
        <v>2.936179123445811E-7</v>
      </c>
      <c r="Z350">
        <f t="shared" si="125"/>
        <v>6.7455682581576795E-7</v>
      </c>
      <c r="AA350">
        <f t="shared" si="131"/>
        <v>1.5497246323331882E-6</v>
      </c>
      <c r="AB350">
        <f t="shared" si="144"/>
        <v>3.5603322717190373E-6</v>
      </c>
      <c r="AC350">
        <f t="shared" si="105"/>
        <v>8.1794956475330304E-6</v>
      </c>
      <c r="AD350">
        <f t="shared" si="111"/>
        <v>1.8791546390053201E-5</v>
      </c>
      <c r="AE350">
        <f t="shared" si="117"/>
        <v>4.3171636852209169E-5</v>
      </c>
      <c r="AF350">
        <f t="shared" si="123"/>
        <v>9.9182376469324112E-5</v>
      </c>
      <c r="AG350">
        <f t="shared" si="129"/>
        <v>2.2786126539001828E-4</v>
      </c>
      <c r="AH350">
        <f t="shared" si="142"/>
        <v>5.2348772144211373E-4</v>
      </c>
      <c r="AI350">
        <f t="shared" si="149"/>
        <v>1.2026589689634042E-3</v>
      </c>
      <c r="AJ350">
        <f t="shared" si="128"/>
        <v>2.762984758541386E-3</v>
      </c>
      <c r="AK350">
        <f t="shared" si="141"/>
        <v>6.347672094036738E-3</v>
      </c>
      <c r="AL350">
        <f t="shared" si="148"/>
        <v>1.4583120984961173E-2</v>
      </c>
      <c r="AM350">
        <f t="shared" si="126"/>
        <v>3.3503214172295286E-2</v>
      </c>
      <c r="AN350">
        <f t="shared" si="139"/>
        <v>7.6970174012036846E-2</v>
      </c>
      <c r="AO350">
        <f t="shared" si="146"/>
        <v>0.17680382811963441</v>
      </c>
    </row>
    <row r="351" spans="1:41" x14ac:dyDescent="0.2">
      <c r="A351">
        <v>337</v>
      </c>
      <c r="B351">
        <f t="shared" si="132"/>
        <v>33</v>
      </c>
      <c r="C351">
        <f t="shared" si="133"/>
        <v>6</v>
      </c>
      <c r="D351">
        <f t="shared" si="134"/>
        <v>808</v>
      </c>
      <c r="E351">
        <f t="shared" si="135"/>
        <v>-508</v>
      </c>
      <c r="F351" t="e">
        <f t="shared" si="136"/>
        <v>#N/A</v>
      </c>
      <c r="G351" t="e">
        <f t="shared" si="137"/>
        <v>#N/A</v>
      </c>
      <c r="H351">
        <f t="shared" si="138"/>
        <v>1.9347876303588297E-13</v>
      </c>
      <c r="I351">
        <f t="shared" si="145"/>
        <v>4.4449747365235984E-13</v>
      </c>
      <c r="J351">
        <f t="shared" si="106"/>
        <v>1.0211870335696038E-12</v>
      </c>
      <c r="K351">
        <f t="shared" si="112"/>
        <v>2.346071731211412E-12</v>
      </c>
      <c r="L351">
        <f t="shared" si="118"/>
        <v>5.3898574766951907E-12</v>
      </c>
      <c r="M351">
        <f t="shared" si="124"/>
        <v>1.2382640834296472E-11</v>
      </c>
      <c r="N351">
        <f t="shared" si="130"/>
        <v>2.8447838313750943E-11</v>
      </c>
      <c r="O351">
        <f t="shared" si="143"/>
        <v>6.5355970148454668E-11</v>
      </c>
      <c r="P351">
        <f t="shared" ref="P351:P414" si="150">$C$11*(EXP(-$C$7*($D351-($P$14-1)*$C$3))-EXP(-$C$5*($D351-($P$14-1)*$C$3)))</f>
        <v>1.5014859079753045E-10</v>
      </c>
      <c r="Q351">
        <f t="shared" si="109"/>
        <v>3.4495087850849236E-10</v>
      </c>
      <c r="R351">
        <f t="shared" si="115"/>
        <v>7.924890133949747E-10</v>
      </c>
      <c r="S351">
        <f t="shared" si="121"/>
        <v>1.8206616520800614E-9</v>
      </c>
      <c r="T351">
        <f t="shared" si="127"/>
        <v>4.182782089501102E-9</v>
      </c>
      <c r="U351">
        <f t="shared" si="140"/>
        <v>9.6095098110419535E-9</v>
      </c>
      <c r="V351">
        <f t="shared" si="147"/>
        <v>2.2076856224543524E-8</v>
      </c>
      <c r="W351">
        <f t="shared" si="107"/>
        <v>5.07192968572784E-8</v>
      </c>
      <c r="X351">
        <f t="shared" si="113"/>
        <v>1.1652234573312398E-7</v>
      </c>
      <c r="Y351">
        <f t="shared" si="119"/>
        <v>2.6769805372807064E-7</v>
      </c>
      <c r="Z351">
        <f t="shared" si="125"/>
        <v>6.1500862790668418E-7</v>
      </c>
      <c r="AA351">
        <f t="shared" si="131"/>
        <v>1.4129187983707839E-6</v>
      </c>
      <c r="AB351">
        <f t="shared" si="144"/>
        <v>3.2460349988658138E-6</v>
      </c>
      <c r="AC351">
        <f t="shared" si="105"/>
        <v>7.4574301269199262E-6</v>
      </c>
      <c r="AD351">
        <f t="shared" si="111"/>
        <v>1.7132675438596497E-5</v>
      </c>
      <c r="AE351">
        <f t="shared" si="117"/>
        <v>3.9360552186027815E-5</v>
      </c>
      <c r="AF351">
        <f t="shared" si="123"/>
        <v>9.0426803095730208E-5</v>
      </c>
      <c r="AG351">
        <f t="shared" si="129"/>
        <v>2.0774623992741217E-4</v>
      </c>
      <c r="AH351">
        <f t="shared" si="142"/>
        <v>4.7727552812287512E-4</v>
      </c>
      <c r="AI351">
        <f t="shared" si="149"/>
        <v>1.0964912280701756E-3</v>
      </c>
      <c r="AJ351">
        <f t="shared" si="128"/>
        <v>2.5190753399057793E-3</v>
      </c>
      <c r="AK351">
        <f t="shared" si="141"/>
        <v>5.7873153981267316E-3</v>
      </c>
      <c r="AL351">
        <f t="shared" si="148"/>
        <v>1.329575935535437E-2</v>
      </c>
      <c r="AM351">
        <f t="shared" si="126"/>
        <v>3.0545633799864007E-2</v>
      </c>
      <c r="AN351">
        <f t="shared" si="139"/>
        <v>7.0175438596235928E-2</v>
      </c>
      <c r="AO351">
        <f t="shared" si="146"/>
        <v>0.16121653858511018</v>
      </c>
    </row>
    <row r="352" spans="1:41" x14ac:dyDescent="0.2">
      <c r="A352">
        <v>338</v>
      </c>
      <c r="B352">
        <f t="shared" si="132"/>
        <v>33</v>
      </c>
      <c r="C352">
        <f t="shared" si="133"/>
        <v>7</v>
      </c>
      <c r="D352">
        <f t="shared" si="134"/>
        <v>810.66666666666674</v>
      </c>
      <c r="E352">
        <f t="shared" si="135"/>
        <v>-510.66666666666674</v>
      </c>
      <c r="F352" t="e">
        <f t="shared" si="136"/>
        <v>#N/A</v>
      </c>
      <c r="G352" t="e">
        <f t="shared" si="137"/>
        <v>#N/A</v>
      </c>
      <c r="H352">
        <f t="shared" si="138"/>
        <v>1.7639893931824033E-13</v>
      </c>
      <c r="I352">
        <f t="shared" si="145"/>
        <v>4.0525834283616751E-13</v>
      </c>
      <c r="J352">
        <f t="shared" si="106"/>
        <v>9.3103918352946013E-13</v>
      </c>
      <c r="K352">
        <f t="shared" si="112"/>
        <v>2.1389663571161472E-12</v>
      </c>
      <c r="L352">
        <f t="shared" si="118"/>
        <v>4.914054271626638E-12</v>
      </c>
      <c r="M352">
        <f t="shared" si="124"/>
        <v>1.1289532116367347E-11</v>
      </c>
      <c r="N352">
        <f t="shared" si="130"/>
        <v>2.5936533941514733E-11</v>
      </c>
      <c r="O352">
        <f t="shared" si="143"/>
        <v>5.9586507745885487E-11</v>
      </c>
      <c r="P352">
        <f t="shared" si="150"/>
        <v>1.368938468554335E-10</v>
      </c>
      <c r="Q352">
        <f t="shared" si="109"/>
        <v>3.1449947338410499E-10</v>
      </c>
      <c r="R352">
        <f t="shared" si="115"/>
        <v>7.2253005544751053E-10</v>
      </c>
      <c r="S352">
        <f t="shared" si="121"/>
        <v>1.659938172256944E-9</v>
      </c>
      <c r="T352">
        <f t="shared" si="127"/>
        <v>3.8135364957366728E-9</v>
      </c>
      <c r="U352">
        <f t="shared" si="140"/>
        <v>8.7612061987477489E-9</v>
      </c>
      <c r="V352">
        <f t="shared" si="147"/>
        <v>2.0127966296582732E-8</v>
      </c>
      <c r="W352">
        <f t="shared" si="107"/>
        <v>4.62419235486407E-8</v>
      </c>
      <c r="X352">
        <f t="shared" si="113"/>
        <v>1.0623604302444447E-7</v>
      </c>
      <c r="Y352">
        <f t="shared" si="119"/>
        <v>2.440663357271468E-7</v>
      </c>
      <c r="Z352">
        <f t="shared" si="125"/>
        <v>5.6071719671985519E-7</v>
      </c>
      <c r="AA352">
        <f t="shared" si="131"/>
        <v>1.2881898429812932E-6</v>
      </c>
      <c r="AB352">
        <f t="shared" si="144"/>
        <v>2.9594831071130014E-6</v>
      </c>
      <c r="AC352">
        <f t="shared" si="105"/>
        <v>6.7991067535644374E-6</v>
      </c>
      <c r="AD352">
        <f t="shared" si="111"/>
        <v>1.5620245486537402E-5</v>
      </c>
      <c r="AE352">
        <f t="shared" si="117"/>
        <v>3.5885900590070752E-5</v>
      </c>
      <c r="AF352">
        <f t="shared" si="123"/>
        <v>8.2444149950802804E-5</v>
      </c>
      <c r="AG352">
        <f t="shared" si="129"/>
        <v>1.8940691885523198E-4</v>
      </c>
      <c r="AH352">
        <f t="shared" si="142"/>
        <v>4.3514283222812383E-4</v>
      </c>
      <c r="AI352">
        <f t="shared" si="149"/>
        <v>9.9969571113839328E-4</v>
      </c>
      <c r="AJ352">
        <f t="shared" si="128"/>
        <v>2.2966976377645273E-3</v>
      </c>
      <c r="AK352">
        <f t="shared" si="141"/>
        <v>5.276425596851376E-3</v>
      </c>
      <c r="AL352">
        <f t="shared" si="148"/>
        <v>1.2122042806734849E-2</v>
      </c>
      <c r="AM352">
        <f t="shared" si="126"/>
        <v>2.7849141262599915E-2</v>
      </c>
      <c r="AN352">
        <f t="shared" si="139"/>
        <v>6.3980525512816938E-2</v>
      </c>
      <c r="AO352">
        <f t="shared" si="146"/>
        <v>0.14698797426010388</v>
      </c>
    </row>
    <row r="353" spans="1:43" x14ac:dyDescent="0.2">
      <c r="A353">
        <v>339</v>
      </c>
      <c r="B353">
        <f t="shared" si="132"/>
        <v>33</v>
      </c>
      <c r="C353">
        <f t="shared" si="133"/>
        <v>8</v>
      </c>
      <c r="D353">
        <f t="shared" si="134"/>
        <v>813.33333333333326</v>
      </c>
      <c r="E353">
        <f t="shared" si="135"/>
        <v>-513.33333333333326</v>
      </c>
      <c r="F353" t="e">
        <f t="shared" si="136"/>
        <v>#N/A</v>
      </c>
      <c r="G353" t="e">
        <f t="shared" si="137"/>
        <v>#N/A</v>
      </c>
      <c r="H353">
        <f t="shared" si="138"/>
        <v>1.608268799342567E-13</v>
      </c>
      <c r="I353">
        <f t="shared" si="145"/>
        <v>3.6948314483957272E-13</v>
      </c>
      <c r="J353">
        <f t="shared" si="106"/>
        <v>8.4884936135269685E-13</v>
      </c>
      <c r="K353">
        <f t="shared" si="112"/>
        <v>1.9501437300522533E-12</v>
      </c>
      <c r="L353">
        <f t="shared" si="118"/>
        <v>4.4802537894375956E-12</v>
      </c>
      <c r="M353">
        <f t="shared" si="124"/>
        <v>1.0292920315792398E-11</v>
      </c>
      <c r="N353">
        <f t="shared" si="130"/>
        <v>2.3646921269732583E-11</v>
      </c>
      <c r="O353">
        <f t="shared" si="143"/>
        <v>5.4326359126572431E-11</v>
      </c>
      <c r="P353">
        <f t="shared" si="150"/>
        <v>1.2480919872334385E-10</v>
      </c>
      <c r="Q353">
        <f t="shared" si="109"/>
        <v>2.8673624252400628E-10</v>
      </c>
      <c r="R353">
        <f t="shared" si="115"/>
        <v>6.5874690021071379E-10</v>
      </c>
      <c r="S353">
        <f t="shared" si="121"/>
        <v>1.5134029612628859E-9</v>
      </c>
      <c r="T353">
        <f t="shared" si="127"/>
        <v>3.4768869841006376E-9</v>
      </c>
      <c r="U353">
        <f t="shared" si="140"/>
        <v>7.9877887182940097E-9</v>
      </c>
      <c r="V353">
        <f t="shared" si="147"/>
        <v>1.8351119521536408E-8</v>
      </c>
      <c r="W353">
        <f t="shared" si="107"/>
        <v>4.2159801613485702E-8</v>
      </c>
      <c r="X353">
        <f t="shared" si="113"/>
        <v>9.6857789520824752E-8</v>
      </c>
      <c r="Y353">
        <f t="shared" si="119"/>
        <v>2.2252076698244091E-7</v>
      </c>
      <c r="Z353">
        <f t="shared" si="125"/>
        <v>5.1121847797081694E-7</v>
      </c>
      <c r="AA353">
        <f t="shared" si="131"/>
        <v>1.174471649378331E-6</v>
      </c>
      <c r="AB353">
        <f t="shared" si="144"/>
        <v>2.698227303263082E-6</v>
      </c>
      <c r="AC353">
        <f t="shared" ref="AC353:AC416" si="151">$C$11*(EXP(-$C$7*($D353-($AC$14-1)*$C$3))-EXP(-$C$5*($D353-($AC$14-1)*$C$3)))</f>
        <v>6.1988985293327765E-6</v>
      </c>
      <c r="AD353">
        <f t="shared" si="111"/>
        <v>1.4241329086876202E-5</v>
      </c>
      <c r="AE353">
        <f t="shared" si="117"/>
        <v>3.2717982590132244E-5</v>
      </c>
      <c r="AF353">
        <f t="shared" si="123"/>
        <v>7.5166185560213088E-5</v>
      </c>
      <c r="AG353">
        <f t="shared" si="129"/>
        <v>1.7268654740883733E-4</v>
      </c>
      <c r="AH353">
        <f t="shared" si="142"/>
        <v>3.9672950587729791E-4</v>
      </c>
      <c r="AI353">
        <f t="shared" si="149"/>
        <v>9.1144506156007744E-4</v>
      </c>
      <c r="AJ353">
        <f t="shared" si="128"/>
        <v>2.0939508857684627E-3</v>
      </c>
      <c r="AK353">
        <f t="shared" si="141"/>
        <v>4.8106358758536359E-3</v>
      </c>
      <c r="AL353">
        <f t="shared" si="148"/>
        <v>1.1051939034165585E-2</v>
      </c>
      <c r="AM353">
        <f t="shared" si="126"/>
        <v>2.5390688376147059E-2</v>
      </c>
      <c r="AN353">
        <f t="shared" si="139"/>
        <v>5.8332483939838579E-2</v>
      </c>
      <c r="AO353">
        <f t="shared" si="146"/>
        <v>0.1340127504531386</v>
      </c>
    </row>
    <row r="354" spans="1:43" x14ac:dyDescent="0.2">
      <c r="A354">
        <v>340</v>
      </c>
      <c r="B354">
        <f t="shared" si="132"/>
        <v>33</v>
      </c>
      <c r="C354">
        <f t="shared" si="133"/>
        <v>9</v>
      </c>
      <c r="D354">
        <f t="shared" si="134"/>
        <v>816</v>
      </c>
      <c r="E354">
        <f t="shared" si="135"/>
        <v>-516</v>
      </c>
      <c r="F354" t="e">
        <f t="shared" si="136"/>
        <v>#N/A</v>
      </c>
      <c r="G354" t="e">
        <f t="shared" si="137"/>
        <v>#N/A</v>
      </c>
      <c r="H354">
        <f t="shared" si="138"/>
        <v>1.4662948320071373E-13</v>
      </c>
      <c r="I354">
        <f t="shared" si="145"/>
        <v>3.3686609229345048E-13</v>
      </c>
      <c r="J354">
        <f t="shared" si="106"/>
        <v>7.73915052143532E-13</v>
      </c>
      <c r="K354">
        <f t="shared" si="112"/>
        <v>1.7779898946094333E-12</v>
      </c>
      <c r="L354">
        <f t="shared" si="118"/>
        <v>4.0847481342784159E-12</v>
      </c>
      <c r="M354">
        <f t="shared" si="124"/>
        <v>9.3842869248456497E-12</v>
      </c>
      <c r="N354">
        <f t="shared" si="130"/>
        <v>2.1559429906780766E-11</v>
      </c>
      <c r="O354">
        <f t="shared" si="143"/>
        <v>4.9530563337185893E-11</v>
      </c>
      <c r="P354">
        <f t="shared" si="150"/>
        <v>1.1379135325500378E-10</v>
      </c>
      <c r="Q354">
        <f t="shared" si="109"/>
        <v>2.6142388059381872E-10</v>
      </c>
      <c r="R354">
        <f t="shared" si="115"/>
        <v>6.0059436319012189E-10</v>
      </c>
      <c r="S354">
        <f t="shared" si="121"/>
        <v>1.3798035140339697E-9</v>
      </c>
      <c r="T354">
        <f t="shared" si="127"/>
        <v>3.1699560535798992E-9</v>
      </c>
      <c r="U354">
        <f t="shared" si="140"/>
        <v>7.2826466083202471E-9</v>
      </c>
      <c r="V354">
        <f t="shared" si="147"/>
        <v>1.6731128358004412E-8</v>
      </c>
      <c r="W354">
        <f t="shared" si="107"/>
        <v>3.8438039244167821E-8</v>
      </c>
      <c r="X354">
        <f t="shared" si="113"/>
        <v>8.8307424898174111E-8</v>
      </c>
      <c r="Y354">
        <f t="shared" si="119"/>
        <v>2.0287718742911363E-7</v>
      </c>
      <c r="Z354">
        <f t="shared" si="125"/>
        <v>4.6608938293249603E-7</v>
      </c>
      <c r="AA354">
        <f t="shared" si="131"/>
        <v>1.0707922149122809E-6</v>
      </c>
      <c r="AB354">
        <f t="shared" si="144"/>
        <v>2.4600345116267376E-6</v>
      </c>
      <c r="AC354">
        <f t="shared" si="151"/>
        <v>5.6516751934831363E-6</v>
      </c>
      <c r="AD354">
        <f t="shared" si="111"/>
        <v>1.2984139995463257E-5</v>
      </c>
      <c r="AE354">
        <f t="shared" si="117"/>
        <v>2.9829720507679708E-5</v>
      </c>
      <c r="AF354">
        <f t="shared" si="123"/>
        <v>6.8530701754386002E-5</v>
      </c>
      <c r="AG354">
        <f t="shared" si="129"/>
        <v>1.5744220874411129E-4</v>
      </c>
      <c r="AH354">
        <f t="shared" si="142"/>
        <v>3.6170721238292089E-4</v>
      </c>
      <c r="AI354">
        <f t="shared" si="149"/>
        <v>8.3098495970964812E-4</v>
      </c>
      <c r="AJ354">
        <f t="shared" si="128"/>
        <v>1.9091021124915007E-3</v>
      </c>
      <c r="AK354">
        <f t="shared" si="141"/>
        <v>4.3859649122807032E-3</v>
      </c>
      <c r="AL354">
        <f t="shared" si="148"/>
        <v>1.0076301359623119E-2</v>
      </c>
      <c r="AM354">
        <f t="shared" si="126"/>
        <v>2.3149261592506919E-2</v>
      </c>
      <c r="AN354">
        <f t="shared" si="139"/>
        <v>5.3183037421416487E-2</v>
      </c>
      <c r="AO354">
        <f t="shared" si="146"/>
        <v>0.12218251846832767</v>
      </c>
    </row>
    <row r="355" spans="1:43" s="1" customFormat="1" x14ac:dyDescent="0.2">
      <c r="A355" s="1">
        <v>341</v>
      </c>
      <c r="B355" s="1">
        <f t="shared" si="132"/>
        <v>34</v>
      </c>
      <c r="C355" s="1">
        <f t="shared" si="133"/>
        <v>0</v>
      </c>
      <c r="D355" s="1">
        <f t="shared" si="134"/>
        <v>816</v>
      </c>
      <c r="E355" s="1">
        <f t="shared" si="135"/>
        <v>-516</v>
      </c>
      <c r="F355" s="1" t="e">
        <f t="shared" si="136"/>
        <v>#N/A</v>
      </c>
      <c r="G355" s="1" t="e">
        <f t="shared" si="137"/>
        <v>#N/A</v>
      </c>
      <c r="H355" s="1">
        <f t="shared" si="138"/>
        <v>1.4662948320071373E-13</v>
      </c>
      <c r="I355" s="1">
        <f t="shared" si="145"/>
        <v>3.3686609229345048E-13</v>
      </c>
      <c r="J355" s="1">
        <f t="shared" ref="J355:J418" si="152">$C$11*(EXP(-$C$7*($D355-($J$14-1)*$C$3))-EXP(-$C$5*($D355-($J$14-1)*$C$3)))</f>
        <v>7.73915052143532E-13</v>
      </c>
      <c r="K355" s="1">
        <f t="shared" si="112"/>
        <v>1.7779898946094333E-12</v>
      </c>
      <c r="L355" s="1">
        <f t="shared" si="118"/>
        <v>4.0847481342784159E-12</v>
      </c>
      <c r="M355" s="1">
        <f t="shared" si="124"/>
        <v>9.3842869248456497E-12</v>
      </c>
      <c r="N355" s="1">
        <f t="shared" si="130"/>
        <v>2.1559429906780766E-11</v>
      </c>
      <c r="O355" s="1">
        <f t="shared" si="143"/>
        <v>4.9530563337185893E-11</v>
      </c>
      <c r="P355" s="1">
        <f t="shared" si="150"/>
        <v>1.1379135325500378E-10</v>
      </c>
      <c r="Q355" s="1">
        <f t="shared" si="109"/>
        <v>2.6142388059381872E-10</v>
      </c>
      <c r="R355" s="1">
        <f t="shared" si="115"/>
        <v>6.0059436319012189E-10</v>
      </c>
      <c r="S355" s="1">
        <f t="shared" si="121"/>
        <v>1.3798035140339697E-9</v>
      </c>
      <c r="T355" s="1">
        <f t="shared" si="127"/>
        <v>3.1699560535798992E-9</v>
      </c>
      <c r="U355" s="1">
        <f t="shared" si="140"/>
        <v>7.2826466083202471E-9</v>
      </c>
      <c r="V355" s="1">
        <f t="shared" si="147"/>
        <v>1.6731128358004412E-8</v>
      </c>
      <c r="W355" s="1">
        <f t="shared" si="107"/>
        <v>3.8438039244167821E-8</v>
      </c>
      <c r="X355" s="1">
        <f t="shared" si="113"/>
        <v>8.8307424898174111E-8</v>
      </c>
      <c r="Y355" s="1">
        <f t="shared" si="119"/>
        <v>2.0287718742911363E-7</v>
      </c>
      <c r="Z355" s="1">
        <f t="shared" si="125"/>
        <v>4.6608938293249603E-7</v>
      </c>
      <c r="AA355" s="1">
        <f t="shared" si="131"/>
        <v>1.0707922149122809E-6</v>
      </c>
      <c r="AB355" s="1">
        <f t="shared" si="144"/>
        <v>2.4600345116267376E-6</v>
      </c>
      <c r="AC355" s="1">
        <f t="shared" si="151"/>
        <v>5.6516751934831363E-6</v>
      </c>
      <c r="AD355" s="1">
        <f t="shared" si="111"/>
        <v>1.2984139995463257E-5</v>
      </c>
      <c r="AE355" s="1">
        <f t="shared" si="117"/>
        <v>2.9829720507679708E-5</v>
      </c>
      <c r="AF355" s="1">
        <f t="shared" si="123"/>
        <v>6.8530701754386002E-5</v>
      </c>
      <c r="AG355" s="1">
        <f t="shared" si="129"/>
        <v>1.5744220874411129E-4</v>
      </c>
      <c r="AH355" s="1">
        <f t="shared" si="142"/>
        <v>3.6170721238292089E-4</v>
      </c>
      <c r="AI355" s="1">
        <f t="shared" si="149"/>
        <v>8.3098495970964812E-4</v>
      </c>
      <c r="AJ355" s="1">
        <f t="shared" si="128"/>
        <v>1.9091021124915007E-3</v>
      </c>
      <c r="AK355" s="1">
        <f t="shared" si="141"/>
        <v>4.3859649122807032E-3</v>
      </c>
      <c r="AL355" s="1">
        <f t="shared" si="148"/>
        <v>1.0076301359623119E-2</v>
      </c>
      <c r="AM355" s="1">
        <f t="shared" si="126"/>
        <v>2.3149261592506919E-2</v>
      </c>
      <c r="AN355" s="1">
        <f t="shared" si="139"/>
        <v>5.3183037421416487E-2</v>
      </c>
      <c r="AO355" s="1">
        <f t="shared" si="146"/>
        <v>0.12218251846832767</v>
      </c>
      <c r="AP355" s="1">
        <f t="shared" ref="AP355:AP386" si="153">$C$11*(EXP(-$C$7*($D355-($AP$14-1)*$C$3))-EXP(-$C$5*($D355-($AP$14-1)*$C$3)))</f>
        <v>0</v>
      </c>
    </row>
    <row r="356" spans="1:43" x14ac:dyDescent="0.2">
      <c r="A356">
        <v>342</v>
      </c>
      <c r="B356">
        <f t="shared" si="132"/>
        <v>34</v>
      </c>
      <c r="C356">
        <f t="shared" si="133"/>
        <v>1</v>
      </c>
      <c r="D356">
        <f t="shared" si="134"/>
        <v>818.66666666666674</v>
      </c>
      <c r="E356">
        <f t="shared" si="135"/>
        <v>-518.66666666666674</v>
      </c>
      <c r="F356" t="e">
        <f t="shared" si="136"/>
        <v>#N/A</v>
      </c>
      <c r="G356" t="e">
        <f t="shared" si="137"/>
        <v>#N/A</v>
      </c>
      <c r="H356">
        <f t="shared" si="138"/>
        <v>1.3368539731975963E-13</v>
      </c>
      <c r="I356">
        <f t="shared" si="145"/>
        <v>3.0712839197666482E-13</v>
      </c>
      <c r="J356">
        <f t="shared" si="152"/>
        <v>7.0559575727295899E-13</v>
      </c>
      <c r="K356">
        <f t="shared" si="112"/>
        <v>1.6210333713446704E-12</v>
      </c>
      <c r="L356">
        <f t="shared" si="118"/>
        <v>3.7241567341178421E-12</v>
      </c>
      <c r="M356">
        <f t="shared" si="124"/>
        <v>8.5558654284645904E-12</v>
      </c>
      <c r="N356">
        <f t="shared" si="130"/>
        <v>1.9656217086506555E-11</v>
      </c>
      <c r="O356">
        <f t="shared" si="143"/>
        <v>4.5158128465469395E-11</v>
      </c>
      <c r="P356">
        <f t="shared" si="150"/>
        <v>1.0374613576605896E-10</v>
      </c>
      <c r="Q356">
        <f t="shared" si="109"/>
        <v>2.38346030983542E-10</v>
      </c>
      <c r="R356">
        <f t="shared" si="115"/>
        <v>5.475753874217342E-10</v>
      </c>
      <c r="S356">
        <f t="shared" si="121"/>
        <v>1.2579978935364204E-9</v>
      </c>
      <c r="T356">
        <f t="shared" si="127"/>
        <v>2.8901202217900425E-9</v>
      </c>
      <c r="U356">
        <f t="shared" si="140"/>
        <v>6.6397526890277767E-9</v>
      </c>
      <c r="V356">
        <f t="shared" si="147"/>
        <v>1.5254145982946695E-8</v>
      </c>
      <c r="W356">
        <f t="shared" si="107"/>
        <v>3.5044824794991002E-8</v>
      </c>
      <c r="X356">
        <f t="shared" si="113"/>
        <v>8.0511865186330943E-8</v>
      </c>
      <c r="Y356">
        <f t="shared" si="119"/>
        <v>1.8496769419456248E-7</v>
      </c>
      <c r="Z356">
        <f t="shared" si="125"/>
        <v>4.2494417209777718E-7</v>
      </c>
      <c r="AA356">
        <f t="shared" si="131"/>
        <v>9.7626534290858719E-7</v>
      </c>
      <c r="AB356">
        <f t="shared" si="144"/>
        <v>2.2428687868794212E-6</v>
      </c>
      <c r="AC356">
        <f t="shared" si="151"/>
        <v>5.1527593719251736E-6</v>
      </c>
      <c r="AD356">
        <f t="shared" si="111"/>
        <v>1.1837932428452007E-5</v>
      </c>
      <c r="AE356">
        <f t="shared" si="117"/>
        <v>2.7196427014257753E-5</v>
      </c>
      <c r="AF356">
        <f t="shared" si="123"/>
        <v>6.2480981946149621E-5</v>
      </c>
      <c r="AG356">
        <f t="shared" si="129"/>
        <v>1.435436023602829E-4</v>
      </c>
      <c r="AH356">
        <f t="shared" si="142"/>
        <v>3.29776599803211E-4</v>
      </c>
      <c r="AI356">
        <f t="shared" si="149"/>
        <v>7.5762767542092804E-4</v>
      </c>
      <c r="AJ356">
        <f t="shared" si="128"/>
        <v>1.7405713289124955E-3</v>
      </c>
      <c r="AK356">
        <f t="shared" si="141"/>
        <v>3.998782844553574E-3</v>
      </c>
      <c r="AL356">
        <f t="shared" si="148"/>
        <v>9.1867905510581074E-3</v>
      </c>
      <c r="AM356">
        <f t="shared" si="126"/>
        <v>2.1105702387405507E-2</v>
      </c>
      <c r="AN356">
        <f t="shared" si="139"/>
        <v>4.8488171226939228E-2</v>
      </c>
      <c r="AO356">
        <f t="shared" si="146"/>
        <v>0.11139656241541207</v>
      </c>
      <c r="AP356">
        <f t="shared" si="153"/>
        <v>0.21171434591476873</v>
      </c>
    </row>
    <row r="357" spans="1:43" x14ac:dyDescent="0.2">
      <c r="A357">
        <v>343</v>
      </c>
      <c r="B357">
        <f t="shared" si="132"/>
        <v>34</v>
      </c>
      <c r="C357">
        <f t="shared" si="133"/>
        <v>2</v>
      </c>
      <c r="D357">
        <f t="shared" si="134"/>
        <v>821.33333333333326</v>
      </c>
      <c r="E357">
        <f t="shared" si="135"/>
        <v>-521.33333333333326</v>
      </c>
      <c r="F357" t="e">
        <f t="shared" si="136"/>
        <v>#N/A</v>
      </c>
      <c r="G357" t="e">
        <f t="shared" si="137"/>
        <v>#N/A</v>
      </c>
      <c r="H357">
        <f t="shared" si="138"/>
        <v>1.2188398312826581E-13</v>
      </c>
      <c r="I357">
        <f t="shared" si="145"/>
        <v>2.8001586183985064E-13</v>
      </c>
      <c r="J357">
        <f t="shared" si="152"/>
        <v>6.433075197370269E-13</v>
      </c>
      <c r="K357">
        <f t="shared" si="112"/>
        <v>1.4779325793582911E-12</v>
      </c>
      <c r="L357">
        <f t="shared" si="118"/>
        <v>3.3953974454107761E-12</v>
      </c>
      <c r="M357">
        <f t="shared" si="124"/>
        <v>7.8005749202089874E-12</v>
      </c>
      <c r="N357">
        <f t="shared" si="130"/>
        <v>1.7921015157750386E-11</v>
      </c>
      <c r="O357">
        <f t="shared" si="143"/>
        <v>4.1171681263169599E-11</v>
      </c>
      <c r="P357">
        <f t="shared" si="150"/>
        <v>9.4587685078930344E-11</v>
      </c>
      <c r="Q357">
        <f t="shared" si="109"/>
        <v>2.173054365062898E-10</v>
      </c>
      <c r="R357">
        <f t="shared" si="115"/>
        <v>4.992367948933754E-10</v>
      </c>
      <c r="S357">
        <f t="shared" si="121"/>
        <v>1.1469449700960251E-9</v>
      </c>
      <c r="T357">
        <f t="shared" si="127"/>
        <v>2.6349876008428556E-9</v>
      </c>
      <c r="U357">
        <f t="shared" si="140"/>
        <v>6.0536118450515453E-9</v>
      </c>
      <c r="V357">
        <f t="shared" si="147"/>
        <v>1.3907547936402554E-8</v>
      </c>
      <c r="W357">
        <f t="shared" ref="W357:W420" si="154">$C$11*(EXP(-$C$7*($D357-($W$14-1)*$C$3))-EXP(-$C$5*($D357-($W$14-1)*$C$3)))</f>
        <v>3.1951154873176046E-8</v>
      </c>
      <c r="X357">
        <f t="shared" si="113"/>
        <v>7.340447808614566E-8</v>
      </c>
      <c r="Y357">
        <f t="shared" si="119"/>
        <v>1.6863920645394284E-7</v>
      </c>
      <c r="Z357">
        <f t="shared" si="125"/>
        <v>3.8743115808329911E-7</v>
      </c>
      <c r="AA357">
        <f t="shared" si="131"/>
        <v>8.9008306792976397E-7</v>
      </c>
      <c r="AB357">
        <f t="shared" si="144"/>
        <v>2.0448739118832644E-6</v>
      </c>
      <c r="AC357">
        <f t="shared" si="151"/>
        <v>4.6978865975133163E-6</v>
      </c>
      <c r="AD357">
        <f t="shared" si="111"/>
        <v>1.079290921305233E-5</v>
      </c>
      <c r="AE357">
        <f t="shared" si="117"/>
        <v>2.4795594117331113E-5</v>
      </c>
      <c r="AF357">
        <f t="shared" si="123"/>
        <v>5.6965316347504813E-5</v>
      </c>
      <c r="AG357">
        <f t="shared" si="129"/>
        <v>1.30871930360529E-4</v>
      </c>
      <c r="AH357">
        <f t="shared" si="142"/>
        <v>3.0066474224085241E-4</v>
      </c>
      <c r="AI357">
        <f t="shared" si="149"/>
        <v>6.9074618963534942E-4</v>
      </c>
      <c r="AJ357">
        <f t="shared" si="128"/>
        <v>1.5869180235091906E-3</v>
      </c>
      <c r="AK357">
        <f t="shared" si="141"/>
        <v>3.6457802462403067E-3</v>
      </c>
      <c r="AL357">
        <f t="shared" si="148"/>
        <v>8.3758035430738526E-3</v>
      </c>
      <c r="AM357">
        <f t="shared" ref="AM357:AM388" si="155">$C$11*(EXP(-$C$7*($D357-($AM$14-1)*$C$3))-EXP(-$C$5*($D357-($AM$14-1)*$C$3)))</f>
        <v>1.9242543503414547E-2</v>
      </c>
      <c r="AN357">
        <f t="shared" si="139"/>
        <v>4.4207756136662314E-2</v>
      </c>
      <c r="AO357">
        <f t="shared" si="146"/>
        <v>0.10156275308960366</v>
      </c>
      <c r="AP357">
        <f t="shared" si="153"/>
        <v>0.22636765044372925</v>
      </c>
    </row>
    <row r="358" spans="1:43" x14ac:dyDescent="0.2">
      <c r="A358">
        <v>344</v>
      </c>
      <c r="B358">
        <f t="shared" si="132"/>
        <v>34</v>
      </c>
      <c r="C358">
        <f t="shared" si="133"/>
        <v>3</v>
      </c>
      <c r="D358">
        <f t="shared" si="134"/>
        <v>824</v>
      </c>
      <c r="E358">
        <f t="shared" si="135"/>
        <v>-524</v>
      </c>
      <c r="F358" t="e">
        <f t="shared" si="136"/>
        <v>#N/A</v>
      </c>
      <c r="G358" t="e">
        <f t="shared" si="137"/>
        <v>#N/A</v>
      </c>
      <c r="H358">
        <f t="shared" si="138"/>
        <v>1.1112436841308993E-13</v>
      </c>
      <c r="I358">
        <f t="shared" si="145"/>
        <v>2.552967583924018E-13</v>
      </c>
      <c r="J358">
        <f t="shared" si="152"/>
        <v>5.8651793280285502E-13</v>
      </c>
      <c r="K358">
        <f t="shared" si="112"/>
        <v>1.3474643691737975E-12</v>
      </c>
      <c r="L358">
        <f t="shared" si="118"/>
        <v>3.0956602085741175E-12</v>
      </c>
      <c r="M358">
        <f t="shared" si="124"/>
        <v>7.1119595784377348E-12</v>
      </c>
      <c r="N358">
        <f t="shared" si="130"/>
        <v>1.6338992537113667E-11</v>
      </c>
      <c r="O358">
        <f t="shared" si="143"/>
        <v>3.7537147699382605E-11</v>
      </c>
      <c r="P358">
        <f t="shared" si="150"/>
        <v>8.6237719627123077E-11</v>
      </c>
      <c r="Q358">
        <f t="shared" si="109"/>
        <v>1.981222533487436E-10</v>
      </c>
      <c r="R358">
        <f t="shared" si="115"/>
        <v>4.5516541302001529E-10</v>
      </c>
      <c r="S358">
        <f t="shared" si="121"/>
        <v>1.0456955223752753E-9</v>
      </c>
      <c r="T358">
        <f t="shared" si="127"/>
        <v>2.402377452760488E-9</v>
      </c>
      <c r="U358">
        <f t="shared" si="140"/>
        <v>5.5192140561358803E-9</v>
      </c>
      <c r="V358">
        <f t="shared" si="147"/>
        <v>1.2679824214319598E-8</v>
      </c>
      <c r="W358">
        <f t="shared" si="154"/>
        <v>2.9130586433280992E-8</v>
      </c>
      <c r="X358">
        <f t="shared" si="113"/>
        <v>6.6924513432017646E-8</v>
      </c>
      <c r="Y358">
        <f t="shared" si="119"/>
        <v>1.5375215697667134E-7</v>
      </c>
      <c r="Z358">
        <f t="shared" si="125"/>
        <v>3.532296995926965E-7</v>
      </c>
      <c r="AA358">
        <f t="shared" si="131"/>
        <v>8.1150874971645335E-7</v>
      </c>
      <c r="AB358">
        <f t="shared" si="144"/>
        <v>1.8643575317299811E-6</v>
      </c>
      <c r="AC358">
        <f t="shared" si="151"/>
        <v>4.2831688596491243E-6</v>
      </c>
      <c r="AD358">
        <f t="shared" si="111"/>
        <v>9.8401380465069519E-6</v>
      </c>
      <c r="AE358">
        <f t="shared" si="117"/>
        <v>2.2606700773932549E-5</v>
      </c>
      <c r="AF358">
        <f t="shared" si="123"/>
        <v>5.1936559981853035E-5</v>
      </c>
      <c r="AG358">
        <f t="shared" si="129"/>
        <v>1.1931888203071885E-4</v>
      </c>
      <c r="AH358">
        <f t="shared" si="142"/>
        <v>2.7412280701754406E-4</v>
      </c>
      <c r="AI358">
        <f t="shared" si="149"/>
        <v>6.297688349764446E-4</v>
      </c>
      <c r="AJ358">
        <f t="shared" si="128"/>
        <v>1.4468288495316827E-3</v>
      </c>
      <c r="AK358">
        <f t="shared" si="141"/>
        <v>3.3239398388385934E-3</v>
      </c>
      <c r="AL358">
        <f t="shared" si="148"/>
        <v>7.6364084499660045E-3</v>
      </c>
      <c r="AM358">
        <f t="shared" si="155"/>
        <v>1.7543859649122806E-2</v>
      </c>
      <c r="AN358">
        <f t="shared" si="139"/>
        <v>4.0305205438492468E-2</v>
      </c>
      <c r="AO358">
        <f t="shared" si="146"/>
        <v>9.2597046304671707E-2</v>
      </c>
      <c r="AP358">
        <f t="shared" si="153"/>
        <v>0.21163565845759974</v>
      </c>
    </row>
    <row r="359" spans="1:43" x14ac:dyDescent="0.2">
      <c r="A359">
        <v>345</v>
      </c>
      <c r="B359">
        <f t="shared" si="132"/>
        <v>34</v>
      </c>
      <c r="C359">
        <f t="shared" si="133"/>
        <v>4</v>
      </c>
      <c r="D359">
        <f t="shared" si="134"/>
        <v>826.66666666666663</v>
      </c>
      <c r="E359">
        <f t="shared" si="135"/>
        <v>-526.66666666666663</v>
      </c>
      <c r="F359" t="e">
        <f t="shared" si="136"/>
        <v>#N/A</v>
      </c>
      <c r="G359" t="e">
        <f t="shared" si="137"/>
        <v>#N/A</v>
      </c>
      <c r="H359">
        <f t="shared" si="138"/>
        <v>1.0131458570904258E-13</v>
      </c>
      <c r="I359">
        <f t="shared" si="145"/>
        <v>2.3275979588236665E-13</v>
      </c>
      <c r="J359">
        <f t="shared" si="152"/>
        <v>5.3474158927904054E-13</v>
      </c>
      <c r="K359">
        <f t="shared" si="112"/>
        <v>1.2285135679066682E-12</v>
      </c>
      <c r="L359">
        <f t="shared" si="118"/>
        <v>2.8223830290918461E-12</v>
      </c>
      <c r="M359">
        <f t="shared" si="124"/>
        <v>6.4841334853787052E-12</v>
      </c>
      <c r="N359">
        <f t="shared" si="130"/>
        <v>1.489662693647142E-11</v>
      </c>
      <c r="O359">
        <f t="shared" si="143"/>
        <v>3.4223461713858491E-11</v>
      </c>
      <c r="P359">
        <f t="shared" si="150"/>
        <v>7.8624868346026531E-11</v>
      </c>
      <c r="Q359">
        <f t="shared" si="109"/>
        <v>1.8063251386187825E-10</v>
      </c>
      <c r="R359">
        <f t="shared" si="115"/>
        <v>4.1498454306423739E-10</v>
      </c>
      <c r="S359">
        <f t="shared" si="121"/>
        <v>9.5338412393417152E-10</v>
      </c>
      <c r="T359">
        <f t="shared" si="127"/>
        <v>2.1903015496869447E-9</v>
      </c>
      <c r="U359">
        <f t="shared" si="140"/>
        <v>5.0319915741456996E-9</v>
      </c>
      <c r="V359">
        <f t="shared" si="147"/>
        <v>1.1560480887160213E-8</v>
      </c>
      <c r="W359">
        <f t="shared" si="154"/>
        <v>2.6559010756111206E-8</v>
      </c>
      <c r="X359">
        <f t="shared" si="113"/>
        <v>6.1016583931787004E-8</v>
      </c>
      <c r="Y359">
        <f t="shared" si="119"/>
        <v>1.4017929917996454E-7</v>
      </c>
      <c r="Z359">
        <f t="shared" si="125"/>
        <v>3.2204746074532494E-7</v>
      </c>
      <c r="AA359">
        <f t="shared" si="131"/>
        <v>7.3987077677825417E-7</v>
      </c>
      <c r="AB359">
        <f t="shared" si="144"/>
        <v>1.6997766883911151E-6</v>
      </c>
      <c r="AC359">
        <f t="shared" si="151"/>
        <v>3.905061371634364E-6</v>
      </c>
      <c r="AD359">
        <f t="shared" si="111"/>
        <v>8.9714751475177185E-6</v>
      </c>
      <c r="AE359">
        <f t="shared" si="117"/>
        <v>2.0611037487700776E-5</v>
      </c>
      <c r="AF359">
        <f t="shared" si="123"/>
        <v>4.7351729713808206E-5</v>
      </c>
      <c r="AG359">
        <f t="shared" si="129"/>
        <v>1.0878570805703143E-4</v>
      </c>
      <c r="AH359">
        <f t="shared" si="142"/>
        <v>2.499239277845994E-4</v>
      </c>
      <c r="AI359">
        <f t="shared" si="149"/>
        <v>5.7417440944113431E-4</v>
      </c>
      <c r="AJ359">
        <f t="shared" ref="AJ359:AJ390" si="156">$C$11*(EXP(-$C$7*($D359-($AJ$14-1)*$C$3))-EXP(-$C$5*($D359-($AJ$14-1)*$C$3)))</f>
        <v>1.319106399212849E-3</v>
      </c>
      <c r="AK359">
        <f t="shared" si="141"/>
        <v>3.0305107016837239E-3</v>
      </c>
      <c r="AL359">
        <f t="shared" si="148"/>
        <v>6.9622853156500082E-3</v>
      </c>
      <c r="AM359">
        <f t="shared" si="155"/>
        <v>1.5995131378214355E-2</v>
      </c>
      <c r="AN359">
        <f t="shared" si="139"/>
        <v>3.6747162204232561E-2</v>
      </c>
      <c r="AO359">
        <f t="shared" si="146"/>
        <v>8.442280953932943E-2</v>
      </c>
      <c r="AP359">
        <f t="shared" si="153"/>
        <v>0.19377999836034945</v>
      </c>
    </row>
    <row r="360" spans="1:43" x14ac:dyDescent="0.2">
      <c r="A360">
        <v>346</v>
      </c>
      <c r="B360">
        <f t="shared" si="132"/>
        <v>34</v>
      </c>
      <c r="C360">
        <f t="shared" si="133"/>
        <v>5</v>
      </c>
      <c r="D360">
        <f t="shared" si="134"/>
        <v>829.33333333333337</v>
      </c>
      <c r="E360">
        <f t="shared" si="135"/>
        <v>-529.33333333333337</v>
      </c>
      <c r="F360" t="e">
        <f t="shared" si="136"/>
        <v>#N/A</v>
      </c>
      <c r="G360" t="e">
        <f t="shared" si="137"/>
        <v>#N/A</v>
      </c>
      <c r="H360">
        <f t="shared" si="138"/>
        <v>9.2370786209892826E-14</v>
      </c>
      <c r="I360">
        <f t="shared" si="145"/>
        <v>2.1221234033817343E-13</v>
      </c>
      <c r="J360">
        <f t="shared" si="152"/>
        <v>4.875359325130598E-13</v>
      </c>
      <c r="K360">
        <f t="shared" si="112"/>
        <v>1.1200634473593949E-12</v>
      </c>
      <c r="L360">
        <f t="shared" si="118"/>
        <v>2.5732300789480898E-12</v>
      </c>
      <c r="M360">
        <f t="shared" si="124"/>
        <v>5.9117303174331239E-12</v>
      </c>
      <c r="N360">
        <f t="shared" si="130"/>
        <v>1.3581589781643058E-11</v>
      </c>
      <c r="O360">
        <f t="shared" si="143"/>
        <v>3.1202299680835846E-11</v>
      </c>
      <c r="P360">
        <f t="shared" si="150"/>
        <v>7.1684060631001298E-11</v>
      </c>
      <c r="Q360">
        <f t="shared" si="109"/>
        <v>1.6468672505267783E-10</v>
      </c>
      <c r="R360">
        <f t="shared" si="115"/>
        <v>3.7835074031572008E-10</v>
      </c>
      <c r="S360">
        <f t="shared" si="121"/>
        <v>8.692217460251561E-10</v>
      </c>
      <c r="T360">
        <f t="shared" si="127"/>
        <v>1.996947179573495E-9</v>
      </c>
      <c r="U360">
        <f t="shared" si="140"/>
        <v>4.5877798803840855E-9</v>
      </c>
      <c r="V360">
        <f t="shared" si="147"/>
        <v>1.0539950403371387E-8</v>
      </c>
      <c r="W360">
        <f t="shared" si="154"/>
        <v>2.4214447380206099E-8</v>
      </c>
      <c r="X360">
        <f t="shared" si="113"/>
        <v>5.5630191745610023E-8</v>
      </c>
      <c r="Y360">
        <f t="shared" si="119"/>
        <v>1.2780461949270376E-7</v>
      </c>
      <c r="Z360">
        <f t="shared" si="125"/>
        <v>2.936179123445811E-7</v>
      </c>
      <c r="AA360">
        <f t="shared" si="131"/>
        <v>6.7455682581576795E-7</v>
      </c>
      <c r="AB360">
        <f t="shared" si="144"/>
        <v>1.5497246323331882E-6</v>
      </c>
      <c r="AC360">
        <f t="shared" si="151"/>
        <v>3.5603322717190373E-6</v>
      </c>
      <c r="AD360">
        <f t="shared" si="111"/>
        <v>8.1794956475330304E-6</v>
      </c>
      <c r="AE360">
        <f t="shared" si="117"/>
        <v>1.8791546390053201E-5</v>
      </c>
      <c r="AF360">
        <f t="shared" si="123"/>
        <v>4.3171636852209169E-5</v>
      </c>
      <c r="AG360">
        <f t="shared" si="129"/>
        <v>9.9182376469324112E-5</v>
      </c>
      <c r="AH360">
        <f t="shared" si="142"/>
        <v>2.2786126539001828E-4</v>
      </c>
      <c r="AI360">
        <f t="shared" si="149"/>
        <v>5.2348772144211373E-4</v>
      </c>
      <c r="AJ360">
        <f t="shared" si="156"/>
        <v>1.2026589689634042E-3</v>
      </c>
      <c r="AK360">
        <f t="shared" si="141"/>
        <v>2.762984758541386E-3</v>
      </c>
      <c r="AL360">
        <f t="shared" si="148"/>
        <v>6.347672094036738E-3</v>
      </c>
      <c r="AM360">
        <f t="shared" si="155"/>
        <v>1.4583120984961173E-2</v>
      </c>
      <c r="AN360">
        <f t="shared" si="139"/>
        <v>3.3503214172295286E-2</v>
      </c>
      <c r="AO360">
        <f t="shared" si="146"/>
        <v>7.6970174012036846E-2</v>
      </c>
      <c r="AP360">
        <f t="shared" si="153"/>
        <v>0.17680382811963441</v>
      </c>
    </row>
    <row r="361" spans="1:43" x14ac:dyDescent="0.2">
      <c r="A361">
        <v>347</v>
      </c>
      <c r="B361">
        <f t="shared" si="132"/>
        <v>34</v>
      </c>
      <c r="C361">
        <f t="shared" si="133"/>
        <v>6</v>
      </c>
      <c r="D361">
        <f t="shared" si="134"/>
        <v>832</v>
      </c>
      <c r="E361">
        <f t="shared" si="135"/>
        <v>-532</v>
      </c>
      <c r="F361" t="e">
        <f t="shared" si="136"/>
        <v>#N/A</v>
      </c>
      <c r="G361" t="e">
        <f t="shared" si="137"/>
        <v>#N/A</v>
      </c>
      <c r="H361">
        <f t="shared" si="138"/>
        <v>8.4216523073362607E-14</v>
      </c>
      <c r="I361">
        <f t="shared" si="145"/>
        <v>1.9347876303588297E-13</v>
      </c>
      <c r="J361">
        <f t="shared" si="152"/>
        <v>4.4449747365235984E-13</v>
      </c>
      <c r="K361">
        <f t="shared" si="112"/>
        <v>1.0211870335696038E-12</v>
      </c>
      <c r="L361">
        <f t="shared" si="118"/>
        <v>2.346071731211412E-12</v>
      </c>
      <c r="M361">
        <f t="shared" si="124"/>
        <v>5.3898574766951907E-12</v>
      </c>
      <c r="N361">
        <f t="shared" si="130"/>
        <v>1.2382640834296472E-11</v>
      </c>
      <c r="O361">
        <f t="shared" si="143"/>
        <v>2.8447838313750943E-11</v>
      </c>
      <c r="P361">
        <f t="shared" si="150"/>
        <v>6.5355970148454668E-11</v>
      </c>
      <c r="Q361">
        <f t="shared" ref="Q361:Q424" si="157">$C$11*(EXP(-$C$7*($D361-($Q$14-1)*$C$3))-EXP(-$C$5*($D361-($Q$14-1)*$C$3)))</f>
        <v>1.5014859079753045E-10</v>
      </c>
      <c r="R361">
        <f t="shared" si="115"/>
        <v>3.4495087850849236E-10</v>
      </c>
      <c r="S361">
        <f t="shared" si="121"/>
        <v>7.924890133949747E-10</v>
      </c>
      <c r="T361">
        <f t="shared" si="127"/>
        <v>1.8206616520800614E-9</v>
      </c>
      <c r="U361">
        <f t="shared" si="140"/>
        <v>4.182782089501102E-9</v>
      </c>
      <c r="V361">
        <f t="shared" si="147"/>
        <v>9.6095098110419535E-9</v>
      </c>
      <c r="W361">
        <f t="shared" si="154"/>
        <v>2.2076856224543524E-8</v>
      </c>
      <c r="X361">
        <f t="shared" si="113"/>
        <v>5.07192968572784E-8</v>
      </c>
      <c r="Y361">
        <f t="shared" si="119"/>
        <v>1.1652234573312398E-7</v>
      </c>
      <c r="Z361">
        <f t="shared" si="125"/>
        <v>2.6769805372807064E-7</v>
      </c>
      <c r="AA361">
        <f t="shared" si="131"/>
        <v>6.1500862790668418E-7</v>
      </c>
      <c r="AB361">
        <f t="shared" si="144"/>
        <v>1.4129187983707839E-6</v>
      </c>
      <c r="AC361">
        <f t="shared" si="151"/>
        <v>3.2460349988658138E-6</v>
      </c>
      <c r="AD361">
        <f t="shared" si="111"/>
        <v>7.4574301269199262E-6</v>
      </c>
      <c r="AE361">
        <f t="shared" si="117"/>
        <v>1.7132675438596497E-5</v>
      </c>
      <c r="AF361">
        <f t="shared" si="123"/>
        <v>3.9360552186027815E-5</v>
      </c>
      <c r="AG361">
        <f t="shared" ref="AG361:AG392" si="158">$C$11*(EXP(-$C$7*($D361-($AG$14-1)*$C$3))-EXP(-$C$5*($D361-($AG$14-1)*$C$3)))</f>
        <v>9.0426803095730208E-5</v>
      </c>
      <c r="AH361">
        <f t="shared" si="142"/>
        <v>2.0774623992741217E-4</v>
      </c>
      <c r="AI361">
        <f t="shared" si="149"/>
        <v>4.7727552812287512E-4</v>
      </c>
      <c r="AJ361">
        <f t="shared" si="156"/>
        <v>1.0964912280701756E-3</v>
      </c>
      <c r="AK361">
        <f t="shared" si="141"/>
        <v>2.5190753399057793E-3</v>
      </c>
      <c r="AL361">
        <f t="shared" si="148"/>
        <v>5.7873153981267316E-3</v>
      </c>
      <c r="AM361">
        <f t="shared" si="155"/>
        <v>1.329575935535437E-2</v>
      </c>
      <c r="AN361">
        <f t="shared" si="139"/>
        <v>3.0545633799864007E-2</v>
      </c>
      <c r="AO361">
        <f t="shared" si="146"/>
        <v>7.0175438596235928E-2</v>
      </c>
      <c r="AP361">
        <f t="shared" si="153"/>
        <v>0.16121653858511018</v>
      </c>
    </row>
    <row r="362" spans="1:43" x14ac:dyDescent="0.2">
      <c r="A362">
        <v>348</v>
      </c>
      <c r="B362">
        <f t="shared" si="132"/>
        <v>34</v>
      </c>
      <c r="C362">
        <f t="shared" si="133"/>
        <v>7</v>
      </c>
      <c r="D362">
        <f t="shared" si="134"/>
        <v>834.66666666666674</v>
      </c>
      <c r="E362">
        <f t="shared" si="135"/>
        <v>-534.66666666666674</v>
      </c>
      <c r="F362" t="e">
        <f t="shared" si="136"/>
        <v>#N/A</v>
      </c>
      <c r="G362" t="e">
        <f t="shared" si="137"/>
        <v>#N/A</v>
      </c>
      <c r="H362">
        <f t="shared" si="138"/>
        <v>7.6782097994166459E-14</v>
      </c>
      <c r="I362">
        <f t="shared" si="145"/>
        <v>1.7639893931824033E-13</v>
      </c>
      <c r="J362">
        <f t="shared" si="152"/>
        <v>4.0525834283616751E-13</v>
      </c>
      <c r="K362">
        <f t="shared" si="112"/>
        <v>9.3103918352946013E-13</v>
      </c>
      <c r="L362">
        <f t="shared" si="118"/>
        <v>2.1389663571161472E-12</v>
      </c>
      <c r="M362">
        <f t="shared" si="124"/>
        <v>4.914054271626638E-12</v>
      </c>
      <c r="N362">
        <f t="shared" si="130"/>
        <v>1.1289532116367347E-11</v>
      </c>
      <c r="O362">
        <f t="shared" si="143"/>
        <v>2.5936533941514733E-11</v>
      </c>
      <c r="P362">
        <f t="shared" si="150"/>
        <v>5.9586507745885487E-11</v>
      </c>
      <c r="Q362">
        <f t="shared" si="157"/>
        <v>1.368938468554335E-10</v>
      </c>
      <c r="R362">
        <f t="shared" si="115"/>
        <v>3.1449947338410499E-10</v>
      </c>
      <c r="S362">
        <f t="shared" si="121"/>
        <v>7.2253005544751053E-10</v>
      </c>
      <c r="T362">
        <f t="shared" si="127"/>
        <v>1.659938172256944E-9</v>
      </c>
      <c r="U362">
        <f t="shared" si="140"/>
        <v>3.8135364957366728E-9</v>
      </c>
      <c r="V362">
        <f t="shared" si="147"/>
        <v>8.7612061987477489E-9</v>
      </c>
      <c r="W362">
        <f t="shared" si="154"/>
        <v>2.0127966296582732E-8</v>
      </c>
      <c r="X362">
        <f t="shared" si="113"/>
        <v>4.62419235486407E-8</v>
      </c>
      <c r="Y362">
        <f t="shared" si="119"/>
        <v>1.0623604302444447E-7</v>
      </c>
      <c r="Z362">
        <f t="shared" si="125"/>
        <v>2.440663357271468E-7</v>
      </c>
      <c r="AA362">
        <f t="shared" si="131"/>
        <v>5.6071719671985519E-7</v>
      </c>
      <c r="AB362">
        <f t="shared" si="144"/>
        <v>1.2881898429812932E-6</v>
      </c>
      <c r="AC362">
        <f t="shared" si="151"/>
        <v>2.9594831071130014E-6</v>
      </c>
      <c r="AD362">
        <f t="shared" si="111"/>
        <v>6.7991067535644374E-6</v>
      </c>
      <c r="AE362">
        <f t="shared" si="117"/>
        <v>1.5620245486537402E-5</v>
      </c>
      <c r="AF362">
        <f t="shared" si="123"/>
        <v>3.5885900590070752E-5</v>
      </c>
      <c r="AG362">
        <f t="shared" si="158"/>
        <v>8.2444149950802804E-5</v>
      </c>
      <c r="AH362">
        <f t="shared" si="142"/>
        <v>1.8940691885523198E-4</v>
      </c>
      <c r="AI362">
        <f t="shared" si="149"/>
        <v>4.3514283222812383E-4</v>
      </c>
      <c r="AJ362">
        <f t="shared" si="156"/>
        <v>9.9969571113839328E-4</v>
      </c>
      <c r="AK362">
        <f t="shared" si="141"/>
        <v>2.2966976377645273E-3</v>
      </c>
      <c r="AL362">
        <f t="shared" si="148"/>
        <v>5.276425596851376E-3</v>
      </c>
      <c r="AM362">
        <f t="shared" si="155"/>
        <v>1.2122042806734849E-2</v>
      </c>
      <c r="AN362">
        <f t="shared" si="139"/>
        <v>2.7849141262599915E-2</v>
      </c>
      <c r="AO362">
        <f t="shared" si="146"/>
        <v>6.3980525512816938E-2</v>
      </c>
      <c r="AP362">
        <f t="shared" si="153"/>
        <v>0.14698797426010388</v>
      </c>
    </row>
    <row r="363" spans="1:43" x14ac:dyDescent="0.2">
      <c r="A363">
        <v>349</v>
      </c>
      <c r="B363">
        <f t="shared" si="132"/>
        <v>34</v>
      </c>
      <c r="C363">
        <f t="shared" si="133"/>
        <v>8</v>
      </c>
      <c r="D363">
        <f t="shared" si="134"/>
        <v>837.33333333333326</v>
      </c>
      <c r="E363">
        <f t="shared" si="135"/>
        <v>-537.33333333333326</v>
      </c>
      <c r="F363" t="e">
        <f t="shared" si="136"/>
        <v>#N/A</v>
      </c>
      <c r="G363" t="e">
        <f t="shared" si="137"/>
        <v>#N/A</v>
      </c>
      <c r="H363">
        <f t="shared" si="138"/>
        <v>7.0003965459962647E-14</v>
      </c>
      <c r="I363">
        <f t="shared" si="145"/>
        <v>1.608268799342567E-13</v>
      </c>
      <c r="J363">
        <f t="shared" si="152"/>
        <v>3.6948314483957272E-13</v>
      </c>
      <c r="K363">
        <f t="shared" si="112"/>
        <v>8.4884936135269685E-13</v>
      </c>
      <c r="L363">
        <f t="shared" si="118"/>
        <v>1.9501437300522533E-12</v>
      </c>
      <c r="M363">
        <f t="shared" si="124"/>
        <v>4.4802537894375956E-12</v>
      </c>
      <c r="N363">
        <f t="shared" si="130"/>
        <v>1.0292920315792398E-11</v>
      </c>
      <c r="O363">
        <f t="shared" si="143"/>
        <v>2.3646921269732583E-11</v>
      </c>
      <c r="P363">
        <f t="shared" si="150"/>
        <v>5.4326359126572431E-11</v>
      </c>
      <c r="Q363">
        <f t="shared" si="157"/>
        <v>1.2480919872334385E-10</v>
      </c>
      <c r="R363">
        <f t="shared" si="115"/>
        <v>2.8673624252400628E-10</v>
      </c>
      <c r="S363">
        <f t="shared" si="121"/>
        <v>6.5874690021071379E-10</v>
      </c>
      <c r="T363">
        <f t="shared" si="127"/>
        <v>1.5134029612628859E-9</v>
      </c>
      <c r="U363">
        <f t="shared" si="140"/>
        <v>3.4768869841006376E-9</v>
      </c>
      <c r="V363">
        <f t="shared" si="147"/>
        <v>7.9877887182940097E-9</v>
      </c>
      <c r="W363">
        <f t="shared" si="154"/>
        <v>1.8351119521536408E-8</v>
      </c>
      <c r="X363">
        <f t="shared" si="113"/>
        <v>4.2159801613485702E-8</v>
      </c>
      <c r="Y363">
        <f t="shared" si="119"/>
        <v>9.6857789520824752E-8</v>
      </c>
      <c r="Z363">
        <f t="shared" si="125"/>
        <v>2.2252076698244091E-7</v>
      </c>
      <c r="AA363">
        <f t="shared" si="131"/>
        <v>5.1121847797081694E-7</v>
      </c>
      <c r="AB363">
        <f t="shared" si="144"/>
        <v>1.174471649378331E-6</v>
      </c>
      <c r="AC363">
        <f t="shared" si="151"/>
        <v>2.698227303263082E-6</v>
      </c>
      <c r="AD363">
        <f t="shared" ref="AD363:AD426" si="159">$C$11*(EXP(-$C$7*($D363-($AD$14-1)*$C$3))-EXP(-$C$5*($D363-($AD$14-1)*$C$3)))</f>
        <v>6.1988985293327765E-6</v>
      </c>
      <c r="AE363">
        <f t="shared" si="117"/>
        <v>1.4241329086876202E-5</v>
      </c>
      <c r="AF363">
        <f t="shared" si="123"/>
        <v>3.2717982590132244E-5</v>
      </c>
      <c r="AG363">
        <f t="shared" si="158"/>
        <v>7.5166185560213088E-5</v>
      </c>
      <c r="AH363">
        <f t="shared" si="142"/>
        <v>1.7268654740883733E-4</v>
      </c>
      <c r="AI363">
        <f t="shared" si="149"/>
        <v>3.9672950587729791E-4</v>
      </c>
      <c r="AJ363">
        <f t="shared" si="156"/>
        <v>9.1144506156007744E-4</v>
      </c>
      <c r="AK363">
        <f t="shared" si="141"/>
        <v>2.0939508857684627E-3</v>
      </c>
      <c r="AL363">
        <f t="shared" si="148"/>
        <v>4.8106358758536359E-3</v>
      </c>
      <c r="AM363">
        <f t="shared" si="155"/>
        <v>1.1051939034165585E-2</v>
      </c>
      <c r="AN363">
        <f t="shared" si="139"/>
        <v>2.5390688376147059E-2</v>
      </c>
      <c r="AO363">
        <f t="shared" si="146"/>
        <v>5.8332483939838579E-2</v>
      </c>
      <c r="AP363">
        <f t="shared" si="153"/>
        <v>0.1340127504531386</v>
      </c>
    </row>
    <row r="364" spans="1:43" x14ac:dyDescent="0.2">
      <c r="A364">
        <v>350</v>
      </c>
      <c r="B364">
        <f t="shared" si="132"/>
        <v>34</v>
      </c>
      <c r="C364">
        <f t="shared" si="133"/>
        <v>9</v>
      </c>
      <c r="D364">
        <f t="shared" si="134"/>
        <v>840</v>
      </c>
      <c r="E364">
        <f t="shared" si="135"/>
        <v>-540</v>
      </c>
      <c r="F364" t="e">
        <f t="shared" si="136"/>
        <v>#N/A</v>
      </c>
      <c r="G364" t="e">
        <f t="shared" si="137"/>
        <v>#N/A</v>
      </c>
      <c r="H364">
        <f t="shared" si="138"/>
        <v>6.3824189598100438E-14</v>
      </c>
      <c r="I364">
        <f t="shared" si="145"/>
        <v>1.4662948320071373E-13</v>
      </c>
      <c r="J364">
        <f t="shared" si="152"/>
        <v>3.3686609229345048E-13</v>
      </c>
      <c r="K364">
        <f t="shared" si="112"/>
        <v>7.73915052143532E-13</v>
      </c>
      <c r="L364">
        <f t="shared" si="118"/>
        <v>1.7779898946094333E-12</v>
      </c>
      <c r="M364">
        <f t="shared" si="124"/>
        <v>4.0847481342784159E-12</v>
      </c>
      <c r="N364">
        <f t="shared" si="130"/>
        <v>9.3842869248456497E-12</v>
      </c>
      <c r="O364">
        <f t="shared" si="143"/>
        <v>2.1559429906780766E-11</v>
      </c>
      <c r="P364">
        <f t="shared" si="150"/>
        <v>4.9530563337185893E-11</v>
      </c>
      <c r="Q364">
        <f t="shared" si="157"/>
        <v>1.1379135325500378E-10</v>
      </c>
      <c r="R364">
        <f t="shared" si="115"/>
        <v>2.6142388059381872E-10</v>
      </c>
      <c r="S364">
        <f t="shared" si="121"/>
        <v>6.0059436319012189E-10</v>
      </c>
      <c r="T364">
        <f t="shared" si="127"/>
        <v>1.3798035140339697E-9</v>
      </c>
      <c r="U364">
        <f t="shared" si="140"/>
        <v>3.1699560535798992E-9</v>
      </c>
      <c r="V364">
        <f t="shared" si="147"/>
        <v>7.2826466083202471E-9</v>
      </c>
      <c r="W364">
        <f t="shared" si="154"/>
        <v>1.6731128358004412E-8</v>
      </c>
      <c r="X364">
        <f t="shared" si="113"/>
        <v>3.8438039244167821E-8</v>
      </c>
      <c r="Y364">
        <f t="shared" si="119"/>
        <v>8.8307424898174111E-8</v>
      </c>
      <c r="Z364">
        <f t="shared" si="125"/>
        <v>2.0287718742911363E-7</v>
      </c>
      <c r="AA364">
        <f t="shared" si="131"/>
        <v>4.6608938293249603E-7</v>
      </c>
      <c r="AB364">
        <f t="shared" si="144"/>
        <v>1.0707922149122809E-6</v>
      </c>
      <c r="AC364">
        <f t="shared" si="151"/>
        <v>2.4600345116267376E-6</v>
      </c>
      <c r="AD364">
        <f t="shared" si="159"/>
        <v>5.6516751934831363E-6</v>
      </c>
      <c r="AE364">
        <f t="shared" si="117"/>
        <v>1.2984139995463257E-5</v>
      </c>
      <c r="AF364">
        <f t="shared" si="123"/>
        <v>2.9829720507679708E-5</v>
      </c>
      <c r="AG364">
        <f t="shared" si="158"/>
        <v>6.8530701754386002E-5</v>
      </c>
      <c r="AH364">
        <f t="shared" si="142"/>
        <v>1.5744220874411129E-4</v>
      </c>
      <c r="AI364">
        <f t="shared" si="149"/>
        <v>3.6170721238292089E-4</v>
      </c>
      <c r="AJ364">
        <f t="shared" si="156"/>
        <v>8.3098495970964812E-4</v>
      </c>
      <c r="AK364">
        <f t="shared" si="141"/>
        <v>1.9091021124915007E-3</v>
      </c>
      <c r="AL364">
        <f t="shared" si="148"/>
        <v>4.3859649122807032E-3</v>
      </c>
      <c r="AM364">
        <f t="shared" si="155"/>
        <v>1.0076301359623119E-2</v>
      </c>
      <c r="AN364">
        <f t="shared" si="139"/>
        <v>2.3149261592506919E-2</v>
      </c>
      <c r="AO364">
        <f t="shared" si="146"/>
        <v>5.3183037421416487E-2</v>
      </c>
      <c r="AP364">
        <f t="shared" si="153"/>
        <v>0.12218251846832767</v>
      </c>
    </row>
    <row r="365" spans="1:43" s="1" customFormat="1" x14ac:dyDescent="0.2">
      <c r="A365" s="1">
        <v>351</v>
      </c>
      <c r="B365" s="1">
        <f t="shared" si="132"/>
        <v>35</v>
      </c>
      <c r="C365" s="1">
        <f t="shared" si="133"/>
        <v>0</v>
      </c>
      <c r="D365" s="1">
        <f t="shared" si="134"/>
        <v>840</v>
      </c>
      <c r="E365" s="1">
        <f t="shared" si="135"/>
        <v>-540</v>
      </c>
      <c r="F365" s="1" t="e">
        <f t="shared" si="136"/>
        <v>#N/A</v>
      </c>
      <c r="G365" s="1" t="e">
        <f t="shared" si="137"/>
        <v>#N/A</v>
      </c>
      <c r="H365" s="1">
        <f t="shared" si="138"/>
        <v>6.3824189598100438E-14</v>
      </c>
      <c r="I365" s="1">
        <f t="shared" si="145"/>
        <v>1.4662948320071373E-13</v>
      </c>
      <c r="J365" s="1">
        <f t="shared" si="152"/>
        <v>3.3686609229345048E-13</v>
      </c>
      <c r="K365" s="1">
        <f t="shared" ref="K365:K428" si="160">$C$11*(EXP(-$C$7*($D365-($K$14-1)*$C$3))-EXP(-$C$5*($D365-($K$14-1)*$C$3)))</f>
        <v>7.73915052143532E-13</v>
      </c>
      <c r="L365" s="1">
        <f t="shared" si="118"/>
        <v>1.7779898946094333E-12</v>
      </c>
      <c r="M365" s="1">
        <f t="shared" si="124"/>
        <v>4.0847481342784159E-12</v>
      </c>
      <c r="N365" s="1">
        <f t="shared" si="130"/>
        <v>9.3842869248456497E-12</v>
      </c>
      <c r="O365" s="1">
        <f t="shared" si="143"/>
        <v>2.1559429906780766E-11</v>
      </c>
      <c r="P365" s="1">
        <f t="shared" si="150"/>
        <v>4.9530563337185893E-11</v>
      </c>
      <c r="Q365" s="1">
        <f t="shared" si="157"/>
        <v>1.1379135325500378E-10</v>
      </c>
      <c r="R365" s="1">
        <f t="shared" si="115"/>
        <v>2.6142388059381872E-10</v>
      </c>
      <c r="S365" s="1">
        <f t="shared" si="121"/>
        <v>6.0059436319012189E-10</v>
      </c>
      <c r="T365" s="1">
        <f t="shared" si="127"/>
        <v>1.3798035140339697E-9</v>
      </c>
      <c r="U365" s="1">
        <f t="shared" si="140"/>
        <v>3.1699560535798992E-9</v>
      </c>
      <c r="V365" s="1">
        <f t="shared" si="147"/>
        <v>7.2826466083202471E-9</v>
      </c>
      <c r="W365" s="1">
        <f t="shared" si="154"/>
        <v>1.6731128358004412E-8</v>
      </c>
      <c r="X365" s="1">
        <f t="shared" si="113"/>
        <v>3.8438039244167821E-8</v>
      </c>
      <c r="Y365" s="1">
        <f t="shared" si="119"/>
        <v>8.8307424898174111E-8</v>
      </c>
      <c r="Z365" s="1">
        <f t="shared" si="125"/>
        <v>2.0287718742911363E-7</v>
      </c>
      <c r="AA365" s="1">
        <f t="shared" si="131"/>
        <v>4.6608938293249603E-7</v>
      </c>
      <c r="AB365" s="1">
        <f t="shared" si="144"/>
        <v>1.0707922149122809E-6</v>
      </c>
      <c r="AC365" s="1">
        <f t="shared" si="151"/>
        <v>2.4600345116267376E-6</v>
      </c>
      <c r="AD365" s="1">
        <f t="shared" si="159"/>
        <v>5.6516751934831363E-6</v>
      </c>
      <c r="AE365" s="1">
        <f t="shared" si="117"/>
        <v>1.2984139995463257E-5</v>
      </c>
      <c r="AF365" s="1">
        <f t="shared" si="123"/>
        <v>2.9829720507679708E-5</v>
      </c>
      <c r="AG365" s="1">
        <f t="shared" si="158"/>
        <v>6.8530701754386002E-5</v>
      </c>
      <c r="AH365" s="1">
        <f t="shared" si="142"/>
        <v>1.5744220874411129E-4</v>
      </c>
      <c r="AI365" s="1">
        <f t="shared" si="149"/>
        <v>3.6170721238292089E-4</v>
      </c>
      <c r="AJ365" s="1">
        <f t="shared" si="156"/>
        <v>8.3098495970964812E-4</v>
      </c>
      <c r="AK365" s="1">
        <f t="shared" si="141"/>
        <v>1.9091021124915007E-3</v>
      </c>
      <c r="AL365" s="1">
        <f t="shared" si="148"/>
        <v>4.3859649122807032E-3</v>
      </c>
      <c r="AM365" s="1">
        <f t="shared" si="155"/>
        <v>1.0076301359623119E-2</v>
      </c>
      <c r="AN365" s="1">
        <f t="shared" si="139"/>
        <v>2.3149261592506919E-2</v>
      </c>
      <c r="AO365" s="1">
        <f t="shared" si="146"/>
        <v>5.3183037421416487E-2</v>
      </c>
      <c r="AP365" s="1">
        <f t="shared" si="153"/>
        <v>0.12218251846832767</v>
      </c>
      <c r="AQ365" s="1">
        <f t="shared" ref="AQ365:AQ396" si="161">$C$11*(EXP(-$C$7*($D365-($AQ$14-1)*$C$3))-EXP(-$C$5*($D365-($AQ$14-1)*$C$3)))</f>
        <v>0</v>
      </c>
    </row>
    <row r="366" spans="1:43" x14ac:dyDescent="0.2">
      <c r="A366">
        <v>352</v>
      </c>
      <c r="B366">
        <f t="shared" si="132"/>
        <v>35</v>
      </c>
      <c r="C366">
        <f t="shared" si="133"/>
        <v>1</v>
      </c>
      <c r="D366">
        <f t="shared" si="134"/>
        <v>842.66666666666674</v>
      </c>
      <c r="E366">
        <f t="shared" si="135"/>
        <v>-542.66666666666674</v>
      </c>
      <c r="F366" t="e">
        <f t="shared" si="136"/>
        <v>#N/A</v>
      </c>
      <c r="G366" t="e">
        <f t="shared" si="137"/>
        <v>#N/A</v>
      </c>
      <c r="H366">
        <f t="shared" si="138"/>
        <v>5.818994897059146E-14</v>
      </c>
      <c r="I366">
        <f t="shared" si="145"/>
        <v>1.3368539731975963E-13</v>
      </c>
      <c r="J366">
        <f t="shared" si="152"/>
        <v>3.0712839197666482E-13</v>
      </c>
      <c r="K366">
        <f t="shared" si="160"/>
        <v>7.0559575727295899E-13</v>
      </c>
      <c r="L366">
        <f t="shared" si="118"/>
        <v>1.6210333713446704E-12</v>
      </c>
      <c r="M366">
        <f t="shared" si="124"/>
        <v>3.7241567341178421E-12</v>
      </c>
      <c r="N366">
        <f t="shared" si="130"/>
        <v>8.5558654284645904E-12</v>
      </c>
      <c r="O366">
        <f t="shared" si="143"/>
        <v>1.9656217086506555E-11</v>
      </c>
      <c r="P366">
        <f t="shared" si="150"/>
        <v>4.5158128465469395E-11</v>
      </c>
      <c r="Q366">
        <f t="shared" si="157"/>
        <v>1.0374613576605896E-10</v>
      </c>
      <c r="R366">
        <f t="shared" si="115"/>
        <v>2.38346030983542E-10</v>
      </c>
      <c r="S366">
        <f t="shared" si="121"/>
        <v>5.475753874217342E-10</v>
      </c>
      <c r="T366">
        <f t="shared" si="127"/>
        <v>1.2579978935364204E-9</v>
      </c>
      <c r="U366">
        <f t="shared" si="140"/>
        <v>2.8901202217900425E-9</v>
      </c>
      <c r="V366">
        <f t="shared" si="147"/>
        <v>6.6397526890277767E-9</v>
      </c>
      <c r="W366">
        <f t="shared" si="154"/>
        <v>1.5254145982946695E-8</v>
      </c>
      <c r="X366">
        <f t="shared" si="113"/>
        <v>3.5044824794991002E-8</v>
      </c>
      <c r="Y366">
        <f t="shared" si="119"/>
        <v>8.0511865186330943E-8</v>
      </c>
      <c r="Z366">
        <f t="shared" si="125"/>
        <v>1.8496769419456248E-7</v>
      </c>
      <c r="AA366">
        <f t="shared" si="131"/>
        <v>4.2494417209777718E-7</v>
      </c>
      <c r="AB366">
        <f t="shared" si="144"/>
        <v>9.7626534290858719E-7</v>
      </c>
      <c r="AC366">
        <f t="shared" si="151"/>
        <v>2.2428687868794212E-6</v>
      </c>
      <c r="AD366">
        <f t="shared" si="159"/>
        <v>5.1527593719251736E-6</v>
      </c>
      <c r="AE366">
        <f t="shared" si="117"/>
        <v>1.1837932428452007E-5</v>
      </c>
      <c r="AF366">
        <f t="shared" si="123"/>
        <v>2.7196427014257753E-5</v>
      </c>
      <c r="AG366">
        <f t="shared" si="158"/>
        <v>6.2480981946149621E-5</v>
      </c>
      <c r="AH366">
        <f t="shared" si="142"/>
        <v>1.435436023602829E-4</v>
      </c>
      <c r="AI366">
        <f t="shared" si="149"/>
        <v>3.29776599803211E-4</v>
      </c>
      <c r="AJ366">
        <f t="shared" si="156"/>
        <v>7.5762767542092804E-4</v>
      </c>
      <c r="AK366">
        <f t="shared" si="141"/>
        <v>1.7405713289124955E-3</v>
      </c>
      <c r="AL366">
        <f t="shared" si="148"/>
        <v>3.998782844553574E-3</v>
      </c>
      <c r="AM366">
        <f t="shared" si="155"/>
        <v>9.1867905510581074E-3</v>
      </c>
      <c r="AN366">
        <f t="shared" si="139"/>
        <v>2.1105702387405507E-2</v>
      </c>
      <c r="AO366">
        <f t="shared" si="146"/>
        <v>4.8488171226939228E-2</v>
      </c>
      <c r="AP366">
        <f t="shared" si="153"/>
        <v>0.11139656241541207</v>
      </c>
      <c r="AQ366">
        <f t="shared" si="161"/>
        <v>0.21171434591476873</v>
      </c>
    </row>
    <row r="367" spans="1:43" x14ac:dyDescent="0.2">
      <c r="A367">
        <v>353</v>
      </c>
      <c r="B367">
        <f t="shared" si="132"/>
        <v>35</v>
      </c>
      <c r="C367">
        <f t="shared" si="133"/>
        <v>2</v>
      </c>
      <c r="D367">
        <f t="shared" si="134"/>
        <v>845.33333333333326</v>
      </c>
      <c r="E367">
        <f t="shared" si="135"/>
        <v>-545.33333333333326</v>
      </c>
      <c r="F367" t="e">
        <f t="shared" si="136"/>
        <v>#N/A</v>
      </c>
      <c r="G367" t="e">
        <f t="shared" si="137"/>
        <v>#N/A</v>
      </c>
      <c r="H367">
        <f t="shared" si="138"/>
        <v>5.3053085084543534E-14</v>
      </c>
      <c r="I367">
        <f t="shared" si="145"/>
        <v>1.2188398312826581E-13</v>
      </c>
      <c r="J367">
        <f t="shared" si="152"/>
        <v>2.8001586183985064E-13</v>
      </c>
      <c r="K367">
        <f t="shared" si="160"/>
        <v>6.433075197370269E-13</v>
      </c>
      <c r="L367">
        <f t="shared" si="118"/>
        <v>1.4779325793582911E-12</v>
      </c>
      <c r="M367">
        <f t="shared" si="124"/>
        <v>3.3953974454107761E-12</v>
      </c>
      <c r="N367">
        <f t="shared" si="130"/>
        <v>7.8005749202089874E-12</v>
      </c>
      <c r="O367">
        <f t="shared" si="143"/>
        <v>1.7921015157750386E-11</v>
      </c>
      <c r="P367">
        <f t="shared" si="150"/>
        <v>4.1171681263169599E-11</v>
      </c>
      <c r="Q367">
        <f t="shared" si="157"/>
        <v>9.4587685078930344E-11</v>
      </c>
      <c r="R367">
        <f t="shared" si="115"/>
        <v>2.173054365062898E-10</v>
      </c>
      <c r="S367">
        <f t="shared" si="121"/>
        <v>4.992367948933754E-10</v>
      </c>
      <c r="T367">
        <f t="shared" si="127"/>
        <v>1.1469449700960251E-9</v>
      </c>
      <c r="U367">
        <f t="shared" si="140"/>
        <v>2.6349876008428556E-9</v>
      </c>
      <c r="V367">
        <f t="shared" si="147"/>
        <v>6.0536118450515453E-9</v>
      </c>
      <c r="W367">
        <f t="shared" si="154"/>
        <v>1.3907547936402554E-8</v>
      </c>
      <c r="X367">
        <f t="shared" ref="X367:X430" si="162">$C$11*(EXP(-$C$7*($D367-($X$14-1)*$C$3))-EXP(-$C$5*($D367-($X$14-1)*$C$3)))</f>
        <v>3.1951154873176046E-8</v>
      </c>
      <c r="Y367">
        <f t="shared" si="119"/>
        <v>7.340447808614566E-8</v>
      </c>
      <c r="Z367">
        <f t="shared" si="125"/>
        <v>1.6863920645394284E-7</v>
      </c>
      <c r="AA367">
        <f t="shared" si="131"/>
        <v>3.8743115808329911E-7</v>
      </c>
      <c r="AB367">
        <f t="shared" si="144"/>
        <v>8.9008306792976397E-7</v>
      </c>
      <c r="AC367">
        <f t="shared" si="151"/>
        <v>2.0448739118832644E-6</v>
      </c>
      <c r="AD367">
        <f t="shared" si="159"/>
        <v>4.6978865975133163E-6</v>
      </c>
      <c r="AE367">
        <f t="shared" si="117"/>
        <v>1.079290921305233E-5</v>
      </c>
      <c r="AF367">
        <f t="shared" si="123"/>
        <v>2.4795594117331113E-5</v>
      </c>
      <c r="AG367">
        <f t="shared" si="158"/>
        <v>5.6965316347504813E-5</v>
      </c>
      <c r="AH367">
        <f t="shared" si="142"/>
        <v>1.30871930360529E-4</v>
      </c>
      <c r="AI367">
        <f t="shared" si="149"/>
        <v>3.0066474224085241E-4</v>
      </c>
      <c r="AJ367">
        <f t="shared" si="156"/>
        <v>6.9074618963534942E-4</v>
      </c>
      <c r="AK367">
        <f t="shared" si="141"/>
        <v>1.5869180235091906E-3</v>
      </c>
      <c r="AL367">
        <f t="shared" si="148"/>
        <v>3.6457802462403067E-3</v>
      </c>
      <c r="AM367">
        <f t="shared" si="155"/>
        <v>8.3758035430738526E-3</v>
      </c>
      <c r="AN367">
        <f t="shared" ref="AN367:AN398" si="163">$C$11*(EXP(-$C$7*($D367-($AN$14-1)*$C$3))-EXP(-$C$5*($D367-($AN$14-1)*$C$3)))</f>
        <v>1.9242543503414547E-2</v>
      </c>
      <c r="AO367">
        <f t="shared" si="146"/>
        <v>4.4207756136662314E-2</v>
      </c>
      <c r="AP367">
        <f t="shared" si="153"/>
        <v>0.10156275308960366</v>
      </c>
      <c r="AQ367">
        <f t="shared" si="161"/>
        <v>0.22636765044372925</v>
      </c>
    </row>
    <row r="368" spans="1:43" x14ac:dyDescent="0.2">
      <c r="A368">
        <v>354</v>
      </c>
      <c r="B368">
        <f t="shared" si="132"/>
        <v>35</v>
      </c>
      <c r="C368">
        <f t="shared" si="133"/>
        <v>3</v>
      </c>
      <c r="D368">
        <f t="shared" si="134"/>
        <v>848</v>
      </c>
      <c r="E368">
        <f t="shared" si="135"/>
        <v>-548</v>
      </c>
      <c r="F368" t="e">
        <f t="shared" si="136"/>
        <v>#N/A</v>
      </c>
      <c r="G368" t="e">
        <f t="shared" si="137"/>
        <v>#N/A</v>
      </c>
      <c r="H368">
        <f t="shared" si="138"/>
        <v>4.8369690758970725E-14</v>
      </c>
      <c r="I368">
        <f t="shared" si="145"/>
        <v>1.1112436841308993E-13</v>
      </c>
      <c r="J368">
        <f t="shared" si="152"/>
        <v>2.552967583924018E-13</v>
      </c>
      <c r="K368">
        <f t="shared" si="160"/>
        <v>5.8651793280285502E-13</v>
      </c>
      <c r="L368">
        <f t="shared" si="118"/>
        <v>1.3474643691737975E-12</v>
      </c>
      <c r="M368">
        <f t="shared" si="124"/>
        <v>3.0956602085741175E-12</v>
      </c>
      <c r="N368">
        <f t="shared" si="130"/>
        <v>7.1119595784377348E-12</v>
      </c>
      <c r="O368">
        <f t="shared" si="143"/>
        <v>1.6338992537113667E-11</v>
      </c>
      <c r="P368">
        <f t="shared" si="150"/>
        <v>3.7537147699382605E-11</v>
      </c>
      <c r="Q368">
        <f t="shared" si="157"/>
        <v>8.6237719627123077E-11</v>
      </c>
      <c r="R368">
        <f t="shared" si="115"/>
        <v>1.981222533487436E-10</v>
      </c>
      <c r="S368">
        <f t="shared" si="121"/>
        <v>4.5516541302001529E-10</v>
      </c>
      <c r="T368">
        <f t="shared" si="127"/>
        <v>1.0456955223752753E-9</v>
      </c>
      <c r="U368">
        <f t="shared" si="140"/>
        <v>2.402377452760488E-9</v>
      </c>
      <c r="V368">
        <f t="shared" si="147"/>
        <v>5.5192140561358803E-9</v>
      </c>
      <c r="W368">
        <f t="shared" si="154"/>
        <v>1.2679824214319598E-8</v>
      </c>
      <c r="X368">
        <f t="shared" si="162"/>
        <v>2.9130586433280992E-8</v>
      </c>
      <c r="Y368">
        <f t="shared" si="119"/>
        <v>6.6924513432017646E-8</v>
      </c>
      <c r="Z368">
        <f t="shared" si="125"/>
        <v>1.5375215697667134E-7</v>
      </c>
      <c r="AA368">
        <f t="shared" si="131"/>
        <v>3.532296995926965E-7</v>
      </c>
      <c r="AB368">
        <f t="shared" si="144"/>
        <v>8.1150874971645335E-7</v>
      </c>
      <c r="AC368">
        <f t="shared" si="151"/>
        <v>1.8643575317299811E-6</v>
      </c>
      <c r="AD368">
        <f t="shared" si="159"/>
        <v>4.2831688596491243E-6</v>
      </c>
      <c r="AE368">
        <f t="shared" si="117"/>
        <v>9.8401380465069519E-6</v>
      </c>
      <c r="AF368">
        <f t="shared" si="123"/>
        <v>2.2606700773932549E-5</v>
      </c>
      <c r="AG368">
        <f t="shared" si="158"/>
        <v>5.1936559981853035E-5</v>
      </c>
      <c r="AH368">
        <f t="shared" si="142"/>
        <v>1.1931888203071885E-4</v>
      </c>
      <c r="AI368">
        <f t="shared" si="149"/>
        <v>2.7412280701754406E-4</v>
      </c>
      <c r="AJ368">
        <f t="shared" si="156"/>
        <v>6.297688349764446E-4</v>
      </c>
      <c r="AK368">
        <f t="shared" si="141"/>
        <v>1.4468288495316827E-3</v>
      </c>
      <c r="AL368">
        <f t="shared" si="148"/>
        <v>3.3239398388385934E-3</v>
      </c>
      <c r="AM368">
        <f t="shared" si="155"/>
        <v>7.6364084499660045E-3</v>
      </c>
      <c r="AN368">
        <f t="shared" si="163"/>
        <v>1.7543859649122806E-2</v>
      </c>
      <c r="AO368">
        <f t="shared" si="146"/>
        <v>4.0305205438492468E-2</v>
      </c>
      <c r="AP368">
        <f t="shared" si="153"/>
        <v>9.2597046304671707E-2</v>
      </c>
      <c r="AQ368">
        <f t="shared" si="161"/>
        <v>0.21163565845759974</v>
      </c>
    </row>
    <row r="369" spans="1:44" x14ac:dyDescent="0.2">
      <c r="A369">
        <v>355</v>
      </c>
      <c r="B369">
        <f t="shared" si="132"/>
        <v>35</v>
      </c>
      <c r="C369">
        <f t="shared" si="133"/>
        <v>4</v>
      </c>
      <c r="D369">
        <f t="shared" si="134"/>
        <v>850.66666666666663</v>
      </c>
      <c r="E369">
        <f t="shared" si="135"/>
        <v>-550.66666666666663</v>
      </c>
      <c r="F369" t="e">
        <f t="shared" si="136"/>
        <v>#N/A</v>
      </c>
      <c r="G369" t="e">
        <f t="shared" si="137"/>
        <v>#N/A</v>
      </c>
      <c r="H369">
        <f t="shared" si="138"/>
        <v>4.4099734829560234E-14</v>
      </c>
      <c r="I369">
        <f t="shared" si="145"/>
        <v>1.0131458570904258E-13</v>
      </c>
      <c r="J369">
        <f t="shared" si="152"/>
        <v>2.3275979588236665E-13</v>
      </c>
      <c r="K369">
        <f t="shared" si="160"/>
        <v>5.3474158927904054E-13</v>
      </c>
      <c r="L369">
        <f t="shared" si="118"/>
        <v>1.2285135679066682E-12</v>
      </c>
      <c r="M369">
        <f t="shared" si="124"/>
        <v>2.8223830290918461E-12</v>
      </c>
      <c r="N369">
        <f t="shared" si="130"/>
        <v>6.4841334853787052E-12</v>
      </c>
      <c r="O369">
        <f t="shared" si="143"/>
        <v>1.489662693647142E-11</v>
      </c>
      <c r="P369">
        <f t="shared" si="150"/>
        <v>3.4223461713858491E-11</v>
      </c>
      <c r="Q369">
        <f t="shared" si="157"/>
        <v>7.8624868346026531E-11</v>
      </c>
      <c r="R369">
        <f t="shared" si="115"/>
        <v>1.8063251386187825E-10</v>
      </c>
      <c r="S369">
        <f t="shared" si="121"/>
        <v>4.1498454306423739E-10</v>
      </c>
      <c r="T369">
        <f t="shared" si="127"/>
        <v>9.5338412393417152E-10</v>
      </c>
      <c r="U369">
        <f t="shared" si="140"/>
        <v>2.1903015496869447E-9</v>
      </c>
      <c r="V369">
        <f t="shared" si="147"/>
        <v>5.0319915741456996E-9</v>
      </c>
      <c r="W369">
        <f t="shared" si="154"/>
        <v>1.1560480887160213E-8</v>
      </c>
      <c r="X369">
        <f t="shared" si="162"/>
        <v>2.6559010756111206E-8</v>
      </c>
      <c r="Y369">
        <f t="shared" si="119"/>
        <v>6.1016583931787004E-8</v>
      </c>
      <c r="Z369">
        <f t="shared" si="125"/>
        <v>1.4017929917996454E-7</v>
      </c>
      <c r="AA369">
        <f t="shared" si="131"/>
        <v>3.2204746074532494E-7</v>
      </c>
      <c r="AB369">
        <f t="shared" si="144"/>
        <v>7.3987077677825417E-7</v>
      </c>
      <c r="AC369">
        <f t="shared" si="151"/>
        <v>1.6997766883911151E-6</v>
      </c>
      <c r="AD369">
        <f t="shared" si="159"/>
        <v>3.905061371634364E-6</v>
      </c>
      <c r="AE369">
        <f t="shared" si="117"/>
        <v>8.9714751475177185E-6</v>
      </c>
      <c r="AF369">
        <f t="shared" si="123"/>
        <v>2.0611037487700776E-5</v>
      </c>
      <c r="AG369">
        <f t="shared" si="158"/>
        <v>4.7351729713808206E-5</v>
      </c>
      <c r="AH369">
        <f t="shared" si="142"/>
        <v>1.0878570805703143E-4</v>
      </c>
      <c r="AI369">
        <f t="shared" si="149"/>
        <v>2.499239277845994E-4</v>
      </c>
      <c r="AJ369">
        <f t="shared" si="156"/>
        <v>5.7417440944113431E-4</v>
      </c>
      <c r="AK369">
        <f t="shared" ref="AK369:AK400" si="164">$C$11*(EXP(-$C$7*($D369-($AK$14-1)*$C$3))-EXP(-$C$5*($D369-($AK$14-1)*$C$3)))</f>
        <v>1.319106399212849E-3</v>
      </c>
      <c r="AL369">
        <f t="shared" si="148"/>
        <v>3.0305107016837239E-3</v>
      </c>
      <c r="AM369">
        <f t="shared" si="155"/>
        <v>6.9622853156500082E-3</v>
      </c>
      <c r="AN369">
        <f t="shared" si="163"/>
        <v>1.5995131378214355E-2</v>
      </c>
      <c r="AO369">
        <f t="shared" si="146"/>
        <v>3.6747162204232561E-2</v>
      </c>
      <c r="AP369">
        <f t="shared" si="153"/>
        <v>8.442280953932943E-2</v>
      </c>
      <c r="AQ369">
        <f t="shared" si="161"/>
        <v>0.19377999836034945</v>
      </c>
    </row>
    <row r="370" spans="1:44" x14ac:dyDescent="0.2">
      <c r="A370">
        <v>356</v>
      </c>
      <c r="B370">
        <f t="shared" si="132"/>
        <v>35</v>
      </c>
      <c r="C370">
        <f t="shared" si="133"/>
        <v>5</v>
      </c>
      <c r="D370">
        <f t="shared" si="134"/>
        <v>853.33333333333337</v>
      </c>
      <c r="E370">
        <f t="shared" si="135"/>
        <v>-553.33333333333337</v>
      </c>
      <c r="F370" t="e">
        <f t="shared" si="136"/>
        <v>#N/A</v>
      </c>
      <c r="G370" t="e">
        <f t="shared" si="137"/>
        <v>#N/A</v>
      </c>
      <c r="H370">
        <f t="shared" si="138"/>
        <v>4.0206719983564023E-14</v>
      </c>
      <c r="I370">
        <f t="shared" si="145"/>
        <v>9.2370786209892826E-14</v>
      </c>
      <c r="J370">
        <f t="shared" si="152"/>
        <v>2.1221234033817343E-13</v>
      </c>
      <c r="K370">
        <f t="shared" si="160"/>
        <v>4.875359325130598E-13</v>
      </c>
      <c r="L370">
        <f t="shared" si="118"/>
        <v>1.1200634473593949E-12</v>
      </c>
      <c r="M370">
        <f t="shared" si="124"/>
        <v>2.5732300789480898E-12</v>
      </c>
      <c r="N370">
        <f t="shared" si="130"/>
        <v>5.9117303174331239E-12</v>
      </c>
      <c r="O370">
        <f t="shared" si="143"/>
        <v>1.3581589781643058E-11</v>
      </c>
      <c r="P370">
        <f t="shared" si="150"/>
        <v>3.1202299680835846E-11</v>
      </c>
      <c r="Q370">
        <f t="shared" si="157"/>
        <v>7.1684060631001298E-11</v>
      </c>
      <c r="R370">
        <f t="shared" si="115"/>
        <v>1.6468672505267783E-10</v>
      </c>
      <c r="S370">
        <f t="shared" si="121"/>
        <v>3.7835074031572008E-10</v>
      </c>
      <c r="T370">
        <f t="shared" si="127"/>
        <v>8.692217460251561E-10</v>
      </c>
      <c r="U370">
        <f t="shared" si="140"/>
        <v>1.996947179573495E-9</v>
      </c>
      <c r="V370">
        <f t="shared" si="147"/>
        <v>4.5877798803840855E-9</v>
      </c>
      <c r="W370">
        <f t="shared" si="154"/>
        <v>1.0539950403371387E-8</v>
      </c>
      <c r="X370">
        <f t="shared" si="162"/>
        <v>2.4214447380206099E-8</v>
      </c>
      <c r="Y370">
        <f t="shared" si="119"/>
        <v>5.5630191745610023E-8</v>
      </c>
      <c r="Z370">
        <f t="shared" si="125"/>
        <v>1.2780461949270376E-7</v>
      </c>
      <c r="AA370">
        <f t="shared" si="131"/>
        <v>2.936179123445811E-7</v>
      </c>
      <c r="AB370">
        <f t="shared" si="144"/>
        <v>6.7455682581576795E-7</v>
      </c>
      <c r="AC370">
        <f t="shared" si="151"/>
        <v>1.5497246323331882E-6</v>
      </c>
      <c r="AD370">
        <f t="shared" si="159"/>
        <v>3.5603322717190373E-6</v>
      </c>
      <c r="AE370">
        <f t="shared" si="117"/>
        <v>8.1794956475330304E-6</v>
      </c>
      <c r="AF370">
        <f t="shared" si="123"/>
        <v>1.8791546390053201E-5</v>
      </c>
      <c r="AG370">
        <f t="shared" si="158"/>
        <v>4.3171636852209169E-5</v>
      </c>
      <c r="AH370">
        <f t="shared" si="142"/>
        <v>9.9182376469324112E-5</v>
      </c>
      <c r="AI370">
        <f t="shared" si="149"/>
        <v>2.2786126539001828E-4</v>
      </c>
      <c r="AJ370">
        <f t="shared" si="156"/>
        <v>5.2348772144211373E-4</v>
      </c>
      <c r="AK370">
        <f t="shared" si="164"/>
        <v>1.2026589689634042E-3</v>
      </c>
      <c r="AL370">
        <f t="shared" si="148"/>
        <v>2.762984758541386E-3</v>
      </c>
      <c r="AM370">
        <f t="shared" si="155"/>
        <v>6.347672094036738E-3</v>
      </c>
      <c r="AN370">
        <f t="shared" si="163"/>
        <v>1.4583120984961173E-2</v>
      </c>
      <c r="AO370">
        <f t="shared" si="146"/>
        <v>3.3503214172295286E-2</v>
      </c>
      <c r="AP370">
        <f t="shared" si="153"/>
        <v>7.6970174012036846E-2</v>
      </c>
      <c r="AQ370">
        <f t="shared" si="161"/>
        <v>0.17680382811963441</v>
      </c>
    </row>
    <row r="371" spans="1:44" x14ac:dyDescent="0.2">
      <c r="A371">
        <v>357</v>
      </c>
      <c r="B371">
        <f t="shared" si="132"/>
        <v>35</v>
      </c>
      <c r="C371">
        <f t="shared" si="133"/>
        <v>6</v>
      </c>
      <c r="D371">
        <f t="shared" si="134"/>
        <v>856</v>
      </c>
      <c r="E371">
        <f t="shared" si="135"/>
        <v>-556</v>
      </c>
      <c r="F371" t="e">
        <f t="shared" si="136"/>
        <v>#N/A</v>
      </c>
      <c r="G371" t="e">
        <f t="shared" si="137"/>
        <v>#N/A</v>
      </c>
      <c r="H371">
        <f t="shared" si="138"/>
        <v>3.6657370800178426E-14</v>
      </c>
      <c r="I371">
        <f t="shared" si="145"/>
        <v>8.4216523073362607E-14</v>
      </c>
      <c r="J371">
        <f t="shared" si="152"/>
        <v>1.9347876303588297E-13</v>
      </c>
      <c r="K371">
        <f t="shared" si="160"/>
        <v>4.4449747365235984E-13</v>
      </c>
      <c r="L371">
        <f t="shared" si="118"/>
        <v>1.0211870335696038E-12</v>
      </c>
      <c r="M371">
        <f t="shared" si="124"/>
        <v>2.346071731211412E-12</v>
      </c>
      <c r="N371">
        <f t="shared" si="130"/>
        <v>5.3898574766951907E-12</v>
      </c>
      <c r="O371">
        <f t="shared" si="143"/>
        <v>1.2382640834296472E-11</v>
      </c>
      <c r="P371">
        <f t="shared" si="150"/>
        <v>2.8447838313750943E-11</v>
      </c>
      <c r="Q371">
        <f t="shared" si="157"/>
        <v>6.5355970148454668E-11</v>
      </c>
      <c r="R371">
        <f t="shared" ref="R371:R434" si="165">$C$11*(EXP(-$C$7*($D371-($R$14-1)*$C$3))-EXP(-$C$5*($D371-($R$14-1)*$C$3)))</f>
        <v>1.5014859079753045E-10</v>
      </c>
      <c r="S371">
        <f t="shared" si="121"/>
        <v>3.4495087850849236E-10</v>
      </c>
      <c r="T371">
        <f t="shared" si="127"/>
        <v>7.924890133949747E-10</v>
      </c>
      <c r="U371">
        <f t="shared" si="140"/>
        <v>1.8206616520800614E-9</v>
      </c>
      <c r="V371">
        <f t="shared" si="147"/>
        <v>4.182782089501102E-9</v>
      </c>
      <c r="W371">
        <f t="shared" si="154"/>
        <v>9.6095098110419535E-9</v>
      </c>
      <c r="X371">
        <f t="shared" si="162"/>
        <v>2.2076856224543524E-8</v>
      </c>
      <c r="Y371">
        <f t="shared" si="119"/>
        <v>5.07192968572784E-8</v>
      </c>
      <c r="Z371">
        <f t="shared" si="125"/>
        <v>1.1652234573312398E-7</v>
      </c>
      <c r="AA371">
        <f t="shared" si="131"/>
        <v>2.6769805372807064E-7</v>
      </c>
      <c r="AB371">
        <f t="shared" si="144"/>
        <v>6.1500862790668418E-7</v>
      </c>
      <c r="AC371">
        <f t="shared" si="151"/>
        <v>1.4129187983707839E-6</v>
      </c>
      <c r="AD371">
        <f t="shared" si="159"/>
        <v>3.2460349988658138E-6</v>
      </c>
      <c r="AE371">
        <f t="shared" si="117"/>
        <v>7.4574301269199262E-6</v>
      </c>
      <c r="AF371">
        <f t="shared" si="123"/>
        <v>1.7132675438596497E-5</v>
      </c>
      <c r="AG371">
        <f t="shared" si="158"/>
        <v>3.9360552186027815E-5</v>
      </c>
      <c r="AH371">
        <f t="shared" ref="AH371:AH402" si="166">$C$11*(EXP(-$C$7*($D371-($AH$14-1)*$C$3))-EXP(-$C$5*($D371-($AH$14-1)*$C$3)))</f>
        <v>9.0426803095730208E-5</v>
      </c>
      <c r="AI371">
        <f t="shared" si="149"/>
        <v>2.0774623992741217E-4</v>
      </c>
      <c r="AJ371">
        <f t="shared" si="156"/>
        <v>4.7727552812287512E-4</v>
      </c>
      <c r="AK371">
        <f t="shared" si="164"/>
        <v>1.0964912280701756E-3</v>
      </c>
      <c r="AL371">
        <f t="shared" si="148"/>
        <v>2.5190753399057793E-3</v>
      </c>
      <c r="AM371">
        <f t="shared" si="155"/>
        <v>5.7873153981267316E-3</v>
      </c>
      <c r="AN371">
        <f t="shared" si="163"/>
        <v>1.329575935535437E-2</v>
      </c>
      <c r="AO371">
        <f t="shared" si="146"/>
        <v>3.0545633799864007E-2</v>
      </c>
      <c r="AP371">
        <f t="shared" si="153"/>
        <v>7.0175438596235928E-2</v>
      </c>
      <c r="AQ371">
        <f t="shared" si="161"/>
        <v>0.16121653858511018</v>
      </c>
    </row>
    <row r="372" spans="1:44" x14ac:dyDescent="0.2">
      <c r="A372">
        <v>358</v>
      </c>
      <c r="B372">
        <f t="shared" si="132"/>
        <v>35</v>
      </c>
      <c r="C372">
        <f t="shared" si="133"/>
        <v>7</v>
      </c>
      <c r="D372">
        <f t="shared" si="134"/>
        <v>858.66666666666674</v>
      </c>
      <c r="E372">
        <f t="shared" si="135"/>
        <v>-558.66666666666674</v>
      </c>
      <c r="F372" t="e">
        <f t="shared" si="136"/>
        <v>#N/A</v>
      </c>
      <c r="G372" t="e">
        <f t="shared" si="137"/>
        <v>#N/A</v>
      </c>
      <c r="H372">
        <f t="shared" si="138"/>
        <v>3.3421349329939907E-14</v>
      </c>
      <c r="I372">
        <f t="shared" si="145"/>
        <v>7.6782097994166459E-14</v>
      </c>
      <c r="J372">
        <f t="shared" si="152"/>
        <v>1.7639893931824033E-13</v>
      </c>
      <c r="K372">
        <f t="shared" si="160"/>
        <v>4.0525834283616751E-13</v>
      </c>
      <c r="L372">
        <f t="shared" si="118"/>
        <v>9.3103918352946013E-13</v>
      </c>
      <c r="M372">
        <f t="shared" si="124"/>
        <v>2.1389663571161472E-12</v>
      </c>
      <c r="N372">
        <f t="shared" si="130"/>
        <v>4.914054271626638E-12</v>
      </c>
      <c r="O372">
        <f t="shared" si="143"/>
        <v>1.1289532116367347E-11</v>
      </c>
      <c r="P372">
        <f t="shared" si="150"/>
        <v>2.5936533941514733E-11</v>
      </c>
      <c r="Q372">
        <f t="shared" si="157"/>
        <v>5.9586507745885487E-11</v>
      </c>
      <c r="R372">
        <f t="shared" si="165"/>
        <v>1.368938468554335E-10</v>
      </c>
      <c r="S372">
        <f t="shared" si="121"/>
        <v>3.1449947338410499E-10</v>
      </c>
      <c r="T372">
        <f t="shared" si="127"/>
        <v>7.2253005544751053E-10</v>
      </c>
      <c r="U372">
        <f t="shared" si="140"/>
        <v>1.659938172256944E-9</v>
      </c>
      <c r="V372">
        <f t="shared" si="147"/>
        <v>3.8135364957366728E-9</v>
      </c>
      <c r="W372">
        <f t="shared" si="154"/>
        <v>8.7612061987477489E-9</v>
      </c>
      <c r="X372">
        <f t="shared" si="162"/>
        <v>2.0127966296582732E-8</v>
      </c>
      <c r="Y372">
        <f t="shared" si="119"/>
        <v>4.62419235486407E-8</v>
      </c>
      <c r="Z372">
        <f t="shared" si="125"/>
        <v>1.0623604302444447E-7</v>
      </c>
      <c r="AA372">
        <f t="shared" si="131"/>
        <v>2.440663357271468E-7</v>
      </c>
      <c r="AB372">
        <f t="shared" si="144"/>
        <v>5.6071719671985519E-7</v>
      </c>
      <c r="AC372">
        <f t="shared" si="151"/>
        <v>1.2881898429812932E-6</v>
      </c>
      <c r="AD372">
        <f t="shared" si="159"/>
        <v>2.9594831071130014E-6</v>
      </c>
      <c r="AE372">
        <f t="shared" si="117"/>
        <v>6.7991067535644374E-6</v>
      </c>
      <c r="AF372">
        <f t="shared" si="123"/>
        <v>1.5620245486537402E-5</v>
      </c>
      <c r="AG372">
        <f t="shared" si="158"/>
        <v>3.5885900590070752E-5</v>
      </c>
      <c r="AH372">
        <f t="shared" si="166"/>
        <v>8.2444149950802804E-5</v>
      </c>
      <c r="AI372">
        <f t="shared" si="149"/>
        <v>1.8940691885523198E-4</v>
      </c>
      <c r="AJ372">
        <f t="shared" si="156"/>
        <v>4.3514283222812383E-4</v>
      </c>
      <c r="AK372">
        <f t="shared" si="164"/>
        <v>9.9969571113839328E-4</v>
      </c>
      <c r="AL372">
        <f t="shared" si="148"/>
        <v>2.2966976377645273E-3</v>
      </c>
      <c r="AM372">
        <f t="shared" si="155"/>
        <v>5.276425596851376E-3</v>
      </c>
      <c r="AN372">
        <f t="shared" si="163"/>
        <v>1.2122042806734849E-2</v>
      </c>
      <c r="AO372">
        <f t="shared" si="146"/>
        <v>2.7849141262599915E-2</v>
      </c>
      <c r="AP372">
        <f t="shared" si="153"/>
        <v>6.3980525512816938E-2</v>
      </c>
      <c r="AQ372">
        <f t="shared" si="161"/>
        <v>0.14698797426010388</v>
      </c>
    </row>
    <row r="373" spans="1:44" x14ac:dyDescent="0.2">
      <c r="A373">
        <v>359</v>
      </c>
      <c r="B373">
        <f t="shared" si="132"/>
        <v>35</v>
      </c>
      <c r="C373">
        <f t="shared" si="133"/>
        <v>8</v>
      </c>
      <c r="D373">
        <f t="shared" si="134"/>
        <v>861.33333333333326</v>
      </c>
      <c r="E373">
        <f t="shared" si="135"/>
        <v>-561.33333333333326</v>
      </c>
      <c r="F373" t="e">
        <f t="shared" si="136"/>
        <v>#N/A</v>
      </c>
      <c r="G373" t="e">
        <f t="shared" si="137"/>
        <v>#N/A</v>
      </c>
      <c r="H373">
        <f t="shared" si="138"/>
        <v>3.0470995782066445E-14</v>
      </c>
      <c r="I373">
        <f t="shared" si="145"/>
        <v>7.0003965459962647E-14</v>
      </c>
      <c r="J373">
        <f t="shared" si="152"/>
        <v>1.608268799342567E-13</v>
      </c>
      <c r="K373">
        <f t="shared" si="160"/>
        <v>3.6948314483957272E-13</v>
      </c>
      <c r="L373">
        <f t="shared" si="118"/>
        <v>8.4884936135269685E-13</v>
      </c>
      <c r="M373">
        <f t="shared" si="124"/>
        <v>1.9501437300522533E-12</v>
      </c>
      <c r="N373">
        <f t="shared" si="130"/>
        <v>4.4802537894375956E-12</v>
      </c>
      <c r="O373">
        <f t="shared" si="143"/>
        <v>1.0292920315792398E-11</v>
      </c>
      <c r="P373">
        <f t="shared" si="150"/>
        <v>2.3646921269732583E-11</v>
      </c>
      <c r="Q373">
        <f t="shared" si="157"/>
        <v>5.4326359126572431E-11</v>
      </c>
      <c r="R373">
        <f t="shared" si="165"/>
        <v>1.2480919872334385E-10</v>
      </c>
      <c r="S373">
        <f t="shared" si="121"/>
        <v>2.8673624252400628E-10</v>
      </c>
      <c r="T373">
        <f t="shared" si="127"/>
        <v>6.5874690021071379E-10</v>
      </c>
      <c r="U373">
        <f t="shared" si="140"/>
        <v>1.5134029612628859E-9</v>
      </c>
      <c r="V373">
        <f t="shared" si="147"/>
        <v>3.4768869841006376E-9</v>
      </c>
      <c r="W373">
        <f t="shared" si="154"/>
        <v>7.9877887182940097E-9</v>
      </c>
      <c r="X373">
        <f t="shared" si="162"/>
        <v>1.8351119521536408E-8</v>
      </c>
      <c r="Y373">
        <f t="shared" si="119"/>
        <v>4.2159801613485702E-8</v>
      </c>
      <c r="Z373">
        <f t="shared" si="125"/>
        <v>9.6857789520824752E-8</v>
      </c>
      <c r="AA373">
        <f t="shared" si="131"/>
        <v>2.2252076698244091E-7</v>
      </c>
      <c r="AB373">
        <f t="shared" si="144"/>
        <v>5.1121847797081694E-7</v>
      </c>
      <c r="AC373">
        <f t="shared" si="151"/>
        <v>1.174471649378331E-6</v>
      </c>
      <c r="AD373">
        <f t="shared" si="159"/>
        <v>2.698227303263082E-6</v>
      </c>
      <c r="AE373">
        <f t="shared" ref="AE373:AE436" si="167">$C$11*(EXP(-$C$7*($D373-($AE$14-1)*$C$3))-EXP(-$C$5*($D373-($AE$14-1)*$C$3)))</f>
        <v>6.1988985293327765E-6</v>
      </c>
      <c r="AF373">
        <f t="shared" si="123"/>
        <v>1.4241329086876202E-5</v>
      </c>
      <c r="AG373">
        <f t="shared" si="158"/>
        <v>3.2717982590132244E-5</v>
      </c>
      <c r="AH373">
        <f t="shared" si="166"/>
        <v>7.5166185560213088E-5</v>
      </c>
      <c r="AI373">
        <f t="shared" si="149"/>
        <v>1.7268654740883733E-4</v>
      </c>
      <c r="AJ373">
        <f t="shared" si="156"/>
        <v>3.9672950587729791E-4</v>
      </c>
      <c r="AK373">
        <f t="shared" si="164"/>
        <v>9.1144506156007744E-4</v>
      </c>
      <c r="AL373">
        <f t="shared" si="148"/>
        <v>2.0939508857684627E-3</v>
      </c>
      <c r="AM373">
        <f t="shared" si="155"/>
        <v>4.8106358758536359E-3</v>
      </c>
      <c r="AN373">
        <f t="shared" si="163"/>
        <v>1.1051939034165585E-2</v>
      </c>
      <c r="AO373">
        <f t="shared" si="146"/>
        <v>2.5390688376147059E-2</v>
      </c>
      <c r="AP373">
        <f t="shared" si="153"/>
        <v>5.8332483939838579E-2</v>
      </c>
      <c r="AQ373">
        <f t="shared" si="161"/>
        <v>0.1340127504531386</v>
      </c>
    </row>
    <row r="374" spans="1:44" x14ac:dyDescent="0.2">
      <c r="A374">
        <v>360</v>
      </c>
      <c r="B374">
        <f t="shared" si="132"/>
        <v>35</v>
      </c>
      <c r="C374">
        <f t="shared" si="133"/>
        <v>9</v>
      </c>
      <c r="D374">
        <f t="shared" si="134"/>
        <v>864</v>
      </c>
      <c r="E374">
        <f t="shared" si="135"/>
        <v>-564</v>
      </c>
      <c r="F374" t="e">
        <f t="shared" si="136"/>
        <v>#N/A</v>
      </c>
      <c r="G374" t="e">
        <f t="shared" si="137"/>
        <v>#N/A</v>
      </c>
      <c r="H374">
        <f t="shared" si="138"/>
        <v>2.7781092103272481E-14</v>
      </c>
      <c r="I374">
        <f t="shared" si="145"/>
        <v>6.3824189598100438E-14</v>
      </c>
      <c r="J374">
        <f t="shared" si="152"/>
        <v>1.4662948320071373E-13</v>
      </c>
      <c r="K374">
        <f t="shared" si="160"/>
        <v>3.3686609229345048E-13</v>
      </c>
      <c r="L374">
        <f t="shared" si="118"/>
        <v>7.73915052143532E-13</v>
      </c>
      <c r="M374">
        <f t="shared" si="124"/>
        <v>1.7779898946094333E-12</v>
      </c>
      <c r="N374">
        <f t="shared" si="130"/>
        <v>4.0847481342784159E-12</v>
      </c>
      <c r="O374">
        <f t="shared" si="143"/>
        <v>9.3842869248456497E-12</v>
      </c>
      <c r="P374">
        <f t="shared" si="150"/>
        <v>2.1559429906780766E-11</v>
      </c>
      <c r="Q374">
        <f t="shared" si="157"/>
        <v>4.9530563337185893E-11</v>
      </c>
      <c r="R374">
        <f t="shared" si="165"/>
        <v>1.1379135325500378E-10</v>
      </c>
      <c r="S374">
        <f t="shared" si="121"/>
        <v>2.6142388059381872E-10</v>
      </c>
      <c r="T374">
        <f t="shared" si="127"/>
        <v>6.0059436319012189E-10</v>
      </c>
      <c r="U374">
        <f t="shared" si="140"/>
        <v>1.3798035140339697E-9</v>
      </c>
      <c r="V374">
        <f t="shared" si="147"/>
        <v>3.1699560535798992E-9</v>
      </c>
      <c r="W374">
        <f t="shared" si="154"/>
        <v>7.2826466083202471E-9</v>
      </c>
      <c r="X374">
        <f t="shared" si="162"/>
        <v>1.6731128358004412E-8</v>
      </c>
      <c r="Y374">
        <f t="shared" si="119"/>
        <v>3.8438039244167821E-8</v>
      </c>
      <c r="Z374">
        <f t="shared" si="125"/>
        <v>8.8307424898174111E-8</v>
      </c>
      <c r="AA374">
        <f t="shared" si="131"/>
        <v>2.0287718742911363E-7</v>
      </c>
      <c r="AB374">
        <f t="shared" si="144"/>
        <v>4.6608938293249603E-7</v>
      </c>
      <c r="AC374">
        <f t="shared" si="151"/>
        <v>1.0707922149122809E-6</v>
      </c>
      <c r="AD374">
        <f t="shared" si="159"/>
        <v>2.4600345116267376E-6</v>
      </c>
      <c r="AE374">
        <f t="shared" si="167"/>
        <v>5.6516751934831363E-6</v>
      </c>
      <c r="AF374">
        <f t="shared" si="123"/>
        <v>1.2984139995463257E-5</v>
      </c>
      <c r="AG374">
        <f t="shared" si="158"/>
        <v>2.9829720507679708E-5</v>
      </c>
      <c r="AH374">
        <f t="shared" si="166"/>
        <v>6.8530701754386002E-5</v>
      </c>
      <c r="AI374">
        <f t="shared" si="149"/>
        <v>1.5744220874411129E-4</v>
      </c>
      <c r="AJ374">
        <f t="shared" si="156"/>
        <v>3.6170721238292089E-4</v>
      </c>
      <c r="AK374">
        <f t="shared" si="164"/>
        <v>8.3098495970964812E-4</v>
      </c>
      <c r="AL374">
        <f t="shared" si="148"/>
        <v>1.9091021124915007E-3</v>
      </c>
      <c r="AM374">
        <f t="shared" si="155"/>
        <v>4.3859649122807032E-3</v>
      </c>
      <c r="AN374">
        <f t="shared" si="163"/>
        <v>1.0076301359623119E-2</v>
      </c>
      <c r="AO374">
        <f t="shared" si="146"/>
        <v>2.3149261592506919E-2</v>
      </c>
      <c r="AP374">
        <f t="shared" si="153"/>
        <v>5.3183037421416487E-2</v>
      </c>
      <c r="AQ374">
        <f t="shared" si="161"/>
        <v>0.12218251846832767</v>
      </c>
    </row>
    <row r="375" spans="1:44" s="1" customFormat="1" x14ac:dyDescent="0.2">
      <c r="A375" s="1">
        <v>361</v>
      </c>
      <c r="B375" s="1">
        <f t="shared" si="132"/>
        <v>36</v>
      </c>
      <c r="C375" s="1">
        <f t="shared" si="133"/>
        <v>0</v>
      </c>
      <c r="D375" s="1">
        <f t="shared" si="134"/>
        <v>864</v>
      </c>
      <c r="E375" s="1">
        <f t="shared" si="135"/>
        <v>-564</v>
      </c>
      <c r="F375" s="1" t="e">
        <f t="shared" si="136"/>
        <v>#N/A</v>
      </c>
      <c r="G375" s="1" t="e">
        <f t="shared" si="137"/>
        <v>#N/A</v>
      </c>
      <c r="H375" s="1">
        <f t="shared" si="138"/>
        <v>2.7781092103272481E-14</v>
      </c>
      <c r="I375" s="1">
        <f t="shared" si="145"/>
        <v>6.3824189598100438E-14</v>
      </c>
      <c r="J375" s="1">
        <f t="shared" si="152"/>
        <v>1.4662948320071373E-13</v>
      </c>
      <c r="K375" s="1">
        <f t="shared" si="160"/>
        <v>3.3686609229345048E-13</v>
      </c>
      <c r="L375" s="1">
        <f t="shared" ref="L375:L438" si="168">$C$11*(EXP(-$C$7*($D375-($L$14-1)*$C$3))-EXP(-$C$5*($D375-($L$14-1)*$C$3)))</f>
        <v>7.73915052143532E-13</v>
      </c>
      <c r="M375" s="1">
        <f t="shared" si="124"/>
        <v>1.7779898946094333E-12</v>
      </c>
      <c r="N375" s="1">
        <f t="shared" si="130"/>
        <v>4.0847481342784159E-12</v>
      </c>
      <c r="O375" s="1">
        <f t="shared" si="143"/>
        <v>9.3842869248456497E-12</v>
      </c>
      <c r="P375" s="1">
        <f t="shared" si="150"/>
        <v>2.1559429906780766E-11</v>
      </c>
      <c r="Q375" s="1">
        <f t="shared" si="157"/>
        <v>4.9530563337185893E-11</v>
      </c>
      <c r="R375" s="1">
        <f t="shared" si="165"/>
        <v>1.1379135325500378E-10</v>
      </c>
      <c r="S375" s="1">
        <f t="shared" si="121"/>
        <v>2.6142388059381872E-10</v>
      </c>
      <c r="T375" s="1">
        <f t="shared" si="127"/>
        <v>6.0059436319012189E-10</v>
      </c>
      <c r="U375" s="1">
        <f t="shared" si="140"/>
        <v>1.3798035140339697E-9</v>
      </c>
      <c r="V375" s="1">
        <f t="shared" si="147"/>
        <v>3.1699560535798992E-9</v>
      </c>
      <c r="W375" s="1">
        <f t="shared" si="154"/>
        <v>7.2826466083202471E-9</v>
      </c>
      <c r="X375" s="1">
        <f t="shared" si="162"/>
        <v>1.6731128358004412E-8</v>
      </c>
      <c r="Y375" s="1">
        <f t="shared" si="119"/>
        <v>3.8438039244167821E-8</v>
      </c>
      <c r="Z375" s="1">
        <f t="shared" si="125"/>
        <v>8.8307424898174111E-8</v>
      </c>
      <c r="AA375" s="1">
        <f t="shared" si="131"/>
        <v>2.0287718742911363E-7</v>
      </c>
      <c r="AB375" s="1">
        <f t="shared" si="144"/>
        <v>4.6608938293249603E-7</v>
      </c>
      <c r="AC375" s="1">
        <f t="shared" si="151"/>
        <v>1.0707922149122809E-6</v>
      </c>
      <c r="AD375" s="1">
        <f t="shared" si="159"/>
        <v>2.4600345116267376E-6</v>
      </c>
      <c r="AE375" s="1">
        <f t="shared" si="167"/>
        <v>5.6516751934831363E-6</v>
      </c>
      <c r="AF375" s="1">
        <f t="shared" si="123"/>
        <v>1.2984139995463257E-5</v>
      </c>
      <c r="AG375" s="1">
        <f t="shared" si="158"/>
        <v>2.9829720507679708E-5</v>
      </c>
      <c r="AH375" s="1">
        <f t="shared" si="166"/>
        <v>6.8530701754386002E-5</v>
      </c>
      <c r="AI375" s="1">
        <f t="shared" si="149"/>
        <v>1.5744220874411129E-4</v>
      </c>
      <c r="AJ375" s="1">
        <f t="shared" si="156"/>
        <v>3.6170721238292089E-4</v>
      </c>
      <c r="AK375" s="1">
        <f t="shared" si="164"/>
        <v>8.3098495970964812E-4</v>
      </c>
      <c r="AL375" s="1">
        <f t="shared" si="148"/>
        <v>1.9091021124915007E-3</v>
      </c>
      <c r="AM375" s="1">
        <f t="shared" si="155"/>
        <v>4.3859649122807032E-3</v>
      </c>
      <c r="AN375" s="1">
        <f t="shared" si="163"/>
        <v>1.0076301359623119E-2</v>
      </c>
      <c r="AO375" s="1">
        <f t="shared" si="146"/>
        <v>2.3149261592506919E-2</v>
      </c>
      <c r="AP375" s="1">
        <f t="shared" si="153"/>
        <v>5.3183037421416487E-2</v>
      </c>
      <c r="AQ375" s="1">
        <f t="shared" si="161"/>
        <v>0.12218251846832767</v>
      </c>
      <c r="AR375" s="1">
        <f t="shared" ref="AR375:AR406" si="169">$C$11*(EXP(-$C$7*($D375-($AR$14-1)*$C$3))-EXP(-$C$5*($D375-($AR$14-1)*$C$3)))</f>
        <v>0</v>
      </c>
    </row>
    <row r="376" spans="1:44" x14ac:dyDescent="0.2">
      <c r="A376">
        <v>362</v>
      </c>
      <c r="B376">
        <f t="shared" si="132"/>
        <v>36</v>
      </c>
      <c r="C376">
        <f t="shared" si="133"/>
        <v>1</v>
      </c>
      <c r="D376">
        <f t="shared" si="134"/>
        <v>866.66666666666674</v>
      </c>
      <c r="E376">
        <f t="shared" si="135"/>
        <v>-566.66666666666674</v>
      </c>
      <c r="F376" t="e">
        <f t="shared" si="136"/>
        <v>#N/A</v>
      </c>
      <c r="G376" t="e">
        <f t="shared" si="137"/>
        <v>#N/A</v>
      </c>
      <c r="H376">
        <f t="shared" si="138"/>
        <v>2.5328646427260551E-14</v>
      </c>
      <c r="I376">
        <f t="shared" si="145"/>
        <v>5.818994897059146E-14</v>
      </c>
      <c r="J376">
        <f t="shared" si="152"/>
        <v>1.3368539731975963E-13</v>
      </c>
      <c r="K376">
        <f t="shared" si="160"/>
        <v>3.0712839197666482E-13</v>
      </c>
      <c r="L376">
        <f t="shared" si="168"/>
        <v>7.0559575727295899E-13</v>
      </c>
      <c r="M376">
        <f t="shared" si="124"/>
        <v>1.6210333713446704E-12</v>
      </c>
      <c r="N376">
        <f t="shared" si="130"/>
        <v>3.7241567341178421E-12</v>
      </c>
      <c r="O376">
        <f t="shared" si="143"/>
        <v>8.5558654284645904E-12</v>
      </c>
      <c r="P376">
        <f t="shared" si="150"/>
        <v>1.9656217086506555E-11</v>
      </c>
      <c r="Q376">
        <f t="shared" si="157"/>
        <v>4.5158128465469395E-11</v>
      </c>
      <c r="R376">
        <f t="shared" si="165"/>
        <v>1.0374613576605896E-10</v>
      </c>
      <c r="S376">
        <f t="shared" si="121"/>
        <v>2.38346030983542E-10</v>
      </c>
      <c r="T376">
        <f t="shared" si="127"/>
        <v>5.475753874217342E-10</v>
      </c>
      <c r="U376">
        <f t="shared" si="140"/>
        <v>1.2579978935364204E-9</v>
      </c>
      <c r="V376">
        <f t="shared" si="147"/>
        <v>2.8901202217900425E-9</v>
      </c>
      <c r="W376">
        <f t="shared" si="154"/>
        <v>6.6397526890277767E-9</v>
      </c>
      <c r="X376">
        <f t="shared" si="162"/>
        <v>1.5254145982946695E-8</v>
      </c>
      <c r="Y376">
        <f t="shared" si="119"/>
        <v>3.5044824794991002E-8</v>
      </c>
      <c r="Z376">
        <f t="shared" si="125"/>
        <v>8.0511865186330943E-8</v>
      </c>
      <c r="AA376">
        <f t="shared" si="131"/>
        <v>1.8496769419456248E-7</v>
      </c>
      <c r="AB376">
        <f t="shared" si="144"/>
        <v>4.2494417209777718E-7</v>
      </c>
      <c r="AC376">
        <f t="shared" si="151"/>
        <v>9.7626534290858719E-7</v>
      </c>
      <c r="AD376">
        <f t="shared" si="159"/>
        <v>2.2428687868794212E-6</v>
      </c>
      <c r="AE376">
        <f t="shared" si="167"/>
        <v>5.1527593719251736E-6</v>
      </c>
      <c r="AF376">
        <f t="shared" si="123"/>
        <v>1.1837932428452007E-5</v>
      </c>
      <c r="AG376">
        <f t="shared" si="158"/>
        <v>2.7196427014257753E-5</v>
      </c>
      <c r="AH376">
        <f t="shared" si="166"/>
        <v>6.2480981946149621E-5</v>
      </c>
      <c r="AI376">
        <f t="shared" si="149"/>
        <v>1.435436023602829E-4</v>
      </c>
      <c r="AJ376">
        <f t="shared" si="156"/>
        <v>3.29776599803211E-4</v>
      </c>
      <c r="AK376">
        <f t="shared" si="164"/>
        <v>7.5762767542092804E-4</v>
      </c>
      <c r="AL376">
        <f t="shared" si="148"/>
        <v>1.7405713289124955E-3</v>
      </c>
      <c r="AM376">
        <f t="shared" si="155"/>
        <v>3.998782844553574E-3</v>
      </c>
      <c r="AN376">
        <f t="shared" si="163"/>
        <v>9.1867905510581074E-3</v>
      </c>
      <c r="AO376">
        <f t="shared" si="146"/>
        <v>2.1105702387405507E-2</v>
      </c>
      <c r="AP376">
        <f t="shared" si="153"/>
        <v>4.8488171226939228E-2</v>
      </c>
      <c r="AQ376">
        <f t="shared" si="161"/>
        <v>0.11139656241541207</v>
      </c>
      <c r="AR376">
        <f t="shared" si="169"/>
        <v>0.21171434591476873</v>
      </c>
    </row>
    <row r="377" spans="1:44" x14ac:dyDescent="0.2">
      <c r="A377">
        <v>363</v>
      </c>
      <c r="B377">
        <f t="shared" si="132"/>
        <v>36</v>
      </c>
      <c r="C377">
        <f t="shared" si="133"/>
        <v>2</v>
      </c>
      <c r="D377">
        <f t="shared" si="134"/>
        <v>869.33333333333326</v>
      </c>
      <c r="E377">
        <f t="shared" si="135"/>
        <v>-569.33333333333326</v>
      </c>
      <c r="F377" t="e">
        <f t="shared" si="136"/>
        <v>#N/A</v>
      </c>
      <c r="G377" t="e">
        <f t="shared" si="137"/>
        <v>#N/A</v>
      </c>
      <c r="H377">
        <f t="shared" si="138"/>
        <v>2.3092696552473285E-14</v>
      </c>
      <c r="I377">
        <f t="shared" si="145"/>
        <v>5.3053085084543534E-14</v>
      </c>
      <c r="J377">
        <f t="shared" si="152"/>
        <v>1.2188398312826581E-13</v>
      </c>
      <c r="K377">
        <f t="shared" si="160"/>
        <v>2.8001586183985064E-13</v>
      </c>
      <c r="L377">
        <f t="shared" si="168"/>
        <v>6.433075197370269E-13</v>
      </c>
      <c r="M377">
        <f t="shared" si="124"/>
        <v>1.4779325793582911E-12</v>
      </c>
      <c r="N377">
        <f t="shared" si="130"/>
        <v>3.3953974454107761E-12</v>
      </c>
      <c r="O377">
        <f t="shared" si="143"/>
        <v>7.8005749202089874E-12</v>
      </c>
      <c r="P377">
        <f t="shared" si="150"/>
        <v>1.7921015157750386E-11</v>
      </c>
      <c r="Q377">
        <f t="shared" si="157"/>
        <v>4.1171681263169599E-11</v>
      </c>
      <c r="R377">
        <f t="shared" si="165"/>
        <v>9.4587685078930344E-11</v>
      </c>
      <c r="S377">
        <f t="shared" si="121"/>
        <v>2.173054365062898E-10</v>
      </c>
      <c r="T377">
        <f t="shared" si="127"/>
        <v>4.992367948933754E-10</v>
      </c>
      <c r="U377">
        <f t="shared" si="140"/>
        <v>1.1469449700960251E-9</v>
      </c>
      <c r="V377">
        <f t="shared" si="147"/>
        <v>2.6349876008428556E-9</v>
      </c>
      <c r="W377">
        <f t="shared" si="154"/>
        <v>6.0536118450515453E-9</v>
      </c>
      <c r="X377">
        <f t="shared" si="162"/>
        <v>1.3907547936402554E-8</v>
      </c>
      <c r="Y377">
        <f t="shared" ref="Y377:Y440" si="170">$C$11*(EXP(-$C$7*($D377-($Y$14-1)*$C$3))-EXP(-$C$5*($D377-($Y$14-1)*$C$3)))</f>
        <v>3.1951154873176046E-8</v>
      </c>
      <c r="Z377">
        <f t="shared" si="125"/>
        <v>7.340447808614566E-8</v>
      </c>
      <c r="AA377">
        <f t="shared" si="131"/>
        <v>1.6863920645394284E-7</v>
      </c>
      <c r="AB377">
        <f t="shared" si="144"/>
        <v>3.8743115808329911E-7</v>
      </c>
      <c r="AC377">
        <f t="shared" si="151"/>
        <v>8.9008306792976397E-7</v>
      </c>
      <c r="AD377">
        <f t="shared" si="159"/>
        <v>2.0448739118832644E-6</v>
      </c>
      <c r="AE377">
        <f t="shared" si="167"/>
        <v>4.6978865975133163E-6</v>
      </c>
      <c r="AF377">
        <f t="shared" si="123"/>
        <v>1.079290921305233E-5</v>
      </c>
      <c r="AG377">
        <f t="shared" si="158"/>
        <v>2.4795594117331113E-5</v>
      </c>
      <c r="AH377">
        <f t="shared" si="166"/>
        <v>5.6965316347504813E-5</v>
      </c>
      <c r="AI377">
        <f t="shared" si="149"/>
        <v>1.30871930360529E-4</v>
      </c>
      <c r="AJ377">
        <f t="shared" si="156"/>
        <v>3.0066474224085241E-4</v>
      </c>
      <c r="AK377">
        <f t="shared" si="164"/>
        <v>6.9074618963534942E-4</v>
      </c>
      <c r="AL377">
        <f t="shared" si="148"/>
        <v>1.5869180235091906E-3</v>
      </c>
      <c r="AM377">
        <f t="shared" si="155"/>
        <v>3.6457802462403067E-3</v>
      </c>
      <c r="AN377">
        <f t="shared" si="163"/>
        <v>8.3758035430738526E-3</v>
      </c>
      <c r="AO377">
        <f t="shared" ref="AO377:AO408" si="171">$C$11*(EXP(-$C$7*($D377-($AO$14-1)*$C$3))-EXP(-$C$5*($D377-($AO$14-1)*$C$3)))</f>
        <v>1.9242543503414547E-2</v>
      </c>
      <c r="AP377">
        <f t="shared" si="153"/>
        <v>4.4207756136662314E-2</v>
      </c>
      <c r="AQ377">
        <f t="shared" si="161"/>
        <v>0.10156275308960366</v>
      </c>
      <c r="AR377">
        <f t="shared" si="169"/>
        <v>0.22636765044372925</v>
      </c>
    </row>
    <row r="378" spans="1:44" x14ac:dyDescent="0.2">
      <c r="A378">
        <v>364</v>
      </c>
      <c r="B378">
        <f t="shared" si="132"/>
        <v>36</v>
      </c>
      <c r="C378">
        <f t="shared" si="133"/>
        <v>3</v>
      </c>
      <c r="D378">
        <f t="shared" si="134"/>
        <v>872</v>
      </c>
      <c r="E378">
        <f t="shared" si="135"/>
        <v>-572</v>
      </c>
      <c r="F378" t="e">
        <f t="shared" si="136"/>
        <v>#N/A</v>
      </c>
      <c r="G378" t="e">
        <f t="shared" si="137"/>
        <v>#N/A</v>
      </c>
      <c r="H378">
        <f t="shared" si="138"/>
        <v>2.1054130768340649E-14</v>
      </c>
      <c r="I378">
        <f t="shared" si="145"/>
        <v>4.8369690758970725E-14</v>
      </c>
      <c r="J378">
        <f t="shared" si="152"/>
        <v>1.1112436841308993E-13</v>
      </c>
      <c r="K378">
        <f t="shared" si="160"/>
        <v>2.552967583924018E-13</v>
      </c>
      <c r="L378">
        <f t="shared" si="168"/>
        <v>5.8651793280285502E-13</v>
      </c>
      <c r="M378">
        <f t="shared" si="124"/>
        <v>1.3474643691737975E-12</v>
      </c>
      <c r="N378">
        <f t="shared" si="130"/>
        <v>3.0956602085741175E-12</v>
      </c>
      <c r="O378">
        <f t="shared" si="143"/>
        <v>7.1119595784377348E-12</v>
      </c>
      <c r="P378">
        <f t="shared" si="150"/>
        <v>1.6338992537113667E-11</v>
      </c>
      <c r="Q378">
        <f t="shared" si="157"/>
        <v>3.7537147699382605E-11</v>
      </c>
      <c r="R378">
        <f t="shared" si="165"/>
        <v>8.6237719627123077E-11</v>
      </c>
      <c r="S378">
        <f t="shared" si="121"/>
        <v>1.981222533487436E-10</v>
      </c>
      <c r="T378">
        <f t="shared" si="127"/>
        <v>4.5516541302001529E-10</v>
      </c>
      <c r="U378">
        <f t="shared" si="140"/>
        <v>1.0456955223752753E-9</v>
      </c>
      <c r="V378">
        <f t="shared" si="147"/>
        <v>2.402377452760488E-9</v>
      </c>
      <c r="W378">
        <f t="shared" si="154"/>
        <v>5.5192140561358803E-9</v>
      </c>
      <c r="X378">
        <f t="shared" si="162"/>
        <v>1.2679824214319598E-8</v>
      </c>
      <c r="Y378">
        <f t="shared" si="170"/>
        <v>2.9130586433280992E-8</v>
      </c>
      <c r="Z378">
        <f t="shared" si="125"/>
        <v>6.6924513432017646E-8</v>
      </c>
      <c r="AA378">
        <f t="shared" si="131"/>
        <v>1.5375215697667134E-7</v>
      </c>
      <c r="AB378">
        <f t="shared" si="144"/>
        <v>3.532296995926965E-7</v>
      </c>
      <c r="AC378">
        <f t="shared" si="151"/>
        <v>8.1150874971645335E-7</v>
      </c>
      <c r="AD378">
        <f t="shared" si="159"/>
        <v>1.8643575317299811E-6</v>
      </c>
      <c r="AE378">
        <f t="shared" si="167"/>
        <v>4.2831688596491243E-6</v>
      </c>
      <c r="AF378">
        <f t="shared" si="123"/>
        <v>9.8401380465069519E-6</v>
      </c>
      <c r="AG378">
        <f t="shared" si="158"/>
        <v>2.2606700773932549E-5</v>
      </c>
      <c r="AH378">
        <f t="shared" si="166"/>
        <v>5.1936559981853035E-5</v>
      </c>
      <c r="AI378">
        <f t="shared" si="149"/>
        <v>1.1931888203071885E-4</v>
      </c>
      <c r="AJ378">
        <f t="shared" si="156"/>
        <v>2.7412280701754406E-4</v>
      </c>
      <c r="AK378">
        <f t="shared" si="164"/>
        <v>6.297688349764446E-4</v>
      </c>
      <c r="AL378">
        <f t="shared" si="148"/>
        <v>1.4468288495316827E-3</v>
      </c>
      <c r="AM378">
        <f t="shared" si="155"/>
        <v>3.3239398388385934E-3</v>
      </c>
      <c r="AN378">
        <f t="shared" si="163"/>
        <v>7.6364084499660045E-3</v>
      </c>
      <c r="AO378">
        <f t="shared" si="171"/>
        <v>1.7543859649122806E-2</v>
      </c>
      <c r="AP378">
        <f t="shared" si="153"/>
        <v>4.0305205438492468E-2</v>
      </c>
      <c r="AQ378">
        <f t="shared" si="161"/>
        <v>9.2597046304671707E-2</v>
      </c>
      <c r="AR378">
        <f t="shared" si="169"/>
        <v>0.21163565845759974</v>
      </c>
    </row>
    <row r="379" spans="1:44" x14ac:dyDescent="0.2">
      <c r="A379">
        <v>365</v>
      </c>
      <c r="B379">
        <f t="shared" si="132"/>
        <v>36</v>
      </c>
      <c r="C379">
        <f t="shared" si="133"/>
        <v>4</v>
      </c>
      <c r="D379">
        <f t="shared" si="134"/>
        <v>874.66666666666663</v>
      </c>
      <c r="E379">
        <f t="shared" si="135"/>
        <v>-574.66666666666663</v>
      </c>
      <c r="F379" t="e">
        <f t="shared" si="136"/>
        <v>#N/A</v>
      </c>
      <c r="G379" t="e">
        <f t="shared" si="137"/>
        <v>#N/A</v>
      </c>
      <c r="H379">
        <f t="shared" si="138"/>
        <v>1.9195524498541678E-14</v>
      </c>
      <c r="I379">
        <f t="shared" si="145"/>
        <v>4.4099734829560234E-14</v>
      </c>
      <c r="J379">
        <f t="shared" si="152"/>
        <v>1.0131458570904258E-13</v>
      </c>
      <c r="K379">
        <f t="shared" si="160"/>
        <v>2.3275979588236665E-13</v>
      </c>
      <c r="L379">
        <f t="shared" si="168"/>
        <v>5.3474158927904054E-13</v>
      </c>
      <c r="M379">
        <f t="shared" si="124"/>
        <v>1.2285135679066682E-12</v>
      </c>
      <c r="N379">
        <f t="shared" si="130"/>
        <v>2.8223830290918461E-12</v>
      </c>
      <c r="O379">
        <f t="shared" si="143"/>
        <v>6.4841334853787052E-12</v>
      </c>
      <c r="P379">
        <f t="shared" si="150"/>
        <v>1.489662693647142E-11</v>
      </c>
      <c r="Q379">
        <f t="shared" si="157"/>
        <v>3.4223461713858491E-11</v>
      </c>
      <c r="R379">
        <f t="shared" si="165"/>
        <v>7.8624868346026531E-11</v>
      </c>
      <c r="S379">
        <f t="shared" si="121"/>
        <v>1.8063251386187825E-10</v>
      </c>
      <c r="T379">
        <f t="shared" si="127"/>
        <v>4.1498454306423739E-10</v>
      </c>
      <c r="U379">
        <f t="shared" si="140"/>
        <v>9.5338412393417152E-10</v>
      </c>
      <c r="V379">
        <f t="shared" si="147"/>
        <v>2.1903015496869447E-9</v>
      </c>
      <c r="W379">
        <f t="shared" si="154"/>
        <v>5.0319915741456996E-9</v>
      </c>
      <c r="X379">
        <f t="shared" si="162"/>
        <v>1.1560480887160213E-8</v>
      </c>
      <c r="Y379">
        <f t="shared" si="170"/>
        <v>2.6559010756111206E-8</v>
      </c>
      <c r="Z379">
        <f t="shared" si="125"/>
        <v>6.1016583931787004E-8</v>
      </c>
      <c r="AA379">
        <f t="shared" si="131"/>
        <v>1.4017929917996454E-7</v>
      </c>
      <c r="AB379">
        <f t="shared" si="144"/>
        <v>3.2204746074532494E-7</v>
      </c>
      <c r="AC379">
        <f t="shared" si="151"/>
        <v>7.3987077677825417E-7</v>
      </c>
      <c r="AD379">
        <f t="shared" si="159"/>
        <v>1.6997766883911151E-6</v>
      </c>
      <c r="AE379">
        <f t="shared" si="167"/>
        <v>3.905061371634364E-6</v>
      </c>
      <c r="AF379">
        <f t="shared" si="123"/>
        <v>8.9714751475177185E-6</v>
      </c>
      <c r="AG379">
        <f t="shared" si="158"/>
        <v>2.0611037487700776E-5</v>
      </c>
      <c r="AH379">
        <f t="shared" si="166"/>
        <v>4.7351729713808206E-5</v>
      </c>
      <c r="AI379">
        <f t="shared" si="149"/>
        <v>1.0878570805703143E-4</v>
      </c>
      <c r="AJ379">
        <f t="shared" si="156"/>
        <v>2.499239277845994E-4</v>
      </c>
      <c r="AK379">
        <f t="shared" si="164"/>
        <v>5.7417440944113431E-4</v>
      </c>
      <c r="AL379">
        <f t="shared" ref="AL379:AL410" si="172">$C$11*(EXP(-$C$7*($D379-($AL$14-1)*$C$3))-EXP(-$C$5*($D379-($AL$14-1)*$C$3)))</f>
        <v>1.319106399212849E-3</v>
      </c>
      <c r="AM379">
        <f t="shared" si="155"/>
        <v>3.0305107016837239E-3</v>
      </c>
      <c r="AN379">
        <f t="shared" si="163"/>
        <v>6.9622853156500082E-3</v>
      </c>
      <c r="AO379">
        <f t="shared" si="171"/>
        <v>1.5995131378214355E-2</v>
      </c>
      <c r="AP379">
        <f t="shared" si="153"/>
        <v>3.6747162204232561E-2</v>
      </c>
      <c r="AQ379">
        <f t="shared" si="161"/>
        <v>8.442280953932943E-2</v>
      </c>
      <c r="AR379">
        <f t="shared" si="169"/>
        <v>0.19377999836034945</v>
      </c>
    </row>
    <row r="380" spans="1:44" x14ac:dyDescent="0.2">
      <c r="A380">
        <v>366</v>
      </c>
      <c r="B380">
        <f t="shared" si="132"/>
        <v>36</v>
      </c>
      <c r="C380">
        <f t="shared" si="133"/>
        <v>5</v>
      </c>
      <c r="D380">
        <f t="shared" si="134"/>
        <v>877.33333333333337</v>
      </c>
      <c r="E380">
        <f t="shared" si="135"/>
        <v>-577.33333333333337</v>
      </c>
      <c r="F380" t="e">
        <f t="shared" si="136"/>
        <v>#N/A</v>
      </c>
      <c r="G380" t="e">
        <f t="shared" si="137"/>
        <v>#N/A</v>
      </c>
      <c r="H380">
        <f t="shared" si="138"/>
        <v>1.7500991364990595E-14</v>
      </c>
      <c r="I380">
        <f t="shared" si="145"/>
        <v>4.0206719983564023E-14</v>
      </c>
      <c r="J380">
        <f t="shared" si="152"/>
        <v>9.2370786209892826E-14</v>
      </c>
      <c r="K380">
        <f t="shared" si="160"/>
        <v>2.1221234033817343E-13</v>
      </c>
      <c r="L380">
        <f t="shared" si="168"/>
        <v>4.875359325130598E-13</v>
      </c>
      <c r="M380">
        <f t="shared" si="124"/>
        <v>1.1200634473593949E-12</v>
      </c>
      <c r="N380">
        <f t="shared" si="130"/>
        <v>2.5732300789480898E-12</v>
      </c>
      <c r="O380">
        <f t="shared" si="143"/>
        <v>5.9117303174331239E-12</v>
      </c>
      <c r="P380">
        <f t="shared" si="150"/>
        <v>1.3581589781643058E-11</v>
      </c>
      <c r="Q380">
        <f t="shared" si="157"/>
        <v>3.1202299680835846E-11</v>
      </c>
      <c r="R380">
        <f t="shared" si="165"/>
        <v>7.1684060631001298E-11</v>
      </c>
      <c r="S380">
        <f t="shared" si="121"/>
        <v>1.6468672505267783E-10</v>
      </c>
      <c r="T380">
        <f t="shared" si="127"/>
        <v>3.7835074031572008E-10</v>
      </c>
      <c r="U380">
        <f t="shared" si="140"/>
        <v>8.692217460251561E-10</v>
      </c>
      <c r="V380">
        <f t="shared" si="147"/>
        <v>1.996947179573495E-9</v>
      </c>
      <c r="W380">
        <f t="shared" si="154"/>
        <v>4.5877798803840855E-9</v>
      </c>
      <c r="X380">
        <f t="shared" si="162"/>
        <v>1.0539950403371387E-8</v>
      </c>
      <c r="Y380">
        <f t="shared" si="170"/>
        <v>2.4214447380206099E-8</v>
      </c>
      <c r="Z380">
        <f t="shared" si="125"/>
        <v>5.5630191745610023E-8</v>
      </c>
      <c r="AA380">
        <f t="shared" si="131"/>
        <v>1.2780461949270376E-7</v>
      </c>
      <c r="AB380">
        <f t="shared" si="144"/>
        <v>2.936179123445811E-7</v>
      </c>
      <c r="AC380">
        <f t="shared" si="151"/>
        <v>6.7455682581576795E-7</v>
      </c>
      <c r="AD380">
        <f t="shared" si="159"/>
        <v>1.5497246323331882E-6</v>
      </c>
      <c r="AE380">
        <f t="shared" si="167"/>
        <v>3.5603322717190373E-6</v>
      </c>
      <c r="AF380">
        <f t="shared" si="123"/>
        <v>8.1794956475330304E-6</v>
      </c>
      <c r="AG380">
        <f t="shared" si="158"/>
        <v>1.8791546390053201E-5</v>
      </c>
      <c r="AH380">
        <f t="shared" si="166"/>
        <v>4.3171636852209169E-5</v>
      </c>
      <c r="AI380">
        <f t="shared" si="149"/>
        <v>9.9182376469324112E-5</v>
      </c>
      <c r="AJ380">
        <f t="shared" si="156"/>
        <v>2.2786126539001828E-4</v>
      </c>
      <c r="AK380">
        <f t="shared" si="164"/>
        <v>5.2348772144211373E-4</v>
      </c>
      <c r="AL380">
        <f t="shared" si="172"/>
        <v>1.2026589689634042E-3</v>
      </c>
      <c r="AM380">
        <f t="shared" si="155"/>
        <v>2.762984758541386E-3</v>
      </c>
      <c r="AN380">
        <f t="shared" si="163"/>
        <v>6.347672094036738E-3</v>
      </c>
      <c r="AO380">
        <f t="shared" si="171"/>
        <v>1.4583120984961173E-2</v>
      </c>
      <c r="AP380">
        <f t="shared" si="153"/>
        <v>3.3503214172295286E-2</v>
      </c>
      <c r="AQ380">
        <f t="shared" si="161"/>
        <v>7.6970174012036846E-2</v>
      </c>
      <c r="AR380">
        <f t="shared" si="169"/>
        <v>0.17680382811963441</v>
      </c>
    </row>
    <row r="381" spans="1:44" x14ac:dyDescent="0.2">
      <c r="A381">
        <v>367</v>
      </c>
      <c r="B381">
        <f t="shared" si="132"/>
        <v>36</v>
      </c>
      <c r="C381">
        <f t="shared" si="133"/>
        <v>6</v>
      </c>
      <c r="D381">
        <f t="shared" si="134"/>
        <v>880</v>
      </c>
      <c r="E381">
        <f t="shared" si="135"/>
        <v>-580</v>
      </c>
      <c r="F381" t="e">
        <f t="shared" si="136"/>
        <v>#N/A</v>
      </c>
      <c r="G381" t="e">
        <f t="shared" si="137"/>
        <v>#N/A</v>
      </c>
      <c r="H381">
        <f t="shared" si="138"/>
        <v>1.595604739952511E-14</v>
      </c>
      <c r="I381">
        <f t="shared" si="145"/>
        <v>3.6657370800178426E-14</v>
      </c>
      <c r="J381">
        <f t="shared" si="152"/>
        <v>8.4216523073362607E-14</v>
      </c>
      <c r="K381">
        <f t="shared" si="160"/>
        <v>1.9347876303588297E-13</v>
      </c>
      <c r="L381">
        <f t="shared" si="168"/>
        <v>4.4449747365235984E-13</v>
      </c>
      <c r="M381">
        <f t="shared" si="124"/>
        <v>1.0211870335696038E-12</v>
      </c>
      <c r="N381">
        <f t="shared" si="130"/>
        <v>2.346071731211412E-12</v>
      </c>
      <c r="O381">
        <f t="shared" si="143"/>
        <v>5.3898574766951907E-12</v>
      </c>
      <c r="P381">
        <f t="shared" si="150"/>
        <v>1.2382640834296472E-11</v>
      </c>
      <c r="Q381">
        <f t="shared" si="157"/>
        <v>2.8447838313750943E-11</v>
      </c>
      <c r="R381">
        <f t="shared" si="165"/>
        <v>6.5355970148454668E-11</v>
      </c>
      <c r="S381">
        <f t="shared" ref="S381:S444" si="173">$C$11*(EXP(-$C$7*($D381-($S$14-1)*$C$3))-EXP(-$C$5*($D381-($S$14-1)*$C$3)))</f>
        <v>1.5014859079753045E-10</v>
      </c>
      <c r="T381">
        <f t="shared" si="127"/>
        <v>3.4495087850849236E-10</v>
      </c>
      <c r="U381">
        <f t="shared" si="140"/>
        <v>7.924890133949747E-10</v>
      </c>
      <c r="V381">
        <f t="shared" si="147"/>
        <v>1.8206616520800614E-9</v>
      </c>
      <c r="W381">
        <f t="shared" si="154"/>
        <v>4.182782089501102E-9</v>
      </c>
      <c r="X381">
        <f t="shared" si="162"/>
        <v>9.6095098110419535E-9</v>
      </c>
      <c r="Y381">
        <f t="shared" si="170"/>
        <v>2.2076856224543524E-8</v>
      </c>
      <c r="Z381">
        <f t="shared" si="125"/>
        <v>5.07192968572784E-8</v>
      </c>
      <c r="AA381">
        <f t="shared" si="131"/>
        <v>1.1652234573312398E-7</v>
      </c>
      <c r="AB381">
        <f t="shared" si="144"/>
        <v>2.6769805372807064E-7</v>
      </c>
      <c r="AC381">
        <f t="shared" si="151"/>
        <v>6.1500862790668418E-7</v>
      </c>
      <c r="AD381">
        <f t="shared" si="159"/>
        <v>1.4129187983707839E-6</v>
      </c>
      <c r="AE381">
        <f t="shared" si="167"/>
        <v>3.2460349988658138E-6</v>
      </c>
      <c r="AF381">
        <f t="shared" si="123"/>
        <v>7.4574301269199262E-6</v>
      </c>
      <c r="AG381">
        <f t="shared" si="158"/>
        <v>1.7132675438596497E-5</v>
      </c>
      <c r="AH381">
        <f t="shared" si="166"/>
        <v>3.9360552186027815E-5</v>
      </c>
      <c r="AI381">
        <f t="shared" ref="AI381:AI412" si="174">$C$11*(EXP(-$C$7*($D381-($AI$14-1)*$C$3))-EXP(-$C$5*($D381-($AI$14-1)*$C$3)))</f>
        <v>9.0426803095730208E-5</v>
      </c>
      <c r="AJ381">
        <f t="shared" si="156"/>
        <v>2.0774623992741217E-4</v>
      </c>
      <c r="AK381">
        <f t="shared" si="164"/>
        <v>4.7727552812287512E-4</v>
      </c>
      <c r="AL381">
        <f t="shared" si="172"/>
        <v>1.0964912280701756E-3</v>
      </c>
      <c r="AM381">
        <f t="shared" si="155"/>
        <v>2.5190753399057793E-3</v>
      </c>
      <c r="AN381">
        <f t="shared" si="163"/>
        <v>5.7873153981267316E-3</v>
      </c>
      <c r="AO381">
        <f t="shared" si="171"/>
        <v>1.329575935535437E-2</v>
      </c>
      <c r="AP381">
        <f t="shared" si="153"/>
        <v>3.0545633799864007E-2</v>
      </c>
      <c r="AQ381">
        <f t="shared" si="161"/>
        <v>7.0175438596235928E-2</v>
      </c>
      <c r="AR381">
        <f t="shared" si="169"/>
        <v>0.16121653858511018</v>
      </c>
    </row>
    <row r="382" spans="1:44" x14ac:dyDescent="0.2">
      <c r="A382">
        <v>368</v>
      </c>
      <c r="B382">
        <f t="shared" si="132"/>
        <v>36</v>
      </c>
      <c r="C382">
        <f t="shared" si="133"/>
        <v>7</v>
      </c>
      <c r="D382">
        <f t="shared" si="134"/>
        <v>882.66666666666674</v>
      </c>
      <c r="E382">
        <f t="shared" si="135"/>
        <v>-582.66666666666674</v>
      </c>
      <c r="F382" t="e">
        <f t="shared" si="136"/>
        <v>#N/A</v>
      </c>
      <c r="G382" t="e">
        <f t="shared" si="137"/>
        <v>#N/A</v>
      </c>
      <c r="H382">
        <f t="shared" si="138"/>
        <v>1.4547487242647859E-14</v>
      </c>
      <c r="I382">
        <f t="shared" si="145"/>
        <v>3.3421349329939907E-14</v>
      </c>
      <c r="J382">
        <f t="shared" si="152"/>
        <v>7.6782097994166459E-14</v>
      </c>
      <c r="K382">
        <f t="shared" si="160"/>
        <v>1.7639893931824033E-13</v>
      </c>
      <c r="L382">
        <f t="shared" si="168"/>
        <v>4.0525834283616751E-13</v>
      </c>
      <c r="M382">
        <f t="shared" si="124"/>
        <v>9.3103918352946013E-13</v>
      </c>
      <c r="N382">
        <f t="shared" si="130"/>
        <v>2.1389663571161472E-12</v>
      </c>
      <c r="O382">
        <f t="shared" si="143"/>
        <v>4.914054271626638E-12</v>
      </c>
      <c r="P382">
        <f t="shared" si="150"/>
        <v>1.1289532116367347E-11</v>
      </c>
      <c r="Q382">
        <f t="shared" si="157"/>
        <v>2.5936533941514733E-11</v>
      </c>
      <c r="R382">
        <f t="shared" si="165"/>
        <v>5.9586507745885487E-11</v>
      </c>
      <c r="S382">
        <f t="shared" si="173"/>
        <v>1.368938468554335E-10</v>
      </c>
      <c r="T382">
        <f t="shared" si="127"/>
        <v>3.1449947338410499E-10</v>
      </c>
      <c r="U382">
        <f t="shared" si="140"/>
        <v>7.2253005544751053E-10</v>
      </c>
      <c r="V382">
        <f t="shared" si="147"/>
        <v>1.659938172256944E-9</v>
      </c>
      <c r="W382">
        <f t="shared" si="154"/>
        <v>3.8135364957366728E-9</v>
      </c>
      <c r="X382">
        <f t="shared" si="162"/>
        <v>8.7612061987477489E-9</v>
      </c>
      <c r="Y382">
        <f t="shared" si="170"/>
        <v>2.0127966296582732E-8</v>
      </c>
      <c r="Z382">
        <f t="shared" si="125"/>
        <v>4.62419235486407E-8</v>
      </c>
      <c r="AA382">
        <f t="shared" si="131"/>
        <v>1.0623604302444447E-7</v>
      </c>
      <c r="AB382">
        <f t="shared" si="144"/>
        <v>2.440663357271468E-7</v>
      </c>
      <c r="AC382">
        <f t="shared" si="151"/>
        <v>5.6071719671985519E-7</v>
      </c>
      <c r="AD382">
        <f t="shared" si="159"/>
        <v>1.2881898429812932E-6</v>
      </c>
      <c r="AE382">
        <f t="shared" si="167"/>
        <v>2.9594831071130014E-6</v>
      </c>
      <c r="AF382">
        <f t="shared" si="123"/>
        <v>6.7991067535644374E-6</v>
      </c>
      <c r="AG382">
        <f t="shared" si="158"/>
        <v>1.5620245486537402E-5</v>
      </c>
      <c r="AH382">
        <f t="shared" si="166"/>
        <v>3.5885900590070752E-5</v>
      </c>
      <c r="AI382">
        <f t="shared" si="174"/>
        <v>8.2444149950802804E-5</v>
      </c>
      <c r="AJ382">
        <f t="shared" si="156"/>
        <v>1.8940691885523198E-4</v>
      </c>
      <c r="AK382">
        <f t="shared" si="164"/>
        <v>4.3514283222812383E-4</v>
      </c>
      <c r="AL382">
        <f t="shared" si="172"/>
        <v>9.9969571113839328E-4</v>
      </c>
      <c r="AM382">
        <f t="shared" si="155"/>
        <v>2.2966976377645273E-3</v>
      </c>
      <c r="AN382">
        <f t="shared" si="163"/>
        <v>5.276425596851376E-3</v>
      </c>
      <c r="AO382">
        <f t="shared" si="171"/>
        <v>1.2122042806734849E-2</v>
      </c>
      <c r="AP382">
        <f t="shared" si="153"/>
        <v>2.7849141262599915E-2</v>
      </c>
      <c r="AQ382">
        <f t="shared" si="161"/>
        <v>6.3980525512816938E-2</v>
      </c>
      <c r="AR382">
        <f t="shared" si="169"/>
        <v>0.14698797426010388</v>
      </c>
    </row>
    <row r="383" spans="1:44" x14ac:dyDescent="0.2">
      <c r="A383">
        <v>369</v>
      </c>
      <c r="B383">
        <f t="shared" si="132"/>
        <v>36</v>
      </c>
      <c r="C383">
        <f t="shared" si="133"/>
        <v>8</v>
      </c>
      <c r="D383">
        <f t="shared" si="134"/>
        <v>885.33333333333326</v>
      </c>
      <c r="E383">
        <f t="shared" si="135"/>
        <v>-585.33333333333326</v>
      </c>
      <c r="F383" t="e">
        <f t="shared" si="136"/>
        <v>#N/A</v>
      </c>
      <c r="G383" t="e">
        <f t="shared" si="137"/>
        <v>#N/A</v>
      </c>
      <c r="H383">
        <f t="shared" si="138"/>
        <v>1.3263271271135882E-14</v>
      </c>
      <c r="I383">
        <f t="shared" si="145"/>
        <v>3.0470995782066445E-14</v>
      </c>
      <c r="J383">
        <f t="shared" si="152"/>
        <v>7.0003965459962647E-14</v>
      </c>
      <c r="K383">
        <f t="shared" si="160"/>
        <v>1.608268799342567E-13</v>
      </c>
      <c r="L383">
        <f t="shared" si="168"/>
        <v>3.6948314483957272E-13</v>
      </c>
      <c r="M383">
        <f t="shared" si="124"/>
        <v>8.4884936135269685E-13</v>
      </c>
      <c r="N383">
        <f t="shared" si="130"/>
        <v>1.9501437300522533E-12</v>
      </c>
      <c r="O383">
        <f t="shared" si="143"/>
        <v>4.4802537894375956E-12</v>
      </c>
      <c r="P383">
        <f t="shared" si="150"/>
        <v>1.0292920315792398E-11</v>
      </c>
      <c r="Q383">
        <f t="shared" si="157"/>
        <v>2.3646921269732583E-11</v>
      </c>
      <c r="R383">
        <f t="shared" si="165"/>
        <v>5.4326359126572431E-11</v>
      </c>
      <c r="S383">
        <f t="shared" si="173"/>
        <v>1.2480919872334385E-10</v>
      </c>
      <c r="T383">
        <f t="shared" si="127"/>
        <v>2.8673624252400628E-10</v>
      </c>
      <c r="U383">
        <f t="shared" si="140"/>
        <v>6.5874690021071379E-10</v>
      </c>
      <c r="V383">
        <f t="shared" si="147"/>
        <v>1.5134029612628859E-9</v>
      </c>
      <c r="W383">
        <f t="shared" si="154"/>
        <v>3.4768869841006376E-9</v>
      </c>
      <c r="X383">
        <f t="shared" si="162"/>
        <v>7.9877887182940097E-9</v>
      </c>
      <c r="Y383">
        <f t="shared" si="170"/>
        <v>1.8351119521536408E-8</v>
      </c>
      <c r="Z383">
        <f t="shared" si="125"/>
        <v>4.2159801613485702E-8</v>
      </c>
      <c r="AA383">
        <f t="shared" si="131"/>
        <v>9.6857789520824752E-8</v>
      </c>
      <c r="AB383">
        <f t="shared" si="144"/>
        <v>2.2252076698244091E-7</v>
      </c>
      <c r="AC383">
        <f t="shared" si="151"/>
        <v>5.1121847797081694E-7</v>
      </c>
      <c r="AD383">
        <f t="shared" si="159"/>
        <v>1.174471649378331E-6</v>
      </c>
      <c r="AE383">
        <f t="shared" si="167"/>
        <v>2.698227303263082E-6</v>
      </c>
      <c r="AF383">
        <f t="shared" ref="AF383:AF446" si="175">$C$11*(EXP(-$C$7*($D383-($AF$14-1)*$C$3))-EXP(-$C$5*($D383-($AF$14-1)*$C$3)))</f>
        <v>6.1988985293327765E-6</v>
      </c>
      <c r="AG383">
        <f t="shared" si="158"/>
        <v>1.4241329086876202E-5</v>
      </c>
      <c r="AH383">
        <f t="shared" si="166"/>
        <v>3.2717982590132244E-5</v>
      </c>
      <c r="AI383">
        <f t="shared" si="174"/>
        <v>7.5166185560213088E-5</v>
      </c>
      <c r="AJ383">
        <f t="shared" si="156"/>
        <v>1.7268654740883733E-4</v>
      </c>
      <c r="AK383">
        <f t="shared" si="164"/>
        <v>3.9672950587729791E-4</v>
      </c>
      <c r="AL383">
        <f t="shared" si="172"/>
        <v>9.1144506156007744E-4</v>
      </c>
      <c r="AM383">
        <f t="shared" si="155"/>
        <v>2.0939508857684627E-3</v>
      </c>
      <c r="AN383">
        <f t="shared" si="163"/>
        <v>4.8106358758536359E-3</v>
      </c>
      <c r="AO383">
        <f t="shared" si="171"/>
        <v>1.1051939034165585E-2</v>
      </c>
      <c r="AP383">
        <f t="shared" si="153"/>
        <v>2.5390688376147059E-2</v>
      </c>
      <c r="AQ383">
        <f t="shared" si="161"/>
        <v>5.8332483939838579E-2</v>
      </c>
      <c r="AR383">
        <f t="shared" si="169"/>
        <v>0.1340127504531386</v>
      </c>
    </row>
    <row r="384" spans="1:44" x14ac:dyDescent="0.2">
      <c r="A384">
        <v>370</v>
      </c>
      <c r="B384">
        <f t="shared" si="132"/>
        <v>36</v>
      </c>
      <c r="C384">
        <f t="shared" si="133"/>
        <v>9</v>
      </c>
      <c r="D384">
        <f t="shared" si="134"/>
        <v>888</v>
      </c>
      <c r="E384">
        <f t="shared" si="135"/>
        <v>-588</v>
      </c>
      <c r="F384" t="e">
        <f t="shared" si="136"/>
        <v>#N/A</v>
      </c>
      <c r="G384" t="e">
        <f t="shared" si="137"/>
        <v>#N/A</v>
      </c>
      <c r="H384">
        <f t="shared" si="138"/>
        <v>1.209242268974268E-14</v>
      </c>
      <c r="I384">
        <f t="shared" si="145"/>
        <v>2.7781092103272481E-14</v>
      </c>
      <c r="J384">
        <f t="shared" si="152"/>
        <v>6.3824189598100438E-14</v>
      </c>
      <c r="K384">
        <f t="shared" si="160"/>
        <v>1.4662948320071373E-13</v>
      </c>
      <c r="L384">
        <f t="shared" si="168"/>
        <v>3.3686609229345048E-13</v>
      </c>
      <c r="M384">
        <f t="shared" si="124"/>
        <v>7.73915052143532E-13</v>
      </c>
      <c r="N384">
        <f t="shared" si="130"/>
        <v>1.7779898946094333E-12</v>
      </c>
      <c r="O384">
        <f t="shared" si="143"/>
        <v>4.0847481342784159E-12</v>
      </c>
      <c r="P384">
        <f t="shared" si="150"/>
        <v>9.3842869248456497E-12</v>
      </c>
      <c r="Q384">
        <f t="shared" si="157"/>
        <v>2.1559429906780766E-11</v>
      </c>
      <c r="R384">
        <f t="shared" si="165"/>
        <v>4.9530563337185893E-11</v>
      </c>
      <c r="S384">
        <f t="shared" si="173"/>
        <v>1.1379135325500378E-10</v>
      </c>
      <c r="T384">
        <f t="shared" si="127"/>
        <v>2.6142388059381872E-10</v>
      </c>
      <c r="U384">
        <f t="shared" si="140"/>
        <v>6.0059436319012189E-10</v>
      </c>
      <c r="V384">
        <f t="shared" si="147"/>
        <v>1.3798035140339697E-9</v>
      </c>
      <c r="W384">
        <f t="shared" si="154"/>
        <v>3.1699560535798992E-9</v>
      </c>
      <c r="X384">
        <f t="shared" si="162"/>
        <v>7.2826466083202471E-9</v>
      </c>
      <c r="Y384">
        <f t="shared" si="170"/>
        <v>1.6731128358004412E-8</v>
      </c>
      <c r="Z384">
        <f t="shared" si="125"/>
        <v>3.8438039244167821E-8</v>
      </c>
      <c r="AA384">
        <f t="shared" si="131"/>
        <v>8.8307424898174111E-8</v>
      </c>
      <c r="AB384">
        <f t="shared" si="144"/>
        <v>2.0287718742911363E-7</v>
      </c>
      <c r="AC384">
        <f t="shared" si="151"/>
        <v>4.6608938293249603E-7</v>
      </c>
      <c r="AD384">
        <f t="shared" si="159"/>
        <v>1.0707922149122809E-6</v>
      </c>
      <c r="AE384">
        <f t="shared" si="167"/>
        <v>2.4600345116267376E-6</v>
      </c>
      <c r="AF384">
        <f t="shared" si="175"/>
        <v>5.6516751934831363E-6</v>
      </c>
      <c r="AG384">
        <f t="shared" si="158"/>
        <v>1.2984139995463257E-5</v>
      </c>
      <c r="AH384">
        <f t="shared" si="166"/>
        <v>2.9829720507679708E-5</v>
      </c>
      <c r="AI384">
        <f t="shared" si="174"/>
        <v>6.8530701754386002E-5</v>
      </c>
      <c r="AJ384">
        <f t="shared" si="156"/>
        <v>1.5744220874411129E-4</v>
      </c>
      <c r="AK384">
        <f t="shared" si="164"/>
        <v>3.6170721238292089E-4</v>
      </c>
      <c r="AL384">
        <f t="shared" si="172"/>
        <v>8.3098495970964812E-4</v>
      </c>
      <c r="AM384">
        <f t="shared" si="155"/>
        <v>1.9091021124915007E-3</v>
      </c>
      <c r="AN384">
        <f t="shared" si="163"/>
        <v>4.3859649122807032E-3</v>
      </c>
      <c r="AO384">
        <f t="shared" si="171"/>
        <v>1.0076301359623119E-2</v>
      </c>
      <c r="AP384">
        <f t="shared" si="153"/>
        <v>2.3149261592506919E-2</v>
      </c>
      <c r="AQ384">
        <f t="shared" si="161"/>
        <v>5.3183037421416487E-2</v>
      </c>
      <c r="AR384">
        <f t="shared" si="169"/>
        <v>0.12218251846832767</v>
      </c>
    </row>
    <row r="385" spans="1:46" s="1" customFormat="1" x14ac:dyDescent="0.2">
      <c r="A385" s="1">
        <v>371</v>
      </c>
      <c r="B385" s="1">
        <f t="shared" si="132"/>
        <v>37</v>
      </c>
      <c r="C385" s="1">
        <f t="shared" si="133"/>
        <v>0</v>
      </c>
      <c r="D385" s="1">
        <f t="shared" si="134"/>
        <v>888</v>
      </c>
      <c r="E385" s="1">
        <f t="shared" si="135"/>
        <v>-588</v>
      </c>
      <c r="F385" s="1" t="e">
        <f t="shared" si="136"/>
        <v>#N/A</v>
      </c>
      <c r="G385" s="1" t="e">
        <f t="shared" si="137"/>
        <v>#N/A</v>
      </c>
      <c r="H385" s="1">
        <f t="shared" si="138"/>
        <v>1.209242268974268E-14</v>
      </c>
      <c r="I385" s="1">
        <f t="shared" si="145"/>
        <v>2.7781092103272481E-14</v>
      </c>
      <c r="J385" s="1">
        <f t="shared" si="152"/>
        <v>6.3824189598100438E-14</v>
      </c>
      <c r="K385" s="1">
        <f t="shared" si="160"/>
        <v>1.4662948320071373E-13</v>
      </c>
      <c r="L385" s="1">
        <f t="shared" si="168"/>
        <v>3.3686609229345048E-13</v>
      </c>
      <c r="M385" s="1">
        <f t="shared" ref="M385:M448" si="176">$C$11*(EXP(-$C$7*($D385-($M$14-1)*$C$3))-EXP(-$C$5*($D385-($M$14-1)*$C$3)))</f>
        <v>7.73915052143532E-13</v>
      </c>
      <c r="N385" s="1">
        <f t="shared" si="130"/>
        <v>1.7779898946094333E-12</v>
      </c>
      <c r="O385" s="1">
        <f t="shared" si="143"/>
        <v>4.0847481342784159E-12</v>
      </c>
      <c r="P385" s="1">
        <f t="shared" si="150"/>
        <v>9.3842869248456497E-12</v>
      </c>
      <c r="Q385" s="1">
        <f t="shared" si="157"/>
        <v>2.1559429906780766E-11</v>
      </c>
      <c r="R385" s="1">
        <f t="shared" si="165"/>
        <v>4.9530563337185893E-11</v>
      </c>
      <c r="S385" s="1">
        <f t="shared" si="173"/>
        <v>1.1379135325500378E-10</v>
      </c>
      <c r="T385" s="1">
        <f t="shared" si="127"/>
        <v>2.6142388059381872E-10</v>
      </c>
      <c r="U385" s="1">
        <f t="shared" si="140"/>
        <v>6.0059436319012189E-10</v>
      </c>
      <c r="V385" s="1">
        <f t="shared" si="147"/>
        <v>1.3798035140339697E-9</v>
      </c>
      <c r="W385" s="1">
        <f t="shared" si="154"/>
        <v>3.1699560535798992E-9</v>
      </c>
      <c r="X385" s="1">
        <f t="shared" si="162"/>
        <v>7.2826466083202471E-9</v>
      </c>
      <c r="Y385" s="1">
        <f t="shared" si="170"/>
        <v>1.6731128358004412E-8</v>
      </c>
      <c r="Z385" s="1">
        <f t="shared" si="125"/>
        <v>3.8438039244167821E-8</v>
      </c>
      <c r="AA385" s="1">
        <f t="shared" si="131"/>
        <v>8.8307424898174111E-8</v>
      </c>
      <c r="AB385" s="1">
        <f t="shared" si="144"/>
        <v>2.0287718742911363E-7</v>
      </c>
      <c r="AC385" s="1">
        <f t="shared" si="151"/>
        <v>4.6608938293249603E-7</v>
      </c>
      <c r="AD385" s="1">
        <f t="shared" si="159"/>
        <v>1.0707922149122809E-6</v>
      </c>
      <c r="AE385" s="1">
        <f t="shared" si="167"/>
        <v>2.4600345116267376E-6</v>
      </c>
      <c r="AF385" s="1">
        <f t="shared" si="175"/>
        <v>5.6516751934831363E-6</v>
      </c>
      <c r="AG385" s="1">
        <f t="shared" si="158"/>
        <v>1.2984139995463257E-5</v>
      </c>
      <c r="AH385" s="1">
        <f t="shared" si="166"/>
        <v>2.9829720507679708E-5</v>
      </c>
      <c r="AI385" s="1">
        <f t="shared" si="174"/>
        <v>6.8530701754386002E-5</v>
      </c>
      <c r="AJ385" s="1">
        <f t="shared" si="156"/>
        <v>1.5744220874411129E-4</v>
      </c>
      <c r="AK385" s="1">
        <f t="shared" si="164"/>
        <v>3.6170721238292089E-4</v>
      </c>
      <c r="AL385" s="1">
        <f t="shared" si="172"/>
        <v>8.3098495970964812E-4</v>
      </c>
      <c r="AM385" s="1">
        <f t="shared" si="155"/>
        <v>1.9091021124915007E-3</v>
      </c>
      <c r="AN385" s="1">
        <f t="shared" si="163"/>
        <v>4.3859649122807032E-3</v>
      </c>
      <c r="AO385" s="1">
        <f t="shared" si="171"/>
        <v>1.0076301359623119E-2</v>
      </c>
      <c r="AP385" s="1">
        <f t="shared" si="153"/>
        <v>2.3149261592506919E-2</v>
      </c>
      <c r="AQ385" s="1">
        <f t="shared" si="161"/>
        <v>5.3183037421416487E-2</v>
      </c>
      <c r="AR385" s="1">
        <f t="shared" si="169"/>
        <v>0.12218251846832767</v>
      </c>
      <c r="AS385" s="1">
        <f t="shared" ref="AS385:AS416" si="177">$C$11*(EXP(-$C$7*($D385-($AS$14-1)*$C$3))-EXP(-$C$5*($D385-($AS$14-1)*$C$3)))</f>
        <v>0</v>
      </c>
    </row>
    <row r="386" spans="1:46" x14ac:dyDescent="0.2">
      <c r="A386">
        <v>372</v>
      </c>
      <c r="B386">
        <f t="shared" si="132"/>
        <v>37</v>
      </c>
      <c r="C386">
        <f t="shared" si="133"/>
        <v>1</v>
      </c>
      <c r="D386">
        <f t="shared" si="134"/>
        <v>890.66666666666674</v>
      </c>
      <c r="E386">
        <f t="shared" si="135"/>
        <v>-590.66666666666674</v>
      </c>
      <c r="F386" t="e">
        <f t="shared" si="136"/>
        <v>#N/A</v>
      </c>
      <c r="G386" t="e">
        <f t="shared" si="137"/>
        <v>#N/A</v>
      </c>
      <c r="H386">
        <f t="shared" si="138"/>
        <v>1.1024933707390016E-14</v>
      </c>
      <c r="I386">
        <f t="shared" si="145"/>
        <v>2.5328646427260551E-14</v>
      </c>
      <c r="J386">
        <f t="shared" si="152"/>
        <v>5.818994897059146E-14</v>
      </c>
      <c r="K386">
        <f t="shared" si="160"/>
        <v>1.3368539731975963E-13</v>
      </c>
      <c r="L386">
        <f t="shared" si="168"/>
        <v>3.0712839197666482E-13</v>
      </c>
      <c r="M386">
        <f t="shared" si="176"/>
        <v>7.0559575727295899E-13</v>
      </c>
      <c r="N386">
        <f t="shared" si="130"/>
        <v>1.6210333713446704E-12</v>
      </c>
      <c r="O386">
        <f t="shared" si="143"/>
        <v>3.7241567341178421E-12</v>
      </c>
      <c r="P386">
        <f t="shared" si="150"/>
        <v>8.5558654284645904E-12</v>
      </c>
      <c r="Q386">
        <f t="shared" si="157"/>
        <v>1.9656217086506555E-11</v>
      </c>
      <c r="R386">
        <f t="shared" si="165"/>
        <v>4.5158128465469395E-11</v>
      </c>
      <c r="S386">
        <f t="shared" si="173"/>
        <v>1.0374613576605896E-10</v>
      </c>
      <c r="T386">
        <f t="shared" si="127"/>
        <v>2.38346030983542E-10</v>
      </c>
      <c r="U386">
        <f t="shared" si="140"/>
        <v>5.475753874217342E-10</v>
      </c>
      <c r="V386">
        <f t="shared" si="147"/>
        <v>1.2579978935364204E-9</v>
      </c>
      <c r="W386">
        <f t="shared" si="154"/>
        <v>2.8901202217900425E-9</v>
      </c>
      <c r="X386">
        <f t="shared" si="162"/>
        <v>6.6397526890277767E-9</v>
      </c>
      <c r="Y386">
        <f t="shared" si="170"/>
        <v>1.5254145982946695E-8</v>
      </c>
      <c r="Z386">
        <f t="shared" si="125"/>
        <v>3.5044824794991002E-8</v>
      </c>
      <c r="AA386">
        <f t="shared" si="131"/>
        <v>8.0511865186330943E-8</v>
      </c>
      <c r="AB386">
        <f t="shared" si="144"/>
        <v>1.8496769419456248E-7</v>
      </c>
      <c r="AC386">
        <f t="shared" si="151"/>
        <v>4.2494417209777718E-7</v>
      </c>
      <c r="AD386">
        <f t="shared" si="159"/>
        <v>9.7626534290858719E-7</v>
      </c>
      <c r="AE386">
        <f t="shared" si="167"/>
        <v>2.2428687868794212E-6</v>
      </c>
      <c r="AF386">
        <f t="shared" si="175"/>
        <v>5.1527593719251736E-6</v>
      </c>
      <c r="AG386">
        <f t="shared" si="158"/>
        <v>1.1837932428452007E-5</v>
      </c>
      <c r="AH386">
        <f t="shared" si="166"/>
        <v>2.7196427014257753E-5</v>
      </c>
      <c r="AI386">
        <f t="shared" si="174"/>
        <v>6.2480981946149621E-5</v>
      </c>
      <c r="AJ386">
        <f t="shared" si="156"/>
        <v>1.435436023602829E-4</v>
      </c>
      <c r="AK386">
        <f t="shared" si="164"/>
        <v>3.29776599803211E-4</v>
      </c>
      <c r="AL386">
        <f t="shared" si="172"/>
        <v>7.5762767542092804E-4</v>
      </c>
      <c r="AM386">
        <f t="shared" si="155"/>
        <v>1.7405713289124955E-3</v>
      </c>
      <c r="AN386">
        <f t="shared" si="163"/>
        <v>3.998782844553574E-3</v>
      </c>
      <c r="AO386">
        <f t="shared" si="171"/>
        <v>9.1867905510581074E-3</v>
      </c>
      <c r="AP386">
        <f t="shared" si="153"/>
        <v>2.1105702387405507E-2</v>
      </c>
      <c r="AQ386">
        <f t="shared" si="161"/>
        <v>4.8488171226939228E-2</v>
      </c>
      <c r="AR386">
        <f t="shared" si="169"/>
        <v>0.11139656241541207</v>
      </c>
      <c r="AS386">
        <f t="shared" si="177"/>
        <v>0.21171434591476873</v>
      </c>
    </row>
    <row r="387" spans="1:46" x14ac:dyDescent="0.2">
      <c r="A387">
        <v>373</v>
      </c>
      <c r="B387">
        <f t="shared" si="132"/>
        <v>37</v>
      </c>
      <c r="C387">
        <f t="shared" si="133"/>
        <v>2</v>
      </c>
      <c r="D387">
        <f t="shared" si="134"/>
        <v>893.33333333333326</v>
      </c>
      <c r="E387">
        <f t="shared" si="135"/>
        <v>-593.33333333333326</v>
      </c>
      <c r="F387" t="e">
        <f t="shared" si="136"/>
        <v>#N/A</v>
      </c>
      <c r="G387" t="e">
        <f t="shared" si="137"/>
        <v>#N/A</v>
      </c>
      <c r="H387">
        <f t="shared" si="138"/>
        <v>1.0051679995891039E-14</v>
      </c>
      <c r="I387">
        <f t="shared" si="145"/>
        <v>2.3092696552473285E-14</v>
      </c>
      <c r="J387">
        <f t="shared" si="152"/>
        <v>5.3053085084543534E-14</v>
      </c>
      <c r="K387">
        <f t="shared" si="160"/>
        <v>1.2188398312826581E-13</v>
      </c>
      <c r="L387">
        <f t="shared" si="168"/>
        <v>2.8001586183985064E-13</v>
      </c>
      <c r="M387">
        <f t="shared" si="176"/>
        <v>6.433075197370269E-13</v>
      </c>
      <c r="N387">
        <f t="shared" si="130"/>
        <v>1.4779325793582911E-12</v>
      </c>
      <c r="O387">
        <f t="shared" si="143"/>
        <v>3.3953974454107761E-12</v>
      </c>
      <c r="P387">
        <f t="shared" si="150"/>
        <v>7.8005749202089874E-12</v>
      </c>
      <c r="Q387">
        <f t="shared" si="157"/>
        <v>1.7921015157750386E-11</v>
      </c>
      <c r="R387">
        <f t="shared" si="165"/>
        <v>4.1171681263169599E-11</v>
      </c>
      <c r="S387">
        <f t="shared" si="173"/>
        <v>9.4587685078930344E-11</v>
      </c>
      <c r="T387">
        <f t="shared" si="127"/>
        <v>2.173054365062898E-10</v>
      </c>
      <c r="U387">
        <f t="shared" si="140"/>
        <v>4.992367948933754E-10</v>
      </c>
      <c r="V387">
        <f t="shared" si="147"/>
        <v>1.1469449700960251E-9</v>
      </c>
      <c r="W387">
        <f t="shared" si="154"/>
        <v>2.6349876008428556E-9</v>
      </c>
      <c r="X387">
        <f t="shared" si="162"/>
        <v>6.0536118450515453E-9</v>
      </c>
      <c r="Y387">
        <f t="shared" si="170"/>
        <v>1.3907547936402554E-8</v>
      </c>
      <c r="Z387">
        <f t="shared" ref="Z387:Z450" si="178">$C$11*(EXP(-$C$7*($D387-($Z$14-1)*$C$3))-EXP(-$C$5*($D387-($Z$14-1)*$C$3)))</f>
        <v>3.1951154873176046E-8</v>
      </c>
      <c r="AA387">
        <f t="shared" si="131"/>
        <v>7.340447808614566E-8</v>
      </c>
      <c r="AB387">
        <f t="shared" si="144"/>
        <v>1.6863920645394284E-7</v>
      </c>
      <c r="AC387">
        <f t="shared" si="151"/>
        <v>3.8743115808329911E-7</v>
      </c>
      <c r="AD387">
        <f t="shared" si="159"/>
        <v>8.9008306792976397E-7</v>
      </c>
      <c r="AE387">
        <f t="shared" si="167"/>
        <v>2.0448739118832644E-6</v>
      </c>
      <c r="AF387">
        <f t="shared" si="175"/>
        <v>4.6978865975133163E-6</v>
      </c>
      <c r="AG387">
        <f t="shared" si="158"/>
        <v>1.079290921305233E-5</v>
      </c>
      <c r="AH387">
        <f t="shared" si="166"/>
        <v>2.4795594117331113E-5</v>
      </c>
      <c r="AI387">
        <f t="shared" si="174"/>
        <v>5.6965316347504813E-5</v>
      </c>
      <c r="AJ387">
        <f t="shared" si="156"/>
        <v>1.30871930360529E-4</v>
      </c>
      <c r="AK387">
        <f t="shared" si="164"/>
        <v>3.0066474224085241E-4</v>
      </c>
      <c r="AL387">
        <f t="shared" si="172"/>
        <v>6.9074618963534942E-4</v>
      </c>
      <c r="AM387">
        <f t="shared" si="155"/>
        <v>1.5869180235091906E-3</v>
      </c>
      <c r="AN387">
        <f t="shared" si="163"/>
        <v>3.6457802462403067E-3</v>
      </c>
      <c r="AO387">
        <f t="shared" si="171"/>
        <v>8.3758035430738526E-3</v>
      </c>
      <c r="AP387">
        <f t="shared" ref="AP387:AP418" si="179">$C$11*(EXP(-$C$7*($D387-($AP$14-1)*$C$3))-EXP(-$C$5*($D387-($AP$14-1)*$C$3)))</f>
        <v>1.9242543503414547E-2</v>
      </c>
      <c r="AQ387">
        <f t="shared" si="161"/>
        <v>4.4207756136662314E-2</v>
      </c>
      <c r="AR387">
        <f t="shared" si="169"/>
        <v>0.10156275308960366</v>
      </c>
      <c r="AS387">
        <f t="shared" si="177"/>
        <v>0.22636765044372925</v>
      </c>
    </row>
    <row r="388" spans="1:46" x14ac:dyDescent="0.2">
      <c r="A388">
        <v>374</v>
      </c>
      <c r="B388">
        <f t="shared" si="132"/>
        <v>37</v>
      </c>
      <c r="C388">
        <f t="shared" si="133"/>
        <v>3</v>
      </c>
      <c r="D388">
        <f t="shared" si="134"/>
        <v>896</v>
      </c>
      <c r="E388">
        <f t="shared" si="135"/>
        <v>-596</v>
      </c>
      <c r="F388" t="e">
        <f t="shared" si="136"/>
        <v>#N/A</v>
      </c>
      <c r="G388" t="e">
        <f t="shared" si="137"/>
        <v>#N/A</v>
      </c>
      <c r="H388">
        <f t="shared" si="138"/>
        <v>9.1643427000446034E-15</v>
      </c>
      <c r="I388">
        <f t="shared" si="145"/>
        <v>2.1054130768340649E-14</v>
      </c>
      <c r="J388">
        <f t="shared" si="152"/>
        <v>4.8369690758970725E-14</v>
      </c>
      <c r="K388">
        <f t="shared" si="160"/>
        <v>1.1112436841308993E-13</v>
      </c>
      <c r="L388">
        <f t="shared" si="168"/>
        <v>2.552967583924018E-13</v>
      </c>
      <c r="M388">
        <f t="shared" si="176"/>
        <v>5.8651793280285502E-13</v>
      </c>
      <c r="N388">
        <f t="shared" si="130"/>
        <v>1.3474643691737975E-12</v>
      </c>
      <c r="O388">
        <f t="shared" si="143"/>
        <v>3.0956602085741175E-12</v>
      </c>
      <c r="P388">
        <f t="shared" si="150"/>
        <v>7.1119595784377348E-12</v>
      </c>
      <c r="Q388">
        <f t="shared" si="157"/>
        <v>1.6338992537113667E-11</v>
      </c>
      <c r="R388">
        <f t="shared" si="165"/>
        <v>3.7537147699382605E-11</v>
      </c>
      <c r="S388">
        <f t="shared" si="173"/>
        <v>8.6237719627123077E-11</v>
      </c>
      <c r="T388">
        <f t="shared" si="127"/>
        <v>1.981222533487436E-10</v>
      </c>
      <c r="U388">
        <f t="shared" si="140"/>
        <v>4.5516541302001529E-10</v>
      </c>
      <c r="V388">
        <f t="shared" si="147"/>
        <v>1.0456955223752753E-9</v>
      </c>
      <c r="W388">
        <f t="shared" si="154"/>
        <v>2.402377452760488E-9</v>
      </c>
      <c r="X388">
        <f t="shared" si="162"/>
        <v>5.5192140561358803E-9</v>
      </c>
      <c r="Y388">
        <f t="shared" si="170"/>
        <v>1.2679824214319598E-8</v>
      </c>
      <c r="Z388">
        <f t="shared" si="178"/>
        <v>2.9130586433280992E-8</v>
      </c>
      <c r="AA388">
        <f t="shared" si="131"/>
        <v>6.6924513432017646E-8</v>
      </c>
      <c r="AB388">
        <f t="shared" si="144"/>
        <v>1.5375215697667134E-7</v>
      </c>
      <c r="AC388">
        <f t="shared" si="151"/>
        <v>3.532296995926965E-7</v>
      </c>
      <c r="AD388">
        <f t="shared" si="159"/>
        <v>8.1150874971645335E-7</v>
      </c>
      <c r="AE388">
        <f t="shared" si="167"/>
        <v>1.8643575317299811E-6</v>
      </c>
      <c r="AF388">
        <f t="shared" si="175"/>
        <v>4.2831688596491243E-6</v>
      </c>
      <c r="AG388">
        <f t="shared" si="158"/>
        <v>9.8401380465069519E-6</v>
      </c>
      <c r="AH388">
        <f t="shared" si="166"/>
        <v>2.2606700773932549E-5</v>
      </c>
      <c r="AI388">
        <f t="shared" si="174"/>
        <v>5.1936559981853035E-5</v>
      </c>
      <c r="AJ388">
        <f t="shared" si="156"/>
        <v>1.1931888203071885E-4</v>
      </c>
      <c r="AK388">
        <f t="shared" si="164"/>
        <v>2.7412280701754406E-4</v>
      </c>
      <c r="AL388">
        <f t="shared" si="172"/>
        <v>6.297688349764446E-4</v>
      </c>
      <c r="AM388">
        <f t="shared" si="155"/>
        <v>1.4468288495316827E-3</v>
      </c>
      <c r="AN388">
        <f t="shared" si="163"/>
        <v>3.3239398388385934E-3</v>
      </c>
      <c r="AO388">
        <f t="shared" si="171"/>
        <v>7.6364084499660045E-3</v>
      </c>
      <c r="AP388">
        <f t="shared" si="179"/>
        <v>1.7543859649122806E-2</v>
      </c>
      <c r="AQ388">
        <f t="shared" si="161"/>
        <v>4.0305205438492468E-2</v>
      </c>
      <c r="AR388">
        <f t="shared" si="169"/>
        <v>9.2597046304671707E-2</v>
      </c>
      <c r="AS388">
        <f t="shared" si="177"/>
        <v>0.21163565845759974</v>
      </c>
    </row>
    <row r="389" spans="1:46" x14ac:dyDescent="0.2">
      <c r="A389">
        <v>375</v>
      </c>
      <c r="B389">
        <f t="shared" si="132"/>
        <v>37</v>
      </c>
      <c r="C389">
        <f t="shared" si="133"/>
        <v>4</v>
      </c>
      <c r="D389">
        <f t="shared" si="134"/>
        <v>898.66666666666663</v>
      </c>
      <c r="E389">
        <f t="shared" si="135"/>
        <v>-598.66666666666663</v>
      </c>
      <c r="F389" t="e">
        <f t="shared" si="136"/>
        <v>#N/A</v>
      </c>
      <c r="G389" t="e">
        <f t="shared" si="137"/>
        <v>#N/A</v>
      </c>
      <c r="H389">
        <f t="shared" si="138"/>
        <v>8.3553373324850036E-15</v>
      </c>
      <c r="I389">
        <f t="shared" si="145"/>
        <v>1.9195524498541678E-14</v>
      </c>
      <c r="J389">
        <f t="shared" si="152"/>
        <v>4.4099734829560234E-14</v>
      </c>
      <c r="K389">
        <f t="shared" si="160"/>
        <v>1.0131458570904258E-13</v>
      </c>
      <c r="L389">
        <f t="shared" si="168"/>
        <v>2.3275979588236665E-13</v>
      </c>
      <c r="M389">
        <f t="shared" si="176"/>
        <v>5.3474158927904054E-13</v>
      </c>
      <c r="N389">
        <f t="shared" si="130"/>
        <v>1.2285135679066682E-12</v>
      </c>
      <c r="O389">
        <f t="shared" si="143"/>
        <v>2.8223830290918461E-12</v>
      </c>
      <c r="P389">
        <f t="shared" si="150"/>
        <v>6.4841334853787052E-12</v>
      </c>
      <c r="Q389">
        <f t="shared" si="157"/>
        <v>1.489662693647142E-11</v>
      </c>
      <c r="R389">
        <f t="shared" si="165"/>
        <v>3.4223461713858491E-11</v>
      </c>
      <c r="S389">
        <f t="shared" si="173"/>
        <v>7.8624868346026531E-11</v>
      </c>
      <c r="T389">
        <f t="shared" si="127"/>
        <v>1.8063251386187825E-10</v>
      </c>
      <c r="U389">
        <f t="shared" si="140"/>
        <v>4.1498454306423739E-10</v>
      </c>
      <c r="V389">
        <f t="shared" si="147"/>
        <v>9.5338412393417152E-10</v>
      </c>
      <c r="W389">
        <f t="shared" si="154"/>
        <v>2.1903015496869447E-9</v>
      </c>
      <c r="X389">
        <f t="shared" si="162"/>
        <v>5.0319915741456996E-9</v>
      </c>
      <c r="Y389">
        <f t="shared" si="170"/>
        <v>1.1560480887160213E-8</v>
      </c>
      <c r="Z389">
        <f t="shared" si="178"/>
        <v>2.6559010756111206E-8</v>
      </c>
      <c r="AA389">
        <f t="shared" si="131"/>
        <v>6.1016583931787004E-8</v>
      </c>
      <c r="AB389">
        <f t="shared" si="144"/>
        <v>1.4017929917996454E-7</v>
      </c>
      <c r="AC389">
        <f t="shared" si="151"/>
        <v>3.2204746074532494E-7</v>
      </c>
      <c r="AD389">
        <f t="shared" si="159"/>
        <v>7.3987077677825417E-7</v>
      </c>
      <c r="AE389">
        <f t="shared" si="167"/>
        <v>1.6997766883911151E-6</v>
      </c>
      <c r="AF389">
        <f t="shared" si="175"/>
        <v>3.905061371634364E-6</v>
      </c>
      <c r="AG389">
        <f t="shared" si="158"/>
        <v>8.9714751475177185E-6</v>
      </c>
      <c r="AH389">
        <f t="shared" si="166"/>
        <v>2.0611037487700776E-5</v>
      </c>
      <c r="AI389">
        <f t="shared" si="174"/>
        <v>4.7351729713808206E-5</v>
      </c>
      <c r="AJ389">
        <f t="shared" si="156"/>
        <v>1.0878570805703143E-4</v>
      </c>
      <c r="AK389">
        <f t="shared" si="164"/>
        <v>2.499239277845994E-4</v>
      </c>
      <c r="AL389">
        <f t="shared" si="172"/>
        <v>5.7417440944113431E-4</v>
      </c>
      <c r="AM389">
        <f t="shared" ref="AM389:AM420" si="180">$C$11*(EXP(-$C$7*($D389-($AM$14-1)*$C$3))-EXP(-$C$5*($D389-($AM$14-1)*$C$3)))</f>
        <v>1.319106399212849E-3</v>
      </c>
      <c r="AN389">
        <f t="shared" si="163"/>
        <v>3.0305107016837239E-3</v>
      </c>
      <c r="AO389">
        <f t="shared" si="171"/>
        <v>6.9622853156500082E-3</v>
      </c>
      <c r="AP389">
        <f t="shared" si="179"/>
        <v>1.5995131378214355E-2</v>
      </c>
      <c r="AQ389">
        <f t="shared" si="161"/>
        <v>3.6747162204232561E-2</v>
      </c>
      <c r="AR389">
        <f t="shared" si="169"/>
        <v>8.442280953932943E-2</v>
      </c>
      <c r="AS389">
        <f t="shared" si="177"/>
        <v>0.19377999836034945</v>
      </c>
    </row>
    <row r="390" spans="1:46" x14ac:dyDescent="0.2">
      <c r="A390">
        <v>376</v>
      </c>
      <c r="B390">
        <f t="shared" si="132"/>
        <v>37</v>
      </c>
      <c r="C390">
        <f t="shared" si="133"/>
        <v>5</v>
      </c>
      <c r="D390">
        <f t="shared" si="134"/>
        <v>901.33333333333337</v>
      </c>
      <c r="E390">
        <f t="shared" si="135"/>
        <v>-601.33333333333337</v>
      </c>
      <c r="F390" t="e">
        <f t="shared" si="136"/>
        <v>#N/A</v>
      </c>
      <c r="G390" t="e">
        <f t="shared" si="137"/>
        <v>#N/A</v>
      </c>
      <c r="H390">
        <f t="shared" si="138"/>
        <v>7.617748945516583E-15</v>
      </c>
      <c r="I390">
        <f t="shared" si="145"/>
        <v>1.7500991364990595E-14</v>
      </c>
      <c r="J390">
        <f t="shared" si="152"/>
        <v>4.0206719983564023E-14</v>
      </c>
      <c r="K390">
        <f t="shared" si="160"/>
        <v>9.2370786209892826E-14</v>
      </c>
      <c r="L390">
        <f t="shared" si="168"/>
        <v>2.1221234033817343E-13</v>
      </c>
      <c r="M390">
        <f t="shared" si="176"/>
        <v>4.875359325130598E-13</v>
      </c>
      <c r="N390">
        <f t="shared" si="130"/>
        <v>1.1200634473593949E-12</v>
      </c>
      <c r="O390">
        <f t="shared" si="143"/>
        <v>2.5732300789480898E-12</v>
      </c>
      <c r="P390">
        <f t="shared" si="150"/>
        <v>5.9117303174331239E-12</v>
      </c>
      <c r="Q390">
        <f t="shared" si="157"/>
        <v>1.3581589781643058E-11</v>
      </c>
      <c r="R390">
        <f t="shared" si="165"/>
        <v>3.1202299680835846E-11</v>
      </c>
      <c r="S390">
        <f t="shared" si="173"/>
        <v>7.1684060631001298E-11</v>
      </c>
      <c r="T390">
        <f t="shared" si="127"/>
        <v>1.6468672505267783E-10</v>
      </c>
      <c r="U390">
        <f t="shared" si="140"/>
        <v>3.7835074031572008E-10</v>
      </c>
      <c r="V390">
        <f t="shared" si="147"/>
        <v>8.692217460251561E-10</v>
      </c>
      <c r="W390">
        <f t="shared" si="154"/>
        <v>1.996947179573495E-9</v>
      </c>
      <c r="X390">
        <f t="shared" si="162"/>
        <v>4.5877798803840855E-9</v>
      </c>
      <c r="Y390">
        <f t="shared" si="170"/>
        <v>1.0539950403371387E-8</v>
      </c>
      <c r="Z390">
        <f t="shared" si="178"/>
        <v>2.4214447380206099E-8</v>
      </c>
      <c r="AA390">
        <f t="shared" si="131"/>
        <v>5.5630191745610023E-8</v>
      </c>
      <c r="AB390">
        <f t="shared" si="144"/>
        <v>1.2780461949270376E-7</v>
      </c>
      <c r="AC390">
        <f t="shared" si="151"/>
        <v>2.936179123445811E-7</v>
      </c>
      <c r="AD390">
        <f t="shared" si="159"/>
        <v>6.7455682581576795E-7</v>
      </c>
      <c r="AE390">
        <f t="shared" si="167"/>
        <v>1.5497246323331882E-6</v>
      </c>
      <c r="AF390">
        <f t="shared" si="175"/>
        <v>3.5603322717190373E-6</v>
      </c>
      <c r="AG390">
        <f t="shared" si="158"/>
        <v>8.1794956475330304E-6</v>
      </c>
      <c r="AH390">
        <f t="shared" si="166"/>
        <v>1.8791546390053201E-5</v>
      </c>
      <c r="AI390">
        <f t="shared" si="174"/>
        <v>4.3171636852209169E-5</v>
      </c>
      <c r="AJ390">
        <f t="shared" si="156"/>
        <v>9.9182376469324112E-5</v>
      </c>
      <c r="AK390">
        <f t="shared" si="164"/>
        <v>2.2786126539001828E-4</v>
      </c>
      <c r="AL390">
        <f t="shared" si="172"/>
        <v>5.2348772144211373E-4</v>
      </c>
      <c r="AM390">
        <f t="shared" si="180"/>
        <v>1.2026589689634042E-3</v>
      </c>
      <c r="AN390">
        <f t="shared" si="163"/>
        <v>2.762984758541386E-3</v>
      </c>
      <c r="AO390">
        <f t="shared" si="171"/>
        <v>6.347672094036738E-3</v>
      </c>
      <c r="AP390">
        <f t="shared" si="179"/>
        <v>1.4583120984961173E-2</v>
      </c>
      <c r="AQ390">
        <f t="shared" si="161"/>
        <v>3.3503214172295286E-2</v>
      </c>
      <c r="AR390">
        <f t="shared" si="169"/>
        <v>7.6970174012036846E-2</v>
      </c>
      <c r="AS390">
        <f t="shared" si="177"/>
        <v>0.17680382811963441</v>
      </c>
    </row>
    <row r="391" spans="1:46" x14ac:dyDescent="0.2">
      <c r="A391">
        <v>377</v>
      </c>
      <c r="B391">
        <f t="shared" si="132"/>
        <v>37</v>
      </c>
      <c r="C391">
        <f t="shared" si="133"/>
        <v>6</v>
      </c>
      <c r="D391">
        <f t="shared" si="134"/>
        <v>904</v>
      </c>
      <c r="E391">
        <f t="shared" si="135"/>
        <v>-604</v>
      </c>
      <c r="F391" t="e">
        <f t="shared" si="136"/>
        <v>#N/A</v>
      </c>
      <c r="G391" t="e">
        <f t="shared" si="137"/>
        <v>#N/A</v>
      </c>
      <c r="H391">
        <f t="shared" si="138"/>
        <v>6.9452730258181194E-15</v>
      </c>
      <c r="I391">
        <f t="shared" si="145"/>
        <v>1.595604739952511E-14</v>
      </c>
      <c r="J391">
        <f t="shared" si="152"/>
        <v>3.6657370800178426E-14</v>
      </c>
      <c r="K391">
        <f t="shared" si="160"/>
        <v>8.4216523073362607E-14</v>
      </c>
      <c r="L391">
        <f t="shared" si="168"/>
        <v>1.9347876303588297E-13</v>
      </c>
      <c r="M391">
        <f t="shared" si="176"/>
        <v>4.4449747365235984E-13</v>
      </c>
      <c r="N391">
        <f t="shared" si="130"/>
        <v>1.0211870335696038E-12</v>
      </c>
      <c r="O391">
        <f t="shared" si="143"/>
        <v>2.346071731211412E-12</v>
      </c>
      <c r="P391">
        <f t="shared" si="150"/>
        <v>5.3898574766951907E-12</v>
      </c>
      <c r="Q391">
        <f t="shared" si="157"/>
        <v>1.2382640834296472E-11</v>
      </c>
      <c r="R391">
        <f t="shared" si="165"/>
        <v>2.8447838313750943E-11</v>
      </c>
      <c r="S391">
        <f t="shared" si="173"/>
        <v>6.5355970148454668E-11</v>
      </c>
      <c r="T391">
        <f t="shared" ref="T391:T454" si="181">$C$11*(EXP(-$C$7*($D391-($T$14-1)*$C$3))-EXP(-$C$5*($D391-($T$14-1)*$C$3)))</f>
        <v>1.5014859079753045E-10</v>
      </c>
      <c r="U391">
        <f t="shared" si="140"/>
        <v>3.4495087850849236E-10</v>
      </c>
      <c r="V391">
        <f t="shared" si="147"/>
        <v>7.924890133949747E-10</v>
      </c>
      <c r="W391">
        <f t="shared" si="154"/>
        <v>1.8206616520800614E-9</v>
      </c>
      <c r="X391">
        <f t="shared" si="162"/>
        <v>4.182782089501102E-9</v>
      </c>
      <c r="Y391">
        <f t="shared" si="170"/>
        <v>9.6095098110419535E-9</v>
      </c>
      <c r="Z391">
        <f t="shared" si="178"/>
        <v>2.2076856224543524E-8</v>
      </c>
      <c r="AA391">
        <f t="shared" si="131"/>
        <v>5.07192968572784E-8</v>
      </c>
      <c r="AB391">
        <f t="shared" si="144"/>
        <v>1.1652234573312398E-7</v>
      </c>
      <c r="AC391">
        <f t="shared" si="151"/>
        <v>2.6769805372807064E-7</v>
      </c>
      <c r="AD391">
        <f t="shared" si="159"/>
        <v>6.1500862790668418E-7</v>
      </c>
      <c r="AE391">
        <f t="shared" si="167"/>
        <v>1.4129187983707839E-6</v>
      </c>
      <c r="AF391">
        <f t="shared" si="175"/>
        <v>3.2460349988658138E-6</v>
      </c>
      <c r="AG391">
        <f t="shared" si="158"/>
        <v>7.4574301269199262E-6</v>
      </c>
      <c r="AH391">
        <f t="shared" si="166"/>
        <v>1.7132675438596497E-5</v>
      </c>
      <c r="AI391">
        <f t="shared" si="174"/>
        <v>3.9360552186027815E-5</v>
      </c>
      <c r="AJ391">
        <f t="shared" ref="AJ391:AJ422" si="182">$C$11*(EXP(-$C$7*($D391-($AJ$14-1)*$C$3))-EXP(-$C$5*($D391-($AJ$14-1)*$C$3)))</f>
        <v>9.0426803095730208E-5</v>
      </c>
      <c r="AK391">
        <f t="shared" si="164"/>
        <v>2.0774623992741217E-4</v>
      </c>
      <c r="AL391">
        <f t="shared" si="172"/>
        <v>4.7727552812287512E-4</v>
      </c>
      <c r="AM391">
        <f t="shared" si="180"/>
        <v>1.0964912280701756E-3</v>
      </c>
      <c r="AN391">
        <f t="shared" si="163"/>
        <v>2.5190753399057793E-3</v>
      </c>
      <c r="AO391">
        <f t="shared" si="171"/>
        <v>5.7873153981267316E-3</v>
      </c>
      <c r="AP391">
        <f t="shared" si="179"/>
        <v>1.329575935535437E-2</v>
      </c>
      <c r="AQ391">
        <f t="shared" si="161"/>
        <v>3.0545633799864007E-2</v>
      </c>
      <c r="AR391">
        <f t="shared" si="169"/>
        <v>7.0175438596235928E-2</v>
      </c>
      <c r="AS391">
        <f t="shared" si="177"/>
        <v>0.16121653858511018</v>
      </c>
    </row>
    <row r="392" spans="1:46" x14ac:dyDescent="0.2">
      <c r="A392">
        <v>378</v>
      </c>
      <c r="B392">
        <f t="shared" si="132"/>
        <v>37</v>
      </c>
      <c r="C392">
        <f t="shared" si="133"/>
        <v>7</v>
      </c>
      <c r="D392">
        <f t="shared" si="134"/>
        <v>906.66666666666674</v>
      </c>
      <c r="E392">
        <f t="shared" si="135"/>
        <v>-606.66666666666674</v>
      </c>
      <c r="F392" t="e">
        <f t="shared" si="136"/>
        <v>#N/A</v>
      </c>
      <c r="G392" t="e">
        <f t="shared" si="137"/>
        <v>#N/A</v>
      </c>
      <c r="H392">
        <f t="shared" si="138"/>
        <v>6.332161606815137E-15</v>
      </c>
      <c r="I392">
        <f t="shared" si="145"/>
        <v>1.4547487242647859E-14</v>
      </c>
      <c r="J392">
        <f t="shared" si="152"/>
        <v>3.3421349329939907E-14</v>
      </c>
      <c r="K392">
        <f t="shared" si="160"/>
        <v>7.6782097994166459E-14</v>
      </c>
      <c r="L392">
        <f t="shared" si="168"/>
        <v>1.7639893931824033E-13</v>
      </c>
      <c r="M392">
        <f t="shared" si="176"/>
        <v>4.0525834283616751E-13</v>
      </c>
      <c r="N392">
        <f t="shared" si="130"/>
        <v>9.3103918352946013E-13</v>
      </c>
      <c r="O392">
        <f t="shared" si="143"/>
        <v>2.1389663571161472E-12</v>
      </c>
      <c r="P392">
        <f t="shared" si="150"/>
        <v>4.914054271626638E-12</v>
      </c>
      <c r="Q392">
        <f t="shared" si="157"/>
        <v>1.1289532116367347E-11</v>
      </c>
      <c r="R392">
        <f t="shared" si="165"/>
        <v>2.5936533941514733E-11</v>
      </c>
      <c r="S392">
        <f t="shared" si="173"/>
        <v>5.9586507745885487E-11</v>
      </c>
      <c r="T392">
        <f t="shared" si="181"/>
        <v>1.368938468554335E-10</v>
      </c>
      <c r="U392">
        <f t="shared" si="140"/>
        <v>3.1449947338410499E-10</v>
      </c>
      <c r="V392">
        <f t="shared" si="147"/>
        <v>7.2253005544751053E-10</v>
      </c>
      <c r="W392">
        <f t="shared" si="154"/>
        <v>1.659938172256944E-9</v>
      </c>
      <c r="X392">
        <f t="shared" si="162"/>
        <v>3.8135364957366728E-9</v>
      </c>
      <c r="Y392">
        <f t="shared" si="170"/>
        <v>8.7612061987477489E-9</v>
      </c>
      <c r="Z392">
        <f t="shared" si="178"/>
        <v>2.0127966296582732E-8</v>
      </c>
      <c r="AA392">
        <f t="shared" si="131"/>
        <v>4.62419235486407E-8</v>
      </c>
      <c r="AB392">
        <f t="shared" si="144"/>
        <v>1.0623604302444447E-7</v>
      </c>
      <c r="AC392">
        <f t="shared" si="151"/>
        <v>2.440663357271468E-7</v>
      </c>
      <c r="AD392">
        <f t="shared" si="159"/>
        <v>5.6071719671985519E-7</v>
      </c>
      <c r="AE392">
        <f t="shared" si="167"/>
        <v>1.2881898429812932E-6</v>
      </c>
      <c r="AF392">
        <f t="shared" si="175"/>
        <v>2.9594831071130014E-6</v>
      </c>
      <c r="AG392">
        <f t="shared" si="158"/>
        <v>6.7991067535644374E-6</v>
      </c>
      <c r="AH392">
        <f t="shared" si="166"/>
        <v>1.5620245486537402E-5</v>
      </c>
      <c r="AI392">
        <f t="shared" si="174"/>
        <v>3.5885900590070752E-5</v>
      </c>
      <c r="AJ392">
        <f t="shared" si="182"/>
        <v>8.2444149950802804E-5</v>
      </c>
      <c r="AK392">
        <f t="shared" si="164"/>
        <v>1.8940691885523198E-4</v>
      </c>
      <c r="AL392">
        <f t="shared" si="172"/>
        <v>4.3514283222812383E-4</v>
      </c>
      <c r="AM392">
        <f t="shared" si="180"/>
        <v>9.9969571113839328E-4</v>
      </c>
      <c r="AN392">
        <f t="shared" si="163"/>
        <v>2.2966976377645273E-3</v>
      </c>
      <c r="AO392">
        <f t="shared" si="171"/>
        <v>5.276425596851376E-3</v>
      </c>
      <c r="AP392">
        <f t="shared" si="179"/>
        <v>1.2122042806734849E-2</v>
      </c>
      <c r="AQ392">
        <f t="shared" si="161"/>
        <v>2.7849141262599915E-2</v>
      </c>
      <c r="AR392">
        <f t="shared" si="169"/>
        <v>6.3980525512816938E-2</v>
      </c>
      <c r="AS392">
        <f t="shared" si="177"/>
        <v>0.14698797426010388</v>
      </c>
    </row>
    <row r="393" spans="1:46" x14ac:dyDescent="0.2">
      <c r="A393">
        <v>379</v>
      </c>
      <c r="B393">
        <f t="shared" si="132"/>
        <v>37</v>
      </c>
      <c r="C393">
        <f t="shared" si="133"/>
        <v>8</v>
      </c>
      <c r="D393">
        <f t="shared" si="134"/>
        <v>909.33333333333326</v>
      </c>
      <c r="E393">
        <f t="shared" si="135"/>
        <v>-609.33333333333326</v>
      </c>
      <c r="F393" t="e">
        <f t="shared" si="136"/>
        <v>#N/A</v>
      </c>
      <c r="G393" t="e">
        <f t="shared" si="137"/>
        <v>#N/A</v>
      </c>
      <c r="H393">
        <f t="shared" si="138"/>
        <v>5.7731741381183206E-15</v>
      </c>
      <c r="I393">
        <f t="shared" si="145"/>
        <v>1.3263271271135882E-14</v>
      </c>
      <c r="J393">
        <f t="shared" si="152"/>
        <v>3.0470995782066445E-14</v>
      </c>
      <c r="K393">
        <f t="shared" si="160"/>
        <v>7.0003965459962647E-14</v>
      </c>
      <c r="L393">
        <f t="shared" si="168"/>
        <v>1.608268799342567E-13</v>
      </c>
      <c r="M393">
        <f t="shared" si="176"/>
        <v>3.6948314483957272E-13</v>
      </c>
      <c r="N393">
        <f t="shared" si="130"/>
        <v>8.4884936135269685E-13</v>
      </c>
      <c r="O393">
        <f t="shared" si="143"/>
        <v>1.9501437300522533E-12</v>
      </c>
      <c r="P393">
        <f t="shared" si="150"/>
        <v>4.4802537894375956E-12</v>
      </c>
      <c r="Q393">
        <f t="shared" si="157"/>
        <v>1.0292920315792398E-11</v>
      </c>
      <c r="R393">
        <f t="shared" si="165"/>
        <v>2.3646921269732583E-11</v>
      </c>
      <c r="S393">
        <f t="shared" si="173"/>
        <v>5.4326359126572431E-11</v>
      </c>
      <c r="T393">
        <f t="shared" si="181"/>
        <v>1.2480919872334385E-10</v>
      </c>
      <c r="U393">
        <f t="shared" si="140"/>
        <v>2.8673624252400628E-10</v>
      </c>
      <c r="V393">
        <f t="shared" si="147"/>
        <v>6.5874690021071379E-10</v>
      </c>
      <c r="W393">
        <f t="shared" si="154"/>
        <v>1.5134029612628859E-9</v>
      </c>
      <c r="X393">
        <f t="shared" si="162"/>
        <v>3.4768869841006376E-9</v>
      </c>
      <c r="Y393">
        <f t="shared" si="170"/>
        <v>7.9877887182940097E-9</v>
      </c>
      <c r="Z393">
        <f t="shared" si="178"/>
        <v>1.8351119521536408E-8</v>
      </c>
      <c r="AA393">
        <f t="shared" si="131"/>
        <v>4.2159801613485702E-8</v>
      </c>
      <c r="AB393">
        <f t="shared" si="144"/>
        <v>9.6857789520824752E-8</v>
      </c>
      <c r="AC393">
        <f t="shared" si="151"/>
        <v>2.2252076698244091E-7</v>
      </c>
      <c r="AD393">
        <f t="shared" si="159"/>
        <v>5.1121847797081694E-7</v>
      </c>
      <c r="AE393">
        <f t="shared" si="167"/>
        <v>1.174471649378331E-6</v>
      </c>
      <c r="AF393">
        <f t="shared" si="175"/>
        <v>2.698227303263082E-6</v>
      </c>
      <c r="AG393">
        <f t="shared" ref="AG393:AG424" si="183">$C$11*(EXP(-$C$7*($D393-($AG$14-1)*$C$3))-EXP(-$C$5*($D393-($AG$14-1)*$C$3)))</f>
        <v>6.1988985293327765E-6</v>
      </c>
      <c r="AH393">
        <f t="shared" si="166"/>
        <v>1.4241329086876202E-5</v>
      </c>
      <c r="AI393">
        <f t="shared" si="174"/>
        <v>3.2717982590132244E-5</v>
      </c>
      <c r="AJ393">
        <f t="shared" si="182"/>
        <v>7.5166185560213088E-5</v>
      </c>
      <c r="AK393">
        <f t="shared" si="164"/>
        <v>1.7268654740883733E-4</v>
      </c>
      <c r="AL393">
        <f t="shared" si="172"/>
        <v>3.9672950587729791E-4</v>
      </c>
      <c r="AM393">
        <f t="shared" si="180"/>
        <v>9.1144506156007744E-4</v>
      </c>
      <c r="AN393">
        <f t="shared" si="163"/>
        <v>2.0939508857684627E-3</v>
      </c>
      <c r="AO393">
        <f t="shared" si="171"/>
        <v>4.8106358758536359E-3</v>
      </c>
      <c r="AP393">
        <f t="shared" si="179"/>
        <v>1.1051939034165585E-2</v>
      </c>
      <c r="AQ393">
        <f t="shared" si="161"/>
        <v>2.5390688376147059E-2</v>
      </c>
      <c r="AR393">
        <f t="shared" si="169"/>
        <v>5.8332483939838579E-2</v>
      </c>
      <c r="AS393">
        <f t="shared" si="177"/>
        <v>0.1340127504531386</v>
      </c>
    </row>
    <row r="394" spans="1:46" x14ac:dyDescent="0.2">
      <c r="A394">
        <v>380</v>
      </c>
      <c r="B394">
        <f t="shared" si="132"/>
        <v>37</v>
      </c>
      <c r="C394">
        <f t="shared" si="133"/>
        <v>9</v>
      </c>
      <c r="D394">
        <f t="shared" si="134"/>
        <v>912</v>
      </c>
      <c r="E394">
        <f t="shared" si="135"/>
        <v>-612</v>
      </c>
      <c r="F394" t="e">
        <f t="shared" si="136"/>
        <v>#N/A</v>
      </c>
      <c r="G394" t="e">
        <f t="shared" si="137"/>
        <v>#N/A</v>
      </c>
      <c r="H394">
        <f t="shared" si="138"/>
        <v>5.2635326920851614E-15</v>
      </c>
      <c r="I394">
        <f t="shared" si="145"/>
        <v>1.209242268974268E-14</v>
      </c>
      <c r="J394">
        <f t="shared" si="152"/>
        <v>2.7781092103272481E-14</v>
      </c>
      <c r="K394">
        <f t="shared" si="160"/>
        <v>6.3824189598100438E-14</v>
      </c>
      <c r="L394">
        <f t="shared" si="168"/>
        <v>1.4662948320071373E-13</v>
      </c>
      <c r="M394">
        <f t="shared" si="176"/>
        <v>3.3686609229345048E-13</v>
      </c>
      <c r="N394">
        <f t="shared" si="130"/>
        <v>7.73915052143532E-13</v>
      </c>
      <c r="O394">
        <f t="shared" si="143"/>
        <v>1.7779898946094333E-12</v>
      </c>
      <c r="P394">
        <f t="shared" si="150"/>
        <v>4.0847481342784159E-12</v>
      </c>
      <c r="Q394">
        <f t="shared" si="157"/>
        <v>9.3842869248456497E-12</v>
      </c>
      <c r="R394">
        <f t="shared" si="165"/>
        <v>2.1559429906780766E-11</v>
      </c>
      <c r="S394">
        <f t="shared" si="173"/>
        <v>4.9530563337185893E-11</v>
      </c>
      <c r="T394">
        <f t="shared" si="181"/>
        <v>1.1379135325500378E-10</v>
      </c>
      <c r="U394">
        <f t="shared" si="140"/>
        <v>2.6142388059381872E-10</v>
      </c>
      <c r="V394">
        <f t="shared" si="147"/>
        <v>6.0059436319012189E-10</v>
      </c>
      <c r="W394">
        <f t="shared" si="154"/>
        <v>1.3798035140339697E-9</v>
      </c>
      <c r="X394">
        <f t="shared" si="162"/>
        <v>3.1699560535798992E-9</v>
      </c>
      <c r="Y394">
        <f t="shared" si="170"/>
        <v>7.2826466083202471E-9</v>
      </c>
      <c r="Z394">
        <f t="shared" si="178"/>
        <v>1.6731128358004412E-8</v>
      </c>
      <c r="AA394">
        <f t="shared" si="131"/>
        <v>3.8438039244167821E-8</v>
      </c>
      <c r="AB394">
        <f t="shared" si="144"/>
        <v>8.8307424898174111E-8</v>
      </c>
      <c r="AC394">
        <f t="shared" si="151"/>
        <v>2.0287718742911363E-7</v>
      </c>
      <c r="AD394">
        <f t="shared" si="159"/>
        <v>4.6608938293249603E-7</v>
      </c>
      <c r="AE394">
        <f t="shared" si="167"/>
        <v>1.0707922149122809E-6</v>
      </c>
      <c r="AF394">
        <f t="shared" si="175"/>
        <v>2.4600345116267376E-6</v>
      </c>
      <c r="AG394">
        <f t="shared" si="183"/>
        <v>5.6516751934831363E-6</v>
      </c>
      <c r="AH394">
        <f t="shared" si="166"/>
        <v>1.2984139995463257E-5</v>
      </c>
      <c r="AI394">
        <f t="shared" si="174"/>
        <v>2.9829720507679708E-5</v>
      </c>
      <c r="AJ394">
        <f t="shared" si="182"/>
        <v>6.8530701754386002E-5</v>
      </c>
      <c r="AK394">
        <f t="shared" si="164"/>
        <v>1.5744220874411129E-4</v>
      </c>
      <c r="AL394">
        <f t="shared" si="172"/>
        <v>3.6170721238292089E-4</v>
      </c>
      <c r="AM394">
        <f t="shared" si="180"/>
        <v>8.3098495970964812E-4</v>
      </c>
      <c r="AN394">
        <f t="shared" si="163"/>
        <v>1.9091021124915007E-3</v>
      </c>
      <c r="AO394">
        <f t="shared" si="171"/>
        <v>4.3859649122807032E-3</v>
      </c>
      <c r="AP394">
        <f t="shared" si="179"/>
        <v>1.0076301359623119E-2</v>
      </c>
      <c r="AQ394">
        <f t="shared" si="161"/>
        <v>2.3149261592506919E-2</v>
      </c>
      <c r="AR394">
        <f t="shared" si="169"/>
        <v>5.3183037421416487E-2</v>
      </c>
      <c r="AS394">
        <f t="shared" si="177"/>
        <v>0.12218251846832767</v>
      </c>
    </row>
    <row r="395" spans="1:46" s="1" customFormat="1" x14ac:dyDescent="0.2">
      <c r="A395" s="1">
        <v>381</v>
      </c>
      <c r="B395" s="1">
        <f t="shared" si="132"/>
        <v>38</v>
      </c>
      <c r="C395" s="1">
        <f t="shared" si="133"/>
        <v>0</v>
      </c>
      <c r="D395" s="1">
        <f t="shared" si="134"/>
        <v>912</v>
      </c>
      <c r="E395" s="1">
        <f t="shared" si="135"/>
        <v>-612</v>
      </c>
      <c r="F395" s="1" t="e">
        <f t="shared" si="136"/>
        <v>#N/A</v>
      </c>
      <c r="G395" s="1" t="e">
        <f t="shared" si="137"/>
        <v>#N/A</v>
      </c>
      <c r="H395" s="1">
        <f t="shared" si="138"/>
        <v>5.2635326920851614E-15</v>
      </c>
      <c r="I395" s="1">
        <f t="shared" si="145"/>
        <v>1.209242268974268E-14</v>
      </c>
      <c r="J395" s="1">
        <f t="shared" si="152"/>
        <v>2.7781092103272481E-14</v>
      </c>
      <c r="K395" s="1">
        <f t="shared" si="160"/>
        <v>6.3824189598100438E-14</v>
      </c>
      <c r="L395" s="1">
        <f t="shared" si="168"/>
        <v>1.4662948320071373E-13</v>
      </c>
      <c r="M395" s="1">
        <f t="shared" si="176"/>
        <v>3.3686609229345048E-13</v>
      </c>
      <c r="N395" s="1">
        <f t="shared" ref="N395:N458" si="184">$C$11*(EXP(-$C$7*($D395-($N$14-1)*$C$3))-EXP(-$C$5*($D395-($N$14-1)*$C$3)))</f>
        <v>7.73915052143532E-13</v>
      </c>
      <c r="O395" s="1">
        <f t="shared" si="143"/>
        <v>1.7779898946094333E-12</v>
      </c>
      <c r="P395" s="1">
        <f t="shared" si="150"/>
        <v>4.0847481342784159E-12</v>
      </c>
      <c r="Q395" s="1">
        <f t="shared" si="157"/>
        <v>9.3842869248456497E-12</v>
      </c>
      <c r="R395" s="1">
        <f t="shared" si="165"/>
        <v>2.1559429906780766E-11</v>
      </c>
      <c r="S395" s="1">
        <f t="shared" si="173"/>
        <v>4.9530563337185893E-11</v>
      </c>
      <c r="T395" s="1">
        <f t="shared" si="181"/>
        <v>1.1379135325500378E-10</v>
      </c>
      <c r="U395" s="1">
        <f t="shared" si="140"/>
        <v>2.6142388059381872E-10</v>
      </c>
      <c r="V395" s="1">
        <f t="shared" si="147"/>
        <v>6.0059436319012189E-10</v>
      </c>
      <c r="W395" s="1">
        <f t="shared" si="154"/>
        <v>1.3798035140339697E-9</v>
      </c>
      <c r="X395" s="1">
        <f t="shared" si="162"/>
        <v>3.1699560535798992E-9</v>
      </c>
      <c r="Y395" s="1">
        <f t="shared" si="170"/>
        <v>7.2826466083202471E-9</v>
      </c>
      <c r="Z395" s="1">
        <f t="shared" si="178"/>
        <v>1.6731128358004412E-8</v>
      </c>
      <c r="AA395" s="1">
        <f t="shared" si="131"/>
        <v>3.8438039244167821E-8</v>
      </c>
      <c r="AB395" s="1">
        <f t="shared" si="144"/>
        <v>8.8307424898174111E-8</v>
      </c>
      <c r="AC395" s="1">
        <f t="shared" si="151"/>
        <v>2.0287718742911363E-7</v>
      </c>
      <c r="AD395" s="1">
        <f t="shared" si="159"/>
        <v>4.6608938293249603E-7</v>
      </c>
      <c r="AE395" s="1">
        <f t="shared" si="167"/>
        <v>1.0707922149122809E-6</v>
      </c>
      <c r="AF395" s="1">
        <f t="shared" si="175"/>
        <v>2.4600345116267376E-6</v>
      </c>
      <c r="AG395" s="1">
        <f t="shared" si="183"/>
        <v>5.6516751934831363E-6</v>
      </c>
      <c r="AH395" s="1">
        <f t="shared" si="166"/>
        <v>1.2984139995463257E-5</v>
      </c>
      <c r="AI395" s="1">
        <f t="shared" si="174"/>
        <v>2.9829720507679708E-5</v>
      </c>
      <c r="AJ395" s="1">
        <f t="shared" si="182"/>
        <v>6.8530701754386002E-5</v>
      </c>
      <c r="AK395" s="1">
        <f t="shared" si="164"/>
        <v>1.5744220874411129E-4</v>
      </c>
      <c r="AL395" s="1">
        <f t="shared" si="172"/>
        <v>3.6170721238292089E-4</v>
      </c>
      <c r="AM395" s="1">
        <f t="shared" si="180"/>
        <v>8.3098495970964812E-4</v>
      </c>
      <c r="AN395" s="1">
        <f t="shared" si="163"/>
        <v>1.9091021124915007E-3</v>
      </c>
      <c r="AO395" s="1">
        <f t="shared" si="171"/>
        <v>4.3859649122807032E-3</v>
      </c>
      <c r="AP395" s="1">
        <f t="shared" si="179"/>
        <v>1.0076301359623119E-2</v>
      </c>
      <c r="AQ395" s="1">
        <f t="shared" si="161"/>
        <v>2.3149261592506919E-2</v>
      </c>
      <c r="AR395" s="1">
        <f t="shared" si="169"/>
        <v>5.3183037421416487E-2</v>
      </c>
      <c r="AS395" s="1">
        <f t="shared" si="177"/>
        <v>0.12218251846832767</v>
      </c>
      <c r="AT395" s="1">
        <f t="shared" ref="AT395:AT426" si="185">$C$11*(EXP(-$C$7*($D395-($AT$14-1)*$C$3))-EXP(-$C$5*($D395-($AT$14-1)*$C$3)))</f>
        <v>0</v>
      </c>
    </row>
    <row r="396" spans="1:46" x14ac:dyDescent="0.2">
      <c r="A396">
        <v>382</v>
      </c>
      <c r="B396">
        <f t="shared" si="132"/>
        <v>38</v>
      </c>
      <c r="C396">
        <f t="shared" si="133"/>
        <v>1</v>
      </c>
      <c r="D396">
        <f t="shared" si="134"/>
        <v>914.66666666666674</v>
      </c>
      <c r="E396">
        <f t="shared" si="135"/>
        <v>-614.66666666666674</v>
      </c>
      <c r="F396" t="e">
        <f t="shared" si="136"/>
        <v>#N/A</v>
      </c>
      <c r="G396" t="e">
        <f t="shared" si="137"/>
        <v>#N/A</v>
      </c>
      <c r="H396">
        <f t="shared" si="138"/>
        <v>4.7988811246354021E-15</v>
      </c>
      <c r="I396">
        <f t="shared" si="145"/>
        <v>1.1024933707390016E-14</v>
      </c>
      <c r="J396">
        <f t="shared" si="152"/>
        <v>2.5328646427260551E-14</v>
      </c>
      <c r="K396">
        <f t="shared" si="160"/>
        <v>5.818994897059146E-14</v>
      </c>
      <c r="L396">
        <f t="shared" si="168"/>
        <v>1.3368539731975963E-13</v>
      </c>
      <c r="M396">
        <f t="shared" si="176"/>
        <v>3.0712839197666482E-13</v>
      </c>
      <c r="N396">
        <f t="shared" si="184"/>
        <v>7.0559575727295899E-13</v>
      </c>
      <c r="O396">
        <f t="shared" si="143"/>
        <v>1.6210333713446704E-12</v>
      </c>
      <c r="P396">
        <f t="shared" si="150"/>
        <v>3.7241567341178421E-12</v>
      </c>
      <c r="Q396">
        <f t="shared" si="157"/>
        <v>8.5558654284645904E-12</v>
      </c>
      <c r="R396">
        <f t="shared" si="165"/>
        <v>1.9656217086506555E-11</v>
      </c>
      <c r="S396">
        <f t="shared" si="173"/>
        <v>4.5158128465469395E-11</v>
      </c>
      <c r="T396">
        <f t="shared" si="181"/>
        <v>1.0374613576605896E-10</v>
      </c>
      <c r="U396">
        <f t="shared" si="140"/>
        <v>2.38346030983542E-10</v>
      </c>
      <c r="V396">
        <f t="shared" si="147"/>
        <v>5.475753874217342E-10</v>
      </c>
      <c r="W396">
        <f t="shared" si="154"/>
        <v>1.2579978935364204E-9</v>
      </c>
      <c r="X396">
        <f t="shared" si="162"/>
        <v>2.8901202217900425E-9</v>
      </c>
      <c r="Y396">
        <f t="shared" si="170"/>
        <v>6.6397526890277767E-9</v>
      </c>
      <c r="Z396">
        <f t="shared" si="178"/>
        <v>1.5254145982946695E-8</v>
      </c>
      <c r="AA396">
        <f t="shared" si="131"/>
        <v>3.5044824794991002E-8</v>
      </c>
      <c r="AB396">
        <f t="shared" si="144"/>
        <v>8.0511865186330943E-8</v>
      </c>
      <c r="AC396">
        <f t="shared" si="151"/>
        <v>1.8496769419456248E-7</v>
      </c>
      <c r="AD396">
        <f t="shared" si="159"/>
        <v>4.2494417209777718E-7</v>
      </c>
      <c r="AE396">
        <f t="shared" si="167"/>
        <v>9.7626534290858719E-7</v>
      </c>
      <c r="AF396">
        <f t="shared" si="175"/>
        <v>2.2428687868794212E-6</v>
      </c>
      <c r="AG396">
        <f t="shared" si="183"/>
        <v>5.1527593719251736E-6</v>
      </c>
      <c r="AH396">
        <f t="shared" si="166"/>
        <v>1.1837932428452007E-5</v>
      </c>
      <c r="AI396">
        <f t="shared" si="174"/>
        <v>2.7196427014257753E-5</v>
      </c>
      <c r="AJ396">
        <f t="shared" si="182"/>
        <v>6.2480981946149621E-5</v>
      </c>
      <c r="AK396">
        <f t="shared" si="164"/>
        <v>1.435436023602829E-4</v>
      </c>
      <c r="AL396">
        <f t="shared" si="172"/>
        <v>3.29776599803211E-4</v>
      </c>
      <c r="AM396">
        <f t="shared" si="180"/>
        <v>7.5762767542092804E-4</v>
      </c>
      <c r="AN396">
        <f t="shared" si="163"/>
        <v>1.7405713289124955E-3</v>
      </c>
      <c r="AO396">
        <f t="shared" si="171"/>
        <v>3.998782844553574E-3</v>
      </c>
      <c r="AP396">
        <f t="shared" si="179"/>
        <v>9.1867905510581074E-3</v>
      </c>
      <c r="AQ396">
        <f t="shared" si="161"/>
        <v>2.1105702387405507E-2</v>
      </c>
      <c r="AR396">
        <f t="shared" si="169"/>
        <v>4.8488171226939228E-2</v>
      </c>
      <c r="AS396">
        <f t="shared" si="177"/>
        <v>0.11139656241541207</v>
      </c>
      <c r="AT396">
        <f t="shared" si="185"/>
        <v>0.21171434591476873</v>
      </c>
    </row>
    <row r="397" spans="1:46" x14ac:dyDescent="0.2">
      <c r="A397">
        <v>383</v>
      </c>
      <c r="B397">
        <f t="shared" si="132"/>
        <v>38</v>
      </c>
      <c r="C397">
        <f t="shared" si="133"/>
        <v>2</v>
      </c>
      <c r="D397">
        <f t="shared" si="134"/>
        <v>917.33333333333326</v>
      </c>
      <c r="E397">
        <f t="shared" si="135"/>
        <v>-617.33333333333326</v>
      </c>
      <c r="F397" t="e">
        <f t="shared" si="136"/>
        <v>#N/A</v>
      </c>
      <c r="G397" t="e">
        <f t="shared" si="137"/>
        <v>#N/A</v>
      </c>
      <c r="H397">
        <f t="shared" si="138"/>
        <v>4.375247841247663E-15</v>
      </c>
      <c r="I397">
        <f t="shared" si="145"/>
        <v>1.0051679995891039E-14</v>
      </c>
      <c r="J397">
        <f t="shared" si="152"/>
        <v>2.3092696552473285E-14</v>
      </c>
      <c r="K397">
        <f t="shared" si="160"/>
        <v>5.3053085084543534E-14</v>
      </c>
      <c r="L397">
        <f t="shared" si="168"/>
        <v>1.2188398312826581E-13</v>
      </c>
      <c r="M397">
        <f t="shared" si="176"/>
        <v>2.8001586183985064E-13</v>
      </c>
      <c r="N397">
        <f t="shared" si="184"/>
        <v>6.433075197370269E-13</v>
      </c>
      <c r="O397">
        <f t="shared" si="143"/>
        <v>1.4779325793582911E-12</v>
      </c>
      <c r="P397">
        <f t="shared" si="150"/>
        <v>3.3953974454107761E-12</v>
      </c>
      <c r="Q397">
        <f t="shared" si="157"/>
        <v>7.8005749202089874E-12</v>
      </c>
      <c r="R397">
        <f t="shared" si="165"/>
        <v>1.7921015157750386E-11</v>
      </c>
      <c r="S397">
        <f t="shared" si="173"/>
        <v>4.1171681263169599E-11</v>
      </c>
      <c r="T397">
        <f t="shared" si="181"/>
        <v>9.4587685078930344E-11</v>
      </c>
      <c r="U397">
        <f t="shared" si="140"/>
        <v>2.173054365062898E-10</v>
      </c>
      <c r="V397">
        <f t="shared" si="147"/>
        <v>4.992367948933754E-10</v>
      </c>
      <c r="W397">
        <f t="shared" si="154"/>
        <v>1.1469449700960251E-9</v>
      </c>
      <c r="X397">
        <f t="shared" si="162"/>
        <v>2.6349876008428556E-9</v>
      </c>
      <c r="Y397">
        <f t="shared" si="170"/>
        <v>6.0536118450515453E-9</v>
      </c>
      <c r="Z397">
        <f t="shared" si="178"/>
        <v>1.3907547936402554E-8</v>
      </c>
      <c r="AA397">
        <f t="shared" ref="AA397:AA464" si="186">$C$11*(EXP(-$C$7*($D397-($AA$14-1)*$C$3))-EXP(-$C$5*($D397-($AA$14-1)*$C$3)))</f>
        <v>3.1951154873176046E-8</v>
      </c>
      <c r="AB397">
        <f t="shared" si="144"/>
        <v>7.340447808614566E-8</v>
      </c>
      <c r="AC397">
        <f t="shared" si="151"/>
        <v>1.6863920645394284E-7</v>
      </c>
      <c r="AD397">
        <f t="shared" si="159"/>
        <v>3.8743115808329911E-7</v>
      </c>
      <c r="AE397">
        <f t="shared" si="167"/>
        <v>8.9008306792976397E-7</v>
      </c>
      <c r="AF397">
        <f t="shared" si="175"/>
        <v>2.0448739118832644E-6</v>
      </c>
      <c r="AG397">
        <f t="shared" si="183"/>
        <v>4.6978865975133163E-6</v>
      </c>
      <c r="AH397">
        <f t="shared" si="166"/>
        <v>1.079290921305233E-5</v>
      </c>
      <c r="AI397">
        <f t="shared" si="174"/>
        <v>2.4795594117331113E-5</v>
      </c>
      <c r="AJ397">
        <f t="shared" si="182"/>
        <v>5.6965316347504813E-5</v>
      </c>
      <c r="AK397">
        <f t="shared" si="164"/>
        <v>1.30871930360529E-4</v>
      </c>
      <c r="AL397">
        <f t="shared" si="172"/>
        <v>3.0066474224085241E-4</v>
      </c>
      <c r="AM397">
        <f t="shared" si="180"/>
        <v>6.9074618963534942E-4</v>
      </c>
      <c r="AN397">
        <f t="shared" si="163"/>
        <v>1.5869180235091906E-3</v>
      </c>
      <c r="AO397">
        <f t="shared" si="171"/>
        <v>3.6457802462403067E-3</v>
      </c>
      <c r="AP397">
        <f t="shared" si="179"/>
        <v>8.3758035430738526E-3</v>
      </c>
      <c r="AQ397">
        <f t="shared" ref="AQ397:AQ428" si="187">$C$11*(EXP(-$C$7*($D397-($AQ$14-1)*$C$3))-EXP(-$C$5*($D397-($AQ$14-1)*$C$3)))</f>
        <v>1.9242543503414547E-2</v>
      </c>
      <c r="AR397">
        <f t="shared" si="169"/>
        <v>4.4207756136662314E-2</v>
      </c>
      <c r="AS397">
        <f t="shared" si="177"/>
        <v>0.10156275308960366</v>
      </c>
      <c r="AT397">
        <f t="shared" si="185"/>
        <v>0.22636765044372925</v>
      </c>
    </row>
    <row r="398" spans="1:46" x14ac:dyDescent="0.2">
      <c r="A398">
        <v>384</v>
      </c>
      <c r="B398">
        <f t="shared" si="132"/>
        <v>38</v>
      </c>
      <c r="C398">
        <f t="shared" si="133"/>
        <v>3</v>
      </c>
      <c r="D398">
        <f t="shared" si="134"/>
        <v>920</v>
      </c>
      <c r="E398">
        <f t="shared" si="135"/>
        <v>-620</v>
      </c>
      <c r="F398" t="e">
        <f t="shared" si="136"/>
        <v>#N/A</v>
      </c>
      <c r="G398" t="e">
        <f t="shared" si="137"/>
        <v>#N/A</v>
      </c>
      <c r="H398">
        <f t="shared" si="138"/>
        <v>3.9890118498812766E-15</v>
      </c>
      <c r="I398">
        <f t="shared" si="145"/>
        <v>9.1643427000446034E-15</v>
      </c>
      <c r="J398">
        <f t="shared" si="152"/>
        <v>2.1054130768340649E-14</v>
      </c>
      <c r="K398">
        <f t="shared" si="160"/>
        <v>4.8369690758970725E-14</v>
      </c>
      <c r="L398">
        <f t="shared" si="168"/>
        <v>1.1112436841308993E-13</v>
      </c>
      <c r="M398">
        <f t="shared" si="176"/>
        <v>2.552967583924018E-13</v>
      </c>
      <c r="N398">
        <f t="shared" si="184"/>
        <v>5.8651793280285502E-13</v>
      </c>
      <c r="O398">
        <f t="shared" si="143"/>
        <v>1.3474643691737975E-12</v>
      </c>
      <c r="P398">
        <f t="shared" si="150"/>
        <v>3.0956602085741175E-12</v>
      </c>
      <c r="Q398">
        <f t="shared" si="157"/>
        <v>7.1119595784377348E-12</v>
      </c>
      <c r="R398">
        <f t="shared" si="165"/>
        <v>1.6338992537113667E-11</v>
      </c>
      <c r="S398">
        <f t="shared" si="173"/>
        <v>3.7537147699382605E-11</v>
      </c>
      <c r="T398">
        <f t="shared" si="181"/>
        <v>8.6237719627123077E-11</v>
      </c>
      <c r="U398">
        <f t="shared" si="140"/>
        <v>1.981222533487436E-10</v>
      </c>
      <c r="V398">
        <f t="shared" si="147"/>
        <v>4.5516541302001529E-10</v>
      </c>
      <c r="W398">
        <f t="shared" si="154"/>
        <v>1.0456955223752753E-9</v>
      </c>
      <c r="X398">
        <f t="shared" si="162"/>
        <v>2.402377452760488E-9</v>
      </c>
      <c r="Y398">
        <f t="shared" si="170"/>
        <v>5.5192140561358803E-9</v>
      </c>
      <c r="Z398">
        <f t="shared" si="178"/>
        <v>1.2679824214319598E-8</v>
      </c>
      <c r="AA398">
        <f t="shared" si="186"/>
        <v>2.9130586433280992E-8</v>
      </c>
      <c r="AB398">
        <f t="shared" si="144"/>
        <v>6.6924513432017646E-8</v>
      </c>
      <c r="AC398">
        <f t="shared" si="151"/>
        <v>1.5375215697667134E-7</v>
      </c>
      <c r="AD398">
        <f t="shared" si="159"/>
        <v>3.532296995926965E-7</v>
      </c>
      <c r="AE398">
        <f t="shared" si="167"/>
        <v>8.1150874971645335E-7</v>
      </c>
      <c r="AF398">
        <f t="shared" si="175"/>
        <v>1.8643575317299811E-6</v>
      </c>
      <c r="AG398">
        <f t="shared" si="183"/>
        <v>4.2831688596491243E-6</v>
      </c>
      <c r="AH398">
        <f t="shared" si="166"/>
        <v>9.8401380465069519E-6</v>
      </c>
      <c r="AI398">
        <f t="shared" si="174"/>
        <v>2.2606700773932549E-5</v>
      </c>
      <c r="AJ398">
        <f t="shared" si="182"/>
        <v>5.1936559981853035E-5</v>
      </c>
      <c r="AK398">
        <f t="shared" si="164"/>
        <v>1.1931888203071885E-4</v>
      </c>
      <c r="AL398">
        <f t="shared" si="172"/>
        <v>2.7412280701754406E-4</v>
      </c>
      <c r="AM398">
        <f t="shared" si="180"/>
        <v>6.297688349764446E-4</v>
      </c>
      <c r="AN398">
        <f t="shared" si="163"/>
        <v>1.4468288495316827E-3</v>
      </c>
      <c r="AO398">
        <f t="shared" si="171"/>
        <v>3.3239398388385934E-3</v>
      </c>
      <c r="AP398">
        <f t="shared" si="179"/>
        <v>7.6364084499660045E-3</v>
      </c>
      <c r="AQ398">
        <f t="shared" si="187"/>
        <v>1.7543859649122806E-2</v>
      </c>
      <c r="AR398">
        <f t="shared" si="169"/>
        <v>4.0305205438492468E-2</v>
      </c>
      <c r="AS398">
        <f t="shared" si="177"/>
        <v>9.2597046304671707E-2</v>
      </c>
      <c r="AT398">
        <f t="shared" si="185"/>
        <v>0.21163565845759974</v>
      </c>
    </row>
    <row r="399" spans="1:46" x14ac:dyDescent="0.2">
      <c r="A399">
        <v>385</v>
      </c>
      <c r="B399">
        <f t="shared" ref="B399:B462" si="188">FLOOR(A399-1,10)/10</f>
        <v>38</v>
      </c>
      <c r="C399">
        <f t="shared" ref="C399:C464" si="189">MOD(A399-1,10)</f>
        <v>4</v>
      </c>
      <c r="D399">
        <f t="shared" ref="D399:D462" si="190">(B399+C399/9)*$C$3</f>
        <v>922.66666666666663</v>
      </c>
      <c r="E399">
        <f t="shared" ref="E399:E462" si="191">$G$11-D399</f>
        <v>-622.66666666666663</v>
      </c>
      <c r="F399" t="e">
        <f t="shared" ref="F399:F462" si="192">IF(E399&lt;0,NA(),D399)</f>
        <v>#N/A</v>
      </c>
      <c r="G399" t="e">
        <f t="shared" ref="G399:G462" si="193">IF(E399&lt;0,NA(),SUM(H399:AZ399))</f>
        <v>#N/A</v>
      </c>
      <c r="H399">
        <f t="shared" ref="H399:H464" si="194">$C$10*(EXP(-$C$7*D399)-EXP(-$C$5*D399))</f>
        <v>3.6368718106619773E-15</v>
      </c>
      <c r="I399">
        <f t="shared" si="145"/>
        <v>8.3553373324850036E-15</v>
      </c>
      <c r="J399">
        <f t="shared" si="152"/>
        <v>1.9195524498541678E-14</v>
      </c>
      <c r="K399">
        <f t="shared" si="160"/>
        <v>4.4099734829560234E-14</v>
      </c>
      <c r="L399">
        <f t="shared" si="168"/>
        <v>1.0131458570904258E-13</v>
      </c>
      <c r="M399">
        <f t="shared" si="176"/>
        <v>2.3275979588236665E-13</v>
      </c>
      <c r="N399">
        <f t="shared" si="184"/>
        <v>5.3474158927904054E-13</v>
      </c>
      <c r="O399">
        <f t="shared" si="143"/>
        <v>1.2285135679066682E-12</v>
      </c>
      <c r="P399">
        <f t="shared" si="150"/>
        <v>2.8223830290918461E-12</v>
      </c>
      <c r="Q399">
        <f t="shared" si="157"/>
        <v>6.4841334853787052E-12</v>
      </c>
      <c r="R399">
        <f t="shared" si="165"/>
        <v>1.489662693647142E-11</v>
      </c>
      <c r="S399">
        <f t="shared" si="173"/>
        <v>3.4223461713858491E-11</v>
      </c>
      <c r="T399">
        <f t="shared" si="181"/>
        <v>7.8624868346026531E-11</v>
      </c>
      <c r="U399">
        <f t="shared" si="140"/>
        <v>1.8063251386187825E-10</v>
      </c>
      <c r="V399">
        <f t="shared" si="147"/>
        <v>4.1498454306423739E-10</v>
      </c>
      <c r="W399">
        <f t="shared" si="154"/>
        <v>9.5338412393417152E-10</v>
      </c>
      <c r="X399">
        <f t="shared" si="162"/>
        <v>2.1903015496869447E-9</v>
      </c>
      <c r="Y399">
        <f t="shared" si="170"/>
        <v>5.0319915741456996E-9</v>
      </c>
      <c r="Z399">
        <f t="shared" si="178"/>
        <v>1.1560480887160213E-8</v>
      </c>
      <c r="AA399">
        <f t="shared" si="186"/>
        <v>2.6559010756111206E-8</v>
      </c>
      <c r="AB399">
        <f t="shared" si="144"/>
        <v>6.1016583931787004E-8</v>
      </c>
      <c r="AC399">
        <f t="shared" si="151"/>
        <v>1.4017929917996454E-7</v>
      </c>
      <c r="AD399">
        <f t="shared" si="159"/>
        <v>3.2204746074532494E-7</v>
      </c>
      <c r="AE399">
        <f t="shared" si="167"/>
        <v>7.3987077677825417E-7</v>
      </c>
      <c r="AF399">
        <f t="shared" si="175"/>
        <v>1.6997766883911151E-6</v>
      </c>
      <c r="AG399">
        <f t="shared" si="183"/>
        <v>3.905061371634364E-6</v>
      </c>
      <c r="AH399">
        <f t="shared" si="166"/>
        <v>8.9714751475177185E-6</v>
      </c>
      <c r="AI399">
        <f t="shared" si="174"/>
        <v>2.0611037487700776E-5</v>
      </c>
      <c r="AJ399">
        <f t="shared" si="182"/>
        <v>4.7351729713808206E-5</v>
      </c>
      <c r="AK399">
        <f t="shared" si="164"/>
        <v>1.0878570805703143E-4</v>
      </c>
      <c r="AL399">
        <f t="shared" si="172"/>
        <v>2.499239277845994E-4</v>
      </c>
      <c r="AM399">
        <f t="shared" si="180"/>
        <v>5.7417440944113431E-4</v>
      </c>
      <c r="AN399">
        <f t="shared" ref="AN399:AN430" si="195">$C$11*(EXP(-$C$7*($D399-($AN$14-1)*$C$3))-EXP(-$C$5*($D399-($AN$14-1)*$C$3)))</f>
        <v>1.319106399212849E-3</v>
      </c>
      <c r="AO399">
        <f t="shared" si="171"/>
        <v>3.0305107016837239E-3</v>
      </c>
      <c r="AP399">
        <f t="shared" si="179"/>
        <v>6.9622853156500082E-3</v>
      </c>
      <c r="AQ399">
        <f t="shared" si="187"/>
        <v>1.5995131378214355E-2</v>
      </c>
      <c r="AR399">
        <f t="shared" si="169"/>
        <v>3.6747162204232561E-2</v>
      </c>
      <c r="AS399">
        <f t="shared" si="177"/>
        <v>8.442280953932943E-2</v>
      </c>
      <c r="AT399">
        <f t="shared" si="185"/>
        <v>0.19377999836034945</v>
      </c>
    </row>
    <row r="400" spans="1:46" x14ac:dyDescent="0.2">
      <c r="A400">
        <v>386</v>
      </c>
      <c r="B400">
        <f t="shared" si="188"/>
        <v>38</v>
      </c>
      <c r="C400">
        <f t="shared" si="189"/>
        <v>5</v>
      </c>
      <c r="D400">
        <f t="shared" si="190"/>
        <v>925.33333333333337</v>
      </c>
      <c r="E400">
        <f t="shared" si="191"/>
        <v>-625.33333333333337</v>
      </c>
      <c r="F400" t="e">
        <f t="shared" si="192"/>
        <v>#N/A</v>
      </c>
      <c r="G400" t="e">
        <f t="shared" si="193"/>
        <v>#N/A</v>
      </c>
      <c r="H400">
        <f t="shared" si="194"/>
        <v>3.3158178177839579E-15</v>
      </c>
      <c r="I400">
        <f t="shared" si="145"/>
        <v>7.617748945516583E-15</v>
      </c>
      <c r="J400">
        <f t="shared" si="152"/>
        <v>1.7500991364990595E-14</v>
      </c>
      <c r="K400">
        <f t="shared" si="160"/>
        <v>4.0206719983564023E-14</v>
      </c>
      <c r="L400">
        <f t="shared" si="168"/>
        <v>9.2370786209892826E-14</v>
      </c>
      <c r="M400">
        <f t="shared" si="176"/>
        <v>2.1221234033817343E-13</v>
      </c>
      <c r="N400">
        <f t="shared" si="184"/>
        <v>4.875359325130598E-13</v>
      </c>
      <c r="O400">
        <f t="shared" si="143"/>
        <v>1.1200634473593949E-12</v>
      </c>
      <c r="P400">
        <f t="shared" si="150"/>
        <v>2.5732300789480898E-12</v>
      </c>
      <c r="Q400">
        <f t="shared" si="157"/>
        <v>5.9117303174331239E-12</v>
      </c>
      <c r="R400">
        <f t="shared" si="165"/>
        <v>1.3581589781643058E-11</v>
      </c>
      <c r="S400">
        <f t="shared" si="173"/>
        <v>3.1202299680835846E-11</v>
      </c>
      <c r="T400">
        <f t="shared" si="181"/>
        <v>7.1684060631001298E-11</v>
      </c>
      <c r="U400">
        <f t="shared" si="140"/>
        <v>1.6468672505267783E-10</v>
      </c>
      <c r="V400">
        <f t="shared" si="147"/>
        <v>3.7835074031572008E-10</v>
      </c>
      <c r="W400">
        <f t="shared" si="154"/>
        <v>8.692217460251561E-10</v>
      </c>
      <c r="X400">
        <f t="shared" si="162"/>
        <v>1.996947179573495E-9</v>
      </c>
      <c r="Y400">
        <f t="shared" si="170"/>
        <v>4.5877798803840855E-9</v>
      </c>
      <c r="Z400">
        <f t="shared" si="178"/>
        <v>1.0539950403371387E-8</v>
      </c>
      <c r="AA400">
        <f t="shared" si="186"/>
        <v>2.4214447380206099E-8</v>
      </c>
      <c r="AB400">
        <f t="shared" si="144"/>
        <v>5.5630191745610023E-8</v>
      </c>
      <c r="AC400">
        <f t="shared" si="151"/>
        <v>1.2780461949270376E-7</v>
      </c>
      <c r="AD400">
        <f t="shared" si="159"/>
        <v>2.936179123445811E-7</v>
      </c>
      <c r="AE400">
        <f t="shared" si="167"/>
        <v>6.7455682581576795E-7</v>
      </c>
      <c r="AF400">
        <f t="shared" si="175"/>
        <v>1.5497246323331882E-6</v>
      </c>
      <c r="AG400">
        <f t="shared" si="183"/>
        <v>3.5603322717190373E-6</v>
      </c>
      <c r="AH400">
        <f t="shared" si="166"/>
        <v>8.1794956475330304E-6</v>
      </c>
      <c r="AI400">
        <f t="shared" si="174"/>
        <v>1.8791546390053201E-5</v>
      </c>
      <c r="AJ400">
        <f t="shared" si="182"/>
        <v>4.3171636852209169E-5</v>
      </c>
      <c r="AK400">
        <f t="shared" si="164"/>
        <v>9.9182376469324112E-5</v>
      </c>
      <c r="AL400">
        <f t="shared" si="172"/>
        <v>2.2786126539001828E-4</v>
      </c>
      <c r="AM400">
        <f t="shared" si="180"/>
        <v>5.2348772144211373E-4</v>
      </c>
      <c r="AN400">
        <f t="shared" si="195"/>
        <v>1.2026589689634042E-3</v>
      </c>
      <c r="AO400">
        <f t="shared" si="171"/>
        <v>2.762984758541386E-3</v>
      </c>
      <c r="AP400">
        <f t="shared" si="179"/>
        <v>6.347672094036738E-3</v>
      </c>
      <c r="AQ400">
        <f t="shared" si="187"/>
        <v>1.4583120984961173E-2</v>
      </c>
      <c r="AR400">
        <f t="shared" si="169"/>
        <v>3.3503214172295286E-2</v>
      </c>
      <c r="AS400">
        <f t="shared" si="177"/>
        <v>7.6970174012036846E-2</v>
      </c>
      <c r="AT400">
        <f t="shared" si="185"/>
        <v>0.17680382811963441</v>
      </c>
    </row>
    <row r="401" spans="1:48" x14ac:dyDescent="0.2">
      <c r="A401">
        <v>387</v>
      </c>
      <c r="B401">
        <f t="shared" si="188"/>
        <v>38</v>
      </c>
      <c r="C401">
        <f t="shared" si="189"/>
        <v>6</v>
      </c>
      <c r="D401">
        <f t="shared" si="190"/>
        <v>928</v>
      </c>
      <c r="E401">
        <f t="shared" si="191"/>
        <v>-628</v>
      </c>
      <c r="F401" t="e">
        <f t="shared" si="192"/>
        <v>#N/A</v>
      </c>
      <c r="G401" t="e">
        <f t="shared" si="193"/>
        <v>#N/A</v>
      </c>
      <c r="H401">
        <f t="shared" si="194"/>
        <v>3.0231056724356695E-15</v>
      </c>
      <c r="I401">
        <f t="shared" si="145"/>
        <v>6.9452730258181194E-15</v>
      </c>
      <c r="J401">
        <f t="shared" si="152"/>
        <v>1.595604739952511E-14</v>
      </c>
      <c r="K401">
        <f t="shared" si="160"/>
        <v>3.6657370800178426E-14</v>
      </c>
      <c r="L401">
        <f t="shared" si="168"/>
        <v>8.4216523073362607E-14</v>
      </c>
      <c r="M401">
        <f t="shared" si="176"/>
        <v>1.9347876303588297E-13</v>
      </c>
      <c r="N401">
        <f t="shared" si="184"/>
        <v>4.4449747365235984E-13</v>
      </c>
      <c r="O401">
        <f t="shared" si="143"/>
        <v>1.0211870335696038E-12</v>
      </c>
      <c r="P401">
        <f t="shared" si="150"/>
        <v>2.346071731211412E-12</v>
      </c>
      <c r="Q401">
        <f t="shared" si="157"/>
        <v>5.3898574766951907E-12</v>
      </c>
      <c r="R401">
        <f t="shared" si="165"/>
        <v>1.2382640834296472E-11</v>
      </c>
      <c r="S401">
        <f t="shared" si="173"/>
        <v>2.8447838313750943E-11</v>
      </c>
      <c r="T401">
        <f t="shared" si="181"/>
        <v>6.5355970148454668E-11</v>
      </c>
      <c r="U401">
        <f t="shared" ref="U401:U464" si="196">$C$11*(EXP(-$C$7*($D401-($U$14-1)*$C$3))-EXP(-$C$5*($D401-($U$14-1)*$C$3)))</f>
        <v>1.5014859079753045E-10</v>
      </c>
      <c r="V401">
        <f t="shared" si="147"/>
        <v>3.4495087850849236E-10</v>
      </c>
      <c r="W401">
        <f t="shared" si="154"/>
        <v>7.924890133949747E-10</v>
      </c>
      <c r="X401">
        <f t="shared" si="162"/>
        <v>1.8206616520800614E-9</v>
      </c>
      <c r="Y401">
        <f t="shared" si="170"/>
        <v>4.182782089501102E-9</v>
      </c>
      <c r="Z401">
        <f t="shared" si="178"/>
        <v>9.6095098110419535E-9</v>
      </c>
      <c r="AA401">
        <f t="shared" si="186"/>
        <v>2.2076856224543524E-8</v>
      </c>
      <c r="AB401">
        <f t="shared" si="144"/>
        <v>5.07192968572784E-8</v>
      </c>
      <c r="AC401">
        <f t="shared" si="151"/>
        <v>1.1652234573312398E-7</v>
      </c>
      <c r="AD401">
        <f t="shared" si="159"/>
        <v>2.6769805372807064E-7</v>
      </c>
      <c r="AE401">
        <f t="shared" si="167"/>
        <v>6.1500862790668418E-7</v>
      </c>
      <c r="AF401">
        <f t="shared" si="175"/>
        <v>1.4129187983707839E-6</v>
      </c>
      <c r="AG401">
        <f t="shared" si="183"/>
        <v>3.2460349988658138E-6</v>
      </c>
      <c r="AH401">
        <f t="shared" si="166"/>
        <v>7.4574301269199262E-6</v>
      </c>
      <c r="AI401">
        <f t="shared" si="174"/>
        <v>1.7132675438596497E-5</v>
      </c>
      <c r="AJ401">
        <f t="shared" si="182"/>
        <v>3.9360552186027815E-5</v>
      </c>
      <c r="AK401">
        <f t="shared" ref="AK401:AK432" si="197">$C$11*(EXP(-$C$7*($D401-($AK$14-1)*$C$3))-EXP(-$C$5*($D401-($AK$14-1)*$C$3)))</f>
        <v>9.0426803095730208E-5</v>
      </c>
      <c r="AL401">
        <f t="shared" si="172"/>
        <v>2.0774623992741217E-4</v>
      </c>
      <c r="AM401">
        <f t="shared" si="180"/>
        <v>4.7727552812287512E-4</v>
      </c>
      <c r="AN401">
        <f t="shared" si="195"/>
        <v>1.0964912280701756E-3</v>
      </c>
      <c r="AO401">
        <f t="shared" si="171"/>
        <v>2.5190753399057793E-3</v>
      </c>
      <c r="AP401">
        <f t="shared" si="179"/>
        <v>5.7873153981267316E-3</v>
      </c>
      <c r="AQ401">
        <f t="shared" si="187"/>
        <v>1.329575935535437E-2</v>
      </c>
      <c r="AR401">
        <f t="shared" si="169"/>
        <v>3.0545633799864007E-2</v>
      </c>
      <c r="AS401">
        <f t="shared" si="177"/>
        <v>7.0175438596235928E-2</v>
      </c>
      <c r="AT401">
        <f t="shared" si="185"/>
        <v>0.16121653858511018</v>
      </c>
    </row>
    <row r="402" spans="1:48" x14ac:dyDescent="0.2">
      <c r="A402">
        <v>388</v>
      </c>
      <c r="B402">
        <f t="shared" si="188"/>
        <v>38</v>
      </c>
      <c r="C402">
        <f t="shared" si="189"/>
        <v>7</v>
      </c>
      <c r="D402">
        <f t="shared" si="190"/>
        <v>930.66666666666674</v>
      </c>
      <c r="E402">
        <f t="shared" si="191"/>
        <v>-630.66666666666674</v>
      </c>
      <c r="F402" t="e">
        <f t="shared" si="192"/>
        <v>#N/A</v>
      </c>
      <c r="G402" t="e">
        <f t="shared" si="193"/>
        <v>#N/A</v>
      </c>
      <c r="H402">
        <f t="shared" si="194"/>
        <v>2.7562334268474937E-15</v>
      </c>
      <c r="I402">
        <f t="shared" si="145"/>
        <v>6.332161606815137E-15</v>
      </c>
      <c r="J402">
        <f t="shared" si="152"/>
        <v>1.4547487242647859E-14</v>
      </c>
      <c r="K402">
        <f t="shared" si="160"/>
        <v>3.3421349329939907E-14</v>
      </c>
      <c r="L402">
        <f t="shared" si="168"/>
        <v>7.6782097994166459E-14</v>
      </c>
      <c r="M402">
        <f t="shared" si="176"/>
        <v>1.7639893931824033E-13</v>
      </c>
      <c r="N402">
        <f t="shared" si="184"/>
        <v>4.0525834283616751E-13</v>
      </c>
      <c r="O402">
        <f t="shared" si="143"/>
        <v>9.3103918352946013E-13</v>
      </c>
      <c r="P402">
        <f t="shared" si="150"/>
        <v>2.1389663571161472E-12</v>
      </c>
      <c r="Q402">
        <f t="shared" si="157"/>
        <v>4.914054271626638E-12</v>
      </c>
      <c r="R402">
        <f t="shared" si="165"/>
        <v>1.1289532116367347E-11</v>
      </c>
      <c r="S402">
        <f t="shared" si="173"/>
        <v>2.5936533941514733E-11</v>
      </c>
      <c r="T402">
        <f t="shared" si="181"/>
        <v>5.9586507745885487E-11</v>
      </c>
      <c r="U402">
        <f t="shared" si="196"/>
        <v>1.368938468554335E-10</v>
      </c>
      <c r="V402">
        <f t="shared" si="147"/>
        <v>3.1449947338410499E-10</v>
      </c>
      <c r="W402">
        <f t="shared" si="154"/>
        <v>7.2253005544751053E-10</v>
      </c>
      <c r="X402">
        <f t="shared" si="162"/>
        <v>1.659938172256944E-9</v>
      </c>
      <c r="Y402">
        <f t="shared" si="170"/>
        <v>3.8135364957366728E-9</v>
      </c>
      <c r="Z402">
        <f t="shared" si="178"/>
        <v>8.7612061987477489E-9</v>
      </c>
      <c r="AA402">
        <f t="shared" si="186"/>
        <v>2.0127966296582732E-8</v>
      </c>
      <c r="AB402">
        <f t="shared" si="144"/>
        <v>4.62419235486407E-8</v>
      </c>
      <c r="AC402">
        <f t="shared" si="151"/>
        <v>1.0623604302444447E-7</v>
      </c>
      <c r="AD402">
        <f t="shared" si="159"/>
        <v>2.440663357271468E-7</v>
      </c>
      <c r="AE402">
        <f t="shared" si="167"/>
        <v>5.6071719671985519E-7</v>
      </c>
      <c r="AF402">
        <f t="shared" si="175"/>
        <v>1.2881898429812932E-6</v>
      </c>
      <c r="AG402">
        <f t="shared" si="183"/>
        <v>2.9594831071130014E-6</v>
      </c>
      <c r="AH402">
        <f t="shared" si="166"/>
        <v>6.7991067535644374E-6</v>
      </c>
      <c r="AI402">
        <f t="shared" si="174"/>
        <v>1.5620245486537402E-5</v>
      </c>
      <c r="AJ402">
        <f t="shared" si="182"/>
        <v>3.5885900590070752E-5</v>
      </c>
      <c r="AK402">
        <f t="shared" si="197"/>
        <v>8.2444149950802804E-5</v>
      </c>
      <c r="AL402">
        <f t="shared" si="172"/>
        <v>1.8940691885523198E-4</v>
      </c>
      <c r="AM402">
        <f t="shared" si="180"/>
        <v>4.3514283222812383E-4</v>
      </c>
      <c r="AN402">
        <f t="shared" si="195"/>
        <v>9.9969571113839328E-4</v>
      </c>
      <c r="AO402">
        <f t="shared" si="171"/>
        <v>2.2966976377645273E-3</v>
      </c>
      <c r="AP402">
        <f t="shared" si="179"/>
        <v>5.276425596851376E-3</v>
      </c>
      <c r="AQ402">
        <f t="shared" si="187"/>
        <v>1.2122042806734849E-2</v>
      </c>
      <c r="AR402">
        <f t="shared" si="169"/>
        <v>2.7849141262599915E-2</v>
      </c>
      <c r="AS402">
        <f t="shared" si="177"/>
        <v>6.3980525512816938E-2</v>
      </c>
      <c r="AT402">
        <f t="shared" si="185"/>
        <v>0.14698797426010388</v>
      </c>
    </row>
    <row r="403" spans="1:48" x14ac:dyDescent="0.2">
      <c r="A403">
        <v>389</v>
      </c>
      <c r="B403">
        <f t="shared" si="188"/>
        <v>38</v>
      </c>
      <c r="C403">
        <f t="shared" si="189"/>
        <v>8</v>
      </c>
      <c r="D403">
        <f t="shared" si="190"/>
        <v>933.33333333333326</v>
      </c>
      <c r="E403">
        <f t="shared" si="191"/>
        <v>-633.33333333333326</v>
      </c>
      <c r="F403" t="e">
        <f t="shared" si="192"/>
        <v>#N/A</v>
      </c>
      <c r="G403" t="e">
        <f t="shared" si="193"/>
        <v>#N/A</v>
      </c>
      <c r="H403">
        <f t="shared" si="194"/>
        <v>2.5129199989727593E-15</v>
      </c>
      <c r="I403">
        <f t="shared" si="145"/>
        <v>5.7731741381183206E-15</v>
      </c>
      <c r="J403">
        <f t="shared" si="152"/>
        <v>1.3263271271135882E-14</v>
      </c>
      <c r="K403">
        <f t="shared" si="160"/>
        <v>3.0470995782066445E-14</v>
      </c>
      <c r="L403">
        <f t="shared" si="168"/>
        <v>7.0003965459962647E-14</v>
      </c>
      <c r="M403">
        <f t="shared" si="176"/>
        <v>1.608268799342567E-13</v>
      </c>
      <c r="N403">
        <f t="shared" si="184"/>
        <v>3.6948314483957272E-13</v>
      </c>
      <c r="O403">
        <f t="shared" si="143"/>
        <v>8.4884936135269685E-13</v>
      </c>
      <c r="P403">
        <f t="shared" si="150"/>
        <v>1.9501437300522533E-12</v>
      </c>
      <c r="Q403">
        <f t="shared" si="157"/>
        <v>4.4802537894375956E-12</v>
      </c>
      <c r="R403">
        <f t="shared" si="165"/>
        <v>1.0292920315792398E-11</v>
      </c>
      <c r="S403">
        <f t="shared" si="173"/>
        <v>2.3646921269732583E-11</v>
      </c>
      <c r="T403">
        <f t="shared" si="181"/>
        <v>5.4326359126572431E-11</v>
      </c>
      <c r="U403">
        <f t="shared" si="196"/>
        <v>1.2480919872334385E-10</v>
      </c>
      <c r="V403">
        <f t="shared" si="147"/>
        <v>2.8673624252400628E-10</v>
      </c>
      <c r="W403">
        <f t="shared" si="154"/>
        <v>6.5874690021071379E-10</v>
      </c>
      <c r="X403">
        <f t="shared" si="162"/>
        <v>1.5134029612628859E-9</v>
      </c>
      <c r="Y403">
        <f t="shared" si="170"/>
        <v>3.4768869841006376E-9</v>
      </c>
      <c r="Z403">
        <f t="shared" si="178"/>
        <v>7.9877887182940097E-9</v>
      </c>
      <c r="AA403">
        <f t="shared" si="186"/>
        <v>1.8351119521536408E-8</v>
      </c>
      <c r="AB403">
        <f t="shared" si="144"/>
        <v>4.2159801613485702E-8</v>
      </c>
      <c r="AC403">
        <f t="shared" si="151"/>
        <v>9.6857789520824752E-8</v>
      </c>
      <c r="AD403">
        <f t="shared" si="159"/>
        <v>2.2252076698244091E-7</v>
      </c>
      <c r="AE403">
        <f t="shared" si="167"/>
        <v>5.1121847797081694E-7</v>
      </c>
      <c r="AF403">
        <f t="shared" si="175"/>
        <v>1.174471649378331E-6</v>
      </c>
      <c r="AG403">
        <f t="shared" si="183"/>
        <v>2.698227303263082E-6</v>
      </c>
      <c r="AH403">
        <f t="shared" ref="AH403:AH434" si="198">$C$11*(EXP(-$C$7*($D403-($AH$14-1)*$C$3))-EXP(-$C$5*($D403-($AH$14-1)*$C$3)))</f>
        <v>6.1988985293327765E-6</v>
      </c>
      <c r="AI403">
        <f t="shared" si="174"/>
        <v>1.4241329086876202E-5</v>
      </c>
      <c r="AJ403">
        <f t="shared" si="182"/>
        <v>3.2717982590132244E-5</v>
      </c>
      <c r="AK403">
        <f t="shared" si="197"/>
        <v>7.5166185560213088E-5</v>
      </c>
      <c r="AL403">
        <f t="shared" si="172"/>
        <v>1.7268654740883733E-4</v>
      </c>
      <c r="AM403">
        <f t="shared" si="180"/>
        <v>3.9672950587729791E-4</v>
      </c>
      <c r="AN403">
        <f t="shared" si="195"/>
        <v>9.1144506156007744E-4</v>
      </c>
      <c r="AO403">
        <f t="shared" si="171"/>
        <v>2.0939508857684627E-3</v>
      </c>
      <c r="AP403">
        <f t="shared" si="179"/>
        <v>4.8106358758536359E-3</v>
      </c>
      <c r="AQ403">
        <f t="shared" si="187"/>
        <v>1.1051939034165585E-2</v>
      </c>
      <c r="AR403">
        <f t="shared" si="169"/>
        <v>2.5390688376147059E-2</v>
      </c>
      <c r="AS403">
        <f t="shared" si="177"/>
        <v>5.8332483939838579E-2</v>
      </c>
      <c r="AT403">
        <f t="shared" si="185"/>
        <v>0.1340127504531386</v>
      </c>
    </row>
    <row r="404" spans="1:48" x14ac:dyDescent="0.2">
      <c r="A404">
        <v>390</v>
      </c>
      <c r="B404">
        <f t="shared" si="188"/>
        <v>38</v>
      </c>
      <c r="C404">
        <f t="shared" si="189"/>
        <v>9</v>
      </c>
      <c r="D404">
        <f t="shared" si="190"/>
        <v>936</v>
      </c>
      <c r="E404">
        <f t="shared" si="191"/>
        <v>-636</v>
      </c>
      <c r="F404" t="e">
        <f t="shared" si="192"/>
        <v>#N/A</v>
      </c>
      <c r="G404" t="e">
        <f t="shared" si="193"/>
        <v>#N/A</v>
      </c>
      <c r="H404">
        <f t="shared" si="194"/>
        <v>2.2910856750111426E-15</v>
      </c>
      <c r="I404">
        <f t="shared" si="145"/>
        <v>5.2635326920851614E-15</v>
      </c>
      <c r="J404">
        <f t="shared" si="152"/>
        <v>1.209242268974268E-14</v>
      </c>
      <c r="K404">
        <f t="shared" si="160"/>
        <v>2.7781092103272481E-14</v>
      </c>
      <c r="L404">
        <f t="shared" si="168"/>
        <v>6.3824189598100438E-14</v>
      </c>
      <c r="M404">
        <f t="shared" si="176"/>
        <v>1.4662948320071373E-13</v>
      </c>
      <c r="N404">
        <f t="shared" si="184"/>
        <v>3.3686609229345048E-13</v>
      </c>
      <c r="O404">
        <f t="shared" si="143"/>
        <v>7.73915052143532E-13</v>
      </c>
      <c r="P404">
        <f t="shared" si="150"/>
        <v>1.7779898946094333E-12</v>
      </c>
      <c r="Q404">
        <f t="shared" si="157"/>
        <v>4.0847481342784159E-12</v>
      </c>
      <c r="R404">
        <f t="shared" si="165"/>
        <v>9.3842869248456497E-12</v>
      </c>
      <c r="S404">
        <f t="shared" si="173"/>
        <v>2.1559429906780766E-11</v>
      </c>
      <c r="T404">
        <f t="shared" si="181"/>
        <v>4.9530563337185893E-11</v>
      </c>
      <c r="U404">
        <f t="shared" si="196"/>
        <v>1.1379135325500378E-10</v>
      </c>
      <c r="V404">
        <f t="shared" si="147"/>
        <v>2.6142388059381872E-10</v>
      </c>
      <c r="W404">
        <f t="shared" si="154"/>
        <v>6.0059436319012189E-10</v>
      </c>
      <c r="X404">
        <f t="shared" si="162"/>
        <v>1.3798035140339697E-9</v>
      </c>
      <c r="Y404">
        <f t="shared" si="170"/>
        <v>3.1699560535798992E-9</v>
      </c>
      <c r="Z404">
        <f t="shared" si="178"/>
        <v>7.2826466083202471E-9</v>
      </c>
      <c r="AA404">
        <f t="shared" si="186"/>
        <v>1.6731128358004412E-8</v>
      </c>
      <c r="AB404">
        <f t="shared" si="144"/>
        <v>3.8438039244167821E-8</v>
      </c>
      <c r="AC404">
        <f t="shared" si="151"/>
        <v>8.8307424898174111E-8</v>
      </c>
      <c r="AD404">
        <f t="shared" si="159"/>
        <v>2.0287718742911363E-7</v>
      </c>
      <c r="AE404">
        <f t="shared" si="167"/>
        <v>4.6608938293249603E-7</v>
      </c>
      <c r="AF404">
        <f t="shared" si="175"/>
        <v>1.0707922149122809E-6</v>
      </c>
      <c r="AG404">
        <f t="shared" si="183"/>
        <v>2.4600345116267376E-6</v>
      </c>
      <c r="AH404">
        <f t="shared" si="198"/>
        <v>5.6516751934831363E-6</v>
      </c>
      <c r="AI404">
        <f t="shared" si="174"/>
        <v>1.2984139995463257E-5</v>
      </c>
      <c r="AJ404">
        <f t="shared" si="182"/>
        <v>2.9829720507679708E-5</v>
      </c>
      <c r="AK404">
        <f t="shared" si="197"/>
        <v>6.8530701754386002E-5</v>
      </c>
      <c r="AL404">
        <f t="shared" si="172"/>
        <v>1.5744220874411129E-4</v>
      </c>
      <c r="AM404">
        <f t="shared" si="180"/>
        <v>3.6170721238292089E-4</v>
      </c>
      <c r="AN404">
        <f t="shared" si="195"/>
        <v>8.3098495970964812E-4</v>
      </c>
      <c r="AO404">
        <f t="shared" si="171"/>
        <v>1.9091021124915007E-3</v>
      </c>
      <c r="AP404">
        <f t="shared" si="179"/>
        <v>4.3859649122807032E-3</v>
      </c>
      <c r="AQ404">
        <f t="shared" si="187"/>
        <v>1.0076301359623119E-2</v>
      </c>
      <c r="AR404">
        <f t="shared" si="169"/>
        <v>2.3149261592506919E-2</v>
      </c>
      <c r="AS404">
        <f t="shared" si="177"/>
        <v>5.3183037421416487E-2</v>
      </c>
      <c r="AT404">
        <f t="shared" si="185"/>
        <v>0.12218251846832767</v>
      </c>
    </row>
    <row r="405" spans="1:48" s="1" customFormat="1" x14ac:dyDescent="0.2">
      <c r="A405" s="1">
        <v>391</v>
      </c>
      <c r="B405" s="1">
        <f t="shared" si="188"/>
        <v>39</v>
      </c>
      <c r="C405" s="1">
        <f t="shared" si="189"/>
        <v>0</v>
      </c>
      <c r="D405" s="1">
        <f t="shared" si="190"/>
        <v>936</v>
      </c>
      <c r="E405" s="1">
        <f t="shared" si="191"/>
        <v>-636</v>
      </c>
      <c r="F405" s="1" t="e">
        <f t="shared" si="192"/>
        <v>#N/A</v>
      </c>
      <c r="G405" s="1" t="e">
        <f t="shared" si="193"/>
        <v>#N/A</v>
      </c>
      <c r="H405" s="1">
        <f t="shared" si="194"/>
        <v>2.2910856750111426E-15</v>
      </c>
      <c r="I405" s="1">
        <f t="shared" si="145"/>
        <v>5.2635326920851614E-15</v>
      </c>
      <c r="J405" s="1">
        <f t="shared" si="152"/>
        <v>1.209242268974268E-14</v>
      </c>
      <c r="K405" s="1">
        <f t="shared" si="160"/>
        <v>2.7781092103272481E-14</v>
      </c>
      <c r="L405" s="1">
        <f t="shared" si="168"/>
        <v>6.3824189598100438E-14</v>
      </c>
      <c r="M405" s="1">
        <f t="shared" si="176"/>
        <v>1.4662948320071373E-13</v>
      </c>
      <c r="N405" s="1">
        <f t="shared" si="184"/>
        <v>3.3686609229345048E-13</v>
      </c>
      <c r="O405" s="1">
        <f t="shared" ref="O405:O464" si="199">$C$11*(EXP(-$C$7*($D405-($O$14-1)*$C$3))-EXP(-$C$5*($D405-($O$14-1)*$C$3)))</f>
        <v>7.73915052143532E-13</v>
      </c>
      <c r="P405" s="1">
        <f t="shared" si="150"/>
        <v>1.7779898946094333E-12</v>
      </c>
      <c r="Q405" s="1">
        <f t="shared" si="157"/>
        <v>4.0847481342784159E-12</v>
      </c>
      <c r="R405" s="1">
        <f t="shared" si="165"/>
        <v>9.3842869248456497E-12</v>
      </c>
      <c r="S405" s="1">
        <f t="shared" si="173"/>
        <v>2.1559429906780766E-11</v>
      </c>
      <c r="T405" s="1">
        <f t="shared" si="181"/>
        <v>4.9530563337185893E-11</v>
      </c>
      <c r="U405" s="1">
        <f t="shared" si="196"/>
        <v>1.1379135325500378E-10</v>
      </c>
      <c r="V405" s="1">
        <f t="shared" si="147"/>
        <v>2.6142388059381872E-10</v>
      </c>
      <c r="W405" s="1">
        <f t="shared" si="154"/>
        <v>6.0059436319012189E-10</v>
      </c>
      <c r="X405" s="1">
        <f t="shared" si="162"/>
        <v>1.3798035140339697E-9</v>
      </c>
      <c r="Y405" s="1">
        <f t="shared" si="170"/>
        <v>3.1699560535798992E-9</v>
      </c>
      <c r="Z405" s="1">
        <f t="shared" si="178"/>
        <v>7.2826466083202471E-9</v>
      </c>
      <c r="AA405" s="1">
        <f t="shared" si="186"/>
        <v>1.6731128358004412E-8</v>
      </c>
      <c r="AB405" s="1">
        <f t="shared" si="144"/>
        <v>3.8438039244167821E-8</v>
      </c>
      <c r="AC405" s="1">
        <f t="shared" si="151"/>
        <v>8.8307424898174111E-8</v>
      </c>
      <c r="AD405" s="1">
        <f t="shared" si="159"/>
        <v>2.0287718742911363E-7</v>
      </c>
      <c r="AE405" s="1">
        <f t="shared" si="167"/>
        <v>4.6608938293249603E-7</v>
      </c>
      <c r="AF405" s="1">
        <f t="shared" si="175"/>
        <v>1.0707922149122809E-6</v>
      </c>
      <c r="AG405" s="1">
        <f t="shared" si="183"/>
        <v>2.4600345116267376E-6</v>
      </c>
      <c r="AH405" s="1">
        <f t="shared" si="198"/>
        <v>5.6516751934831363E-6</v>
      </c>
      <c r="AI405" s="1">
        <f t="shared" si="174"/>
        <v>1.2984139995463257E-5</v>
      </c>
      <c r="AJ405" s="1">
        <f t="shared" si="182"/>
        <v>2.9829720507679708E-5</v>
      </c>
      <c r="AK405" s="1">
        <f t="shared" si="197"/>
        <v>6.8530701754386002E-5</v>
      </c>
      <c r="AL405" s="1">
        <f t="shared" si="172"/>
        <v>1.5744220874411129E-4</v>
      </c>
      <c r="AM405" s="1">
        <f t="shared" si="180"/>
        <v>3.6170721238292089E-4</v>
      </c>
      <c r="AN405" s="1">
        <f t="shared" si="195"/>
        <v>8.3098495970964812E-4</v>
      </c>
      <c r="AO405" s="1">
        <f t="shared" si="171"/>
        <v>1.9091021124915007E-3</v>
      </c>
      <c r="AP405" s="1">
        <f t="shared" si="179"/>
        <v>4.3859649122807032E-3</v>
      </c>
      <c r="AQ405" s="1">
        <f t="shared" si="187"/>
        <v>1.0076301359623119E-2</v>
      </c>
      <c r="AR405" s="1">
        <f t="shared" si="169"/>
        <v>2.3149261592506919E-2</v>
      </c>
      <c r="AS405" s="1">
        <f t="shared" si="177"/>
        <v>5.3183037421416487E-2</v>
      </c>
      <c r="AT405" s="1">
        <f t="shared" si="185"/>
        <v>0.12218251846832767</v>
      </c>
      <c r="AU405" s="1">
        <f t="shared" ref="AU405:AU436" si="200">$C$11*(EXP(-$C$7*($D405-($AU$14-1)*$C$3))-EXP(-$C$5*($D405-($AU$14-1)*$C$3)))</f>
        <v>0</v>
      </c>
    </row>
    <row r="406" spans="1:48" x14ac:dyDescent="0.2">
      <c r="A406">
        <v>392</v>
      </c>
      <c r="B406">
        <f t="shared" si="188"/>
        <v>39</v>
      </c>
      <c r="C406">
        <f t="shared" si="189"/>
        <v>1</v>
      </c>
      <c r="D406">
        <f t="shared" si="190"/>
        <v>938.66666666666674</v>
      </c>
      <c r="E406">
        <f t="shared" si="191"/>
        <v>-638.66666666666674</v>
      </c>
      <c r="F406" t="e">
        <f t="shared" si="192"/>
        <v>#N/A</v>
      </c>
      <c r="G406" t="e">
        <f t="shared" si="193"/>
        <v>#N/A</v>
      </c>
      <c r="H406">
        <f t="shared" si="194"/>
        <v>2.0888343331212434E-15</v>
      </c>
      <c r="I406">
        <f t="shared" si="145"/>
        <v>4.7988811246354021E-15</v>
      </c>
      <c r="J406">
        <f t="shared" si="152"/>
        <v>1.1024933707390016E-14</v>
      </c>
      <c r="K406">
        <f t="shared" si="160"/>
        <v>2.5328646427260551E-14</v>
      </c>
      <c r="L406">
        <f t="shared" si="168"/>
        <v>5.818994897059146E-14</v>
      </c>
      <c r="M406">
        <f t="shared" si="176"/>
        <v>1.3368539731975963E-13</v>
      </c>
      <c r="N406">
        <f t="shared" si="184"/>
        <v>3.0712839197666482E-13</v>
      </c>
      <c r="O406">
        <f t="shared" si="199"/>
        <v>7.0559575727295899E-13</v>
      </c>
      <c r="P406">
        <f t="shared" si="150"/>
        <v>1.6210333713446704E-12</v>
      </c>
      <c r="Q406">
        <f t="shared" si="157"/>
        <v>3.7241567341178421E-12</v>
      </c>
      <c r="R406">
        <f t="shared" si="165"/>
        <v>8.5558654284645904E-12</v>
      </c>
      <c r="S406">
        <f t="shared" si="173"/>
        <v>1.9656217086506555E-11</v>
      </c>
      <c r="T406">
        <f t="shared" si="181"/>
        <v>4.5158128465469395E-11</v>
      </c>
      <c r="U406">
        <f t="shared" si="196"/>
        <v>1.0374613576605896E-10</v>
      </c>
      <c r="V406">
        <f t="shared" si="147"/>
        <v>2.38346030983542E-10</v>
      </c>
      <c r="W406">
        <f t="shared" si="154"/>
        <v>5.475753874217342E-10</v>
      </c>
      <c r="X406">
        <f t="shared" si="162"/>
        <v>1.2579978935364204E-9</v>
      </c>
      <c r="Y406">
        <f t="shared" si="170"/>
        <v>2.8901202217900425E-9</v>
      </c>
      <c r="Z406">
        <f t="shared" si="178"/>
        <v>6.6397526890277767E-9</v>
      </c>
      <c r="AA406">
        <f t="shared" si="186"/>
        <v>1.5254145982946695E-8</v>
      </c>
      <c r="AB406">
        <f t="shared" si="144"/>
        <v>3.5044824794991002E-8</v>
      </c>
      <c r="AC406">
        <f t="shared" si="151"/>
        <v>8.0511865186330943E-8</v>
      </c>
      <c r="AD406">
        <f t="shared" si="159"/>
        <v>1.8496769419456248E-7</v>
      </c>
      <c r="AE406">
        <f t="shared" si="167"/>
        <v>4.2494417209777718E-7</v>
      </c>
      <c r="AF406">
        <f t="shared" si="175"/>
        <v>9.7626534290858719E-7</v>
      </c>
      <c r="AG406">
        <f t="shared" si="183"/>
        <v>2.2428687868794212E-6</v>
      </c>
      <c r="AH406">
        <f t="shared" si="198"/>
        <v>5.1527593719251736E-6</v>
      </c>
      <c r="AI406">
        <f t="shared" si="174"/>
        <v>1.1837932428452007E-5</v>
      </c>
      <c r="AJ406">
        <f t="shared" si="182"/>
        <v>2.7196427014257753E-5</v>
      </c>
      <c r="AK406">
        <f t="shared" si="197"/>
        <v>6.2480981946149621E-5</v>
      </c>
      <c r="AL406">
        <f t="shared" si="172"/>
        <v>1.435436023602829E-4</v>
      </c>
      <c r="AM406">
        <f t="shared" si="180"/>
        <v>3.29776599803211E-4</v>
      </c>
      <c r="AN406">
        <f t="shared" si="195"/>
        <v>7.5762767542092804E-4</v>
      </c>
      <c r="AO406">
        <f t="shared" si="171"/>
        <v>1.7405713289124955E-3</v>
      </c>
      <c r="AP406">
        <f t="shared" si="179"/>
        <v>3.998782844553574E-3</v>
      </c>
      <c r="AQ406">
        <f t="shared" si="187"/>
        <v>9.1867905510581074E-3</v>
      </c>
      <c r="AR406">
        <f t="shared" si="169"/>
        <v>2.1105702387405507E-2</v>
      </c>
      <c r="AS406">
        <f t="shared" si="177"/>
        <v>4.8488171226939228E-2</v>
      </c>
      <c r="AT406">
        <f t="shared" si="185"/>
        <v>0.11139656241541207</v>
      </c>
      <c r="AU406">
        <f t="shared" si="200"/>
        <v>0.21171434591476873</v>
      </c>
    </row>
    <row r="407" spans="1:48" x14ac:dyDescent="0.2">
      <c r="A407">
        <v>393</v>
      </c>
      <c r="B407">
        <f t="shared" si="188"/>
        <v>39</v>
      </c>
      <c r="C407">
        <f t="shared" si="189"/>
        <v>2</v>
      </c>
      <c r="D407">
        <f t="shared" si="190"/>
        <v>941.33333333333326</v>
      </c>
      <c r="E407">
        <f t="shared" si="191"/>
        <v>-641.33333333333326</v>
      </c>
      <c r="F407" t="e">
        <f t="shared" si="192"/>
        <v>#N/A</v>
      </c>
      <c r="G407" t="e">
        <f t="shared" si="193"/>
        <v>#N/A</v>
      </c>
      <c r="H407">
        <f t="shared" si="194"/>
        <v>1.9044372363791453E-15</v>
      </c>
      <c r="I407">
        <f t="shared" si="145"/>
        <v>4.375247841247663E-15</v>
      </c>
      <c r="J407">
        <f t="shared" si="152"/>
        <v>1.0051679995891039E-14</v>
      </c>
      <c r="K407">
        <f t="shared" si="160"/>
        <v>2.3092696552473285E-14</v>
      </c>
      <c r="L407">
        <f t="shared" si="168"/>
        <v>5.3053085084543534E-14</v>
      </c>
      <c r="M407">
        <f t="shared" si="176"/>
        <v>1.2188398312826581E-13</v>
      </c>
      <c r="N407">
        <f t="shared" si="184"/>
        <v>2.8001586183985064E-13</v>
      </c>
      <c r="O407">
        <f t="shared" si="199"/>
        <v>6.433075197370269E-13</v>
      </c>
      <c r="P407">
        <f t="shared" si="150"/>
        <v>1.4779325793582911E-12</v>
      </c>
      <c r="Q407">
        <f t="shared" si="157"/>
        <v>3.3953974454107761E-12</v>
      </c>
      <c r="R407">
        <f t="shared" si="165"/>
        <v>7.8005749202089874E-12</v>
      </c>
      <c r="S407">
        <f t="shared" si="173"/>
        <v>1.7921015157750386E-11</v>
      </c>
      <c r="T407">
        <f t="shared" si="181"/>
        <v>4.1171681263169599E-11</v>
      </c>
      <c r="U407">
        <f t="shared" si="196"/>
        <v>9.4587685078930344E-11</v>
      </c>
      <c r="V407">
        <f t="shared" si="147"/>
        <v>2.173054365062898E-10</v>
      </c>
      <c r="W407">
        <f t="shared" si="154"/>
        <v>4.992367948933754E-10</v>
      </c>
      <c r="X407">
        <f t="shared" si="162"/>
        <v>1.1469449700960251E-9</v>
      </c>
      <c r="Y407">
        <f t="shared" si="170"/>
        <v>2.6349876008428556E-9</v>
      </c>
      <c r="Z407">
        <f t="shared" si="178"/>
        <v>6.0536118450515453E-9</v>
      </c>
      <c r="AA407">
        <f t="shared" si="186"/>
        <v>1.3907547936402554E-8</v>
      </c>
      <c r="AB407">
        <f t="shared" ref="AB407:AB464" si="201">$C$11*(EXP(-$C$7*($D407-($AB$14-1)*$C$3))-EXP(-$C$5*($D407-($AB$14-1)*$C$3)))</f>
        <v>3.1951154873176046E-8</v>
      </c>
      <c r="AC407">
        <f t="shared" si="151"/>
        <v>7.340447808614566E-8</v>
      </c>
      <c r="AD407">
        <f t="shared" si="159"/>
        <v>1.6863920645394284E-7</v>
      </c>
      <c r="AE407">
        <f t="shared" si="167"/>
        <v>3.8743115808329911E-7</v>
      </c>
      <c r="AF407">
        <f t="shared" si="175"/>
        <v>8.9008306792976397E-7</v>
      </c>
      <c r="AG407">
        <f t="shared" si="183"/>
        <v>2.0448739118832644E-6</v>
      </c>
      <c r="AH407">
        <f t="shared" si="198"/>
        <v>4.6978865975133163E-6</v>
      </c>
      <c r="AI407">
        <f t="shared" si="174"/>
        <v>1.079290921305233E-5</v>
      </c>
      <c r="AJ407">
        <f t="shared" si="182"/>
        <v>2.4795594117331113E-5</v>
      </c>
      <c r="AK407">
        <f t="shared" si="197"/>
        <v>5.6965316347504813E-5</v>
      </c>
      <c r="AL407">
        <f t="shared" si="172"/>
        <v>1.30871930360529E-4</v>
      </c>
      <c r="AM407">
        <f t="shared" si="180"/>
        <v>3.0066474224085241E-4</v>
      </c>
      <c r="AN407">
        <f t="shared" si="195"/>
        <v>6.9074618963534942E-4</v>
      </c>
      <c r="AO407">
        <f t="shared" si="171"/>
        <v>1.5869180235091906E-3</v>
      </c>
      <c r="AP407">
        <f t="shared" si="179"/>
        <v>3.6457802462403067E-3</v>
      </c>
      <c r="AQ407">
        <f t="shared" si="187"/>
        <v>8.3758035430738526E-3</v>
      </c>
      <c r="AR407">
        <f t="shared" ref="AR407:AR438" si="202">$C$11*(EXP(-$C$7*($D407-($AR$14-1)*$C$3))-EXP(-$C$5*($D407-($AR$14-1)*$C$3)))</f>
        <v>1.9242543503414547E-2</v>
      </c>
      <c r="AS407">
        <f t="shared" si="177"/>
        <v>4.4207756136662314E-2</v>
      </c>
      <c r="AT407">
        <f t="shared" si="185"/>
        <v>0.10156275308960366</v>
      </c>
      <c r="AU407">
        <f t="shared" si="200"/>
        <v>0.22636765044372925</v>
      </c>
    </row>
    <row r="408" spans="1:48" x14ac:dyDescent="0.2">
      <c r="A408">
        <v>394</v>
      </c>
      <c r="B408">
        <f t="shared" si="188"/>
        <v>39</v>
      </c>
      <c r="C408">
        <f t="shared" si="189"/>
        <v>3</v>
      </c>
      <c r="D408">
        <f t="shared" si="190"/>
        <v>944</v>
      </c>
      <c r="E408">
        <f t="shared" si="191"/>
        <v>-644</v>
      </c>
      <c r="F408" t="e">
        <f t="shared" si="192"/>
        <v>#N/A</v>
      </c>
      <c r="G408" t="e">
        <f t="shared" si="193"/>
        <v>#N/A</v>
      </c>
      <c r="H408">
        <f t="shared" si="194"/>
        <v>1.7363182564545292E-15</v>
      </c>
      <c r="I408">
        <f t="shared" si="145"/>
        <v>3.9890118498812766E-15</v>
      </c>
      <c r="J408">
        <f t="shared" si="152"/>
        <v>9.1643427000446034E-15</v>
      </c>
      <c r="K408">
        <f t="shared" si="160"/>
        <v>2.1054130768340649E-14</v>
      </c>
      <c r="L408">
        <f t="shared" si="168"/>
        <v>4.8369690758970725E-14</v>
      </c>
      <c r="M408">
        <f t="shared" si="176"/>
        <v>1.1112436841308993E-13</v>
      </c>
      <c r="N408">
        <f t="shared" si="184"/>
        <v>2.552967583924018E-13</v>
      </c>
      <c r="O408">
        <f t="shared" si="199"/>
        <v>5.8651793280285502E-13</v>
      </c>
      <c r="P408">
        <f t="shared" si="150"/>
        <v>1.3474643691737975E-12</v>
      </c>
      <c r="Q408">
        <f t="shared" si="157"/>
        <v>3.0956602085741175E-12</v>
      </c>
      <c r="R408">
        <f t="shared" si="165"/>
        <v>7.1119595784377348E-12</v>
      </c>
      <c r="S408">
        <f t="shared" si="173"/>
        <v>1.6338992537113667E-11</v>
      </c>
      <c r="T408">
        <f t="shared" si="181"/>
        <v>3.7537147699382605E-11</v>
      </c>
      <c r="U408">
        <f t="shared" si="196"/>
        <v>8.6237719627123077E-11</v>
      </c>
      <c r="V408">
        <f t="shared" si="147"/>
        <v>1.981222533487436E-10</v>
      </c>
      <c r="W408">
        <f t="shared" si="154"/>
        <v>4.5516541302001529E-10</v>
      </c>
      <c r="X408">
        <f t="shared" si="162"/>
        <v>1.0456955223752753E-9</v>
      </c>
      <c r="Y408">
        <f t="shared" si="170"/>
        <v>2.402377452760488E-9</v>
      </c>
      <c r="Z408">
        <f t="shared" si="178"/>
        <v>5.5192140561358803E-9</v>
      </c>
      <c r="AA408">
        <f t="shared" si="186"/>
        <v>1.2679824214319598E-8</v>
      </c>
      <c r="AB408">
        <f t="shared" si="201"/>
        <v>2.9130586433280992E-8</v>
      </c>
      <c r="AC408">
        <f t="shared" si="151"/>
        <v>6.6924513432017646E-8</v>
      </c>
      <c r="AD408">
        <f t="shared" si="159"/>
        <v>1.5375215697667134E-7</v>
      </c>
      <c r="AE408">
        <f t="shared" si="167"/>
        <v>3.532296995926965E-7</v>
      </c>
      <c r="AF408">
        <f t="shared" si="175"/>
        <v>8.1150874971645335E-7</v>
      </c>
      <c r="AG408">
        <f t="shared" si="183"/>
        <v>1.8643575317299811E-6</v>
      </c>
      <c r="AH408">
        <f t="shared" si="198"/>
        <v>4.2831688596491243E-6</v>
      </c>
      <c r="AI408">
        <f t="shared" si="174"/>
        <v>9.8401380465069519E-6</v>
      </c>
      <c r="AJ408">
        <f t="shared" si="182"/>
        <v>2.2606700773932549E-5</v>
      </c>
      <c r="AK408">
        <f t="shared" si="197"/>
        <v>5.1936559981853035E-5</v>
      </c>
      <c r="AL408">
        <f t="shared" si="172"/>
        <v>1.1931888203071885E-4</v>
      </c>
      <c r="AM408">
        <f t="shared" si="180"/>
        <v>2.7412280701754406E-4</v>
      </c>
      <c r="AN408">
        <f t="shared" si="195"/>
        <v>6.297688349764446E-4</v>
      </c>
      <c r="AO408">
        <f t="shared" si="171"/>
        <v>1.4468288495316827E-3</v>
      </c>
      <c r="AP408">
        <f t="shared" si="179"/>
        <v>3.3239398388385934E-3</v>
      </c>
      <c r="AQ408">
        <f t="shared" si="187"/>
        <v>7.6364084499660045E-3</v>
      </c>
      <c r="AR408">
        <f t="shared" si="202"/>
        <v>1.7543859649122806E-2</v>
      </c>
      <c r="AS408">
        <f t="shared" si="177"/>
        <v>4.0305205438492468E-2</v>
      </c>
      <c r="AT408">
        <f t="shared" si="185"/>
        <v>9.2597046304671707E-2</v>
      </c>
      <c r="AU408">
        <f t="shared" si="200"/>
        <v>0.21163565845759974</v>
      </c>
    </row>
    <row r="409" spans="1:48" x14ac:dyDescent="0.2">
      <c r="A409">
        <v>395</v>
      </c>
      <c r="B409">
        <f t="shared" si="188"/>
        <v>39</v>
      </c>
      <c r="C409">
        <f t="shared" si="189"/>
        <v>4</v>
      </c>
      <c r="D409">
        <f t="shared" si="190"/>
        <v>946.66666666666663</v>
      </c>
      <c r="E409">
        <f t="shared" si="191"/>
        <v>-646.66666666666663</v>
      </c>
      <c r="F409" t="e">
        <f t="shared" si="192"/>
        <v>#N/A</v>
      </c>
      <c r="G409" t="e">
        <f t="shared" si="193"/>
        <v>#N/A</v>
      </c>
      <c r="H409">
        <f t="shared" si="194"/>
        <v>1.5830404017037896E-15</v>
      </c>
      <c r="I409">
        <f t="shared" ref="I409:I464" si="203">$C$11*(EXP(-$C$7*($D409-($I$14-1)*$C$3))-EXP(-$C$5*($D409-($I$14-1)*$C$3)))</f>
        <v>3.6368718106619773E-15</v>
      </c>
      <c r="J409">
        <f t="shared" si="152"/>
        <v>8.3553373324850036E-15</v>
      </c>
      <c r="K409">
        <f t="shared" si="160"/>
        <v>1.9195524498541678E-14</v>
      </c>
      <c r="L409">
        <f t="shared" si="168"/>
        <v>4.4099734829560234E-14</v>
      </c>
      <c r="M409">
        <f t="shared" si="176"/>
        <v>1.0131458570904258E-13</v>
      </c>
      <c r="N409">
        <f t="shared" si="184"/>
        <v>2.3275979588236665E-13</v>
      </c>
      <c r="O409">
        <f t="shared" si="199"/>
        <v>5.3474158927904054E-13</v>
      </c>
      <c r="P409">
        <f t="shared" si="150"/>
        <v>1.2285135679066682E-12</v>
      </c>
      <c r="Q409">
        <f t="shared" si="157"/>
        <v>2.8223830290918461E-12</v>
      </c>
      <c r="R409">
        <f t="shared" si="165"/>
        <v>6.4841334853787052E-12</v>
      </c>
      <c r="S409">
        <f t="shared" si="173"/>
        <v>1.489662693647142E-11</v>
      </c>
      <c r="T409">
        <f t="shared" si="181"/>
        <v>3.4223461713858491E-11</v>
      </c>
      <c r="U409">
        <f t="shared" si="196"/>
        <v>7.8624868346026531E-11</v>
      </c>
      <c r="V409">
        <f t="shared" si="147"/>
        <v>1.8063251386187825E-10</v>
      </c>
      <c r="W409">
        <f t="shared" si="154"/>
        <v>4.1498454306423739E-10</v>
      </c>
      <c r="X409">
        <f t="shared" si="162"/>
        <v>9.5338412393417152E-10</v>
      </c>
      <c r="Y409">
        <f t="shared" si="170"/>
        <v>2.1903015496869447E-9</v>
      </c>
      <c r="Z409">
        <f t="shared" si="178"/>
        <v>5.0319915741456996E-9</v>
      </c>
      <c r="AA409">
        <f t="shared" si="186"/>
        <v>1.1560480887160213E-8</v>
      </c>
      <c r="AB409">
        <f t="shared" si="201"/>
        <v>2.6559010756111206E-8</v>
      </c>
      <c r="AC409">
        <f t="shared" si="151"/>
        <v>6.1016583931787004E-8</v>
      </c>
      <c r="AD409">
        <f t="shared" si="159"/>
        <v>1.4017929917996454E-7</v>
      </c>
      <c r="AE409">
        <f t="shared" si="167"/>
        <v>3.2204746074532494E-7</v>
      </c>
      <c r="AF409">
        <f t="shared" si="175"/>
        <v>7.3987077677825417E-7</v>
      </c>
      <c r="AG409">
        <f t="shared" si="183"/>
        <v>1.6997766883911151E-6</v>
      </c>
      <c r="AH409">
        <f t="shared" si="198"/>
        <v>3.905061371634364E-6</v>
      </c>
      <c r="AI409">
        <f t="shared" si="174"/>
        <v>8.9714751475177185E-6</v>
      </c>
      <c r="AJ409">
        <f t="shared" si="182"/>
        <v>2.0611037487700776E-5</v>
      </c>
      <c r="AK409">
        <f t="shared" si="197"/>
        <v>4.7351729713808206E-5</v>
      </c>
      <c r="AL409">
        <f t="shared" si="172"/>
        <v>1.0878570805703143E-4</v>
      </c>
      <c r="AM409">
        <f t="shared" si="180"/>
        <v>2.499239277845994E-4</v>
      </c>
      <c r="AN409">
        <f t="shared" si="195"/>
        <v>5.7417440944113431E-4</v>
      </c>
      <c r="AO409">
        <f t="shared" ref="AO409:AO440" si="204">$C$11*(EXP(-$C$7*($D409-($AO$14-1)*$C$3))-EXP(-$C$5*($D409-($AO$14-1)*$C$3)))</f>
        <v>1.319106399212849E-3</v>
      </c>
      <c r="AP409">
        <f t="shared" si="179"/>
        <v>3.0305107016837239E-3</v>
      </c>
      <c r="AQ409">
        <f t="shared" si="187"/>
        <v>6.9622853156500082E-3</v>
      </c>
      <c r="AR409">
        <f t="shared" si="202"/>
        <v>1.5995131378214355E-2</v>
      </c>
      <c r="AS409">
        <f t="shared" si="177"/>
        <v>3.6747162204232561E-2</v>
      </c>
      <c r="AT409">
        <f t="shared" si="185"/>
        <v>8.442280953932943E-2</v>
      </c>
      <c r="AU409">
        <f t="shared" si="200"/>
        <v>0.19377999836034945</v>
      </c>
    </row>
    <row r="410" spans="1:48" x14ac:dyDescent="0.2">
      <c r="A410">
        <v>396</v>
      </c>
      <c r="B410">
        <f t="shared" si="188"/>
        <v>39</v>
      </c>
      <c r="C410">
        <f t="shared" si="189"/>
        <v>5</v>
      </c>
      <c r="D410">
        <f t="shared" si="190"/>
        <v>949.33333333333337</v>
      </c>
      <c r="E410">
        <f t="shared" si="191"/>
        <v>-649.33333333333337</v>
      </c>
      <c r="F410" t="e">
        <f t="shared" si="192"/>
        <v>#N/A</v>
      </c>
      <c r="G410" t="e">
        <f t="shared" si="193"/>
        <v>#N/A</v>
      </c>
      <c r="H410">
        <f t="shared" si="194"/>
        <v>1.4432935345295697E-15</v>
      </c>
      <c r="I410">
        <f t="shared" si="203"/>
        <v>3.3158178177839579E-15</v>
      </c>
      <c r="J410">
        <f t="shared" si="152"/>
        <v>7.617748945516583E-15</v>
      </c>
      <c r="K410">
        <f t="shared" si="160"/>
        <v>1.7500991364990595E-14</v>
      </c>
      <c r="L410">
        <f t="shared" si="168"/>
        <v>4.0206719983564023E-14</v>
      </c>
      <c r="M410">
        <f t="shared" si="176"/>
        <v>9.2370786209892826E-14</v>
      </c>
      <c r="N410">
        <f t="shared" si="184"/>
        <v>2.1221234033817343E-13</v>
      </c>
      <c r="O410">
        <f t="shared" si="199"/>
        <v>4.875359325130598E-13</v>
      </c>
      <c r="P410">
        <f t="shared" si="150"/>
        <v>1.1200634473593949E-12</v>
      </c>
      <c r="Q410">
        <f t="shared" si="157"/>
        <v>2.5732300789480898E-12</v>
      </c>
      <c r="R410">
        <f t="shared" si="165"/>
        <v>5.9117303174331239E-12</v>
      </c>
      <c r="S410">
        <f t="shared" si="173"/>
        <v>1.3581589781643058E-11</v>
      </c>
      <c r="T410">
        <f t="shared" si="181"/>
        <v>3.1202299680835846E-11</v>
      </c>
      <c r="U410">
        <f t="shared" si="196"/>
        <v>7.1684060631001298E-11</v>
      </c>
      <c r="V410">
        <f t="shared" si="147"/>
        <v>1.6468672505267783E-10</v>
      </c>
      <c r="W410">
        <f t="shared" si="154"/>
        <v>3.7835074031572008E-10</v>
      </c>
      <c r="X410">
        <f t="shared" si="162"/>
        <v>8.692217460251561E-10</v>
      </c>
      <c r="Y410">
        <f t="shared" si="170"/>
        <v>1.996947179573495E-9</v>
      </c>
      <c r="Z410">
        <f t="shared" si="178"/>
        <v>4.5877798803840855E-9</v>
      </c>
      <c r="AA410">
        <f t="shared" si="186"/>
        <v>1.0539950403371387E-8</v>
      </c>
      <c r="AB410">
        <f t="shared" si="201"/>
        <v>2.4214447380206099E-8</v>
      </c>
      <c r="AC410">
        <f t="shared" si="151"/>
        <v>5.5630191745610023E-8</v>
      </c>
      <c r="AD410">
        <f t="shared" si="159"/>
        <v>1.2780461949270376E-7</v>
      </c>
      <c r="AE410">
        <f t="shared" si="167"/>
        <v>2.936179123445811E-7</v>
      </c>
      <c r="AF410">
        <f t="shared" si="175"/>
        <v>6.7455682581576795E-7</v>
      </c>
      <c r="AG410">
        <f t="shared" si="183"/>
        <v>1.5497246323331882E-6</v>
      </c>
      <c r="AH410">
        <f t="shared" si="198"/>
        <v>3.5603322717190373E-6</v>
      </c>
      <c r="AI410">
        <f t="shared" si="174"/>
        <v>8.1794956475330304E-6</v>
      </c>
      <c r="AJ410">
        <f t="shared" si="182"/>
        <v>1.8791546390053201E-5</v>
      </c>
      <c r="AK410">
        <f t="shared" si="197"/>
        <v>4.3171636852209169E-5</v>
      </c>
      <c r="AL410">
        <f t="shared" si="172"/>
        <v>9.9182376469324112E-5</v>
      </c>
      <c r="AM410">
        <f t="shared" si="180"/>
        <v>2.2786126539001828E-4</v>
      </c>
      <c r="AN410">
        <f t="shared" si="195"/>
        <v>5.2348772144211373E-4</v>
      </c>
      <c r="AO410">
        <f t="shared" si="204"/>
        <v>1.2026589689634042E-3</v>
      </c>
      <c r="AP410">
        <f t="shared" si="179"/>
        <v>2.762984758541386E-3</v>
      </c>
      <c r="AQ410">
        <f t="shared" si="187"/>
        <v>6.347672094036738E-3</v>
      </c>
      <c r="AR410">
        <f t="shared" si="202"/>
        <v>1.4583120984961173E-2</v>
      </c>
      <c r="AS410">
        <f t="shared" si="177"/>
        <v>3.3503214172295286E-2</v>
      </c>
      <c r="AT410">
        <f t="shared" si="185"/>
        <v>7.6970174012036846E-2</v>
      </c>
      <c r="AU410">
        <f t="shared" si="200"/>
        <v>0.17680382811963441</v>
      </c>
    </row>
    <row r="411" spans="1:48" x14ac:dyDescent="0.2">
      <c r="A411">
        <v>397</v>
      </c>
      <c r="B411">
        <f t="shared" si="188"/>
        <v>39</v>
      </c>
      <c r="C411">
        <f t="shared" si="189"/>
        <v>6</v>
      </c>
      <c r="D411">
        <f t="shared" si="190"/>
        <v>952</v>
      </c>
      <c r="E411">
        <f t="shared" si="191"/>
        <v>-652</v>
      </c>
      <c r="F411" t="e">
        <f t="shared" si="192"/>
        <v>#N/A</v>
      </c>
      <c r="G411" t="e">
        <f t="shared" si="193"/>
        <v>#N/A</v>
      </c>
      <c r="H411">
        <f t="shared" si="194"/>
        <v>1.3158831730212854E-15</v>
      </c>
      <c r="I411">
        <f t="shared" si="203"/>
        <v>3.0231056724356695E-15</v>
      </c>
      <c r="J411">
        <f t="shared" si="152"/>
        <v>6.9452730258181194E-15</v>
      </c>
      <c r="K411">
        <f t="shared" si="160"/>
        <v>1.595604739952511E-14</v>
      </c>
      <c r="L411">
        <f t="shared" si="168"/>
        <v>3.6657370800178426E-14</v>
      </c>
      <c r="M411">
        <f t="shared" si="176"/>
        <v>8.4216523073362607E-14</v>
      </c>
      <c r="N411">
        <f t="shared" si="184"/>
        <v>1.9347876303588297E-13</v>
      </c>
      <c r="O411">
        <f t="shared" si="199"/>
        <v>4.4449747365235984E-13</v>
      </c>
      <c r="P411">
        <f t="shared" si="150"/>
        <v>1.0211870335696038E-12</v>
      </c>
      <c r="Q411">
        <f t="shared" si="157"/>
        <v>2.346071731211412E-12</v>
      </c>
      <c r="R411">
        <f t="shared" si="165"/>
        <v>5.3898574766951907E-12</v>
      </c>
      <c r="S411">
        <f t="shared" si="173"/>
        <v>1.2382640834296472E-11</v>
      </c>
      <c r="T411">
        <f t="shared" si="181"/>
        <v>2.8447838313750943E-11</v>
      </c>
      <c r="U411">
        <f t="shared" si="196"/>
        <v>6.5355970148454668E-11</v>
      </c>
      <c r="V411">
        <f t="shared" ref="V411:V464" si="205">$C$11*(EXP(-$C$7*($D411-($V$14-1)*$C$3))-EXP(-$C$5*($D411-($V$14-1)*$C$3)))</f>
        <v>1.5014859079753045E-10</v>
      </c>
      <c r="W411">
        <f t="shared" si="154"/>
        <v>3.4495087850849236E-10</v>
      </c>
      <c r="X411">
        <f t="shared" si="162"/>
        <v>7.924890133949747E-10</v>
      </c>
      <c r="Y411">
        <f t="shared" si="170"/>
        <v>1.8206616520800614E-9</v>
      </c>
      <c r="Z411">
        <f t="shared" si="178"/>
        <v>4.182782089501102E-9</v>
      </c>
      <c r="AA411">
        <f t="shared" si="186"/>
        <v>9.6095098110419535E-9</v>
      </c>
      <c r="AB411">
        <f t="shared" si="201"/>
        <v>2.2076856224543524E-8</v>
      </c>
      <c r="AC411">
        <f t="shared" si="151"/>
        <v>5.07192968572784E-8</v>
      </c>
      <c r="AD411">
        <f t="shared" si="159"/>
        <v>1.1652234573312398E-7</v>
      </c>
      <c r="AE411">
        <f t="shared" si="167"/>
        <v>2.6769805372807064E-7</v>
      </c>
      <c r="AF411">
        <f t="shared" si="175"/>
        <v>6.1500862790668418E-7</v>
      </c>
      <c r="AG411">
        <f t="shared" si="183"/>
        <v>1.4129187983707839E-6</v>
      </c>
      <c r="AH411">
        <f t="shared" si="198"/>
        <v>3.2460349988658138E-6</v>
      </c>
      <c r="AI411">
        <f t="shared" si="174"/>
        <v>7.4574301269199262E-6</v>
      </c>
      <c r="AJ411">
        <f t="shared" si="182"/>
        <v>1.7132675438596497E-5</v>
      </c>
      <c r="AK411">
        <f t="shared" si="197"/>
        <v>3.9360552186027815E-5</v>
      </c>
      <c r="AL411">
        <f t="shared" ref="AL411:AL442" si="206">$C$11*(EXP(-$C$7*($D411-($AL$14-1)*$C$3))-EXP(-$C$5*($D411-($AL$14-1)*$C$3)))</f>
        <v>9.0426803095730208E-5</v>
      </c>
      <c r="AM411">
        <f t="shared" si="180"/>
        <v>2.0774623992741217E-4</v>
      </c>
      <c r="AN411">
        <f t="shared" si="195"/>
        <v>4.7727552812287512E-4</v>
      </c>
      <c r="AO411">
        <f t="shared" si="204"/>
        <v>1.0964912280701756E-3</v>
      </c>
      <c r="AP411">
        <f t="shared" si="179"/>
        <v>2.5190753399057793E-3</v>
      </c>
      <c r="AQ411">
        <f t="shared" si="187"/>
        <v>5.7873153981267316E-3</v>
      </c>
      <c r="AR411">
        <f t="shared" si="202"/>
        <v>1.329575935535437E-2</v>
      </c>
      <c r="AS411">
        <f t="shared" si="177"/>
        <v>3.0545633799864007E-2</v>
      </c>
      <c r="AT411">
        <f t="shared" si="185"/>
        <v>7.0175438596235928E-2</v>
      </c>
      <c r="AU411">
        <f t="shared" si="200"/>
        <v>0.16121653858511018</v>
      </c>
    </row>
    <row r="412" spans="1:48" x14ac:dyDescent="0.2">
      <c r="A412">
        <v>398</v>
      </c>
      <c r="B412">
        <f t="shared" si="188"/>
        <v>39</v>
      </c>
      <c r="C412">
        <f t="shared" si="189"/>
        <v>7</v>
      </c>
      <c r="D412">
        <f t="shared" si="190"/>
        <v>954.66666666666674</v>
      </c>
      <c r="E412">
        <f t="shared" si="191"/>
        <v>-654.66666666666674</v>
      </c>
      <c r="F412" t="e">
        <f t="shared" si="192"/>
        <v>#N/A</v>
      </c>
      <c r="G412" t="e">
        <f t="shared" si="193"/>
        <v>#N/A</v>
      </c>
      <c r="H412">
        <f t="shared" si="194"/>
        <v>1.1997202811588503E-15</v>
      </c>
      <c r="I412">
        <f t="shared" si="203"/>
        <v>2.7562334268474937E-15</v>
      </c>
      <c r="J412">
        <f t="shared" si="152"/>
        <v>6.332161606815137E-15</v>
      </c>
      <c r="K412">
        <f t="shared" si="160"/>
        <v>1.4547487242647859E-14</v>
      </c>
      <c r="L412">
        <f t="shared" si="168"/>
        <v>3.3421349329939907E-14</v>
      </c>
      <c r="M412">
        <f t="shared" si="176"/>
        <v>7.6782097994166459E-14</v>
      </c>
      <c r="N412">
        <f t="shared" si="184"/>
        <v>1.7639893931824033E-13</v>
      </c>
      <c r="O412">
        <f t="shared" si="199"/>
        <v>4.0525834283616751E-13</v>
      </c>
      <c r="P412">
        <f t="shared" si="150"/>
        <v>9.3103918352946013E-13</v>
      </c>
      <c r="Q412">
        <f t="shared" si="157"/>
        <v>2.1389663571161472E-12</v>
      </c>
      <c r="R412">
        <f t="shared" si="165"/>
        <v>4.914054271626638E-12</v>
      </c>
      <c r="S412">
        <f t="shared" si="173"/>
        <v>1.1289532116367347E-11</v>
      </c>
      <c r="T412">
        <f t="shared" si="181"/>
        <v>2.5936533941514733E-11</v>
      </c>
      <c r="U412">
        <f t="shared" si="196"/>
        <v>5.9586507745885487E-11</v>
      </c>
      <c r="V412">
        <f t="shared" si="205"/>
        <v>1.368938468554335E-10</v>
      </c>
      <c r="W412">
        <f t="shared" si="154"/>
        <v>3.1449947338410499E-10</v>
      </c>
      <c r="X412">
        <f t="shared" si="162"/>
        <v>7.2253005544751053E-10</v>
      </c>
      <c r="Y412">
        <f t="shared" si="170"/>
        <v>1.659938172256944E-9</v>
      </c>
      <c r="Z412">
        <f t="shared" si="178"/>
        <v>3.8135364957366728E-9</v>
      </c>
      <c r="AA412">
        <f t="shared" si="186"/>
        <v>8.7612061987477489E-9</v>
      </c>
      <c r="AB412">
        <f t="shared" si="201"/>
        <v>2.0127966296582732E-8</v>
      </c>
      <c r="AC412">
        <f t="shared" si="151"/>
        <v>4.62419235486407E-8</v>
      </c>
      <c r="AD412">
        <f t="shared" si="159"/>
        <v>1.0623604302444447E-7</v>
      </c>
      <c r="AE412">
        <f t="shared" si="167"/>
        <v>2.440663357271468E-7</v>
      </c>
      <c r="AF412">
        <f t="shared" si="175"/>
        <v>5.6071719671985519E-7</v>
      </c>
      <c r="AG412">
        <f t="shared" si="183"/>
        <v>1.2881898429812932E-6</v>
      </c>
      <c r="AH412">
        <f t="shared" si="198"/>
        <v>2.9594831071130014E-6</v>
      </c>
      <c r="AI412">
        <f t="shared" si="174"/>
        <v>6.7991067535644374E-6</v>
      </c>
      <c r="AJ412">
        <f t="shared" si="182"/>
        <v>1.5620245486537402E-5</v>
      </c>
      <c r="AK412">
        <f t="shared" si="197"/>
        <v>3.5885900590070752E-5</v>
      </c>
      <c r="AL412">
        <f t="shared" si="206"/>
        <v>8.2444149950802804E-5</v>
      </c>
      <c r="AM412">
        <f t="shared" si="180"/>
        <v>1.8940691885523198E-4</v>
      </c>
      <c r="AN412">
        <f t="shared" si="195"/>
        <v>4.3514283222812383E-4</v>
      </c>
      <c r="AO412">
        <f t="shared" si="204"/>
        <v>9.9969571113839328E-4</v>
      </c>
      <c r="AP412">
        <f t="shared" si="179"/>
        <v>2.2966976377645273E-3</v>
      </c>
      <c r="AQ412">
        <f t="shared" si="187"/>
        <v>5.276425596851376E-3</v>
      </c>
      <c r="AR412">
        <f t="shared" si="202"/>
        <v>1.2122042806734849E-2</v>
      </c>
      <c r="AS412">
        <f t="shared" si="177"/>
        <v>2.7849141262599915E-2</v>
      </c>
      <c r="AT412">
        <f t="shared" si="185"/>
        <v>6.3980525512816938E-2</v>
      </c>
      <c r="AU412">
        <f t="shared" si="200"/>
        <v>0.14698797426010388</v>
      </c>
    </row>
    <row r="413" spans="1:48" x14ac:dyDescent="0.2">
      <c r="A413">
        <v>399</v>
      </c>
      <c r="B413">
        <f t="shared" si="188"/>
        <v>39</v>
      </c>
      <c r="C413">
        <f t="shared" si="189"/>
        <v>8</v>
      </c>
      <c r="D413">
        <f t="shared" si="190"/>
        <v>957.33333333333326</v>
      </c>
      <c r="E413">
        <f t="shared" si="191"/>
        <v>-657.33333333333326</v>
      </c>
      <c r="F413" t="e">
        <f t="shared" si="192"/>
        <v>#N/A</v>
      </c>
      <c r="G413" t="e">
        <f t="shared" si="193"/>
        <v>#N/A</v>
      </c>
      <c r="H413">
        <f t="shared" si="194"/>
        <v>1.0938119603119118E-15</v>
      </c>
      <c r="I413">
        <f t="shared" si="203"/>
        <v>2.5129199989727593E-15</v>
      </c>
      <c r="J413">
        <f t="shared" si="152"/>
        <v>5.7731741381183206E-15</v>
      </c>
      <c r="K413">
        <f t="shared" si="160"/>
        <v>1.3263271271135882E-14</v>
      </c>
      <c r="L413">
        <f t="shared" si="168"/>
        <v>3.0470995782066445E-14</v>
      </c>
      <c r="M413">
        <f t="shared" si="176"/>
        <v>7.0003965459962647E-14</v>
      </c>
      <c r="N413">
        <f t="shared" si="184"/>
        <v>1.608268799342567E-13</v>
      </c>
      <c r="O413">
        <f t="shared" si="199"/>
        <v>3.6948314483957272E-13</v>
      </c>
      <c r="P413">
        <f t="shared" si="150"/>
        <v>8.4884936135269685E-13</v>
      </c>
      <c r="Q413">
        <f t="shared" si="157"/>
        <v>1.9501437300522533E-12</v>
      </c>
      <c r="R413">
        <f t="shared" si="165"/>
        <v>4.4802537894375956E-12</v>
      </c>
      <c r="S413">
        <f t="shared" si="173"/>
        <v>1.0292920315792398E-11</v>
      </c>
      <c r="T413">
        <f t="shared" si="181"/>
        <v>2.3646921269732583E-11</v>
      </c>
      <c r="U413">
        <f t="shared" si="196"/>
        <v>5.4326359126572431E-11</v>
      </c>
      <c r="V413">
        <f t="shared" si="205"/>
        <v>1.2480919872334385E-10</v>
      </c>
      <c r="W413">
        <f t="shared" si="154"/>
        <v>2.8673624252400628E-10</v>
      </c>
      <c r="X413">
        <f t="shared" si="162"/>
        <v>6.5874690021071379E-10</v>
      </c>
      <c r="Y413">
        <f t="shared" si="170"/>
        <v>1.5134029612628859E-9</v>
      </c>
      <c r="Z413">
        <f t="shared" si="178"/>
        <v>3.4768869841006376E-9</v>
      </c>
      <c r="AA413">
        <f t="shared" si="186"/>
        <v>7.9877887182940097E-9</v>
      </c>
      <c r="AB413">
        <f t="shared" si="201"/>
        <v>1.8351119521536408E-8</v>
      </c>
      <c r="AC413">
        <f t="shared" si="151"/>
        <v>4.2159801613485702E-8</v>
      </c>
      <c r="AD413">
        <f t="shared" si="159"/>
        <v>9.6857789520824752E-8</v>
      </c>
      <c r="AE413">
        <f t="shared" si="167"/>
        <v>2.2252076698244091E-7</v>
      </c>
      <c r="AF413">
        <f t="shared" si="175"/>
        <v>5.1121847797081694E-7</v>
      </c>
      <c r="AG413">
        <f t="shared" si="183"/>
        <v>1.174471649378331E-6</v>
      </c>
      <c r="AH413">
        <f t="shared" si="198"/>
        <v>2.698227303263082E-6</v>
      </c>
      <c r="AI413">
        <f t="shared" ref="AI413:AI444" si="207">$C$11*(EXP(-$C$7*($D413-($AI$14-1)*$C$3))-EXP(-$C$5*($D413-($AI$14-1)*$C$3)))</f>
        <v>6.1988985293327765E-6</v>
      </c>
      <c r="AJ413">
        <f t="shared" si="182"/>
        <v>1.4241329086876202E-5</v>
      </c>
      <c r="AK413">
        <f t="shared" si="197"/>
        <v>3.2717982590132244E-5</v>
      </c>
      <c r="AL413">
        <f t="shared" si="206"/>
        <v>7.5166185560213088E-5</v>
      </c>
      <c r="AM413">
        <f t="shared" si="180"/>
        <v>1.7268654740883733E-4</v>
      </c>
      <c r="AN413">
        <f t="shared" si="195"/>
        <v>3.9672950587729791E-4</v>
      </c>
      <c r="AO413">
        <f t="shared" si="204"/>
        <v>9.1144506156007744E-4</v>
      </c>
      <c r="AP413">
        <f t="shared" si="179"/>
        <v>2.0939508857684627E-3</v>
      </c>
      <c r="AQ413">
        <f t="shared" si="187"/>
        <v>4.8106358758536359E-3</v>
      </c>
      <c r="AR413">
        <f t="shared" si="202"/>
        <v>1.1051939034165585E-2</v>
      </c>
      <c r="AS413">
        <f t="shared" si="177"/>
        <v>2.5390688376147059E-2</v>
      </c>
      <c r="AT413">
        <f t="shared" si="185"/>
        <v>5.8332483939838579E-2</v>
      </c>
      <c r="AU413">
        <f t="shared" si="200"/>
        <v>0.1340127504531386</v>
      </c>
    </row>
    <row r="414" spans="1:48" x14ac:dyDescent="0.2">
      <c r="A414">
        <v>400</v>
      </c>
      <c r="B414">
        <f t="shared" si="188"/>
        <v>39</v>
      </c>
      <c r="C414">
        <f t="shared" si="189"/>
        <v>9</v>
      </c>
      <c r="D414">
        <f t="shared" si="190"/>
        <v>960</v>
      </c>
      <c r="E414">
        <f t="shared" si="191"/>
        <v>-660</v>
      </c>
      <c r="F414" t="e">
        <f t="shared" si="192"/>
        <v>#N/A</v>
      </c>
      <c r="G414" t="e">
        <f t="shared" si="193"/>
        <v>#N/A</v>
      </c>
      <c r="H414">
        <f t="shared" si="194"/>
        <v>9.9725296247031895E-16</v>
      </c>
      <c r="I414">
        <f t="shared" si="203"/>
        <v>2.2910856750111426E-15</v>
      </c>
      <c r="J414">
        <f t="shared" si="152"/>
        <v>5.2635326920851614E-15</v>
      </c>
      <c r="K414">
        <f t="shared" si="160"/>
        <v>1.209242268974268E-14</v>
      </c>
      <c r="L414">
        <f t="shared" si="168"/>
        <v>2.7781092103272481E-14</v>
      </c>
      <c r="M414">
        <f t="shared" si="176"/>
        <v>6.3824189598100438E-14</v>
      </c>
      <c r="N414">
        <f t="shared" si="184"/>
        <v>1.4662948320071373E-13</v>
      </c>
      <c r="O414">
        <f t="shared" si="199"/>
        <v>3.3686609229345048E-13</v>
      </c>
      <c r="P414">
        <f t="shared" si="150"/>
        <v>7.73915052143532E-13</v>
      </c>
      <c r="Q414">
        <f t="shared" si="157"/>
        <v>1.7779898946094333E-12</v>
      </c>
      <c r="R414">
        <f t="shared" si="165"/>
        <v>4.0847481342784159E-12</v>
      </c>
      <c r="S414">
        <f t="shared" si="173"/>
        <v>9.3842869248456497E-12</v>
      </c>
      <c r="T414">
        <f t="shared" si="181"/>
        <v>2.1559429906780766E-11</v>
      </c>
      <c r="U414">
        <f t="shared" si="196"/>
        <v>4.9530563337185893E-11</v>
      </c>
      <c r="V414">
        <f t="shared" si="205"/>
        <v>1.1379135325500378E-10</v>
      </c>
      <c r="W414">
        <f t="shared" si="154"/>
        <v>2.6142388059381872E-10</v>
      </c>
      <c r="X414">
        <f t="shared" si="162"/>
        <v>6.0059436319012189E-10</v>
      </c>
      <c r="Y414">
        <f t="shared" si="170"/>
        <v>1.3798035140339697E-9</v>
      </c>
      <c r="Z414">
        <f t="shared" si="178"/>
        <v>3.1699560535798992E-9</v>
      </c>
      <c r="AA414">
        <f t="shared" si="186"/>
        <v>7.2826466083202471E-9</v>
      </c>
      <c r="AB414">
        <f t="shared" si="201"/>
        <v>1.6731128358004412E-8</v>
      </c>
      <c r="AC414">
        <f t="shared" si="151"/>
        <v>3.8438039244167821E-8</v>
      </c>
      <c r="AD414">
        <f t="shared" si="159"/>
        <v>8.8307424898174111E-8</v>
      </c>
      <c r="AE414">
        <f t="shared" si="167"/>
        <v>2.0287718742911363E-7</v>
      </c>
      <c r="AF414">
        <f t="shared" si="175"/>
        <v>4.6608938293249603E-7</v>
      </c>
      <c r="AG414">
        <f t="shared" si="183"/>
        <v>1.0707922149122809E-6</v>
      </c>
      <c r="AH414">
        <f t="shared" si="198"/>
        <v>2.4600345116267376E-6</v>
      </c>
      <c r="AI414">
        <f t="shared" si="207"/>
        <v>5.6516751934831363E-6</v>
      </c>
      <c r="AJ414">
        <f t="shared" si="182"/>
        <v>1.2984139995463257E-5</v>
      </c>
      <c r="AK414">
        <f t="shared" si="197"/>
        <v>2.9829720507679708E-5</v>
      </c>
      <c r="AL414">
        <f t="shared" si="206"/>
        <v>6.8530701754386002E-5</v>
      </c>
      <c r="AM414">
        <f t="shared" si="180"/>
        <v>1.5744220874411129E-4</v>
      </c>
      <c r="AN414">
        <f t="shared" si="195"/>
        <v>3.6170721238292089E-4</v>
      </c>
      <c r="AO414">
        <f t="shared" si="204"/>
        <v>8.3098495970964812E-4</v>
      </c>
      <c r="AP414">
        <f t="shared" si="179"/>
        <v>1.9091021124915007E-3</v>
      </c>
      <c r="AQ414">
        <f t="shared" si="187"/>
        <v>4.3859649122807032E-3</v>
      </c>
      <c r="AR414">
        <f t="shared" si="202"/>
        <v>1.0076301359623119E-2</v>
      </c>
      <c r="AS414">
        <f t="shared" si="177"/>
        <v>2.3149261592506919E-2</v>
      </c>
      <c r="AT414">
        <f t="shared" si="185"/>
        <v>5.3183037421416487E-2</v>
      </c>
      <c r="AU414">
        <f t="shared" si="200"/>
        <v>0.12218251846832767</v>
      </c>
    </row>
    <row r="415" spans="1:48" s="1" customFormat="1" x14ac:dyDescent="0.2">
      <c r="A415" s="1">
        <v>401</v>
      </c>
      <c r="B415" s="1">
        <f t="shared" si="188"/>
        <v>40</v>
      </c>
      <c r="C415" s="1">
        <f t="shared" si="189"/>
        <v>0</v>
      </c>
      <c r="D415" s="1">
        <f t="shared" si="190"/>
        <v>960</v>
      </c>
      <c r="E415" s="1">
        <f t="shared" si="191"/>
        <v>-660</v>
      </c>
      <c r="F415" s="1" t="e">
        <f t="shared" si="192"/>
        <v>#N/A</v>
      </c>
      <c r="G415" s="1" t="e">
        <f t="shared" si="193"/>
        <v>#N/A</v>
      </c>
      <c r="H415" s="1">
        <f t="shared" si="194"/>
        <v>9.9725296247031895E-16</v>
      </c>
      <c r="I415" s="1">
        <f t="shared" si="203"/>
        <v>2.2910856750111426E-15</v>
      </c>
      <c r="J415" s="1">
        <f t="shared" si="152"/>
        <v>5.2635326920851614E-15</v>
      </c>
      <c r="K415" s="1">
        <f t="shared" si="160"/>
        <v>1.209242268974268E-14</v>
      </c>
      <c r="L415" s="1">
        <f t="shared" si="168"/>
        <v>2.7781092103272481E-14</v>
      </c>
      <c r="M415" s="1">
        <f t="shared" si="176"/>
        <v>6.3824189598100438E-14</v>
      </c>
      <c r="N415" s="1">
        <f t="shared" si="184"/>
        <v>1.4662948320071373E-13</v>
      </c>
      <c r="O415" s="1">
        <f t="shared" si="199"/>
        <v>3.3686609229345048E-13</v>
      </c>
      <c r="P415" s="1">
        <f t="shared" ref="P415:P464" si="208">$C$11*(EXP(-$C$7*($D415-($P$14-1)*$C$3))-EXP(-$C$5*($D415-($P$14-1)*$C$3)))</f>
        <v>7.73915052143532E-13</v>
      </c>
      <c r="Q415" s="1">
        <f t="shared" si="157"/>
        <v>1.7779898946094333E-12</v>
      </c>
      <c r="R415" s="1">
        <f t="shared" si="165"/>
        <v>4.0847481342784159E-12</v>
      </c>
      <c r="S415" s="1">
        <f t="shared" si="173"/>
        <v>9.3842869248456497E-12</v>
      </c>
      <c r="T415" s="1">
        <f t="shared" si="181"/>
        <v>2.1559429906780766E-11</v>
      </c>
      <c r="U415" s="1">
        <f t="shared" si="196"/>
        <v>4.9530563337185893E-11</v>
      </c>
      <c r="V415" s="1">
        <f t="shared" si="205"/>
        <v>1.1379135325500378E-10</v>
      </c>
      <c r="W415" s="1">
        <f t="shared" si="154"/>
        <v>2.6142388059381872E-10</v>
      </c>
      <c r="X415" s="1">
        <f t="shared" si="162"/>
        <v>6.0059436319012189E-10</v>
      </c>
      <c r="Y415" s="1">
        <f t="shared" si="170"/>
        <v>1.3798035140339697E-9</v>
      </c>
      <c r="Z415" s="1">
        <f t="shared" si="178"/>
        <v>3.1699560535798992E-9</v>
      </c>
      <c r="AA415" s="1">
        <f t="shared" si="186"/>
        <v>7.2826466083202471E-9</v>
      </c>
      <c r="AB415" s="1">
        <f t="shared" si="201"/>
        <v>1.6731128358004412E-8</v>
      </c>
      <c r="AC415" s="1">
        <f t="shared" si="151"/>
        <v>3.8438039244167821E-8</v>
      </c>
      <c r="AD415" s="1">
        <f t="shared" si="159"/>
        <v>8.8307424898174111E-8</v>
      </c>
      <c r="AE415" s="1">
        <f t="shared" si="167"/>
        <v>2.0287718742911363E-7</v>
      </c>
      <c r="AF415" s="1">
        <f t="shared" si="175"/>
        <v>4.6608938293249603E-7</v>
      </c>
      <c r="AG415" s="1">
        <f t="shared" si="183"/>
        <v>1.0707922149122809E-6</v>
      </c>
      <c r="AH415" s="1">
        <f t="shared" si="198"/>
        <v>2.4600345116267376E-6</v>
      </c>
      <c r="AI415" s="1">
        <f t="shared" si="207"/>
        <v>5.6516751934831363E-6</v>
      </c>
      <c r="AJ415" s="1">
        <f t="shared" si="182"/>
        <v>1.2984139995463257E-5</v>
      </c>
      <c r="AK415" s="1">
        <f t="shared" si="197"/>
        <v>2.9829720507679708E-5</v>
      </c>
      <c r="AL415" s="1">
        <f t="shared" si="206"/>
        <v>6.8530701754386002E-5</v>
      </c>
      <c r="AM415" s="1">
        <f t="shared" si="180"/>
        <v>1.5744220874411129E-4</v>
      </c>
      <c r="AN415" s="1">
        <f t="shared" si="195"/>
        <v>3.6170721238292089E-4</v>
      </c>
      <c r="AO415" s="1">
        <f t="shared" si="204"/>
        <v>8.3098495970964812E-4</v>
      </c>
      <c r="AP415" s="1">
        <f t="shared" si="179"/>
        <v>1.9091021124915007E-3</v>
      </c>
      <c r="AQ415" s="1">
        <f t="shared" si="187"/>
        <v>4.3859649122807032E-3</v>
      </c>
      <c r="AR415" s="1">
        <f t="shared" si="202"/>
        <v>1.0076301359623119E-2</v>
      </c>
      <c r="AS415" s="1">
        <f t="shared" si="177"/>
        <v>2.3149261592506919E-2</v>
      </c>
      <c r="AT415" s="1">
        <f t="shared" si="185"/>
        <v>5.3183037421416487E-2</v>
      </c>
      <c r="AU415" s="1">
        <f t="shared" si="200"/>
        <v>0.12218251846832767</v>
      </c>
      <c r="AV415" s="1">
        <f t="shared" ref="AV415:AV446" si="209">$C$11*(EXP(-$C$7*($D415-($AV$14-1)*$C$3))-EXP(-$C$5*($D415-($AV$14-1)*$C$3)))</f>
        <v>0</v>
      </c>
    </row>
    <row r="416" spans="1:48" x14ac:dyDescent="0.2">
      <c r="A416">
        <v>402</v>
      </c>
      <c r="B416">
        <f t="shared" si="188"/>
        <v>40</v>
      </c>
      <c r="C416">
        <f t="shared" si="189"/>
        <v>1</v>
      </c>
      <c r="D416">
        <f t="shared" si="190"/>
        <v>962.66666666666674</v>
      </c>
      <c r="E416">
        <f t="shared" si="191"/>
        <v>-662.66666666666674</v>
      </c>
      <c r="F416" t="e">
        <f t="shared" si="192"/>
        <v>#N/A</v>
      </c>
      <c r="G416" t="e">
        <f t="shared" si="193"/>
        <v>#N/A</v>
      </c>
      <c r="H416">
        <f t="shared" si="194"/>
        <v>9.0921795266548762E-16</v>
      </c>
      <c r="I416">
        <f t="shared" si="203"/>
        <v>2.0888343331212434E-15</v>
      </c>
      <c r="J416">
        <f t="shared" si="152"/>
        <v>4.7988811246354021E-15</v>
      </c>
      <c r="K416">
        <f t="shared" si="160"/>
        <v>1.1024933707390016E-14</v>
      </c>
      <c r="L416">
        <f t="shared" si="168"/>
        <v>2.5328646427260551E-14</v>
      </c>
      <c r="M416">
        <f t="shared" si="176"/>
        <v>5.818994897059146E-14</v>
      </c>
      <c r="N416">
        <f t="shared" si="184"/>
        <v>1.3368539731975963E-13</v>
      </c>
      <c r="O416">
        <f t="shared" si="199"/>
        <v>3.0712839197666482E-13</v>
      </c>
      <c r="P416">
        <f t="shared" si="208"/>
        <v>7.0559575727295899E-13</v>
      </c>
      <c r="Q416">
        <f t="shared" si="157"/>
        <v>1.6210333713446704E-12</v>
      </c>
      <c r="R416">
        <f t="shared" si="165"/>
        <v>3.7241567341178421E-12</v>
      </c>
      <c r="S416">
        <f t="shared" si="173"/>
        <v>8.5558654284645904E-12</v>
      </c>
      <c r="T416">
        <f t="shared" si="181"/>
        <v>1.9656217086506555E-11</v>
      </c>
      <c r="U416">
        <f t="shared" si="196"/>
        <v>4.5158128465469395E-11</v>
      </c>
      <c r="V416">
        <f t="shared" si="205"/>
        <v>1.0374613576605896E-10</v>
      </c>
      <c r="W416">
        <f t="shared" si="154"/>
        <v>2.38346030983542E-10</v>
      </c>
      <c r="X416">
        <f t="shared" si="162"/>
        <v>5.475753874217342E-10</v>
      </c>
      <c r="Y416">
        <f t="shared" si="170"/>
        <v>1.2579978935364204E-9</v>
      </c>
      <c r="Z416">
        <f t="shared" si="178"/>
        <v>2.8901202217900425E-9</v>
      </c>
      <c r="AA416">
        <f t="shared" si="186"/>
        <v>6.6397526890277767E-9</v>
      </c>
      <c r="AB416">
        <f t="shared" si="201"/>
        <v>1.5254145982946695E-8</v>
      </c>
      <c r="AC416">
        <f t="shared" si="151"/>
        <v>3.5044824794991002E-8</v>
      </c>
      <c r="AD416">
        <f t="shared" si="159"/>
        <v>8.0511865186330943E-8</v>
      </c>
      <c r="AE416">
        <f t="shared" si="167"/>
        <v>1.8496769419456248E-7</v>
      </c>
      <c r="AF416">
        <f t="shared" si="175"/>
        <v>4.2494417209777718E-7</v>
      </c>
      <c r="AG416">
        <f t="shared" si="183"/>
        <v>9.7626534290858719E-7</v>
      </c>
      <c r="AH416">
        <f t="shared" si="198"/>
        <v>2.2428687868794212E-6</v>
      </c>
      <c r="AI416">
        <f t="shared" si="207"/>
        <v>5.1527593719251736E-6</v>
      </c>
      <c r="AJ416">
        <f t="shared" si="182"/>
        <v>1.1837932428452007E-5</v>
      </c>
      <c r="AK416">
        <f t="shared" si="197"/>
        <v>2.7196427014257753E-5</v>
      </c>
      <c r="AL416">
        <f t="shared" si="206"/>
        <v>6.2480981946149621E-5</v>
      </c>
      <c r="AM416">
        <f t="shared" si="180"/>
        <v>1.435436023602829E-4</v>
      </c>
      <c r="AN416">
        <f t="shared" si="195"/>
        <v>3.29776599803211E-4</v>
      </c>
      <c r="AO416">
        <f t="shared" si="204"/>
        <v>7.5762767542092804E-4</v>
      </c>
      <c r="AP416">
        <f t="shared" si="179"/>
        <v>1.7405713289124955E-3</v>
      </c>
      <c r="AQ416">
        <f t="shared" si="187"/>
        <v>3.998782844553574E-3</v>
      </c>
      <c r="AR416">
        <f t="shared" si="202"/>
        <v>9.1867905510581074E-3</v>
      </c>
      <c r="AS416">
        <f t="shared" si="177"/>
        <v>2.1105702387405507E-2</v>
      </c>
      <c r="AT416">
        <f t="shared" si="185"/>
        <v>4.8488171226939228E-2</v>
      </c>
      <c r="AU416">
        <f t="shared" si="200"/>
        <v>0.11139656241541207</v>
      </c>
      <c r="AV416">
        <f t="shared" si="209"/>
        <v>0.21171434591476873</v>
      </c>
    </row>
    <row r="417" spans="1:49" x14ac:dyDescent="0.2">
      <c r="A417">
        <v>403</v>
      </c>
      <c r="B417">
        <f t="shared" si="188"/>
        <v>40</v>
      </c>
      <c r="C417">
        <f t="shared" si="189"/>
        <v>2</v>
      </c>
      <c r="D417">
        <f t="shared" si="190"/>
        <v>965.33333333333326</v>
      </c>
      <c r="E417">
        <f t="shared" si="191"/>
        <v>-665.33333333333326</v>
      </c>
      <c r="F417" t="e">
        <f t="shared" si="192"/>
        <v>#N/A</v>
      </c>
      <c r="G417" t="e">
        <f t="shared" si="193"/>
        <v>#N/A</v>
      </c>
      <c r="H417">
        <f t="shared" si="194"/>
        <v>8.2895445444599223E-16</v>
      </c>
      <c r="I417">
        <f t="shared" si="203"/>
        <v>1.9044372363791453E-15</v>
      </c>
      <c r="J417">
        <f t="shared" si="152"/>
        <v>4.375247841247663E-15</v>
      </c>
      <c r="K417">
        <f t="shared" si="160"/>
        <v>1.0051679995891039E-14</v>
      </c>
      <c r="L417">
        <f t="shared" si="168"/>
        <v>2.3092696552473285E-14</v>
      </c>
      <c r="M417">
        <f t="shared" si="176"/>
        <v>5.3053085084543534E-14</v>
      </c>
      <c r="N417">
        <f t="shared" si="184"/>
        <v>1.2188398312826581E-13</v>
      </c>
      <c r="O417">
        <f t="shared" si="199"/>
        <v>2.8001586183985064E-13</v>
      </c>
      <c r="P417">
        <f t="shared" si="208"/>
        <v>6.433075197370269E-13</v>
      </c>
      <c r="Q417">
        <f t="shared" si="157"/>
        <v>1.4779325793582911E-12</v>
      </c>
      <c r="R417">
        <f t="shared" si="165"/>
        <v>3.3953974454107761E-12</v>
      </c>
      <c r="S417">
        <f t="shared" si="173"/>
        <v>7.8005749202089874E-12</v>
      </c>
      <c r="T417">
        <f t="shared" si="181"/>
        <v>1.7921015157750386E-11</v>
      </c>
      <c r="U417">
        <f t="shared" si="196"/>
        <v>4.1171681263169599E-11</v>
      </c>
      <c r="V417">
        <f t="shared" si="205"/>
        <v>9.4587685078930344E-11</v>
      </c>
      <c r="W417">
        <f t="shared" si="154"/>
        <v>2.173054365062898E-10</v>
      </c>
      <c r="X417">
        <f t="shared" si="162"/>
        <v>4.992367948933754E-10</v>
      </c>
      <c r="Y417">
        <f t="shared" si="170"/>
        <v>1.1469449700960251E-9</v>
      </c>
      <c r="Z417">
        <f t="shared" si="178"/>
        <v>2.6349876008428556E-9</v>
      </c>
      <c r="AA417">
        <f t="shared" si="186"/>
        <v>6.0536118450515453E-9</v>
      </c>
      <c r="AB417">
        <f t="shared" si="201"/>
        <v>1.3907547936402554E-8</v>
      </c>
      <c r="AC417">
        <f t="shared" ref="AC417:AC464" si="210">$C$11*(EXP(-$C$7*($D417-($AC$14-1)*$C$3))-EXP(-$C$5*($D417-($AC$14-1)*$C$3)))</f>
        <v>3.1951154873176046E-8</v>
      </c>
      <c r="AD417">
        <f t="shared" si="159"/>
        <v>7.340447808614566E-8</v>
      </c>
      <c r="AE417">
        <f t="shared" si="167"/>
        <v>1.6863920645394284E-7</v>
      </c>
      <c r="AF417">
        <f t="shared" si="175"/>
        <v>3.8743115808329911E-7</v>
      </c>
      <c r="AG417">
        <f t="shared" si="183"/>
        <v>8.9008306792976397E-7</v>
      </c>
      <c r="AH417">
        <f t="shared" si="198"/>
        <v>2.0448739118832644E-6</v>
      </c>
      <c r="AI417">
        <f t="shared" si="207"/>
        <v>4.6978865975133163E-6</v>
      </c>
      <c r="AJ417">
        <f t="shared" si="182"/>
        <v>1.079290921305233E-5</v>
      </c>
      <c r="AK417">
        <f t="shared" si="197"/>
        <v>2.4795594117331113E-5</v>
      </c>
      <c r="AL417">
        <f t="shared" si="206"/>
        <v>5.6965316347504813E-5</v>
      </c>
      <c r="AM417">
        <f t="shared" si="180"/>
        <v>1.30871930360529E-4</v>
      </c>
      <c r="AN417">
        <f t="shared" si="195"/>
        <v>3.0066474224085241E-4</v>
      </c>
      <c r="AO417">
        <f t="shared" si="204"/>
        <v>6.9074618963534942E-4</v>
      </c>
      <c r="AP417">
        <f t="shared" si="179"/>
        <v>1.5869180235091906E-3</v>
      </c>
      <c r="AQ417">
        <f t="shared" si="187"/>
        <v>3.6457802462403067E-3</v>
      </c>
      <c r="AR417">
        <f t="shared" si="202"/>
        <v>8.3758035430738526E-3</v>
      </c>
      <c r="AS417">
        <f t="shared" ref="AS417:AS448" si="211">$C$11*(EXP(-$C$7*($D417-($AS$14-1)*$C$3))-EXP(-$C$5*($D417-($AS$14-1)*$C$3)))</f>
        <v>1.9242543503414547E-2</v>
      </c>
      <c r="AT417">
        <f t="shared" si="185"/>
        <v>4.4207756136662314E-2</v>
      </c>
      <c r="AU417">
        <f t="shared" si="200"/>
        <v>0.10156275308960366</v>
      </c>
      <c r="AV417">
        <f t="shared" si="209"/>
        <v>0.22636765044372925</v>
      </c>
    </row>
    <row r="418" spans="1:49" x14ac:dyDescent="0.2">
      <c r="A418">
        <v>404</v>
      </c>
      <c r="B418">
        <f t="shared" si="188"/>
        <v>40</v>
      </c>
      <c r="C418">
        <f t="shared" si="189"/>
        <v>3</v>
      </c>
      <c r="D418">
        <f t="shared" si="190"/>
        <v>968</v>
      </c>
      <c r="E418">
        <f t="shared" si="191"/>
        <v>-668</v>
      </c>
      <c r="F418" t="e">
        <f t="shared" si="192"/>
        <v>#N/A</v>
      </c>
      <c r="G418" t="e">
        <f t="shared" si="193"/>
        <v>#N/A</v>
      </c>
      <c r="H418">
        <f t="shared" si="194"/>
        <v>7.5577641810891461E-16</v>
      </c>
      <c r="I418">
        <f t="shared" si="203"/>
        <v>1.7363182564545292E-15</v>
      </c>
      <c r="J418">
        <f t="shared" si="152"/>
        <v>3.9890118498812766E-15</v>
      </c>
      <c r="K418">
        <f t="shared" si="160"/>
        <v>9.1643427000446034E-15</v>
      </c>
      <c r="L418">
        <f t="shared" si="168"/>
        <v>2.1054130768340649E-14</v>
      </c>
      <c r="M418">
        <f t="shared" si="176"/>
        <v>4.8369690758970725E-14</v>
      </c>
      <c r="N418">
        <f t="shared" si="184"/>
        <v>1.1112436841308993E-13</v>
      </c>
      <c r="O418">
        <f t="shared" si="199"/>
        <v>2.552967583924018E-13</v>
      </c>
      <c r="P418">
        <f t="shared" si="208"/>
        <v>5.8651793280285502E-13</v>
      </c>
      <c r="Q418">
        <f t="shared" si="157"/>
        <v>1.3474643691737975E-12</v>
      </c>
      <c r="R418">
        <f t="shared" si="165"/>
        <v>3.0956602085741175E-12</v>
      </c>
      <c r="S418">
        <f t="shared" si="173"/>
        <v>7.1119595784377348E-12</v>
      </c>
      <c r="T418">
        <f t="shared" si="181"/>
        <v>1.6338992537113667E-11</v>
      </c>
      <c r="U418">
        <f t="shared" si="196"/>
        <v>3.7537147699382605E-11</v>
      </c>
      <c r="V418">
        <f t="shared" si="205"/>
        <v>8.6237719627123077E-11</v>
      </c>
      <c r="W418">
        <f t="shared" si="154"/>
        <v>1.981222533487436E-10</v>
      </c>
      <c r="X418">
        <f t="shared" si="162"/>
        <v>4.5516541302001529E-10</v>
      </c>
      <c r="Y418">
        <f t="shared" si="170"/>
        <v>1.0456955223752753E-9</v>
      </c>
      <c r="Z418">
        <f t="shared" si="178"/>
        <v>2.402377452760488E-9</v>
      </c>
      <c r="AA418">
        <f t="shared" si="186"/>
        <v>5.5192140561358803E-9</v>
      </c>
      <c r="AB418">
        <f t="shared" si="201"/>
        <v>1.2679824214319598E-8</v>
      </c>
      <c r="AC418">
        <f t="shared" si="210"/>
        <v>2.9130586433280992E-8</v>
      </c>
      <c r="AD418">
        <f t="shared" si="159"/>
        <v>6.6924513432017646E-8</v>
      </c>
      <c r="AE418">
        <f t="shared" si="167"/>
        <v>1.5375215697667134E-7</v>
      </c>
      <c r="AF418">
        <f t="shared" si="175"/>
        <v>3.532296995926965E-7</v>
      </c>
      <c r="AG418">
        <f t="shared" si="183"/>
        <v>8.1150874971645335E-7</v>
      </c>
      <c r="AH418">
        <f t="shared" si="198"/>
        <v>1.8643575317299811E-6</v>
      </c>
      <c r="AI418">
        <f t="shared" si="207"/>
        <v>4.2831688596491243E-6</v>
      </c>
      <c r="AJ418">
        <f t="shared" si="182"/>
        <v>9.8401380465069519E-6</v>
      </c>
      <c r="AK418">
        <f t="shared" si="197"/>
        <v>2.2606700773932549E-5</v>
      </c>
      <c r="AL418">
        <f t="shared" si="206"/>
        <v>5.1936559981853035E-5</v>
      </c>
      <c r="AM418">
        <f t="shared" si="180"/>
        <v>1.1931888203071885E-4</v>
      </c>
      <c r="AN418">
        <f t="shared" si="195"/>
        <v>2.7412280701754406E-4</v>
      </c>
      <c r="AO418">
        <f t="shared" si="204"/>
        <v>6.297688349764446E-4</v>
      </c>
      <c r="AP418">
        <f t="shared" si="179"/>
        <v>1.4468288495316827E-3</v>
      </c>
      <c r="AQ418">
        <f t="shared" si="187"/>
        <v>3.3239398388385934E-3</v>
      </c>
      <c r="AR418">
        <f t="shared" si="202"/>
        <v>7.6364084499660045E-3</v>
      </c>
      <c r="AS418">
        <f t="shared" si="211"/>
        <v>1.7543859649122806E-2</v>
      </c>
      <c r="AT418">
        <f t="shared" si="185"/>
        <v>4.0305205438492468E-2</v>
      </c>
      <c r="AU418">
        <f t="shared" si="200"/>
        <v>9.2597046304671707E-2</v>
      </c>
      <c r="AV418">
        <f t="shared" si="209"/>
        <v>0.21163565845759974</v>
      </c>
    </row>
    <row r="419" spans="1:49" x14ac:dyDescent="0.2">
      <c r="A419">
        <v>405</v>
      </c>
      <c r="B419">
        <f t="shared" si="188"/>
        <v>40</v>
      </c>
      <c r="C419">
        <f t="shared" si="189"/>
        <v>4</v>
      </c>
      <c r="D419">
        <f t="shared" si="190"/>
        <v>970.66666666666663</v>
      </c>
      <c r="E419">
        <f t="shared" si="191"/>
        <v>-670.66666666666663</v>
      </c>
      <c r="F419" t="e">
        <f t="shared" si="192"/>
        <v>#N/A</v>
      </c>
      <c r="G419" t="e">
        <f t="shared" si="193"/>
        <v>#N/A</v>
      </c>
      <c r="H419">
        <f t="shared" si="194"/>
        <v>6.8905835671187579E-16</v>
      </c>
      <c r="I419">
        <f t="shared" si="203"/>
        <v>1.5830404017037896E-15</v>
      </c>
      <c r="J419">
        <f t="shared" ref="J419:J464" si="212">$C$11*(EXP(-$C$7*($D419-($J$14-1)*$C$3))-EXP(-$C$5*($D419-($J$14-1)*$C$3)))</f>
        <v>3.6368718106619773E-15</v>
      </c>
      <c r="K419">
        <f t="shared" si="160"/>
        <v>8.3553373324850036E-15</v>
      </c>
      <c r="L419">
        <f t="shared" si="168"/>
        <v>1.9195524498541678E-14</v>
      </c>
      <c r="M419">
        <f t="shared" si="176"/>
        <v>4.4099734829560234E-14</v>
      </c>
      <c r="N419">
        <f t="shared" si="184"/>
        <v>1.0131458570904258E-13</v>
      </c>
      <c r="O419">
        <f t="shared" si="199"/>
        <v>2.3275979588236665E-13</v>
      </c>
      <c r="P419">
        <f t="shared" si="208"/>
        <v>5.3474158927904054E-13</v>
      </c>
      <c r="Q419">
        <f t="shared" si="157"/>
        <v>1.2285135679066682E-12</v>
      </c>
      <c r="R419">
        <f t="shared" si="165"/>
        <v>2.8223830290918461E-12</v>
      </c>
      <c r="S419">
        <f t="shared" si="173"/>
        <v>6.4841334853787052E-12</v>
      </c>
      <c r="T419">
        <f t="shared" si="181"/>
        <v>1.489662693647142E-11</v>
      </c>
      <c r="U419">
        <f t="shared" si="196"/>
        <v>3.4223461713858491E-11</v>
      </c>
      <c r="V419">
        <f t="shared" si="205"/>
        <v>7.8624868346026531E-11</v>
      </c>
      <c r="W419">
        <f t="shared" si="154"/>
        <v>1.8063251386187825E-10</v>
      </c>
      <c r="X419">
        <f t="shared" si="162"/>
        <v>4.1498454306423739E-10</v>
      </c>
      <c r="Y419">
        <f t="shared" si="170"/>
        <v>9.5338412393417152E-10</v>
      </c>
      <c r="Z419">
        <f t="shared" si="178"/>
        <v>2.1903015496869447E-9</v>
      </c>
      <c r="AA419">
        <f t="shared" si="186"/>
        <v>5.0319915741456996E-9</v>
      </c>
      <c r="AB419">
        <f t="shared" si="201"/>
        <v>1.1560480887160213E-8</v>
      </c>
      <c r="AC419">
        <f t="shared" si="210"/>
        <v>2.6559010756111206E-8</v>
      </c>
      <c r="AD419">
        <f t="shared" si="159"/>
        <v>6.1016583931787004E-8</v>
      </c>
      <c r="AE419">
        <f t="shared" si="167"/>
        <v>1.4017929917996454E-7</v>
      </c>
      <c r="AF419">
        <f t="shared" si="175"/>
        <v>3.2204746074532494E-7</v>
      </c>
      <c r="AG419">
        <f t="shared" si="183"/>
        <v>7.3987077677825417E-7</v>
      </c>
      <c r="AH419">
        <f t="shared" si="198"/>
        <v>1.6997766883911151E-6</v>
      </c>
      <c r="AI419">
        <f t="shared" si="207"/>
        <v>3.905061371634364E-6</v>
      </c>
      <c r="AJ419">
        <f t="shared" si="182"/>
        <v>8.9714751475177185E-6</v>
      </c>
      <c r="AK419">
        <f t="shared" si="197"/>
        <v>2.0611037487700776E-5</v>
      </c>
      <c r="AL419">
        <f t="shared" si="206"/>
        <v>4.7351729713808206E-5</v>
      </c>
      <c r="AM419">
        <f t="shared" si="180"/>
        <v>1.0878570805703143E-4</v>
      </c>
      <c r="AN419">
        <f t="shared" si="195"/>
        <v>2.499239277845994E-4</v>
      </c>
      <c r="AO419">
        <f t="shared" si="204"/>
        <v>5.7417440944113431E-4</v>
      </c>
      <c r="AP419">
        <f t="shared" ref="AP419:AP450" si="213">$C$11*(EXP(-$C$7*($D419-($AP$14-1)*$C$3))-EXP(-$C$5*($D419-($AP$14-1)*$C$3)))</f>
        <v>1.319106399212849E-3</v>
      </c>
      <c r="AQ419">
        <f t="shared" si="187"/>
        <v>3.0305107016837239E-3</v>
      </c>
      <c r="AR419">
        <f t="shared" si="202"/>
        <v>6.9622853156500082E-3</v>
      </c>
      <c r="AS419">
        <f t="shared" si="211"/>
        <v>1.5995131378214355E-2</v>
      </c>
      <c r="AT419">
        <f t="shared" si="185"/>
        <v>3.6747162204232561E-2</v>
      </c>
      <c r="AU419">
        <f t="shared" si="200"/>
        <v>8.442280953932943E-2</v>
      </c>
      <c r="AV419">
        <f t="shared" si="209"/>
        <v>0.19377999836034945</v>
      </c>
    </row>
    <row r="420" spans="1:49" x14ac:dyDescent="0.2">
      <c r="A420">
        <v>406</v>
      </c>
      <c r="B420">
        <f t="shared" si="188"/>
        <v>40</v>
      </c>
      <c r="C420">
        <f t="shared" si="189"/>
        <v>5</v>
      </c>
      <c r="D420">
        <f t="shared" si="190"/>
        <v>973.33333333333337</v>
      </c>
      <c r="E420">
        <f t="shared" si="191"/>
        <v>-673.33333333333337</v>
      </c>
      <c r="F420" t="e">
        <f t="shared" si="192"/>
        <v>#N/A</v>
      </c>
      <c r="G420" t="e">
        <f t="shared" si="193"/>
        <v>#N/A</v>
      </c>
      <c r="H420">
        <f t="shared" si="194"/>
        <v>6.2822999974318757E-16</v>
      </c>
      <c r="I420">
        <f t="shared" si="203"/>
        <v>1.4432935345295697E-15</v>
      </c>
      <c r="J420">
        <f t="shared" si="212"/>
        <v>3.3158178177839579E-15</v>
      </c>
      <c r="K420">
        <f t="shared" si="160"/>
        <v>7.617748945516583E-15</v>
      </c>
      <c r="L420">
        <f t="shared" si="168"/>
        <v>1.7500991364990595E-14</v>
      </c>
      <c r="M420">
        <f t="shared" si="176"/>
        <v>4.0206719983564023E-14</v>
      </c>
      <c r="N420">
        <f t="shared" si="184"/>
        <v>9.2370786209892826E-14</v>
      </c>
      <c r="O420">
        <f t="shared" si="199"/>
        <v>2.1221234033817343E-13</v>
      </c>
      <c r="P420">
        <f t="shared" si="208"/>
        <v>4.875359325130598E-13</v>
      </c>
      <c r="Q420">
        <f t="shared" si="157"/>
        <v>1.1200634473593949E-12</v>
      </c>
      <c r="R420">
        <f t="shared" si="165"/>
        <v>2.5732300789480898E-12</v>
      </c>
      <c r="S420">
        <f t="shared" si="173"/>
        <v>5.9117303174331239E-12</v>
      </c>
      <c r="T420">
        <f t="shared" si="181"/>
        <v>1.3581589781643058E-11</v>
      </c>
      <c r="U420">
        <f t="shared" si="196"/>
        <v>3.1202299680835846E-11</v>
      </c>
      <c r="V420">
        <f t="shared" si="205"/>
        <v>7.1684060631001298E-11</v>
      </c>
      <c r="W420">
        <f t="shared" si="154"/>
        <v>1.6468672505267783E-10</v>
      </c>
      <c r="X420">
        <f t="shared" si="162"/>
        <v>3.7835074031572008E-10</v>
      </c>
      <c r="Y420">
        <f t="shared" si="170"/>
        <v>8.692217460251561E-10</v>
      </c>
      <c r="Z420">
        <f t="shared" si="178"/>
        <v>1.996947179573495E-9</v>
      </c>
      <c r="AA420">
        <f t="shared" si="186"/>
        <v>4.5877798803840855E-9</v>
      </c>
      <c r="AB420">
        <f t="shared" si="201"/>
        <v>1.0539950403371387E-8</v>
      </c>
      <c r="AC420">
        <f t="shared" si="210"/>
        <v>2.4214447380206099E-8</v>
      </c>
      <c r="AD420">
        <f t="shared" si="159"/>
        <v>5.5630191745610023E-8</v>
      </c>
      <c r="AE420">
        <f t="shared" si="167"/>
        <v>1.2780461949270376E-7</v>
      </c>
      <c r="AF420">
        <f t="shared" si="175"/>
        <v>2.936179123445811E-7</v>
      </c>
      <c r="AG420">
        <f t="shared" si="183"/>
        <v>6.7455682581576795E-7</v>
      </c>
      <c r="AH420">
        <f t="shared" si="198"/>
        <v>1.5497246323331882E-6</v>
      </c>
      <c r="AI420">
        <f t="shared" si="207"/>
        <v>3.5603322717190373E-6</v>
      </c>
      <c r="AJ420">
        <f t="shared" si="182"/>
        <v>8.1794956475330304E-6</v>
      </c>
      <c r="AK420">
        <f t="shared" si="197"/>
        <v>1.8791546390053201E-5</v>
      </c>
      <c r="AL420">
        <f t="shared" si="206"/>
        <v>4.3171636852209169E-5</v>
      </c>
      <c r="AM420">
        <f t="shared" si="180"/>
        <v>9.9182376469324112E-5</v>
      </c>
      <c r="AN420">
        <f t="shared" si="195"/>
        <v>2.2786126539001828E-4</v>
      </c>
      <c r="AO420">
        <f t="shared" si="204"/>
        <v>5.2348772144211373E-4</v>
      </c>
      <c r="AP420">
        <f t="shared" si="213"/>
        <v>1.2026589689634042E-3</v>
      </c>
      <c r="AQ420">
        <f t="shared" si="187"/>
        <v>2.762984758541386E-3</v>
      </c>
      <c r="AR420">
        <f t="shared" si="202"/>
        <v>6.347672094036738E-3</v>
      </c>
      <c r="AS420">
        <f t="shared" si="211"/>
        <v>1.4583120984961173E-2</v>
      </c>
      <c r="AT420">
        <f t="shared" si="185"/>
        <v>3.3503214172295286E-2</v>
      </c>
      <c r="AU420">
        <f t="shared" si="200"/>
        <v>7.6970174012036846E-2</v>
      </c>
      <c r="AV420">
        <f t="shared" si="209"/>
        <v>0.17680382811963441</v>
      </c>
    </row>
    <row r="421" spans="1:49" x14ac:dyDescent="0.2">
      <c r="A421">
        <v>407</v>
      </c>
      <c r="B421">
        <f t="shared" si="188"/>
        <v>40</v>
      </c>
      <c r="C421">
        <f t="shared" si="189"/>
        <v>6</v>
      </c>
      <c r="D421">
        <f t="shared" si="190"/>
        <v>976</v>
      </c>
      <c r="E421">
        <f t="shared" si="191"/>
        <v>-676</v>
      </c>
      <c r="F421" t="e">
        <f t="shared" si="192"/>
        <v>#N/A</v>
      </c>
      <c r="G421" t="e">
        <f t="shared" si="193"/>
        <v>#N/A</v>
      </c>
      <c r="H421">
        <f t="shared" si="194"/>
        <v>5.7277141875278752E-16</v>
      </c>
      <c r="I421">
        <f t="shared" si="203"/>
        <v>1.3158831730212854E-15</v>
      </c>
      <c r="J421">
        <f t="shared" si="212"/>
        <v>3.0231056724356695E-15</v>
      </c>
      <c r="K421">
        <f t="shared" si="160"/>
        <v>6.9452730258181194E-15</v>
      </c>
      <c r="L421">
        <f t="shared" si="168"/>
        <v>1.595604739952511E-14</v>
      </c>
      <c r="M421">
        <f t="shared" si="176"/>
        <v>3.6657370800178426E-14</v>
      </c>
      <c r="N421">
        <f t="shared" si="184"/>
        <v>8.4216523073362607E-14</v>
      </c>
      <c r="O421">
        <f t="shared" si="199"/>
        <v>1.9347876303588297E-13</v>
      </c>
      <c r="P421">
        <f t="shared" si="208"/>
        <v>4.4449747365235984E-13</v>
      </c>
      <c r="Q421">
        <f t="shared" si="157"/>
        <v>1.0211870335696038E-12</v>
      </c>
      <c r="R421">
        <f t="shared" si="165"/>
        <v>2.346071731211412E-12</v>
      </c>
      <c r="S421">
        <f t="shared" si="173"/>
        <v>5.3898574766951907E-12</v>
      </c>
      <c r="T421">
        <f t="shared" si="181"/>
        <v>1.2382640834296472E-11</v>
      </c>
      <c r="U421">
        <f t="shared" si="196"/>
        <v>2.8447838313750943E-11</v>
      </c>
      <c r="V421">
        <f t="shared" si="205"/>
        <v>6.5355970148454668E-11</v>
      </c>
      <c r="W421">
        <f t="shared" ref="W421:W464" si="214">$C$11*(EXP(-$C$7*($D421-($W$14-1)*$C$3))-EXP(-$C$5*($D421-($W$14-1)*$C$3)))</f>
        <v>1.5014859079753045E-10</v>
      </c>
      <c r="X421">
        <f t="shared" si="162"/>
        <v>3.4495087850849236E-10</v>
      </c>
      <c r="Y421">
        <f t="shared" si="170"/>
        <v>7.924890133949747E-10</v>
      </c>
      <c r="Z421">
        <f t="shared" si="178"/>
        <v>1.8206616520800614E-9</v>
      </c>
      <c r="AA421">
        <f t="shared" si="186"/>
        <v>4.182782089501102E-9</v>
      </c>
      <c r="AB421">
        <f t="shared" si="201"/>
        <v>9.6095098110419535E-9</v>
      </c>
      <c r="AC421">
        <f t="shared" si="210"/>
        <v>2.2076856224543524E-8</v>
      </c>
      <c r="AD421">
        <f t="shared" si="159"/>
        <v>5.07192968572784E-8</v>
      </c>
      <c r="AE421">
        <f t="shared" si="167"/>
        <v>1.1652234573312398E-7</v>
      </c>
      <c r="AF421">
        <f t="shared" si="175"/>
        <v>2.6769805372807064E-7</v>
      </c>
      <c r="AG421">
        <f t="shared" si="183"/>
        <v>6.1500862790668418E-7</v>
      </c>
      <c r="AH421">
        <f t="shared" si="198"/>
        <v>1.4129187983707839E-6</v>
      </c>
      <c r="AI421">
        <f t="shared" si="207"/>
        <v>3.2460349988658138E-6</v>
      </c>
      <c r="AJ421">
        <f t="shared" si="182"/>
        <v>7.4574301269199262E-6</v>
      </c>
      <c r="AK421">
        <f t="shared" si="197"/>
        <v>1.7132675438596497E-5</v>
      </c>
      <c r="AL421">
        <f t="shared" si="206"/>
        <v>3.9360552186027815E-5</v>
      </c>
      <c r="AM421">
        <f t="shared" ref="AM421:AM452" si="215">$C$11*(EXP(-$C$7*($D421-($AM$14-1)*$C$3))-EXP(-$C$5*($D421-($AM$14-1)*$C$3)))</f>
        <v>9.0426803095730208E-5</v>
      </c>
      <c r="AN421">
        <f t="shared" si="195"/>
        <v>2.0774623992741217E-4</v>
      </c>
      <c r="AO421">
        <f t="shared" si="204"/>
        <v>4.7727552812287512E-4</v>
      </c>
      <c r="AP421">
        <f t="shared" si="213"/>
        <v>1.0964912280701756E-3</v>
      </c>
      <c r="AQ421">
        <f t="shared" si="187"/>
        <v>2.5190753399057793E-3</v>
      </c>
      <c r="AR421">
        <f t="shared" si="202"/>
        <v>5.7873153981267316E-3</v>
      </c>
      <c r="AS421">
        <f t="shared" si="211"/>
        <v>1.329575935535437E-2</v>
      </c>
      <c r="AT421">
        <f t="shared" si="185"/>
        <v>3.0545633799864007E-2</v>
      </c>
      <c r="AU421">
        <f t="shared" si="200"/>
        <v>7.0175438596235928E-2</v>
      </c>
      <c r="AV421">
        <f t="shared" si="209"/>
        <v>0.16121653858511018</v>
      </c>
    </row>
    <row r="422" spans="1:49" x14ac:dyDescent="0.2">
      <c r="A422">
        <v>408</v>
      </c>
      <c r="B422">
        <f t="shared" si="188"/>
        <v>40</v>
      </c>
      <c r="C422">
        <f t="shared" si="189"/>
        <v>7</v>
      </c>
      <c r="D422">
        <f t="shared" si="190"/>
        <v>978.66666666666674</v>
      </c>
      <c r="E422">
        <f t="shared" si="191"/>
        <v>-678.66666666666674</v>
      </c>
      <c r="F422" t="e">
        <f t="shared" si="192"/>
        <v>#N/A</v>
      </c>
      <c r="G422" t="e">
        <f t="shared" si="193"/>
        <v>#N/A</v>
      </c>
      <c r="H422">
        <f t="shared" si="194"/>
        <v>5.2220858328030878E-16</v>
      </c>
      <c r="I422">
        <f t="shared" si="203"/>
        <v>1.1997202811588503E-15</v>
      </c>
      <c r="J422">
        <f t="shared" si="212"/>
        <v>2.7562334268474937E-15</v>
      </c>
      <c r="K422">
        <f t="shared" si="160"/>
        <v>6.332161606815137E-15</v>
      </c>
      <c r="L422">
        <f t="shared" si="168"/>
        <v>1.4547487242647859E-14</v>
      </c>
      <c r="M422">
        <f t="shared" si="176"/>
        <v>3.3421349329939907E-14</v>
      </c>
      <c r="N422">
        <f t="shared" si="184"/>
        <v>7.6782097994166459E-14</v>
      </c>
      <c r="O422">
        <f t="shared" si="199"/>
        <v>1.7639893931824033E-13</v>
      </c>
      <c r="P422">
        <f t="shared" si="208"/>
        <v>4.0525834283616751E-13</v>
      </c>
      <c r="Q422">
        <f t="shared" si="157"/>
        <v>9.3103918352946013E-13</v>
      </c>
      <c r="R422">
        <f t="shared" si="165"/>
        <v>2.1389663571161472E-12</v>
      </c>
      <c r="S422">
        <f t="shared" si="173"/>
        <v>4.914054271626638E-12</v>
      </c>
      <c r="T422">
        <f t="shared" si="181"/>
        <v>1.1289532116367347E-11</v>
      </c>
      <c r="U422">
        <f t="shared" si="196"/>
        <v>2.5936533941514733E-11</v>
      </c>
      <c r="V422">
        <f t="shared" si="205"/>
        <v>5.9586507745885487E-11</v>
      </c>
      <c r="W422">
        <f t="shared" si="214"/>
        <v>1.368938468554335E-10</v>
      </c>
      <c r="X422">
        <f t="shared" si="162"/>
        <v>3.1449947338410499E-10</v>
      </c>
      <c r="Y422">
        <f t="shared" si="170"/>
        <v>7.2253005544751053E-10</v>
      </c>
      <c r="Z422">
        <f t="shared" si="178"/>
        <v>1.659938172256944E-9</v>
      </c>
      <c r="AA422">
        <f t="shared" si="186"/>
        <v>3.8135364957366728E-9</v>
      </c>
      <c r="AB422">
        <f t="shared" si="201"/>
        <v>8.7612061987477489E-9</v>
      </c>
      <c r="AC422">
        <f t="shared" si="210"/>
        <v>2.0127966296582732E-8</v>
      </c>
      <c r="AD422">
        <f t="shared" si="159"/>
        <v>4.62419235486407E-8</v>
      </c>
      <c r="AE422">
        <f t="shared" si="167"/>
        <v>1.0623604302444447E-7</v>
      </c>
      <c r="AF422">
        <f t="shared" si="175"/>
        <v>2.440663357271468E-7</v>
      </c>
      <c r="AG422">
        <f t="shared" si="183"/>
        <v>5.6071719671985519E-7</v>
      </c>
      <c r="AH422">
        <f t="shared" si="198"/>
        <v>1.2881898429812932E-6</v>
      </c>
      <c r="AI422">
        <f t="shared" si="207"/>
        <v>2.9594831071130014E-6</v>
      </c>
      <c r="AJ422">
        <f t="shared" si="182"/>
        <v>6.7991067535644374E-6</v>
      </c>
      <c r="AK422">
        <f t="shared" si="197"/>
        <v>1.5620245486537402E-5</v>
      </c>
      <c r="AL422">
        <f t="shared" si="206"/>
        <v>3.5885900590070752E-5</v>
      </c>
      <c r="AM422">
        <f t="shared" si="215"/>
        <v>8.2444149950802804E-5</v>
      </c>
      <c r="AN422">
        <f t="shared" si="195"/>
        <v>1.8940691885523198E-4</v>
      </c>
      <c r="AO422">
        <f t="shared" si="204"/>
        <v>4.3514283222812383E-4</v>
      </c>
      <c r="AP422">
        <f t="shared" si="213"/>
        <v>9.9969571113839328E-4</v>
      </c>
      <c r="AQ422">
        <f t="shared" si="187"/>
        <v>2.2966976377645273E-3</v>
      </c>
      <c r="AR422">
        <f t="shared" si="202"/>
        <v>5.276425596851376E-3</v>
      </c>
      <c r="AS422">
        <f t="shared" si="211"/>
        <v>1.2122042806734849E-2</v>
      </c>
      <c r="AT422">
        <f t="shared" si="185"/>
        <v>2.7849141262599915E-2</v>
      </c>
      <c r="AU422">
        <f t="shared" si="200"/>
        <v>6.3980525512816938E-2</v>
      </c>
      <c r="AV422">
        <f t="shared" si="209"/>
        <v>0.14698797426010388</v>
      </c>
    </row>
    <row r="423" spans="1:49" x14ac:dyDescent="0.2">
      <c r="A423">
        <v>409</v>
      </c>
      <c r="B423">
        <f t="shared" si="188"/>
        <v>40</v>
      </c>
      <c r="C423">
        <f t="shared" si="189"/>
        <v>8</v>
      </c>
      <c r="D423">
        <f t="shared" si="190"/>
        <v>981.33333333333326</v>
      </c>
      <c r="E423">
        <f t="shared" si="191"/>
        <v>-681.33333333333326</v>
      </c>
      <c r="F423" t="e">
        <f t="shared" si="192"/>
        <v>#N/A</v>
      </c>
      <c r="G423" t="e">
        <f t="shared" si="193"/>
        <v>#N/A</v>
      </c>
      <c r="H423">
        <f t="shared" si="194"/>
        <v>4.7610930909478792E-16</v>
      </c>
      <c r="I423">
        <f t="shared" si="203"/>
        <v>1.0938119603119118E-15</v>
      </c>
      <c r="J423">
        <f t="shared" si="212"/>
        <v>2.5129199989727593E-15</v>
      </c>
      <c r="K423">
        <f t="shared" si="160"/>
        <v>5.7731741381183206E-15</v>
      </c>
      <c r="L423">
        <f t="shared" si="168"/>
        <v>1.3263271271135882E-14</v>
      </c>
      <c r="M423">
        <f t="shared" si="176"/>
        <v>3.0470995782066445E-14</v>
      </c>
      <c r="N423">
        <f t="shared" si="184"/>
        <v>7.0003965459962647E-14</v>
      </c>
      <c r="O423">
        <f t="shared" si="199"/>
        <v>1.608268799342567E-13</v>
      </c>
      <c r="P423">
        <f t="shared" si="208"/>
        <v>3.6948314483957272E-13</v>
      </c>
      <c r="Q423">
        <f t="shared" si="157"/>
        <v>8.4884936135269685E-13</v>
      </c>
      <c r="R423">
        <f t="shared" si="165"/>
        <v>1.9501437300522533E-12</v>
      </c>
      <c r="S423">
        <f t="shared" si="173"/>
        <v>4.4802537894375956E-12</v>
      </c>
      <c r="T423">
        <f t="shared" si="181"/>
        <v>1.0292920315792398E-11</v>
      </c>
      <c r="U423">
        <f t="shared" si="196"/>
        <v>2.3646921269732583E-11</v>
      </c>
      <c r="V423">
        <f t="shared" si="205"/>
        <v>5.4326359126572431E-11</v>
      </c>
      <c r="W423">
        <f t="shared" si="214"/>
        <v>1.2480919872334385E-10</v>
      </c>
      <c r="X423">
        <f t="shared" si="162"/>
        <v>2.8673624252400628E-10</v>
      </c>
      <c r="Y423">
        <f t="shared" si="170"/>
        <v>6.5874690021071379E-10</v>
      </c>
      <c r="Z423">
        <f t="shared" si="178"/>
        <v>1.5134029612628859E-9</v>
      </c>
      <c r="AA423">
        <f t="shared" si="186"/>
        <v>3.4768869841006376E-9</v>
      </c>
      <c r="AB423">
        <f t="shared" si="201"/>
        <v>7.9877887182940097E-9</v>
      </c>
      <c r="AC423">
        <f t="shared" si="210"/>
        <v>1.8351119521536408E-8</v>
      </c>
      <c r="AD423">
        <f t="shared" si="159"/>
        <v>4.2159801613485702E-8</v>
      </c>
      <c r="AE423">
        <f t="shared" si="167"/>
        <v>9.6857789520824752E-8</v>
      </c>
      <c r="AF423">
        <f t="shared" si="175"/>
        <v>2.2252076698244091E-7</v>
      </c>
      <c r="AG423">
        <f t="shared" si="183"/>
        <v>5.1121847797081694E-7</v>
      </c>
      <c r="AH423">
        <f t="shared" si="198"/>
        <v>1.174471649378331E-6</v>
      </c>
      <c r="AI423">
        <f t="shared" si="207"/>
        <v>2.698227303263082E-6</v>
      </c>
      <c r="AJ423">
        <f t="shared" ref="AJ423:AJ454" si="216">$C$11*(EXP(-$C$7*($D423-($AJ$14-1)*$C$3))-EXP(-$C$5*($D423-($AJ$14-1)*$C$3)))</f>
        <v>6.1988985293327765E-6</v>
      </c>
      <c r="AK423">
        <f t="shared" si="197"/>
        <v>1.4241329086876202E-5</v>
      </c>
      <c r="AL423">
        <f t="shared" si="206"/>
        <v>3.2717982590132244E-5</v>
      </c>
      <c r="AM423">
        <f t="shared" si="215"/>
        <v>7.5166185560213088E-5</v>
      </c>
      <c r="AN423">
        <f t="shared" si="195"/>
        <v>1.7268654740883733E-4</v>
      </c>
      <c r="AO423">
        <f t="shared" si="204"/>
        <v>3.9672950587729791E-4</v>
      </c>
      <c r="AP423">
        <f t="shared" si="213"/>
        <v>9.1144506156007744E-4</v>
      </c>
      <c r="AQ423">
        <f t="shared" si="187"/>
        <v>2.0939508857684627E-3</v>
      </c>
      <c r="AR423">
        <f t="shared" si="202"/>
        <v>4.8106358758536359E-3</v>
      </c>
      <c r="AS423">
        <f t="shared" si="211"/>
        <v>1.1051939034165585E-2</v>
      </c>
      <c r="AT423">
        <f t="shared" si="185"/>
        <v>2.5390688376147059E-2</v>
      </c>
      <c r="AU423">
        <f t="shared" si="200"/>
        <v>5.8332483939838579E-2</v>
      </c>
      <c r="AV423">
        <f t="shared" si="209"/>
        <v>0.1340127504531386</v>
      </c>
    </row>
    <row r="424" spans="1:49" x14ac:dyDescent="0.2">
      <c r="A424">
        <v>410</v>
      </c>
      <c r="B424">
        <f t="shared" si="188"/>
        <v>40</v>
      </c>
      <c r="C424">
        <f t="shared" si="189"/>
        <v>9</v>
      </c>
      <c r="D424">
        <f t="shared" si="190"/>
        <v>984</v>
      </c>
      <c r="E424">
        <f t="shared" si="191"/>
        <v>-684</v>
      </c>
      <c r="F424" t="e">
        <f t="shared" si="192"/>
        <v>#N/A</v>
      </c>
      <c r="G424" t="e">
        <f t="shared" si="193"/>
        <v>#N/A</v>
      </c>
      <c r="H424">
        <f t="shared" si="194"/>
        <v>4.3407956411363073E-16</v>
      </c>
      <c r="I424">
        <f t="shared" si="203"/>
        <v>9.9725296247031895E-16</v>
      </c>
      <c r="J424">
        <f t="shared" si="212"/>
        <v>2.2910856750111426E-15</v>
      </c>
      <c r="K424">
        <f t="shared" si="160"/>
        <v>5.2635326920851614E-15</v>
      </c>
      <c r="L424">
        <f t="shared" si="168"/>
        <v>1.209242268974268E-14</v>
      </c>
      <c r="M424">
        <f t="shared" si="176"/>
        <v>2.7781092103272481E-14</v>
      </c>
      <c r="N424">
        <f t="shared" si="184"/>
        <v>6.3824189598100438E-14</v>
      </c>
      <c r="O424">
        <f t="shared" si="199"/>
        <v>1.4662948320071373E-13</v>
      </c>
      <c r="P424">
        <f t="shared" si="208"/>
        <v>3.3686609229345048E-13</v>
      </c>
      <c r="Q424">
        <f t="shared" si="157"/>
        <v>7.73915052143532E-13</v>
      </c>
      <c r="R424">
        <f t="shared" si="165"/>
        <v>1.7779898946094333E-12</v>
      </c>
      <c r="S424">
        <f t="shared" si="173"/>
        <v>4.0847481342784159E-12</v>
      </c>
      <c r="T424">
        <f t="shared" si="181"/>
        <v>9.3842869248456497E-12</v>
      </c>
      <c r="U424">
        <f t="shared" si="196"/>
        <v>2.1559429906780766E-11</v>
      </c>
      <c r="V424">
        <f t="shared" si="205"/>
        <v>4.9530563337185893E-11</v>
      </c>
      <c r="W424">
        <f t="shared" si="214"/>
        <v>1.1379135325500378E-10</v>
      </c>
      <c r="X424">
        <f t="shared" si="162"/>
        <v>2.6142388059381872E-10</v>
      </c>
      <c r="Y424">
        <f t="shared" si="170"/>
        <v>6.0059436319012189E-10</v>
      </c>
      <c r="Z424">
        <f t="shared" si="178"/>
        <v>1.3798035140339697E-9</v>
      </c>
      <c r="AA424">
        <f t="shared" si="186"/>
        <v>3.1699560535798992E-9</v>
      </c>
      <c r="AB424">
        <f t="shared" si="201"/>
        <v>7.2826466083202471E-9</v>
      </c>
      <c r="AC424">
        <f t="shared" si="210"/>
        <v>1.6731128358004412E-8</v>
      </c>
      <c r="AD424">
        <f t="shared" si="159"/>
        <v>3.8438039244167821E-8</v>
      </c>
      <c r="AE424">
        <f t="shared" si="167"/>
        <v>8.8307424898174111E-8</v>
      </c>
      <c r="AF424">
        <f t="shared" si="175"/>
        <v>2.0287718742911363E-7</v>
      </c>
      <c r="AG424">
        <f t="shared" si="183"/>
        <v>4.6608938293249603E-7</v>
      </c>
      <c r="AH424">
        <f t="shared" si="198"/>
        <v>1.0707922149122809E-6</v>
      </c>
      <c r="AI424">
        <f t="shared" si="207"/>
        <v>2.4600345116267376E-6</v>
      </c>
      <c r="AJ424">
        <f t="shared" si="216"/>
        <v>5.6516751934831363E-6</v>
      </c>
      <c r="AK424">
        <f t="shared" si="197"/>
        <v>1.2984139995463257E-5</v>
      </c>
      <c r="AL424">
        <f t="shared" si="206"/>
        <v>2.9829720507679708E-5</v>
      </c>
      <c r="AM424">
        <f t="shared" si="215"/>
        <v>6.8530701754386002E-5</v>
      </c>
      <c r="AN424">
        <f t="shared" si="195"/>
        <v>1.5744220874411129E-4</v>
      </c>
      <c r="AO424">
        <f t="shared" si="204"/>
        <v>3.6170721238292089E-4</v>
      </c>
      <c r="AP424">
        <f t="shared" si="213"/>
        <v>8.3098495970964812E-4</v>
      </c>
      <c r="AQ424">
        <f t="shared" si="187"/>
        <v>1.9091021124915007E-3</v>
      </c>
      <c r="AR424">
        <f t="shared" si="202"/>
        <v>4.3859649122807032E-3</v>
      </c>
      <c r="AS424">
        <f t="shared" si="211"/>
        <v>1.0076301359623119E-2</v>
      </c>
      <c r="AT424">
        <f t="shared" si="185"/>
        <v>2.3149261592506919E-2</v>
      </c>
      <c r="AU424">
        <f t="shared" si="200"/>
        <v>5.3183037421416487E-2</v>
      </c>
      <c r="AV424">
        <f t="shared" si="209"/>
        <v>0.12218251846832767</v>
      </c>
    </row>
    <row r="425" spans="1:49" s="1" customFormat="1" x14ac:dyDescent="0.2">
      <c r="A425" s="1">
        <v>411</v>
      </c>
      <c r="B425" s="1">
        <f t="shared" si="188"/>
        <v>41</v>
      </c>
      <c r="C425" s="1">
        <f t="shared" si="189"/>
        <v>0</v>
      </c>
      <c r="D425" s="1">
        <f t="shared" si="190"/>
        <v>984</v>
      </c>
      <c r="E425" s="1">
        <f t="shared" si="191"/>
        <v>-684</v>
      </c>
      <c r="F425" s="1" t="e">
        <f t="shared" si="192"/>
        <v>#N/A</v>
      </c>
      <c r="G425" s="1" t="e">
        <f t="shared" si="193"/>
        <v>#N/A</v>
      </c>
      <c r="H425" s="1">
        <f t="shared" si="194"/>
        <v>4.3407956411363073E-16</v>
      </c>
      <c r="I425" s="1">
        <f t="shared" si="203"/>
        <v>9.9725296247031895E-16</v>
      </c>
      <c r="J425" s="1">
        <f t="shared" si="212"/>
        <v>2.2910856750111426E-15</v>
      </c>
      <c r="K425" s="1">
        <f t="shared" si="160"/>
        <v>5.2635326920851614E-15</v>
      </c>
      <c r="L425" s="1">
        <f t="shared" si="168"/>
        <v>1.209242268974268E-14</v>
      </c>
      <c r="M425" s="1">
        <f t="shared" si="176"/>
        <v>2.7781092103272481E-14</v>
      </c>
      <c r="N425" s="1">
        <f t="shared" si="184"/>
        <v>6.3824189598100438E-14</v>
      </c>
      <c r="O425" s="1">
        <f t="shared" si="199"/>
        <v>1.4662948320071373E-13</v>
      </c>
      <c r="P425" s="1">
        <f t="shared" si="208"/>
        <v>3.3686609229345048E-13</v>
      </c>
      <c r="Q425" s="1">
        <f t="shared" ref="Q425:Q464" si="217">$C$11*(EXP(-$C$7*($D425-($Q$14-1)*$C$3))-EXP(-$C$5*($D425-($Q$14-1)*$C$3)))</f>
        <v>7.73915052143532E-13</v>
      </c>
      <c r="R425" s="1">
        <f t="shared" si="165"/>
        <v>1.7779898946094333E-12</v>
      </c>
      <c r="S425" s="1">
        <f t="shared" si="173"/>
        <v>4.0847481342784159E-12</v>
      </c>
      <c r="T425" s="1">
        <f t="shared" si="181"/>
        <v>9.3842869248456497E-12</v>
      </c>
      <c r="U425" s="1">
        <f t="shared" si="196"/>
        <v>2.1559429906780766E-11</v>
      </c>
      <c r="V425" s="1">
        <f t="shared" si="205"/>
        <v>4.9530563337185893E-11</v>
      </c>
      <c r="W425" s="1">
        <f t="shared" si="214"/>
        <v>1.1379135325500378E-10</v>
      </c>
      <c r="X425" s="1">
        <f t="shared" si="162"/>
        <v>2.6142388059381872E-10</v>
      </c>
      <c r="Y425" s="1">
        <f t="shared" si="170"/>
        <v>6.0059436319012189E-10</v>
      </c>
      <c r="Z425" s="1">
        <f t="shared" si="178"/>
        <v>1.3798035140339697E-9</v>
      </c>
      <c r="AA425" s="1">
        <f t="shared" si="186"/>
        <v>3.1699560535798992E-9</v>
      </c>
      <c r="AB425" s="1">
        <f t="shared" si="201"/>
        <v>7.2826466083202471E-9</v>
      </c>
      <c r="AC425" s="1">
        <f t="shared" si="210"/>
        <v>1.6731128358004412E-8</v>
      </c>
      <c r="AD425" s="1">
        <f t="shared" si="159"/>
        <v>3.8438039244167821E-8</v>
      </c>
      <c r="AE425" s="1">
        <f t="shared" si="167"/>
        <v>8.8307424898174111E-8</v>
      </c>
      <c r="AF425" s="1">
        <f t="shared" si="175"/>
        <v>2.0287718742911363E-7</v>
      </c>
      <c r="AG425" s="1">
        <f t="shared" ref="AG425:AG456" si="218">$C$11*(EXP(-$C$7*($D425-($AG$14-1)*$C$3))-EXP(-$C$5*($D425-($AG$14-1)*$C$3)))</f>
        <v>4.6608938293249603E-7</v>
      </c>
      <c r="AH425" s="1">
        <f t="shared" si="198"/>
        <v>1.0707922149122809E-6</v>
      </c>
      <c r="AI425" s="1">
        <f t="shared" si="207"/>
        <v>2.4600345116267376E-6</v>
      </c>
      <c r="AJ425" s="1">
        <f t="shared" si="216"/>
        <v>5.6516751934831363E-6</v>
      </c>
      <c r="AK425" s="1">
        <f t="shared" si="197"/>
        <v>1.2984139995463257E-5</v>
      </c>
      <c r="AL425" s="1">
        <f t="shared" si="206"/>
        <v>2.9829720507679708E-5</v>
      </c>
      <c r="AM425" s="1">
        <f t="shared" si="215"/>
        <v>6.8530701754386002E-5</v>
      </c>
      <c r="AN425" s="1">
        <f t="shared" si="195"/>
        <v>1.5744220874411129E-4</v>
      </c>
      <c r="AO425" s="1">
        <f t="shared" si="204"/>
        <v>3.6170721238292089E-4</v>
      </c>
      <c r="AP425" s="1">
        <f t="shared" si="213"/>
        <v>8.3098495970964812E-4</v>
      </c>
      <c r="AQ425" s="1">
        <f t="shared" si="187"/>
        <v>1.9091021124915007E-3</v>
      </c>
      <c r="AR425" s="1">
        <f t="shared" si="202"/>
        <v>4.3859649122807032E-3</v>
      </c>
      <c r="AS425" s="1">
        <f t="shared" si="211"/>
        <v>1.0076301359623119E-2</v>
      </c>
      <c r="AT425" s="1">
        <f t="shared" si="185"/>
        <v>2.3149261592506919E-2</v>
      </c>
      <c r="AU425" s="1">
        <f t="shared" si="200"/>
        <v>5.3183037421416487E-2</v>
      </c>
      <c r="AV425" s="1">
        <f t="shared" si="209"/>
        <v>0.12218251846832767</v>
      </c>
      <c r="AW425" s="1">
        <f t="shared" ref="AW425:AW464" si="219">$C$11*(EXP(-$C$7*($D425-($AW$14-1)*$C$3))-EXP(-$C$5*($D425-($AW$14-1)*$C$3)))</f>
        <v>0</v>
      </c>
    </row>
    <row r="426" spans="1:49" x14ac:dyDescent="0.2">
      <c r="A426">
        <v>412</v>
      </c>
      <c r="B426">
        <f t="shared" si="188"/>
        <v>41</v>
      </c>
      <c r="C426">
        <f t="shared" si="189"/>
        <v>1</v>
      </c>
      <c r="D426">
        <f t="shared" si="190"/>
        <v>986.66666666666674</v>
      </c>
      <c r="E426">
        <f t="shared" si="191"/>
        <v>-686.66666666666674</v>
      </c>
      <c r="F426" t="e">
        <f t="shared" si="192"/>
        <v>#N/A</v>
      </c>
      <c r="G426" t="e">
        <f t="shared" si="193"/>
        <v>#N/A</v>
      </c>
      <c r="H426">
        <f t="shared" si="194"/>
        <v>3.9576010042594587E-16</v>
      </c>
      <c r="I426">
        <f t="shared" si="203"/>
        <v>9.0921795266548762E-16</v>
      </c>
      <c r="J426">
        <f t="shared" si="212"/>
        <v>2.0888343331212434E-15</v>
      </c>
      <c r="K426">
        <f t="shared" si="160"/>
        <v>4.7988811246354021E-15</v>
      </c>
      <c r="L426">
        <f t="shared" si="168"/>
        <v>1.1024933707390016E-14</v>
      </c>
      <c r="M426">
        <f t="shared" si="176"/>
        <v>2.5328646427260551E-14</v>
      </c>
      <c r="N426">
        <f t="shared" si="184"/>
        <v>5.818994897059146E-14</v>
      </c>
      <c r="O426">
        <f t="shared" si="199"/>
        <v>1.3368539731975963E-13</v>
      </c>
      <c r="P426">
        <f t="shared" si="208"/>
        <v>3.0712839197666482E-13</v>
      </c>
      <c r="Q426">
        <f t="shared" si="217"/>
        <v>7.0559575727295899E-13</v>
      </c>
      <c r="R426">
        <f t="shared" si="165"/>
        <v>1.6210333713446704E-12</v>
      </c>
      <c r="S426">
        <f t="shared" si="173"/>
        <v>3.7241567341178421E-12</v>
      </c>
      <c r="T426">
        <f t="shared" si="181"/>
        <v>8.5558654284645904E-12</v>
      </c>
      <c r="U426">
        <f t="shared" si="196"/>
        <v>1.9656217086506555E-11</v>
      </c>
      <c r="V426">
        <f t="shared" si="205"/>
        <v>4.5158128465469395E-11</v>
      </c>
      <c r="W426">
        <f t="shared" si="214"/>
        <v>1.0374613576605896E-10</v>
      </c>
      <c r="X426">
        <f t="shared" si="162"/>
        <v>2.38346030983542E-10</v>
      </c>
      <c r="Y426">
        <f t="shared" si="170"/>
        <v>5.475753874217342E-10</v>
      </c>
      <c r="Z426">
        <f t="shared" si="178"/>
        <v>1.2579978935364204E-9</v>
      </c>
      <c r="AA426">
        <f t="shared" si="186"/>
        <v>2.8901202217900425E-9</v>
      </c>
      <c r="AB426">
        <f t="shared" si="201"/>
        <v>6.6397526890277767E-9</v>
      </c>
      <c r="AC426">
        <f t="shared" si="210"/>
        <v>1.5254145982946695E-8</v>
      </c>
      <c r="AD426">
        <f t="shared" si="159"/>
        <v>3.5044824794991002E-8</v>
      </c>
      <c r="AE426">
        <f t="shared" si="167"/>
        <v>8.0511865186330943E-8</v>
      </c>
      <c r="AF426">
        <f t="shared" si="175"/>
        <v>1.8496769419456248E-7</v>
      </c>
      <c r="AG426">
        <f t="shared" si="218"/>
        <v>4.2494417209777718E-7</v>
      </c>
      <c r="AH426">
        <f t="shared" si="198"/>
        <v>9.7626534290858719E-7</v>
      </c>
      <c r="AI426">
        <f t="shared" si="207"/>
        <v>2.2428687868794212E-6</v>
      </c>
      <c r="AJ426">
        <f t="shared" si="216"/>
        <v>5.1527593719251736E-6</v>
      </c>
      <c r="AK426">
        <f t="shared" si="197"/>
        <v>1.1837932428452007E-5</v>
      </c>
      <c r="AL426">
        <f t="shared" si="206"/>
        <v>2.7196427014257753E-5</v>
      </c>
      <c r="AM426">
        <f t="shared" si="215"/>
        <v>6.2480981946149621E-5</v>
      </c>
      <c r="AN426">
        <f t="shared" si="195"/>
        <v>1.435436023602829E-4</v>
      </c>
      <c r="AO426">
        <f t="shared" si="204"/>
        <v>3.29776599803211E-4</v>
      </c>
      <c r="AP426">
        <f t="shared" si="213"/>
        <v>7.5762767542092804E-4</v>
      </c>
      <c r="AQ426">
        <f t="shared" si="187"/>
        <v>1.7405713289124955E-3</v>
      </c>
      <c r="AR426">
        <f t="shared" si="202"/>
        <v>3.998782844553574E-3</v>
      </c>
      <c r="AS426">
        <f t="shared" si="211"/>
        <v>9.1867905510581074E-3</v>
      </c>
      <c r="AT426">
        <f t="shared" si="185"/>
        <v>2.1105702387405507E-2</v>
      </c>
      <c r="AU426">
        <f t="shared" si="200"/>
        <v>4.8488171226939228E-2</v>
      </c>
      <c r="AV426">
        <f t="shared" si="209"/>
        <v>0.11139656241541207</v>
      </c>
      <c r="AW426">
        <f t="shared" si="219"/>
        <v>0.21171434591476873</v>
      </c>
    </row>
    <row r="427" spans="1:49" x14ac:dyDescent="0.2">
      <c r="A427">
        <v>413</v>
      </c>
      <c r="B427">
        <f t="shared" si="188"/>
        <v>41</v>
      </c>
      <c r="C427">
        <f t="shared" si="189"/>
        <v>2</v>
      </c>
      <c r="D427">
        <f t="shared" si="190"/>
        <v>989.33333333333326</v>
      </c>
      <c r="E427">
        <f t="shared" si="191"/>
        <v>-689.33333333333326</v>
      </c>
      <c r="F427" t="e">
        <f t="shared" si="192"/>
        <v>#N/A</v>
      </c>
      <c r="G427" t="e">
        <f t="shared" si="193"/>
        <v>#N/A</v>
      </c>
      <c r="H427">
        <f t="shared" si="194"/>
        <v>3.6082338363239617E-16</v>
      </c>
      <c r="I427">
        <f t="shared" si="203"/>
        <v>8.2895445444599223E-16</v>
      </c>
      <c r="J427">
        <f t="shared" si="212"/>
        <v>1.9044372363791453E-15</v>
      </c>
      <c r="K427">
        <f t="shared" si="160"/>
        <v>4.375247841247663E-15</v>
      </c>
      <c r="L427">
        <f t="shared" si="168"/>
        <v>1.0051679995891039E-14</v>
      </c>
      <c r="M427">
        <f t="shared" si="176"/>
        <v>2.3092696552473285E-14</v>
      </c>
      <c r="N427">
        <f t="shared" si="184"/>
        <v>5.3053085084543534E-14</v>
      </c>
      <c r="O427">
        <f t="shared" si="199"/>
        <v>1.2188398312826581E-13</v>
      </c>
      <c r="P427">
        <f t="shared" si="208"/>
        <v>2.8001586183985064E-13</v>
      </c>
      <c r="Q427">
        <f t="shared" si="217"/>
        <v>6.433075197370269E-13</v>
      </c>
      <c r="R427">
        <f t="shared" si="165"/>
        <v>1.4779325793582911E-12</v>
      </c>
      <c r="S427">
        <f t="shared" si="173"/>
        <v>3.3953974454107761E-12</v>
      </c>
      <c r="T427">
        <f t="shared" si="181"/>
        <v>7.8005749202089874E-12</v>
      </c>
      <c r="U427">
        <f t="shared" si="196"/>
        <v>1.7921015157750386E-11</v>
      </c>
      <c r="V427">
        <f t="shared" si="205"/>
        <v>4.1171681263169599E-11</v>
      </c>
      <c r="W427">
        <f t="shared" si="214"/>
        <v>9.4587685078930344E-11</v>
      </c>
      <c r="X427">
        <f t="shared" si="162"/>
        <v>2.173054365062898E-10</v>
      </c>
      <c r="Y427">
        <f t="shared" si="170"/>
        <v>4.992367948933754E-10</v>
      </c>
      <c r="Z427">
        <f t="shared" si="178"/>
        <v>1.1469449700960251E-9</v>
      </c>
      <c r="AA427">
        <f t="shared" si="186"/>
        <v>2.6349876008428556E-9</v>
      </c>
      <c r="AB427">
        <f t="shared" si="201"/>
        <v>6.0536118450515453E-9</v>
      </c>
      <c r="AC427">
        <f t="shared" si="210"/>
        <v>1.3907547936402554E-8</v>
      </c>
      <c r="AD427">
        <f t="shared" ref="AD427:AD464" si="220">$C$11*(EXP(-$C$7*($D427-($AD$14-1)*$C$3))-EXP(-$C$5*($D427-($AD$14-1)*$C$3)))</f>
        <v>3.1951154873176046E-8</v>
      </c>
      <c r="AE427">
        <f t="shared" si="167"/>
        <v>7.340447808614566E-8</v>
      </c>
      <c r="AF427">
        <f t="shared" si="175"/>
        <v>1.6863920645394284E-7</v>
      </c>
      <c r="AG427">
        <f t="shared" si="218"/>
        <v>3.8743115808329911E-7</v>
      </c>
      <c r="AH427">
        <f t="shared" si="198"/>
        <v>8.9008306792976397E-7</v>
      </c>
      <c r="AI427">
        <f t="shared" si="207"/>
        <v>2.0448739118832644E-6</v>
      </c>
      <c r="AJ427">
        <f t="shared" si="216"/>
        <v>4.6978865975133163E-6</v>
      </c>
      <c r="AK427">
        <f t="shared" si="197"/>
        <v>1.079290921305233E-5</v>
      </c>
      <c r="AL427">
        <f t="shared" si="206"/>
        <v>2.4795594117331113E-5</v>
      </c>
      <c r="AM427">
        <f t="shared" si="215"/>
        <v>5.6965316347504813E-5</v>
      </c>
      <c r="AN427">
        <f t="shared" si="195"/>
        <v>1.30871930360529E-4</v>
      </c>
      <c r="AO427">
        <f t="shared" si="204"/>
        <v>3.0066474224085241E-4</v>
      </c>
      <c r="AP427">
        <f t="shared" si="213"/>
        <v>6.9074618963534942E-4</v>
      </c>
      <c r="AQ427">
        <f t="shared" si="187"/>
        <v>1.5869180235091906E-3</v>
      </c>
      <c r="AR427">
        <f t="shared" si="202"/>
        <v>3.6457802462403067E-3</v>
      </c>
      <c r="AS427">
        <f t="shared" si="211"/>
        <v>8.3758035430738526E-3</v>
      </c>
      <c r="AT427">
        <f t="shared" ref="AT427:AT458" si="221">$C$11*(EXP(-$C$7*($D427-($AT$14-1)*$C$3))-EXP(-$C$5*($D427-($AT$14-1)*$C$3)))</f>
        <v>1.9242543503414547E-2</v>
      </c>
      <c r="AU427">
        <f t="shared" si="200"/>
        <v>4.4207756136662314E-2</v>
      </c>
      <c r="AV427">
        <f t="shared" si="209"/>
        <v>0.10156275308960366</v>
      </c>
      <c r="AW427">
        <f t="shared" si="219"/>
        <v>0.22636765044372925</v>
      </c>
    </row>
    <row r="428" spans="1:49" x14ac:dyDescent="0.2">
      <c r="A428">
        <v>414</v>
      </c>
      <c r="B428">
        <f t="shared" si="188"/>
        <v>41</v>
      </c>
      <c r="C428">
        <f t="shared" si="189"/>
        <v>3</v>
      </c>
      <c r="D428">
        <f t="shared" si="190"/>
        <v>992</v>
      </c>
      <c r="E428">
        <f t="shared" si="191"/>
        <v>-692</v>
      </c>
      <c r="F428" t="e">
        <f t="shared" si="192"/>
        <v>#N/A</v>
      </c>
      <c r="G428" t="e">
        <f t="shared" si="193"/>
        <v>#N/A</v>
      </c>
      <c r="H428">
        <f t="shared" si="194"/>
        <v>3.2897079325532249E-16</v>
      </c>
      <c r="I428">
        <f t="shared" si="203"/>
        <v>7.5577641810891461E-16</v>
      </c>
      <c r="J428">
        <f t="shared" si="212"/>
        <v>1.7363182564545292E-15</v>
      </c>
      <c r="K428">
        <f t="shared" si="160"/>
        <v>3.9890118498812766E-15</v>
      </c>
      <c r="L428">
        <f t="shared" si="168"/>
        <v>9.1643427000446034E-15</v>
      </c>
      <c r="M428">
        <f t="shared" si="176"/>
        <v>2.1054130768340649E-14</v>
      </c>
      <c r="N428">
        <f t="shared" si="184"/>
        <v>4.8369690758970725E-14</v>
      </c>
      <c r="O428">
        <f t="shared" si="199"/>
        <v>1.1112436841308993E-13</v>
      </c>
      <c r="P428">
        <f t="shared" si="208"/>
        <v>2.552967583924018E-13</v>
      </c>
      <c r="Q428">
        <f t="shared" si="217"/>
        <v>5.8651793280285502E-13</v>
      </c>
      <c r="R428">
        <f t="shared" si="165"/>
        <v>1.3474643691737975E-12</v>
      </c>
      <c r="S428">
        <f t="shared" si="173"/>
        <v>3.0956602085741175E-12</v>
      </c>
      <c r="T428">
        <f t="shared" si="181"/>
        <v>7.1119595784377348E-12</v>
      </c>
      <c r="U428">
        <f t="shared" si="196"/>
        <v>1.6338992537113667E-11</v>
      </c>
      <c r="V428">
        <f t="shared" si="205"/>
        <v>3.7537147699382605E-11</v>
      </c>
      <c r="W428">
        <f t="shared" si="214"/>
        <v>8.6237719627123077E-11</v>
      </c>
      <c r="X428">
        <f t="shared" si="162"/>
        <v>1.981222533487436E-10</v>
      </c>
      <c r="Y428">
        <f t="shared" si="170"/>
        <v>4.5516541302001529E-10</v>
      </c>
      <c r="Z428">
        <f t="shared" si="178"/>
        <v>1.0456955223752753E-9</v>
      </c>
      <c r="AA428">
        <f t="shared" si="186"/>
        <v>2.402377452760488E-9</v>
      </c>
      <c r="AB428">
        <f t="shared" si="201"/>
        <v>5.5192140561358803E-9</v>
      </c>
      <c r="AC428">
        <f t="shared" si="210"/>
        <v>1.2679824214319598E-8</v>
      </c>
      <c r="AD428">
        <f t="shared" si="220"/>
        <v>2.9130586433280992E-8</v>
      </c>
      <c r="AE428">
        <f t="shared" si="167"/>
        <v>6.6924513432017646E-8</v>
      </c>
      <c r="AF428">
        <f t="shared" si="175"/>
        <v>1.5375215697667134E-7</v>
      </c>
      <c r="AG428">
        <f t="shared" si="218"/>
        <v>3.532296995926965E-7</v>
      </c>
      <c r="AH428">
        <f t="shared" si="198"/>
        <v>8.1150874971645335E-7</v>
      </c>
      <c r="AI428">
        <f t="shared" si="207"/>
        <v>1.8643575317299811E-6</v>
      </c>
      <c r="AJ428">
        <f t="shared" si="216"/>
        <v>4.2831688596491243E-6</v>
      </c>
      <c r="AK428">
        <f t="shared" si="197"/>
        <v>9.8401380465069519E-6</v>
      </c>
      <c r="AL428">
        <f t="shared" si="206"/>
        <v>2.2606700773932549E-5</v>
      </c>
      <c r="AM428">
        <f t="shared" si="215"/>
        <v>5.1936559981853035E-5</v>
      </c>
      <c r="AN428">
        <f t="shared" si="195"/>
        <v>1.1931888203071885E-4</v>
      </c>
      <c r="AO428">
        <f t="shared" si="204"/>
        <v>2.7412280701754406E-4</v>
      </c>
      <c r="AP428">
        <f t="shared" si="213"/>
        <v>6.297688349764446E-4</v>
      </c>
      <c r="AQ428">
        <f t="shared" si="187"/>
        <v>1.4468288495316827E-3</v>
      </c>
      <c r="AR428">
        <f t="shared" si="202"/>
        <v>3.3239398388385934E-3</v>
      </c>
      <c r="AS428">
        <f t="shared" si="211"/>
        <v>7.6364084499660045E-3</v>
      </c>
      <c r="AT428">
        <f t="shared" si="221"/>
        <v>1.7543859649122806E-2</v>
      </c>
      <c r="AU428">
        <f t="shared" si="200"/>
        <v>4.0305205438492468E-2</v>
      </c>
      <c r="AV428">
        <f t="shared" si="209"/>
        <v>9.2597046304671707E-2</v>
      </c>
      <c r="AW428">
        <f t="shared" si="219"/>
        <v>0.21163565845759974</v>
      </c>
    </row>
    <row r="429" spans="1:49" x14ac:dyDescent="0.2">
      <c r="A429">
        <v>415</v>
      </c>
      <c r="B429">
        <f t="shared" si="188"/>
        <v>41</v>
      </c>
      <c r="C429">
        <f t="shared" si="189"/>
        <v>4</v>
      </c>
      <c r="D429">
        <f t="shared" si="190"/>
        <v>994.66666666666663</v>
      </c>
      <c r="E429">
        <f t="shared" si="191"/>
        <v>-694.66666666666663</v>
      </c>
      <c r="F429" t="e">
        <f t="shared" si="192"/>
        <v>#N/A</v>
      </c>
      <c r="G429" t="e">
        <f t="shared" si="193"/>
        <v>#N/A</v>
      </c>
      <c r="H429">
        <f t="shared" si="194"/>
        <v>2.9993007028971357E-16</v>
      </c>
      <c r="I429">
        <f t="shared" si="203"/>
        <v>6.8905835671187579E-16</v>
      </c>
      <c r="J429">
        <f t="shared" si="212"/>
        <v>1.5830404017037896E-15</v>
      </c>
      <c r="K429">
        <f t="shared" ref="K429:K464" si="222">$C$11*(EXP(-$C$7*($D429-($K$14-1)*$C$3))-EXP(-$C$5*($D429-($K$14-1)*$C$3)))</f>
        <v>3.6368718106619773E-15</v>
      </c>
      <c r="L429">
        <f t="shared" si="168"/>
        <v>8.3553373324850036E-15</v>
      </c>
      <c r="M429">
        <f t="shared" si="176"/>
        <v>1.9195524498541678E-14</v>
      </c>
      <c r="N429">
        <f t="shared" si="184"/>
        <v>4.4099734829560234E-14</v>
      </c>
      <c r="O429">
        <f t="shared" si="199"/>
        <v>1.0131458570904258E-13</v>
      </c>
      <c r="P429">
        <f t="shared" si="208"/>
        <v>2.3275979588236665E-13</v>
      </c>
      <c r="Q429">
        <f t="shared" si="217"/>
        <v>5.3474158927904054E-13</v>
      </c>
      <c r="R429">
        <f t="shared" si="165"/>
        <v>1.2285135679066682E-12</v>
      </c>
      <c r="S429">
        <f t="shared" si="173"/>
        <v>2.8223830290918461E-12</v>
      </c>
      <c r="T429">
        <f t="shared" si="181"/>
        <v>6.4841334853787052E-12</v>
      </c>
      <c r="U429">
        <f t="shared" si="196"/>
        <v>1.489662693647142E-11</v>
      </c>
      <c r="V429">
        <f t="shared" si="205"/>
        <v>3.4223461713858491E-11</v>
      </c>
      <c r="W429">
        <f t="shared" si="214"/>
        <v>7.8624868346026531E-11</v>
      </c>
      <c r="X429">
        <f t="shared" si="162"/>
        <v>1.8063251386187825E-10</v>
      </c>
      <c r="Y429">
        <f t="shared" si="170"/>
        <v>4.1498454306423739E-10</v>
      </c>
      <c r="Z429">
        <f t="shared" si="178"/>
        <v>9.5338412393417152E-10</v>
      </c>
      <c r="AA429">
        <f t="shared" si="186"/>
        <v>2.1903015496869447E-9</v>
      </c>
      <c r="AB429">
        <f t="shared" si="201"/>
        <v>5.0319915741456996E-9</v>
      </c>
      <c r="AC429">
        <f t="shared" si="210"/>
        <v>1.1560480887160213E-8</v>
      </c>
      <c r="AD429">
        <f t="shared" si="220"/>
        <v>2.6559010756111206E-8</v>
      </c>
      <c r="AE429">
        <f t="shared" si="167"/>
        <v>6.1016583931787004E-8</v>
      </c>
      <c r="AF429">
        <f t="shared" si="175"/>
        <v>1.4017929917996454E-7</v>
      </c>
      <c r="AG429">
        <f t="shared" si="218"/>
        <v>3.2204746074532494E-7</v>
      </c>
      <c r="AH429">
        <f t="shared" si="198"/>
        <v>7.3987077677825417E-7</v>
      </c>
      <c r="AI429">
        <f t="shared" si="207"/>
        <v>1.6997766883911151E-6</v>
      </c>
      <c r="AJ429">
        <f t="shared" si="216"/>
        <v>3.905061371634364E-6</v>
      </c>
      <c r="AK429">
        <f t="shared" si="197"/>
        <v>8.9714751475177185E-6</v>
      </c>
      <c r="AL429">
        <f t="shared" si="206"/>
        <v>2.0611037487700776E-5</v>
      </c>
      <c r="AM429">
        <f t="shared" si="215"/>
        <v>4.7351729713808206E-5</v>
      </c>
      <c r="AN429">
        <f t="shared" si="195"/>
        <v>1.0878570805703143E-4</v>
      </c>
      <c r="AO429">
        <f t="shared" si="204"/>
        <v>2.499239277845994E-4</v>
      </c>
      <c r="AP429">
        <f t="shared" si="213"/>
        <v>5.7417440944113431E-4</v>
      </c>
      <c r="AQ429">
        <f t="shared" ref="AQ429:AQ464" si="223">$C$11*(EXP(-$C$7*($D429-($AQ$14-1)*$C$3))-EXP(-$C$5*($D429-($AQ$14-1)*$C$3)))</f>
        <v>1.319106399212849E-3</v>
      </c>
      <c r="AR429">
        <f t="shared" si="202"/>
        <v>3.0305107016837239E-3</v>
      </c>
      <c r="AS429">
        <f t="shared" si="211"/>
        <v>6.9622853156500082E-3</v>
      </c>
      <c r="AT429">
        <f t="shared" si="221"/>
        <v>1.5995131378214355E-2</v>
      </c>
      <c r="AU429">
        <f t="shared" si="200"/>
        <v>3.6747162204232561E-2</v>
      </c>
      <c r="AV429">
        <f t="shared" si="209"/>
        <v>8.442280953932943E-2</v>
      </c>
      <c r="AW429">
        <f t="shared" si="219"/>
        <v>0.19377999836034945</v>
      </c>
    </row>
    <row r="430" spans="1:49" x14ac:dyDescent="0.2">
      <c r="A430">
        <v>416</v>
      </c>
      <c r="B430">
        <f t="shared" si="188"/>
        <v>41</v>
      </c>
      <c r="C430">
        <f t="shared" si="189"/>
        <v>5</v>
      </c>
      <c r="D430">
        <f t="shared" si="190"/>
        <v>997.33333333333337</v>
      </c>
      <c r="E430">
        <f t="shared" si="191"/>
        <v>-697.33333333333337</v>
      </c>
      <c r="F430" t="e">
        <f t="shared" si="192"/>
        <v>#N/A</v>
      </c>
      <c r="G430" t="e">
        <f t="shared" si="193"/>
        <v>#N/A</v>
      </c>
      <c r="H430">
        <f t="shared" si="194"/>
        <v>2.7345299007797692E-16</v>
      </c>
      <c r="I430">
        <f t="shared" si="203"/>
        <v>6.2822999974318757E-16</v>
      </c>
      <c r="J430">
        <f t="shared" si="212"/>
        <v>1.4432935345295697E-15</v>
      </c>
      <c r="K430">
        <f t="shared" si="222"/>
        <v>3.3158178177839579E-15</v>
      </c>
      <c r="L430">
        <f t="shared" si="168"/>
        <v>7.617748945516583E-15</v>
      </c>
      <c r="M430">
        <f t="shared" si="176"/>
        <v>1.7500991364990595E-14</v>
      </c>
      <c r="N430">
        <f t="shared" si="184"/>
        <v>4.0206719983564023E-14</v>
      </c>
      <c r="O430">
        <f t="shared" si="199"/>
        <v>9.2370786209892826E-14</v>
      </c>
      <c r="P430">
        <f t="shared" si="208"/>
        <v>2.1221234033817343E-13</v>
      </c>
      <c r="Q430">
        <f t="shared" si="217"/>
        <v>4.875359325130598E-13</v>
      </c>
      <c r="R430">
        <f t="shared" si="165"/>
        <v>1.1200634473593949E-12</v>
      </c>
      <c r="S430">
        <f t="shared" si="173"/>
        <v>2.5732300789480898E-12</v>
      </c>
      <c r="T430">
        <f t="shared" si="181"/>
        <v>5.9117303174331239E-12</v>
      </c>
      <c r="U430">
        <f t="shared" si="196"/>
        <v>1.3581589781643058E-11</v>
      </c>
      <c r="V430">
        <f t="shared" si="205"/>
        <v>3.1202299680835846E-11</v>
      </c>
      <c r="W430">
        <f t="shared" si="214"/>
        <v>7.1684060631001298E-11</v>
      </c>
      <c r="X430">
        <f t="shared" si="162"/>
        <v>1.6468672505267783E-10</v>
      </c>
      <c r="Y430">
        <f t="shared" si="170"/>
        <v>3.7835074031572008E-10</v>
      </c>
      <c r="Z430">
        <f t="shared" si="178"/>
        <v>8.692217460251561E-10</v>
      </c>
      <c r="AA430">
        <f t="shared" si="186"/>
        <v>1.996947179573495E-9</v>
      </c>
      <c r="AB430">
        <f t="shared" si="201"/>
        <v>4.5877798803840855E-9</v>
      </c>
      <c r="AC430">
        <f t="shared" si="210"/>
        <v>1.0539950403371387E-8</v>
      </c>
      <c r="AD430">
        <f t="shared" si="220"/>
        <v>2.4214447380206099E-8</v>
      </c>
      <c r="AE430">
        <f t="shared" si="167"/>
        <v>5.5630191745610023E-8</v>
      </c>
      <c r="AF430">
        <f t="shared" si="175"/>
        <v>1.2780461949270376E-7</v>
      </c>
      <c r="AG430">
        <f t="shared" si="218"/>
        <v>2.936179123445811E-7</v>
      </c>
      <c r="AH430">
        <f t="shared" si="198"/>
        <v>6.7455682581576795E-7</v>
      </c>
      <c r="AI430">
        <f t="shared" si="207"/>
        <v>1.5497246323331882E-6</v>
      </c>
      <c r="AJ430">
        <f t="shared" si="216"/>
        <v>3.5603322717190373E-6</v>
      </c>
      <c r="AK430">
        <f t="shared" si="197"/>
        <v>8.1794956475330304E-6</v>
      </c>
      <c r="AL430">
        <f t="shared" si="206"/>
        <v>1.8791546390053201E-5</v>
      </c>
      <c r="AM430">
        <f t="shared" si="215"/>
        <v>4.3171636852209169E-5</v>
      </c>
      <c r="AN430">
        <f t="shared" si="195"/>
        <v>9.9182376469324112E-5</v>
      </c>
      <c r="AO430">
        <f t="shared" si="204"/>
        <v>2.2786126539001828E-4</v>
      </c>
      <c r="AP430">
        <f t="shared" si="213"/>
        <v>5.2348772144211373E-4</v>
      </c>
      <c r="AQ430">
        <f t="shared" si="223"/>
        <v>1.2026589689634042E-3</v>
      </c>
      <c r="AR430">
        <f t="shared" si="202"/>
        <v>2.762984758541386E-3</v>
      </c>
      <c r="AS430">
        <f t="shared" si="211"/>
        <v>6.347672094036738E-3</v>
      </c>
      <c r="AT430">
        <f t="shared" si="221"/>
        <v>1.4583120984961173E-2</v>
      </c>
      <c r="AU430">
        <f t="shared" si="200"/>
        <v>3.3503214172295286E-2</v>
      </c>
      <c r="AV430">
        <f t="shared" si="209"/>
        <v>7.6970174012036846E-2</v>
      </c>
      <c r="AW430">
        <f t="shared" si="219"/>
        <v>0.17680382811963441</v>
      </c>
    </row>
    <row r="431" spans="1:49" x14ac:dyDescent="0.2">
      <c r="A431">
        <v>417</v>
      </c>
      <c r="B431">
        <f t="shared" si="188"/>
        <v>41</v>
      </c>
      <c r="C431">
        <f t="shared" si="189"/>
        <v>6</v>
      </c>
      <c r="D431">
        <f t="shared" si="190"/>
        <v>1000</v>
      </c>
      <c r="E431">
        <f t="shared" si="191"/>
        <v>-700</v>
      </c>
      <c r="F431" t="e">
        <f t="shared" si="192"/>
        <v>#N/A</v>
      </c>
      <c r="G431" t="e">
        <f t="shared" si="193"/>
        <v>#N/A</v>
      </c>
      <c r="H431">
        <f t="shared" si="194"/>
        <v>2.493132406175788E-16</v>
      </c>
      <c r="I431">
        <f t="shared" si="203"/>
        <v>5.7277141875278752E-16</v>
      </c>
      <c r="J431">
        <f t="shared" si="212"/>
        <v>1.3158831730212854E-15</v>
      </c>
      <c r="K431">
        <f t="shared" si="222"/>
        <v>3.0231056724356695E-15</v>
      </c>
      <c r="L431">
        <f t="shared" si="168"/>
        <v>6.9452730258181194E-15</v>
      </c>
      <c r="M431">
        <f t="shared" si="176"/>
        <v>1.595604739952511E-14</v>
      </c>
      <c r="N431">
        <f t="shared" si="184"/>
        <v>3.6657370800178426E-14</v>
      </c>
      <c r="O431">
        <f t="shared" si="199"/>
        <v>8.4216523073362607E-14</v>
      </c>
      <c r="P431">
        <f t="shared" si="208"/>
        <v>1.9347876303588297E-13</v>
      </c>
      <c r="Q431">
        <f t="shared" si="217"/>
        <v>4.4449747365235984E-13</v>
      </c>
      <c r="R431">
        <f t="shared" si="165"/>
        <v>1.0211870335696038E-12</v>
      </c>
      <c r="S431">
        <f t="shared" si="173"/>
        <v>2.346071731211412E-12</v>
      </c>
      <c r="T431">
        <f t="shared" si="181"/>
        <v>5.3898574766951907E-12</v>
      </c>
      <c r="U431">
        <f t="shared" si="196"/>
        <v>1.2382640834296472E-11</v>
      </c>
      <c r="V431">
        <f t="shared" si="205"/>
        <v>2.8447838313750943E-11</v>
      </c>
      <c r="W431">
        <f t="shared" si="214"/>
        <v>6.5355970148454668E-11</v>
      </c>
      <c r="X431">
        <f t="shared" ref="X431:X464" si="224">$C$11*(EXP(-$C$7*($D431-($X$14-1)*$C$3))-EXP(-$C$5*($D431-($X$14-1)*$C$3)))</f>
        <v>1.5014859079753045E-10</v>
      </c>
      <c r="Y431">
        <f t="shared" si="170"/>
        <v>3.4495087850849236E-10</v>
      </c>
      <c r="Z431">
        <f t="shared" si="178"/>
        <v>7.924890133949747E-10</v>
      </c>
      <c r="AA431">
        <f t="shared" si="186"/>
        <v>1.8206616520800614E-9</v>
      </c>
      <c r="AB431">
        <f t="shared" si="201"/>
        <v>4.182782089501102E-9</v>
      </c>
      <c r="AC431">
        <f t="shared" si="210"/>
        <v>9.6095098110419535E-9</v>
      </c>
      <c r="AD431">
        <f t="shared" si="220"/>
        <v>2.2076856224543524E-8</v>
      </c>
      <c r="AE431">
        <f t="shared" si="167"/>
        <v>5.07192968572784E-8</v>
      </c>
      <c r="AF431">
        <f t="shared" si="175"/>
        <v>1.1652234573312398E-7</v>
      </c>
      <c r="AG431">
        <f t="shared" si="218"/>
        <v>2.6769805372807064E-7</v>
      </c>
      <c r="AH431">
        <f t="shared" si="198"/>
        <v>6.1500862790668418E-7</v>
      </c>
      <c r="AI431">
        <f t="shared" si="207"/>
        <v>1.4129187983707839E-6</v>
      </c>
      <c r="AJ431">
        <f t="shared" si="216"/>
        <v>3.2460349988658138E-6</v>
      </c>
      <c r="AK431">
        <f t="shared" si="197"/>
        <v>7.4574301269199262E-6</v>
      </c>
      <c r="AL431">
        <f t="shared" si="206"/>
        <v>1.7132675438596497E-5</v>
      </c>
      <c r="AM431">
        <f t="shared" si="215"/>
        <v>3.9360552186027815E-5</v>
      </c>
      <c r="AN431">
        <f t="shared" ref="AN431:AN464" si="225">$C$11*(EXP(-$C$7*($D431-($AN$14-1)*$C$3))-EXP(-$C$5*($D431-($AN$14-1)*$C$3)))</f>
        <v>9.0426803095730208E-5</v>
      </c>
      <c r="AO431">
        <f t="shared" si="204"/>
        <v>2.0774623992741217E-4</v>
      </c>
      <c r="AP431">
        <f t="shared" si="213"/>
        <v>4.7727552812287512E-4</v>
      </c>
      <c r="AQ431">
        <f t="shared" si="223"/>
        <v>1.0964912280701756E-3</v>
      </c>
      <c r="AR431">
        <f t="shared" si="202"/>
        <v>2.5190753399057793E-3</v>
      </c>
      <c r="AS431">
        <f t="shared" si="211"/>
        <v>5.7873153981267316E-3</v>
      </c>
      <c r="AT431">
        <f t="shared" si="221"/>
        <v>1.329575935535437E-2</v>
      </c>
      <c r="AU431">
        <f t="shared" si="200"/>
        <v>3.0545633799864007E-2</v>
      </c>
      <c r="AV431">
        <f t="shared" si="209"/>
        <v>7.0175438596235928E-2</v>
      </c>
      <c r="AW431">
        <f t="shared" si="219"/>
        <v>0.16121653858511018</v>
      </c>
    </row>
    <row r="432" spans="1:49" x14ac:dyDescent="0.2">
      <c r="A432">
        <v>418</v>
      </c>
      <c r="B432">
        <f t="shared" si="188"/>
        <v>41</v>
      </c>
      <c r="C432">
        <f t="shared" si="189"/>
        <v>7</v>
      </c>
      <c r="D432">
        <f t="shared" si="190"/>
        <v>1002.6666666666667</v>
      </c>
      <c r="E432">
        <f t="shared" si="191"/>
        <v>-702.66666666666674</v>
      </c>
      <c r="F432" t="e">
        <f t="shared" si="192"/>
        <v>#N/A</v>
      </c>
      <c r="G432" t="e">
        <f t="shared" si="193"/>
        <v>#N/A</v>
      </c>
      <c r="H432">
        <f t="shared" si="194"/>
        <v>2.2730448816637269E-16</v>
      </c>
      <c r="I432">
        <f t="shared" si="203"/>
        <v>5.2220858328030878E-16</v>
      </c>
      <c r="J432">
        <f t="shared" si="212"/>
        <v>1.1997202811588503E-15</v>
      </c>
      <c r="K432">
        <f t="shared" si="222"/>
        <v>2.7562334268474937E-15</v>
      </c>
      <c r="L432">
        <f t="shared" si="168"/>
        <v>6.332161606815137E-15</v>
      </c>
      <c r="M432">
        <f t="shared" si="176"/>
        <v>1.4547487242647859E-14</v>
      </c>
      <c r="N432">
        <f t="shared" si="184"/>
        <v>3.3421349329939907E-14</v>
      </c>
      <c r="O432">
        <f t="shared" si="199"/>
        <v>7.6782097994166459E-14</v>
      </c>
      <c r="P432">
        <f t="shared" si="208"/>
        <v>1.7639893931824033E-13</v>
      </c>
      <c r="Q432">
        <f t="shared" si="217"/>
        <v>4.0525834283616751E-13</v>
      </c>
      <c r="R432">
        <f t="shared" si="165"/>
        <v>9.3103918352946013E-13</v>
      </c>
      <c r="S432">
        <f t="shared" si="173"/>
        <v>2.1389663571161472E-12</v>
      </c>
      <c r="T432">
        <f t="shared" si="181"/>
        <v>4.914054271626638E-12</v>
      </c>
      <c r="U432">
        <f t="shared" si="196"/>
        <v>1.1289532116367347E-11</v>
      </c>
      <c r="V432">
        <f t="shared" si="205"/>
        <v>2.5936533941514733E-11</v>
      </c>
      <c r="W432">
        <f t="shared" si="214"/>
        <v>5.9586507745885487E-11</v>
      </c>
      <c r="X432">
        <f t="shared" si="224"/>
        <v>1.368938468554335E-10</v>
      </c>
      <c r="Y432">
        <f t="shared" si="170"/>
        <v>3.1449947338410499E-10</v>
      </c>
      <c r="Z432">
        <f t="shared" si="178"/>
        <v>7.2253005544751053E-10</v>
      </c>
      <c r="AA432">
        <f t="shared" si="186"/>
        <v>1.659938172256944E-9</v>
      </c>
      <c r="AB432">
        <f t="shared" si="201"/>
        <v>3.8135364957366728E-9</v>
      </c>
      <c r="AC432">
        <f t="shared" si="210"/>
        <v>8.7612061987477489E-9</v>
      </c>
      <c r="AD432">
        <f t="shared" si="220"/>
        <v>2.0127966296582732E-8</v>
      </c>
      <c r="AE432">
        <f t="shared" si="167"/>
        <v>4.62419235486407E-8</v>
      </c>
      <c r="AF432">
        <f t="shared" si="175"/>
        <v>1.0623604302444447E-7</v>
      </c>
      <c r="AG432">
        <f t="shared" si="218"/>
        <v>2.440663357271468E-7</v>
      </c>
      <c r="AH432">
        <f t="shared" si="198"/>
        <v>5.6071719671985519E-7</v>
      </c>
      <c r="AI432">
        <f t="shared" si="207"/>
        <v>1.2881898429812932E-6</v>
      </c>
      <c r="AJ432">
        <f t="shared" si="216"/>
        <v>2.9594831071130014E-6</v>
      </c>
      <c r="AK432">
        <f t="shared" si="197"/>
        <v>6.7991067535644374E-6</v>
      </c>
      <c r="AL432">
        <f t="shared" si="206"/>
        <v>1.5620245486537402E-5</v>
      </c>
      <c r="AM432">
        <f t="shared" si="215"/>
        <v>3.5885900590070752E-5</v>
      </c>
      <c r="AN432">
        <f t="shared" si="225"/>
        <v>8.2444149950802804E-5</v>
      </c>
      <c r="AO432">
        <f t="shared" si="204"/>
        <v>1.8940691885523198E-4</v>
      </c>
      <c r="AP432">
        <f t="shared" si="213"/>
        <v>4.3514283222812383E-4</v>
      </c>
      <c r="AQ432">
        <f t="shared" si="223"/>
        <v>9.9969571113839328E-4</v>
      </c>
      <c r="AR432">
        <f t="shared" si="202"/>
        <v>2.2966976377645273E-3</v>
      </c>
      <c r="AS432">
        <f t="shared" si="211"/>
        <v>5.276425596851376E-3</v>
      </c>
      <c r="AT432">
        <f t="shared" si="221"/>
        <v>1.2122042806734849E-2</v>
      </c>
      <c r="AU432">
        <f t="shared" si="200"/>
        <v>2.7849141262599915E-2</v>
      </c>
      <c r="AV432">
        <f t="shared" si="209"/>
        <v>6.3980525512816938E-2</v>
      </c>
      <c r="AW432">
        <f t="shared" si="219"/>
        <v>0.14698797426010388</v>
      </c>
    </row>
    <row r="433" spans="1:51" x14ac:dyDescent="0.2">
      <c r="A433">
        <v>419</v>
      </c>
      <c r="B433">
        <f t="shared" si="188"/>
        <v>41</v>
      </c>
      <c r="C433">
        <f t="shared" si="189"/>
        <v>8</v>
      </c>
      <c r="D433">
        <f t="shared" si="190"/>
        <v>1005.3333333333333</v>
      </c>
      <c r="E433">
        <f t="shared" si="191"/>
        <v>-705.33333333333326</v>
      </c>
      <c r="F433" t="e">
        <f t="shared" si="192"/>
        <v>#N/A</v>
      </c>
      <c r="G433" t="e">
        <f t="shared" si="193"/>
        <v>#N/A</v>
      </c>
      <c r="H433">
        <f t="shared" si="194"/>
        <v>2.0723861361149877E-16</v>
      </c>
      <c r="I433">
        <f t="shared" si="203"/>
        <v>4.7610930909478792E-16</v>
      </c>
      <c r="J433">
        <f t="shared" si="212"/>
        <v>1.0938119603119118E-15</v>
      </c>
      <c r="K433">
        <f t="shared" si="222"/>
        <v>2.5129199989727593E-15</v>
      </c>
      <c r="L433">
        <f t="shared" si="168"/>
        <v>5.7731741381183206E-15</v>
      </c>
      <c r="M433">
        <f t="shared" si="176"/>
        <v>1.3263271271135882E-14</v>
      </c>
      <c r="N433">
        <f t="shared" si="184"/>
        <v>3.0470995782066445E-14</v>
      </c>
      <c r="O433">
        <f t="shared" si="199"/>
        <v>7.0003965459962647E-14</v>
      </c>
      <c r="P433">
        <f t="shared" si="208"/>
        <v>1.608268799342567E-13</v>
      </c>
      <c r="Q433">
        <f t="shared" si="217"/>
        <v>3.6948314483957272E-13</v>
      </c>
      <c r="R433">
        <f t="shared" si="165"/>
        <v>8.4884936135269685E-13</v>
      </c>
      <c r="S433">
        <f t="shared" si="173"/>
        <v>1.9501437300522533E-12</v>
      </c>
      <c r="T433">
        <f t="shared" si="181"/>
        <v>4.4802537894375956E-12</v>
      </c>
      <c r="U433">
        <f t="shared" si="196"/>
        <v>1.0292920315792398E-11</v>
      </c>
      <c r="V433">
        <f t="shared" si="205"/>
        <v>2.3646921269732583E-11</v>
      </c>
      <c r="W433">
        <f t="shared" si="214"/>
        <v>5.4326359126572431E-11</v>
      </c>
      <c r="X433">
        <f t="shared" si="224"/>
        <v>1.2480919872334385E-10</v>
      </c>
      <c r="Y433">
        <f t="shared" si="170"/>
        <v>2.8673624252400628E-10</v>
      </c>
      <c r="Z433">
        <f t="shared" si="178"/>
        <v>6.5874690021071379E-10</v>
      </c>
      <c r="AA433">
        <f t="shared" si="186"/>
        <v>1.5134029612628859E-9</v>
      </c>
      <c r="AB433">
        <f t="shared" si="201"/>
        <v>3.4768869841006376E-9</v>
      </c>
      <c r="AC433">
        <f t="shared" si="210"/>
        <v>7.9877887182940097E-9</v>
      </c>
      <c r="AD433">
        <f t="shared" si="220"/>
        <v>1.8351119521536408E-8</v>
      </c>
      <c r="AE433">
        <f t="shared" si="167"/>
        <v>4.2159801613485702E-8</v>
      </c>
      <c r="AF433">
        <f t="shared" si="175"/>
        <v>9.6857789520824752E-8</v>
      </c>
      <c r="AG433">
        <f t="shared" si="218"/>
        <v>2.2252076698244091E-7</v>
      </c>
      <c r="AH433">
        <f t="shared" si="198"/>
        <v>5.1121847797081694E-7</v>
      </c>
      <c r="AI433">
        <f t="shared" si="207"/>
        <v>1.174471649378331E-6</v>
      </c>
      <c r="AJ433">
        <f t="shared" si="216"/>
        <v>2.698227303263082E-6</v>
      </c>
      <c r="AK433">
        <f t="shared" ref="AK433:AK464" si="226">$C$11*(EXP(-$C$7*($D433-($AK$14-1)*$C$3))-EXP(-$C$5*($D433-($AK$14-1)*$C$3)))</f>
        <v>6.1988985293327765E-6</v>
      </c>
      <c r="AL433">
        <f t="shared" si="206"/>
        <v>1.4241329086876202E-5</v>
      </c>
      <c r="AM433">
        <f t="shared" si="215"/>
        <v>3.2717982590132244E-5</v>
      </c>
      <c r="AN433">
        <f t="shared" si="225"/>
        <v>7.5166185560213088E-5</v>
      </c>
      <c r="AO433">
        <f t="shared" si="204"/>
        <v>1.7268654740883733E-4</v>
      </c>
      <c r="AP433">
        <f t="shared" si="213"/>
        <v>3.9672950587729791E-4</v>
      </c>
      <c r="AQ433">
        <f t="shared" si="223"/>
        <v>9.1144506156007744E-4</v>
      </c>
      <c r="AR433">
        <f t="shared" si="202"/>
        <v>2.0939508857684627E-3</v>
      </c>
      <c r="AS433">
        <f t="shared" si="211"/>
        <v>4.8106358758536359E-3</v>
      </c>
      <c r="AT433">
        <f t="shared" si="221"/>
        <v>1.1051939034165585E-2</v>
      </c>
      <c r="AU433">
        <f t="shared" si="200"/>
        <v>2.5390688376147059E-2</v>
      </c>
      <c r="AV433">
        <f t="shared" si="209"/>
        <v>5.8332483939838579E-2</v>
      </c>
      <c r="AW433">
        <f t="shared" si="219"/>
        <v>0.1340127504531386</v>
      </c>
    </row>
    <row r="434" spans="1:51" x14ac:dyDescent="0.2">
      <c r="A434">
        <v>420</v>
      </c>
      <c r="B434">
        <f t="shared" si="188"/>
        <v>41</v>
      </c>
      <c r="C434">
        <f t="shared" si="189"/>
        <v>9</v>
      </c>
      <c r="D434">
        <f t="shared" si="190"/>
        <v>1008</v>
      </c>
      <c r="E434">
        <f t="shared" si="191"/>
        <v>-708</v>
      </c>
      <c r="F434" t="e">
        <f t="shared" si="192"/>
        <v>#N/A</v>
      </c>
      <c r="G434" t="e">
        <f t="shared" si="193"/>
        <v>#N/A</v>
      </c>
      <c r="H434">
        <f t="shared" si="194"/>
        <v>1.8894410452722929E-16</v>
      </c>
      <c r="I434">
        <f t="shared" si="203"/>
        <v>4.3407956411363073E-16</v>
      </c>
      <c r="J434">
        <f t="shared" si="212"/>
        <v>9.9725296247031895E-16</v>
      </c>
      <c r="K434">
        <f t="shared" si="222"/>
        <v>2.2910856750111426E-15</v>
      </c>
      <c r="L434">
        <f t="shared" si="168"/>
        <v>5.2635326920851614E-15</v>
      </c>
      <c r="M434">
        <f t="shared" si="176"/>
        <v>1.209242268974268E-14</v>
      </c>
      <c r="N434">
        <f t="shared" si="184"/>
        <v>2.7781092103272481E-14</v>
      </c>
      <c r="O434">
        <f t="shared" si="199"/>
        <v>6.3824189598100438E-14</v>
      </c>
      <c r="P434">
        <f t="shared" si="208"/>
        <v>1.4662948320071373E-13</v>
      </c>
      <c r="Q434">
        <f t="shared" si="217"/>
        <v>3.3686609229345048E-13</v>
      </c>
      <c r="R434">
        <f t="shared" si="165"/>
        <v>7.73915052143532E-13</v>
      </c>
      <c r="S434">
        <f t="shared" si="173"/>
        <v>1.7779898946094333E-12</v>
      </c>
      <c r="T434">
        <f t="shared" si="181"/>
        <v>4.0847481342784159E-12</v>
      </c>
      <c r="U434">
        <f t="shared" si="196"/>
        <v>9.3842869248456497E-12</v>
      </c>
      <c r="V434">
        <f t="shared" si="205"/>
        <v>2.1559429906780766E-11</v>
      </c>
      <c r="W434">
        <f t="shared" si="214"/>
        <v>4.9530563337185893E-11</v>
      </c>
      <c r="X434">
        <f t="shared" si="224"/>
        <v>1.1379135325500378E-10</v>
      </c>
      <c r="Y434">
        <f t="shared" si="170"/>
        <v>2.6142388059381872E-10</v>
      </c>
      <c r="Z434">
        <f t="shared" si="178"/>
        <v>6.0059436319012189E-10</v>
      </c>
      <c r="AA434">
        <f t="shared" si="186"/>
        <v>1.3798035140339697E-9</v>
      </c>
      <c r="AB434">
        <f t="shared" si="201"/>
        <v>3.1699560535798992E-9</v>
      </c>
      <c r="AC434">
        <f t="shared" si="210"/>
        <v>7.2826466083202471E-9</v>
      </c>
      <c r="AD434">
        <f t="shared" si="220"/>
        <v>1.6731128358004412E-8</v>
      </c>
      <c r="AE434">
        <f t="shared" si="167"/>
        <v>3.8438039244167821E-8</v>
      </c>
      <c r="AF434">
        <f t="shared" si="175"/>
        <v>8.8307424898174111E-8</v>
      </c>
      <c r="AG434">
        <f t="shared" si="218"/>
        <v>2.0287718742911363E-7</v>
      </c>
      <c r="AH434">
        <f t="shared" si="198"/>
        <v>4.6608938293249603E-7</v>
      </c>
      <c r="AI434">
        <f t="shared" si="207"/>
        <v>1.0707922149122809E-6</v>
      </c>
      <c r="AJ434">
        <f t="shared" si="216"/>
        <v>2.4600345116267376E-6</v>
      </c>
      <c r="AK434">
        <f t="shared" si="226"/>
        <v>5.6516751934831363E-6</v>
      </c>
      <c r="AL434">
        <f t="shared" si="206"/>
        <v>1.2984139995463257E-5</v>
      </c>
      <c r="AM434">
        <f t="shared" si="215"/>
        <v>2.9829720507679708E-5</v>
      </c>
      <c r="AN434">
        <f t="shared" si="225"/>
        <v>6.8530701754386002E-5</v>
      </c>
      <c r="AO434">
        <f t="shared" si="204"/>
        <v>1.5744220874411129E-4</v>
      </c>
      <c r="AP434">
        <f t="shared" si="213"/>
        <v>3.6170721238292089E-4</v>
      </c>
      <c r="AQ434">
        <f t="shared" si="223"/>
        <v>8.3098495970964812E-4</v>
      </c>
      <c r="AR434">
        <f t="shared" si="202"/>
        <v>1.9091021124915007E-3</v>
      </c>
      <c r="AS434">
        <f t="shared" si="211"/>
        <v>4.3859649122807032E-3</v>
      </c>
      <c r="AT434">
        <f t="shared" si="221"/>
        <v>1.0076301359623119E-2</v>
      </c>
      <c r="AU434">
        <f t="shared" si="200"/>
        <v>2.3149261592506919E-2</v>
      </c>
      <c r="AV434">
        <f t="shared" si="209"/>
        <v>5.3183037421416487E-2</v>
      </c>
      <c r="AW434">
        <f t="shared" si="219"/>
        <v>0.12218251846832767</v>
      </c>
    </row>
    <row r="435" spans="1:51" s="1" customFormat="1" x14ac:dyDescent="0.2">
      <c r="A435" s="1">
        <v>421</v>
      </c>
      <c r="B435" s="1">
        <f t="shared" si="188"/>
        <v>42</v>
      </c>
      <c r="C435" s="1">
        <f t="shared" si="189"/>
        <v>0</v>
      </c>
      <c r="D435" s="1">
        <f t="shared" si="190"/>
        <v>1008</v>
      </c>
      <c r="E435" s="1">
        <f t="shared" si="191"/>
        <v>-708</v>
      </c>
      <c r="F435" s="1" t="e">
        <f t="shared" si="192"/>
        <v>#N/A</v>
      </c>
      <c r="G435" s="1" t="e">
        <f t="shared" si="193"/>
        <v>#N/A</v>
      </c>
      <c r="H435" s="1">
        <f t="shared" si="194"/>
        <v>1.8894410452722929E-16</v>
      </c>
      <c r="I435" s="1">
        <f t="shared" si="203"/>
        <v>4.3407956411363073E-16</v>
      </c>
      <c r="J435" s="1">
        <f t="shared" si="212"/>
        <v>9.9725296247031895E-16</v>
      </c>
      <c r="K435" s="1">
        <f t="shared" si="222"/>
        <v>2.2910856750111426E-15</v>
      </c>
      <c r="L435" s="1">
        <f t="shared" si="168"/>
        <v>5.2635326920851614E-15</v>
      </c>
      <c r="M435" s="1">
        <f t="shared" si="176"/>
        <v>1.209242268974268E-14</v>
      </c>
      <c r="N435" s="1">
        <f t="shared" si="184"/>
        <v>2.7781092103272481E-14</v>
      </c>
      <c r="O435" s="1">
        <f t="shared" si="199"/>
        <v>6.3824189598100438E-14</v>
      </c>
      <c r="P435" s="1">
        <f t="shared" si="208"/>
        <v>1.4662948320071373E-13</v>
      </c>
      <c r="Q435" s="1">
        <f t="shared" si="217"/>
        <v>3.3686609229345048E-13</v>
      </c>
      <c r="R435" s="1">
        <f t="shared" ref="R435:R464" si="227">$C$11*(EXP(-$C$7*($D435-($R$14-1)*$C$3))-EXP(-$C$5*($D435-($R$14-1)*$C$3)))</f>
        <v>7.73915052143532E-13</v>
      </c>
      <c r="S435" s="1">
        <f t="shared" si="173"/>
        <v>1.7779898946094333E-12</v>
      </c>
      <c r="T435" s="1">
        <f t="shared" si="181"/>
        <v>4.0847481342784159E-12</v>
      </c>
      <c r="U435" s="1">
        <f t="shared" si="196"/>
        <v>9.3842869248456497E-12</v>
      </c>
      <c r="V435" s="1">
        <f t="shared" si="205"/>
        <v>2.1559429906780766E-11</v>
      </c>
      <c r="W435" s="1">
        <f t="shared" si="214"/>
        <v>4.9530563337185893E-11</v>
      </c>
      <c r="X435" s="1">
        <f t="shared" si="224"/>
        <v>1.1379135325500378E-10</v>
      </c>
      <c r="Y435" s="1">
        <f t="shared" si="170"/>
        <v>2.6142388059381872E-10</v>
      </c>
      <c r="Z435" s="1">
        <f t="shared" si="178"/>
        <v>6.0059436319012189E-10</v>
      </c>
      <c r="AA435" s="1">
        <f t="shared" si="186"/>
        <v>1.3798035140339697E-9</v>
      </c>
      <c r="AB435" s="1">
        <f t="shared" si="201"/>
        <v>3.1699560535798992E-9</v>
      </c>
      <c r="AC435" s="1">
        <f t="shared" si="210"/>
        <v>7.2826466083202471E-9</v>
      </c>
      <c r="AD435" s="1">
        <f t="shared" si="220"/>
        <v>1.6731128358004412E-8</v>
      </c>
      <c r="AE435" s="1">
        <f t="shared" si="167"/>
        <v>3.8438039244167821E-8</v>
      </c>
      <c r="AF435" s="1">
        <f t="shared" si="175"/>
        <v>8.8307424898174111E-8</v>
      </c>
      <c r="AG435" s="1">
        <f t="shared" si="218"/>
        <v>2.0287718742911363E-7</v>
      </c>
      <c r="AH435" s="1">
        <f t="shared" ref="AH435:AH464" si="228">$C$11*(EXP(-$C$7*($D435-($AH$14-1)*$C$3))-EXP(-$C$5*($D435-($AH$14-1)*$C$3)))</f>
        <v>4.6608938293249603E-7</v>
      </c>
      <c r="AI435" s="1">
        <f t="shared" si="207"/>
        <v>1.0707922149122809E-6</v>
      </c>
      <c r="AJ435" s="1">
        <f t="shared" si="216"/>
        <v>2.4600345116267376E-6</v>
      </c>
      <c r="AK435" s="1">
        <f t="shared" si="226"/>
        <v>5.6516751934831363E-6</v>
      </c>
      <c r="AL435" s="1">
        <f t="shared" si="206"/>
        <v>1.2984139995463257E-5</v>
      </c>
      <c r="AM435" s="1">
        <f t="shared" si="215"/>
        <v>2.9829720507679708E-5</v>
      </c>
      <c r="AN435" s="1">
        <f t="shared" si="225"/>
        <v>6.8530701754386002E-5</v>
      </c>
      <c r="AO435" s="1">
        <f t="shared" si="204"/>
        <v>1.5744220874411129E-4</v>
      </c>
      <c r="AP435" s="1">
        <f t="shared" si="213"/>
        <v>3.6170721238292089E-4</v>
      </c>
      <c r="AQ435" s="1">
        <f t="shared" si="223"/>
        <v>8.3098495970964812E-4</v>
      </c>
      <c r="AR435" s="1">
        <f t="shared" si="202"/>
        <v>1.9091021124915007E-3</v>
      </c>
      <c r="AS435" s="1">
        <f t="shared" si="211"/>
        <v>4.3859649122807032E-3</v>
      </c>
      <c r="AT435" s="1">
        <f t="shared" si="221"/>
        <v>1.0076301359623119E-2</v>
      </c>
      <c r="AU435" s="1">
        <f t="shared" si="200"/>
        <v>2.3149261592506919E-2</v>
      </c>
      <c r="AV435" s="1">
        <f t="shared" si="209"/>
        <v>5.3183037421416487E-2</v>
      </c>
      <c r="AW435" s="1">
        <f t="shared" si="219"/>
        <v>0.12218251846832767</v>
      </c>
      <c r="AX435" s="1">
        <f t="shared" ref="AX435:AX464" si="229">$C$11*(EXP(-$C$7*($D435-($AX$14-1)*$C$3))-EXP(-$C$5*($D435-($AX$14-1)*$C$3)))</f>
        <v>0</v>
      </c>
    </row>
    <row r="436" spans="1:51" x14ac:dyDescent="0.2">
      <c r="A436">
        <v>422</v>
      </c>
      <c r="B436">
        <f t="shared" si="188"/>
        <v>42</v>
      </c>
      <c r="C436">
        <f t="shared" si="189"/>
        <v>1</v>
      </c>
      <c r="D436">
        <f t="shared" si="190"/>
        <v>1010.6666666666667</v>
      </c>
      <c r="E436">
        <f t="shared" si="191"/>
        <v>-710.66666666666674</v>
      </c>
      <c r="F436" t="e">
        <f t="shared" si="192"/>
        <v>#N/A</v>
      </c>
      <c r="G436" t="e">
        <f t="shared" si="193"/>
        <v>#N/A</v>
      </c>
      <c r="H436">
        <f t="shared" si="194"/>
        <v>1.7226458917796831E-16</v>
      </c>
      <c r="I436">
        <f t="shared" si="203"/>
        <v>3.9576010042594587E-16</v>
      </c>
      <c r="J436">
        <f t="shared" si="212"/>
        <v>9.0921795266548762E-16</v>
      </c>
      <c r="K436">
        <f t="shared" si="222"/>
        <v>2.0888343331212434E-15</v>
      </c>
      <c r="L436">
        <f t="shared" si="168"/>
        <v>4.7988811246354021E-15</v>
      </c>
      <c r="M436">
        <f t="shared" si="176"/>
        <v>1.1024933707390016E-14</v>
      </c>
      <c r="N436">
        <f t="shared" si="184"/>
        <v>2.5328646427260551E-14</v>
      </c>
      <c r="O436">
        <f t="shared" si="199"/>
        <v>5.818994897059146E-14</v>
      </c>
      <c r="P436">
        <f t="shared" si="208"/>
        <v>1.3368539731975963E-13</v>
      </c>
      <c r="Q436">
        <f t="shared" si="217"/>
        <v>3.0712839197666482E-13</v>
      </c>
      <c r="R436">
        <f t="shared" si="227"/>
        <v>7.0559575727295899E-13</v>
      </c>
      <c r="S436">
        <f t="shared" si="173"/>
        <v>1.6210333713446704E-12</v>
      </c>
      <c r="T436">
        <f t="shared" si="181"/>
        <v>3.7241567341178421E-12</v>
      </c>
      <c r="U436">
        <f t="shared" si="196"/>
        <v>8.5558654284645904E-12</v>
      </c>
      <c r="V436">
        <f t="shared" si="205"/>
        <v>1.9656217086506555E-11</v>
      </c>
      <c r="W436">
        <f t="shared" si="214"/>
        <v>4.5158128465469395E-11</v>
      </c>
      <c r="X436">
        <f t="shared" si="224"/>
        <v>1.0374613576605896E-10</v>
      </c>
      <c r="Y436">
        <f t="shared" si="170"/>
        <v>2.38346030983542E-10</v>
      </c>
      <c r="Z436">
        <f t="shared" si="178"/>
        <v>5.475753874217342E-10</v>
      </c>
      <c r="AA436">
        <f t="shared" si="186"/>
        <v>1.2579978935364204E-9</v>
      </c>
      <c r="AB436">
        <f t="shared" si="201"/>
        <v>2.8901202217900425E-9</v>
      </c>
      <c r="AC436">
        <f t="shared" si="210"/>
        <v>6.6397526890277767E-9</v>
      </c>
      <c r="AD436">
        <f t="shared" si="220"/>
        <v>1.5254145982946695E-8</v>
      </c>
      <c r="AE436">
        <f t="shared" si="167"/>
        <v>3.5044824794991002E-8</v>
      </c>
      <c r="AF436">
        <f t="shared" si="175"/>
        <v>8.0511865186330943E-8</v>
      </c>
      <c r="AG436">
        <f t="shared" si="218"/>
        <v>1.8496769419456248E-7</v>
      </c>
      <c r="AH436">
        <f t="shared" si="228"/>
        <v>4.2494417209777718E-7</v>
      </c>
      <c r="AI436">
        <f t="shared" si="207"/>
        <v>9.7626534290858719E-7</v>
      </c>
      <c r="AJ436">
        <f t="shared" si="216"/>
        <v>2.2428687868794212E-6</v>
      </c>
      <c r="AK436">
        <f t="shared" si="226"/>
        <v>5.1527593719251736E-6</v>
      </c>
      <c r="AL436">
        <f t="shared" si="206"/>
        <v>1.1837932428452007E-5</v>
      </c>
      <c r="AM436">
        <f t="shared" si="215"/>
        <v>2.7196427014257753E-5</v>
      </c>
      <c r="AN436">
        <f t="shared" si="225"/>
        <v>6.2480981946149621E-5</v>
      </c>
      <c r="AO436">
        <f t="shared" si="204"/>
        <v>1.435436023602829E-4</v>
      </c>
      <c r="AP436">
        <f t="shared" si="213"/>
        <v>3.29776599803211E-4</v>
      </c>
      <c r="AQ436">
        <f t="shared" si="223"/>
        <v>7.5762767542092804E-4</v>
      </c>
      <c r="AR436">
        <f t="shared" si="202"/>
        <v>1.7405713289124955E-3</v>
      </c>
      <c r="AS436">
        <f t="shared" si="211"/>
        <v>3.998782844553574E-3</v>
      </c>
      <c r="AT436">
        <f t="shared" si="221"/>
        <v>9.1867905510581074E-3</v>
      </c>
      <c r="AU436">
        <f t="shared" si="200"/>
        <v>2.1105702387405507E-2</v>
      </c>
      <c r="AV436">
        <f t="shared" si="209"/>
        <v>4.8488171226939228E-2</v>
      </c>
      <c r="AW436">
        <f t="shared" si="219"/>
        <v>0.11139656241541207</v>
      </c>
      <c r="AX436">
        <f t="shared" si="229"/>
        <v>0.21171434591476873</v>
      </c>
    </row>
    <row r="437" spans="1:51" x14ac:dyDescent="0.2">
      <c r="A437">
        <v>423</v>
      </c>
      <c r="B437">
        <f t="shared" si="188"/>
        <v>42</v>
      </c>
      <c r="C437">
        <f t="shared" si="189"/>
        <v>2</v>
      </c>
      <c r="D437">
        <f t="shared" si="190"/>
        <v>1013.3333333333333</v>
      </c>
      <c r="E437">
        <f t="shared" si="191"/>
        <v>-713.33333333333326</v>
      </c>
      <c r="F437" t="e">
        <f t="shared" si="192"/>
        <v>#N/A</v>
      </c>
      <c r="G437" t="e">
        <f t="shared" si="193"/>
        <v>#N/A</v>
      </c>
      <c r="H437">
        <f t="shared" si="194"/>
        <v>1.5705749993579741E-16</v>
      </c>
      <c r="I437">
        <f t="shared" si="203"/>
        <v>3.6082338363239617E-16</v>
      </c>
      <c r="J437">
        <f t="shared" si="212"/>
        <v>8.2895445444599223E-16</v>
      </c>
      <c r="K437">
        <f t="shared" si="222"/>
        <v>1.9044372363791453E-15</v>
      </c>
      <c r="L437">
        <f t="shared" si="168"/>
        <v>4.375247841247663E-15</v>
      </c>
      <c r="M437">
        <f t="shared" si="176"/>
        <v>1.0051679995891039E-14</v>
      </c>
      <c r="N437">
        <f t="shared" si="184"/>
        <v>2.3092696552473285E-14</v>
      </c>
      <c r="O437">
        <f t="shared" si="199"/>
        <v>5.3053085084543534E-14</v>
      </c>
      <c r="P437">
        <f t="shared" si="208"/>
        <v>1.2188398312826581E-13</v>
      </c>
      <c r="Q437">
        <f t="shared" si="217"/>
        <v>2.8001586183985064E-13</v>
      </c>
      <c r="R437">
        <f t="shared" si="227"/>
        <v>6.433075197370269E-13</v>
      </c>
      <c r="S437">
        <f t="shared" si="173"/>
        <v>1.4779325793582911E-12</v>
      </c>
      <c r="T437">
        <f t="shared" si="181"/>
        <v>3.3953974454107761E-12</v>
      </c>
      <c r="U437">
        <f t="shared" si="196"/>
        <v>7.8005749202089874E-12</v>
      </c>
      <c r="V437">
        <f t="shared" si="205"/>
        <v>1.7921015157750386E-11</v>
      </c>
      <c r="W437">
        <f t="shared" si="214"/>
        <v>4.1171681263169599E-11</v>
      </c>
      <c r="X437">
        <f t="shared" si="224"/>
        <v>9.4587685078930344E-11</v>
      </c>
      <c r="Y437">
        <f t="shared" si="170"/>
        <v>2.173054365062898E-10</v>
      </c>
      <c r="Z437">
        <f t="shared" si="178"/>
        <v>4.992367948933754E-10</v>
      </c>
      <c r="AA437">
        <f t="shared" si="186"/>
        <v>1.1469449700960251E-9</v>
      </c>
      <c r="AB437">
        <f t="shared" si="201"/>
        <v>2.6349876008428556E-9</v>
      </c>
      <c r="AC437">
        <f t="shared" si="210"/>
        <v>6.0536118450515453E-9</v>
      </c>
      <c r="AD437">
        <f t="shared" si="220"/>
        <v>1.3907547936402554E-8</v>
      </c>
      <c r="AE437">
        <f t="shared" ref="AE437:AE464" si="230">$C$11*(EXP(-$C$7*($D437-($AE$14-1)*$C$3))-EXP(-$C$5*($D437-($AE$14-1)*$C$3)))</f>
        <v>3.1951154873176046E-8</v>
      </c>
      <c r="AF437">
        <f t="shared" si="175"/>
        <v>7.340447808614566E-8</v>
      </c>
      <c r="AG437">
        <f t="shared" si="218"/>
        <v>1.6863920645394284E-7</v>
      </c>
      <c r="AH437">
        <f t="shared" si="228"/>
        <v>3.8743115808329911E-7</v>
      </c>
      <c r="AI437">
        <f t="shared" si="207"/>
        <v>8.9008306792976397E-7</v>
      </c>
      <c r="AJ437">
        <f t="shared" si="216"/>
        <v>2.0448739118832644E-6</v>
      </c>
      <c r="AK437">
        <f t="shared" si="226"/>
        <v>4.6978865975133163E-6</v>
      </c>
      <c r="AL437">
        <f t="shared" si="206"/>
        <v>1.079290921305233E-5</v>
      </c>
      <c r="AM437">
        <f t="shared" si="215"/>
        <v>2.4795594117331113E-5</v>
      </c>
      <c r="AN437">
        <f t="shared" si="225"/>
        <v>5.6965316347504813E-5</v>
      </c>
      <c r="AO437">
        <f t="shared" si="204"/>
        <v>1.30871930360529E-4</v>
      </c>
      <c r="AP437">
        <f t="shared" si="213"/>
        <v>3.0066474224085241E-4</v>
      </c>
      <c r="AQ437">
        <f t="shared" si="223"/>
        <v>6.9074618963534942E-4</v>
      </c>
      <c r="AR437">
        <f t="shared" si="202"/>
        <v>1.5869180235091906E-3</v>
      </c>
      <c r="AS437">
        <f t="shared" si="211"/>
        <v>3.6457802462403067E-3</v>
      </c>
      <c r="AT437">
        <f t="shared" si="221"/>
        <v>8.3758035430738526E-3</v>
      </c>
      <c r="AU437">
        <f t="shared" ref="AU437:AU464" si="231">$C$11*(EXP(-$C$7*($D437-($AU$14-1)*$C$3))-EXP(-$C$5*($D437-($AU$14-1)*$C$3)))</f>
        <v>1.9242543503414547E-2</v>
      </c>
      <c r="AV437">
        <f t="shared" si="209"/>
        <v>4.4207756136662314E-2</v>
      </c>
      <c r="AW437">
        <f t="shared" si="219"/>
        <v>0.10156275308960366</v>
      </c>
      <c r="AX437">
        <f t="shared" si="229"/>
        <v>0.22636765044372925</v>
      </c>
    </row>
    <row r="438" spans="1:51" x14ac:dyDescent="0.2">
      <c r="A438">
        <v>424</v>
      </c>
      <c r="B438">
        <f t="shared" si="188"/>
        <v>42</v>
      </c>
      <c r="C438">
        <f t="shared" si="189"/>
        <v>3</v>
      </c>
      <c r="D438">
        <f t="shared" si="190"/>
        <v>1016</v>
      </c>
      <c r="E438">
        <f t="shared" si="191"/>
        <v>-716</v>
      </c>
      <c r="F438" t="e">
        <f t="shared" si="192"/>
        <v>#N/A</v>
      </c>
      <c r="G438" t="e">
        <f t="shared" si="193"/>
        <v>#N/A</v>
      </c>
      <c r="H438">
        <f t="shared" si="194"/>
        <v>1.4319285468819636E-16</v>
      </c>
      <c r="I438">
        <f t="shared" si="203"/>
        <v>3.2897079325532249E-16</v>
      </c>
      <c r="J438">
        <f t="shared" si="212"/>
        <v>7.5577641810891461E-16</v>
      </c>
      <c r="K438">
        <f t="shared" si="222"/>
        <v>1.7363182564545292E-15</v>
      </c>
      <c r="L438">
        <f t="shared" si="168"/>
        <v>3.9890118498812766E-15</v>
      </c>
      <c r="M438">
        <f t="shared" si="176"/>
        <v>9.1643427000446034E-15</v>
      </c>
      <c r="N438">
        <f t="shared" si="184"/>
        <v>2.1054130768340649E-14</v>
      </c>
      <c r="O438">
        <f t="shared" si="199"/>
        <v>4.8369690758970725E-14</v>
      </c>
      <c r="P438">
        <f t="shared" si="208"/>
        <v>1.1112436841308993E-13</v>
      </c>
      <c r="Q438">
        <f t="shared" si="217"/>
        <v>2.552967583924018E-13</v>
      </c>
      <c r="R438">
        <f t="shared" si="227"/>
        <v>5.8651793280285502E-13</v>
      </c>
      <c r="S438">
        <f t="shared" si="173"/>
        <v>1.3474643691737975E-12</v>
      </c>
      <c r="T438">
        <f t="shared" si="181"/>
        <v>3.0956602085741175E-12</v>
      </c>
      <c r="U438">
        <f t="shared" si="196"/>
        <v>7.1119595784377348E-12</v>
      </c>
      <c r="V438">
        <f t="shared" si="205"/>
        <v>1.6338992537113667E-11</v>
      </c>
      <c r="W438">
        <f t="shared" si="214"/>
        <v>3.7537147699382605E-11</v>
      </c>
      <c r="X438">
        <f t="shared" si="224"/>
        <v>8.6237719627123077E-11</v>
      </c>
      <c r="Y438">
        <f t="shared" si="170"/>
        <v>1.981222533487436E-10</v>
      </c>
      <c r="Z438">
        <f t="shared" si="178"/>
        <v>4.5516541302001529E-10</v>
      </c>
      <c r="AA438">
        <f t="shared" si="186"/>
        <v>1.0456955223752753E-9</v>
      </c>
      <c r="AB438">
        <f t="shared" si="201"/>
        <v>2.402377452760488E-9</v>
      </c>
      <c r="AC438">
        <f t="shared" si="210"/>
        <v>5.5192140561358803E-9</v>
      </c>
      <c r="AD438">
        <f t="shared" si="220"/>
        <v>1.2679824214319598E-8</v>
      </c>
      <c r="AE438">
        <f t="shared" si="230"/>
        <v>2.9130586433280992E-8</v>
      </c>
      <c r="AF438">
        <f t="shared" si="175"/>
        <v>6.6924513432017646E-8</v>
      </c>
      <c r="AG438">
        <f t="shared" si="218"/>
        <v>1.5375215697667134E-7</v>
      </c>
      <c r="AH438">
        <f t="shared" si="228"/>
        <v>3.532296995926965E-7</v>
      </c>
      <c r="AI438">
        <f t="shared" si="207"/>
        <v>8.1150874971645335E-7</v>
      </c>
      <c r="AJ438">
        <f t="shared" si="216"/>
        <v>1.8643575317299811E-6</v>
      </c>
      <c r="AK438">
        <f t="shared" si="226"/>
        <v>4.2831688596491243E-6</v>
      </c>
      <c r="AL438">
        <f t="shared" si="206"/>
        <v>9.8401380465069519E-6</v>
      </c>
      <c r="AM438">
        <f t="shared" si="215"/>
        <v>2.2606700773932549E-5</v>
      </c>
      <c r="AN438">
        <f t="shared" si="225"/>
        <v>5.1936559981853035E-5</v>
      </c>
      <c r="AO438">
        <f t="shared" si="204"/>
        <v>1.1931888203071885E-4</v>
      </c>
      <c r="AP438">
        <f t="shared" si="213"/>
        <v>2.7412280701754406E-4</v>
      </c>
      <c r="AQ438">
        <f t="shared" si="223"/>
        <v>6.297688349764446E-4</v>
      </c>
      <c r="AR438">
        <f t="shared" si="202"/>
        <v>1.4468288495316827E-3</v>
      </c>
      <c r="AS438">
        <f t="shared" si="211"/>
        <v>3.3239398388385934E-3</v>
      </c>
      <c r="AT438">
        <f t="shared" si="221"/>
        <v>7.6364084499660045E-3</v>
      </c>
      <c r="AU438">
        <f t="shared" si="231"/>
        <v>1.7543859649122806E-2</v>
      </c>
      <c r="AV438">
        <f t="shared" si="209"/>
        <v>4.0305205438492468E-2</v>
      </c>
      <c r="AW438">
        <f t="shared" si="219"/>
        <v>9.2597046304671707E-2</v>
      </c>
      <c r="AX438">
        <f t="shared" si="229"/>
        <v>0.21163565845759974</v>
      </c>
    </row>
    <row r="439" spans="1:51" x14ac:dyDescent="0.2">
      <c r="A439">
        <v>425</v>
      </c>
      <c r="B439">
        <f t="shared" si="188"/>
        <v>42</v>
      </c>
      <c r="C439">
        <f t="shared" si="189"/>
        <v>4</v>
      </c>
      <c r="D439">
        <f t="shared" si="190"/>
        <v>1018.6666666666666</v>
      </c>
      <c r="E439">
        <f t="shared" si="191"/>
        <v>-718.66666666666663</v>
      </c>
      <c r="F439" t="e">
        <f t="shared" si="192"/>
        <v>#N/A</v>
      </c>
      <c r="G439" t="e">
        <f t="shared" si="193"/>
        <v>#N/A</v>
      </c>
      <c r="H439">
        <f t="shared" si="194"/>
        <v>1.305521458200786E-16</v>
      </c>
      <c r="I439">
        <f t="shared" si="203"/>
        <v>2.9993007028971357E-16</v>
      </c>
      <c r="J439">
        <f t="shared" si="212"/>
        <v>6.8905835671187579E-16</v>
      </c>
      <c r="K439">
        <f t="shared" si="222"/>
        <v>1.5830404017037896E-15</v>
      </c>
      <c r="L439">
        <f t="shared" ref="L439:L464" si="232">$C$11*(EXP(-$C$7*($D439-($L$14-1)*$C$3))-EXP(-$C$5*($D439-($L$14-1)*$C$3)))</f>
        <v>3.6368718106619773E-15</v>
      </c>
      <c r="M439">
        <f t="shared" si="176"/>
        <v>8.3553373324850036E-15</v>
      </c>
      <c r="N439">
        <f t="shared" si="184"/>
        <v>1.9195524498541678E-14</v>
      </c>
      <c r="O439">
        <f t="shared" si="199"/>
        <v>4.4099734829560234E-14</v>
      </c>
      <c r="P439">
        <f t="shared" si="208"/>
        <v>1.0131458570904258E-13</v>
      </c>
      <c r="Q439">
        <f t="shared" si="217"/>
        <v>2.3275979588236665E-13</v>
      </c>
      <c r="R439">
        <f t="shared" si="227"/>
        <v>5.3474158927904054E-13</v>
      </c>
      <c r="S439">
        <f t="shared" si="173"/>
        <v>1.2285135679066682E-12</v>
      </c>
      <c r="T439">
        <f t="shared" si="181"/>
        <v>2.8223830290918461E-12</v>
      </c>
      <c r="U439">
        <f t="shared" si="196"/>
        <v>6.4841334853787052E-12</v>
      </c>
      <c r="V439">
        <f t="shared" si="205"/>
        <v>1.489662693647142E-11</v>
      </c>
      <c r="W439">
        <f t="shared" si="214"/>
        <v>3.4223461713858491E-11</v>
      </c>
      <c r="X439">
        <f t="shared" si="224"/>
        <v>7.8624868346026531E-11</v>
      </c>
      <c r="Y439">
        <f t="shared" si="170"/>
        <v>1.8063251386187825E-10</v>
      </c>
      <c r="Z439">
        <f t="shared" si="178"/>
        <v>4.1498454306423739E-10</v>
      </c>
      <c r="AA439">
        <f t="shared" si="186"/>
        <v>9.5338412393417152E-10</v>
      </c>
      <c r="AB439">
        <f t="shared" si="201"/>
        <v>2.1903015496869447E-9</v>
      </c>
      <c r="AC439">
        <f t="shared" si="210"/>
        <v>5.0319915741456996E-9</v>
      </c>
      <c r="AD439">
        <f t="shared" si="220"/>
        <v>1.1560480887160213E-8</v>
      </c>
      <c r="AE439">
        <f t="shared" si="230"/>
        <v>2.6559010756111206E-8</v>
      </c>
      <c r="AF439">
        <f t="shared" si="175"/>
        <v>6.1016583931787004E-8</v>
      </c>
      <c r="AG439">
        <f t="shared" si="218"/>
        <v>1.4017929917996454E-7</v>
      </c>
      <c r="AH439">
        <f t="shared" si="228"/>
        <v>3.2204746074532494E-7</v>
      </c>
      <c r="AI439">
        <f t="shared" si="207"/>
        <v>7.3987077677825417E-7</v>
      </c>
      <c r="AJ439">
        <f t="shared" si="216"/>
        <v>1.6997766883911151E-6</v>
      </c>
      <c r="AK439">
        <f t="shared" si="226"/>
        <v>3.905061371634364E-6</v>
      </c>
      <c r="AL439">
        <f t="shared" si="206"/>
        <v>8.9714751475177185E-6</v>
      </c>
      <c r="AM439">
        <f t="shared" si="215"/>
        <v>2.0611037487700776E-5</v>
      </c>
      <c r="AN439">
        <f t="shared" si="225"/>
        <v>4.7351729713808206E-5</v>
      </c>
      <c r="AO439">
        <f t="shared" si="204"/>
        <v>1.0878570805703143E-4</v>
      </c>
      <c r="AP439">
        <f t="shared" si="213"/>
        <v>2.499239277845994E-4</v>
      </c>
      <c r="AQ439">
        <f t="shared" si="223"/>
        <v>5.7417440944113431E-4</v>
      </c>
      <c r="AR439">
        <f t="shared" ref="AR439:AR464" si="233">$C$11*(EXP(-$C$7*($D439-($AR$14-1)*$C$3))-EXP(-$C$5*($D439-($AR$14-1)*$C$3)))</f>
        <v>1.319106399212849E-3</v>
      </c>
      <c r="AS439">
        <f t="shared" si="211"/>
        <v>3.0305107016837239E-3</v>
      </c>
      <c r="AT439">
        <f t="shared" si="221"/>
        <v>6.9622853156500082E-3</v>
      </c>
      <c r="AU439">
        <f t="shared" si="231"/>
        <v>1.5995131378214355E-2</v>
      </c>
      <c r="AV439">
        <f t="shared" si="209"/>
        <v>3.6747162204232561E-2</v>
      </c>
      <c r="AW439">
        <f t="shared" si="219"/>
        <v>8.442280953932943E-2</v>
      </c>
      <c r="AX439">
        <f t="shared" si="229"/>
        <v>0.19377999836034945</v>
      </c>
    </row>
    <row r="440" spans="1:51" x14ac:dyDescent="0.2">
      <c r="A440">
        <v>426</v>
      </c>
      <c r="B440">
        <f t="shared" si="188"/>
        <v>42</v>
      </c>
      <c r="C440">
        <f t="shared" si="189"/>
        <v>5</v>
      </c>
      <c r="D440">
        <f t="shared" si="190"/>
        <v>1021.3333333333334</v>
      </c>
      <c r="E440">
        <f t="shared" si="191"/>
        <v>-721.33333333333337</v>
      </c>
      <c r="F440" t="e">
        <f t="shared" si="192"/>
        <v>#N/A</v>
      </c>
      <c r="G440" t="e">
        <f t="shared" si="193"/>
        <v>#N/A</v>
      </c>
      <c r="H440">
        <f t="shared" si="194"/>
        <v>1.1902732727369654E-16</v>
      </c>
      <c r="I440">
        <f t="shared" si="203"/>
        <v>2.7345299007797692E-16</v>
      </c>
      <c r="J440">
        <f t="shared" si="212"/>
        <v>6.2822999974318757E-16</v>
      </c>
      <c r="K440">
        <f t="shared" si="222"/>
        <v>1.4432935345295697E-15</v>
      </c>
      <c r="L440">
        <f t="shared" si="232"/>
        <v>3.3158178177839579E-15</v>
      </c>
      <c r="M440">
        <f t="shared" si="176"/>
        <v>7.617748945516583E-15</v>
      </c>
      <c r="N440">
        <f t="shared" si="184"/>
        <v>1.7500991364990595E-14</v>
      </c>
      <c r="O440">
        <f t="shared" si="199"/>
        <v>4.0206719983564023E-14</v>
      </c>
      <c r="P440">
        <f t="shared" si="208"/>
        <v>9.2370786209892826E-14</v>
      </c>
      <c r="Q440">
        <f t="shared" si="217"/>
        <v>2.1221234033817343E-13</v>
      </c>
      <c r="R440">
        <f t="shared" si="227"/>
        <v>4.875359325130598E-13</v>
      </c>
      <c r="S440">
        <f t="shared" si="173"/>
        <v>1.1200634473593949E-12</v>
      </c>
      <c r="T440">
        <f t="shared" si="181"/>
        <v>2.5732300789480898E-12</v>
      </c>
      <c r="U440">
        <f t="shared" si="196"/>
        <v>5.9117303174331239E-12</v>
      </c>
      <c r="V440">
        <f t="shared" si="205"/>
        <v>1.3581589781643058E-11</v>
      </c>
      <c r="W440">
        <f t="shared" si="214"/>
        <v>3.1202299680835846E-11</v>
      </c>
      <c r="X440">
        <f t="shared" si="224"/>
        <v>7.1684060631001298E-11</v>
      </c>
      <c r="Y440">
        <f t="shared" si="170"/>
        <v>1.6468672505267783E-10</v>
      </c>
      <c r="Z440">
        <f t="shared" si="178"/>
        <v>3.7835074031572008E-10</v>
      </c>
      <c r="AA440">
        <f t="shared" si="186"/>
        <v>8.692217460251561E-10</v>
      </c>
      <c r="AB440">
        <f t="shared" si="201"/>
        <v>1.996947179573495E-9</v>
      </c>
      <c r="AC440">
        <f t="shared" si="210"/>
        <v>4.5877798803840855E-9</v>
      </c>
      <c r="AD440">
        <f t="shared" si="220"/>
        <v>1.0539950403371387E-8</v>
      </c>
      <c r="AE440">
        <f t="shared" si="230"/>
        <v>2.4214447380206099E-8</v>
      </c>
      <c r="AF440">
        <f t="shared" si="175"/>
        <v>5.5630191745610023E-8</v>
      </c>
      <c r="AG440">
        <f t="shared" si="218"/>
        <v>1.2780461949270376E-7</v>
      </c>
      <c r="AH440">
        <f t="shared" si="228"/>
        <v>2.936179123445811E-7</v>
      </c>
      <c r="AI440">
        <f t="shared" si="207"/>
        <v>6.7455682581576795E-7</v>
      </c>
      <c r="AJ440">
        <f t="shared" si="216"/>
        <v>1.5497246323331882E-6</v>
      </c>
      <c r="AK440">
        <f t="shared" si="226"/>
        <v>3.5603322717190373E-6</v>
      </c>
      <c r="AL440">
        <f t="shared" si="206"/>
        <v>8.1794956475330304E-6</v>
      </c>
      <c r="AM440">
        <f t="shared" si="215"/>
        <v>1.8791546390053201E-5</v>
      </c>
      <c r="AN440">
        <f t="shared" si="225"/>
        <v>4.3171636852209169E-5</v>
      </c>
      <c r="AO440">
        <f t="shared" si="204"/>
        <v>9.9182376469324112E-5</v>
      </c>
      <c r="AP440">
        <f t="shared" si="213"/>
        <v>2.2786126539001828E-4</v>
      </c>
      <c r="AQ440">
        <f t="shared" si="223"/>
        <v>5.2348772144211373E-4</v>
      </c>
      <c r="AR440">
        <f t="shared" si="233"/>
        <v>1.2026589689634042E-3</v>
      </c>
      <c r="AS440">
        <f t="shared" si="211"/>
        <v>2.762984758541386E-3</v>
      </c>
      <c r="AT440">
        <f t="shared" si="221"/>
        <v>6.347672094036738E-3</v>
      </c>
      <c r="AU440">
        <f t="shared" si="231"/>
        <v>1.4583120984961173E-2</v>
      </c>
      <c r="AV440">
        <f t="shared" si="209"/>
        <v>3.3503214172295286E-2</v>
      </c>
      <c r="AW440">
        <f t="shared" si="219"/>
        <v>7.6970174012036846E-2</v>
      </c>
      <c r="AX440">
        <f t="shared" si="229"/>
        <v>0.17680382811963441</v>
      </c>
    </row>
    <row r="441" spans="1:51" x14ac:dyDescent="0.2">
      <c r="A441">
        <v>427</v>
      </c>
      <c r="B441">
        <f t="shared" si="188"/>
        <v>42</v>
      </c>
      <c r="C441">
        <f t="shared" si="189"/>
        <v>6</v>
      </c>
      <c r="D441">
        <f t="shared" si="190"/>
        <v>1024</v>
      </c>
      <c r="E441">
        <f t="shared" si="191"/>
        <v>-724</v>
      </c>
      <c r="F441" t="e">
        <f t="shared" si="192"/>
        <v>#N/A</v>
      </c>
      <c r="G441" t="e">
        <f t="shared" si="193"/>
        <v>#N/A</v>
      </c>
      <c r="H441">
        <f t="shared" si="194"/>
        <v>1.0851989102840805E-16</v>
      </c>
      <c r="I441">
        <f t="shared" si="203"/>
        <v>2.493132406175788E-16</v>
      </c>
      <c r="J441">
        <f t="shared" si="212"/>
        <v>5.7277141875278752E-16</v>
      </c>
      <c r="K441">
        <f t="shared" si="222"/>
        <v>1.3158831730212854E-15</v>
      </c>
      <c r="L441">
        <f t="shared" si="232"/>
        <v>3.0231056724356695E-15</v>
      </c>
      <c r="M441">
        <f t="shared" si="176"/>
        <v>6.9452730258181194E-15</v>
      </c>
      <c r="N441">
        <f t="shared" si="184"/>
        <v>1.595604739952511E-14</v>
      </c>
      <c r="O441">
        <f t="shared" si="199"/>
        <v>3.6657370800178426E-14</v>
      </c>
      <c r="P441">
        <f t="shared" si="208"/>
        <v>8.4216523073362607E-14</v>
      </c>
      <c r="Q441">
        <f t="shared" si="217"/>
        <v>1.9347876303588297E-13</v>
      </c>
      <c r="R441">
        <f t="shared" si="227"/>
        <v>4.4449747365235984E-13</v>
      </c>
      <c r="S441">
        <f t="shared" si="173"/>
        <v>1.0211870335696038E-12</v>
      </c>
      <c r="T441">
        <f t="shared" si="181"/>
        <v>2.346071731211412E-12</v>
      </c>
      <c r="U441">
        <f t="shared" si="196"/>
        <v>5.3898574766951907E-12</v>
      </c>
      <c r="V441">
        <f t="shared" si="205"/>
        <v>1.2382640834296472E-11</v>
      </c>
      <c r="W441">
        <f t="shared" si="214"/>
        <v>2.8447838313750943E-11</v>
      </c>
      <c r="X441">
        <f t="shared" si="224"/>
        <v>6.5355970148454668E-11</v>
      </c>
      <c r="Y441">
        <f t="shared" ref="Y441:Y464" si="234">$C$11*(EXP(-$C$7*($D441-($Y$14-1)*$C$3))-EXP(-$C$5*($D441-($Y$14-1)*$C$3)))</f>
        <v>1.5014859079753045E-10</v>
      </c>
      <c r="Z441">
        <f t="shared" si="178"/>
        <v>3.4495087850849236E-10</v>
      </c>
      <c r="AA441">
        <f t="shared" si="186"/>
        <v>7.924890133949747E-10</v>
      </c>
      <c r="AB441">
        <f t="shared" si="201"/>
        <v>1.8206616520800614E-9</v>
      </c>
      <c r="AC441">
        <f t="shared" si="210"/>
        <v>4.182782089501102E-9</v>
      </c>
      <c r="AD441">
        <f t="shared" si="220"/>
        <v>9.6095098110419535E-9</v>
      </c>
      <c r="AE441">
        <f t="shared" si="230"/>
        <v>2.2076856224543524E-8</v>
      </c>
      <c r="AF441">
        <f t="shared" si="175"/>
        <v>5.07192968572784E-8</v>
      </c>
      <c r="AG441">
        <f t="shared" si="218"/>
        <v>1.1652234573312398E-7</v>
      </c>
      <c r="AH441">
        <f t="shared" si="228"/>
        <v>2.6769805372807064E-7</v>
      </c>
      <c r="AI441">
        <f t="shared" si="207"/>
        <v>6.1500862790668418E-7</v>
      </c>
      <c r="AJ441">
        <f t="shared" si="216"/>
        <v>1.4129187983707839E-6</v>
      </c>
      <c r="AK441">
        <f t="shared" si="226"/>
        <v>3.2460349988658138E-6</v>
      </c>
      <c r="AL441">
        <f t="shared" si="206"/>
        <v>7.4574301269199262E-6</v>
      </c>
      <c r="AM441">
        <f t="shared" si="215"/>
        <v>1.7132675438596497E-5</v>
      </c>
      <c r="AN441">
        <f t="shared" si="225"/>
        <v>3.9360552186027815E-5</v>
      </c>
      <c r="AO441">
        <f t="shared" ref="AO441:AO464" si="235">$C$11*(EXP(-$C$7*($D441-($AO$14-1)*$C$3))-EXP(-$C$5*($D441-($AO$14-1)*$C$3)))</f>
        <v>9.0426803095730208E-5</v>
      </c>
      <c r="AP441">
        <f t="shared" si="213"/>
        <v>2.0774623992741217E-4</v>
      </c>
      <c r="AQ441">
        <f t="shared" si="223"/>
        <v>4.7727552812287512E-4</v>
      </c>
      <c r="AR441">
        <f t="shared" si="233"/>
        <v>1.0964912280701756E-3</v>
      </c>
      <c r="AS441">
        <f t="shared" si="211"/>
        <v>2.5190753399057793E-3</v>
      </c>
      <c r="AT441">
        <f t="shared" si="221"/>
        <v>5.7873153981267316E-3</v>
      </c>
      <c r="AU441">
        <f t="shared" si="231"/>
        <v>1.329575935535437E-2</v>
      </c>
      <c r="AV441">
        <f t="shared" si="209"/>
        <v>3.0545633799864007E-2</v>
      </c>
      <c r="AW441">
        <f t="shared" si="219"/>
        <v>7.0175438596235928E-2</v>
      </c>
      <c r="AX441">
        <f t="shared" si="229"/>
        <v>0.16121653858511018</v>
      </c>
    </row>
    <row r="442" spans="1:51" x14ac:dyDescent="0.2">
      <c r="A442">
        <v>428</v>
      </c>
      <c r="B442">
        <f t="shared" si="188"/>
        <v>42</v>
      </c>
      <c r="C442">
        <f t="shared" si="189"/>
        <v>7</v>
      </c>
      <c r="D442">
        <f t="shared" si="190"/>
        <v>1026.6666666666667</v>
      </c>
      <c r="E442">
        <f t="shared" si="191"/>
        <v>-726.66666666666674</v>
      </c>
      <c r="F442" t="e">
        <f t="shared" si="192"/>
        <v>#N/A</v>
      </c>
      <c r="G442" t="e">
        <f t="shared" si="193"/>
        <v>#N/A</v>
      </c>
      <c r="H442">
        <f t="shared" si="194"/>
        <v>9.8940025106486109E-17</v>
      </c>
      <c r="I442">
        <f t="shared" si="203"/>
        <v>2.2730448816637269E-16</v>
      </c>
      <c r="J442">
        <f t="shared" si="212"/>
        <v>5.2220858328030878E-16</v>
      </c>
      <c r="K442">
        <f t="shared" si="222"/>
        <v>1.1997202811588503E-15</v>
      </c>
      <c r="L442">
        <f t="shared" si="232"/>
        <v>2.7562334268474937E-15</v>
      </c>
      <c r="M442">
        <f t="shared" si="176"/>
        <v>6.332161606815137E-15</v>
      </c>
      <c r="N442">
        <f t="shared" si="184"/>
        <v>1.4547487242647859E-14</v>
      </c>
      <c r="O442">
        <f t="shared" si="199"/>
        <v>3.3421349329939907E-14</v>
      </c>
      <c r="P442">
        <f t="shared" si="208"/>
        <v>7.6782097994166459E-14</v>
      </c>
      <c r="Q442">
        <f t="shared" si="217"/>
        <v>1.7639893931824033E-13</v>
      </c>
      <c r="R442">
        <f t="shared" si="227"/>
        <v>4.0525834283616751E-13</v>
      </c>
      <c r="S442">
        <f t="shared" si="173"/>
        <v>9.3103918352946013E-13</v>
      </c>
      <c r="T442">
        <f t="shared" si="181"/>
        <v>2.1389663571161472E-12</v>
      </c>
      <c r="U442">
        <f t="shared" si="196"/>
        <v>4.914054271626638E-12</v>
      </c>
      <c r="V442">
        <f t="shared" si="205"/>
        <v>1.1289532116367347E-11</v>
      </c>
      <c r="W442">
        <f t="shared" si="214"/>
        <v>2.5936533941514733E-11</v>
      </c>
      <c r="X442">
        <f t="shared" si="224"/>
        <v>5.9586507745885487E-11</v>
      </c>
      <c r="Y442">
        <f t="shared" si="234"/>
        <v>1.368938468554335E-10</v>
      </c>
      <c r="Z442">
        <f t="shared" si="178"/>
        <v>3.1449947338410499E-10</v>
      </c>
      <c r="AA442">
        <f t="shared" si="186"/>
        <v>7.2253005544751053E-10</v>
      </c>
      <c r="AB442">
        <f t="shared" si="201"/>
        <v>1.659938172256944E-9</v>
      </c>
      <c r="AC442">
        <f t="shared" si="210"/>
        <v>3.8135364957366728E-9</v>
      </c>
      <c r="AD442">
        <f t="shared" si="220"/>
        <v>8.7612061987477489E-9</v>
      </c>
      <c r="AE442">
        <f t="shared" si="230"/>
        <v>2.0127966296582732E-8</v>
      </c>
      <c r="AF442">
        <f t="shared" si="175"/>
        <v>4.62419235486407E-8</v>
      </c>
      <c r="AG442">
        <f t="shared" si="218"/>
        <v>1.0623604302444447E-7</v>
      </c>
      <c r="AH442">
        <f t="shared" si="228"/>
        <v>2.440663357271468E-7</v>
      </c>
      <c r="AI442">
        <f t="shared" si="207"/>
        <v>5.6071719671985519E-7</v>
      </c>
      <c r="AJ442">
        <f t="shared" si="216"/>
        <v>1.2881898429812932E-6</v>
      </c>
      <c r="AK442">
        <f t="shared" si="226"/>
        <v>2.9594831071130014E-6</v>
      </c>
      <c r="AL442">
        <f t="shared" si="206"/>
        <v>6.7991067535644374E-6</v>
      </c>
      <c r="AM442">
        <f t="shared" si="215"/>
        <v>1.5620245486537402E-5</v>
      </c>
      <c r="AN442">
        <f t="shared" si="225"/>
        <v>3.5885900590070752E-5</v>
      </c>
      <c r="AO442">
        <f t="shared" si="235"/>
        <v>8.2444149950802804E-5</v>
      </c>
      <c r="AP442">
        <f t="shared" si="213"/>
        <v>1.8940691885523198E-4</v>
      </c>
      <c r="AQ442">
        <f t="shared" si="223"/>
        <v>4.3514283222812383E-4</v>
      </c>
      <c r="AR442">
        <f t="shared" si="233"/>
        <v>9.9969571113839328E-4</v>
      </c>
      <c r="AS442">
        <f t="shared" si="211"/>
        <v>2.2966976377645273E-3</v>
      </c>
      <c r="AT442">
        <f t="shared" si="221"/>
        <v>5.276425596851376E-3</v>
      </c>
      <c r="AU442">
        <f t="shared" si="231"/>
        <v>1.2122042806734849E-2</v>
      </c>
      <c r="AV442">
        <f t="shared" si="209"/>
        <v>2.7849141262599915E-2</v>
      </c>
      <c r="AW442">
        <f t="shared" si="219"/>
        <v>6.3980525512816938E-2</v>
      </c>
      <c r="AX442">
        <f t="shared" si="229"/>
        <v>0.14698797426010388</v>
      </c>
    </row>
    <row r="443" spans="1:51" x14ac:dyDescent="0.2">
      <c r="A443">
        <v>429</v>
      </c>
      <c r="B443">
        <f t="shared" si="188"/>
        <v>42</v>
      </c>
      <c r="C443">
        <f t="shared" si="189"/>
        <v>8</v>
      </c>
      <c r="D443">
        <f t="shared" si="190"/>
        <v>1029.3333333333333</v>
      </c>
      <c r="E443">
        <f t="shared" si="191"/>
        <v>-729.33333333333326</v>
      </c>
      <c r="F443" t="e">
        <f t="shared" si="192"/>
        <v>#N/A</v>
      </c>
      <c r="G443" t="e">
        <f t="shared" si="193"/>
        <v>#N/A</v>
      </c>
      <c r="H443">
        <f t="shared" si="194"/>
        <v>9.0205845908098709E-17</v>
      </c>
      <c r="I443">
        <f t="shared" si="203"/>
        <v>2.0723861361149877E-16</v>
      </c>
      <c r="J443">
        <f t="shared" si="212"/>
        <v>4.7610930909478792E-16</v>
      </c>
      <c r="K443">
        <f t="shared" si="222"/>
        <v>1.0938119603119118E-15</v>
      </c>
      <c r="L443">
        <f t="shared" si="232"/>
        <v>2.5129199989727593E-15</v>
      </c>
      <c r="M443">
        <f t="shared" si="176"/>
        <v>5.7731741381183206E-15</v>
      </c>
      <c r="N443">
        <f t="shared" si="184"/>
        <v>1.3263271271135882E-14</v>
      </c>
      <c r="O443">
        <f t="shared" si="199"/>
        <v>3.0470995782066445E-14</v>
      </c>
      <c r="P443">
        <f t="shared" si="208"/>
        <v>7.0003965459962647E-14</v>
      </c>
      <c r="Q443">
        <f t="shared" si="217"/>
        <v>1.608268799342567E-13</v>
      </c>
      <c r="R443">
        <f t="shared" si="227"/>
        <v>3.6948314483957272E-13</v>
      </c>
      <c r="S443">
        <f t="shared" si="173"/>
        <v>8.4884936135269685E-13</v>
      </c>
      <c r="T443">
        <f t="shared" si="181"/>
        <v>1.9501437300522533E-12</v>
      </c>
      <c r="U443">
        <f t="shared" si="196"/>
        <v>4.4802537894375956E-12</v>
      </c>
      <c r="V443">
        <f t="shared" si="205"/>
        <v>1.0292920315792398E-11</v>
      </c>
      <c r="W443">
        <f t="shared" si="214"/>
        <v>2.3646921269732583E-11</v>
      </c>
      <c r="X443">
        <f t="shared" si="224"/>
        <v>5.4326359126572431E-11</v>
      </c>
      <c r="Y443">
        <f t="shared" si="234"/>
        <v>1.2480919872334385E-10</v>
      </c>
      <c r="Z443">
        <f t="shared" si="178"/>
        <v>2.8673624252400628E-10</v>
      </c>
      <c r="AA443">
        <f t="shared" si="186"/>
        <v>6.5874690021071379E-10</v>
      </c>
      <c r="AB443">
        <f t="shared" si="201"/>
        <v>1.5134029612628859E-9</v>
      </c>
      <c r="AC443">
        <f t="shared" si="210"/>
        <v>3.4768869841006376E-9</v>
      </c>
      <c r="AD443">
        <f t="shared" si="220"/>
        <v>7.9877887182940097E-9</v>
      </c>
      <c r="AE443">
        <f t="shared" si="230"/>
        <v>1.8351119521536408E-8</v>
      </c>
      <c r="AF443">
        <f t="shared" si="175"/>
        <v>4.2159801613485702E-8</v>
      </c>
      <c r="AG443">
        <f t="shared" si="218"/>
        <v>9.6857789520824752E-8</v>
      </c>
      <c r="AH443">
        <f t="shared" si="228"/>
        <v>2.2252076698244091E-7</v>
      </c>
      <c r="AI443">
        <f t="shared" si="207"/>
        <v>5.1121847797081694E-7</v>
      </c>
      <c r="AJ443">
        <f t="shared" si="216"/>
        <v>1.174471649378331E-6</v>
      </c>
      <c r="AK443">
        <f t="shared" si="226"/>
        <v>2.698227303263082E-6</v>
      </c>
      <c r="AL443">
        <f t="shared" ref="AL443:AL464" si="236">$C$11*(EXP(-$C$7*($D443-($AL$14-1)*$C$3))-EXP(-$C$5*($D443-($AL$14-1)*$C$3)))</f>
        <v>6.1988985293327765E-6</v>
      </c>
      <c r="AM443">
        <f t="shared" si="215"/>
        <v>1.4241329086876202E-5</v>
      </c>
      <c r="AN443">
        <f t="shared" si="225"/>
        <v>3.2717982590132244E-5</v>
      </c>
      <c r="AO443">
        <f t="shared" si="235"/>
        <v>7.5166185560213088E-5</v>
      </c>
      <c r="AP443">
        <f t="shared" si="213"/>
        <v>1.7268654740883733E-4</v>
      </c>
      <c r="AQ443">
        <f t="shared" si="223"/>
        <v>3.9672950587729791E-4</v>
      </c>
      <c r="AR443">
        <f t="shared" si="233"/>
        <v>9.1144506156007744E-4</v>
      </c>
      <c r="AS443">
        <f t="shared" si="211"/>
        <v>2.0939508857684627E-3</v>
      </c>
      <c r="AT443">
        <f t="shared" si="221"/>
        <v>4.8106358758536359E-3</v>
      </c>
      <c r="AU443">
        <f t="shared" si="231"/>
        <v>1.1051939034165585E-2</v>
      </c>
      <c r="AV443">
        <f t="shared" si="209"/>
        <v>2.5390688376147059E-2</v>
      </c>
      <c r="AW443">
        <f t="shared" si="219"/>
        <v>5.8332483939838579E-2</v>
      </c>
      <c r="AX443">
        <f t="shared" si="229"/>
        <v>0.1340127504531386</v>
      </c>
    </row>
    <row r="444" spans="1:51" x14ac:dyDescent="0.2">
      <c r="A444">
        <v>430</v>
      </c>
      <c r="B444">
        <f t="shared" si="188"/>
        <v>42</v>
      </c>
      <c r="C444">
        <f t="shared" si="189"/>
        <v>9</v>
      </c>
      <c r="D444">
        <f t="shared" si="190"/>
        <v>1032</v>
      </c>
      <c r="E444">
        <f t="shared" si="191"/>
        <v>-732</v>
      </c>
      <c r="F444" t="e">
        <f t="shared" si="192"/>
        <v>#N/A</v>
      </c>
      <c r="G444" t="e">
        <f t="shared" si="193"/>
        <v>#N/A</v>
      </c>
      <c r="H444">
        <f t="shared" si="194"/>
        <v>8.2242698313830893E-17</v>
      </c>
      <c r="I444">
        <f t="shared" si="203"/>
        <v>1.8894410452722929E-16</v>
      </c>
      <c r="J444">
        <f t="shared" si="212"/>
        <v>4.3407956411363073E-16</v>
      </c>
      <c r="K444">
        <f t="shared" si="222"/>
        <v>9.9725296247031895E-16</v>
      </c>
      <c r="L444">
        <f t="shared" si="232"/>
        <v>2.2910856750111426E-15</v>
      </c>
      <c r="M444">
        <f t="shared" si="176"/>
        <v>5.2635326920851614E-15</v>
      </c>
      <c r="N444">
        <f t="shared" si="184"/>
        <v>1.209242268974268E-14</v>
      </c>
      <c r="O444">
        <f t="shared" si="199"/>
        <v>2.7781092103272481E-14</v>
      </c>
      <c r="P444">
        <f t="shared" si="208"/>
        <v>6.3824189598100438E-14</v>
      </c>
      <c r="Q444">
        <f t="shared" si="217"/>
        <v>1.4662948320071373E-13</v>
      </c>
      <c r="R444">
        <f t="shared" si="227"/>
        <v>3.3686609229345048E-13</v>
      </c>
      <c r="S444">
        <f t="shared" si="173"/>
        <v>7.73915052143532E-13</v>
      </c>
      <c r="T444">
        <f t="shared" si="181"/>
        <v>1.7779898946094333E-12</v>
      </c>
      <c r="U444">
        <f t="shared" si="196"/>
        <v>4.0847481342784159E-12</v>
      </c>
      <c r="V444">
        <f t="shared" si="205"/>
        <v>9.3842869248456497E-12</v>
      </c>
      <c r="W444">
        <f t="shared" si="214"/>
        <v>2.1559429906780766E-11</v>
      </c>
      <c r="X444">
        <f t="shared" si="224"/>
        <v>4.9530563337185893E-11</v>
      </c>
      <c r="Y444">
        <f t="shared" si="234"/>
        <v>1.1379135325500378E-10</v>
      </c>
      <c r="Z444">
        <f t="shared" si="178"/>
        <v>2.6142388059381872E-10</v>
      </c>
      <c r="AA444">
        <f t="shared" si="186"/>
        <v>6.0059436319012189E-10</v>
      </c>
      <c r="AB444">
        <f t="shared" si="201"/>
        <v>1.3798035140339697E-9</v>
      </c>
      <c r="AC444">
        <f t="shared" si="210"/>
        <v>3.1699560535798992E-9</v>
      </c>
      <c r="AD444">
        <f t="shared" si="220"/>
        <v>7.2826466083202471E-9</v>
      </c>
      <c r="AE444">
        <f t="shared" si="230"/>
        <v>1.6731128358004412E-8</v>
      </c>
      <c r="AF444">
        <f t="shared" si="175"/>
        <v>3.8438039244167821E-8</v>
      </c>
      <c r="AG444">
        <f t="shared" si="218"/>
        <v>8.8307424898174111E-8</v>
      </c>
      <c r="AH444">
        <f t="shared" si="228"/>
        <v>2.0287718742911363E-7</v>
      </c>
      <c r="AI444">
        <f t="shared" si="207"/>
        <v>4.6608938293249603E-7</v>
      </c>
      <c r="AJ444">
        <f t="shared" si="216"/>
        <v>1.0707922149122809E-6</v>
      </c>
      <c r="AK444">
        <f t="shared" si="226"/>
        <v>2.4600345116267376E-6</v>
      </c>
      <c r="AL444">
        <f t="shared" si="236"/>
        <v>5.6516751934831363E-6</v>
      </c>
      <c r="AM444">
        <f t="shared" si="215"/>
        <v>1.2984139995463257E-5</v>
      </c>
      <c r="AN444">
        <f t="shared" si="225"/>
        <v>2.9829720507679708E-5</v>
      </c>
      <c r="AO444">
        <f t="shared" si="235"/>
        <v>6.8530701754386002E-5</v>
      </c>
      <c r="AP444">
        <f t="shared" si="213"/>
        <v>1.5744220874411129E-4</v>
      </c>
      <c r="AQ444">
        <f t="shared" si="223"/>
        <v>3.6170721238292089E-4</v>
      </c>
      <c r="AR444">
        <f t="shared" si="233"/>
        <v>8.3098495970964812E-4</v>
      </c>
      <c r="AS444">
        <f t="shared" si="211"/>
        <v>1.9091021124915007E-3</v>
      </c>
      <c r="AT444">
        <f t="shared" si="221"/>
        <v>4.3859649122807032E-3</v>
      </c>
      <c r="AU444">
        <f t="shared" si="231"/>
        <v>1.0076301359623119E-2</v>
      </c>
      <c r="AV444">
        <f t="shared" si="209"/>
        <v>2.3149261592506919E-2</v>
      </c>
      <c r="AW444">
        <f t="shared" si="219"/>
        <v>5.3183037421416487E-2</v>
      </c>
      <c r="AX444">
        <f t="shared" si="229"/>
        <v>0.12218251846832767</v>
      </c>
    </row>
    <row r="445" spans="1:51" s="1" customFormat="1" x14ac:dyDescent="0.2">
      <c r="A445" s="1">
        <v>431</v>
      </c>
      <c r="B445" s="1">
        <f t="shared" si="188"/>
        <v>43</v>
      </c>
      <c r="C445" s="1">
        <f t="shared" si="189"/>
        <v>0</v>
      </c>
      <c r="D445" s="1">
        <f t="shared" si="190"/>
        <v>1032</v>
      </c>
      <c r="E445" s="1">
        <f t="shared" si="191"/>
        <v>-732</v>
      </c>
      <c r="F445" s="1" t="e">
        <f t="shared" si="192"/>
        <v>#N/A</v>
      </c>
      <c r="G445" s="1" t="e">
        <f t="shared" si="193"/>
        <v>#N/A</v>
      </c>
      <c r="H445" s="1">
        <f t="shared" si="194"/>
        <v>8.2242698313830893E-17</v>
      </c>
      <c r="I445" s="1">
        <f t="shared" si="203"/>
        <v>1.8894410452722929E-16</v>
      </c>
      <c r="J445" s="1">
        <f t="shared" si="212"/>
        <v>4.3407956411363073E-16</v>
      </c>
      <c r="K445" s="1">
        <f t="shared" si="222"/>
        <v>9.9725296247031895E-16</v>
      </c>
      <c r="L445" s="1">
        <f t="shared" si="232"/>
        <v>2.2910856750111426E-15</v>
      </c>
      <c r="M445" s="1">
        <f t="shared" si="176"/>
        <v>5.2635326920851614E-15</v>
      </c>
      <c r="N445" s="1">
        <f t="shared" si="184"/>
        <v>1.209242268974268E-14</v>
      </c>
      <c r="O445" s="1">
        <f t="shared" si="199"/>
        <v>2.7781092103272481E-14</v>
      </c>
      <c r="P445" s="1">
        <f t="shared" si="208"/>
        <v>6.3824189598100438E-14</v>
      </c>
      <c r="Q445" s="1">
        <f t="shared" si="217"/>
        <v>1.4662948320071373E-13</v>
      </c>
      <c r="R445" s="1">
        <f t="shared" si="227"/>
        <v>3.3686609229345048E-13</v>
      </c>
      <c r="S445" s="1">
        <f t="shared" ref="S445:S464" si="237">$C$11*(EXP(-$C$7*($D445-($S$14-1)*$C$3))-EXP(-$C$5*($D445-($S$14-1)*$C$3)))</f>
        <v>7.73915052143532E-13</v>
      </c>
      <c r="T445" s="1">
        <f t="shared" si="181"/>
        <v>1.7779898946094333E-12</v>
      </c>
      <c r="U445" s="1">
        <f t="shared" si="196"/>
        <v>4.0847481342784159E-12</v>
      </c>
      <c r="V445" s="1">
        <f t="shared" si="205"/>
        <v>9.3842869248456497E-12</v>
      </c>
      <c r="W445" s="1">
        <f t="shared" si="214"/>
        <v>2.1559429906780766E-11</v>
      </c>
      <c r="X445" s="1">
        <f t="shared" si="224"/>
        <v>4.9530563337185893E-11</v>
      </c>
      <c r="Y445" s="1">
        <f t="shared" si="234"/>
        <v>1.1379135325500378E-10</v>
      </c>
      <c r="Z445" s="1">
        <f t="shared" si="178"/>
        <v>2.6142388059381872E-10</v>
      </c>
      <c r="AA445" s="1">
        <f t="shared" si="186"/>
        <v>6.0059436319012189E-10</v>
      </c>
      <c r="AB445" s="1">
        <f t="shared" si="201"/>
        <v>1.3798035140339697E-9</v>
      </c>
      <c r="AC445" s="1">
        <f t="shared" si="210"/>
        <v>3.1699560535798992E-9</v>
      </c>
      <c r="AD445" s="1">
        <f t="shared" si="220"/>
        <v>7.2826466083202471E-9</v>
      </c>
      <c r="AE445" s="1">
        <f t="shared" si="230"/>
        <v>1.6731128358004412E-8</v>
      </c>
      <c r="AF445" s="1">
        <f t="shared" si="175"/>
        <v>3.8438039244167821E-8</v>
      </c>
      <c r="AG445" s="1">
        <f t="shared" si="218"/>
        <v>8.8307424898174111E-8</v>
      </c>
      <c r="AH445" s="1">
        <f t="shared" si="228"/>
        <v>2.0287718742911363E-7</v>
      </c>
      <c r="AI445" s="1">
        <f t="shared" ref="AI445:AI464" si="238">$C$11*(EXP(-$C$7*($D445-($AI$14-1)*$C$3))-EXP(-$C$5*($D445-($AI$14-1)*$C$3)))</f>
        <v>4.6608938293249603E-7</v>
      </c>
      <c r="AJ445" s="1">
        <f t="shared" si="216"/>
        <v>1.0707922149122809E-6</v>
      </c>
      <c r="AK445" s="1">
        <f t="shared" si="226"/>
        <v>2.4600345116267376E-6</v>
      </c>
      <c r="AL445" s="1">
        <f t="shared" si="236"/>
        <v>5.6516751934831363E-6</v>
      </c>
      <c r="AM445" s="1">
        <f t="shared" si="215"/>
        <v>1.2984139995463257E-5</v>
      </c>
      <c r="AN445" s="1">
        <f t="shared" si="225"/>
        <v>2.9829720507679708E-5</v>
      </c>
      <c r="AO445" s="1">
        <f t="shared" si="235"/>
        <v>6.8530701754386002E-5</v>
      </c>
      <c r="AP445" s="1">
        <f t="shared" si="213"/>
        <v>1.5744220874411129E-4</v>
      </c>
      <c r="AQ445" s="1">
        <f t="shared" si="223"/>
        <v>3.6170721238292089E-4</v>
      </c>
      <c r="AR445" s="1">
        <f t="shared" si="233"/>
        <v>8.3098495970964812E-4</v>
      </c>
      <c r="AS445" s="1">
        <f t="shared" si="211"/>
        <v>1.9091021124915007E-3</v>
      </c>
      <c r="AT445" s="1">
        <f t="shared" si="221"/>
        <v>4.3859649122807032E-3</v>
      </c>
      <c r="AU445" s="1">
        <f t="shared" si="231"/>
        <v>1.0076301359623119E-2</v>
      </c>
      <c r="AV445" s="1">
        <f t="shared" si="209"/>
        <v>2.3149261592506919E-2</v>
      </c>
      <c r="AW445" s="1">
        <f t="shared" si="219"/>
        <v>5.3183037421416487E-2</v>
      </c>
      <c r="AX445" s="1">
        <f t="shared" si="229"/>
        <v>0.12218251846832767</v>
      </c>
      <c r="AY445" s="1">
        <f t="shared" ref="AY445:AY464" si="239">$C$11*(EXP(-$C$7*($D445-($AY$14-1)*$C$3))-EXP(-$C$5*($D445-($AY$14-1)*$C$3)))</f>
        <v>0</v>
      </c>
    </row>
    <row r="446" spans="1:51" x14ac:dyDescent="0.2">
      <c r="A446">
        <v>432</v>
      </c>
      <c r="B446">
        <f t="shared" si="188"/>
        <v>43</v>
      </c>
      <c r="C446">
        <f t="shared" si="189"/>
        <v>1</v>
      </c>
      <c r="D446">
        <f t="shared" si="190"/>
        <v>1034.6666666666667</v>
      </c>
      <c r="E446">
        <f t="shared" si="191"/>
        <v>-734.66666666666674</v>
      </c>
      <c r="F446" t="e">
        <f t="shared" si="192"/>
        <v>#N/A</v>
      </c>
      <c r="G446" t="e">
        <f t="shared" si="193"/>
        <v>#N/A</v>
      </c>
      <c r="H446">
        <f t="shared" si="194"/>
        <v>7.4982517572428121E-17</v>
      </c>
      <c r="I446">
        <f t="shared" si="203"/>
        <v>1.7226458917796831E-16</v>
      </c>
      <c r="J446">
        <f t="shared" si="212"/>
        <v>3.9576010042594587E-16</v>
      </c>
      <c r="K446">
        <f t="shared" si="222"/>
        <v>9.0921795266548762E-16</v>
      </c>
      <c r="L446">
        <f t="shared" si="232"/>
        <v>2.0888343331212434E-15</v>
      </c>
      <c r="M446">
        <f t="shared" si="176"/>
        <v>4.7988811246354021E-15</v>
      </c>
      <c r="N446">
        <f t="shared" si="184"/>
        <v>1.1024933707390016E-14</v>
      </c>
      <c r="O446">
        <f t="shared" si="199"/>
        <v>2.5328646427260551E-14</v>
      </c>
      <c r="P446">
        <f t="shared" si="208"/>
        <v>5.818994897059146E-14</v>
      </c>
      <c r="Q446">
        <f t="shared" si="217"/>
        <v>1.3368539731975963E-13</v>
      </c>
      <c r="R446">
        <f t="shared" si="227"/>
        <v>3.0712839197666482E-13</v>
      </c>
      <c r="S446">
        <f t="shared" si="237"/>
        <v>7.0559575727295899E-13</v>
      </c>
      <c r="T446">
        <f t="shared" si="181"/>
        <v>1.6210333713446704E-12</v>
      </c>
      <c r="U446">
        <f t="shared" si="196"/>
        <v>3.7241567341178421E-12</v>
      </c>
      <c r="V446">
        <f t="shared" si="205"/>
        <v>8.5558654284645904E-12</v>
      </c>
      <c r="W446">
        <f t="shared" si="214"/>
        <v>1.9656217086506555E-11</v>
      </c>
      <c r="X446">
        <f t="shared" si="224"/>
        <v>4.5158128465469395E-11</v>
      </c>
      <c r="Y446">
        <f t="shared" si="234"/>
        <v>1.0374613576605896E-10</v>
      </c>
      <c r="Z446">
        <f t="shared" si="178"/>
        <v>2.38346030983542E-10</v>
      </c>
      <c r="AA446">
        <f t="shared" si="186"/>
        <v>5.475753874217342E-10</v>
      </c>
      <c r="AB446">
        <f t="shared" si="201"/>
        <v>1.2579978935364204E-9</v>
      </c>
      <c r="AC446">
        <f t="shared" si="210"/>
        <v>2.8901202217900425E-9</v>
      </c>
      <c r="AD446">
        <f t="shared" si="220"/>
        <v>6.6397526890277767E-9</v>
      </c>
      <c r="AE446">
        <f t="shared" si="230"/>
        <v>1.5254145982946695E-8</v>
      </c>
      <c r="AF446">
        <f t="shared" si="175"/>
        <v>3.5044824794991002E-8</v>
      </c>
      <c r="AG446">
        <f t="shared" si="218"/>
        <v>8.0511865186330943E-8</v>
      </c>
      <c r="AH446">
        <f t="shared" si="228"/>
        <v>1.8496769419456248E-7</v>
      </c>
      <c r="AI446">
        <f t="shared" si="238"/>
        <v>4.2494417209777718E-7</v>
      </c>
      <c r="AJ446">
        <f t="shared" si="216"/>
        <v>9.7626534290858719E-7</v>
      </c>
      <c r="AK446">
        <f t="shared" si="226"/>
        <v>2.2428687868794212E-6</v>
      </c>
      <c r="AL446">
        <f t="shared" si="236"/>
        <v>5.1527593719251736E-6</v>
      </c>
      <c r="AM446">
        <f t="shared" si="215"/>
        <v>1.1837932428452007E-5</v>
      </c>
      <c r="AN446">
        <f t="shared" si="225"/>
        <v>2.7196427014257753E-5</v>
      </c>
      <c r="AO446">
        <f t="shared" si="235"/>
        <v>6.2480981946149621E-5</v>
      </c>
      <c r="AP446">
        <f t="shared" si="213"/>
        <v>1.435436023602829E-4</v>
      </c>
      <c r="AQ446">
        <f t="shared" si="223"/>
        <v>3.29776599803211E-4</v>
      </c>
      <c r="AR446">
        <f t="shared" si="233"/>
        <v>7.5762767542092804E-4</v>
      </c>
      <c r="AS446">
        <f t="shared" si="211"/>
        <v>1.7405713289124955E-3</v>
      </c>
      <c r="AT446">
        <f t="shared" si="221"/>
        <v>3.998782844553574E-3</v>
      </c>
      <c r="AU446">
        <f t="shared" si="231"/>
        <v>9.1867905510581074E-3</v>
      </c>
      <c r="AV446">
        <f t="shared" si="209"/>
        <v>2.1105702387405507E-2</v>
      </c>
      <c r="AW446">
        <f t="shared" si="219"/>
        <v>4.8488171226939228E-2</v>
      </c>
      <c r="AX446">
        <f t="shared" si="229"/>
        <v>0.11139656241541207</v>
      </c>
      <c r="AY446">
        <f t="shared" si="239"/>
        <v>0.21171434591476873</v>
      </c>
    </row>
    <row r="447" spans="1:51" x14ac:dyDescent="0.2">
      <c r="A447">
        <v>433</v>
      </c>
      <c r="B447">
        <f t="shared" si="188"/>
        <v>43</v>
      </c>
      <c r="C447">
        <f t="shared" si="189"/>
        <v>2</v>
      </c>
      <c r="D447">
        <f t="shared" si="190"/>
        <v>1037.3333333333333</v>
      </c>
      <c r="E447">
        <f t="shared" si="191"/>
        <v>-737.33333333333326</v>
      </c>
      <c r="F447" t="e">
        <f t="shared" si="192"/>
        <v>#N/A</v>
      </c>
      <c r="G447" t="e">
        <f t="shared" si="193"/>
        <v>#N/A</v>
      </c>
      <c r="H447">
        <f t="shared" si="194"/>
        <v>6.8363247519494945E-17</v>
      </c>
      <c r="I447">
        <f t="shared" si="203"/>
        <v>1.5705749993579741E-16</v>
      </c>
      <c r="J447">
        <f t="shared" si="212"/>
        <v>3.6082338363239617E-16</v>
      </c>
      <c r="K447">
        <f t="shared" si="222"/>
        <v>8.2895445444599223E-16</v>
      </c>
      <c r="L447">
        <f t="shared" si="232"/>
        <v>1.9044372363791453E-15</v>
      </c>
      <c r="M447">
        <f t="shared" si="176"/>
        <v>4.375247841247663E-15</v>
      </c>
      <c r="N447">
        <f t="shared" si="184"/>
        <v>1.0051679995891039E-14</v>
      </c>
      <c r="O447">
        <f t="shared" si="199"/>
        <v>2.3092696552473285E-14</v>
      </c>
      <c r="P447">
        <f t="shared" si="208"/>
        <v>5.3053085084543534E-14</v>
      </c>
      <c r="Q447">
        <f t="shared" si="217"/>
        <v>1.2188398312826581E-13</v>
      </c>
      <c r="R447">
        <f t="shared" si="227"/>
        <v>2.8001586183985064E-13</v>
      </c>
      <c r="S447">
        <f t="shared" si="237"/>
        <v>6.433075197370269E-13</v>
      </c>
      <c r="T447">
        <f t="shared" si="181"/>
        <v>1.4779325793582911E-12</v>
      </c>
      <c r="U447">
        <f t="shared" si="196"/>
        <v>3.3953974454107761E-12</v>
      </c>
      <c r="V447">
        <f t="shared" si="205"/>
        <v>7.8005749202089874E-12</v>
      </c>
      <c r="W447">
        <f t="shared" si="214"/>
        <v>1.7921015157750386E-11</v>
      </c>
      <c r="X447">
        <f t="shared" si="224"/>
        <v>4.1171681263169599E-11</v>
      </c>
      <c r="Y447">
        <f t="shared" si="234"/>
        <v>9.4587685078930344E-11</v>
      </c>
      <c r="Z447">
        <f t="shared" si="178"/>
        <v>2.173054365062898E-10</v>
      </c>
      <c r="AA447">
        <f t="shared" si="186"/>
        <v>4.992367948933754E-10</v>
      </c>
      <c r="AB447">
        <f t="shared" si="201"/>
        <v>1.1469449700960251E-9</v>
      </c>
      <c r="AC447">
        <f t="shared" si="210"/>
        <v>2.6349876008428556E-9</v>
      </c>
      <c r="AD447">
        <f t="shared" si="220"/>
        <v>6.0536118450515453E-9</v>
      </c>
      <c r="AE447">
        <f t="shared" si="230"/>
        <v>1.3907547936402554E-8</v>
      </c>
      <c r="AF447">
        <f t="shared" ref="AF447:AF464" si="240">$C$11*(EXP(-$C$7*($D447-($AF$14-1)*$C$3))-EXP(-$C$5*($D447-($AF$14-1)*$C$3)))</f>
        <v>3.1951154873176046E-8</v>
      </c>
      <c r="AG447">
        <f t="shared" si="218"/>
        <v>7.340447808614566E-8</v>
      </c>
      <c r="AH447">
        <f t="shared" si="228"/>
        <v>1.6863920645394284E-7</v>
      </c>
      <c r="AI447">
        <f t="shared" si="238"/>
        <v>3.8743115808329911E-7</v>
      </c>
      <c r="AJ447">
        <f t="shared" si="216"/>
        <v>8.9008306792976397E-7</v>
      </c>
      <c r="AK447">
        <f t="shared" si="226"/>
        <v>2.0448739118832644E-6</v>
      </c>
      <c r="AL447">
        <f t="shared" si="236"/>
        <v>4.6978865975133163E-6</v>
      </c>
      <c r="AM447">
        <f t="shared" si="215"/>
        <v>1.079290921305233E-5</v>
      </c>
      <c r="AN447">
        <f t="shared" si="225"/>
        <v>2.4795594117331113E-5</v>
      </c>
      <c r="AO447">
        <f t="shared" si="235"/>
        <v>5.6965316347504813E-5</v>
      </c>
      <c r="AP447">
        <f t="shared" si="213"/>
        <v>1.30871930360529E-4</v>
      </c>
      <c r="AQ447">
        <f t="shared" si="223"/>
        <v>3.0066474224085241E-4</v>
      </c>
      <c r="AR447">
        <f t="shared" si="233"/>
        <v>6.9074618963534942E-4</v>
      </c>
      <c r="AS447">
        <f t="shared" si="211"/>
        <v>1.5869180235091906E-3</v>
      </c>
      <c r="AT447">
        <f t="shared" si="221"/>
        <v>3.6457802462403067E-3</v>
      </c>
      <c r="AU447">
        <f t="shared" si="231"/>
        <v>8.3758035430738526E-3</v>
      </c>
      <c r="AV447">
        <f t="shared" ref="AV447:AV464" si="241">$C$11*(EXP(-$C$7*($D447-($AV$14-1)*$C$3))-EXP(-$C$5*($D447-($AV$14-1)*$C$3)))</f>
        <v>1.9242543503414547E-2</v>
      </c>
      <c r="AW447">
        <f t="shared" si="219"/>
        <v>4.4207756136662314E-2</v>
      </c>
      <c r="AX447">
        <f t="shared" si="229"/>
        <v>0.10156275308960366</v>
      </c>
      <c r="AY447">
        <f t="shared" si="239"/>
        <v>0.22636765044372925</v>
      </c>
    </row>
    <row r="448" spans="1:51" x14ac:dyDescent="0.2">
      <c r="A448">
        <v>434</v>
      </c>
      <c r="B448">
        <f t="shared" si="188"/>
        <v>43</v>
      </c>
      <c r="C448">
        <f t="shared" si="189"/>
        <v>3</v>
      </c>
      <c r="D448">
        <f t="shared" si="190"/>
        <v>1040</v>
      </c>
      <c r="E448">
        <f t="shared" si="191"/>
        <v>-740</v>
      </c>
      <c r="F448" t="e">
        <f t="shared" si="192"/>
        <v>#N/A</v>
      </c>
      <c r="G448" t="e">
        <f t="shared" si="193"/>
        <v>#N/A</v>
      </c>
      <c r="H448">
        <f t="shared" si="194"/>
        <v>6.2328310154394898E-17</v>
      </c>
      <c r="I448">
        <f t="shared" si="203"/>
        <v>1.4319285468819636E-16</v>
      </c>
      <c r="J448">
        <f t="shared" si="212"/>
        <v>3.2897079325532249E-16</v>
      </c>
      <c r="K448">
        <f t="shared" si="222"/>
        <v>7.5577641810891461E-16</v>
      </c>
      <c r="L448">
        <f t="shared" si="232"/>
        <v>1.7363182564545292E-15</v>
      </c>
      <c r="M448">
        <f t="shared" si="176"/>
        <v>3.9890118498812766E-15</v>
      </c>
      <c r="N448">
        <f t="shared" si="184"/>
        <v>9.1643427000446034E-15</v>
      </c>
      <c r="O448">
        <f t="shared" si="199"/>
        <v>2.1054130768340649E-14</v>
      </c>
      <c r="P448">
        <f t="shared" si="208"/>
        <v>4.8369690758970725E-14</v>
      </c>
      <c r="Q448">
        <f t="shared" si="217"/>
        <v>1.1112436841308993E-13</v>
      </c>
      <c r="R448">
        <f t="shared" si="227"/>
        <v>2.552967583924018E-13</v>
      </c>
      <c r="S448">
        <f t="shared" si="237"/>
        <v>5.8651793280285502E-13</v>
      </c>
      <c r="T448">
        <f t="shared" si="181"/>
        <v>1.3474643691737975E-12</v>
      </c>
      <c r="U448">
        <f t="shared" si="196"/>
        <v>3.0956602085741175E-12</v>
      </c>
      <c r="V448">
        <f t="shared" si="205"/>
        <v>7.1119595784377348E-12</v>
      </c>
      <c r="W448">
        <f t="shared" si="214"/>
        <v>1.6338992537113667E-11</v>
      </c>
      <c r="X448">
        <f t="shared" si="224"/>
        <v>3.7537147699382605E-11</v>
      </c>
      <c r="Y448">
        <f t="shared" si="234"/>
        <v>8.6237719627123077E-11</v>
      </c>
      <c r="Z448">
        <f t="shared" si="178"/>
        <v>1.981222533487436E-10</v>
      </c>
      <c r="AA448">
        <f t="shared" si="186"/>
        <v>4.5516541302001529E-10</v>
      </c>
      <c r="AB448">
        <f t="shared" si="201"/>
        <v>1.0456955223752753E-9</v>
      </c>
      <c r="AC448">
        <f t="shared" si="210"/>
        <v>2.402377452760488E-9</v>
      </c>
      <c r="AD448">
        <f t="shared" si="220"/>
        <v>5.5192140561358803E-9</v>
      </c>
      <c r="AE448">
        <f t="shared" si="230"/>
        <v>1.2679824214319598E-8</v>
      </c>
      <c r="AF448">
        <f t="shared" si="240"/>
        <v>2.9130586433280992E-8</v>
      </c>
      <c r="AG448">
        <f t="shared" si="218"/>
        <v>6.6924513432017646E-8</v>
      </c>
      <c r="AH448">
        <f t="shared" si="228"/>
        <v>1.5375215697667134E-7</v>
      </c>
      <c r="AI448">
        <f t="shared" si="238"/>
        <v>3.532296995926965E-7</v>
      </c>
      <c r="AJ448">
        <f t="shared" si="216"/>
        <v>8.1150874971645335E-7</v>
      </c>
      <c r="AK448">
        <f t="shared" si="226"/>
        <v>1.8643575317299811E-6</v>
      </c>
      <c r="AL448">
        <f t="shared" si="236"/>
        <v>4.2831688596491243E-6</v>
      </c>
      <c r="AM448">
        <f t="shared" si="215"/>
        <v>9.8401380465069519E-6</v>
      </c>
      <c r="AN448">
        <f t="shared" si="225"/>
        <v>2.2606700773932549E-5</v>
      </c>
      <c r="AO448">
        <f t="shared" si="235"/>
        <v>5.1936559981853035E-5</v>
      </c>
      <c r="AP448">
        <f t="shared" si="213"/>
        <v>1.1931888203071885E-4</v>
      </c>
      <c r="AQ448">
        <f t="shared" si="223"/>
        <v>2.7412280701754406E-4</v>
      </c>
      <c r="AR448">
        <f t="shared" si="233"/>
        <v>6.297688349764446E-4</v>
      </c>
      <c r="AS448">
        <f t="shared" si="211"/>
        <v>1.4468288495316827E-3</v>
      </c>
      <c r="AT448">
        <f t="shared" si="221"/>
        <v>3.3239398388385934E-3</v>
      </c>
      <c r="AU448">
        <f t="shared" si="231"/>
        <v>7.6364084499660045E-3</v>
      </c>
      <c r="AV448">
        <f t="shared" si="241"/>
        <v>1.7543859649122806E-2</v>
      </c>
      <c r="AW448">
        <f t="shared" si="219"/>
        <v>4.0305205438492468E-2</v>
      </c>
      <c r="AX448">
        <f t="shared" si="229"/>
        <v>9.2597046304671707E-2</v>
      </c>
      <c r="AY448">
        <f t="shared" si="239"/>
        <v>0.21163565845759974</v>
      </c>
    </row>
    <row r="449" spans="1:52" x14ac:dyDescent="0.2">
      <c r="A449">
        <v>435</v>
      </c>
      <c r="B449">
        <f t="shared" si="188"/>
        <v>43</v>
      </c>
      <c r="C449">
        <f t="shared" si="189"/>
        <v>4</v>
      </c>
      <c r="D449">
        <f t="shared" si="190"/>
        <v>1042.6666666666665</v>
      </c>
      <c r="E449">
        <f t="shared" si="191"/>
        <v>-742.66666666666652</v>
      </c>
      <c r="F449" t="e">
        <f t="shared" si="192"/>
        <v>#N/A</v>
      </c>
      <c r="G449" t="e">
        <f t="shared" si="193"/>
        <v>#N/A</v>
      </c>
      <c r="H449">
        <f t="shared" si="194"/>
        <v>5.6826122041593765E-17</v>
      </c>
      <c r="I449">
        <f t="shared" si="203"/>
        <v>1.305521458200786E-16</v>
      </c>
      <c r="J449">
        <f t="shared" si="212"/>
        <v>2.9993007028971574E-16</v>
      </c>
      <c r="K449">
        <f t="shared" si="222"/>
        <v>6.8905835671188062E-16</v>
      </c>
      <c r="L449">
        <f t="shared" si="232"/>
        <v>1.5830404017037896E-15</v>
      </c>
      <c r="M449">
        <f t="shared" ref="M449:M464" si="242">$C$11*(EXP(-$C$7*($D449-($M$14-1)*$C$3))-EXP(-$C$5*($D449-($M$14-1)*$C$3)))</f>
        <v>3.6368718106619899E-15</v>
      </c>
      <c r="N449">
        <f t="shared" si="184"/>
        <v>8.3553373324850336E-15</v>
      </c>
      <c r="O449">
        <f t="shared" si="199"/>
        <v>1.9195524498541747E-14</v>
      </c>
      <c r="P449">
        <f t="shared" si="208"/>
        <v>4.4099734829560385E-14</v>
      </c>
      <c r="Q449">
        <f t="shared" si="217"/>
        <v>1.0131458570904294E-13</v>
      </c>
      <c r="R449">
        <f t="shared" si="227"/>
        <v>2.3275979588236751E-13</v>
      </c>
      <c r="S449">
        <f t="shared" si="237"/>
        <v>5.3474158927904245E-13</v>
      </c>
      <c r="T449">
        <f t="shared" si="181"/>
        <v>1.2285135679066724E-12</v>
      </c>
      <c r="U449">
        <f t="shared" si="196"/>
        <v>2.8223830290918663E-12</v>
      </c>
      <c r="V449">
        <f t="shared" si="205"/>
        <v>6.484133485378752E-12</v>
      </c>
      <c r="W449">
        <f t="shared" si="214"/>
        <v>1.4896626936471475E-11</v>
      </c>
      <c r="X449">
        <f t="shared" si="224"/>
        <v>3.4223461713858607E-11</v>
      </c>
      <c r="Y449">
        <f t="shared" si="234"/>
        <v>7.8624868346026803E-11</v>
      </c>
      <c r="Z449">
        <f t="shared" si="178"/>
        <v>1.8063251386187887E-10</v>
      </c>
      <c r="AA449">
        <f t="shared" si="186"/>
        <v>4.1498454306423884E-10</v>
      </c>
      <c r="AB449">
        <f t="shared" si="201"/>
        <v>9.5338412393417483E-10</v>
      </c>
      <c r="AC449">
        <f t="shared" si="210"/>
        <v>2.1903015496869525E-9</v>
      </c>
      <c r="AD449">
        <f t="shared" si="220"/>
        <v>5.0319915741457178E-9</v>
      </c>
      <c r="AE449">
        <f t="shared" si="230"/>
        <v>1.1560480887160256E-8</v>
      </c>
      <c r="AF449">
        <f t="shared" si="240"/>
        <v>2.6559010756111299E-8</v>
      </c>
      <c r="AG449">
        <f t="shared" si="218"/>
        <v>6.1016583931787229E-8</v>
      </c>
      <c r="AH449">
        <f t="shared" si="228"/>
        <v>1.4017929917996501E-7</v>
      </c>
      <c r="AI449">
        <f t="shared" si="238"/>
        <v>3.2204746074532615E-7</v>
      </c>
      <c r="AJ449">
        <f t="shared" si="216"/>
        <v>7.3987077677825671E-7</v>
      </c>
      <c r="AK449">
        <f t="shared" si="226"/>
        <v>1.6997766883911242E-6</v>
      </c>
      <c r="AL449">
        <f t="shared" si="236"/>
        <v>3.9050613716343843E-6</v>
      </c>
      <c r="AM449">
        <f t="shared" si="215"/>
        <v>8.971475147517749E-6</v>
      </c>
      <c r="AN449">
        <f t="shared" si="225"/>
        <v>2.0611037487700847E-5</v>
      </c>
      <c r="AO449">
        <f t="shared" si="235"/>
        <v>4.7351729713808368E-5</v>
      </c>
      <c r="AP449">
        <f t="shared" si="213"/>
        <v>1.0878570805703181E-4</v>
      </c>
      <c r="AQ449">
        <f t="shared" si="223"/>
        <v>2.4992392778460027E-4</v>
      </c>
      <c r="AR449">
        <f t="shared" si="233"/>
        <v>5.7417440944113637E-4</v>
      </c>
      <c r="AS449">
        <f t="shared" ref="AS449:AS464" si="243">$C$11*(EXP(-$C$7*($D449-($AS$14-1)*$C$3))-EXP(-$C$5*($D449-($AS$14-1)*$C$3)))</f>
        <v>1.3191063992128548E-3</v>
      </c>
      <c r="AT449">
        <f t="shared" si="221"/>
        <v>3.0305107016837373E-3</v>
      </c>
      <c r="AU449">
        <f t="shared" si="231"/>
        <v>6.9622853156500368E-3</v>
      </c>
      <c r="AV449">
        <f t="shared" si="241"/>
        <v>1.5995131378214414E-2</v>
      </c>
      <c r="AW449">
        <f t="shared" si="219"/>
        <v>3.6747162204232707E-2</v>
      </c>
      <c r="AX449">
        <f t="shared" si="229"/>
        <v>8.4422809539329749E-2</v>
      </c>
      <c r="AY449">
        <f t="shared" si="239"/>
        <v>0.1937799983603502</v>
      </c>
    </row>
    <row r="450" spans="1:52" x14ac:dyDescent="0.2">
      <c r="A450">
        <v>436</v>
      </c>
      <c r="B450">
        <f t="shared" si="188"/>
        <v>43</v>
      </c>
      <c r="C450">
        <f t="shared" si="189"/>
        <v>5</v>
      </c>
      <c r="D450">
        <f t="shared" si="190"/>
        <v>1045.3333333333335</v>
      </c>
      <c r="E450">
        <f t="shared" si="191"/>
        <v>-745.33333333333348</v>
      </c>
      <c r="F450" t="e">
        <f t="shared" si="192"/>
        <v>#N/A</v>
      </c>
      <c r="G450" t="e">
        <f t="shared" si="193"/>
        <v>#N/A</v>
      </c>
      <c r="H450">
        <f t="shared" si="194"/>
        <v>5.1809653402874139E-17</v>
      </c>
      <c r="I450">
        <f t="shared" si="203"/>
        <v>1.190273272736957E-16</v>
      </c>
      <c r="J450">
        <f t="shared" si="212"/>
        <v>2.7345299007797692E-16</v>
      </c>
      <c r="K450">
        <f t="shared" si="222"/>
        <v>6.2822999974318313E-16</v>
      </c>
      <c r="L450">
        <f t="shared" si="232"/>
        <v>1.4432935345295697E-15</v>
      </c>
      <c r="M450">
        <f t="shared" si="242"/>
        <v>3.3158178177839346E-15</v>
      </c>
      <c r="N450">
        <f t="shared" si="184"/>
        <v>7.6177489455165562E-15</v>
      </c>
      <c r="O450">
        <f t="shared" si="199"/>
        <v>1.7500991364990532E-14</v>
      </c>
      <c r="P450">
        <f t="shared" si="208"/>
        <v>4.0206719983563885E-14</v>
      </c>
      <c r="Q450">
        <f t="shared" si="217"/>
        <v>9.237078620989217E-14</v>
      </c>
      <c r="R450">
        <f t="shared" si="227"/>
        <v>2.1221234033817192E-13</v>
      </c>
      <c r="S450">
        <f t="shared" si="237"/>
        <v>4.8753593251305808E-13</v>
      </c>
      <c r="T450">
        <f t="shared" si="181"/>
        <v>1.1200634473593906E-12</v>
      </c>
      <c r="U450">
        <f t="shared" si="196"/>
        <v>2.5732300789480809E-12</v>
      </c>
      <c r="V450">
        <f t="shared" si="205"/>
        <v>5.9117303174331029E-12</v>
      </c>
      <c r="W450">
        <f t="shared" si="214"/>
        <v>1.3581589781643011E-11</v>
      </c>
      <c r="X450">
        <f t="shared" si="224"/>
        <v>3.120229968083573E-11</v>
      </c>
      <c r="Y450">
        <f t="shared" si="234"/>
        <v>7.1684060631001052E-11</v>
      </c>
      <c r="Z450">
        <f t="shared" si="178"/>
        <v>1.6468672505267726E-10</v>
      </c>
      <c r="AA450">
        <f t="shared" si="186"/>
        <v>3.7835074031571874E-10</v>
      </c>
      <c r="AB450">
        <f t="shared" si="201"/>
        <v>8.692217460251531E-10</v>
      </c>
      <c r="AC450">
        <f t="shared" si="210"/>
        <v>1.996947179573488E-9</v>
      </c>
      <c r="AD450">
        <f t="shared" si="220"/>
        <v>4.587779880384069E-9</v>
      </c>
      <c r="AE450">
        <f t="shared" si="230"/>
        <v>1.0539950403371349E-8</v>
      </c>
      <c r="AF450">
        <f t="shared" si="240"/>
        <v>2.4214447380206013E-8</v>
      </c>
      <c r="AG450">
        <f t="shared" si="218"/>
        <v>5.5630191745609726E-8</v>
      </c>
      <c r="AH450">
        <f t="shared" si="228"/>
        <v>1.2780461949270307E-7</v>
      </c>
      <c r="AI450">
        <f t="shared" si="238"/>
        <v>2.9361791234458004E-7</v>
      </c>
      <c r="AJ450">
        <f t="shared" si="216"/>
        <v>6.7455682581576552E-7</v>
      </c>
      <c r="AK450">
        <f t="shared" si="226"/>
        <v>1.5497246323331829E-6</v>
      </c>
      <c r="AL450">
        <f t="shared" si="236"/>
        <v>3.5603322717190241E-6</v>
      </c>
      <c r="AM450">
        <f t="shared" si="215"/>
        <v>8.1794956475330016E-6</v>
      </c>
      <c r="AN450">
        <f t="shared" si="225"/>
        <v>1.8791546390053136E-5</v>
      </c>
      <c r="AO450">
        <f t="shared" si="235"/>
        <v>4.317163685220902E-5</v>
      </c>
      <c r="AP450">
        <f t="shared" si="213"/>
        <v>9.9182376469323665E-5</v>
      </c>
      <c r="AQ450">
        <f t="shared" si="223"/>
        <v>2.2786126539001749E-4</v>
      </c>
      <c r="AR450">
        <f t="shared" si="233"/>
        <v>5.2348772144211189E-4</v>
      </c>
      <c r="AS450">
        <f t="shared" si="243"/>
        <v>1.2026589689634001E-3</v>
      </c>
      <c r="AT450">
        <f t="shared" si="221"/>
        <v>2.7629847585413738E-3</v>
      </c>
      <c r="AU450">
        <f t="shared" si="231"/>
        <v>6.3476720940367146E-3</v>
      </c>
      <c r="AV450">
        <f t="shared" si="241"/>
        <v>1.4583120984961114E-2</v>
      </c>
      <c r="AW450">
        <f t="shared" si="219"/>
        <v>3.3503214172295147E-2</v>
      </c>
      <c r="AX450">
        <f t="shared" si="229"/>
        <v>7.6970174012036527E-2</v>
      </c>
      <c r="AY450">
        <f t="shared" si="239"/>
        <v>0.17680382811963369</v>
      </c>
    </row>
    <row r="451" spans="1:52" x14ac:dyDescent="0.2">
      <c r="A451">
        <v>437</v>
      </c>
      <c r="B451">
        <f t="shared" si="188"/>
        <v>43</v>
      </c>
      <c r="C451">
        <f t="shared" si="189"/>
        <v>6</v>
      </c>
      <c r="D451">
        <f t="shared" si="190"/>
        <v>1048</v>
      </c>
      <c r="E451">
        <f t="shared" si="191"/>
        <v>-748</v>
      </c>
      <c r="F451" t="e">
        <f t="shared" si="192"/>
        <v>#N/A</v>
      </c>
      <c r="G451" t="e">
        <f t="shared" si="193"/>
        <v>#N/A</v>
      </c>
      <c r="H451">
        <f t="shared" si="194"/>
        <v>4.7236026131807484E-17</v>
      </c>
      <c r="I451">
        <f t="shared" si="203"/>
        <v>1.0851989102840805E-16</v>
      </c>
      <c r="J451">
        <f t="shared" si="212"/>
        <v>2.493132406175788E-16</v>
      </c>
      <c r="K451">
        <f t="shared" si="222"/>
        <v>5.7277141875278752E-16</v>
      </c>
      <c r="L451">
        <f t="shared" si="232"/>
        <v>1.3158831730212854E-15</v>
      </c>
      <c r="M451">
        <f t="shared" si="242"/>
        <v>3.0231056724356695E-15</v>
      </c>
      <c r="N451">
        <f t="shared" si="184"/>
        <v>6.9452730258181194E-15</v>
      </c>
      <c r="O451">
        <f t="shared" si="199"/>
        <v>1.595604739952511E-14</v>
      </c>
      <c r="P451">
        <f t="shared" si="208"/>
        <v>3.6657370800178426E-14</v>
      </c>
      <c r="Q451">
        <f t="shared" si="217"/>
        <v>8.4216523073362607E-14</v>
      </c>
      <c r="R451">
        <f t="shared" si="227"/>
        <v>1.9347876303588297E-13</v>
      </c>
      <c r="S451">
        <f t="shared" si="237"/>
        <v>4.4449747365235984E-13</v>
      </c>
      <c r="T451">
        <f t="shared" si="181"/>
        <v>1.0211870335696038E-12</v>
      </c>
      <c r="U451">
        <f t="shared" si="196"/>
        <v>2.346071731211412E-12</v>
      </c>
      <c r="V451">
        <f t="shared" si="205"/>
        <v>5.3898574766951907E-12</v>
      </c>
      <c r="W451">
        <f t="shared" si="214"/>
        <v>1.2382640834296472E-11</v>
      </c>
      <c r="X451">
        <f t="shared" si="224"/>
        <v>2.8447838313750943E-11</v>
      </c>
      <c r="Y451">
        <f t="shared" si="234"/>
        <v>6.5355970148454668E-11</v>
      </c>
      <c r="Z451">
        <f t="shared" ref="Z451:Z464" si="244">$C$11*(EXP(-$C$7*($D451-($Z$14-1)*$C$3))-EXP(-$C$5*($D451-($Z$14-1)*$C$3)))</f>
        <v>1.5014859079753045E-10</v>
      </c>
      <c r="AA451">
        <f t="shared" si="186"/>
        <v>3.4495087850849236E-10</v>
      </c>
      <c r="AB451">
        <f t="shared" si="201"/>
        <v>7.924890133949747E-10</v>
      </c>
      <c r="AC451">
        <f t="shared" si="210"/>
        <v>1.8206616520800614E-9</v>
      </c>
      <c r="AD451">
        <f t="shared" si="220"/>
        <v>4.182782089501102E-9</v>
      </c>
      <c r="AE451">
        <f t="shared" si="230"/>
        <v>9.6095098110419535E-9</v>
      </c>
      <c r="AF451">
        <f t="shared" si="240"/>
        <v>2.2076856224543524E-8</v>
      </c>
      <c r="AG451">
        <f t="shared" si="218"/>
        <v>5.07192968572784E-8</v>
      </c>
      <c r="AH451">
        <f t="shared" si="228"/>
        <v>1.1652234573312398E-7</v>
      </c>
      <c r="AI451">
        <f t="shared" si="238"/>
        <v>2.6769805372807064E-7</v>
      </c>
      <c r="AJ451">
        <f t="shared" si="216"/>
        <v>6.1500862790668418E-7</v>
      </c>
      <c r="AK451">
        <f t="shared" si="226"/>
        <v>1.4129187983707839E-6</v>
      </c>
      <c r="AL451">
        <f t="shared" si="236"/>
        <v>3.2460349988658138E-6</v>
      </c>
      <c r="AM451">
        <f t="shared" si="215"/>
        <v>7.4574301269199262E-6</v>
      </c>
      <c r="AN451">
        <f t="shared" si="225"/>
        <v>1.7132675438596497E-5</v>
      </c>
      <c r="AO451">
        <f t="shared" si="235"/>
        <v>3.9360552186027815E-5</v>
      </c>
      <c r="AP451">
        <f t="shared" ref="AP451:AP464" si="245">$C$11*(EXP(-$C$7*($D451-($AP$14-1)*$C$3))-EXP(-$C$5*($D451-($AP$14-1)*$C$3)))</f>
        <v>9.0426803095730208E-5</v>
      </c>
      <c r="AQ451">
        <f t="shared" si="223"/>
        <v>2.0774623992741217E-4</v>
      </c>
      <c r="AR451">
        <f t="shared" si="233"/>
        <v>4.7727552812287512E-4</v>
      </c>
      <c r="AS451">
        <f t="shared" si="243"/>
        <v>1.0964912280701756E-3</v>
      </c>
      <c r="AT451">
        <f t="shared" si="221"/>
        <v>2.5190753399057793E-3</v>
      </c>
      <c r="AU451">
        <f t="shared" si="231"/>
        <v>5.7873153981267316E-3</v>
      </c>
      <c r="AV451">
        <f t="shared" si="241"/>
        <v>1.329575935535437E-2</v>
      </c>
      <c r="AW451">
        <f t="shared" si="219"/>
        <v>3.0545633799864007E-2</v>
      </c>
      <c r="AX451">
        <f t="shared" si="229"/>
        <v>7.0175438596235928E-2</v>
      </c>
      <c r="AY451">
        <f t="shared" si="239"/>
        <v>0.16121653858511018</v>
      </c>
    </row>
    <row r="452" spans="1:52" x14ac:dyDescent="0.2">
      <c r="A452">
        <v>438</v>
      </c>
      <c r="B452">
        <f t="shared" si="188"/>
        <v>43</v>
      </c>
      <c r="C452">
        <f t="shared" si="189"/>
        <v>7</v>
      </c>
      <c r="D452">
        <f t="shared" si="190"/>
        <v>1050.6666666666667</v>
      </c>
      <c r="E452">
        <f t="shared" si="191"/>
        <v>-750.66666666666674</v>
      </c>
      <c r="F452" t="e">
        <f t="shared" si="192"/>
        <v>#N/A</v>
      </c>
      <c r="G452" t="e">
        <f t="shared" si="193"/>
        <v>#N/A</v>
      </c>
      <c r="H452">
        <f t="shared" si="194"/>
        <v>4.3066147294492218E-17</v>
      </c>
      <c r="I452">
        <f t="shared" si="203"/>
        <v>9.8940025106486109E-17</v>
      </c>
      <c r="J452">
        <f t="shared" si="212"/>
        <v>2.2730448816637269E-16</v>
      </c>
      <c r="K452">
        <f t="shared" si="222"/>
        <v>5.2220858328030878E-16</v>
      </c>
      <c r="L452">
        <f t="shared" si="232"/>
        <v>1.1997202811588503E-15</v>
      </c>
      <c r="M452">
        <f t="shared" si="242"/>
        <v>2.7562334268474937E-15</v>
      </c>
      <c r="N452">
        <f t="shared" si="184"/>
        <v>6.332161606815137E-15</v>
      </c>
      <c r="O452">
        <f t="shared" si="199"/>
        <v>1.4547487242647859E-14</v>
      </c>
      <c r="P452">
        <f t="shared" si="208"/>
        <v>3.3421349329939907E-14</v>
      </c>
      <c r="Q452">
        <f t="shared" si="217"/>
        <v>7.6782097994166459E-14</v>
      </c>
      <c r="R452">
        <f t="shared" si="227"/>
        <v>1.7639893931824033E-13</v>
      </c>
      <c r="S452">
        <f t="shared" si="237"/>
        <v>4.0525834283616751E-13</v>
      </c>
      <c r="T452">
        <f t="shared" si="181"/>
        <v>9.3103918352946013E-13</v>
      </c>
      <c r="U452">
        <f t="shared" si="196"/>
        <v>2.1389663571161472E-12</v>
      </c>
      <c r="V452">
        <f t="shared" si="205"/>
        <v>4.914054271626638E-12</v>
      </c>
      <c r="W452">
        <f t="shared" si="214"/>
        <v>1.1289532116367347E-11</v>
      </c>
      <c r="X452">
        <f t="shared" si="224"/>
        <v>2.5936533941514733E-11</v>
      </c>
      <c r="Y452">
        <f t="shared" si="234"/>
        <v>5.9586507745885487E-11</v>
      </c>
      <c r="Z452">
        <f t="shared" si="244"/>
        <v>1.368938468554335E-10</v>
      </c>
      <c r="AA452">
        <f t="shared" si="186"/>
        <v>3.1449947338410499E-10</v>
      </c>
      <c r="AB452">
        <f t="shared" si="201"/>
        <v>7.2253005544751053E-10</v>
      </c>
      <c r="AC452">
        <f t="shared" si="210"/>
        <v>1.659938172256944E-9</v>
      </c>
      <c r="AD452">
        <f t="shared" si="220"/>
        <v>3.8135364957366728E-9</v>
      </c>
      <c r="AE452">
        <f t="shared" si="230"/>
        <v>8.7612061987477489E-9</v>
      </c>
      <c r="AF452">
        <f t="shared" si="240"/>
        <v>2.0127966296582732E-8</v>
      </c>
      <c r="AG452">
        <f t="shared" si="218"/>
        <v>4.62419235486407E-8</v>
      </c>
      <c r="AH452">
        <f t="shared" si="228"/>
        <v>1.0623604302444447E-7</v>
      </c>
      <c r="AI452">
        <f t="shared" si="238"/>
        <v>2.440663357271468E-7</v>
      </c>
      <c r="AJ452">
        <f t="shared" si="216"/>
        <v>5.6071719671985519E-7</v>
      </c>
      <c r="AK452">
        <f t="shared" si="226"/>
        <v>1.2881898429812932E-6</v>
      </c>
      <c r="AL452">
        <f t="shared" si="236"/>
        <v>2.9594831071130014E-6</v>
      </c>
      <c r="AM452">
        <f t="shared" si="215"/>
        <v>6.7991067535644374E-6</v>
      </c>
      <c r="AN452">
        <f t="shared" si="225"/>
        <v>1.5620245486537402E-5</v>
      </c>
      <c r="AO452">
        <f t="shared" si="235"/>
        <v>3.5885900590070752E-5</v>
      </c>
      <c r="AP452">
        <f t="shared" si="245"/>
        <v>8.2444149950802804E-5</v>
      </c>
      <c r="AQ452">
        <f t="shared" si="223"/>
        <v>1.8940691885523198E-4</v>
      </c>
      <c r="AR452">
        <f t="shared" si="233"/>
        <v>4.3514283222812383E-4</v>
      </c>
      <c r="AS452">
        <f t="shared" si="243"/>
        <v>9.9969571113839328E-4</v>
      </c>
      <c r="AT452">
        <f t="shared" si="221"/>
        <v>2.2966976377645273E-3</v>
      </c>
      <c r="AU452">
        <f t="shared" si="231"/>
        <v>5.276425596851376E-3</v>
      </c>
      <c r="AV452">
        <f t="shared" si="241"/>
        <v>1.2122042806734849E-2</v>
      </c>
      <c r="AW452">
        <f t="shared" si="219"/>
        <v>2.7849141262599915E-2</v>
      </c>
      <c r="AX452">
        <f t="shared" si="229"/>
        <v>6.3980525512816938E-2</v>
      </c>
      <c r="AY452">
        <f t="shared" si="239"/>
        <v>0.14698797426010388</v>
      </c>
    </row>
    <row r="453" spans="1:52" x14ac:dyDescent="0.2">
      <c r="A453">
        <v>439</v>
      </c>
      <c r="B453">
        <f t="shared" si="188"/>
        <v>43</v>
      </c>
      <c r="C453">
        <f t="shared" si="189"/>
        <v>8</v>
      </c>
      <c r="D453">
        <f t="shared" si="190"/>
        <v>1053.3333333333333</v>
      </c>
      <c r="E453">
        <f t="shared" si="191"/>
        <v>-753.33333333333326</v>
      </c>
      <c r="F453" t="e">
        <f t="shared" si="192"/>
        <v>#N/A</v>
      </c>
      <c r="G453" t="e">
        <f t="shared" si="193"/>
        <v>#N/A</v>
      </c>
      <c r="H453">
        <f t="shared" si="194"/>
        <v>3.9264374983949494E-17</v>
      </c>
      <c r="I453">
        <f t="shared" si="203"/>
        <v>9.0205845908098709E-17</v>
      </c>
      <c r="J453">
        <f t="shared" si="212"/>
        <v>2.0723861361149877E-16</v>
      </c>
      <c r="K453">
        <f t="shared" si="222"/>
        <v>4.7610930909478792E-16</v>
      </c>
      <c r="L453">
        <f t="shared" si="232"/>
        <v>1.0938119603119118E-15</v>
      </c>
      <c r="M453">
        <f t="shared" si="242"/>
        <v>2.5129199989727593E-15</v>
      </c>
      <c r="N453">
        <f t="shared" si="184"/>
        <v>5.7731741381183206E-15</v>
      </c>
      <c r="O453">
        <f t="shared" si="199"/>
        <v>1.3263271271135882E-14</v>
      </c>
      <c r="P453">
        <f t="shared" si="208"/>
        <v>3.0470995782066445E-14</v>
      </c>
      <c r="Q453">
        <f t="shared" si="217"/>
        <v>7.0003965459962647E-14</v>
      </c>
      <c r="R453">
        <f t="shared" si="227"/>
        <v>1.608268799342567E-13</v>
      </c>
      <c r="S453">
        <f t="shared" si="237"/>
        <v>3.6948314483957272E-13</v>
      </c>
      <c r="T453">
        <f t="shared" si="181"/>
        <v>8.4884936135269685E-13</v>
      </c>
      <c r="U453">
        <f t="shared" si="196"/>
        <v>1.9501437300522533E-12</v>
      </c>
      <c r="V453">
        <f t="shared" si="205"/>
        <v>4.4802537894375956E-12</v>
      </c>
      <c r="W453">
        <f t="shared" si="214"/>
        <v>1.0292920315792398E-11</v>
      </c>
      <c r="X453">
        <f t="shared" si="224"/>
        <v>2.3646921269732583E-11</v>
      </c>
      <c r="Y453">
        <f t="shared" si="234"/>
        <v>5.4326359126572431E-11</v>
      </c>
      <c r="Z453">
        <f t="shared" si="244"/>
        <v>1.2480919872334385E-10</v>
      </c>
      <c r="AA453">
        <f t="shared" si="186"/>
        <v>2.8673624252400628E-10</v>
      </c>
      <c r="AB453">
        <f t="shared" si="201"/>
        <v>6.5874690021071379E-10</v>
      </c>
      <c r="AC453">
        <f t="shared" si="210"/>
        <v>1.5134029612628859E-9</v>
      </c>
      <c r="AD453">
        <f t="shared" si="220"/>
        <v>3.4768869841006376E-9</v>
      </c>
      <c r="AE453">
        <f t="shared" si="230"/>
        <v>7.9877887182940097E-9</v>
      </c>
      <c r="AF453">
        <f t="shared" si="240"/>
        <v>1.8351119521536408E-8</v>
      </c>
      <c r="AG453">
        <f t="shared" si="218"/>
        <v>4.2159801613485702E-8</v>
      </c>
      <c r="AH453">
        <f t="shared" si="228"/>
        <v>9.6857789520824752E-8</v>
      </c>
      <c r="AI453">
        <f t="shared" si="238"/>
        <v>2.2252076698244091E-7</v>
      </c>
      <c r="AJ453">
        <f t="shared" si="216"/>
        <v>5.1121847797081694E-7</v>
      </c>
      <c r="AK453">
        <f t="shared" si="226"/>
        <v>1.174471649378331E-6</v>
      </c>
      <c r="AL453">
        <f t="shared" si="236"/>
        <v>2.698227303263082E-6</v>
      </c>
      <c r="AM453">
        <f t="shared" ref="AM453:AM464" si="246">$C$11*(EXP(-$C$7*($D453-($AM$14-1)*$C$3))-EXP(-$C$5*($D453-($AM$14-1)*$C$3)))</f>
        <v>6.1988985293327765E-6</v>
      </c>
      <c r="AN453">
        <f t="shared" si="225"/>
        <v>1.4241329086876202E-5</v>
      </c>
      <c r="AO453">
        <f t="shared" si="235"/>
        <v>3.2717982590132244E-5</v>
      </c>
      <c r="AP453">
        <f t="shared" si="245"/>
        <v>7.5166185560213088E-5</v>
      </c>
      <c r="AQ453">
        <f t="shared" si="223"/>
        <v>1.7268654740883733E-4</v>
      </c>
      <c r="AR453">
        <f t="shared" si="233"/>
        <v>3.9672950587729791E-4</v>
      </c>
      <c r="AS453">
        <f t="shared" si="243"/>
        <v>9.1144506156007744E-4</v>
      </c>
      <c r="AT453">
        <f t="shared" si="221"/>
        <v>2.0939508857684627E-3</v>
      </c>
      <c r="AU453">
        <f t="shared" si="231"/>
        <v>4.8106358758536359E-3</v>
      </c>
      <c r="AV453">
        <f t="shared" si="241"/>
        <v>1.1051939034165585E-2</v>
      </c>
      <c r="AW453">
        <f t="shared" si="219"/>
        <v>2.5390688376147059E-2</v>
      </c>
      <c r="AX453">
        <f t="shared" si="229"/>
        <v>5.8332483939838579E-2</v>
      </c>
      <c r="AY453">
        <f t="shared" si="239"/>
        <v>0.1340127504531386</v>
      </c>
    </row>
    <row r="454" spans="1:52" x14ac:dyDescent="0.2">
      <c r="A454">
        <v>440</v>
      </c>
      <c r="B454">
        <f t="shared" si="188"/>
        <v>43</v>
      </c>
      <c r="C454">
        <f t="shared" si="189"/>
        <v>9</v>
      </c>
      <c r="D454">
        <f t="shared" si="190"/>
        <v>1056</v>
      </c>
      <c r="E454">
        <f t="shared" si="191"/>
        <v>-756</v>
      </c>
      <c r="F454" t="e">
        <f t="shared" si="192"/>
        <v>#N/A</v>
      </c>
      <c r="G454" t="e">
        <f t="shared" si="193"/>
        <v>#N/A</v>
      </c>
      <c r="H454">
        <f t="shared" si="194"/>
        <v>3.5798213672049207E-17</v>
      </c>
      <c r="I454">
        <f t="shared" si="203"/>
        <v>8.2242698313830893E-17</v>
      </c>
      <c r="J454">
        <f t="shared" si="212"/>
        <v>1.8894410452722929E-16</v>
      </c>
      <c r="K454">
        <f t="shared" si="222"/>
        <v>4.3407956411363073E-16</v>
      </c>
      <c r="L454">
        <f t="shared" si="232"/>
        <v>9.9725296247031895E-16</v>
      </c>
      <c r="M454">
        <f t="shared" si="242"/>
        <v>2.2910856750111426E-15</v>
      </c>
      <c r="N454">
        <f t="shared" si="184"/>
        <v>5.2635326920851614E-15</v>
      </c>
      <c r="O454">
        <f t="shared" si="199"/>
        <v>1.209242268974268E-14</v>
      </c>
      <c r="P454">
        <f t="shared" si="208"/>
        <v>2.7781092103272481E-14</v>
      </c>
      <c r="Q454">
        <f t="shared" si="217"/>
        <v>6.3824189598100438E-14</v>
      </c>
      <c r="R454">
        <f t="shared" si="227"/>
        <v>1.4662948320071373E-13</v>
      </c>
      <c r="S454">
        <f t="shared" si="237"/>
        <v>3.3686609229345048E-13</v>
      </c>
      <c r="T454">
        <f t="shared" si="181"/>
        <v>7.73915052143532E-13</v>
      </c>
      <c r="U454">
        <f t="shared" si="196"/>
        <v>1.7779898946094333E-12</v>
      </c>
      <c r="V454">
        <f t="shared" si="205"/>
        <v>4.0847481342784159E-12</v>
      </c>
      <c r="W454">
        <f t="shared" si="214"/>
        <v>9.3842869248456497E-12</v>
      </c>
      <c r="X454">
        <f t="shared" si="224"/>
        <v>2.1559429906780766E-11</v>
      </c>
      <c r="Y454">
        <f t="shared" si="234"/>
        <v>4.9530563337185893E-11</v>
      </c>
      <c r="Z454">
        <f t="shared" si="244"/>
        <v>1.1379135325500378E-10</v>
      </c>
      <c r="AA454">
        <f t="shared" si="186"/>
        <v>2.6142388059381872E-10</v>
      </c>
      <c r="AB454">
        <f t="shared" si="201"/>
        <v>6.0059436319012189E-10</v>
      </c>
      <c r="AC454">
        <f t="shared" si="210"/>
        <v>1.3798035140339697E-9</v>
      </c>
      <c r="AD454">
        <f t="shared" si="220"/>
        <v>3.1699560535798992E-9</v>
      </c>
      <c r="AE454">
        <f t="shared" si="230"/>
        <v>7.2826466083202471E-9</v>
      </c>
      <c r="AF454">
        <f t="shared" si="240"/>
        <v>1.6731128358004412E-8</v>
      </c>
      <c r="AG454">
        <f t="shared" si="218"/>
        <v>3.8438039244167821E-8</v>
      </c>
      <c r="AH454">
        <f t="shared" si="228"/>
        <v>8.8307424898174111E-8</v>
      </c>
      <c r="AI454">
        <f t="shared" si="238"/>
        <v>2.0287718742911363E-7</v>
      </c>
      <c r="AJ454">
        <f t="shared" si="216"/>
        <v>4.6608938293249603E-7</v>
      </c>
      <c r="AK454">
        <f t="shared" si="226"/>
        <v>1.0707922149122809E-6</v>
      </c>
      <c r="AL454">
        <f t="shared" si="236"/>
        <v>2.4600345116267376E-6</v>
      </c>
      <c r="AM454">
        <f t="shared" si="246"/>
        <v>5.6516751934831363E-6</v>
      </c>
      <c r="AN454">
        <f t="shared" si="225"/>
        <v>1.2984139995463257E-5</v>
      </c>
      <c r="AO454">
        <f t="shared" si="235"/>
        <v>2.9829720507679708E-5</v>
      </c>
      <c r="AP454">
        <f t="shared" si="245"/>
        <v>6.8530701754386002E-5</v>
      </c>
      <c r="AQ454">
        <f t="shared" si="223"/>
        <v>1.5744220874411129E-4</v>
      </c>
      <c r="AR454">
        <f t="shared" si="233"/>
        <v>3.6170721238292089E-4</v>
      </c>
      <c r="AS454">
        <f t="shared" si="243"/>
        <v>8.3098495970964812E-4</v>
      </c>
      <c r="AT454">
        <f t="shared" si="221"/>
        <v>1.9091021124915007E-3</v>
      </c>
      <c r="AU454">
        <f t="shared" si="231"/>
        <v>4.3859649122807032E-3</v>
      </c>
      <c r="AV454">
        <f t="shared" si="241"/>
        <v>1.0076301359623119E-2</v>
      </c>
      <c r="AW454">
        <f t="shared" si="219"/>
        <v>2.3149261592506919E-2</v>
      </c>
      <c r="AX454">
        <f t="shared" si="229"/>
        <v>5.3183037421416487E-2</v>
      </c>
      <c r="AY454">
        <f t="shared" si="239"/>
        <v>0.12218251846832767</v>
      </c>
    </row>
    <row r="455" spans="1:52" s="1" customFormat="1" x14ac:dyDescent="0.2">
      <c r="A455" s="1">
        <v>441</v>
      </c>
      <c r="B455" s="1">
        <f t="shared" si="188"/>
        <v>44</v>
      </c>
      <c r="C455" s="1">
        <f t="shared" si="189"/>
        <v>0</v>
      </c>
      <c r="D455" s="1">
        <f t="shared" si="190"/>
        <v>1056</v>
      </c>
      <c r="E455" s="1">
        <f t="shared" si="191"/>
        <v>-756</v>
      </c>
      <c r="F455" s="1" t="e">
        <f t="shared" si="192"/>
        <v>#N/A</v>
      </c>
      <c r="G455" s="1" t="e">
        <f t="shared" si="193"/>
        <v>#N/A</v>
      </c>
      <c r="H455" s="1">
        <f t="shared" si="194"/>
        <v>3.5798213672049207E-17</v>
      </c>
      <c r="I455" s="1">
        <f t="shared" si="203"/>
        <v>8.2242698313830893E-17</v>
      </c>
      <c r="J455" s="1">
        <f t="shared" si="212"/>
        <v>1.8894410452722929E-16</v>
      </c>
      <c r="K455" s="1">
        <f t="shared" si="222"/>
        <v>4.3407956411363073E-16</v>
      </c>
      <c r="L455" s="1">
        <f t="shared" si="232"/>
        <v>9.9725296247031895E-16</v>
      </c>
      <c r="M455" s="1">
        <f t="shared" si="242"/>
        <v>2.2910856750111426E-15</v>
      </c>
      <c r="N455" s="1">
        <f t="shared" si="184"/>
        <v>5.2635326920851614E-15</v>
      </c>
      <c r="O455" s="1">
        <f t="shared" si="199"/>
        <v>1.209242268974268E-14</v>
      </c>
      <c r="P455" s="1">
        <f t="shared" si="208"/>
        <v>2.7781092103272481E-14</v>
      </c>
      <c r="Q455" s="1">
        <f t="shared" si="217"/>
        <v>6.3824189598100438E-14</v>
      </c>
      <c r="R455" s="1">
        <f t="shared" si="227"/>
        <v>1.4662948320071373E-13</v>
      </c>
      <c r="S455" s="1">
        <f t="shared" si="237"/>
        <v>3.3686609229345048E-13</v>
      </c>
      <c r="T455" s="1">
        <f t="shared" ref="T455:T464" si="247">$C$11*(EXP(-$C$7*($D455-($T$14-1)*$C$3))-EXP(-$C$5*($D455-($T$14-1)*$C$3)))</f>
        <v>7.73915052143532E-13</v>
      </c>
      <c r="U455" s="1">
        <f t="shared" si="196"/>
        <v>1.7779898946094333E-12</v>
      </c>
      <c r="V455" s="1">
        <f t="shared" si="205"/>
        <v>4.0847481342784159E-12</v>
      </c>
      <c r="W455" s="1">
        <f t="shared" si="214"/>
        <v>9.3842869248456497E-12</v>
      </c>
      <c r="X455" s="1">
        <f t="shared" si="224"/>
        <v>2.1559429906780766E-11</v>
      </c>
      <c r="Y455" s="1">
        <f t="shared" si="234"/>
        <v>4.9530563337185893E-11</v>
      </c>
      <c r="Z455" s="1">
        <f t="shared" si="244"/>
        <v>1.1379135325500378E-10</v>
      </c>
      <c r="AA455" s="1">
        <f t="shared" si="186"/>
        <v>2.6142388059381872E-10</v>
      </c>
      <c r="AB455" s="1">
        <f t="shared" si="201"/>
        <v>6.0059436319012189E-10</v>
      </c>
      <c r="AC455" s="1">
        <f t="shared" si="210"/>
        <v>1.3798035140339697E-9</v>
      </c>
      <c r="AD455" s="1">
        <f t="shared" si="220"/>
        <v>3.1699560535798992E-9</v>
      </c>
      <c r="AE455" s="1">
        <f t="shared" si="230"/>
        <v>7.2826466083202471E-9</v>
      </c>
      <c r="AF455" s="1">
        <f t="shared" si="240"/>
        <v>1.6731128358004412E-8</v>
      </c>
      <c r="AG455" s="1">
        <f t="shared" si="218"/>
        <v>3.8438039244167821E-8</v>
      </c>
      <c r="AH455" s="1">
        <f t="shared" si="228"/>
        <v>8.8307424898174111E-8</v>
      </c>
      <c r="AI455" s="1">
        <f t="shared" si="238"/>
        <v>2.0287718742911363E-7</v>
      </c>
      <c r="AJ455" s="1">
        <f t="shared" ref="AJ455:AJ464" si="248">$C$11*(EXP(-$C$7*($D455-($AJ$14-1)*$C$3))-EXP(-$C$5*($D455-($AJ$14-1)*$C$3)))</f>
        <v>4.6608938293249603E-7</v>
      </c>
      <c r="AK455" s="1">
        <f t="shared" si="226"/>
        <v>1.0707922149122809E-6</v>
      </c>
      <c r="AL455" s="1">
        <f t="shared" si="236"/>
        <v>2.4600345116267376E-6</v>
      </c>
      <c r="AM455" s="1">
        <f t="shared" si="246"/>
        <v>5.6516751934831363E-6</v>
      </c>
      <c r="AN455" s="1">
        <f t="shared" si="225"/>
        <v>1.2984139995463257E-5</v>
      </c>
      <c r="AO455" s="1">
        <f t="shared" si="235"/>
        <v>2.9829720507679708E-5</v>
      </c>
      <c r="AP455" s="1">
        <f t="shared" si="245"/>
        <v>6.8530701754386002E-5</v>
      </c>
      <c r="AQ455" s="1">
        <f t="shared" si="223"/>
        <v>1.5744220874411129E-4</v>
      </c>
      <c r="AR455" s="1">
        <f t="shared" si="233"/>
        <v>3.6170721238292089E-4</v>
      </c>
      <c r="AS455" s="1">
        <f t="shared" si="243"/>
        <v>8.3098495970964812E-4</v>
      </c>
      <c r="AT455" s="1">
        <f t="shared" si="221"/>
        <v>1.9091021124915007E-3</v>
      </c>
      <c r="AU455" s="1">
        <f t="shared" si="231"/>
        <v>4.3859649122807032E-3</v>
      </c>
      <c r="AV455" s="1">
        <f t="shared" si="241"/>
        <v>1.0076301359623119E-2</v>
      </c>
      <c r="AW455" s="1">
        <f t="shared" si="219"/>
        <v>2.3149261592506919E-2</v>
      </c>
      <c r="AX455" s="1">
        <f t="shared" si="229"/>
        <v>5.3183037421416487E-2</v>
      </c>
      <c r="AY455" s="1">
        <f t="shared" si="239"/>
        <v>0.12218251846832767</v>
      </c>
      <c r="AZ455" s="1">
        <f t="shared" ref="AZ455:AZ464" si="249">$C$11*(EXP(-$C$7*($D455-($AZ$14-1)*$C$3))-EXP(-$C$5*($D455-($AZ$14-1)*$C$3)))</f>
        <v>0</v>
      </c>
    </row>
    <row r="456" spans="1:52" x14ac:dyDescent="0.2">
      <c r="A456">
        <v>442</v>
      </c>
      <c r="B456">
        <f t="shared" si="188"/>
        <v>44</v>
      </c>
      <c r="C456">
        <f t="shared" si="189"/>
        <v>1</v>
      </c>
      <c r="D456">
        <f t="shared" si="190"/>
        <v>1058.6666666666667</v>
      </c>
      <c r="E456">
        <f t="shared" si="191"/>
        <v>-758.66666666666674</v>
      </c>
      <c r="F456" t="e">
        <f t="shared" si="192"/>
        <v>#N/A</v>
      </c>
      <c r="G456" t="e">
        <f t="shared" si="193"/>
        <v>#N/A</v>
      </c>
      <c r="H456">
        <f t="shared" si="194"/>
        <v>3.2638036455019293E-17</v>
      </c>
      <c r="I456">
        <f t="shared" si="203"/>
        <v>7.4982517572428121E-17</v>
      </c>
      <c r="J456">
        <f t="shared" si="212"/>
        <v>1.7226458917796831E-16</v>
      </c>
      <c r="K456">
        <f t="shared" si="222"/>
        <v>3.9576010042594587E-16</v>
      </c>
      <c r="L456">
        <f t="shared" si="232"/>
        <v>9.0921795266548762E-16</v>
      </c>
      <c r="M456">
        <f t="shared" si="242"/>
        <v>2.0888343331212434E-15</v>
      </c>
      <c r="N456">
        <f t="shared" si="184"/>
        <v>4.7988811246354021E-15</v>
      </c>
      <c r="O456">
        <f t="shared" si="199"/>
        <v>1.1024933707390016E-14</v>
      </c>
      <c r="P456">
        <f t="shared" si="208"/>
        <v>2.5328646427260551E-14</v>
      </c>
      <c r="Q456">
        <f t="shared" si="217"/>
        <v>5.818994897059146E-14</v>
      </c>
      <c r="R456">
        <f t="shared" si="227"/>
        <v>1.3368539731975963E-13</v>
      </c>
      <c r="S456">
        <f t="shared" si="237"/>
        <v>3.0712839197666482E-13</v>
      </c>
      <c r="T456">
        <f t="shared" si="247"/>
        <v>7.0559575727295899E-13</v>
      </c>
      <c r="U456">
        <f t="shared" si="196"/>
        <v>1.6210333713446704E-12</v>
      </c>
      <c r="V456">
        <f t="shared" si="205"/>
        <v>3.7241567341178421E-12</v>
      </c>
      <c r="W456">
        <f t="shared" si="214"/>
        <v>8.5558654284645904E-12</v>
      </c>
      <c r="X456">
        <f t="shared" si="224"/>
        <v>1.9656217086506555E-11</v>
      </c>
      <c r="Y456">
        <f t="shared" si="234"/>
        <v>4.5158128465469395E-11</v>
      </c>
      <c r="Z456">
        <f t="shared" si="244"/>
        <v>1.0374613576605896E-10</v>
      </c>
      <c r="AA456">
        <f t="shared" si="186"/>
        <v>2.38346030983542E-10</v>
      </c>
      <c r="AB456">
        <f t="shared" si="201"/>
        <v>5.475753874217342E-10</v>
      </c>
      <c r="AC456">
        <f t="shared" si="210"/>
        <v>1.2579978935364204E-9</v>
      </c>
      <c r="AD456">
        <f t="shared" si="220"/>
        <v>2.8901202217900425E-9</v>
      </c>
      <c r="AE456">
        <f t="shared" si="230"/>
        <v>6.6397526890277767E-9</v>
      </c>
      <c r="AF456">
        <f t="shared" si="240"/>
        <v>1.5254145982946695E-8</v>
      </c>
      <c r="AG456">
        <f t="shared" si="218"/>
        <v>3.5044824794991002E-8</v>
      </c>
      <c r="AH456">
        <f t="shared" si="228"/>
        <v>8.0511865186330943E-8</v>
      </c>
      <c r="AI456">
        <f t="shared" si="238"/>
        <v>1.8496769419456248E-7</v>
      </c>
      <c r="AJ456">
        <f t="shared" si="248"/>
        <v>4.2494417209777718E-7</v>
      </c>
      <c r="AK456">
        <f t="shared" si="226"/>
        <v>9.7626534290858719E-7</v>
      </c>
      <c r="AL456">
        <f t="shared" si="236"/>
        <v>2.2428687868794212E-6</v>
      </c>
      <c r="AM456">
        <f t="shared" si="246"/>
        <v>5.1527593719251736E-6</v>
      </c>
      <c r="AN456">
        <f t="shared" si="225"/>
        <v>1.1837932428452007E-5</v>
      </c>
      <c r="AO456">
        <f t="shared" si="235"/>
        <v>2.7196427014257753E-5</v>
      </c>
      <c r="AP456">
        <f t="shared" si="245"/>
        <v>6.2480981946149621E-5</v>
      </c>
      <c r="AQ456">
        <f t="shared" si="223"/>
        <v>1.435436023602829E-4</v>
      </c>
      <c r="AR456">
        <f t="shared" si="233"/>
        <v>3.29776599803211E-4</v>
      </c>
      <c r="AS456">
        <f t="shared" si="243"/>
        <v>7.5762767542092804E-4</v>
      </c>
      <c r="AT456">
        <f t="shared" si="221"/>
        <v>1.7405713289124955E-3</v>
      </c>
      <c r="AU456">
        <f t="shared" si="231"/>
        <v>3.998782844553574E-3</v>
      </c>
      <c r="AV456">
        <f t="shared" si="241"/>
        <v>9.1867905510581074E-3</v>
      </c>
      <c r="AW456">
        <f t="shared" si="219"/>
        <v>2.1105702387405507E-2</v>
      </c>
      <c r="AX456">
        <f t="shared" si="229"/>
        <v>4.8488171226939228E-2</v>
      </c>
      <c r="AY456">
        <f t="shared" si="239"/>
        <v>0.11139656241541207</v>
      </c>
      <c r="AZ456">
        <f t="shared" si="249"/>
        <v>0.21171434591476873</v>
      </c>
    </row>
    <row r="457" spans="1:52" x14ac:dyDescent="0.2">
      <c r="A457">
        <v>443</v>
      </c>
      <c r="B457">
        <f t="shared" si="188"/>
        <v>44</v>
      </c>
      <c r="C457">
        <f t="shared" si="189"/>
        <v>2</v>
      </c>
      <c r="D457">
        <f t="shared" si="190"/>
        <v>1061.3333333333333</v>
      </c>
      <c r="E457">
        <f t="shared" si="191"/>
        <v>-761.33333333333326</v>
      </c>
      <c r="F457" t="e">
        <f t="shared" si="192"/>
        <v>#N/A</v>
      </c>
      <c r="G457" t="e">
        <f t="shared" si="193"/>
        <v>#N/A</v>
      </c>
      <c r="H457">
        <f t="shared" si="194"/>
        <v>2.9756831818424239E-17</v>
      </c>
      <c r="I457">
        <f t="shared" si="203"/>
        <v>6.8363247519494945E-17</v>
      </c>
      <c r="J457">
        <f t="shared" si="212"/>
        <v>1.5705749993579741E-16</v>
      </c>
      <c r="K457">
        <f t="shared" si="222"/>
        <v>3.6082338363239617E-16</v>
      </c>
      <c r="L457">
        <f t="shared" si="232"/>
        <v>8.2895445444599223E-16</v>
      </c>
      <c r="M457">
        <f t="shared" si="242"/>
        <v>1.9044372363791453E-15</v>
      </c>
      <c r="N457">
        <f t="shared" si="184"/>
        <v>4.375247841247663E-15</v>
      </c>
      <c r="O457">
        <f t="shared" si="199"/>
        <v>1.0051679995891039E-14</v>
      </c>
      <c r="P457">
        <f t="shared" si="208"/>
        <v>2.3092696552473285E-14</v>
      </c>
      <c r="Q457">
        <f t="shared" si="217"/>
        <v>5.3053085084543534E-14</v>
      </c>
      <c r="R457">
        <f t="shared" si="227"/>
        <v>1.2188398312826581E-13</v>
      </c>
      <c r="S457">
        <f t="shared" si="237"/>
        <v>2.8001586183985064E-13</v>
      </c>
      <c r="T457">
        <f t="shared" si="247"/>
        <v>6.433075197370269E-13</v>
      </c>
      <c r="U457">
        <f t="shared" si="196"/>
        <v>1.4779325793582911E-12</v>
      </c>
      <c r="V457">
        <f t="shared" si="205"/>
        <v>3.3953974454107761E-12</v>
      </c>
      <c r="W457">
        <f t="shared" si="214"/>
        <v>7.8005749202089874E-12</v>
      </c>
      <c r="X457">
        <f t="shared" si="224"/>
        <v>1.7921015157750386E-11</v>
      </c>
      <c r="Y457">
        <f t="shared" si="234"/>
        <v>4.1171681263169599E-11</v>
      </c>
      <c r="Z457">
        <f t="shared" si="244"/>
        <v>9.4587685078930344E-11</v>
      </c>
      <c r="AA457">
        <f t="shared" si="186"/>
        <v>2.173054365062898E-10</v>
      </c>
      <c r="AB457">
        <f t="shared" si="201"/>
        <v>4.992367948933754E-10</v>
      </c>
      <c r="AC457">
        <f t="shared" si="210"/>
        <v>1.1469449700960251E-9</v>
      </c>
      <c r="AD457">
        <f t="shared" si="220"/>
        <v>2.6349876008428556E-9</v>
      </c>
      <c r="AE457">
        <f t="shared" si="230"/>
        <v>6.0536118450515453E-9</v>
      </c>
      <c r="AF457">
        <f t="shared" si="240"/>
        <v>1.3907547936402554E-8</v>
      </c>
      <c r="AG457">
        <f t="shared" ref="AG457:AG464" si="250">$C$11*(EXP(-$C$7*($D457-($AG$14-1)*$C$3))-EXP(-$C$5*($D457-($AG$14-1)*$C$3)))</f>
        <v>3.1951154873176046E-8</v>
      </c>
      <c r="AH457">
        <f t="shared" si="228"/>
        <v>7.340447808614566E-8</v>
      </c>
      <c r="AI457">
        <f t="shared" si="238"/>
        <v>1.6863920645394284E-7</v>
      </c>
      <c r="AJ457">
        <f t="shared" si="248"/>
        <v>3.8743115808329911E-7</v>
      </c>
      <c r="AK457">
        <f t="shared" si="226"/>
        <v>8.9008306792976397E-7</v>
      </c>
      <c r="AL457">
        <f t="shared" si="236"/>
        <v>2.0448739118832644E-6</v>
      </c>
      <c r="AM457">
        <f t="shared" si="246"/>
        <v>4.6978865975133163E-6</v>
      </c>
      <c r="AN457">
        <f t="shared" si="225"/>
        <v>1.079290921305233E-5</v>
      </c>
      <c r="AO457">
        <f t="shared" si="235"/>
        <v>2.4795594117331113E-5</v>
      </c>
      <c r="AP457">
        <f t="shared" si="245"/>
        <v>5.6965316347504813E-5</v>
      </c>
      <c r="AQ457">
        <f t="shared" si="223"/>
        <v>1.30871930360529E-4</v>
      </c>
      <c r="AR457">
        <f t="shared" si="233"/>
        <v>3.0066474224085241E-4</v>
      </c>
      <c r="AS457">
        <f t="shared" si="243"/>
        <v>6.9074618963534942E-4</v>
      </c>
      <c r="AT457">
        <f t="shared" si="221"/>
        <v>1.5869180235091906E-3</v>
      </c>
      <c r="AU457">
        <f t="shared" si="231"/>
        <v>3.6457802462403067E-3</v>
      </c>
      <c r="AV457">
        <f t="shared" si="241"/>
        <v>8.3758035430738526E-3</v>
      </c>
      <c r="AW457">
        <f t="shared" si="219"/>
        <v>1.9242543503414547E-2</v>
      </c>
      <c r="AX457">
        <f t="shared" si="229"/>
        <v>4.4207756136662314E-2</v>
      </c>
      <c r="AY457">
        <f t="shared" si="239"/>
        <v>0.10156275308960366</v>
      </c>
      <c r="AZ457">
        <f t="shared" si="249"/>
        <v>0.22636765044372925</v>
      </c>
    </row>
    <row r="458" spans="1:52" x14ac:dyDescent="0.2">
      <c r="A458">
        <v>444</v>
      </c>
      <c r="B458">
        <f t="shared" si="188"/>
        <v>44</v>
      </c>
      <c r="C458">
        <f t="shared" si="189"/>
        <v>3</v>
      </c>
      <c r="D458">
        <f t="shared" si="190"/>
        <v>1064</v>
      </c>
      <c r="E458">
        <f t="shared" si="191"/>
        <v>-764</v>
      </c>
      <c r="F458" t="e">
        <f t="shared" si="192"/>
        <v>#N/A</v>
      </c>
      <c r="G458" t="e">
        <f t="shared" si="193"/>
        <v>#N/A</v>
      </c>
      <c r="H458">
        <f t="shared" si="194"/>
        <v>2.7129972757102103E-17</v>
      </c>
      <c r="I458">
        <f t="shared" si="203"/>
        <v>6.2328310154394898E-17</v>
      </c>
      <c r="J458">
        <f t="shared" si="212"/>
        <v>1.4319285468819636E-16</v>
      </c>
      <c r="K458">
        <f t="shared" si="222"/>
        <v>3.2897079325532249E-16</v>
      </c>
      <c r="L458">
        <f t="shared" si="232"/>
        <v>7.5577641810891461E-16</v>
      </c>
      <c r="M458">
        <f t="shared" si="242"/>
        <v>1.7363182564545292E-15</v>
      </c>
      <c r="N458">
        <f t="shared" si="184"/>
        <v>3.9890118498812766E-15</v>
      </c>
      <c r="O458">
        <f t="shared" si="199"/>
        <v>9.1643427000446034E-15</v>
      </c>
      <c r="P458">
        <f t="shared" si="208"/>
        <v>2.1054130768340649E-14</v>
      </c>
      <c r="Q458">
        <f t="shared" si="217"/>
        <v>4.8369690758970725E-14</v>
      </c>
      <c r="R458">
        <f t="shared" si="227"/>
        <v>1.1112436841308993E-13</v>
      </c>
      <c r="S458">
        <f t="shared" si="237"/>
        <v>2.552967583924018E-13</v>
      </c>
      <c r="T458">
        <f t="shared" si="247"/>
        <v>5.8651793280285502E-13</v>
      </c>
      <c r="U458">
        <f t="shared" si="196"/>
        <v>1.3474643691737975E-12</v>
      </c>
      <c r="V458">
        <f t="shared" si="205"/>
        <v>3.0956602085741175E-12</v>
      </c>
      <c r="W458">
        <f t="shared" si="214"/>
        <v>7.1119595784377348E-12</v>
      </c>
      <c r="X458">
        <f t="shared" si="224"/>
        <v>1.6338992537113667E-11</v>
      </c>
      <c r="Y458">
        <f t="shared" si="234"/>
        <v>3.7537147699382605E-11</v>
      </c>
      <c r="Z458">
        <f t="shared" si="244"/>
        <v>8.6237719627123077E-11</v>
      </c>
      <c r="AA458">
        <f t="shared" si="186"/>
        <v>1.981222533487436E-10</v>
      </c>
      <c r="AB458">
        <f t="shared" si="201"/>
        <v>4.5516541302001529E-10</v>
      </c>
      <c r="AC458">
        <f t="shared" si="210"/>
        <v>1.0456955223752753E-9</v>
      </c>
      <c r="AD458">
        <f t="shared" si="220"/>
        <v>2.402377452760488E-9</v>
      </c>
      <c r="AE458">
        <f t="shared" si="230"/>
        <v>5.5192140561358803E-9</v>
      </c>
      <c r="AF458">
        <f t="shared" si="240"/>
        <v>1.2679824214319598E-8</v>
      </c>
      <c r="AG458">
        <f t="shared" si="250"/>
        <v>2.9130586433280992E-8</v>
      </c>
      <c r="AH458">
        <f t="shared" si="228"/>
        <v>6.6924513432017646E-8</v>
      </c>
      <c r="AI458">
        <f t="shared" si="238"/>
        <v>1.5375215697667134E-7</v>
      </c>
      <c r="AJ458">
        <f t="shared" si="248"/>
        <v>3.532296995926965E-7</v>
      </c>
      <c r="AK458">
        <f t="shared" si="226"/>
        <v>8.1150874971645335E-7</v>
      </c>
      <c r="AL458">
        <f t="shared" si="236"/>
        <v>1.8643575317299811E-6</v>
      </c>
      <c r="AM458">
        <f t="shared" si="246"/>
        <v>4.2831688596491243E-6</v>
      </c>
      <c r="AN458">
        <f t="shared" si="225"/>
        <v>9.8401380465069519E-6</v>
      </c>
      <c r="AO458">
        <f t="shared" si="235"/>
        <v>2.2606700773932549E-5</v>
      </c>
      <c r="AP458">
        <f t="shared" si="245"/>
        <v>5.1936559981853035E-5</v>
      </c>
      <c r="AQ458">
        <f t="shared" si="223"/>
        <v>1.1931888203071885E-4</v>
      </c>
      <c r="AR458">
        <f t="shared" si="233"/>
        <v>2.7412280701754406E-4</v>
      </c>
      <c r="AS458">
        <f t="shared" si="243"/>
        <v>6.297688349764446E-4</v>
      </c>
      <c r="AT458">
        <f t="shared" si="221"/>
        <v>1.4468288495316827E-3</v>
      </c>
      <c r="AU458">
        <f t="shared" si="231"/>
        <v>3.3239398388385934E-3</v>
      </c>
      <c r="AV458">
        <f t="shared" si="241"/>
        <v>7.6364084499660045E-3</v>
      </c>
      <c r="AW458">
        <f t="shared" si="219"/>
        <v>1.7543859649122806E-2</v>
      </c>
      <c r="AX458">
        <f t="shared" si="229"/>
        <v>4.0305205438492468E-2</v>
      </c>
      <c r="AY458">
        <f t="shared" si="239"/>
        <v>9.2597046304671707E-2</v>
      </c>
      <c r="AZ458">
        <f t="shared" si="249"/>
        <v>0.21163565845759974</v>
      </c>
    </row>
    <row r="459" spans="1:52" x14ac:dyDescent="0.2">
      <c r="A459">
        <v>445</v>
      </c>
      <c r="B459">
        <f t="shared" si="188"/>
        <v>44</v>
      </c>
      <c r="C459">
        <f t="shared" si="189"/>
        <v>4</v>
      </c>
      <c r="D459">
        <f t="shared" si="190"/>
        <v>1066.6666666666665</v>
      </c>
      <c r="E459">
        <f t="shared" si="191"/>
        <v>-766.66666666666652</v>
      </c>
      <c r="F459" t="e">
        <f t="shared" si="192"/>
        <v>#N/A</v>
      </c>
      <c r="G459" t="e">
        <f t="shared" si="193"/>
        <v>#N/A</v>
      </c>
      <c r="H459">
        <f t="shared" si="194"/>
        <v>2.4735006276621786E-17</v>
      </c>
      <c r="I459">
        <f t="shared" si="203"/>
        <v>5.6826122041593765E-17</v>
      </c>
      <c r="J459">
        <f t="shared" si="212"/>
        <v>1.305521458200786E-16</v>
      </c>
      <c r="K459">
        <f t="shared" si="222"/>
        <v>2.9993007028971574E-16</v>
      </c>
      <c r="L459">
        <f t="shared" si="232"/>
        <v>6.8905835671188062E-16</v>
      </c>
      <c r="M459">
        <f t="shared" si="242"/>
        <v>1.5830404017037896E-15</v>
      </c>
      <c r="N459">
        <f t="shared" ref="N459:N464" si="251">$C$11*(EXP(-$C$7*($D459-($N$14-1)*$C$3))-EXP(-$C$5*($D459-($N$14-1)*$C$3)))</f>
        <v>3.6368718106619899E-15</v>
      </c>
      <c r="O459">
        <f t="shared" si="199"/>
        <v>8.3553373324850336E-15</v>
      </c>
      <c r="P459">
        <f t="shared" si="208"/>
        <v>1.9195524498541747E-14</v>
      </c>
      <c r="Q459">
        <f t="shared" si="217"/>
        <v>4.4099734829560385E-14</v>
      </c>
      <c r="R459">
        <f t="shared" si="227"/>
        <v>1.0131458570904294E-13</v>
      </c>
      <c r="S459">
        <f t="shared" si="237"/>
        <v>2.3275979588236751E-13</v>
      </c>
      <c r="T459">
        <f t="shared" si="247"/>
        <v>5.3474158927904245E-13</v>
      </c>
      <c r="U459">
        <f t="shared" si="196"/>
        <v>1.2285135679066724E-12</v>
      </c>
      <c r="V459">
        <f t="shared" si="205"/>
        <v>2.8223830290918663E-12</v>
      </c>
      <c r="W459">
        <f t="shared" si="214"/>
        <v>6.484133485378752E-12</v>
      </c>
      <c r="X459">
        <f t="shared" si="224"/>
        <v>1.4896626936471475E-11</v>
      </c>
      <c r="Y459">
        <f t="shared" si="234"/>
        <v>3.4223461713858607E-11</v>
      </c>
      <c r="Z459">
        <f t="shared" si="244"/>
        <v>7.8624868346026803E-11</v>
      </c>
      <c r="AA459">
        <f t="shared" si="186"/>
        <v>1.8063251386187887E-10</v>
      </c>
      <c r="AB459">
        <f t="shared" si="201"/>
        <v>4.1498454306423884E-10</v>
      </c>
      <c r="AC459">
        <f t="shared" si="210"/>
        <v>9.5338412393417483E-10</v>
      </c>
      <c r="AD459">
        <f t="shared" si="220"/>
        <v>2.1903015496869525E-9</v>
      </c>
      <c r="AE459">
        <f t="shared" si="230"/>
        <v>5.0319915741457178E-9</v>
      </c>
      <c r="AF459">
        <f t="shared" si="240"/>
        <v>1.1560480887160256E-8</v>
      </c>
      <c r="AG459">
        <f t="shared" si="250"/>
        <v>2.6559010756111299E-8</v>
      </c>
      <c r="AH459">
        <f t="shared" si="228"/>
        <v>6.1016583931787229E-8</v>
      </c>
      <c r="AI459">
        <f t="shared" si="238"/>
        <v>1.4017929917996501E-7</v>
      </c>
      <c r="AJ459">
        <f t="shared" si="248"/>
        <v>3.2204746074532615E-7</v>
      </c>
      <c r="AK459">
        <f t="shared" si="226"/>
        <v>7.3987077677825671E-7</v>
      </c>
      <c r="AL459">
        <f t="shared" si="236"/>
        <v>1.6997766883911242E-6</v>
      </c>
      <c r="AM459">
        <f t="shared" si="246"/>
        <v>3.9050613716343843E-6</v>
      </c>
      <c r="AN459">
        <f t="shared" si="225"/>
        <v>8.971475147517749E-6</v>
      </c>
      <c r="AO459">
        <f t="shared" si="235"/>
        <v>2.0611037487700847E-5</v>
      </c>
      <c r="AP459">
        <f t="shared" si="245"/>
        <v>4.7351729713808368E-5</v>
      </c>
      <c r="AQ459">
        <f t="shared" si="223"/>
        <v>1.0878570805703181E-4</v>
      </c>
      <c r="AR459">
        <f t="shared" si="233"/>
        <v>2.4992392778460027E-4</v>
      </c>
      <c r="AS459">
        <f t="shared" si="243"/>
        <v>5.7417440944113637E-4</v>
      </c>
      <c r="AT459">
        <f t="shared" ref="AT459:AT464" si="252">$C$11*(EXP(-$C$7*($D459-($AT$14-1)*$C$3))-EXP(-$C$5*($D459-($AT$14-1)*$C$3)))</f>
        <v>1.3191063992128548E-3</v>
      </c>
      <c r="AU459">
        <f t="shared" si="231"/>
        <v>3.0305107016837373E-3</v>
      </c>
      <c r="AV459">
        <f t="shared" si="241"/>
        <v>6.9622853156500368E-3</v>
      </c>
      <c r="AW459">
        <f t="shared" si="219"/>
        <v>1.5995131378214414E-2</v>
      </c>
      <c r="AX459">
        <f t="shared" si="229"/>
        <v>3.6747162204232707E-2</v>
      </c>
      <c r="AY459">
        <f t="shared" si="239"/>
        <v>8.4422809539329749E-2</v>
      </c>
      <c r="AZ459">
        <f t="shared" si="249"/>
        <v>0.1937799983603502</v>
      </c>
    </row>
    <row r="460" spans="1:52" x14ac:dyDescent="0.2">
      <c r="A460">
        <v>446</v>
      </c>
      <c r="B460">
        <f t="shared" si="188"/>
        <v>44</v>
      </c>
      <c r="C460">
        <f t="shared" si="189"/>
        <v>5</v>
      </c>
      <c r="D460">
        <f t="shared" si="190"/>
        <v>1069.3333333333335</v>
      </c>
      <c r="E460">
        <f t="shared" si="191"/>
        <v>-769.33333333333348</v>
      </c>
      <c r="F460" t="e">
        <f t="shared" si="192"/>
        <v>#N/A</v>
      </c>
      <c r="G460" t="e">
        <f t="shared" si="193"/>
        <v>#N/A</v>
      </c>
      <c r="H460">
        <f t="shared" si="194"/>
        <v>2.2551461477024431E-17</v>
      </c>
      <c r="I460">
        <f t="shared" si="203"/>
        <v>5.1809653402874139E-17</v>
      </c>
      <c r="J460">
        <f t="shared" si="212"/>
        <v>1.190273272736957E-16</v>
      </c>
      <c r="K460">
        <f t="shared" si="222"/>
        <v>2.7345299007797692E-16</v>
      </c>
      <c r="L460">
        <f t="shared" si="232"/>
        <v>6.2822999974318313E-16</v>
      </c>
      <c r="M460">
        <f t="shared" si="242"/>
        <v>1.4432935345295697E-15</v>
      </c>
      <c r="N460">
        <f t="shared" si="251"/>
        <v>3.3158178177839346E-15</v>
      </c>
      <c r="O460">
        <f t="shared" si="199"/>
        <v>7.6177489455165562E-15</v>
      </c>
      <c r="P460">
        <f t="shared" si="208"/>
        <v>1.7500991364990532E-14</v>
      </c>
      <c r="Q460">
        <f t="shared" si="217"/>
        <v>4.0206719983563885E-14</v>
      </c>
      <c r="R460">
        <f t="shared" si="227"/>
        <v>9.237078620989217E-14</v>
      </c>
      <c r="S460">
        <f t="shared" si="237"/>
        <v>2.1221234033817192E-13</v>
      </c>
      <c r="T460">
        <f t="shared" si="247"/>
        <v>4.8753593251305808E-13</v>
      </c>
      <c r="U460">
        <f t="shared" si="196"/>
        <v>1.1200634473593906E-12</v>
      </c>
      <c r="V460">
        <f t="shared" si="205"/>
        <v>2.5732300789480809E-12</v>
      </c>
      <c r="W460">
        <f t="shared" si="214"/>
        <v>5.9117303174331029E-12</v>
      </c>
      <c r="X460">
        <f t="shared" si="224"/>
        <v>1.3581589781643011E-11</v>
      </c>
      <c r="Y460">
        <f t="shared" si="234"/>
        <v>3.120229968083573E-11</v>
      </c>
      <c r="Z460">
        <f t="shared" si="244"/>
        <v>7.1684060631001052E-11</v>
      </c>
      <c r="AA460">
        <f t="shared" si="186"/>
        <v>1.6468672505267726E-10</v>
      </c>
      <c r="AB460">
        <f t="shared" si="201"/>
        <v>3.7835074031571874E-10</v>
      </c>
      <c r="AC460">
        <f t="shared" si="210"/>
        <v>8.692217460251531E-10</v>
      </c>
      <c r="AD460">
        <f t="shared" si="220"/>
        <v>1.996947179573488E-9</v>
      </c>
      <c r="AE460">
        <f t="shared" si="230"/>
        <v>4.587779880384069E-9</v>
      </c>
      <c r="AF460">
        <f t="shared" si="240"/>
        <v>1.0539950403371349E-8</v>
      </c>
      <c r="AG460">
        <f t="shared" si="250"/>
        <v>2.4214447380206013E-8</v>
      </c>
      <c r="AH460">
        <f t="shared" si="228"/>
        <v>5.5630191745609726E-8</v>
      </c>
      <c r="AI460">
        <f t="shared" si="238"/>
        <v>1.2780461949270307E-7</v>
      </c>
      <c r="AJ460">
        <f t="shared" si="248"/>
        <v>2.9361791234458004E-7</v>
      </c>
      <c r="AK460">
        <f t="shared" si="226"/>
        <v>6.7455682581576552E-7</v>
      </c>
      <c r="AL460">
        <f t="shared" si="236"/>
        <v>1.5497246323331829E-6</v>
      </c>
      <c r="AM460">
        <f t="shared" si="246"/>
        <v>3.5603322717190241E-6</v>
      </c>
      <c r="AN460">
        <f t="shared" si="225"/>
        <v>8.1794956475330016E-6</v>
      </c>
      <c r="AO460">
        <f t="shared" si="235"/>
        <v>1.8791546390053136E-5</v>
      </c>
      <c r="AP460">
        <f t="shared" si="245"/>
        <v>4.317163685220902E-5</v>
      </c>
      <c r="AQ460">
        <f t="shared" si="223"/>
        <v>9.9182376469323665E-5</v>
      </c>
      <c r="AR460">
        <f t="shared" si="233"/>
        <v>2.2786126539001749E-4</v>
      </c>
      <c r="AS460">
        <f t="shared" si="243"/>
        <v>5.2348772144211189E-4</v>
      </c>
      <c r="AT460">
        <f t="shared" si="252"/>
        <v>1.2026589689634001E-3</v>
      </c>
      <c r="AU460">
        <f t="shared" si="231"/>
        <v>2.7629847585413738E-3</v>
      </c>
      <c r="AV460">
        <f t="shared" si="241"/>
        <v>6.3476720940367146E-3</v>
      </c>
      <c r="AW460">
        <f t="shared" si="219"/>
        <v>1.4583120984961114E-2</v>
      </c>
      <c r="AX460">
        <f t="shared" si="229"/>
        <v>3.3503214172295147E-2</v>
      </c>
      <c r="AY460">
        <f t="shared" si="239"/>
        <v>7.6970174012036527E-2</v>
      </c>
      <c r="AZ460">
        <f t="shared" si="249"/>
        <v>0.17680382811963369</v>
      </c>
    </row>
    <row r="461" spans="1:52" x14ac:dyDescent="0.2">
      <c r="A461">
        <v>447</v>
      </c>
      <c r="B461">
        <f t="shared" si="188"/>
        <v>44</v>
      </c>
      <c r="C461">
        <f t="shared" si="189"/>
        <v>6</v>
      </c>
      <c r="D461">
        <f t="shared" si="190"/>
        <v>1072</v>
      </c>
      <c r="E461">
        <f t="shared" si="191"/>
        <v>-772</v>
      </c>
      <c r="F461" t="e">
        <f t="shared" si="192"/>
        <v>#N/A</v>
      </c>
      <c r="G461" t="e">
        <f t="shared" si="193"/>
        <v>#N/A</v>
      </c>
      <c r="H461">
        <f t="shared" si="194"/>
        <v>2.0560674578457646E-17</v>
      </c>
      <c r="I461">
        <f t="shared" si="203"/>
        <v>4.7236026131807484E-17</v>
      </c>
      <c r="J461">
        <f t="shared" si="212"/>
        <v>1.0851989102840805E-16</v>
      </c>
      <c r="K461">
        <f t="shared" si="222"/>
        <v>2.493132406175788E-16</v>
      </c>
      <c r="L461">
        <f t="shared" si="232"/>
        <v>5.7277141875278752E-16</v>
      </c>
      <c r="M461">
        <f t="shared" si="242"/>
        <v>1.3158831730212854E-15</v>
      </c>
      <c r="N461">
        <f t="shared" si="251"/>
        <v>3.0231056724356695E-15</v>
      </c>
      <c r="O461">
        <f t="shared" si="199"/>
        <v>6.9452730258181194E-15</v>
      </c>
      <c r="P461">
        <f t="shared" si="208"/>
        <v>1.595604739952511E-14</v>
      </c>
      <c r="Q461">
        <f t="shared" si="217"/>
        <v>3.6657370800178426E-14</v>
      </c>
      <c r="R461">
        <f t="shared" si="227"/>
        <v>8.4216523073362607E-14</v>
      </c>
      <c r="S461">
        <f t="shared" si="237"/>
        <v>1.9347876303588297E-13</v>
      </c>
      <c r="T461">
        <f t="shared" si="247"/>
        <v>4.4449747365235984E-13</v>
      </c>
      <c r="U461">
        <f t="shared" si="196"/>
        <v>1.0211870335696038E-12</v>
      </c>
      <c r="V461">
        <f t="shared" si="205"/>
        <v>2.346071731211412E-12</v>
      </c>
      <c r="W461">
        <f t="shared" si="214"/>
        <v>5.3898574766951907E-12</v>
      </c>
      <c r="X461">
        <f t="shared" si="224"/>
        <v>1.2382640834296472E-11</v>
      </c>
      <c r="Y461">
        <f t="shared" si="234"/>
        <v>2.8447838313750943E-11</v>
      </c>
      <c r="Z461">
        <f t="shared" si="244"/>
        <v>6.5355970148454668E-11</v>
      </c>
      <c r="AA461">
        <f t="shared" si="186"/>
        <v>1.5014859079753045E-10</v>
      </c>
      <c r="AB461">
        <f t="shared" si="201"/>
        <v>3.4495087850849236E-10</v>
      </c>
      <c r="AC461">
        <f t="shared" si="210"/>
        <v>7.924890133949747E-10</v>
      </c>
      <c r="AD461">
        <f t="shared" si="220"/>
        <v>1.8206616520800614E-9</v>
      </c>
      <c r="AE461">
        <f t="shared" si="230"/>
        <v>4.182782089501102E-9</v>
      </c>
      <c r="AF461">
        <f t="shared" si="240"/>
        <v>9.6095098110419535E-9</v>
      </c>
      <c r="AG461">
        <f t="shared" si="250"/>
        <v>2.2076856224543524E-8</v>
      </c>
      <c r="AH461">
        <f t="shared" si="228"/>
        <v>5.07192968572784E-8</v>
      </c>
      <c r="AI461">
        <f t="shared" si="238"/>
        <v>1.1652234573312398E-7</v>
      </c>
      <c r="AJ461">
        <f t="shared" si="248"/>
        <v>2.6769805372807064E-7</v>
      </c>
      <c r="AK461">
        <f t="shared" si="226"/>
        <v>6.1500862790668418E-7</v>
      </c>
      <c r="AL461">
        <f t="shared" si="236"/>
        <v>1.4129187983707839E-6</v>
      </c>
      <c r="AM461">
        <f t="shared" si="246"/>
        <v>3.2460349988658138E-6</v>
      </c>
      <c r="AN461">
        <f t="shared" si="225"/>
        <v>7.4574301269199262E-6</v>
      </c>
      <c r="AO461">
        <f t="shared" si="235"/>
        <v>1.7132675438596497E-5</v>
      </c>
      <c r="AP461">
        <f t="shared" si="245"/>
        <v>3.9360552186027815E-5</v>
      </c>
      <c r="AQ461">
        <f t="shared" si="223"/>
        <v>9.0426803095730208E-5</v>
      </c>
      <c r="AR461">
        <f t="shared" si="233"/>
        <v>2.0774623992741217E-4</v>
      </c>
      <c r="AS461">
        <f t="shared" si="243"/>
        <v>4.7727552812287512E-4</v>
      </c>
      <c r="AT461">
        <f t="shared" si="252"/>
        <v>1.0964912280701756E-3</v>
      </c>
      <c r="AU461">
        <f t="shared" si="231"/>
        <v>2.5190753399057793E-3</v>
      </c>
      <c r="AV461">
        <f t="shared" si="241"/>
        <v>5.7873153981267316E-3</v>
      </c>
      <c r="AW461">
        <f t="shared" si="219"/>
        <v>1.329575935535437E-2</v>
      </c>
      <c r="AX461">
        <f t="shared" si="229"/>
        <v>3.0545633799864007E-2</v>
      </c>
      <c r="AY461">
        <f t="shared" si="239"/>
        <v>7.0175438596235928E-2</v>
      </c>
      <c r="AZ461">
        <f t="shared" si="249"/>
        <v>0.16121653858511018</v>
      </c>
    </row>
    <row r="462" spans="1:52" x14ac:dyDescent="0.2">
      <c r="A462">
        <v>448</v>
      </c>
      <c r="B462">
        <f t="shared" si="188"/>
        <v>44</v>
      </c>
      <c r="C462">
        <f t="shared" si="189"/>
        <v>7</v>
      </c>
      <c r="D462">
        <f t="shared" si="190"/>
        <v>1074.6666666666667</v>
      </c>
      <c r="E462">
        <f t="shared" si="191"/>
        <v>-774.66666666666674</v>
      </c>
      <c r="F462" t="e">
        <f t="shared" si="192"/>
        <v>#N/A</v>
      </c>
      <c r="G462" t="e">
        <f t="shared" si="193"/>
        <v>#N/A</v>
      </c>
      <c r="H462">
        <f t="shared" si="194"/>
        <v>1.8745629393107092E-17</v>
      </c>
      <c r="I462">
        <f t="shared" si="203"/>
        <v>4.3066147294492218E-17</v>
      </c>
      <c r="J462">
        <f t="shared" si="212"/>
        <v>9.8940025106486109E-17</v>
      </c>
      <c r="K462">
        <f t="shared" si="222"/>
        <v>2.2730448816637269E-16</v>
      </c>
      <c r="L462">
        <f t="shared" si="232"/>
        <v>5.2220858328030878E-16</v>
      </c>
      <c r="M462">
        <f t="shared" si="242"/>
        <v>1.1997202811588503E-15</v>
      </c>
      <c r="N462">
        <f t="shared" si="251"/>
        <v>2.7562334268474937E-15</v>
      </c>
      <c r="O462">
        <f t="shared" si="199"/>
        <v>6.332161606815137E-15</v>
      </c>
      <c r="P462">
        <f t="shared" si="208"/>
        <v>1.4547487242647859E-14</v>
      </c>
      <c r="Q462">
        <f t="shared" si="217"/>
        <v>3.3421349329939907E-14</v>
      </c>
      <c r="R462">
        <f t="shared" si="227"/>
        <v>7.6782097994166459E-14</v>
      </c>
      <c r="S462">
        <f t="shared" si="237"/>
        <v>1.7639893931824033E-13</v>
      </c>
      <c r="T462">
        <f t="shared" si="247"/>
        <v>4.0525834283616751E-13</v>
      </c>
      <c r="U462">
        <f t="shared" si="196"/>
        <v>9.3103918352946013E-13</v>
      </c>
      <c r="V462">
        <f t="shared" si="205"/>
        <v>2.1389663571161472E-12</v>
      </c>
      <c r="W462">
        <f t="shared" si="214"/>
        <v>4.914054271626638E-12</v>
      </c>
      <c r="X462">
        <f t="shared" si="224"/>
        <v>1.1289532116367347E-11</v>
      </c>
      <c r="Y462">
        <f t="shared" si="234"/>
        <v>2.5936533941514733E-11</v>
      </c>
      <c r="Z462">
        <f t="shared" si="244"/>
        <v>5.9586507745885487E-11</v>
      </c>
      <c r="AA462">
        <f t="shared" si="186"/>
        <v>1.368938468554335E-10</v>
      </c>
      <c r="AB462">
        <f t="shared" si="201"/>
        <v>3.1449947338410499E-10</v>
      </c>
      <c r="AC462">
        <f t="shared" si="210"/>
        <v>7.2253005544751053E-10</v>
      </c>
      <c r="AD462">
        <f t="shared" si="220"/>
        <v>1.659938172256944E-9</v>
      </c>
      <c r="AE462">
        <f t="shared" si="230"/>
        <v>3.8135364957366728E-9</v>
      </c>
      <c r="AF462">
        <f t="shared" si="240"/>
        <v>8.7612061987477489E-9</v>
      </c>
      <c r="AG462">
        <f t="shared" si="250"/>
        <v>2.0127966296582732E-8</v>
      </c>
      <c r="AH462">
        <f t="shared" si="228"/>
        <v>4.62419235486407E-8</v>
      </c>
      <c r="AI462">
        <f t="shared" si="238"/>
        <v>1.0623604302444447E-7</v>
      </c>
      <c r="AJ462">
        <f t="shared" si="248"/>
        <v>2.440663357271468E-7</v>
      </c>
      <c r="AK462">
        <f t="shared" si="226"/>
        <v>5.6071719671985519E-7</v>
      </c>
      <c r="AL462">
        <f t="shared" si="236"/>
        <v>1.2881898429812932E-6</v>
      </c>
      <c r="AM462">
        <f t="shared" si="246"/>
        <v>2.9594831071130014E-6</v>
      </c>
      <c r="AN462">
        <f t="shared" si="225"/>
        <v>6.7991067535644374E-6</v>
      </c>
      <c r="AO462">
        <f t="shared" si="235"/>
        <v>1.5620245486537402E-5</v>
      </c>
      <c r="AP462">
        <f t="shared" si="245"/>
        <v>3.5885900590070752E-5</v>
      </c>
      <c r="AQ462">
        <f t="shared" si="223"/>
        <v>8.2444149950802804E-5</v>
      </c>
      <c r="AR462">
        <f t="shared" si="233"/>
        <v>1.8940691885523198E-4</v>
      </c>
      <c r="AS462">
        <f t="shared" si="243"/>
        <v>4.3514283222812383E-4</v>
      </c>
      <c r="AT462">
        <f t="shared" si="252"/>
        <v>9.9969571113839328E-4</v>
      </c>
      <c r="AU462">
        <f t="shared" si="231"/>
        <v>2.2966976377645273E-3</v>
      </c>
      <c r="AV462">
        <f t="shared" si="241"/>
        <v>5.276425596851376E-3</v>
      </c>
      <c r="AW462">
        <f t="shared" si="219"/>
        <v>1.2122042806734849E-2</v>
      </c>
      <c r="AX462">
        <f t="shared" si="229"/>
        <v>2.7849141262599915E-2</v>
      </c>
      <c r="AY462">
        <f t="shared" si="239"/>
        <v>6.3980525512816938E-2</v>
      </c>
      <c r="AZ462">
        <f t="shared" si="249"/>
        <v>0.14698797426010388</v>
      </c>
    </row>
    <row r="463" spans="1:52" x14ac:dyDescent="0.2">
      <c r="A463">
        <v>449</v>
      </c>
      <c r="B463">
        <f>FLOOR(A463-1,10)/10</f>
        <v>44</v>
      </c>
      <c r="C463">
        <f t="shared" si="189"/>
        <v>8</v>
      </c>
      <c r="D463">
        <f>(B463+C463/9)*$C$3</f>
        <v>1077.3333333333333</v>
      </c>
      <c r="E463">
        <f>$G$11-D463</f>
        <v>-777.33333333333326</v>
      </c>
      <c r="F463" t="e">
        <f>IF(E463&lt;0,NA(),D463)</f>
        <v>#N/A</v>
      </c>
      <c r="G463" t="e">
        <f>IF(E463&lt;0,NA(),SUM(H463:AZ463))</f>
        <v>#N/A</v>
      </c>
      <c r="H463">
        <f t="shared" si="194"/>
        <v>1.7090811879873675E-17</v>
      </c>
      <c r="I463">
        <f t="shared" si="203"/>
        <v>3.9264374983949494E-17</v>
      </c>
      <c r="J463">
        <f t="shared" si="212"/>
        <v>9.0205845908098709E-17</v>
      </c>
      <c r="K463">
        <f t="shared" si="222"/>
        <v>2.0723861361149877E-16</v>
      </c>
      <c r="L463">
        <f t="shared" si="232"/>
        <v>4.7610930909478792E-16</v>
      </c>
      <c r="M463">
        <f t="shared" si="242"/>
        <v>1.0938119603119118E-15</v>
      </c>
      <c r="N463">
        <f t="shared" si="251"/>
        <v>2.5129199989727593E-15</v>
      </c>
      <c r="O463">
        <f t="shared" si="199"/>
        <v>5.7731741381183206E-15</v>
      </c>
      <c r="P463">
        <f t="shared" si="208"/>
        <v>1.3263271271135882E-14</v>
      </c>
      <c r="Q463">
        <f t="shared" si="217"/>
        <v>3.0470995782066445E-14</v>
      </c>
      <c r="R463">
        <f t="shared" si="227"/>
        <v>7.0003965459962647E-14</v>
      </c>
      <c r="S463">
        <f t="shared" si="237"/>
        <v>1.608268799342567E-13</v>
      </c>
      <c r="T463">
        <f t="shared" si="247"/>
        <v>3.6948314483957272E-13</v>
      </c>
      <c r="U463">
        <f t="shared" si="196"/>
        <v>8.4884936135269685E-13</v>
      </c>
      <c r="V463">
        <f t="shared" si="205"/>
        <v>1.9501437300522533E-12</v>
      </c>
      <c r="W463">
        <f t="shared" si="214"/>
        <v>4.4802537894375956E-12</v>
      </c>
      <c r="X463">
        <f t="shared" si="224"/>
        <v>1.0292920315792398E-11</v>
      </c>
      <c r="Y463">
        <f t="shared" si="234"/>
        <v>2.3646921269732583E-11</v>
      </c>
      <c r="Z463">
        <f t="shared" si="244"/>
        <v>5.4326359126572431E-11</v>
      </c>
      <c r="AA463">
        <f t="shared" si="186"/>
        <v>1.2480919872334385E-10</v>
      </c>
      <c r="AB463">
        <f t="shared" si="201"/>
        <v>2.8673624252400628E-10</v>
      </c>
      <c r="AC463">
        <f t="shared" si="210"/>
        <v>6.5874690021071379E-10</v>
      </c>
      <c r="AD463">
        <f t="shared" si="220"/>
        <v>1.5134029612628859E-9</v>
      </c>
      <c r="AE463">
        <f t="shared" si="230"/>
        <v>3.4768869841006376E-9</v>
      </c>
      <c r="AF463">
        <f t="shared" si="240"/>
        <v>7.9877887182940097E-9</v>
      </c>
      <c r="AG463">
        <f t="shared" si="250"/>
        <v>1.8351119521536408E-8</v>
      </c>
      <c r="AH463">
        <f t="shared" si="228"/>
        <v>4.2159801613485702E-8</v>
      </c>
      <c r="AI463">
        <f t="shared" si="238"/>
        <v>9.6857789520824752E-8</v>
      </c>
      <c r="AJ463">
        <f t="shared" si="248"/>
        <v>2.2252076698244091E-7</v>
      </c>
      <c r="AK463">
        <f t="shared" si="226"/>
        <v>5.1121847797081694E-7</v>
      </c>
      <c r="AL463">
        <f t="shared" si="236"/>
        <v>1.174471649378331E-6</v>
      </c>
      <c r="AM463">
        <f t="shared" si="246"/>
        <v>2.698227303263082E-6</v>
      </c>
      <c r="AN463">
        <f t="shared" si="225"/>
        <v>6.1988985293327765E-6</v>
      </c>
      <c r="AO463">
        <f t="shared" si="235"/>
        <v>1.4241329086876202E-5</v>
      </c>
      <c r="AP463">
        <f t="shared" si="245"/>
        <v>3.2717982590132244E-5</v>
      </c>
      <c r="AQ463">
        <f t="shared" si="223"/>
        <v>7.5166185560213088E-5</v>
      </c>
      <c r="AR463">
        <f t="shared" si="233"/>
        <v>1.7268654740883733E-4</v>
      </c>
      <c r="AS463">
        <f t="shared" si="243"/>
        <v>3.9672950587729791E-4</v>
      </c>
      <c r="AT463">
        <f t="shared" si="252"/>
        <v>9.1144506156007744E-4</v>
      </c>
      <c r="AU463">
        <f t="shared" si="231"/>
        <v>2.0939508857684627E-3</v>
      </c>
      <c r="AV463">
        <f t="shared" si="241"/>
        <v>4.8106358758536359E-3</v>
      </c>
      <c r="AW463">
        <f t="shared" si="219"/>
        <v>1.1051939034165585E-2</v>
      </c>
      <c r="AX463">
        <f t="shared" si="229"/>
        <v>2.5390688376147059E-2</v>
      </c>
      <c r="AY463">
        <f t="shared" si="239"/>
        <v>5.8332483939838579E-2</v>
      </c>
      <c r="AZ463">
        <f t="shared" si="249"/>
        <v>0.1340127504531386</v>
      </c>
    </row>
    <row r="464" spans="1:52" x14ac:dyDescent="0.2">
      <c r="A464">
        <v>450</v>
      </c>
      <c r="B464">
        <f>FLOOR(A464-1,10)/10</f>
        <v>44</v>
      </c>
      <c r="C464">
        <f t="shared" si="189"/>
        <v>9</v>
      </c>
      <c r="D464">
        <f>(B464+C464/9)*$C$3</f>
        <v>1080</v>
      </c>
      <c r="E464">
        <f>$G$11-D464</f>
        <v>-780</v>
      </c>
      <c r="F464" t="e">
        <f>IF(E464&lt;0,NA(),D464)</f>
        <v>#N/A</v>
      </c>
      <c r="G464" t="e">
        <f>IF(E464&lt;0,NA(),SUM(H464:AZ464))</f>
        <v>#N/A</v>
      </c>
      <c r="H464">
        <f t="shared" si="194"/>
        <v>1.558207753859878E-17</v>
      </c>
      <c r="I464">
        <f t="shared" si="203"/>
        <v>3.5798213672049207E-17</v>
      </c>
      <c r="J464">
        <f t="shared" si="212"/>
        <v>8.2242698313830893E-17</v>
      </c>
      <c r="K464">
        <f t="shared" si="222"/>
        <v>1.8894410452722929E-16</v>
      </c>
      <c r="L464">
        <f t="shared" si="232"/>
        <v>4.3407956411363073E-16</v>
      </c>
      <c r="M464">
        <f t="shared" si="242"/>
        <v>9.9725296247031895E-16</v>
      </c>
      <c r="N464">
        <f t="shared" si="251"/>
        <v>2.2910856750111426E-15</v>
      </c>
      <c r="O464">
        <f t="shared" si="199"/>
        <v>5.2635326920851614E-15</v>
      </c>
      <c r="P464">
        <f t="shared" si="208"/>
        <v>1.209242268974268E-14</v>
      </c>
      <c r="Q464">
        <f t="shared" si="217"/>
        <v>2.7781092103272481E-14</v>
      </c>
      <c r="R464">
        <f t="shared" si="227"/>
        <v>6.3824189598100438E-14</v>
      </c>
      <c r="S464">
        <f t="shared" si="237"/>
        <v>1.4662948320071373E-13</v>
      </c>
      <c r="T464">
        <f t="shared" si="247"/>
        <v>3.3686609229345048E-13</v>
      </c>
      <c r="U464">
        <f t="shared" si="196"/>
        <v>7.73915052143532E-13</v>
      </c>
      <c r="V464">
        <f t="shared" si="205"/>
        <v>1.7779898946094333E-12</v>
      </c>
      <c r="W464">
        <f t="shared" si="214"/>
        <v>4.0847481342784159E-12</v>
      </c>
      <c r="X464">
        <f t="shared" si="224"/>
        <v>9.3842869248456497E-12</v>
      </c>
      <c r="Y464">
        <f t="shared" si="234"/>
        <v>2.1559429906780766E-11</v>
      </c>
      <c r="Z464">
        <f t="shared" si="244"/>
        <v>4.9530563337185893E-11</v>
      </c>
      <c r="AA464">
        <f t="shared" si="186"/>
        <v>1.1379135325500378E-10</v>
      </c>
      <c r="AB464">
        <f t="shared" si="201"/>
        <v>2.6142388059381872E-10</v>
      </c>
      <c r="AC464">
        <f t="shared" si="210"/>
        <v>6.0059436319012189E-10</v>
      </c>
      <c r="AD464">
        <f t="shared" si="220"/>
        <v>1.3798035140339697E-9</v>
      </c>
      <c r="AE464">
        <f t="shared" si="230"/>
        <v>3.1699560535798992E-9</v>
      </c>
      <c r="AF464">
        <f t="shared" si="240"/>
        <v>7.2826466083202471E-9</v>
      </c>
      <c r="AG464">
        <f t="shared" si="250"/>
        <v>1.6731128358004412E-8</v>
      </c>
      <c r="AH464">
        <f t="shared" si="228"/>
        <v>3.8438039244167821E-8</v>
      </c>
      <c r="AI464">
        <f t="shared" si="238"/>
        <v>8.8307424898174111E-8</v>
      </c>
      <c r="AJ464">
        <f t="shared" si="248"/>
        <v>2.0287718742911363E-7</v>
      </c>
      <c r="AK464">
        <f t="shared" si="226"/>
        <v>4.6608938293249603E-7</v>
      </c>
      <c r="AL464">
        <f t="shared" si="236"/>
        <v>1.0707922149122809E-6</v>
      </c>
      <c r="AM464">
        <f t="shared" si="246"/>
        <v>2.4600345116267376E-6</v>
      </c>
      <c r="AN464">
        <f t="shared" si="225"/>
        <v>5.6516751934831363E-6</v>
      </c>
      <c r="AO464">
        <f t="shared" si="235"/>
        <v>1.2984139995463257E-5</v>
      </c>
      <c r="AP464">
        <f t="shared" si="245"/>
        <v>2.9829720507679708E-5</v>
      </c>
      <c r="AQ464">
        <f t="shared" si="223"/>
        <v>6.8530701754386002E-5</v>
      </c>
      <c r="AR464">
        <f t="shared" si="233"/>
        <v>1.5744220874411129E-4</v>
      </c>
      <c r="AS464">
        <f t="shared" si="243"/>
        <v>3.6170721238292089E-4</v>
      </c>
      <c r="AT464">
        <f t="shared" si="252"/>
        <v>8.3098495970964812E-4</v>
      </c>
      <c r="AU464">
        <f t="shared" si="231"/>
        <v>1.9091021124915007E-3</v>
      </c>
      <c r="AV464">
        <f t="shared" si="241"/>
        <v>4.3859649122807032E-3</v>
      </c>
      <c r="AW464">
        <f t="shared" si="219"/>
        <v>1.0076301359623119E-2</v>
      </c>
      <c r="AX464">
        <f t="shared" si="229"/>
        <v>2.3149261592506919E-2</v>
      </c>
      <c r="AY464">
        <f t="shared" si="239"/>
        <v>5.3183037421416487E-2</v>
      </c>
      <c r="AZ464">
        <f t="shared" si="249"/>
        <v>0.12218251846832767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464"/>
  <sheetViews>
    <sheetView workbookViewId="0">
      <pane xSplit="7" ySplit="14" topLeftCell="H15" activePane="bottomRight" state="frozen"/>
      <selection pane="topRight" activeCell="H1" sqref="H1"/>
      <selection pane="bottomLeft" activeCell="A12" sqref="A12"/>
      <selection pane="bottomRight" activeCell="C10" sqref="C10"/>
    </sheetView>
  </sheetViews>
  <sheetFormatPr defaultRowHeight="13.2" x14ac:dyDescent="0.2"/>
  <sheetData>
    <row r="1" spans="1:52" x14ac:dyDescent="0.2">
      <c r="A1" t="s">
        <v>46</v>
      </c>
      <c r="B1">
        <v>3</v>
      </c>
      <c r="C1" s="2">
        <f>'5.po_repeat'!E3</f>
        <v>20</v>
      </c>
    </row>
    <row r="2" spans="1:52" x14ac:dyDescent="0.2">
      <c r="A2" t="s">
        <v>47</v>
      </c>
      <c r="B2">
        <v>3</v>
      </c>
      <c r="C2" s="2">
        <f>'5.po_repeat'!E4</f>
        <v>20</v>
      </c>
    </row>
    <row r="3" spans="1:52" x14ac:dyDescent="0.2">
      <c r="A3" t="s">
        <v>48</v>
      </c>
      <c r="B3">
        <v>3</v>
      </c>
      <c r="C3" s="2">
        <f>'5.po_repeat'!E5</f>
        <v>24</v>
      </c>
    </row>
    <row r="4" spans="1:52" x14ac:dyDescent="0.2">
      <c r="A4" t="s">
        <v>38</v>
      </c>
      <c r="B4">
        <v>3</v>
      </c>
      <c r="C4" s="2">
        <f>'5.po_repeat'!E6</f>
        <v>1</v>
      </c>
    </row>
    <row r="5" spans="1:52" x14ac:dyDescent="0.2">
      <c r="A5" t="s">
        <v>39</v>
      </c>
      <c r="B5">
        <v>3</v>
      </c>
      <c r="C5" s="4">
        <f>LN(2)/C4</f>
        <v>0.69314718055994529</v>
      </c>
    </row>
    <row r="6" spans="1:52" x14ac:dyDescent="0.2">
      <c r="A6" t="s">
        <v>37</v>
      </c>
      <c r="B6">
        <v>3</v>
      </c>
      <c r="C6" s="2">
        <f>'5.po_repeat'!E7</f>
        <v>20</v>
      </c>
    </row>
    <row r="7" spans="1:52" x14ac:dyDescent="0.2">
      <c r="A7" t="s">
        <v>50</v>
      </c>
      <c r="B7">
        <v>3</v>
      </c>
      <c r="C7" s="4">
        <f>LN(2)/C6</f>
        <v>3.4657359027997263E-2</v>
      </c>
    </row>
    <row r="8" spans="1:52" x14ac:dyDescent="0.2">
      <c r="A8" t="s">
        <v>40</v>
      </c>
      <c r="B8">
        <v>3</v>
      </c>
      <c r="C8" s="2">
        <f>'5.po_repeat'!E9</f>
        <v>0.8</v>
      </c>
    </row>
    <row r="9" spans="1:52" x14ac:dyDescent="0.2">
      <c r="A9" t="s">
        <v>51</v>
      </c>
      <c r="B9">
        <v>3</v>
      </c>
      <c r="C9" s="2">
        <f>'5.po_repeat'!E8</f>
        <v>60</v>
      </c>
    </row>
    <row r="10" spans="1:52" x14ac:dyDescent="0.2">
      <c r="A10" t="s">
        <v>52</v>
      </c>
      <c r="B10">
        <v>3</v>
      </c>
      <c r="C10" s="4">
        <f>C1*C8*C5/C9/(C5-C7)</f>
        <v>0.2807017543859649</v>
      </c>
      <c r="E10" t="s">
        <v>54</v>
      </c>
      <c r="F10">
        <v>0</v>
      </c>
      <c r="G10" s="3">
        <f>'5.po_repeat'!H4</f>
        <v>300</v>
      </c>
    </row>
    <row r="11" spans="1:52" x14ac:dyDescent="0.2">
      <c r="A11" t="s">
        <v>53</v>
      </c>
      <c r="B11">
        <v>3</v>
      </c>
      <c r="C11" s="4">
        <f>C2*C8*C5/C9/(C5-C7)</f>
        <v>0.2807017543859649</v>
      </c>
      <c r="E11" t="s">
        <v>66</v>
      </c>
      <c r="F11">
        <v>0</v>
      </c>
      <c r="G11">
        <f>IF(G10&gt;G12,G12,G10)</f>
        <v>300</v>
      </c>
    </row>
    <row r="12" spans="1:52" x14ac:dyDescent="0.2">
      <c r="E12" t="s">
        <v>84</v>
      </c>
      <c r="F12">
        <v>0</v>
      </c>
      <c r="G12">
        <f>'5.po_repeat'!H5</f>
        <v>1032</v>
      </c>
    </row>
    <row r="14" spans="1:52" x14ac:dyDescent="0.2">
      <c r="A14" t="s">
        <v>42</v>
      </c>
      <c r="B14" t="s">
        <v>55</v>
      </c>
      <c r="C14" t="s">
        <v>56</v>
      </c>
      <c r="D14" t="s">
        <v>57</v>
      </c>
      <c r="E14" t="s">
        <v>58</v>
      </c>
      <c r="F14" t="s">
        <v>59</v>
      </c>
      <c r="G14" t="s">
        <v>85</v>
      </c>
      <c r="H14">
        <v>1</v>
      </c>
      <c r="I14">
        <v>2</v>
      </c>
      <c r="J14">
        <v>3</v>
      </c>
      <c r="K14">
        <v>4</v>
      </c>
      <c r="L14">
        <v>5</v>
      </c>
      <c r="M14">
        <v>6</v>
      </c>
      <c r="N14">
        <v>7</v>
      </c>
      <c r="O14">
        <v>8</v>
      </c>
      <c r="P14">
        <v>9</v>
      </c>
      <c r="Q14">
        <v>10</v>
      </c>
      <c r="R14">
        <v>11</v>
      </c>
      <c r="S14">
        <v>12</v>
      </c>
      <c r="T14">
        <v>13</v>
      </c>
      <c r="U14">
        <v>14</v>
      </c>
      <c r="V14">
        <v>15</v>
      </c>
      <c r="W14">
        <v>16</v>
      </c>
      <c r="X14">
        <v>17</v>
      </c>
      <c r="Y14">
        <v>18</v>
      </c>
      <c r="Z14">
        <v>19</v>
      </c>
      <c r="AA14">
        <v>20</v>
      </c>
      <c r="AB14">
        <v>21</v>
      </c>
      <c r="AC14">
        <v>22</v>
      </c>
      <c r="AD14">
        <v>23</v>
      </c>
      <c r="AE14">
        <v>24</v>
      </c>
      <c r="AF14">
        <v>25</v>
      </c>
      <c r="AG14">
        <v>26</v>
      </c>
      <c r="AH14">
        <v>27</v>
      </c>
      <c r="AI14">
        <v>28</v>
      </c>
      <c r="AJ14">
        <v>29</v>
      </c>
      <c r="AK14">
        <v>30</v>
      </c>
      <c r="AL14">
        <v>31</v>
      </c>
      <c r="AM14">
        <v>32</v>
      </c>
      <c r="AN14">
        <v>33</v>
      </c>
      <c r="AO14">
        <v>34</v>
      </c>
      <c r="AP14">
        <v>35</v>
      </c>
      <c r="AQ14">
        <v>36</v>
      </c>
      <c r="AR14">
        <v>37</v>
      </c>
      <c r="AS14">
        <v>38</v>
      </c>
      <c r="AT14">
        <v>39</v>
      </c>
      <c r="AU14">
        <v>40</v>
      </c>
      <c r="AV14">
        <v>41</v>
      </c>
      <c r="AW14">
        <v>42</v>
      </c>
      <c r="AX14">
        <v>43</v>
      </c>
      <c r="AY14">
        <v>44</v>
      </c>
      <c r="AZ14">
        <v>45</v>
      </c>
    </row>
    <row r="15" spans="1:52" s="1" customFormat="1" x14ac:dyDescent="0.2">
      <c r="A15" s="1">
        <v>1</v>
      </c>
      <c r="B15" s="1">
        <f t="shared" ref="B15:B78" si="0">FLOOR(A15-1,10)/10</f>
        <v>0</v>
      </c>
      <c r="C15" s="1">
        <f t="shared" ref="C15:C78" si="1">MOD(A15-1,10)</f>
        <v>0</v>
      </c>
      <c r="D15" s="1">
        <f t="shared" ref="D15:D78" si="2">(B15+C15/9)*$C$3</f>
        <v>0</v>
      </c>
      <c r="E15" s="1">
        <f t="shared" ref="E15:E78" si="3">$G$11-D15</f>
        <v>300</v>
      </c>
      <c r="F15" s="1">
        <f t="shared" ref="F15:F78" si="4">IF(E15&lt;0,NA(),D15)</f>
        <v>0</v>
      </c>
      <c r="G15" s="1">
        <f t="shared" ref="G15:G78" si="5">IF(E15&lt;0,NA(),SUM(H15:AZ15))</f>
        <v>0</v>
      </c>
      <c r="H15" s="1">
        <f t="shared" ref="H15:H78" si="6">$C$10*(EXP(-$C$7*D15)-EXP(-$C$5*D15))</f>
        <v>0</v>
      </c>
    </row>
    <row r="16" spans="1:52" x14ac:dyDescent="0.2">
      <c r="A16">
        <v>2</v>
      </c>
      <c r="B16">
        <f t="shared" si="0"/>
        <v>0</v>
      </c>
      <c r="C16">
        <f t="shared" si="1"/>
        <v>1</v>
      </c>
      <c r="D16">
        <f t="shared" si="2"/>
        <v>2.6666666666666665</v>
      </c>
      <c r="E16">
        <f t="shared" si="3"/>
        <v>297.33333333333331</v>
      </c>
      <c r="F16">
        <f t="shared" si="4"/>
        <v>2.6666666666666665</v>
      </c>
      <c r="G16">
        <f t="shared" si="5"/>
        <v>0.21171434591476704</v>
      </c>
      <c r="H16">
        <f t="shared" si="6"/>
        <v>0.21171434591476704</v>
      </c>
    </row>
    <row r="17" spans="1:9" x14ac:dyDescent="0.2">
      <c r="A17">
        <v>3</v>
      </c>
      <c r="B17">
        <f t="shared" si="0"/>
        <v>0</v>
      </c>
      <c r="C17">
        <f t="shared" si="1"/>
        <v>2</v>
      </c>
      <c r="D17">
        <f t="shared" si="2"/>
        <v>5.333333333333333</v>
      </c>
      <c r="E17">
        <f t="shared" si="3"/>
        <v>294.66666666666669</v>
      </c>
      <c r="F17">
        <f t="shared" si="4"/>
        <v>5.333333333333333</v>
      </c>
      <c r="G17">
        <f t="shared" si="5"/>
        <v>0.226367650443729</v>
      </c>
      <c r="H17">
        <f t="shared" si="6"/>
        <v>0.226367650443729</v>
      </c>
    </row>
    <row r="18" spans="1:9" x14ac:dyDescent="0.2">
      <c r="A18">
        <v>4</v>
      </c>
      <c r="B18">
        <f t="shared" si="0"/>
        <v>0</v>
      </c>
      <c r="C18">
        <f t="shared" si="1"/>
        <v>3</v>
      </c>
      <c r="D18">
        <f t="shared" si="2"/>
        <v>8</v>
      </c>
      <c r="E18">
        <f t="shared" si="3"/>
        <v>292</v>
      </c>
      <c r="F18">
        <f t="shared" si="4"/>
        <v>8</v>
      </c>
      <c r="G18">
        <f t="shared" si="5"/>
        <v>0.21163565845759974</v>
      </c>
      <c r="H18">
        <f t="shared" si="6"/>
        <v>0.21163565845759974</v>
      </c>
    </row>
    <row r="19" spans="1:9" x14ac:dyDescent="0.2">
      <c r="A19">
        <v>5</v>
      </c>
      <c r="B19">
        <f t="shared" si="0"/>
        <v>0</v>
      </c>
      <c r="C19">
        <f t="shared" si="1"/>
        <v>4</v>
      </c>
      <c r="D19">
        <f t="shared" si="2"/>
        <v>10.666666666666666</v>
      </c>
      <c r="E19">
        <f t="shared" si="3"/>
        <v>289.33333333333331</v>
      </c>
      <c r="F19">
        <f t="shared" si="4"/>
        <v>10.666666666666666</v>
      </c>
      <c r="G19">
        <f t="shared" si="5"/>
        <v>0.19377999836034918</v>
      </c>
      <c r="H19">
        <f t="shared" si="6"/>
        <v>0.19377999836034918</v>
      </c>
    </row>
    <row r="20" spans="1:9" x14ac:dyDescent="0.2">
      <c r="A20">
        <v>6</v>
      </c>
      <c r="B20">
        <f t="shared" si="0"/>
        <v>0</v>
      </c>
      <c r="C20">
        <f t="shared" si="1"/>
        <v>5</v>
      </c>
      <c r="D20">
        <f t="shared" si="2"/>
        <v>13.333333333333334</v>
      </c>
      <c r="E20">
        <f t="shared" si="3"/>
        <v>286.66666666666669</v>
      </c>
      <c r="F20">
        <f t="shared" si="4"/>
        <v>13.333333333333334</v>
      </c>
      <c r="G20">
        <f t="shared" si="5"/>
        <v>0.1768038281196346</v>
      </c>
      <c r="H20">
        <f t="shared" si="6"/>
        <v>0.1768038281196346</v>
      </c>
    </row>
    <row r="21" spans="1:9" x14ac:dyDescent="0.2">
      <c r="A21">
        <v>7</v>
      </c>
      <c r="B21">
        <f t="shared" si="0"/>
        <v>0</v>
      </c>
      <c r="C21">
        <f t="shared" si="1"/>
        <v>6</v>
      </c>
      <c r="D21">
        <f t="shared" si="2"/>
        <v>16</v>
      </c>
      <c r="E21">
        <f t="shared" si="3"/>
        <v>284</v>
      </c>
      <c r="F21">
        <f t="shared" si="4"/>
        <v>16</v>
      </c>
      <c r="G21">
        <f t="shared" si="5"/>
        <v>0.16121653858511018</v>
      </c>
      <c r="H21">
        <f t="shared" si="6"/>
        <v>0.16121653858511018</v>
      </c>
    </row>
    <row r="22" spans="1:9" x14ac:dyDescent="0.2">
      <c r="A22">
        <v>8</v>
      </c>
      <c r="B22">
        <f t="shared" si="0"/>
        <v>0</v>
      </c>
      <c r="C22">
        <f t="shared" si="1"/>
        <v>7</v>
      </c>
      <c r="D22">
        <f t="shared" si="2"/>
        <v>18.666666666666668</v>
      </c>
      <c r="E22">
        <f t="shared" si="3"/>
        <v>281.33333333333331</v>
      </c>
      <c r="F22">
        <f t="shared" si="4"/>
        <v>18.666666666666668</v>
      </c>
      <c r="G22">
        <f t="shared" si="5"/>
        <v>0.14698797426010426</v>
      </c>
      <c r="H22">
        <f t="shared" si="6"/>
        <v>0.14698797426010426</v>
      </c>
    </row>
    <row r="23" spans="1:9" x14ac:dyDescent="0.2">
      <c r="A23">
        <v>9</v>
      </c>
      <c r="B23">
        <f t="shared" si="0"/>
        <v>0</v>
      </c>
      <c r="C23">
        <f t="shared" si="1"/>
        <v>8</v>
      </c>
      <c r="D23">
        <f t="shared" si="2"/>
        <v>21.333333333333332</v>
      </c>
      <c r="E23">
        <f t="shared" si="3"/>
        <v>278.66666666666669</v>
      </c>
      <c r="F23">
        <f t="shared" si="4"/>
        <v>21.333333333333332</v>
      </c>
      <c r="G23">
        <f t="shared" si="5"/>
        <v>0.13401275045313824</v>
      </c>
      <c r="H23">
        <f t="shared" si="6"/>
        <v>0.13401275045313824</v>
      </c>
    </row>
    <row r="24" spans="1:9" x14ac:dyDescent="0.2">
      <c r="A24">
        <v>10</v>
      </c>
      <c r="B24">
        <f t="shared" si="0"/>
        <v>0</v>
      </c>
      <c r="C24">
        <f t="shared" si="1"/>
        <v>9</v>
      </c>
      <c r="D24">
        <f t="shared" si="2"/>
        <v>24</v>
      </c>
      <c r="E24">
        <f t="shared" si="3"/>
        <v>276</v>
      </c>
      <c r="F24">
        <f t="shared" si="4"/>
        <v>24</v>
      </c>
      <c r="G24">
        <f t="shared" si="5"/>
        <v>0.12218251846832767</v>
      </c>
      <c r="H24">
        <f t="shared" si="6"/>
        <v>0.12218251846832767</v>
      </c>
    </row>
    <row r="25" spans="1:9" s="1" customFormat="1" x14ac:dyDescent="0.2">
      <c r="A25" s="1">
        <v>11</v>
      </c>
      <c r="B25" s="1">
        <f t="shared" si="0"/>
        <v>1</v>
      </c>
      <c r="C25" s="1">
        <f t="shared" si="1"/>
        <v>0</v>
      </c>
      <c r="D25" s="1">
        <f t="shared" si="2"/>
        <v>24</v>
      </c>
      <c r="E25" s="1">
        <f t="shared" si="3"/>
        <v>276</v>
      </c>
      <c r="F25" s="1">
        <f t="shared" si="4"/>
        <v>24</v>
      </c>
      <c r="G25" s="1">
        <f t="shared" si="5"/>
        <v>0.12218251846832767</v>
      </c>
      <c r="H25" s="1">
        <f t="shared" si="6"/>
        <v>0.12218251846832767</v>
      </c>
      <c r="I25" s="1">
        <f t="shared" ref="I25:I88" si="7">$C$11*(EXP(-$C$7*($D25-($I$14-1)*$C$3))-EXP(-$C$5*($D25-($I$14-1)*$C$3)))</f>
        <v>0</v>
      </c>
    </row>
    <row r="26" spans="1:9" x14ac:dyDescent="0.2">
      <c r="A26">
        <v>12</v>
      </c>
      <c r="B26">
        <f t="shared" si="0"/>
        <v>1</v>
      </c>
      <c r="C26">
        <f t="shared" si="1"/>
        <v>1</v>
      </c>
      <c r="D26">
        <f t="shared" si="2"/>
        <v>26.666666666666668</v>
      </c>
      <c r="E26">
        <f t="shared" si="3"/>
        <v>273.33333333333331</v>
      </c>
      <c r="F26">
        <f t="shared" si="4"/>
        <v>26.666666666666668</v>
      </c>
      <c r="G26">
        <f t="shared" si="5"/>
        <v>0.32311090833017941</v>
      </c>
      <c r="H26">
        <f t="shared" si="6"/>
        <v>0.11139656241541236</v>
      </c>
      <c r="I26">
        <f t="shared" si="7"/>
        <v>0.21171434591476707</v>
      </c>
    </row>
    <row r="27" spans="1:9" x14ac:dyDescent="0.2">
      <c r="A27">
        <v>13</v>
      </c>
      <c r="B27">
        <f t="shared" si="0"/>
        <v>1</v>
      </c>
      <c r="C27">
        <f t="shared" si="1"/>
        <v>2</v>
      </c>
      <c r="D27">
        <f t="shared" si="2"/>
        <v>29.333333333333336</v>
      </c>
      <c r="E27">
        <f t="shared" si="3"/>
        <v>270.66666666666669</v>
      </c>
      <c r="F27">
        <f t="shared" si="4"/>
        <v>29.333333333333336</v>
      </c>
      <c r="G27">
        <f t="shared" si="5"/>
        <v>0.32793040353333242</v>
      </c>
      <c r="H27">
        <f t="shared" si="6"/>
        <v>0.1015627530896034</v>
      </c>
      <c r="I27">
        <f t="shared" si="7"/>
        <v>0.226367650443729</v>
      </c>
    </row>
    <row r="28" spans="1:9" x14ac:dyDescent="0.2">
      <c r="A28">
        <v>14</v>
      </c>
      <c r="B28">
        <f t="shared" si="0"/>
        <v>1</v>
      </c>
      <c r="C28">
        <f t="shared" si="1"/>
        <v>3</v>
      </c>
      <c r="D28">
        <f t="shared" si="2"/>
        <v>32</v>
      </c>
      <c r="E28">
        <f t="shared" si="3"/>
        <v>268</v>
      </c>
      <c r="F28">
        <f t="shared" si="4"/>
        <v>32</v>
      </c>
      <c r="G28">
        <f t="shared" si="5"/>
        <v>0.30423270476227143</v>
      </c>
      <c r="H28">
        <f t="shared" si="6"/>
        <v>9.2597046304671707E-2</v>
      </c>
      <c r="I28">
        <f t="shared" si="7"/>
        <v>0.21163565845759974</v>
      </c>
    </row>
    <row r="29" spans="1:9" x14ac:dyDescent="0.2">
      <c r="A29">
        <v>15</v>
      </c>
      <c r="B29">
        <f t="shared" si="0"/>
        <v>1</v>
      </c>
      <c r="C29">
        <f t="shared" si="1"/>
        <v>4</v>
      </c>
      <c r="D29">
        <f t="shared" si="2"/>
        <v>34.666666666666664</v>
      </c>
      <c r="E29">
        <f t="shared" si="3"/>
        <v>265.33333333333331</v>
      </c>
      <c r="F29">
        <f t="shared" si="4"/>
        <v>34.666666666666664</v>
      </c>
      <c r="G29">
        <f t="shared" si="5"/>
        <v>0.27820280789967855</v>
      </c>
      <c r="H29">
        <f t="shared" si="6"/>
        <v>8.4422809539329319E-2</v>
      </c>
      <c r="I29">
        <f t="shared" si="7"/>
        <v>0.1937799983603492</v>
      </c>
    </row>
    <row r="30" spans="1:9" x14ac:dyDescent="0.2">
      <c r="A30">
        <v>16</v>
      </c>
      <c r="B30">
        <f t="shared" si="0"/>
        <v>1</v>
      </c>
      <c r="C30">
        <f t="shared" si="1"/>
        <v>5</v>
      </c>
      <c r="D30">
        <f t="shared" si="2"/>
        <v>37.333333333333336</v>
      </c>
      <c r="E30">
        <f t="shared" si="3"/>
        <v>262.66666666666669</v>
      </c>
      <c r="F30">
        <f t="shared" si="4"/>
        <v>37.333333333333336</v>
      </c>
      <c r="G30">
        <f t="shared" si="5"/>
        <v>0.25377400213167151</v>
      </c>
      <c r="H30">
        <f t="shared" si="6"/>
        <v>7.6970174012036915E-2</v>
      </c>
      <c r="I30">
        <f t="shared" si="7"/>
        <v>0.1768038281196346</v>
      </c>
    </row>
    <row r="31" spans="1:9" x14ac:dyDescent="0.2">
      <c r="A31">
        <v>17</v>
      </c>
      <c r="B31">
        <f t="shared" si="0"/>
        <v>1</v>
      </c>
      <c r="C31">
        <f t="shared" si="1"/>
        <v>6</v>
      </c>
      <c r="D31">
        <f t="shared" si="2"/>
        <v>40</v>
      </c>
      <c r="E31">
        <f t="shared" si="3"/>
        <v>260</v>
      </c>
      <c r="F31">
        <f t="shared" si="4"/>
        <v>40</v>
      </c>
      <c r="G31">
        <f t="shared" si="5"/>
        <v>0.2313919771813461</v>
      </c>
      <c r="H31">
        <f t="shared" si="6"/>
        <v>7.0175438596235928E-2</v>
      </c>
      <c r="I31">
        <f t="shared" si="7"/>
        <v>0.16121653858511018</v>
      </c>
    </row>
    <row r="32" spans="1:9" x14ac:dyDescent="0.2">
      <c r="A32">
        <v>18</v>
      </c>
      <c r="B32">
        <f t="shared" si="0"/>
        <v>1</v>
      </c>
      <c r="C32">
        <f t="shared" si="1"/>
        <v>7</v>
      </c>
      <c r="D32">
        <f t="shared" si="2"/>
        <v>42.666666666666664</v>
      </c>
      <c r="E32">
        <f t="shared" si="3"/>
        <v>257.33333333333331</v>
      </c>
      <c r="F32">
        <f t="shared" si="4"/>
        <v>42.666666666666664</v>
      </c>
      <c r="G32">
        <f t="shared" si="5"/>
        <v>0.21096849977292137</v>
      </c>
      <c r="H32">
        <f t="shared" si="6"/>
        <v>6.3980525512817119E-2</v>
      </c>
      <c r="I32">
        <f t="shared" si="7"/>
        <v>0.14698797426010426</v>
      </c>
    </row>
    <row r="33" spans="1:11" x14ac:dyDescent="0.2">
      <c r="A33">
        <v>19</v>
      </c>
      <c r="B33">
        <f t="shared" si="0"/>
        <v>1</v>
      </c>
      <c r="C33">
        <f t="shared" si="1"/>
        <v>8</v>
      </c>
      <c r="D33">
        <f t="shared" si="2"/>
        <v>45.333333333333329</v>
      </c>
      <c r="E33">
        <f t="shared" si="3"/>
        <v>254.66666666666669</v>
      </c>
      <c r="F33">
        <f t="shared" si="4"/>
        <v>45.333333333333329</v>
      </c>
      <c r="G33">
        <f t="shared" si="5"/>
        <v>0.19234523439297668</v>
      </c>
      <c r="H33">
        <f t="shared" si="6"/>
        <v>5.8332483939838427E-2</v>
      </c>
      <c r="I33">
        <f t="shared" si="7"/>
        <v>0.13401275045313826</v>
      </c>
    </row>
    <row r="34" spans="1:11" x14ac:dyDescent="0.2">
      <c r="A34">
        <v>20</v>
      </c>
      <c r="B34">
        <f t="shared" si="0"/>
        <v>1</v>
      </c>
      <c r="C34">
        <f t="shared" si="1"/>
        <v>9</v>
      </c>
      <c r="D34">
        <f t="shared" si="2"/>
        <v>48</v>
      </c>
      <c r="E34">
        <f t="shared" si="3"/>
        <v>252</v>
      </c>
      <c r="F34">
        <f t="shared" si="4"/>
        <v>48</v>
      </c>
      <c r="G34">
        <f t="shared" si="5"/>
        <v>0.17536555588974417</v>
      </c>
      <c r="H34">
        <f t="shared" si="6"/>
        <v>5.3183037421416487E-2</v>
      </c>
      <c r="I34">
        <f t="shared" si="7"/>
        <v>0.12218251846832767</v>
      </c>
    </row>
    <row r="35" spans="1:11" s="1" customFormat="1" x14ac:dyDescent="0.2">
      <c r="A35" s="1">
        <v>21</v>
      </c>
      <c r="B35" s="1">
        <f t="shared" si="0"/>
        <v>2</v>
      </c>
      <c r="C35" s="1">
        <f t="shared" si="1"/>
        <v>0</v>
      </c>
      <c r="D35" s="1">
        <f t="shared" si="2"/>
        <v>48</v>
      </c>
      <c r="E35" s="1">
        <f t="shared" si="3"/>
        <v>252</v>
      </c>
      <c r="F35" s="1">
        <f t="shared" si="4"/>
        <v>48</v>
      </c>
      <c r="G35" s="1">
        <f t="shared" si="5"/>
        <v>0.17536555588974417</v>
      </c>
      <c r="H35" s="1">
        <f t="shared" si="6"/>
        <v>5.3183037421416487E-2</v>
      </c>
      <c r="I35" s="1">
        <f t="shared" si="7"/>
        <v>0.12218251846832767</v>
      </c>
      <c r="J35" s="1">
        <f t="shared" ref="J35:J98" si="8">$C$11*(EXP(-$C$7*($D35-($J$14-1)*$C$3))-EXP(-$C$5*($D35-($J$14-1)*$C$3)))</f>
        <v>0</v>
      </c>
    </row>
    <row r="36" spans="1:11" x14ac:dyDescent="0.2">
      <c r="A36">
        <v>22</v>
      </c>
      <c r="B36">
        <f t="shared" si="0"/>
        <v>2</v>
      </c>
      <c r="C36">
        <f t="shared" si="1"/>
        <v>1</v>
      </c>
      <c r="D36">
        <f t="shared" si="2"/>
        <v>50.666666666666671</v>
      </c>
      <c r="E36">
        <f t="shared" si="3"/>
        <v>249.33333333333331</v>
      </c>
      <c r="F36">
        <f t="shared" si="4"/>
        <v>50.666666666666671</v>
      </c>
      <c r="G36">
        <f t="shared" si="5"/>
        <v>0.37159907955711891</v>
      </c>
      <c r="H36">
        <f t="shared" si="6"/>
        <v>4.848817122693936E-2</v>
      </c>
      <c r="I36">
        <f t="shared" si="7"/>
        <v>0.11139656241541235</v>
      </c>
      <c r="J36">
        <f t="shared" si="8"/>
        <v>0.21171434591476718</v>
      </c>
    </row>
    <row r="37" spans="1:11" x14ac:dyDescent="0.2">
      <c r="A37">
        <v>23</v>
      </c>
      <c r="B37">
        <f t="shared" si="0"/>
        <v>2</v>
      </c>
      <c r="C37">
        <f t="shared" si="1"/>
        <v>2</v>
      </c>
      <c r="D37">
        <f t="shared" si="2"/>
        <v>53.333333333333336</v>
      </c>
      <c r="E37">
        <f t="shared" si="3"/>
        <v>246.66666666666666</v>
      </c>
      <c r="F37">
        <f t="shared" si="4"/>
        <v>53.333333333333336</v>
      </c>
      <c r="G37">
        <f t="shared" si="5"/>
        <v>0.37213815966999464</v>
      </c>
      <c r="H37">
        <f t="shared" si="6"/>
        <v>4.4207756136662196E-2</v>
      </c>
      <c r="I37">
        <f t="shared" si="7"/>
        <v>0.1015627530896034</v>
      </c>
      <c r="J37">
        <f t="shared" si="8"/>
        <v>0.226367650443729</v>
      </c>
    </row>
    <row r="38" spans="1:11" x14ac:dyDescent="0.2">
      <c r="A38">
        <v>24</v>
      </c>
      <c r="B38">
        <f t="shared" si="0"/>
        <v>2</v>
      </c>
      <c r="C38">
        <f t="shared" si="1"/>
        <v>3</v>
      </c>
      <c r="D38">
        <f t="shared" si="2"/>
        <v>56</v>
      </c>
      <c r="E38">
        <f t="shared" si="3"/>
        <v>244</v>
      </c>
      <c r="F38">
        <f t="shared" si="4"/>
        <v>56</v>
      </c>
      <c r="G38">
        <f t="shared" si="5"/>
        <v>0.34453791020076391</v>
      </c>
      <c r="H38">
        <f t="shared" si="6"/>
        <v>4.0305205438492468E-2</v>
      </c>
      <c r="I38">
        <f t="shared" si="7"/>
        <v>9.2597046304671707E-2</v>
      </c>
      <c r="J38">
        <f t="shared" si="8"/>
        <v>0.21163565845759974</v>
      </c>
    </row>
    <row r="39" spans="1:11" x14ac:dyDescent="0.2">
      <c r="A39">
        <v>25</v>
      </c>
      <c r="B39">
        <f t="shared" si="0"/>
        <v>2</v>
      </c>
      <c r="C39">
        <f t="shared" si="1"/>
        <v>4</v>
      </c>
      <c r="D39">
        <f t="shared" si="2"/>
        <v>58.666666666666671</v>
      </c>
      <c r="E39">
        <f t="shared" si="3"/>
        <v>241.33333333333331</v>
      </c>
      <c r="F39">
        <f t="shared" si="4"/>
        <v>58.666666666666671</v>
      </c>
      <c r="G39">
        <f t="shared" si="5"/>
        <v>0.31494997010391096</v>
      </c>
      <c r="H39">
        <f t="shared" si="6"/>
        <v>3.6747162204232513E-2</v>
      </c>
      <c r="I39">
        <f t="shared" si="7"/>
        <v>8.4422809539329305E-2</v>
      </c>
      <c r="J39">
        <f t="shared" si="8"/>
        <v>0.19377999836034915</v>
      </c>
    </row>
    <row r="40" spans="1:11" x14ac:dyDescent="0.2">
      <c r="A40">
        <v>26</v>
      </c>
      <c r="B40">
        <f t="shared" si="0"/>
        <v>2</v>
      </c>
      <c r="C40">
        <f t="shared" si="1"/>
        <v>5</v>
      </c>
      <c r="D40">
        <f t="shared" si="2"/>
        <v>61.333333333333329</v>
      </c>
      <c r="E40">
        <f t="shared" si="3"/>
        <v>238.66666666666669</v>
      </c>
      <c r="F40">
        <f t="shared" si="4"/>
        <v>61.333333333333329</v>
      </c>
      <c r="G40">
        <f t="shared" si="5"/>
        <v>0.28727721630396691</v>
      </c>
      <c r="H40">
        <f t="shared" si="6"/>
        <v>3.3503214172295327E-2</v>
      </c>
      <c r="I40">
        <f t="shared" si="7"/>
        <v>7.6970174012036929E-2</v>
      </c>
      <c r="J40">
        <f t="shared" si="8"/>
        <v>0.17680382811963466</v>
      </c>
    </row>
    <row r="41" spans="1:11" x14ac:dyDescent="0.2">
      <c r="A41">
        <v>27</v>
      </c>
      <c r="B41">
        <f t="shared" si="0"/>
        <v>2</v>
      </c>
      <c r="C41">
        <f t="shared" si="1"/>
        <v>6</v>
      </c>
      <c r="D41">
        <f t="shared" si="2"/>
        <v>64</v>
      </c>
      <c r="E41">
        <f t="shared" si="3"/>
        <v>236</v>
      </c>
      <c r="F41">
        <f t="shared" si="4"/>
        <v>64</v>
      </c>
      <c r="G41">
        <f t="shared" si="5"/>
        <v>0.2619376109812101</v>
      </c>
      <c r="H41">
        <f t="shared" si="6"/>
        <v>3.0545633799864007E-2</v>
      </c>
      <c r="I41">
        <f t="shared" si="7"/>
        <v>7.0175438596235928E-2</v>
      </c>
      <c r="J41">
        <f t="shared" si="8"/>
        <v>0.16121653858511018</v>
      </c>
    </row>
    <row r="42" spans="1:11" x14ac:dyDescent="0.2">
      <c r="A42">
        <v>28</v>
      </c>
      <c r="B42">
        <f t="shared" si="0"/>
        <v>2</v>
      </c>
      <c r="C42">
        <f t="shared" si="1"/>
        <v>7</v>
      </c>
      <c r="D42">
        <f t="shared" si="2"/>
        <v>66.666666666666657</v>
      </c>
      <c r="E42">
        <f t="shared" si="3"/>
        <v>233.33333333333334</v>
      </c>
      <c r="F42">
        <f t="shared" si="4"/>
        <v>66.666666666666657</v>
      </c>
      <c r="G42">
        <f t="shared" si="5"/>
        <v>0.23881764103552144</v>
      </c>
      <c r="H42">
        <f t="shared" si="6"/>
        <v>2.7849141262600002E-2</v>
      </c>
      <c r="I42">
        <f t="shared" si="7"/>
        <v>6.3980525512817132E-2</v>
      </c>
      <c r="J42">
        <f t="shared" si="8"/>
        <v>0.14698797426010429</v>
      </c>
    </row>
    <row r="43" spans="1:11" x14ac:dyDescent="0.2">
      <c r="A43">
        <v>29</v>
      </c>
      <c r="B43">
        <f t="shared" si="0"/>
        <v>2</v>
      </c>
      <c r="C43">
        <f t="shared" si="1"/>
        <v>8</v>
      </c>
      <c r="D43">
        <f t="shared" si="2"/>
        <v>69.333333333333329</v>
      </c>
      <c r="E43">
        <f t="shared" si="3"/>
        <v>230.66666666666669</v>
      </c>
      <c r="F43">
        <f t="shared" si="4"/>
        <v>69.333333333333329</v>
      </c>
      <c r="G43">
        <f t="shared" si="5"/>
        <v>0.21773592276912368</v>
      </c>
      <c r="H43">
        <f t="shared" si="6"/>
        <v>2.5390688376146987E-2</v>
      </c>
      <c r="I43">
        <f t="shared" si="7"/>
        <v>5.8332483939838427E-2</v>
      </c>
      <c r="J43">
        <f t="shared" si="8"/>
        <v>0.13401275045313826</v>
      </c>
    </row>
    <row r="44" spans="1:11" x14ac:dyDescent="0.2">
      <c r="A44">
        <v>30</v>
      </c>
      <c r="B44">
        <f t="shared" si="0"/>
        <v>2</v>
      </c>
      <c r="C44">
        <f t="shared" si="1"/>
        <v>9</v>
      </c>
      <c r="D44">
        <f t="shared" si="2"/>
        <v>72</v>
      </c>
      <c r="E44">
        <f t="shared" si="3"/>
        <v>228</v>
      </c>
      <c r="F44">
        <f t="shared" si="4"/>
        <v>72</v>
      </c>
      <c r="G44">
        <f t="shared" si="5"/>
        <v>0.19851481748225108</v>
      </c>
      <c r="H44">
        <f t="shared" si="6"/>
        <v>2.3149261592506919E-2</v>
      </c>
      <c r="I44">
        <f t="shared" si="7"/>
        <v>5.3183037421416487E-2</v>
      </c>
      <c r="J44">
        <f t="shared" si="8"/>
        <v>0.12218251846832767</v>
      </c>
    </row>
    <row r="45" spans="1:11" s="1" customFormat="1" x14ac:dyDescent="0.2">
      <c r="A45" s="1">
        <v>31</v>
      </c>
      <c r="B45" s="1">
        <f t="shared" si="0"/>
        <v>3</v>
      </c>
      <c r="C45" s="1">
        <f t="shared" si="1"/>
        <v>0</v>
      </c>
      <c r="D45" s="1">
        <f t="shared" si="2"/>
        <v>72</v>
      </c>
      <c r="E45" s="1">
        <f t="shared" si="3"/>
        <v>228</v>
      </c>
      <c r="F45" s="1">
        <f t="shared" si="4"/>
        <v>72</v>
      </c>
      <c r="G45" s="1">
        <f t="shared" si="5"/>
        <v>0.19851481748225108</v>
      </c>
      <c r="H45" s="1">
        <f t="shared" si="6"/>
        <v>2.3149261592506919E-2</v>
      </c>
      <c r="I45" s="1">
        <f t="shared" si="7"/>
        <v>5.3183037421416487E-2</v>
      </c>
      <c r="J45" s="1">
        <f t="shared" si="8"/>
        <v>0.12218251846832767</v>
      </c>
      <c r="K45" s="1">
        <f t="shared" ref="K45:K108" si="9">$C$11*(EXP(-$C$7*($D45-($K$14-1)*$C$3))-EXP(-$C$5*($D45-($K$14-1)*$C$3)))</f>
        <v>0</v>
      </c>
    </row>
    <row r="46" spans="1:11" x14ac:dyDescent="0.2">
      <c r="A46">
        <v>32</v>
      </c>
      <c r="B46">
        <f t="shared" si="0"/>
        <v>3</v>
      </c>
      <c r="C46">
        <f t="shared" si="1"/>
        <v>1</v>
      </c>
      <c r="D46">
        <f t="shared" si="2"/>
        <v>74.666666666666671</v>
      </c>
      <c r="E46">
        <f t="shared" si="3"/>
        <v>225.33333333333331</v>
      </c>
      <c r="F46">
        <f t="shared" si="4"/>
        <v>74.666666666666671</v>
      </c>
      <c r="G46">
        <f t="shared" si="5"/>
        <v>0.39270478194452441</v>
      </c>
      <c r="H46">
        <f t="shared" si="6"/>
        <v>2.1105702387405553E-2</v>
      </c>
      <c r="I46">
        <f t="shared" si="7"/>
        <v>4.848817122693936E-2</v>
      </c>
      <c r="J46">
        <f t="shared" si="8"/>
        <v>0.11139656241541235</v>
      </c>
      <c r="K46">
        <f t="shared" si="9"/>
        <v>0.21171434591476718</v>
      </c>
    </row>
    <row r="47" spans="1:11" x14ac:dyDescent="0.2">
      <c r="A47">
        <v>33</v>
      </c>
      <c r="B47">
        <f t="shared" si="0"/>
        <v>3</v>
      </c>
      <c r="C47">
        <f t="shared" si="1"/>
        <v>2</v>
      </c>
      <c r="D47">
        <f t="shared" si="2"/>
        <v>77.333333333333343</v>
      </c>
      <c r="E47">
        <f t="shared" si="3"/>
        <v>222.66666666666666</v>
      </c>
      <c r="F47">
        <f t="shared" si="4"/>
        <v>77.333333333333343</v>
      </c>
      <c r="G47">
        <f t="shared" si="5"/>
        <v>0.39138070317340901</v>
      </c>
      <c r="H47">
        <f t="shared" si="6"/>
        <v>1.9242543503414485E-2</v>
      </c>
      <c r="I47">
        <f t="shared" si="7"/>
        <v>4.4207756136662182E-2</v>
      </c>
      <c r="J47">
        <f t="shared" si="8"/>
        <v>0.10156275308960337</v>
      </c>
      <c r="K47">
        <f t="shared" si="9"/>
        <v>0.226367650443729</v>
      </c>
    </row>
    <row r="48" spans="1:11" x14ac:dyDescent="0.2">
      <c r="A48">
        <v>34</v>
      </c>
      <c r="B48">
        <f t="shared" si="0"/>
        <v>3</v>
      </c>
      <c r="C48">
        <f t="shared" si="1"/>
        <v>3</v>
      </c>
      <c r="D48">
        <f t="shared" si="2"/>
        <v>80</v>
      </c>
      <c r="E48">
        <f t="shared" si="3"/>
        <v>220</v>
      </c>
      <c r="F48">
        <f t="shared" si="4"/>
        <v>80</v>
      </c>
      <c r="G48">
        <f t="shared" si="5"/>
        <v>0.36208176984988671</v>
      </c>
      <c r="H48">
        <f t="shared" si="6"/>
        <v>1.7543859649122806E-2</v>
      </c>
      <c r="I48">
        <f t="shared" si="7"/>
        <v>4.0305205438492468E-2</v>
      </c>
      <c r="J48">
        <f t="shared" si="8"/>
        <v>9.2597046304671707E-2</v>
      </c>
      <c r="K48">
        <f t="shared" si="9"/>
        <v>0.21163565845759974</v>
      </c>
    </row>
    <row r="49" spans="1:12" x14ac:dyDescent="0.2">
      <c r="A49">
        <v>35</v>
      </c>
      <c r="B49">
        <f t="shared" si="0"/>
        <v>3</v>
      </c>
      <c r="C49">
        <f t="shared" si="1"/>
        <v>4</v>
      </c>
      <c r="D49">
        <f t="shared" si="2"/>
        <v>82.666666666666671</v>
      </c>
      <c r="E49">
        <f t="shared" si="3"/>
        <v>217.33333333333331</v>
      </c>
      <c r="F49">
        <f t="shared" si="4"/>
        <v>82.666666666666671</v>
      </c>
      <c r="G49">
        <f t="shared" si="5"/>
        <v>0.3309451014821253</v>
      </c>
      <c r="H49">
        <f t="shared" si="6"/>
        <v>1.5995131378214327E-2</v>
      </c>
      <c r="I49">
        <f t="shared" si="7"/>
        <v>3.6747162204232513E-2</v>
      </c>
      <c r="J49">
        <f t="shared" si="8"/>
        <v>8.4422809539329305E-2</v>
      </c>
      <c r="K49">
        <f t="shared" si="9"/>
        <v>0.19377999836034915</v>
      </c>
    </row>
    <row r="50" spans="1:12" x14ac:dyDescent="0.2">
      <c r="A50">
        <v>36</v>
      </c>
      <c r="B50">
        <f t="shared" si="0"/>
        <v>3</v>
      </c>
      <c r="C50">
        <f t="shared" si="1"/>
        <v>5</v>
      </c>
      <c r="D50">
        <f t="shared" si="2"/>
        <v>85.333333333333329</v>
      </c>
      <c r="E50">
        <f t="shared" si="3"/>
        <v>214.66666666666669</v>
      </c>
      <c r="F50">
        <f t="shared" si="4"/>
        <v>85.333333333333329</v>
      </c>
      <c r="G50">
        <f t="shared" si="5"/>
        <v>0.30186033728892814</v>
      </c>
      <c r="H50">
        <f t="shared" si="6"/>
        <v>1.4583120984961192E-2</v>
      </c>
      <c r="I50">
        <f t="shared" si="7"/>
        <v>3.3503214172295327E-2</v>
      </c>
      <c r="J50">
        <f t="shared" si="8"/>
        <v>7.6970174012036929E-2</v>
      </c>
      <c r="K50">
        <f t="shared" si="9"/>
        <v>0.17680382811963466</v>
      </c>
    </row>
    <row r="51" spans="1:12" x14ac:dyDescent="0.2">
      <c r="A51">
        <v>37</v>
      </c>
      <c r="B51">
        <f t="shared" si="0"/>
        <v>3</v>
      </c>
      <c r="C51">
        <f t="shared" si="1"/>
        <v>6</v>
      </c>
      <c r="D51">
        <f t="shared" si="2"/>
        <v>88</v>
      </c>
      <c r="E51">
        <f t="shared" si="3"/>
        <v>212</v>
      </c>
      <c r="F51">
        <f t="shared" si="4"/>
        <v>88</v>
      </c>
      <c r="G51">
        <f t="shared" si="5"/>
        <v>0.27523337033656448</v>
      </c>
      <c r="H51">
        <f t="shared" si="6"/>
        <v>1.329575935535437E-2</v>
      </c>
      <c r="I51">
        <f t="shared" si="7"/>
        <v>3.0545633799864007E-2</v>
      </c>
      <c r="J51">
        <f t="shared" si="8"/>
        <v>7.0175438596235928E-2</v>
      </c>
      <c r="K51">
        <f t="shared" si="9"/>
        <v>0.16121653858511018</v>
      </c>
    </row>
    <row r="52" spans="1:12" x14ac:dyDescent="0.2">
      <c r="A52">
        <v>38</v>
      </c>
      <c r="B52">
        <f t="shared" si="0"/>
        <v>3</v>
      </c>
      <c r="C52">
        <f t="shared" si="1"/>
        <v>7</v>
      </c>
      <c r="D52">
        <f t="shared" si="2"/>
        <v>90.666666666666657</v>
      </c>
      <c r="E52">
        <f t="shared" si="3"/>
        <v>209.33333333333334</v>
      </c>
      <c r="F52">
        <f t="shared" si="4"/>
        <v>90.666666666666657</v>
      </c>
      <c r="G52">
        <f t="shared" si="5"/>
        <v>0.25093968384225629</v>
      </c>
      <c r="H52">
        <f t="shared" si="6"/>
        <v>1.212204280673488E-2</v>
      </c>
      <c r="I52">
        <f t="shared" si="7"/>
        <v>2.7849141262600002E-2</v>
      </c>
      <c r="J52">
        <f t="shared" si="8"/>
        <v>6.3980525512817132E-2</v>
      </c>
      <c r="K52">
        <f t="shared" si="9"/>
        <v>0.14698797426010429</v>
      </c>
    </row>
    <row r="53" spans="1:12" x14ac:dyDescent="0.2">
      <c r="A53">
        <v>39</v>
      </c>
      <c r="B53">
        <f t="shared" si="0"/>
        <v>3</v>
      </c>
      <c r="C53">
        <f t="shared" si="1"/>
        <v>8</v>
      </c>
      <c r="D53">
        <f t="shared" si="2"/>
        <v>93.333333333333329</v>
      </c>
      <c r="E53">
        <f t="shared" si="3"/>
        <v>206.66666666666669</v>
      </c>
      <c r="F53">
        <f t="shared" si="4"/>
        <v>93.333333333333329</v>
      </c>
      <c r="G53">
        <f t="shared" si="5"/>
        <v>0.22878786180328922</v>
      </c>
      <c r="H53">
        <f t="shared" si="6"/>
        <v>1.1051939034165556E-2</v>
      </c>
      <c r="I53">
        <f t="shared" si="7"/>
        <v>2.5390688376146987E-2</v>
      </c>
      <c r="J53">
        <f t="shared" si="8"/>
        <v>5.8332483939838427E-2</v>
      </c>
      <c r="K53">
        <f t="shared" si="9"/>
        <v>0.13401275045313826</v>
      </c>
    </row>
    <row r="54" spans="1:12" x14ac:dyDescent="0.2">
      <c r="A54">
        <v>40</v>
      </c>
      <c r="B54">
        <f t="shared" si="0"/>
        <v>3</v>
      </c>
      <c r="C54">
        <f t="shared" si="1"/>
        <v>9</v>
      </c>
      <c r="D54">
        <f t="shared" si="2"/>
        <v>96</v>
      </c>
      <c r="E54">
        <f t="shared" si="3"/>
        <v>204</v>
      </c>
      <c r="F54">
        <f t="shared" si="4"/>
        <v>96</v>
      </c>
      <c r="G54">
        <f t="shared" si="5"/>
        <v>0.2085911188418742</v>
      </c>
      <c r="H54">
        <f t="shared" si="6"/>
        <v>1.0076301359623119E-2</v>
      </c>
      <c r="I54">
        <f t="shared" si="7"/>
        <v>2.3149261592506919E-2</v>
      </c>
      <c r="J54">
        <f t="shared" si="8"/>
        <v>5.3183037421416487E-2</v>
      </c>
      <c r="K54">
        <f t="shared" si="9"/>
        <v>0.12218251846832767</v>
      </c>
    </row>
    <row r="55" spans="1:12" s="1" customFormat="1" x14ac:dyDescent="0.2">
      <c r="A55" s="1">
        <v>41</v>
      </c>
      <c r="B55" s="1">
        <f t="shared" si="0"/>
        <v>4</v>
      </c>
      <c r="C55" s="1">
        <f t="shared" si="1"/>
        <v>0</v>
      </c>
      <c r="D55" s="1">
        <f t="shared" si="2"/>
        <v>96</v>
      </c>
      <c r="E55" s="1">
        <f t="shared" si="3"/>
        <v>204</v>
      </c>
      <c r="F55" s="1">
        <f t="shared" si="4"/>
        <v>96</v>
      </c>
      <c r="G55" s="1">
        <f t="shared" si="5"/>
        <v>0.2085911188418742</v>
      </c>
      <c r="H55" s="1">
        <f t="shared" si="6"/>
        <v>1.0076301359623119E-2</v>
      </c>
      <c r="I55" s="1">
        <f t="shared" si="7"/>
        <v>2.3149261592506919E-2</v>
      </c>
      <c r="J55" s="1">
        <f t="shared" si="8"/>
        <v>5.3183037421416487E-2</v>
      </c>
      <c r="K55" s="1">
        <f t="shared" si="9"/>
        <v>0.12218251846832767</v>
      </c>
      <c r="L55" s="1">
        <f t="shared" ref="L55:L118" si="10">$C$11*(EXP(-$C$7*($D55-($L$14-1)*$C$3))-EXP(-$C$5*($D55-($L$14-1)*$C$3)))</f>
        <v>0</v>
      </c>
    </row>
    <row r="56" spans="1:12" x14ac:dyDescent="0.2">
      <c r="A56">
        <v>42</v>
      </c>
      <c r="B56">
        <f t="shared" si="0"/>
        <v>4</v>
      </c>
      <c r="C56">
        <f t="shared" si="1"/>
        <v>1</v>
      </c>
      <c r="D56">
        <f t="shared" si="2"/>
        <v>98.666666666666657</v>
      </c>
      <c r="E56">
        <f t="shared" si="3"/>
        <v>201.33333333333334</v>
      </c>
      <c r="F56">
        <f t="shared" si="4"/>
        <v>98.666666666666657</v>
      </c>
      <c r="G56">
        <f t="shared" si="5"/>
        <v>0.40189157249558233</v>
      </c>
      <c r="H56">
        <f t="shared" si="6"/>
        <v>9.1867905510581351E-3</v>
      </c>
      <c r="I56">
        <f t="shared" si="7"/>
        <v>2.1105702387405563E-2</v>
      </c>
      <c r="J56">
        <f t="shared" si="8"/>
        <v>4.8488171226939381E-2</v>
      </c>
      <c r="K56">
        <f t="shared" si="9"/>
        <v>0.11139656241541239</v>
      </c>
      <c r="L56">
        <f t="shared" si="10"/>
        <v>0.21171434591476684</v>
      </c>
    </row>
    <row r="57" spans="1:12" x14ac:dyDescent="0.2">
      <c r="A57">
        <v>43</v>
      </c>
      <c r="B57">
        <f t="shared" si="0"/>
        <v>4</v>
      </c>
      <c r="C57">
        <f t="shared" si="1"/>
        <v>2</v>
      </c>
      <c r="D57">
        <f t="shared" si="2"/>
        <v>101.33333333333334</v>
      </c>
      <c r="E57">
        <f t="shared" si="3"/>
        <v>198.66666666666666</v>
      </c>
      <c r="F57">
        <f t="shared" si="4"/>
        <v>101.33333333333334</v>
      </c>
      <c r="G57">
        <f t="shared" si="5"/>
        <v>0.39975650671648288</v>
      </c>
      <c r="H57">
        <f t="shared" si="6"/>
        <v>8.3758035430738301E-3</v>
      </c>
      <c r="I57">
        <f t="shared" si="7"/>
        <v>1.9242543503414485E-2</v>
      </c>
      <c r="J57">
        <f t="shared" si="8"/>
        <v>4.4207756136662182E-2</v>
      </c>
      <c r="K57">
        <f t="shared" si="9"/>
        <v>0.10156275308960337</v>
      </c>
      <c r="L57">
        <f t="shared" si="10"/>
        <v>0.226367650443729</v>
      </c>
    </row>
    <row r="58" spans="1:12" x14ac:dyDescent="0.2">
      <c r="A58">
        <v>44</v>
      </c>
      <c r="B58">
        <f t="shared" si="0"/>
        <v>4</v>
      </c>
      <c r="C58">
        <f t="shared" si="1"/>
        <v>3</v>
      </c>
      <c r="D58">
        <f t="shared" si="2"/>
        <v>104</v>
      </c>
      <c r="E58">
        <f t="shared" si="3"/>
        <v>196</v>
      </c>
      <c r="F58">
        <f t="shared" si="4"/>
        <v>104</v>
      </c>
      <c r="G58">
        <f t="shared" si="5"/>
        <v>0.36971817829985271</v>
      </c>
      <c r="H58">
        <f t="shared" si="6"/>
        <v>7.6364084499660045E-3</v>
      </c>
      <c r="I58">
        <f t="shared" si="7"/>
        <v>1.7543859649122806E-2</v>
      </c>
      <c r="J58">
        <f t="shared" si="8"/>
        <v>4.0305205438492468E-2</v>
      </c>
      <c r="K58">
        <f t="shared" si="9"/>
        <v>9.2597046304671707E-2</v>
      </c>
      <c r="L58">
        <f t="shared" si="10"/>
        <v>0.21163565845759974</v>
      </c>
    </row>
    <row r="59" spans="1:12" x14ac:dyDescent="0.2">
      <c r="A59">
        <v>45</v>
      </c>
      <c r="B59">
        <f t="shared" si="0"/>
        <v>4</v>
      </c>
      <c r="C59">
        <f t="shared" si="1"/>
        <v>4</v>
      </c>
      <c r="D59">
        <f t="shared" si="2"/>
        <v>106.66666666666667</v>
      </c>
      <c r="E59">
        <f t="shared" si="3"/>
        <v>193.33333333333331</v>
      </c>
      <c r="F59">
        <f t="shared" si="4"/>
        <v>106.66666666666667</v>
      </c>
      <c r="G59">
        <f t="shared" si="5"/>
        <v>0.33790738679777532</v>
      </c>
      <c r="H59">
        <f t="shared" si="6"/>
        <v>6.9622853156499987E-3</v>
      </c>
      <c r="I59">
        <f t="shared" si="7"/>
        <v>1.5995131378214327E-2</v>
      </c>
      <c r="J59">
        <f t="shared" si="8"/>
        <v>3.6747162204232513E-2</v>
      </c>
      <c r="K59">
        <f t="shared" si="9"/>
        <v>8.4422809539329305E-2</v>
      </c>
      <c r="L59">
        <f t="shared" si="10"/>
        <v>0.19377999836034915</v>
      </c>
    </row>
    <row r="60" spans="1:12" x14ac:dyDescent="0.2">
      <c r="A60">
        <v>46</v>
      </c>
      <c r="B60">
        <f t="shared" si="0"/>
        <v>4</v>
      </c>
      <c r="C60">
        <f t="shared" si="1"/>
        <v>5</v>
      </c>
      <c r="D60">
        <f t="shared" si="2"/>
        <v>109.33333333333333</v>
      </c>
      <c r="E60">
        <f t="shared" si="3"/>
        <v>190.66666666666669</v>
      </c>
      <c r="F60">
        <f t="shared" si="4"/>
        <v>109.33333333333333</v>
      </c>
      <c r="G60">
        <f t="shared" si="5"/>
        <v>0.30820800938296489</v>
      </c>
      <c r="H60">
        <f t="shared" si="6"/>
        <v>6.3476720940367493E-3</v>
      </c>
      <c r="I60">
        <f t="shared" si="7"/>
        <v>1.4583120984961192E-2</v>
      </c>
      <c r="J60">
        <f t="shared" si="8"/>
        <v>3.3503214172295327E-2</v>
      </c>
      <c r="K60">
        <f t="shared" si="9"/>
        <v>7.6970174012036929E-2</v>
      </c>
      <c r="L60">
        <f t="shared" si="10"/>
        <v>0.17680382811963466</v>
      </c>
    </row>
    <row r="61" spans="1:12" x14ac:dyDescent="0.2">
      <c r="A61">
        <v>47</v>
      </c>
      <c r="B61">
        <f t="shared" si="0"/>
        <v>4</v>
      </c>
      <c r="C61">
        <f t="shared" si="1"/>
        <v>6</v>
      </c>
      <c r="D61">
        <f t="shared" si="2"/>
        <v>112</v>
      </c>
      <c r="E61">
        <f t="shared" si="3"/>
        <v>188</v>
      </c>
      <c r="F61">
        <f t="shared" si="4"/>
        <v>112</v>
      </c>
      <c r="G61">
        <f t="shared" si="5"/>
        <v>0.28102068573469119</v>
      </c>
      <c r="H61">
        <f t="shared" si="6"/>
        <v>5.7873153981267316E-3</v>
      </c>
      <c r="I61">
        <f t="shared" si="7"/>
        <v>1.329575935535437E-2</v>
      </c>
      <c r="J61">
        <f t="shared" si="8"/>
        <v>3.0545633799864007E-2</v>
      </c>
      <c r="K61">
        <f t="shared" si="9"/>
        <v>7.0175438596235928E-2</v>
      </c>
      <c r="L61">
        <f t="shared" si="10"/>
        <v>0.16121653858511018</v>
      </c>
    </row>
    <row r="62" spans="1:12" x14ac:dyDescent="0.2">
      <c r="A62">
        <v>48</v>
      </c>
      <c r="B62">
        <f t="shared" si="0"/>
        <v>4</v>
      </c>
      <c r="C62">
        <f t="shared" si="1"/>
        <v>7</v>
      </c>
      <c r="D62">
        <f t="shared" si="2"/>
        <v>114.66666666666666</v>
      </c>
      <c r="E62">
        <f t="shared" si="3"/>
        <v>185.33333333333334</v>
      </c>
      <c r="F62">
        <f t="shared" si="4"/>
        <v>114.66666666666666</v>
      </c>
      <c r="G62">
        <f t="shared" si="5"/>
        <v>0.25621610943910766</v>
      </c>
      <c r="H62">
        <f t="shared" si="6"/>
        <v>5.2764255968513925E-3</v>
      </c>
      <c r="I62">
        <f t="shared" si="7"/>
        <v>1.212204280673488E-2</v>
      </c>
      <c r="J62">
        <f t="shared" si="8"/>
        <v>2.7849141262600002E-2</v>
      </c>
      <c r="K62">
        <f t="shared" si="9"/>
        <v>6.3980525512817132E-2</v>
      </c>
      <c r="L62">
        <f t="shared" si="10"/>
        <v>0.14698797426010429</v>
      </c>
    </row>
    <row r="63" spans="1:12" x14ac:dyDescent="0.2">
      <c r="A63">
        <v>49</v>
      </c>
      <c r="B63">
        <f t="shared" si="0"/>
        <v>4</v>
      </c>
      <c r="C63">
        <f t="shared" si="1"/>
        <v>8</v>
      </c>
      <c r="D63">
        <f t="shared" si="2"/>
        <v>117.33333333333334</v>
      </c>
      <c r="E63">
        <f t="shared" si="3"/>
        <v>182.66666666666666</v>
      </c>
      <c r="F63">
        <f t="shared" si="4"/>
        <v>117.33333333333334</v>
      </c>
      <c r="G63">
        <f t="shared" si="5"/>
        <v>0.23359849767914276</v>
      </c>
      <c r="H63">
        <f t="shared" si="6"/>
        <v>4.8106358758536229E-3</v>
      </c>
      <c r="I63">
        <f t="shared" si="7"/>
        <v>1.1051939034165549E-2</v>
      </c>
      <c r="J63">
        <f t="shared" si="8"/>
        <v>2.539068837614698E-2</v>
      </c>
      <c r="K63">
        <f t="shared" si="9"/>
        <v>5.8332483939838399E-2</v>
      </c>
      <c r="L63">
        <f t="shared" si="10"/>
        <v>0.13401275045313821</v>
      </c>
    </row>
    <row r="64" spans="1:12" x14ac:dyDescent="0.2">
      <c r="A64">
        <v>50</v>
      </c>
      <c r="B64">
        <f t="shared" si="0"/>
        <v>4</v>
      </c>
      <c r="C64">
        <f t="shared" si="1"/>
        <v>9</v>
      </c>
      <c r="D64">
        <f t="shared" si="2"/>
        <v>120</v>
      </c>
      <c r="E64">
        <f t="shared" si="3"/>
        <v>180</v>
      </c>
      <c r="F64">
        <f t="shared" si="4"/>
        <v>120</v>
      </c>
      <c r="G64">
        <f t="shared" si="5"/>
        <v>0.21297708375415492</v>
      </c>
      <c r="H64">
        <f t="shared" si="6"/>
        <v>4.3859649122807032E-3</v>
      </c>
      <c r="I64">
        <f t="shared" si="7"/>
        <v>1.0076301359623119E-2</v>
      </c>
      <c r="J64">
        <f t="shared" si="8"/>
        <v>2.3149261592506919E-2</v>
      </c>
      <c r="K64">
        <f t="shared" si="9"/>
        <v>5.3183037421416487E-2</v>
      </c>
      <c r="L64">
        <f t="shared" si="10"/>
        <v>0.12218251846832767</v>
      </c>
    </row>
    <row r="65" spans="1:14" s="1" customFormat="1" x14ac:dyDescent="0.2">
      <c r="A65" s="1">
        <v>51</v>
      </c>
      <c r="B65" s="1">
        <f t="shared" si="0"/>
        <v>5</v>
      </c>
      <c r="C65" s="1">
        <f t="shared" si="1"/>
        <v>0</v>
      </c>
      <c r="D65" s="1">
        <f t="shared" si="2"/>
        <v>120</v>
      </c>
      <c r="E65" s="1">
        <f t="shared" si="3"/>
        <v>180</v>
      </c>
      <c r="F65" s="1">
        <f t="shared" si="4"/>
        <v>120</v>
      </c>
      <c r="G65" s="1">
        <f t="shared" si="5"/>
        <v>0.21297708375415492</v>
      </c>
      <c r="H65" s="1">
        <f t="shared" si="6"/>
        <v>4.3859649122807032E-3</v>
      </c>
      <c r="I65" s="1">
        <f t="shared" si="7"/>
        <v>1.0076301359623119E-2</v>
      </c>
      <c r="J65" s="1">
        <f t="shared" si="8"/>
        <v>2.3149261592506919E-2</v>
      </c>
      <c r="K65" s="1">
        <f t="shared" si="9"/>
        <v>5.3183037421416487E-2</v>
      </c>
      <c r="L65" s="1">
        <f t="shared" si="10"/>
        <v>0.12218251846832767</v>
      </c>
      <c r="M65" s="1">
        <f t="shared" ref="M65:M128" si="11">$C$11*(EXP(-$C$7*($D65-($M$14-1)*$C$3))-EXP(-$C$5*($D65-($M$14-1)*$C$3)))</f>
        <v>0</v>
      </c>
    </row>
    <row r="66" spans="1:14" x14ac:dyDescent="0.2">
      <c r="A66">
        <v>52</v>
      </c>
      <c r="B66">
        <f t="shared" si="0"/>
        <v>5</v>
      </c>
      <c r="C66">
        <f t="shared" si="1"/>
        <v>1</v>
      </c>
      <c r="D66">
        <f t="shared" si="2"/>
        <v>122.66666666666666</v>
      </c>
      <c r="E66">
        <f t="shared" si="3"/>
        <v>177.33333333333334</v>
      </c>
      <c r="F66">
        <f t="shared" si="4"/>
        <v>122.66666666666666</v>
      </c>
      <c r="G66">
        <f t="shared" si="5"/>
        <v>0.4058903553401359</v>
      </c>
      <c r="H66">
        <f t="shared" si="6"/>
        <v>3.9987828445535844E-3</v>
      </c>
      <c r="I66">
        <f t="shared" si="7"/>
        <v>9.1867905510581351E-3</v>
      </c>
      <c r="J66">
        <f t="shared" si="8"/>
        <v>2.1105702387405563E-2</v>
      </c>
      <c r="K66">
        <f t="shared" si="9"/>
        <v>4.8488171226939381E-2</v>
      </c>
      <c r="L66">
        <f t="shared" si="10"/>
        <v>0.11139656241541239</v>
      </c>
      <c r="M66">
        <f t="shared" si="11"/>
        <v>0.21171434591476684</v>
      </c>
    </row>
    <row r="67" spans="1:14" x14ac:dyDescent="0.2">
      <c r="A67">
        <v>53</v>
      </c>
      <c r="B67">
        <f t="shared" si="0"/>
        <v>5</v>
      </c>
      <c r="C67">
        <f t="shared" si="1"/>
        <v>2</v>
      </c>
      <c r="D67">
        <f t="shared" si="2"/>
        <v>125.33333333333334</v>
      </c>
      <c r="E67">
        <f t="shared" si="3"/>
        <v>174.66666666666666</v>
      </c>
      <c r="F67">
        <f t="shared" si="4"/>
        <v>125.33333333333334</v>
      </c>
      <c r="G67">
        <f t="shared" si="5"/>
        <v>0.40340228696272318</v>
      </c>
      <c r="H67">
        <f t="shared" si="6"/>
        <v>3.6457802462402972E-3</v>
      </c>
      <c r="I67">
        <f t="shared" si="7"/>
        <v>8.3758035430738301E-3</v>
      </c>
      <c r="J67">
        <f t="shared" si="8"/>
        <v>1.9242543503414485E-2</v>
      </c>
      <c r="K67">
        <f t="shared" si="9"/>
        <v>4.4207756136662182E-2</v>
      </c>
      <c r="L67">
        <f t="shared" si="10"/>
        <v>0.10156275308960337</v>
      </c>
      <c r="M67">
        <f t="shared" si="11"/>
        <v>0.226367650443729</v>
      </c>
    </row>
    <row r="68" spans="1:14" x14ac:dyDescent="0.2">
      <c r="A68">
        <v>54</v>
      </c>
      <c r="B68">
        <f t="shared" si="0"/>
        <v>5</v>
      </c>
      <c r="C68">
        <f t="shared" si="1"/>
        <v>3</v>
      </c>
      <c r="D68">
        <f t="shared" si="2"/>
        <v>128</v>
      </c>
      <c r="E68">
        <f t="shared" si="3"/>
        <v>172</v>
      </c>
      <c r="F68">
        <f t="shared" si="4"/>
        <v>128</v>
      </c>
      <c r="G68">
        <f t="shared" si="5"/>
        <v>0.37304211813869131</v>
      </c>
      <c r="H68">
        <f t="shared" si="6"/>
        <v>3.3239398388385934E-3</v>
      </c>
      <c r="I68">
        <f t="shared" si="7"/>
        <v>7.6364084499660045E-3</v>
      </c>
      <c r="J68">
        <f t="shared" si="8"/>
        <v>1.7543859649122806E-2</v>
      </c>
      <c r="K68">
        <f t="shared" si="9"/>
        <v>4.0305205438492468E-2</v>
      </c>
      <c r="L68">
        <f t="shared" si="10"/>
        <v>9.2597046304671707E-2</v>
      </c>
      <c r="M68">
        <f t="shared" si="11"/>
        <v>0.21163565845759974</v>
      </c>
    </row>
    <row r="69" spans="1:14" x14ac:dyDescent="0.2">
      <c r="A69">
        <v>55</v>
      </c>
      <c r="B69">
        <f t="shared" si="0"/>
        <v>5</v>
      </c>
      <c r="C69">
        <f t="shared" si="1"/>
        <v>4</v>
      </c>
      <c r="D69">
        <f t="shared" si="2"/>
        <v>130.66666666666669</v>
      </c>
      <c r="E69">
        <f t="shared" si="3"/>
        <v>169.33333333333331</v>
      </c>
      <c r="F69">
        <f t="shared" si="4"/>
        <v>130.66666666666669</v>
      </c>
      <c r="G69">
        <f t="shared" si="5"/>
        <v>0.3409378974994588</v>
      </c>
      <c r="H69">
        <f t="shared" si="6"/>
        <v>3.0305107016837187E-3</v>
      </c>
      <c r="I69">
        <f t="shared" si="7"/>
        <v>6.9622853156499961E-3</v>
      </c>
      <c r="J69">
        <f t="shared" si="8"/>
        <v>1.599513137821432E-2</v>
      </c>
      <c r="K69">
        <f t="shared" si="9"/>
        <v>3.6747162204232499E-2</v>
      </c>
      <c r="L69">
        <f t="shared" si="10"/>
        <v>8.4422809539329249E-2</v>
      </c>
      <c r="M69">
        <f t="shared" si="11"/>
        <v>0.19377999836034907</v>
      </c>
    </row>
    <row r="70" spans="1:14" x14ac:dyDescent="0.2">
      <c r="A70">
        <v>56</v>
      </c>
      <c r="B70">
        <f t="shared" si="0"/>
        <v>5</v>
      </c>
      <c r="C70">
        <f t="shared" si="1"/>
        <v>5</v>
      </c>
      <c r="D70">
        <f t="shared" si="2"/>
        <v>133.33333333333331</v>
      </c>
      <c r="E70">
        <f t="shared" si="3"/>
        <v>166.66666666666669</v>
      </c>
      <c r="F70">
        <f t="shared" si="4"/>
        <v>133.33333333333331</v>
      </c>
      <c r="G70">
        <f t="shared" si="5"/>
        <v>0.31097099414150642</v>
      </c>
      <c r="H70">
        <f t="shared" si="6"/>
        <v>2.7629847585413907E-3</v>
      </c>
      <c r="I70">
        <f t="shared" si="7"/>
        <v>6.3476720940367519E-3</v>
      </c>
      <c r="J70">
        <f t="shared" si="8"/>
        <v>1.4583120984961197E-2</v>
      </c>
      <c r="K70">
        <f t="shared" si="9"/>
        <v>3.3503214172295341E-2</v>
      </c>
      <c r="L70">
        <f t="shared" si="10"/>
        <v>7.6970174012036985E-2</v>
      </c>
      <c r="M70">
        <f t="shared" si="11"/>
        <v>0.17680382811963474</v>
      </c>
    </row>
    <row r="71" spans="1:14" x14ac:dyDescent="0.2">
      <c r="A71">
        <v>57</v>
      </c>
      <c r="B71">
        <f t="shared" si="0"/>
        <v>5</v>
      </c>
      <c r="C71">
        <f t="shared" si="1"/>
        <v>6</v>
      </c>
      <c r="D71">
        <f t="shared" si="2"/>
        <v>136</v>
      </c>
      <c r="E71">
        <f t="shared" si="3"/>
        <v>164</v>
      </c>
      <c r="F71">
        <f t="shared" si="4"/>
        <v>136</v>
      </c>
      <c r="G71">
        <f t="shared" si="5"/>
        <v>0.283539761074597</v>
      </c>
      <c r="H71">
        <f t="shared" si="6"/>
        <v>2.5190753399057793E-3</v>
      </c>
      <c r="I71">
        <f t="shared" si="7"/>
        <v>5.7873153981267316E-3</v>
      </c>
      <c r="J71">
        <f t="shared" si="8"/>
        <v>1.329575935535437E-2</v>
      </c>
      <c r="K71">
        <f t="shared" si="9"/>
        <v>3.0545633799864007E-2</v>
      </c>
      <c r="L71">
        <f t="shared" si="10"/>
        <v>7.0175438596235928E-2</v>
      </c>
      <c r="M71">
        <f t="shared" si="11"/>
        <v>0.16121653858511018</v>
      </c>
    </row>
    <row r="72" spans="1:14" x14ac:dyDescent="0.2">
      <c r="A72">
        <v>58</v>
      </c>
      <c r="B72">
        <f t="shared" si="0"/>
        <v>5</v>
      </c>
      <c r="C72">
        <f t="shared" si="1"/>
        <v>7</v>
      </c>
      <c r="D72">
        <f t="shared" si="2"/>
        <v>138.66666666666666</v>
      </c>
      <c r="E72">
        <f t="shared" si="3"/>
        <v>161.33333333333334</v>
      </c>
      <c r="F72">
        <f t="shared" si="4"/>
        <v>138.66666666666666</v>
      </c>
      <c r="G72">
        <f t="shared" si="5"/>
        <v>0.25851280707687224</v>
      </c>
      <c r="H72">
        <f t="shared" si="6"/>
        <v>2.2966976377645338E-3</v>
      </c>
      <c r="I72">
        <f t="shared" si="7"/>
        <v>5.2764255968513925E-3</v>
      </c>
      <c r="J72">
        <f t="shared" si="8"/>
        <v>1.212204280673488E-2</v>
      </c>
      <c r="K72">
        <f t="shared" si="9"/>
        <v>2.7849141262600002E-2</v>
      </c>
      <c r="L72">
        <f t="shared" si="10"/>
        <v>6.3980525512817132E-2</v>
      </c>
      <c r="M72">
        <f t="shared" si="11"/>
        <v>0.14698797426010429</v>
      </c>
    </row>
    <row r="73" spans="1:14" x14ac:dyDescent="0.2">
      <c r="A73">
        <v>59</v>
      </c>
      <c r="B73">
        <f t="shared" si="0"/>
        <v>5</v>
      </c>
      <c r="C73">
        <f t="shared" si="1"/>
        <v>8</v>
      </c>
      <c r="D73">
        <f t="shared" si="2"/>
        <v>141.33333333333334</v>
      </c>
      <c r="E73">
        <f t="shared" si="3"/>
        <v>158.66666666666666</v>
      </c>
      <c r="F73">
        <f t="shared" si="4"/>
        <v>141.33333333333334</v>
      </c>
      <c r="G73">
        <f t="shared" si="5"/>
        <v>0.23569244856491123</v>
      </c>
      <c r="H73">
        <f t="shared" si="6"/>
        <v>2.0939508857684571E-3</v>
      </c>
      <c r="I73">
        <f t="shared" si="7"/>
        <v>4.8106358758536229E-3</v>
      </c>
      <c r="J73">
        <f t="shared" si="8"/>
        <v>1.1051939034165549E-2</v>
      </c>
      <c r="K73">
        <f t="shared" si="9"/>
        <v>2.539068837614698E-2</v>
      </c>
      <c r="L73">
        <f t="shared" si="10"/>
        <v>5.8332483939838399E-2</v>
      </c>
      <c r="M73">
        <f t="shared" si="11"/>
        <v>0.13401275045313821</v>
      </c>
    </row>
    <row r="74" spans="1:14" x14ac:dyDescent="0.2">
      <c r="A74">
        <v>60</v>
      </c>
      <c r="B74">
        <f t="shared" si="0"/>
        <v>5</v>
      </c>
      <c r="C74">
        <f t="shared" si="1"/>
        <v>9</v>
      </c>
      <c r="D74">
        <f t="shared" si="2"/>
        <v>144</v>
      </c>
      <c r="E74">
        <f t="shared" si="3"/>
        <v>156</v>
      </c>
      <c r="F74">
        <f t="shared" si="4"/>
        <v>144</v>
      </c>
      <c r="G74">
        <f t="shared" si="5"/>
        <v>0.2148861858666464</v>
      </c>
      <c r="H74">
        <f t="shared" si="6"/>
        <v>1.9091021124915007E-3</v>
      </c>
      <c r="I74">
        <f t="shared" si="7"/>
        <v>4.3859649122807032E-3</v>
      </c>
      <c r="J74">
        <f t="shared" si="8"/>
        <v>1.0076301359623119E-2</v>
      </c>
      <c r="K74">
        <f t="shared" si="9"/>
        <v>2.3149261592506919E-2</v>
      </c>
      <c r="L74">
        <f t="shared" si="10"/>
        <v>5.3183037421416487E-2</v>
      </c>
      <c r="M74">
        <f t="shared" si="11"/>
        <v>0.12218251846832767</v>
      </c>
    </row>
    <row r="75" spans="1:14" s="1" customFormat="1" x14ac:dyDescent="0.2">
      <c r="A75" s="1">
        <v>61</v>
      </c>
      <c r="B75" s="1">
        <f t="shared" si="0"/>
        <v>6</v>
      </c>
      <c r="C75" s="1">
        <f t="shared" si="1"/>
        <v>0</v>
      </c>
      <c r="D75" s="1">
        <f t="shared" si="2"/>
        <v>144</v>
      </c>
      <c r="E75" s="1">
        <f t="shared" si="3"/>
        <v>156</v>
      </c>
      <c r="F75" s="1">
        <f t="shared" si="4"/>
        <v>144</v>
      </c>
      <c r="G75" s="1">
        <f t="shared" si="5"/>
        <v>0.2148861858666464</v>
      </c>
      <c r="H75" s="1">
        <f t="shared" si="6"/>
        <v>1.9091021124915007E-3</v>
      </c>
      <c r="I75" s="1">
        <f t="shared" si="7"/>
        <v>4.3859649122807032E-3</v>
      </c>
      <c r="J75" s="1">
        <f t="shared" si="8"/>
        <v>1.0076301359623119E-2</v>
      </c>
      <c r="K75" s="1">
        <f t="shared" si="9"/>
        <v>2.3149261592506919E-2</v>
      </c>
      <c r="L75" s="1">
        <f t="shared" si="10"/>
        <v>5.3183037421416487E-2</v>
      </c>
      <c r="M75" s="1">
        <f t="shared" si="11"/>
        <v>0.12218251846832767</v>
      </c>
      <c r="N75" s="1">
        <f t="shared" ref="N75:N138" si="12">$C$11*(EXP(-$C$7*($D75-($N$14-1)*$C$3))-EXP(-$C$5*($D75-($N$14-1)*$C$3)))</f>
        <v>0</v>
      </c>
    </row>
    <row r="76" spans="1:14" x14ac:dyDescent="0.2">
      <c r="A76">
        <v>62</v>
      </c>
      <c r="B76">
        <f t="shared" si="0"/>
        <v>6</v>
      </c>
      <c r="C76">
        <f t="shared" si="1"/>
        <v>1</v>
      </c>
      <c r="D76">
        <f t="shared" si="2"/>
        <v>146.66666666666666</v>
      </c>
      <c r="E76">
        <f t="shared" si="3"/>
        <v>153.33333333333334</v>
      </c>
      <c r="F76">
        <f t="shared" si="4"/>
        <v>146.66666666666666</v>
      </c>
      <c r="G76">
        <f t="shared" si="5"/>
        <v>0.40763092666904838</v>
      </c>
      <c r="H76">
        <f t="shared" si="6"/>
        <v>1.7405713289125001E-3</v>
      </c>
      <c r="I76">
        <f t="shared" si="7"/>
        <v>3.9987828445535844E-3</v>
      </c>
      <c r="J76">
        <f t="shared" si="8"/>
        <v>9.1867905510581351E-3</v>
      </c>
      <c r="K76">
        <f t="shared" si="9"/>
        <v>2.1105702387405563E-2</v>
      </c>
      <c r="L76">
        <f t="shared" si="10"/>
        <v>4.8488171226939381E-2</v>
      </c>
      <c r="M76">
        <f t="shared" si="11"/>
        <v>0.11139656241541239</v>
      </c>
      <c r="N76">
        <f t="shared" si="12"/>
        <v>0.21171434591476684</v>
      </c>
    </row>
    <row r="77" spans="1:14" x14ac:dyDescent="0.2">
      <c r="A77">
        <v>63</v>
      </c>
      <c r="B77">
        <f t="shared" si="0"/>
        <v>6</v>
      </c>
      <c r="C77">
        <f t="shared" si="1"/>
        <v>2</v>
      </c>
      <c r="D77">
        <f t="shared" si="2"/>
        <v>149.33333333333334</v>
      </c>
      <c r="E77">
        <f t="shared" si="3"/>
        <v>150.66666666666666</v>
      </c>
      <c r="F77">
        <f t="shared" si="4"/>
        <v>149.33333333333334</v>
      </c>
      <c r="G77">
        <f t="shared" si="5"/>
        <v>0.40498920498623237</v>
      </c>
      <c r="H77">
        <f t="shared" si="6"/>
        <v>1.5869180235091862E-3</v>
      </c>
      <c r="I77">
        <f t="shared" si="7"/>
        <v>3.6457802462402972E-3</v>
      </c>
      <c r="J77">
        <f t="shared" si="8"/>
        <v>8.3758035430738301E-3</v>
      </c>
      <c r="K77">
        <f t="shared" si="9"/>
        <v>1.9242543503414485E-2</v>
      </c>
      <c r="L77">
        <f t="shared" si="10"/>
        <v>4.4207756136662182E-2</v>
      </c>
      <c r="M77">
        <f t="shared" si="11"/>
        <v>0.10156275308960337</v>
      </c>
      <c r="N77">
        <f t="shared" si="12"/>
        <v>0.226367650443729</v>
      </c>
    </row>
    <row r="78" spans="1:14" x14ac:dyDescent="0.2">
      <c r="A78">
        <v>64</v>
      </c>
      <c r="B78">
        <f t="shared" si="0"/>
        <v>6</v>
      </c>
      <c r="C78">
        <f t="shared" si="1"/>
        <v>3</v>
      </c>
      <c r="D78">
        <f t="shared" si="2"/>
        <v>152</v>
      </c>
      <c r="E78">
        <f t="shared" si="3"/>
        <v>148</v>
      </c>
      <c r="F78">
        <f t="shared" si="4"/>
        <v>152</v>
      </c>
      <c r="G78">
        <f t="shared" si="5"/>
        <v>0.37448894698822299</v>
      </c>
      <c r="H78">
        <f t="shared" si="6"/>
        <v>1.4468288495316827E-3</v>
      </c>
      <c r="I78">
        <f t="shared" si="7"/>
        <v>3.3239398388385934E-3</v>
      </c>
      <c r="J78">
        <f t="shared" si="8"/>
        <v>7.6364084499660045E-3</v>
      </c>
      <c r="K78">
        <f t="shared" si="9"/>
        <v>1.7543859649122806E-2</v>
      </c>
      <c r="L78">
        <f t="shared" si="10"/>
        <v>4.0305205438492468E-2</v>
      </c>
      <c r="M78">
        <f t="shared" si="11"/>
        <v>9.2597046304671707E-2</v>
      </c>
      <c r="N78">
        <f t="shared" si="12"/>
        <v>0.21163565845759974</v>
      </c>
    </row>
    <row r="79" spans="1:14" x14ac:dyDescent="0.2">
      <c r="A79">
        <v>65</v>
      </c>
      <c r="B79">
        <f t="shared" ref="B79:B142" si="13">FLOOR(A79-1,10)/10</f>
        <v>6</v>
      </c>
      <c r="C79">
        <f t="shared" ref="C79:C142" si="14">MOD(A79-1,10)</f>
        <v>4</v>
      </c>
      <c r="D79">
        <f t="shared" ref="D79:D142" si="15">(B79+C79/9)*$C$3</f>
        <v>154.66666666666669</v>
      </c>
      <c r="E79">
        <f t="shared" ref="E79:E142" si="16">$G$11-D79</f>
        <v>145.33333333333331</v>
      </c>
      <c r="F79">
        <f t="shared" ref="F79:F142" si="17">IF(E79&lt;0,NA(),D79)</f>
        <v>154.66666666666669</v>
      </c>
      <c r="G79">
        <f t="shared" ref="G79:G142" si="18">IF(E79&lt;0,NA(),SUM(H79:AZ79))</f>
        <v>0.3422570038986717</v>
      </c>
      <c r="H79">
        <f t="shared" ref="H79:H142" si="19">$C$10*(EXP(-$C$7*D79)-EXP(-$C$5*D79))</f>
        <v>1.3191063992128466E-3</v>
      </c>
      <c r="I79">
        <f t="shared" si="7"/>
        <v>3.0305107016837187E-3</v>
      </c>
      <c r="J79">
        <f t="shared" si="8"/>
        <v>6.9622853156499961E-3</v>
      </c>
      <c r="K79">
        <f t="shared" si="9"/>
        <v>1.599513137821432E-2</v>
      </c>
      <c r="L79">
        <f t="shared" si="10"/>
        <v>3.6747162204232499E-2</v>
      </c>
      <c r="M79">
        <f t="shared" si="11"/>
        <v>8.4422809539329249E-2</v>
      </c>
      <c r="N79">
        <f t="shared" si="12"/>
        <v>0.19377999836034907</v>
      </c>
    </row>
    <row r="80" spans="1:14" x14ac:dyDescent="0.2">
      <c r="A80">
        <v>66</v>
      </c>
      <c r="B80">
        <f t="shared" si="13"/>
        <v>6</v>
      </c>
      <c r="C80">
        <f t="shared" si="14"/>
        <v>5</v>
      </c>
      <c r="D80">
        <f t="shared" si="15"/>
        <v>157.33333333333331</v>
      </c>
      <c r="E80">
        <f t="shared" si="16"/>
        <v>142.66666666666669</v>
      </c>
      <c r="F80">
        <f t="shared" si="17"/>
        <v>157.33333333333331</v>
      </c>
      <c r="G80">
        <f t="shared" si="18"/>
        <v>0.31217365311046985</v>
      </c>
      <c r="H80">
        <f t="shared" si="19"/>
        <v>1.2026589689634066E-3</v>
      </c>
      <c r="I80">
        <f t="shared" si="7"/>
        <v>2.7629847585413907E-3</v>
      </c>
      <c r="J80">
        <f t="shared" si="8"/>
        <v>6.3476720940367519E-3</v>
      </c>
      <c r="K80">
        <f t="shared" si="9"/>
        <v>1.4583120984961197E-2</v>
      </c>
      <c r="L80">
        <f t="shared" si="10"/>
        <v>3.3503214172295341E-2</v>
      </c>
      <c r="M80">
        <f t="shared" si="11"/>
        <v>7.6970174012036985E-2</v>
      </c>
      <c r="N80">
        <f t="shared" si="12"/>
        <v>0.17680382811963474</v>
      </c>
    </row>
    <row r="81" spans="1:16" x14ac:dyDescent="0.2">
      <c r="A81">
        <v>67</v>
      </c>
      <c r="B81">
        <f t="shared" si="13"/>
        <v>6</v>
      </c>
      <c r="C81">
        <f t="shared" si="14"/>
        <v>6</v>
      </c>
      <c r="D81">
        <f t="shared" si="15"/>
        <v>160</v>
      </c>
      <c r="E81">
        <f t="shared" si="16"/>
        <v>140</v>
      </c>
      <c r="F81">
        <f t="shared" si="17"/>
        <v>160</v>
      </c>
      <c r="G81">
        <f t="shared" si="18"/>
        <v>0.28463625230266715</v>
      </c>
      <c r="H81">
        <f t="shared" si="19"/>
        <v>1.0964912280701756E-3</v>
      </c>
      <c r="I81">
        <f t="shared" si="7"/>
        <v>2.5190753399057793E-3</v>
      </c>
      <c r="J81">
        <f t="shared" si="8"/>
        <v>5.7873153981267316E-3</v>
      </c>
      <c r="K81">
        <f t="shared" si="9"/>
        <v>1.329575935535437E-2</v>
      </c>
      <c r="L81">
        <f t="shared" si="10"/>
        <v>3.0545633799864007E-2</v>
      </c>
      <c r="M81">
        <f t="shared" si="11"/>
        <v>7.0175438596235928E-2</v>
      </c>
      <c r="N81">
        <f t="shared" si="12"/>
        <v>0.16121653858511018</v>
      </c>
    </row>
    <row r="82" spans="1:16" x14ac:dyDescent="0.2">
      <c r="A82">
        <v>68</v>
      </c>
      <c r="B82">
        <f t="shared" si="13"/>
        <v>6</v>
      </c>
      <c r="C82">
        <f t="shared" si="14"/>
        <v>7</v>
      </c>
      <c r="D82">
        <f t="shared" si="15"/>
        <v>162.66666666666666</v>
      </c>
      <c r="E82">
        <f t="shared" si="16"/>
        <v>137.33333333333334</v>
      </c>
      <c r="F82">
        <f t="shared" si="17"/>
        <v>162.66666666666666</v>
      </c>
      <c r="G82">
        <f t="shared" si="18"/>
        <v>0.25951250278801063</v>
      </c>
      <c r="H82">
        <f t="shared" si="19"/>
        <v>9.996957111383961E-4</v>
      </c>
      <c r="I82">
        <f t="shared" si="7"/>
        <v>2.2966976377645338E-3</v>
      </c>
      <c r="J82">
        <f t="shared" si="8"/>
        <v>5.2764255968513925E-3</v>
      </c>
      <c r="K82">
        <f t="shared" si="9"/>
        <v>1.212204280673488E-2</v>
      </c>
      <c r="L82">
        <f t="shared" si="10"/>
        <v>2.7849141262600002E-2</v>
      </c>
      <c r="M82">
        <f t="shared" si="11"/>
        <v>6.3980525512817132E-2</v>
      </c>
      <c r="N82">
        <f t="shared" si="12"/>
        <v>0.14698797426010429</v>
      </c>
    </row>
    <row r="83" spans="1:16" x14ac:dyDescent="0.2">
      <c r="A83">
        <v>69</v>
      </c>
      <c r="B83">
        <f t="shared" si="13"/>
        <v>6</v>
      </c>
      <c r="C83">
        <f t="shared" si="14"/>
        <v>8</v>
      </c>
      <c r="D83">
        <f t="shared" si="15"/>
        <v>165.33333333333334</v>
      </c>
      <c r="E83">
        <f t="shared" si="16"/>
        <v>134.66666666666666</v>
      </c>
      <c r="F83">
        <f t="shared" si="17"/>
        <v>165.33333333333334</v>
      </c>
      <c r="G83">
        <f t="shared" si="18"/>
        <v>0.2366038936264713</v>
      </c>
      <c r="H83">
        <f t="shared" si="19"/>
        <v>9.1144506156007408E-4</v>
      </c>
      <c r="I83">
        <f t="shared" si="7"/>
        <v>2.0939508857684571E-3</v>
      </c>
      <c r="J83">
        <f t="shared" si="8"/>
        <v>4.8106358758536229E-3</v>
      </c>
      <c r="K83">
        <f t="shared" si="9"/>
        <v>1.1051939034165549E-2</v>
      </c>
      <c r="L83">
        <f t="shared" si="10"/>
        <v>2.539068837614698E-2</v>
      </c>
      <c r="M83">
        <f t="shared" si="11"/>
        <v>5.8332483939838399E-2</v>
      </c>
      <c r="N83">
        <f t="shared" si="12"/>
        <v>0.13401275045313821</v>
      </c>
    </row>
    <row r="84" spans="1:16" x14ac:dyDescent="0.2">
      <c r="A84">
        <v>70</v>
      </c>
      <c r="B84">
        <f t="shared" si="13"/>
        <v>6</v>
      </c>
      <c r="C84">
        <f t="shared" si="14"/>
        <v>9</v>
      </c>
      <c r="D84">
        <f t="shared" si="15"/>
        <v>168</v>
      </c>
      <c r="E84">
        <f t="shared" si="16"/>
        <v>132</v>
      </c>
      <c r="F84">
        <f t="shared" si="17"/>
        <v>168</v>
      </c>
      <c r="G84">
        <f t="shared" si="18"/>
        <v>0.21571717082635605</v>
      </c>
      <c r="H84">
        <f t="shared" si="19"/>
        <v>8.3098495970964812E-4</v>
      </c>
      <c r="I84">
        <f t="shared" si="7"/>
        <v>1.9091021124915007E-3</v>
      </c>
      <c r="J84">
        <f t="shared" si="8"/>
        <v>4.3859649122807032E-3</v>
      </c>
      <c r="K84">
        <f t="shared" si="9"/>
        <v>1.0076301359623119E-2</v>
      </c>
      <c r="L84">
        <f t="shared" si="10"/>
        <v>2.3149261592506919E-2</v>
      </c>
      <c r="M84">
        <f t="shared" si="11"/>
        <v>5.3183037421416487E-2</v>
      </c>
      <c r="N84">
        <f t="shared" si="12"/>
        <v>0.12218251846832767</v>
      </c>
    </row>
    <row r="85" spans="1:16" s="1" customFormat="1" x14ac:dyDescent="0.2">
      <c r="A85" s="1">
        <v>71</v>
      </c>
      <c r="B85" s="1">
        <f t="shared" si="13"/>
        <v>7</v>
      </c>
      <c r="C85" s="1">
        <f t="shared" si="14"/>
        <v>0</v>
      </c>
      <c r="D85" s="1">
        <f t="shared" si="15"/>
        <v>168</v>
      </c>
      <c r="E85" s="1">
        <f t="shared" si="16"/>
        <v>132</v>
      </c>
      <c r="F85" s="1">
        <f t="shared" si="17"/>
        <v>168</v>
      </c>
      <c r="G85" s="1">
        <f t="shared" si="18"/>
        <v>0.21571717082635605</v>
      </c>
      <c r="H85" s="1">
        <f t="shared" si="19"/>
        <v>8.3098495970964812E-4</v>
      </c>
      <c r="I85" s="1">
        <f t="shared" si="7"/>
        <v>1.9091021124915007E-3</v>
      </c>
      <c r="J85" s="1">
        <f t="shared" si="8"/>
        <v>4.3859649122807032E-3</v>
      </c>
      <c r="K85" s="1">
        <f t="shared" si="9"/>
        <v>1.0076301359623119E-2</v>
      </c>
      <c r="L85" s="1">
        <f t="shared" si="10"/>
        <v>2.3149261592506919E-2</v>
      </c>
      <c r="M85" s="1">
        <f t="shared" si="11"/>
        <v>5.3183037421416487E-2</v>
      </c>
      <c r="N85" s="1">
        <f t="shared" si="12"/>
        <v>0.12218251846832767</v>
      </c>
      <c r="O85" s="1">
        <f t="shared" ref="O85:O148" si="20">$C$11*(EXP(-$C$7*($D85-($O$14-1)*$C$3))-EXP(-$C$5*($D85-($O$14-1)*$C$3)))</f>
        <v>0</v>
      </c>
    </row>
    <row r="86" spans="1:16" x14ac:dyDescent="0.2">
      <c r="A86">
        <v>72</v>
      </c>
      <c r="B86">
        <f t="shared" si="13"/>
        <v>7</v>
      </c>
      <c r="C86">
        <f t="shared" si="14"/>
        <v>1</v>
      </c>
      <c r="D86">
        <f t="shared" si="15"/>
        <v>170.66666666666666</v>
      </c>
      <c r="E86">
        <f t="shared" si="16"/>
        <v>129.33333333333334</v>
      </c>
      <c r="F86">
        <f t="shared" si="17"/>
        <v>170.66666666666666</v>
      </c>
      <c r="G86">
        <f t="shared" si="18"/>
        <v>0.4083885543444693</v>
      </c>
      <c r="H86">
        <f t="shared" si="19"/>
        <v>7.5762767542093021E-4</v>
      </c>
      <c r="I86">
        <f t="shared" si="7"/>
        <v>1.7405713289125001E-3</v>
      </c>
      <c r="J86">
        <f t="shared" si="8"/>
        <v>3.9987828445535844E-3</v>
      </c>
      <c r="K86">
        <f t="shared" si="9"/>
        <v>9.1867905510581351E-3</v>
      </c>
      <c r="L86">
        <f t="shared" si="10"/>
        <v>2.1105702387405563E-2</v>
      </c>
      <c r="M86">
        <f t="shared" si="11"/>
        <v>4.8488171226939381E-2</v>
      </c>
      <c r="N86">
        <f t="shared" si="12"/>
        <v>0.11139656241541239</v>
      </c>
      <c r="O86">
        <f t="shared" si="20"/>
        <v>0.21171434591476684</v>
      </c>
    </row>
    <row r="87" spans="1:16" x14ac:dyDescent="0.2">
      <c r="A87">
        <v>73</v>
      </c>
      <c r="B87">
        <f t="shared" si="13"/>
        <v>7</v>
      </c>
      <c r="C87">
        <f t="shared" si="14"/>
        <v>2</v>
      </c>
      <c r="D87">
        <f t="shared" si="15"/>
        <v>173.33333333333334</v>
      </c>
      <c r="E87">
        <f t="shared" si="16"/>
        <v>126.66666666666666</v>
      </c>
      <c r="F87">
        <f t="shared" si="17"/>
        <v>173.33333333333334</v>
      </c>
      <c r="G87">
        <f t="shared" si="18"/>
        <v>0.40567995117586775</v>
      </c>
      <c r="H87">
        <f t="shared" si="19"/>
        <v>6.9074618963534703E-4</v>
      </c>
      <c r="I87">
        <f t="shared" si="7"/>
        <v>1.5869180235091862E-3</v>
      </c>
      <c r="J87">
        <f t="shared" si="8"/>
        <v>3.6457802462402972E-3</v>
      </c>
      <c r="K87">
        <f t="shared" si="9"/>
        <v>8.3758035430738301E-3</v>
      </c>
      <c r="L87">
        <f t="shared" si="10"/>
        <v>1.9242543503414485E-2</v>
      </c>
      <c r="M87">
        <f t="shared" si="11"/>
        <v>4.4207756136662182E-2</v>
      </c>
      <c r="N87">
        <f t="shared" si="12"/>
        <v>0.10156275308960337</v>
      </c>
      <c r="O87">
        <f t="shared" si="20"/>
        <v>0.226367650443729</v>
      </c>
    </row>
    <row r="88" spans="1:16" x14ac:dyDescent="0.2">
      <c r="A88">
        <v>74</v>
      </c>
      <c r="B88">
        <f t="shared" si="13"/>
        <v>7</v>
      </c>
      <c r="C88">
        <f t="shared" si="14"/>
        <v>3</v>
      </c>
      <c r="D88">
        <f t="shared" si="15"/>
        <v>176</v>
      </c>
      <c r="E88">
        <f t="shared" si="16"/>
        <v>124</v>
      </c>
      <c r="F88">
        <f t="shared" si="17"/>
        <v>176</v>
      </c>
      <c r="G88">
        <f t="shared" si="18"/>
        <v>0.37511871582319944</v>
      </c>
      <c r="H88">
        <f t="shared" si="19"/>
        <v>6.297688349764446E-4</v>
      </c>
      <c r="I88">
        <f t="shared" si="7"/>
        <v>1.4468288495316827E-3</v>
      </c>
      <c r="J88">
        <f t="shared" si="8"/>
        <v>3.3239398388385934E-3</v>
      </c>
      <c r="K88">
        <f t="shared" si="9"/>
        <v>7.6364084499660045E-3</v>
      </c>
      <c r="L88">
        <f t="shared" si="10"/>
        <v>1.7543859649122806E-2</v>
      </c>
      <c r="M88">
        <f t="shared" si="11"/>
        <v>4.0305205438492468E-2</v>
      </c>
      <c r="N88">
        <f t="shared" si="12"/>
        <v>9.2597046304671707E-2</v>
      </c>
      <c r="O88">
        <f t="shared" si="20"/>
        <v>0.21163565845759974</v>
      </c>
    </row>
    <row r="89" spans="1:16" x14ac:dyDescent="0.2">
      <c r="A89">
        <v>75</v>
      </c>
      <c r="B89">
        <f t="shared" si="13"/>
        <v>7</v>
      </c>
      <c r="C89">
        <f t="shared" si="14"/>
        <v>4</v>
      </c>
      <c r="D89">
        <f t="shared" si="15"/>
        <v>178.66666666666669</v>
      </c>
      <c r="E89">
        <f t="shared" si="16"/>
        <v>121.33333333333331</v>
      </c>
      <c r="F89">
        <f t="shared" si="17"/>
        <v>178.66666666666669</v>
      </c>
      <c r="G89">
        <f t="shared" si="18"/>
        <v>0.34283117830811283</v>
      </c>
      <c r="H89">
        <f t="shared" si="19"/>
        <v>5.7417440944113279E-4</v>
      </c>
      <c r="I89">
        <f t="shared" ref="I89:I152" si="21">$C$11*(EXP(-$C$7*($D89-($I$14-1)*$C$3))-EXP(-$C$5*($D89-($I$14-1)*$C$3)))</f>
        <v>1.3191063992128466E-3</v>
      </c>
      <c r="J89">
        <f t="shared" si="8"/>
        <v>3.0305107016837187E-3</v>
      </c>
      <c r="K89">
        <f t="shared" si="9"/>
        <v>6.9622853156499961E-3</v>
      </c>
      <c r="L89">
        <f t="shared" si="10"/>
        <v>1.599513137821432E-2</v>
      </c>
      <c r="M89">
        <f t="shared" si="11"/>
        <v>3.6747162204232499E-2</v>
      </c>
      <c r="N89">
        <f t="shared" si="12"/>
        <v>8.4422809539329249E-2</v>
      </c>
      <c r="O89">
        <f t="shared" si="20"/>
        <v>0.19377999836034907</v>
      </c>
    </row>
    <row r="90" spans="1:16" x14ac:dyDescent="0.2">
      <c r="A90">
        <v>76</v>
      </c>
      <c r="B90">
        <f t="shared" si="13"/>
        <v>7</v>
      </c>
      <c r="C90">
        <f t="shared" si="14"/>
        <v>5</v>
      </c>
      <c r="D90">
        <f t="shared" si="15"/>
        <v>181.33333333333331</v>
      </c>
      <c r="E90">
        <f t="shared" si="16"/>
        <v>118.66666666666669</v>
      </c>
      <c r="F90">
        <f t="shared" si="17"/>
        <v>181.33333333333331</v>
      </c>
      <c r="G90">
        <f t="shared" si="18"/>
        <v>0.31269714083191191</v>
      </c>
      <c r="H90">
        <f t="shared" si="19"/>
        <v>5.234877214421146E-4</v>
      </c>
      <c r="I90">
        <f t="shared" si="21"/>
        <v>1.2026589689634066E-3</v>
      </c>
      <c r="J90">
        <f t="shared" si="8"/>
        <v>2.7629847585413907E-3</v>
      </c>
      <c r="K90">
        <f t="shared" si="9"/>
        <v>6.3476720940367519E-3</v>
      </c>
      <c r="L90">
        <f t="shared" si="10"/>
        <v>1.4583120984961197E-2</v>
      </c>
      <c r="M90">
        <f t="shared" si="11"/>
        <v>3.3503214172295341E-2</v>
      </c>
      <c r="N90">
        <f t="shared" si="12"/>
        <v>7.6970174012036985E-2</v>
      </c>
      <c r="O90">
        <f t="shared" si="20"/>
        <v>0.17680382811963474</v>
      </c>
    </row>
    <row r="91" spans="1:16" x14ac:dyDescent="0.2">
      <c r="A91">
        <v>77</v>
      </c>
      <c r="B91">
        <f t="shared" si="13"/>
        <v>7</v>
      </c>
      <c r="C91">
        <f t="shared" si="14"/>
        <v>6</v>
      </c>
      <c r="D91">
        <f t="shared" si="15"/>
        <v>184</v>
      </c>
      <c r="E91">
        <f t="shared" si="16"/>
        <v>116</v>
      </c>
      <c r="F91">
        <f t="shared" si="17"/>
        <v>184</v>
      </c>
      <c r="G91">
        <f t="shared" si="18"/>
        <v>0.28511352783079003</v>
      </c>
      <c r="H91">
        <f t="shared" si="19"/>
        <v>4.7727552812287512E-4</v>
      </c>
      <c r="I91">
        <f t="shared" si="21"/>
        <v>1.0964912280701756E-3</v>
      </c>
      <c r="J91">
        <f t="shared" si="8"/>
        <v>2.5190753399057793E-3</v>
      </c>
      <c r="K91">
        <f t="shared" si="9"/>
        <v>5.7873153981267316E-3</v>
      </c>
      <c r="L91">
        <f t="shared" si="10"/>
        <v>1.329575935535437E-2</v>
      </c>
      <c r="M91">
        <f t="shared" si="11"/>
        <v>3.0545633799864007E-2</v>
      </c>
      <c r="N91">
        <f t="shared" si="12"/>
        <v>7.0175438596235928E-2</v>
      </c>
      <c r="O91">
        <f t="shared" si="20"/>
        <v>0.16121653858511018</v>
      </c>
    </row>
    <row r="92" spans="1:16" x14ac:dyDescent="0.2">
      <c r="A92">
        <v>78</v>
      </c>
      <c r="B92">
        <f t="shared" si="13"/>
        <v>7</v>
      </c>
      <c r="C92">
        <f t="shared" si="14"/>
        <v>7</v>
      </c>
      <c r="D92">
        <f t="shared" si="15"/>
        <v>186.66666666666666</v>
      </c>
      <c r="E92">
        <f t="shared" si="16"/>
        <v>113.33333333333334</v>
      </c>
      <c r="F92">
        <f t="shared" si="17"/>
        <v>186.66666666666666</v>
      </c>
      <c r="G92">
        <f t="shared" si="18"/>
        <v>0.25994764562023875</v>
      </c>
      <c r="H92">
        <f t="shared" si="19"/>
        <v>4.3514283222812497E-4</v>
      </c>
      <c r="I92">
        <f t="shared" si="21"/>
        <v>9.996957111383961E-4</v>
      </c>
      <c r="J92">
        <f t="shared" si="8"/>
        <v>2.2966976377645338E-3</v>
      </c>
      <c r="K92">
        <f t="shared" si="9"/>
        <v>5.2764255968513925E-3</v>
      </c>
      <c r="L92">
        <f t="shared" si="10"/>
        <v>1.212204280673488E-2</v>
      </c>
      <c r="M92">
        <f t="shared" si="11"/>
        <v>2.7849141262600002E-2</v>
      </c>
      <c r="N92">
        <f t="shared" si="12"/>
        <v>6.3980525512817132E-2</v>
      </c>
      <c r="O92">
        <f t="shared" si="20"/>
        <v>0.14698797426010429</v>
      </c>
    </row>
    <row r="93" spans="1:16" x14ac:dyDescent="0.2">
      <c r="A93">
        <v>79</v>
      </c>
      <c r="B93">
        <f t="shared" si="13"/>
        <v>7</v>
      </c>
      <c r="C93">
        <f t="shared" si="14"/>
        <v>8</v>
      </c>
      <c r="D93">
        <f t="shared" si="15"/>
        <v>189.33333333333334</v>
      </c>
      <c r="E93">
        <f t="shared" si="16"/>
        <v>110.66666666666666</v>
      </c>
      <c r="F93">
        <f t="shared" si="17"/>
        <v>189.33333333333334</v>
      </c>
      <c r="G93">
        <f t="shared" si="18"/>
        <v>0.2370006231323486</v>
      </c>
      <c r="H93">
        <f t="shared" si="19"/>
        <v>3.967295058772965E-4</v>
      </c>
      <c r="I93">
        <f t="shared" si="21"/>
        <v>9.1144506156007408E-4</v>
      </c>
      <c r="J93">
        <f t="shared" si="8"/>
        <v>2.0939508857684571E-3</v>
      </c>
      <c r="K93">
        <f t="shared" si="9"/>
        <v>4.8106358758536229E-3</v>
      </c>
      <c r="L93">
        <f t="shared" si="10"/>
        <v>1.1051939034165549E-2</v>
      </c>
      <c r="M93">
        <f t="shared" si="11"/>
        <v>2.539068837614698E-2</v>
      </c>
      <c r="N93">
        <f t="shared" si="12"/>
        <v>5.8332483939838399E-2</v>
      </c>
      <c r="O93">
        <f t="shared" si="20"/>
        <v>0.13401275045313821</v>
      </c>
    </row>
    <row r="94" spans="1:16" x14ac:dyDescent="0.2">
      <c r="A94">
        <v>80</v>
      </c>
      <c r="B94">
        <f t="shared" si="13"/>
        <v>7</v>
      </c>
      <c r="C94">
        <f t="shared" si="14"/>
        <v>9</v>
      </c>
      <c r="D94">
        <f t="shared" si="15"/>
        <v>192</v>
      </c>
      <c r="E94">
        <f t="shared" si="16"/>
        <v>108</v>
      </c>
      <c r="F94">
        <f t="shared" si="17"/>
        <v>192</v>
      </c>
      <c r="G94">
        <f t="shared" si="18"/>
        <v>0.21607887803873899</v>
      </c>
      <c r="H94">
        <f t="shared" si="19"/>
        <v>3.6170721238292089E-4</v>
      </c>
      <c r="I94">
        <f t="shared" si="21"/>
        <v>8.3098495970964812E-4</v>
      </c>
      <c r="J94">
        <f t="shared" si="8"/>
        <v>1.9091021124915007E-3</v>
      </c>
      <c r="K94">
        <f t="shared" si="9"/>
        <v>4.3859649122807032E-3</v>
      </c>
      <c r="L94">
        <f t="shared" si="10"/>
        <v>1.0076301359623119E-2</v>
      </c>
      <c r="M94">
        <f t="shared" si="11"/>
        <v>2.3149261592506919E-2</v>
      </c>
      <c r="N94">
        <f t="shared" si="12"/>
        <v>5.3183037421416487E-2</v>
      </c>
      <c r="O94">
        <f t="shared" si="20"/>
        <v>0.12218251846832767</v>
      </c>
    </row>
    <row r="95" spans="1:16" s="1" customFormat="1" x14ac:dyDescent="0.2">
      <c r="A95" s="1">
        <v>81</v>
      </c>
      <c r="B95" s="1">
        <f t="shared" si="13"/>
        <v>8</v>
      </c>
      <c r="C95" s="1">
        <f t="shared" si="14"/>
        <v>0</v>
      </c>
      <c r="D95" s="1">
        <f t="shared" si="15"/>
        <v>192</v>
      </c>
      <c r="E95" s="1">
        <f t="shared" si="16"/>
        <v>108</v>
      </c>
      <c r="F95" s="1">
        <f t="shared" si="17"/>
        <v>192</v>
      </c>
      <c r="G95" s="1">
        <f t="shared" si="18"/>
        <v>0.21607887803873899</v>
      </c>
      <c r="H95" s="1">
        <f t="shared" si="19"/>
        <v>3.6170721238292089E-4</v>
      </c>
      <c r="I95" s="1">
        <f t="shared" si="21"/>
        <v>8.3098495970964812E-4</v>
      </c>
      <c r="J95" s="1">
        <f t="shared" si="8"/>
        <v>1.9091021124915007E-3</v>
      </c>
      <c r="K95" s="1">
        <f t="shared" si="9"/>
        <v>4.3859649122807032E-3</v>
      </c>
      <c r="L95" s="1">
        <f t="shared" si="10"/>
        <v>1.0076301359623119E-2</v>
      </c>
      <c r="M95" s="1">
        <f t="shared" si="11"/>
        <v>2.3149261592506919E-2</v>
      </c>
      <c r="N95" s="1">
        <f t="shared" si="12"/>
        <v>5.3183037421416487E-2</v>
      </c>
      <c r="O95" s="1">
        <f t="shared" si="20"/>
        <v>0.12218251846832767</v>
      </c>
      <c r="P95" s="1">
        <f t="shared" ref="P95:P158" si="22">$C$11*(EXP(-$C$7*($D95-($P$14-1)*$C$3))-EXP(-$C$5*($D95-($P$14-1)*$C$3)))</f>
        <v>0</v>
      </c>
    </row>
    <row r="96" spans="1:16" x14ac:dyDescent="0.2">
      <c r="A96">
        <v>82</v>
      </c>
      <c r="B96">
        <f t="shared" si="13"/>
        <v>8</v>
      </c>
      <c r="C96">
        <f t="shared" si="14"/>
        <v>1</v>
      </c>
      <c r="D96">
        <f t="shared" si="15"/>
        <v>194.66666666666666</v>
      </c>
      <c r="E96">
        <f t="shared" si="16"/>
        <v>105.33333333333334</v>
      </c>
      <c r="F96">
        <f t="shared" si="17"/>
        <v>194.66666666666666</v>
      </c>
      <c r="G96">
        <f t="shared" si="18"/>
        <v>0.40871833094427257</v>
      </c>
      <c r="H96">
        <f t="shared" si="19"/>
        <v>3.2977659980321219E-4</v>
      </c>
      <c r="I96">
        <f t="shared" si="21"/>
        <v>7.5762767542093021E-4</v>
      </c>
      <c r="J96">
        <f t="shared" si="8"/>
        <v>1.7405713289125001E-3</v>
      </c>
      <c r="K96">
        <f t="shared" si="9"/>
        <v>3.9987828445535844E-3</v>
      </c>
      <c r="L96">
        <f t="shared" si="10"/>
        <v>9.1867905510581351E-3</v>
      </c>
      <c r="M96">
        <f t="shared" si="11"/>
        <v>2.1105702387405563E-2</v>
      </c>
      <c r="N96">
        <f t="shared" si="12"/>
        <v>4.8488171226939381E-2</v>
      </c>
      <c r="O96">
        <f t="shared" si="20"/>
        <v>0.11139656241541239</v>
      </c>
      <c r="P96">
        <f t="shared" si="22"/>
        <v>0.21171434591476684</v>
      </c>
    </row>
    <row r="97" spans="1:17" x14ac:dyDescent="0.2">
      <c r="A97">
        <v>83</v>
      </c>
      <c r="B97">
        <f t="shared" si="13"/>
        <v>8</v>
      </c>
      <c r="C97">
        <f t="shared" si="14"/>
        <v>2</v>
      </c>
      <c r="D97">
        <f t="shared" si="15"/>
        <v>197.33333333333331</v>
      </c>
      <c r="E97">
        <f t="shared" si="16"/>
        <v>102.66666666666669</v>
      </c>
      <c r="F97">
        <f t="shared" si="17"/>
        <v>197.33333333333331</v>
      </c>
      <c r="G97">
        <f t="shared" si="18"/>
        <v>0.40598061591810874</v>
      </c>
      <c r="H97">
        <f t="shared" si="19"/>
        <v>3.0066474224085186E-4</v>
      </c>
      <c r="I97">
        <f t="shared" si="21"/>
        <v>6.9074618963534758E-4</v>
      </c>
      <c r="J97">
        <f t="shared" si="8"/>
        <v>1.5869180235091877E-3</v>
      </c>
      <c r="K97">
        <f t="shared" si="9"/>
        <v>3.6457802462403002E-3</v>
      </c>
      <c r="L97">
        <f t="shared" si="10"/>
        <v>8.375803543073837E-3</v>
      </c>
      <c r="M97">
        <f t="shared" si="11"/>
        <v>1.9242543503414505E-2</v>
      </c>
      <c r="N97">
        <f t="shared" si="12"/>
        <v>4.4207756136662224E-2</v>
      </c>
      <c r="O97">
        <f t="shared" si="20"/>
        <v>0.10156275308960346</v>
      </c>
      <c r="P97">
        <f t="shared" si="22"/>
        <v>0.22636765044372906</v>
      </c>
    </row>
    <row r="98" spans="1:17" x14ac:dyDescent="0.2">
      <c r="A98">
        <v>84</v>
      </c>
      <c r="B98">
        <f t="shared" si="13"/>
        <v>8</v>
      </c>
      <c r="C98">
        <f t="shared" si="14"/>
        <v>3</v>
      </c>
      <c r="D98">
        <f t="shared" si="15"/>
        <v>200</v>
      </c>
      <c r="E98">
        <f t="shared" si="16"/>
        <v>100</v>
      </c>
      <c r="F98">
        <f t="shared" si="17"/>
        <v>200</v>
      </c>
      <c r="G98">
        <f t="shared" si="18"/>
        <v>0.375392838630217</v>
      </c>
      <c r="H98">
        <f t="shared" si="19"/>
        <v>2.7412280701754406E-4</v>
      </c>
      <c r="I98">
        <f t="shared" si="21"/>
        <v>6.297688349764446E-4</v>
      </c>
      <c r="J98">
        <f t="shared" si="8"/>
        <v>1.4468288495316827E-3</v>
      </c>
      <c r="K98">
        <f t="shared" si="9"/>
        <v>3.3239398388385934E-3</v>
      </c>
      <c r="L98">
        <f t="shared" si="10"/>
        <v>7.6364084499660045E-3</v>
      </c>
      <c r="M98">
        <f t="shared" si="11"/>
        <v>1.7543859649122806E-2</v>
      </c>
      <c r="N98">
        <f t="shared" si="12"/>
        <v>4.0305205438492468E-2</v>
      </c>
      <c r="O98">
        <f t="shared" si="20"/>
        <v>9.2597046304671707E-2</v>
      </c>
      <c r="P98">
        <f t="shared" si="22"/>
        <v>0.21163565845759974</v>
      </c>
    </row>
    <row r="99" spans="1:17" x14ac:dyDescent="0.2">
      <c r="A99">
        <v>85</v>
      </c>
      <c r="B99">
        <f t="shared" si="13"/>
        <v>8</v>
      </c>
      <c r="C99">
        <f t="shared" si="14"/>
        <v>4</v>
      </c>
      <c r="D99">
        <f t="shared" si="15"/>
        <v>202.66666666666669</v>
      </c>
      <c r="E99">
        <f t="shared" si="16"/>
        <v>97.333333333333314</v>
      </c>
      <c r="F99">
        <f t="shared" si="17"/>
        <v>202.66666666666669</v>
      </c>
      <c r="G99">
        <f t="shared" si="18"/>
        <v>0.34308110223589738</v>
      </c>
      <c r="H99">
        <f t="shared" si="19"/>
        <v>2.4992392778459897E-4</v>
      </c>
      <c r="I99">
        <f t="shared" si="21"/>
        <v>5.7417440944113279E-4</v>
      </c>
      <c r="J99">
        <f t="shared" ref="J99:J162" si="23">$C$11*(EXP(-$C$7*($D99-($J$14-1)*$C$3))-EXP(-$C$5*($D99-($J$14-1)*$C$3)))</f>
        <v>1.3191063992128466E-3</v>
      </c>
      <c r="K99">
        <f t="shared" si="9"/>
        <v>3.0305107016837187E-3</v>
      </c>
      <c r="L99">
        <f t="shared" si="10"/>
        <v>6.9622853156499961E-3</v>
      </c>
      <c r="M99">
        <f t="shared" si="11"/>
        <v>1.599513137821432E-2</v>
      </c>
      <c r="N99">
        <f t="shared" si="12"/>
        <v>3.6747162204232499E-2</v>
      </c>
      <c r="O99">
        <f t="shared" si="20"/>
        <v>8.4422809539329249E-2</v>
      </c>
      <c r="P99">
        <f t="shared" si="22"/>
        <v>0.19377999836034907</v>
      </c>
    </row>
    <row r="100" spans="1:17" x14ac:dyDescent="0.2">
      <c r="A100">
        <v>86</v>
      </c>
      <c r="B100">
        <f t="shared" si="13"/>
        <v>8</v>
      </c>
      <c r="C100">
        <f t="shared" si="14"/>
        <v>5</v>
      </c>
      <c r="D100">
        <f t="shared" si="15"/>
        <v>205.33333333333331</v>
      </c>
      <c r="E100">
        <f t="shared" si="16"/>
        <v>94.666666666666686</v>
      </c>
      <c r="F100">
        <f t="shared" si="17"/>
        <v>205.33333333333331</v>
      </c>
      <c r="G100">
        <f t="shared" si="18"/>
        <v>0.31292500209730195</v>
      </c>
      <c r="H100">
        <f t="shared" si="19"/>
        <v>2.278612653900189E-4</v>
      </c>
      <c r="I100">
        <f t="shared" si="21"/>
        <v>5.234877214421146E-4</v>
      </c>
      <c r="J100">
        <f t="shared" si="23"/>
        <v>1.2026589689634066E-3</v>
      </c>
      <c r="K100">
        <f t="shared" si="9"/>
        <v>2.7629847585413907E-3</v>
      </c>
      <c r="L100">
        <f t="shared" si="10"/>
        <v>6.3476720940367519E-3</v>
      </c>
      <c r="M100">
        <f t="shared" si="11"/>
        <v>1.4583120984961197E-2</v>
      </c>
      <c r="N100">
        <f t="shared" si="12"/>
        <v>3.3503214172295341E-2</v>
      </c>
      <c r="O100">
        <f t="shared" si="20"/>
        <v>7.6970174012036985E-2</v>
      </c>
      <c r="P100">
        <f t="shared" si="22"/>
        <v>0.17680382811963474</v>
      </c>
    </row>
    <row r="101" spans="1:17" x14ac:dyDescent="0.2">
      <c r="A101">
        <v>87</v>
      </c>
      <c r="B101">
        <f t="shared" si="13"/>
        <v>8</v>
      </c>
      <c r="C101">
        <f t="shared" si="14"/>
        <v>6</v>
      </c>
      <c r="D101">
        <f t="shared" si="15"/>
        <v>208</v>
      </c>
      <c r="E101">
        <f t="shared" si="16"/>
        <v>92</v>
      </c>
      <c r="F101">
        <f t="shared" si="17"/>
        <v>208</v>
      </c>
      <c r="G101">
        <f t="shared" si="18"/>
        <v>0.28532127407071745</v>
      </c>
      <c r="H101">
        <f t="shared" si="19"/>
        <v>2.0774623992741217E-4</v>
      </c>
      <c r="I101">
        <f t="shared" si="21"/>
        <v>4.7727552812287512E-4</v>
      </c>
      <c r="J101">
        <f t="shared" si="23"/>
        <v>1.0964912280701756E-3</v>
      </c>
      <c r="K101">
        <f t="shared" si="9"/>
        <v>2.5190753399057793E-3</v>
      </c>
      <c r="L101">
        <f t="shared" si="10"/>
        <v>5.7873153981267316E-3</v>
      </c>
      <c r="M101">
        <f t="shared" si="11"/>
        <v>1.329575935535437E-2</v>
      </c>
      <c r="N101">
        <f t="shared" si="12"/>
        <v>3.0545633799864007E-2</v>
      </c>
      <c r="O101">
        <f t="shared" si="20"/>
        <v>7.0175438596235928E-2</v>
      </c>
      <c r="P101">
        <f t="shared" si="22"/>
        <v>0.16121653858511018</v>
      </c>
    </row>
    <row r="102" spans="1:17" x14ac:dyDescent="0.2">
      <c r="A102">
        <v>88</v>
      </c>
      <c r="B102">
        <f t="shared" si="13"/>
        <v>8</v>
      </c>
      <c r="C102">
        <f t="shared" si="14"/>
        <v>7</v>
      </c>
      <c r="D102">
        <f t="shared" si="15"/>
        <v>210.66666666666669</v>
      </c>
      <c r="E102">
        <f t="shared" si="16"/>
        <v>89.333333333333314</v>
      </c>
      <c r="F102">
        <f t="shared" si="17"/>
        <v>210.66666666666669</v>
      </c>
      <c r="G102">
        <f t="shared" si="18"/>
        <v>0.26013705253909375</v>
      </c>
      <c r="H102">
        <f t="shared" si="19"/>
        <v>1.894069188552325E-4</v>
      </c>
      <c r="I102">
        <f t="shared" si="21"/>
        <v>4.3514283222812459E-4</v>
      </c>
      <c r="J102">
        <f t="shared" si="23"/>
        <v>9.9969571113839523E-4</v>
      </c>
      <c r="K102">
        <f t="shared" si="9"/>
        <v>2.2966976377645312E-3</v>
      </c>
      <c r="L102">
        <f t="shared" si="10"/>
        <v>5.2764255968513873E-3</v>
      </c>
      <c r="M102">
        <f t="shared" si="11"/>
        <v>1.2122042806734871E-2</v>
      </c>
      <c r="N102">
        <f t="shared" si="12"/>
        <v>2.7849141262599974E-2</v>
      </c>
      <c r="O102">
        <f t="shared" si="20"/>
        <v>6.3980525512817063E-2</v>
      </c>
      <c r="P102">
        <f t="shared" si="22"/>
        <v>0.14698797426010415</v>
      </c>
    </row>
    <row r="103" spans="1:17" x14ac:dyDescent="0.2">
      <c r="A103">
        <v>89</v>
      </c>
      <c r="B103">
        <f t="shared" si="13"/>
        <v>8</v>
      </c>
      <c r="C103">
        <f t="shared" si="14"/>
        <v>8</v>
      </c>
      <c r="D103">
        <f t="shared" si="15"/>
        <v>213.33333333333334</v>
      </c>
      <c r="E103">
        <f t="shared" si="16"/>
        <v>86.666666666666657</v>
      </c>
      <c r="F103">
        <f t="shared" si="17"/>
        <v>213.33333333333334</v>
      </c>
      <c r="G103">
        <f t="shared" si="18"/>
        <v>0.23717330967975742</v>
      </c>
      <c r="H103">
        <f t="shared" si="19"/>
        <v>1.7268654740883687E-4</v>
      </c>
      <c r="I103">
        <f t="shared" si="21"/>
        <v>3.967295058772965E-4</v>
      </c>
      <c r="J103">
        <f t="shared" si="23"/>
        <v>9.1144506156007408E-4</v>
      </c>
      <c r="K103">
        <f t="shared" si="9"/>
        <v>2.0939508857684571E-3</v>
      </c>
      <c r="L103">
        <f t="shared" si="10"/>
        <v>4.8106358758536229E-3</v>
      </c>
      <c r="M103">
        <f t="shared" si="11"/>
        <v>1.1051939034165549E-2</v>
      </c>
      <c r="N103">
        <f t="shared" si="12"/>
        <v>2.539068837614698E-2</v>
      </c>
      <c r="O103">
        <f t="shared" si="20"/>
        <v>5.8332483939838399E-2</v>
      </c>
      <c r="P103">
        <f t="shared" si="22"/>
        <v>0.13401275045313821</v>
      </c>
    </row>
    <row r="104" spans="1:17" x14ac:dyDescent="0.2">
      <c r="A104">
        <v>90</v>
      </c>
      <c r="B104">
        <f t="shared" si="13"/>
        <v>8</v>
      </c>
      <c r="C104">
        <f t="shared" si="14"/>
        <v>9</v>
      </c>
      <c r="D104">
        <f t="shared" si="15"/>
        <v>216</v>
      </c>
      <c r="E104">
        <f t="shared" si="16"/>
        <v>84</v>
      </c>
      <c r="F104">
        <f t="shared" si="17"/>
        <v>216</v>
      </c>
      <c r="G104">
        <f t="shared" si="18"/>
        <v>0.21623632024748307</v>
      </c>
      <c r="H104">
        <f t="shared" si="19"/>
        <v>1.5744220874411129E-4</v>
      </c>
      <c r="I104">
        <f t="shared" si="21"/>
        <v>3.6170721238292089E-4</v>
      </c>
      <c r="J104">
        <f t="shared" si="23"/>
        <v>8.3098495970964812E-4</v>
      </c>
      <c r="K104">
        <f t="shared" si="9"/>
        <v>1.9091021124915007E-3</v>
      </c>
      <c r="L104">
        <f t="shared" si="10"/>
        <v>4.3859649122807032E-3</v>
      </c>
      <c r="M104">
        <f t="shared" si="11"/>
        <v>1.0076301359623119E-2</v>
      </c>
      <c r="N104">
        <f t="shared" si="12"/>
        <v>2.3149261592506919E-2</v>
      </c>
      <c r="O104">
        <f t="shared" si="20"/>
        <v>5.3183037421416487E-2</v>
      </c>
      <c r="P104">
        <f t="shared" si="22"/>
        <v>0.12218251846832767</v>
      </c>
    </row>
    <row r="105" spans="1:17" s="1" customFormat="1" x14ac:dyDescent="0.2">
      <c r="A105" s="1">
        <v>91</v>
      </c>
      <c r="B105" s="1">
        <f t="shared" si="13"/>
        <v>9</v>
      </c>
      <c r="C105" s="1">
        <f t="shared" si="14"/>
        <v>0</v>
      </c>
      <c r="D105" s="1">
        <f t="shared" si="15"/>
        <v>216</v>
      </c>
      <c r="E105" s="1">
        <f t="shared" si="16"/>
        <v>84</v>
      </c>
      <c r="F105" s="1">
        <f t="shared" si="17"/>
        <v>216</v>
      </c>
      <c r="G105" s="1">
        <f t="shared" si="18"/>
        <v>0.21623632024748307</v>
      </c>
      <c r="H105" s="1">
        <f t="shared" si="19"/>
        <v>1.5744220874411129E-4</v>
      </c>
      <c r="I105" s="1">
        <f t="shared" si="21"/>
        <v>3.6170721238292089E-4</v>
      </c>
      <c r="J105" s="1">
        <f t="shared" si="23"/>
        <v>8.3098495970964812E-4</v>
      </c>
      <c r="K105" s="1">
        <f t="shared" si="9"/>
        <v>1.9091021124915007E-3</v>
      </c>
      <c r="L105" s="1">
        <f t="shared" si="10"/>
        <v>4.3859649122807032E-3</v>
      </c>
      <c r="M105" s="1">
        <f t="shared" si="11"/>
        <v>1.0076301359623119E-2</v>
      </c>
      <c r="N105" s="1">
        <f t="shared" si="12"/>
        <v>2.3149261592506919E-2</v>
      </c>
      <c r="O105" s="1">
        <f t="shared" si="20"/>
        <v>5.3183037421416487E-2</v>
      </c>
      <c r="P105" s="1">
        <f t="shared" si="22"/>
        <v>0.12218251846832767</v>
      </c>
      <c r="Q105" s="1">
        <f t="shared" ref="Q105:Q168" si="24">$C$11*(EXP(-$C$7*($D105-($Q$14-1)*$C$3))-EXP(-$C$5*($D105-($Q$14-1)*$C$3)))</f>
        <v>0</v>
      </c>
    </row>
    <row r="106" spans="1:17" x14ac:dyDescent="0.2">
      <c r="A106">
        <v>92</v>
      </c>
      <c r="B106">
        <f t="shared" si="13"/>
        <v>9</v>
      </c>
      <c r="C106">
        <f t="shared" si="14"/>
        <v>1</v>
      </c>
      <c r="D106">
        <f t="shared" si="15"/>
        <v>218.66666666666666</v>
      </c>
      <c r="E106">
        <f t="shared" si="16"/>
        <v>81.333333333333343</v>
      </c>
      <c r="F106">
        <f t="shared" si="17"/>
        <v>218.66666666666666</v>
      </c>
      <c r="G106">
        <f t="shared" si="18"/>
        <v>0.40886187454663281</v>
      </c>
      <c r="H106">
        <f t="shared" si="19"/>
        <v>1.4354360236028342E-4</v>
      </c>
      <c r="I106">
        <f t="shared" si="21"/>
        <v>3.2977659980321219E-4</v>
      </c>
      <c r="J106">
        <f t="shared" si="23"/>
        <v>7.5762767542093021E-4</v>
      </c>
      <c r="K106">
        <f t="shared" si="9"/>
        <v>1.7405713289125001E-3</v>
      </c>
      <c r="L106">
        <f t="shared" si="10"/>
        <v>3.9987828445535844E-3</v>
      </c>
      <c r="M106">
        <f t="shared" si="11"/>
        <v>9.1867905510581351E-3</v>
      </c>
      <c r="N106">
        <f t="shared" si="12"/>
        <v>2.1105702387405563E-2</v>
      </c>
      <c r="O106">
        <f t="shared" si="20"/>
        <v>4.8488171226939381E-2</v>
      </c>
      <c r="P106">
        <f t="shared" si="22"/>
        <v>0.11139656241541239</v>
      </c>
      <c r="Q106">
        <f t="shared" si="24"/>
        <v>0.21171434591476684</v>
      </c>
    </row>
    <row r="107" spans="1:17" x14ac:dyDescent="0.2">
      <c r="A107">
        <v>93</v>
      </c>
      <c r="B107">
        <f t="shared" si="13"/>
        <v>9</v>
      </c>
      <c r="C107">
        <f t="shared" si="14"/>
        <v>2</v>
      </c>
      <c r="D107">
        <f t="shared" si="15"/>
        <v>221.33333333333331</v>
      </c>
      <c r="E107">
        <f t="shared" si="16"/>
        <v>78.666666666666686</v>
      </c>
      <c r="F107">
        <f t="shared" si="17"/>
        <v>221.33333333333331</v>
      </c>
      <c r="G107">
        <f t="shared" si="18"/>
        <v>0.40611148784846929</v>
      </c>
      <c r="H107">
        <f t="shared" si="19"/>
        <v>1.3087193036052876E-4</v>
      </c>
      <c r="I107">
        <f t="shared" si="21"/>
        <v>3.0066474224085186E-4</v>
      </c>
      <c r="J107">
        <f t="shared" si="23"/>
        <v>6.9074618963534758E-4</v>
      </c>
      <c r="K107">
        <f t="shared" si="9"/>
        <v>1.5869180235091877E-3</v>
      </c>
      <c r="L107">
        <f t="shared" si="10"/>
        <v>3.6457802462403002E-3</v>
      </c>
      <c r="M107">
        <f t="shared" si="11"/>
        <v>8.375803543073837E-3</v>
      </c>
      <c r="N107">
        <f t="shared" si="12"/>
        <v>1.9242543503414505E-2</v>
      </c>
      <c r="O107">
        <f t="shared" si="20"/>
        <v>4.4207756136662224E-2</v>
      </c>
      <c r="P107">
        <f t="shared" si="22"/>
        <v>0.10156275308960346</v>
      </c>
      <c r="Q107">
        <f t="shared" si="24"/>
        <v>0.22636765044372906</v>
      </c>
    </row>
    <row r="108" spans="1:17" x14ac:dyDescent="0.2">
      <c r="A108">
        <v>94</v>
      </c>
      <c r="B108">
        <f t="shared" si="13"/>
        <v>9</v>
      </c>
      <c r="C108">
        <f t="shared" si="14"/>
        <v>3</v>
      </c>
      <c r="D108">
        <f t="shared" si="15"/>
        <v>224</v>
      </c>
      <c r="E108">
        <f t="shared" si="16"/>
        <v>76</v>
      </c>
      <c r="F108">
        <f t="shared" si="17"/>
        <v>224</v>
      </c>
      <c r="G108">
        <f t="shared" si="18"/>
        <v>0.3755121575122477</v>
      </c>
      <c r="H108">
        <f t="shared" si="19"/>
        <v>1.1931888203071885E-4</v>
      </c>
      <c r="I108">
        <f t="shared" si="21"/>
        <v>2.7412280701754406E-4</v>
      </c>
      <c r="J108">
        <f t="shared" si="23"/>
        <v>6.297688349764446E-4</v>
      </c>
      <c r="K108">
        <f t="shared" si="9"/>
        <v>1.4468288495316827E-3</v>
      </c>
      <c r="L108">
        <f t="shared" si="10"/>
        <v>3.3239398388385934E-3</v>
      </c>
      <c r="M108">
        <f t="shared" si="11"/>
        <v>7.6364084499660045E-3</v>
      </c>
      <c r="N108">
        <f t="shared" si="12"/>
        <v>1.7543859649122806E-2</v>
      </c>
      <c r="O108">
        <f t="shared" si="20"/>
        <v>4.0305205438492468E-2</v>
      </c>
      <c r="P108">
        <f t="shared" si="22"/>
        <v>9.2597046304671707E-2</v>
      </c>
      <c r="Q108">
        <f t="shared" si="24"/>
        <v>0.21163565845759974</v>
      </c>
    </row>
    <row r="109" spans="1:17" x14ac:dyDescent="0.2">
      <c r="A109">
        <v>95</v>
      </c>
      <c r="B109">
        <f t="shared" si="13"/>
        <v>9</v>
      </c>
      <c r="C109">
        <f t="shared" si="14"/>
        <v>4</v>
      </c>
      <c r="D109">
        <f t="shared" si="15"/>
        <v>226.66666666666669</v>
      </c>
      <c r="E109">
        <f t="shared" si="16"/>
        <v>73.333333333333314</v>
      </c>
      <c r="F109">
        <f t="shared" si="17"/>
        <v>226.66666666666669</v>
      </c>
      <c r="G109">
        <f t="shared" si="18"/>
        <v>0.34318988794395444</v>
      </c>
      <c r="H109">
        <f t="shared" si="19"/>
        <v>1.0878570805703123E-4</v>
      </c>
      <c r="I109">
        <f t="shared" si="21"/>
        <v>2.4992392778459897E-4</v>
      </c>
      <c r="J109">
        <f t="shared" si="23"/>
        <v>5.7417440944113279E-4</v>
      </c>
      <c r="K109">
        <f t="shared" ref="K109:K172" si="25">$C$11*(EXP(-$C$7*($D109-($K$14-1)*$C$3))-EXP(-$C$5*($D109-($K$14-1)*$C$3)))</f>
        <v>1.3191063992128466E-3</v>
      </c>
      <c r="L109">
        <f t="shared" si="10"/>
        <v>3.0305107016837187E-3</v>
      </c>
      <c r="M109">
        <f t="shared" si="11"/>
        <v>6.9622853156499961E-3</v>
      </c>
      <c r="N109">
        <f t="shared" si="12"/>
        <v>1.599513137821432E-2</v>
      </c>
      <c r="O109">
        <f t="shared" si="20"/>
        <v>3.6747162204232499E-2</v>
      </c>
      <c r="P109">
        <f t="shared" si="22"/>
        <v>8.4422809539329249E-2</v>
      </c>
      <c r="Q109">
        <f t="shared" si="24"/>
        <v>0.19377999836034907</v>
      </c>
    </row>
    <row r="110" spans="1:17" x14ac:dyDescent="0.2">
      <c r="A110">
        <v>96</v>
      </c>
      <c r="B110">
        <f t="shared" si="13"/>
        <v>9</v>
      </c>
      <c r="C110">
        <f t="shared" si="14"/>
        <v>5</v>
      </c>
      <c r="D110">
        <f t="shared" si="15"/>
        <v>229.33333333333331</v>
      </c>
      <c r="E110">
        <f t="shared" si="16"/>
        <v>70.666666666666686</v>
      </c>
      <c r="F110">
        <f t="shared" si="17"/>
        <v>229.33333333333331</v>
      </c>
      <c r="G110">
        <f t="shared" si="18"/>
        <v>0.31302418447377128</v>
      </c>
      <c r="H110">
        <f t="shared" si="19"/>
        <v>9.9182376469324275E-5</v>
      </c>
      <c r="I110">
        <f t="shared" si="21"/>
        <v>2.278612653900189E-4</v>
      </c>
      <c r="J110">
        <f t="shared" si="23"/>
        <v>5.234877214421146E-4</v>
      </c>
      <c r="K110">
        <f t="shared" si="25"/>
        <v>1.2026589689634066E-3</v>
      </c>
      <c r="L110">
        <f t="shared" si="10"/>
        <v>2.7629847585413907E-3</v>
      </c>
      <c r="M110">
        <f t="shared" si="11"/>
        <v>6.3476720940367519E-3</v>
      </c>
      <c r="N110">
        <f t="shared" si="12"/>
        <v>1.4583120984961197E-2</v>
      </c>
      <c r="O110">
        <f t="shared" si="20"/>
        <v>3.3503214172295341E-2</v>
      </c>
      <c r="P110">
        <f t="shared" si="22"/>
        <v>7.6970174012036985E-2</v>
      </c>
      <c r="Q110">
        <f t="shared" si="24"/>
        <v>0.17680382811963474</v>
      </c>
    </row>
    <row r="111" spans="1:17" x14ac:dyDescent="0.2">
      <c r="A111">
        <v>97</v>
      </c>
      <c r="B111">
        <f t="shared" si="13"/>
        <v>9</v>
      </c>
      <c r="C111">
        <f t="shared" si="14"/>
        <v>6</v>
      </c>
      <c r="D111">
        <f t="shared" si="15"/>
        <v>232</v>
      </c>
      <c r="E111">
        <f t="shared" si="16"/>
        <v>68</v>
      </c>
      <c r="F111">
        <f t="shared" si="17"/>
        <v>232</v>
      </c>
      <c r="G111">
        <f t="shared" si="18"/>
        <v>0.28541170087381318</v>
      </c>
      <c r="H111">
        <f t="shared" si="19"/>
        <v>9.0426803095730208E-5</v>
      </c>
      <c r="I111">
        <f t="shared" si="21"/>
        <v>2.0774623992741217E-4</v>
      </c>
      <c r="J111">
        <f t="shared" si="23"/>
        <v>4.7727552812287512E-4</v>
      </c>
      <c r="K111">
        <f t="shared" si="25"/>
        <v>1.0964912280701756E-3</v>
      </c>
      <c r="L111">
        <f t="shared" si="10"/>
        <v>2.5190753399057793E-3</v>
      </c>
      <c r="M111">
        <f t="shared" si="11"/>
        <v>5.7873153981267316E-3</v>
      </c>
      <c r="N111">
        <f t="shared" si="12"/>
        <v>1.329575935535437E-2</v>
      </c>
      <c r="O111">
        <f t="shared" si="20"/>
        <v>3.0545633799864007E-2</v>
      </c>
      <c r="P111">
        <f t="shared" si="22"/>
        <v>7.0175438596235928E-2</v>
      </c>
      <c r="Q111">
        <f t="shared" si="24"/>
        <v>0.16121653858511018</v>
      </c>
    </row>
    <row r="112" spans="1:17" x14ac:dyDescent="0.2">
      <c r="A112">
        <v>98</v>
      </c>
      <c r="B112">
        <f t="shared" si="13"/>
        <v>9</v>
      </c>
      <c r="C112">
        <f t="shared" si="14"/>
        <v>7</v>
      </c>
      <c r="D112">
        <f t="shared" si="15"/>
        <v>234.66666666666669</v>
      </c>
      <c r="E112">
        <f t="shared" si="16"/>
        <v>65.333333333333314</v>
      </c>
      <c r="F112">
        <f t="shared" si="17"/>
        <v>234.66666666666669</v>
      </c>
      <c r="G112">
        <f t="shared" si="18"/>
        <v>0.26021949668904454</v>
      </c>
      <c r="H112">
        <f t="shared" si="19"/>
        <v>8.2444149950802967E-5</v>
      </c>
      <c r="I112">
        <f t="shared" si="21"/>
        <v>1.894069188552325E-4</v>
      </c>
      <c r="J112">
        <f t="shared" si="23"/>
        <v>4.3514283222812459E-4</v>
      </c>
      <c r="K112">
        <f t="shared" si="25"/>
        <v>9.9969571113839523E-4</v>
      </c>
      <c r="L112">
        <f t="shared" si="10"/>
        <v>2.2966976377645312E-3</v>
      </c>
      <c r="M112">
        <f t="shared" si="11"/>
        <v>5.2764255968513873E-3</v>
      </c>
      <c r="N112">
        <f t="shared" si="12"/>
        <v>1.2122042806734871E-2</v>
      </c>
      <c r="O112">
        <f t="shared" si="20"/>
        <v>2.7849141262599974E-2</v>
      </c>
      <c r="P112">
        <f t="shared" si="22"/>
        <v>6.3980525512817063E-2</v>
      </c>
      <c r="Q112">
        <f t="shared" si="24"/>
        <v>0.14698797426010415</v>
      </c>
    </row>
    <row r="113" spans="1:19" x14ac:dyDescent="0.2">
      <c r="A113">
        <v>99</v>
      </c>
      <c r="B113">
        <f t="shared" si="13"/>
        <v>9</v>
      </c>
      <c r="C113">
        <f t="shared" si="14"/>
        <v>8</v>
      </c>
      <c r="D113">
        <f t="shared" si="15"/>
        <v>237.33333333333334</v>
      </c>
      <c r="E113">
        <f t="shared" si="16"/>
        <v>62.666666666666657</v>
      </c>
      <c r="F113">
        <f t="shared" si="17"/>
        <v>237.33333333333334</v>
      </c>
      <c r="G113">
        <f t="shared" si="18"/>
        <v>0.23724847586531764</v>
      </c>
      <c r="H113">
        <f t="shared" si="19"/>
        <v>7.5166185560212817E-5</v>
      </c>
      <c r="I113">
        <f t="shared" si="21"/>
        <v>1.7268654740883687E-4</v>
      </c>
      <c r="J113">
        <f t="shared" si="23"/>
        <v>3.967295058772965E-4</v>
      </c>
      <c r="K113">
        <f t="shared" si="25"/>
        <v>9.1144506156007408E-4</v>
      </c>
      <c r="L113">
        <f t="shared" si="10"/>
        <v>2.0939508857684571E-3</v>
      </c>
      <c r="M113">
        <f t="shared" si="11"/>
        <v>4.8106358758536229E-3</v>
      </c>
      <c r="N113">
        <f t="shared" si="12"/>
        <v>1.1051939034165549E-2</v>
      </c>
      <c r="O113">
        <f t="shared" si="20"/>
        <v>2.539068837614698E-2</v>
      </c>
      <c r="P113">
        <f t="shared" si="22"/>
        <v>5.8332483939838399E-2</v>
      </c>
      <c r="Q113">
        <f t="shared" si="24"/>
        <v>0.13401275045313821</v>
      </c>
    </row>
    <row r="114" spans="1:19" x14ac:dyDescent="0.2">
      <c r="A114">
        <v>100</v>
      </c>
      <c r="B114">
        <f t="shared" si="13"/>
        <v>9</v>
      </c>
      <c r="C114">
        <f t="shared" si="14"/>
        <v>9</v>
      </c>
      <c r="D114">
        <f t="shared" si="15"/>
        <v>240</v>
      </c>
      <c r="E114">
        <f t="shared" si="16"/>
        <v>60</v>
      </c>
      <c r="F114">
        <f t="shared" si="17"/>
        <v>240</v>
      </c>
      <c r="G114">
        <f t="shared" si="18"/>
        <v>0.21630485094923746</v>
      </c>
      <c r="H114">
        <f t="shared" si="19"/>
        <v>6.8530701754386002E-5</v>
      </c>
      <c r="I114">
        <f t="shared" si="21"/>
        <v>1.5744220874411129E-4</v>
      </c>
      <c r="J114">
        <f t="shared" si="23"/>
        <v>3.6170721238292089E-4</v>
      </c>
      <c r="K114">
        <f t="shared" si="25"/>
        <v>8.3098495970964812E-4</v>
      </c>
      <c r="L114">
        <f t="shared" si="10"/>
        <v>1.9091021124915007E-3</v>
      </c>
      <c r="M114">
        <f t="shared" si="11"/>
        <v>4.3859649122807032E-3</v>
      </c>
      <c r="N114">
        <f t="shared" si="12"/>
        <v>1.0076301359623119E-2</v>
      </c>
      <c r="O114">
        <f t="shared" si="20"/>
        <v>2.3149261592506919E-2</v>
      </c>
      <c r="P114">
        <f t="shared" si="22"/>
        <v>5.3183037421416487E-2</v>
      </c>
      <c r="Q114">
        <f t="shared" si="24"/>
        <v>0.12218251846832767</v>
      </c>
    </row>
    <row r="115" spans="1:19" s="1" customFormat="1" x14ac:dyDescent="0.2">
      <c r="A115" s="1">
        <v>101</v>
      </c>
      <c r="B115" s="1">
        <f t="shared" si="13"/>
        <v>10</v>
      </c>
      <c r="C115" s="1">
        <f t="shared" si="14"/>
        <v>0</v>
      </c>
      <c r="D115" s="1">
        <f t="shared" si="15"/>
        <v>240</v>
      </c>
      <c r="E115" s="1">
        <f t="shared" si="16"/>
        <v>60</v>
      </c>
      <c r="F115" s="1">
        <f t="shared" si="17"/>
        <v>240</v>
      </c>
      <c r="G115" s="1">
        <f t="shared" si="18"/>
        <v>0.21630485094923746</v>
      </c>
      <c r="H115" s="1">
        <f t="shared" si="19"/>
        <v>6.8530701754386002E-5</v>
      </c>
      <c r="I115" s="1">
        <f t="shared" si="21"/>
        <v>1.5744220874411129E-4</v>
      </c>
      <c r="J115" s="1">
        <f t="shared" si="23"/>
        <v>3.6170721238292089E-4</v>
      </c>
      <c r="K115" s="1">
        <f t="shared" si="25"/>
        <v>8.3098495970964812E-4</v>
      </c>
      <c r="L115" s="1">
        <f t="shared" si="10"/>
        <v>1.9091021124915007E-3</v>
      </c>
      <c r="M115" s="1">
        <f t="shared" si="11"/>
        <v>4.3859649122807032E-3</v>
      </c>
      <c r="N115" s="1">
        <f t="shared" si="12"/>
        <v>1.0076301359623119E-2</v>
      </c>
      <c r="O115" s="1">
        <f t="shared" si="20"/>
        <v>2.3149261592506919E-2</v>
      </c>
      <c r="P115" s="1">
        <f t="shared" si="22"/>
        <v>5.3183037421416487E-2</v>
      </c>
      <c r="Q115" s="1">
        <f t="shared" si="24"/>
        <v>0.12218251846832767</v>
      </c>
      <c r="R115" s="1">
        <f t="shared" ref="R115:R178" si="26">$C$11*(EXP(-$C$7*($D115-($R$14-1)*$C$3))-EXP(-$C$5*($D115-($R$14-1)*$C$3)))</f>
        <v>0</v>
      </c>
    </row>
    <row r="116" spans="1:19" x14ac:dyDescent="0.2">
      <c r="A116">
        <v>102</v>
      </c>
      <c r="B116">
        <f t="shared" si="13"/>
        <v>10</v>
      </c>
      <c r="C116">
        <f t="shared" si="14"/>
        <v>1</v>
      </c>
      <c r="D116">
        <f t="shared" si="15"/>
        <v>242.66666666666666</v>
      </c>
      <c r="E116">
        <f t="shared" si="16"/>
        <v>57.333333333333343</v>
      </c>
      <c r="F116">
        <f t="shared" si="17"/>
        <v>242.66666666666666</v>
      </c>
      <c r="G116">
        <f t="shared" si="18"/>
        <v>0.40892435552857898</v>
      </c>
      <c r="H116">
        <f t="shared" si="19"/>
        <v>6.2480981946149729E-5</v>
      </c>
      <c r="I116">
        <f t="shared" si="21"/>
        <v>1.4354360236028342E-4</v>
      </c>
      <c r="J116">
        <f t="shared" si="23"/>
        <v>3.2977659980321219E-4</v>
      </c>
      <c r="K116">
        <f t="shared" si="25"/>
        <v>7.5762767542093021E-4</v>
      </c>
      <c r="L116">
        <f t="shared" si="10"/>
        <v>1.7405713289125001E-3</v>
      </c>
      <c r="M116">
        <f t="shared" si="11"/>
        <v>3.9987828445535844E-3</v>
      </c>
      <c r="N116">
        <f t="shared" si="12"/>
        <v>9.1867905510581351E-3</v>
      </c>
      <c r="O116">
        <f t="shared" si="20"/>
        <v>2.1105702387405563E-2</v>
      </c>
      <c r="P116">
        <f t="shared" si="22"/>
        <v>4.8488171226939381E-2</v>
      </c>
      <c r="Q116">
        <f t="shared" si="24"/>
        <v>0.11139656241541239</v>
      </c>
      <c r="R116">
        <f t="shared" si="26"/>
        <v>0.21171434591476684</v>
      </c>
    </row>
    <row r="117" spans="1:19" x14ac:dyDescent="0.2">
      <c r="A117">
        <v>103</v>
      </c>
      <c r="B117">
        <f t="shared" si="13"/>
        <v>10</v>
      </c>
      <c r="C117">
        <f t="shared" si="14"/>
        <v>2</v>
      </c>
      <c r="D117">
        <f t="shared" si="15"/>
        <v>245.33333333333331</v>
      </c>
      <c r="E117">
        <f t="shared" si="16"/>
        <v>54.666666666666686</v>
      </c>
      <c r="F117">
        <f t="shared" si="17"/>
        <v>245.33333333333331</v>
      </c>
      <c r="G117">
        <f t="shared" si="18"/>
        <v>0.40616845316481676</v>
      </c>
      <c r="H117">
        <f t="shared" si="19"/>
        <v>5.6965316347504718E-5</v>
      </c>
      <c r="I117">
        <f t="shared" si="21"/>
        <v>1.3087193036052876E-4</v>
      </c>
      <c r="J117">
        <f t="shared" si="23"/>
        <v>3.0066474224085186E-4</v>
      </c>
      <c r="K117">
        <f t="shared" si="25"/>
        <v>6.9074618963534758E-4</v>
      </c>
      <c r="L117">
        <f t="shared" si="10"/>
        <v>1.5869180235091877E-3</v>
      </c>
      <c r="M117">
        <f t="shared" si="11"/>
        <v>3.6457802462403002E-3</v>
      </c>
      <c r="N117">
        <f t="shared" si="12"/>
        <v>8.375803543073837E-3</v>
      </c>
      <c r="O117">
        <f t="shared" si="20"/>
        <v>1.9242543503414505E-2</v>
      </c>
      <c r="P117">
        <f t="shared" si="22"/>
        <v>4.4207756136662224E-2</v>
      </c>
      <c r="Q117">
        <f t="shared" si="24"/>
        <v>0.10156275308960346</v>
      </c>
      <c r="R117">
        <f t="shared" si="26"/>
        <v>0.22636765044372906</v>
      </c>
    </row>
    <row r="118" spans="1:19" x14ac:dyDescent="0.2">
      <c r="A118">
        <v>104</v>
      </c>
      <c r="B118">
        <f t="shared" si="13"/>
        <v>10</v>
      </c>
      <c r="C118">
        <f t="shared" si="14"/>
        <v>3</v>
      </c>
      <c r="D118">
        <f t="shared" si="15"/>
        <v>248</v>
      </c>
      <c r="E118">
        <f t="shared" si="16"/>
        <v>52</v>
      </c>
      <c r="F118">
        <f t="shared" si="17"/>
        <v>248</v>
      </c>
      <c r="G118">
        <f t="shared" si="18"/>
        <v>0.37556409407222957</v>
      </c>
      <c r="H118">
        <f t="shared" si="19"/>
        <v>5.1936559981853035E-5</v>
      </c>
      <c r="I118">
        <f t="shared" si="21"/>
        <v>1.1931888203071885E-4</v>
      </c>
      <c r="J118">
        <f t="shared" si="23"/>
        <v>2.7412280701754406E-4</v>
      </c>
      <c r="K118">
        <f t="shared" si="25"/>
        <v>6.297688349764446E-4</v>
      </c>
      <c r="L118">
        <f t="shared" si="10"/>
        <v>1.4468288495316827E-3</v>
      </c>
      <c r="M118">
        <f t="shared" si="11"/>
        <v>3.3239398388385934E-3</v>
      </c>
      <c r="N118">
        <f t="shared" si="12"/>
        <v>7.6364084499660045E-3</v>
      </c>
      <c r="O118">
        <f t="shared" si="20"/>
        <v>1.7543859649122806E-2</v>
      </c>
      <c r="P118">
        <f t="shared" si="22"/>
        <v>4.0305205438492468E-2</v>
      </c>
      <c r="Q118">
        <f t="shared" si="24"/>
        <v>9.2597046304671707E-2</v>
      </c>
      <c r="R118">
        <f t="shared" si="26"/>
        <v>0.21163565845759974</v>
      </c>
    </row>
    <row r="119" spans="1:19" x14ac:dyDescent="0.2">
      <c r="A119">
        <v>105</v>
      </c>
      <c r="B119">
        <f t="shared" si="13"/>
        <v>10</v>
      </c>
      <c r="C119">
        <f t="shared" si="14"/>
        <v>4</v>
      </c>
      <c r="D119">
        <f t="shared" si="15"/>
        <v>250.66666666666669</v>
      </c>
      <c r="E119">
        <f t="shared" si="16"/>
        <v>49.333333333333314</v>
      </c>
      <c r="F119">
        <f t="shared" si="17"/>
        <v>250.66666666666669</v>
      </c>
      <c r="G119">
        <f t="shared" si="18"/>
        <v>0.34323723967366826</v>
      </c>
      <c r="H119">
        <f t="shared" si="19"/>
        <v>4.7351729713808118E-5</v>
      </c>
      <c r="I119">
        <f t="shared" si="21"/>
        <v>1.0878570805703123E-4</v>
      </c>
      <c r="J119">
        <f t="shared" si="23"/>
        <v>2.4992392778459897E-4</v>
      </c>
      <c r="K119">
        <f t="shared" si="25"/>
        <v>5.7417440944113279E-4</v>
      </c>
      <c r="L119">
        <f t="shared" ref="L119:L182" si="27">$C$11*(EXP(-$C$7*($D119-($L$14-1)*$C$3))-EXP(-$C$5*($D119-($L$14-1)*$C$3)))</f>
        <v>1.3191063992128466E-3</v>
      </c>
      <c r="M119">
        <f t="shared" si="11"/>
        <v>3.0305107016837187E-3</v>
      </c>
      <c r="N119">
        <f t="shared" si="12"/>
        <v>6.9622853156499961E-3</v>
      </c>
      <c r="O119">
        <f t="shared" si="20"/>
        <v>1.599513137821432E-2</v>
      </c>
      <c r="P119">
        <f t="shared" si="22"/>
        <v>3.6747162204232499E-2</v>
      </c>
      <c r="Q119">
        <f t="shared" si="24"/>
        <v>8.4422809539329249E-2</v>
      </c>
      <c r="R119">
        <f t="shared" si="26"/>
        <v>0.19377999836034907</v>
      </c>
    </row>
    <row r="120" spans="1:19" x14ac:dyDescent="0.2">
      <c r="A120">
        <v>106</v>
      </c>
      <c r="B120">
        <f t="shared" si="13"/>
        <v>10</v>
      </c>
      <c r="C120">
        <f t="shared" si="14"/>
        <v>5</v>
      </c>
      <c r="D120">
        <f t="shared" si="15"/>
        <v>253.33333333333331</v>
      </c>
      <c r="E120">
        <f t="shared" si="16"/>
        <v>46.666666666666686</v>
      </c>
      <c r="F120">
        <f t="shared" si="17"/>
        <v>253.33333333333331</v>
      </c>
      <c r="G120">
        <f t="shared" si="18"/>
        <v>0.31306735611062347</v>
      </c>
      <c r="H120">
        <f t="shared" si="19"/>
        <v>4.3171636852209251E-5</v>
      </c>
      <c r="I120">
        <f t="shared" si="21"/>
        <v>9.9182376469324275E-5</v>
      </c>
      <c r="J120">
        <f t="shared" si="23"/>
        <v>2.278612653900189E-4</v>
      </c>
      <c r="K120">
        <f t="shared" si="25"/>
        <v>5.234877214421146E-4</v>
      </c>
      <c r="L120">
        <f t="shared" si="27"/>
        <v>1.2026589689634066E-3</v>
      </c>
      <c r="M120">
        <f t="shared" si="11"/>
        <v>2.7629847585413907E-3</v>
      </c>
      <c r="N120">
        <f t="shared" si="12"/>
        <v>6.3476720940367519E-3</v>
      </c>
      <c r="O120">
        <f t="shared" si="20"/>
        <v>1.4583120984961197E-2</v>
      </c>
      <c r="P120">
        <f t="shared" si="22"/>
        <v>3.3503214172295341E-2</v>
      </c>
      <c r="Q120">
        <f t="shared" si="24"/>
        <v>7.6970174012036985E-2</v>
      </c>
      <c r="R120">
        <f t="shared" si="26"/>
        <v>0.17680382811963474</v>
      </c>
    </row>
    <row r="121" spans="1:19" x14ac:dyDescent="0.2">
      <c r="A121">
        <v>107</v>
      </c>
      <c r="B121">
        <f t="shared" si="13"/>
        <v>10</v>
      </c>
      <c r="C121">
        <f t="shared" si="14"/>
        <v>6</v>
      </c>
      <c r="D121">
        <f t="shared" si="15"/>
        <v>256</v>
      </c>
      <c r="E121">
        <f t="shared" si="16"/>
        <v>44</v>
      </c>
      <c r="F121">
        <f t="shared" si="17"/>
        <v>256</v>
      </c>
      <c r="G121">
        <f t="shared" si="18"/>
        <v>0.28545106142599919</v>
      </c>
      <c r="H121">
        <f t="shared" si="19"/>
        <v>3.9360552186027815E-5</v>
      </c>
      <c r="I121">
        <f t="shared" si="21"/>
        <v>9.0426803095730208E-5</v>
      </c>
      <c r="J121">
        <f t="shared" si="23"/>
        <v>2.0774623992741217E-4</v>
      </c>
      <c r="K121">
        <f t="shared" si="25"/>
        <v>4.7727552812287512E-4</v>
      </c>
      <c r="L121">
        <f t="shared" si="27"/>
        <v>1.0964912280701756E-3</v>
      </c>
      <c r="M121">
        <f t="shared" si="11"/>
        <v>2.5190753399057793E-3</v>
      </c>
      <c r="N121">
        <f t="shared" si="12"/>
        <v>5.7873153981267316E-3</v>
      </c>
      <c r="O121">
        <f t="shared" si="20"/>
        <v>1.329575935535437E-2</v>
      </c>
      <c r="P121">
        <f t="shared" si="22"/>
        <v>3.0545633799864007E-2</v>
      </c>
      <c r="Q121">
        <f t="shared" si="24"/>
        <v>7.0175438596235928E-2</v>
      </c>
      <c r="R121">
        <f t="shared" si="26"/>
        <v>0.16121653858511018</v>
      </c>
    </row>
    <row r="122" spans="1:19" x14ac:dyDescent="0.2">
      <c r="A122">
        <v>108</v>
      </c>
      <c r="B122">
        <f t="shared" si="13"/>
        <v>10</v>
      </c>
      <c r="C122">
        <f t="shared" si="14"/>
        <v>7</v>
      </c>
      <c r="D122">
        <f t="shared" si="15"/>
        <v>258.66666666666669</v>
      </c>
      <c r="E122">
        <f t="shared" si="16"/>
        <v>41.333333333333314</v>
      </c>
      <c r="F122">
        <f t="shared" si="17"/>
        <v>258.66666666666669</v>
      </c>
      <c r="G122">
        <f t="shared" si="18"/>
        <v>0.2602553825896346</v>
      </c>
      <c r="H122">
        <f t="shared" si="19"/>
        <v>3.5885900590070813E-5</v>
      </c>
      <c r="I122">
        <f t="shared" si="21"/>
        <v>8.2444149950802967E-5</v>
      </c>
      <c r="J122">
        <f t="shared" si="23"/>
        <v>1.894069188552325E-4</v>
      </c>
      <c r="K122">
        <f t="shared" si="25"/>
        <v>4.3514283222812459E-4</v>
      </c>
      <c r="L122">
        <f t="shared" si="27"/>
        <v>9.9969571113839523E-4</v>
      </c>
      <c r="M122">
        <f t="shared" si="11"/>
        <v>2.2966976377645312E-3</v>
      </c>
      <c r="N122">
        <f t="shared" si="12"/>
        <v>5.2764255968513873E-3</v>
      </c>
      <c r="O122">
        <f t="shared" si="20"/>
        <v>1.2122042806734871E-2</v>
      </c>
      <c r="P122">
        <f t="shared" si="22"/>
        <v>2.7849141262599974E-2</v>
      </c>
      <c r="Q122">
        <f t="shared" si="24"/>
        <v>6.3980525512817063E-2</v>
      </c>
      <c r="R122">
        <f t="shared" si="26"/>
        <v>0.14698797426010415</v>
      </c>
    </row>
    <row r="123" spans="1:19" x14ac:dyDescent="0.2">
      <c r="A123">
        <v>109</v>
      </c>
      <c r="B123">
        <f t="shared" si="13"/>
        <v>10</v>
      </c>
      <c r="C123">
        <f t="shared" si="14"/>
        <v>8</v>
      </c>
      <c r="D123">
        <f t="shared" si="15"/>
        <v>261.33333333333337</v>
      </c>
      <c r="E123">
        <f t="shared" si="16"/>
        <v>38.666666666666629</v>
      </c>
      <c r="F123">
        <f t="shared" si="17"/>
        <v>261.33333333333337</v>
      </c>
      <c r="G123">
        <f t="shared" si="18"/>
        <v>0.23728119384790752</v>
      </c>
      <c r="H123">
        <f t="shared" si="19"/>
        <v>3.2717982590132128E-5</v>
      </c>
      <c r="I123">
        <f t="shared" si="21"/>
        <v>7.5166185560212817E-5</v>
      </c>
      <c r="J123">
        <f t="shared" si="23"/>
        <v>1.726865474088367E-4</v>
      </c>
      <c r="K123">
        <f t="shared" si="25"/>
        <v>3.9672950587729612E-4</v>
      </c>
      <c r="L123">
        <f t="shared" si="27"/>
        <v>9.1144506156007343E-4</v>
      </c>
      <c r="M123">
        <f t="shared" si="11"/>
        <v>2.0939508857684553E-3</v>
      </c>
      <c r="N123">
        <f t="shared" si="12"/>
        <v>4.8106358758536185E-3</v>
      </c>
      <c r="O123">
        <f t="shared" si="20"/>
        <v>1.105193903416554E-2</v>
      </c>
      <c r="P123">
        <f t="shared" si="22"/>
        <v>2.5390688376146955E-2</v>
      </c>
      <c r="Q123">
        <f t="shared" si="24"/>
        <v>5.833248393983835E-2</v>
      </c>
      <c r="R123">
        <f t="shared" si="26"/>
        <v>0.13401275045313807</v>
      </c>
    </row>
    <row r="124" spans="1:19" x14ac:dyDescent="0.2">
      <c r="A124">
        <v>110</v>
      </c>
      <c r="B124">
        <f t="shared" si="13"/>
        <v>10</v>
      </c>
      <c r="C124">
        <f t="shared" si="14"/>
        <v>9</v>
      </c>
      <c r="D124">
        <f t="shared" si="15"/>
        <v>264</v>
      </c>
      <c r="E124">
        <f t="shared" si="16"/>
        <v>36</v>
      </c>
      <c r="F124">
        <f t="shared" si="17"/>
        <v>264</v>
      </c>
      <c r="G124">
        <f t="shared" si="18"/>
        <v>0.21633468066974515</v>
      </c>
      <c r="H124">
        <f t="shared" si="19"/>
        <v>2.9829720507679708E-5</v>
      </c>
      <c r="I124">
        <f t="shared" si="21"/>
        <v>6.8530701754386002E-5</v>
      </c>
      <c r="J124">
        <f t="shared" si="23"/>
        <v>1.5744220874411129E-4</v>
      </c>
      <c r="K124">
        <f t="shared" si="25"/>
        <v>3.6170721238292089E-4</v>
      </c>
      <c r="L124">
        <f t="shared" si="27"/>
        <v>8.3098495970964812E-4</v>
      </c>
      <c r="M124">
        <f t="shared" si="11"/>
        <v>1.9091021124915007E-3</v>
      </c>
      <c r="N124">
        <f t="shared" si="12"/>
        <v>4.3859649122807032E-3</v>
      </c>
      <c r="O124">
        <f t="shared" si="20"/>
        <v>1.0076301359623119E-2</v>
      </c>
      <c r="P124">
        <f t="shared" si="22"/>
        <v>2.3149261592506919E-2</v>
      </c>
      <c r="Q124">
        <f t="shared" si="24"/>
        <v>5.3183037421416487E-2</v>
      </c>
      <c r="R124">
        <f t="shared" si="26"/>
        <v>0.12218251846832767</v>
      </c>
    </row>
    <row r="125" spans="1:19" s="1" customFormat="1" x14ac:dyDescent="0.2">
      <c r="A125" s="1">
        <v>111</v>
      </c>
      <c r="B125" s="1">
        <f t="shared" si="13"/>
        <v>11</v>
      </c>
      <c r="C125" s="1">
        <f t="shared" si="14"/>
        <v>0</v>
      </c>
      <c r="D125" s="1">
        <f t="shared" si="15"/>
        <v>264</v>
      </c>
      <c r="E125" s="1">
        <f t="shared" si="16"/>
        <v>36</v>
      </c>
      <c r="F125" s="1">
        <f t="shared" si="17"/>
        <v>264</v>
      </c>
      <c r="G125" s="1">
        <f t="shared" si="18"/>
        <v>0.21633468066974515</v>
      </c>
      <c r="H125" s="1">
        <f t="shared" si="19"/>
        <v>2.9829720507679708E-5</v>
      </c>
      <c r="I125" s="1">
        <f t="shared" si="21"/>
        <v>6.8530701754386002E-5</v>
      </c>
      <c r="J125" s="1">
        <f t="shared" si="23"/>
        <v>1.5744220874411129E-4</v>
      </c>
      <c r="K125" s="1">
        <f t="shared" si="25"/>
        <v>3.6170721238292089E-4</v>
      </c>
      <c r="L125" s="1">
        <f t="shared" si="27"/>
        <v>8.3098495970964812E-4</v>
      </c>
      <c r="M125" s="1">
        <f t="shared" si="11"/>
        <v>1.9091021124915007E-3</v>
      </c>
      <c r="N125" s="1">
        <f t="shared" si="12"/>
        <v>4.3859649122807032E-3</v>
      </c>
      <c r="O125" s="1">
        <f t="shared" si="20"/>
        <v>1.0076301359623119E-2</v>
      </c>
      <c r="P125" s="1">
        <f t="shared" si="22"/>
        <v>2.3149261592506919E-2</v>
      </c>
      <c r="Q125" s="1">
        <f t="shared" si="24"/>
        <v>5.3183037421416487E-2</v>
      </c>
      <c r="R125" s="1">
        <f t="shared" si="26"/>
        <v>0.12218251846832767</v>
      </c>
      <c r="S125" s="1">
        <f t="shared" ref="S125:S188" si="28">$C$11*(EXP(-$C$7*($D125-($S$14-1)*$C$3))-EXP(-$C$5*($D125-($S$14-1)*$C$3)))</f>
        <v>0</v>
      </c>
    </row>
    <row r="126" spans="1:19" x14ac:dyDescent="0.2">
      <c r="A126">
        <v>112</v>
      </c>
      <c r="B126">
        <f t="shared" si="13"/>
        <v>11</v>
      </c>
      <c r="C126">
        <f t="shared" si="14"/>
        <v>1</v>
      </c>
      <c r="D126">
        <f t="shared" si="15"/>
        <v>266.66666666666663</v>
      </c>
      <c r="E126">
        <f t="shared" si="16"/>
        <v>33.333333333333371</v>
      </c>
      <c r="F126">
        <f t="shared" si="17"/>
        <v>266.66666666666663</v>
      </c>
      <c r="G126">
        <f t="shared" si="18"/>
        <v>0.40895155195559285</v>
      </c>
      <c r="H126">
        <f t="shared" si="19"/>
        <v>2.7196427014257848E-5</v>
      </c>
      <c r="I126">
        <f t="shared" si="21"/>
        <v>6.2480981946149851E-5</v>
      </c>
      <c r="J126">
        <f t="shared" si="23"/>
        <v>1.4354360236028352E-4</v>
      </c>
      <c r="K126">
        <f t="shared" si="25"/>
        <v>3.2977659980321246E-4</v>
      </c>
      <c r="L126">
        <f t="shared" si="27"/>
        <v>7.5762767542093086E-4</v>
      </c>
      <c r="M126">
        <f t="shared" si="11"/>
        <v>1.7405713289125018E-3</v>
      </c>
      <c r="N126">
        <f t="shared" si="12"/>
        <v>3.9987828445535887E-3</v>
      </c>
      <c r="O126">
        <f t="shared" si="20"/>
        <v>9.1867905510581438E-3</v>
      </c>
      <c r="P126">
        <f t="shared" si="22"/>
        <v>2.110570238740558E-2</v>
      </c>
      <c r="Q126">
        <f t="shared" si="24"/>
        <v>4.8488171226939422E-2</v>
      </c>
      <c r="R126">
        <f t="shared" si="26"/>
        <v>0.11139656241541251</v>
      </c>
      <c r="S126">
        <f t="shared" si="28"/>
        <v>0.21171434591476623</v>
      </c>
    </row>
    <row r="127" spans="1:19" x14ac:dyDescent="0.2">
      <c r="A127">
        <v>113</v>
      </c>
      <c r="B127">
        <f t="shared" si="13"/>
        <v>11</v>
      </c>
      <c r="C127">
        <f t="shared" si="14"/>
        <v>2</v>
      </c>
      <c r="D127">
        <f t="shared" si="15"/>
        <v>269.33333333333331</v>
      </c>
      <c r="E127">
        <f t="shared" si="16"/>
        <v>30.666666666666686</v>
      </c>
      <c r="F127">
        <f t="shared" si="17"/>
        <v>269.33333333333331</v>
      </c>
      <c r="G127">
        <f t="shared" si="18"/>
        <v>0.40619324875893414</v>
      </c>
      <c r="H127">
        <f t="shared" si="19"/>
        <v>2.4795594117331065E-5</v>
      </c>
      <c r="I127">
        <f t="shared" si="21"/>
        <v>5.6965316347504718E-5</v>
      </c>
      <c r="J127">
        <f t="shared" si="23"/>
        <v>1.3087193036052876E-4</v>
      </c>
      <c r="K127">
        <f t="shared" si="25"/>
        <v>3.0066474224085186E-4</v>
      </c>
      <c r="L127">
        <f t="shared" si="27"/>
        <v>6.9074618963534758E-4</v>
      </c>
      <c r="M127">
        <f t="shared" si="11"/>
        <v>1.5869180235091877E-3</v>
      </c>
      <c r="N127">
        <f t="shared" si="12"/>
        <v>3.6457802462403002E-3</v>
      </c>
      <c r="O127">
        <f t="shared" si="20"/>
        <v>8.375803543073837E-3</v>
      </c>
      <c r="P127">
        <f t="shared" si="22"/>
        <v>1.9242543503414505E-2</v>
      </c>
      <c r="Q127">
        <f t="shared" si="24"/>
        <v>4.4207756136662224E-2</v>
      </c>
      <c r="R127">
        <f t="shared" si="26"/>
        <v>0.10156275308960346</v>
      </c>
      <c r="S127">
        <f t="shared" si="28"/>
        <v>0.22636765044372906</v>
      </c>
    </row>
    <row r="128" spans="1:19" x14ac:dyDescent="0.2">
      <c r="A128">
        <v>114</v>
      </c>
      <c r="B128">
        <f t="shared" si="13"/>
        <v>11</v>
      </c>
      <c r="C128">
        <f t="shared" si="14"/>
        <v>3</v>
      </c>
      <c r="D128">
        <f t="shared" si="15"/>
        <v>272</v>
      </c>
      <c r="E128">
        <f t="shared" si="16"/>
        <v>28</v>
      </c>
      <c r="F128">
        <f t="shared" si="17"/>
        <v>272</v>
      </c>
      <c r="G128">
        <f t="shared" si="18"/>
        <v>0.37558670077300349</v>
      </c>
      <c r="H128">
        <f t="shared" si="19"/>
        <v>2.2606700773932549E-5</v>
      </c>
      <c r="I128">
        <f t="shared" si="21"/>
        <v>5.1936559981853035E-5</v>
      </c>
      <c r="J128">
        <f t="shared" si="23"/>
        <v>1.1931888203071885E-4</v>
      </c>
      <c r="K128">
        <f t="shared" si="25"/>
        <v>2.7412280701754406E-4</v>
      </c>
      <c r="L128">
        <f t="shared" si="27"/>
        <v>6.297688349764446E-4</v>
      </c>
      <c r="M128">
        <f t="shared" si="11"/>
        <v>1.4468288495316827E-3</v>
      </c>
      <c r="N128">
        <f t="shared" si="12"/>
        <v>3.3239398388385934E-3</v>
      </c>
      <c r="O128">
        <f t="shared" si="20"/>
        <v>7.6364084499660045E-3</v>
      </c>
      <c r="P128">
        <f t="shared" si="22"/>
        <v>1.7543859649122806E-2</v>
      </c>
      <c r="Q128">
        <f t="shared" si="24"/>
        <v>4.0305205438492468E-2</v>
      </c>
      <c r="R128">
        <f t="shared" si="26"/>
        <v>9.2597046304671707E-2</v>
      </c>
      <c r="S128">
        <f t="shared" si="28"/>
        <v>0.21163565845759974</v>
      </c>
    </row>
    <row r="129" spans="1:20" x14ac:dyDescent="0.2">
      <c r="A129">
        <v>115</v>
      </c>
      <c r="B129">
        <f t="shared" si="13"/>
        <v>11</v>
      </c>
      <c r="C129">
        <f t="shared" si="14"/>
        <v>4</v>
      </c>
      <c r="D129">
        <f t="shared" si="15"/>
        <v>274.66666666666669</v>
      </c>
      <c r="E129">
        <f t="shared" si="16"/>
        <v>25.333333333333314</v>
      </c>
      <c r="F129">
        <f t="shared" si="17"/>
        <v>274.66666666666669</v>
      </c>
      <c r="G129">
        <f t="shared" si="18"/>
        <v>0.343257850711156</v>
      </c>
      <c r="H129">
        <f t="shared" si="19"/>
        <v>2.0611037487700735E-5</v>
      </c>
      <c r="I129">
        <f t="shared" si="21"/>
        <v>4.7351729713808118E-5</v>
      </c>
      <c r="J129">
        <f t="shared" si="23"/>
        <v>1.0878570805703123E-4</v>
      </c>
      <c r="K129">
        <f t="shared" si="25"/>
        <v>2.4992392778459897E-4</v>
      </c>
      <c r="L129">
        <f t="shared" si="27"/>
        <v>5.7417440944113279E-4</v>
      </c>
      <c r="M129">
        <f t="shared" ref="M129:M192" si="29">$C$11*(EXP(-$C$7*($D129-($M$14-1)*$C$3))-EXP(-$C$5*($D129-($M$14-1)*$C$3)))</f>
        <v>1.3191063992128466E-3</v>
      </c>
      <c r="N129">
        <f t="shared" si="12"/>
        <v>3.0305107016837187E-3</v>
      </c>
      <c r="O129">
        <f t="shared" si="20"/>
        <v>6.9622853156499961E-3</v>
      </c>
      <c r="P129">
        <f t="shared" si="22"/>
        <v>1.599513137821432E-2</v>
      </c>
      <c r="Q129">
        <f t="shared" si="24"/>
        <v>3.6747162204232499E-2</v>
      </c>
      <c r="R129">
        <f t="shared" si="26"/>
        <v>8.4422809539329249E-2</v>
      </c>
      <c r="S129">
        <f t="shared" si="28"/>
        <v>0.19377999836034907</v>
      </c>
    </row>
    <row r="130" spans="1:20" x14ac:dyDescent="0.2">
      <c r="A130">
        <v>116</v>
      </c>
      <c r="B130">
        <f t="shared" si="13"/>
        <v>11</v>
      </c>
      <c r="C130">
        <f t="shared" si="14"/>
        <v>5</v>
      </c>
      <c r="D130">
        <f t="shared" si="15"/>
        <v>277.33333333333331</v>
      </c>
      <c r="E130">
        <f t="shared" si="16"/>
        <v>22.666666666666686</v>
      </c>
      <c r="F130">
        <f t="shared" si="17"/>
        <v>277.33333333333331</v>
      </c>
      <c r="G130">
        <f t="shared" si="18"/>
        <v>0.31308614765701354</v>
      </c>
      <c r="H130">
        <f t="shared" si="19"/>
        <v>1.8791546390053235E-5</v>
      </c>
      <c r="I130">
        <f t="shared" si="21"/>
        <v>4.3171636852209251E-5</v>
      </c>
      <c r="J130">
        <f t="shared" si="23"/>
        <v>9.9182376469324275E-5</v>
      </c>
      <c r="K130">
        <f t="shared" si="25"/>
        <v>2.278612653900189E-4</v>
      </c>
      <c r="L130">
        <f t="shared" si="27"/>
        <v>5.234877214421146E-4</v>
      </c>
      <c r="M130">
        <f t="shared" si="29"/>
        <v>1.2026589689634066E-3</v>
      </c>
      <c r="N130">
        <f t="shared" si="12"/>
        <v>2.7629847585413907E-3</v>
      </c>
      <c r="O130">
        <f t="shared" si="20"/>
        <v>6.3476720940367519E-3</v>
      </c>
      <c r="P130">
        <f t="shared" si="22"/>
        <v>1.4583120984961197E-2</v>
      </c>
      <c r="Q130">
        <f t="shared" si="24"/>
        <v>3.3503214172295341E-2</v>
      </c>
      <c r="R130">
        <f t="shared" si="26"/>
        <v>7.6970174012036985E-2</v>
      </c>
      <c r="S130">
        <f t="shared" si="28"/>
        <v>0.17680382811963474</v>
      </c>
    </row>
    <row r="131" spans="1:20" x14ac:dyDescent="0.2">
      <c r="A131">
        <v>117</v>
      </c>
      <c r="B131">
        <f t="shared" si="13"/>
        <v>11</v>
      </c>
      <c r="C131">
        <f t="shared" si="14"/>
        <v>6</v>
      </c>
      <c r="D131">
        <f t="shared" si="15"/>
        <v>280</v>
      </c>
      <c r="E131">
        <f t="shared" si="16"/>
        <v>20</v>
      </c>
      <c r="F131">
        <f t="shared" si="17"/>
        <v>280</v>
      </c>
      <c r="G131">
        <f t="shared" si="18"/>
        <v>0.28546819410143781</v>
      </c>
      <c r="H131">
        <f t="shared" si="19"/>
        <v>1.7132675438596497E-5</v>
      </c>
      <c r="I131">
        <f t="shared" si="21"/>
        <v>3.9360552186027815E-5</v>
      </c>
      <c r="J131">
        <f t="shared" si="23"/>
        <v>9.0426803095730208E-5</v>
      </c>
      <c r="K131">
        <f t="shared" si="25"/>
        <v>2.0774623992741217E-4</v>
      </c>
      <c r="L131">
        <f t="shared" si="27"/>
        <v>4.7727552812287512E-4</v>
      </c>
      <c r="M131">
        <f t="shared" si="29"/>
        <v>1.0964912280701756E-3</v>
      </c>
      <c r="N131">
        <f t="shared" si="12"/>
        <v>2.5190753399057793E-3</v>
      </c>
      <c r="O131">
        <f t="shared" si="20"/>
        <v>5.7873153981267316E-3</v>
      </c>
      <c r="P131">
        <f t="shared" si="22"/>
        <v>1.329575935535437E-2</v>
      </c>
      <c r="Q131">
        <f t="shared" si="24"/>
        <v>3.0545633799864007E-2</v>
      </c>
      <c r="R131">
        <f t="shared" si="26"/>
        <v>7.0175438596235928E-2</v>
      </c>
      <c r="S131">
        <f t="shared" si="28"/>
        <v>0.16121653858511018</v>
      </c>
    </row>
    <row r="132" spans="1:20" x14ac:dyDescent="0.2">
      <c r="A132">
        <v>118</v>
      </c>
      <c r="B132">
        <f t="shared" si="13"/>
        <v>11</v>
      </c>
      <c r="C132">
        <f t="shared" si="14"/>
        <v>7</v>
      </c>
      <c r="D132">
        <f t="shared" si="15"/>
        <v>282.66666666666669</v>
      </c>
      <c r="E132">
        <f t="shared" si="16"/>
        <v>17.333333333333314</v>
      </c>
      <c r="F132">
        <f t="shared" si="17"/>
        <v>282.66666666666669</v>
      </c>
      <c r="G132">
        <f t="shared" si="18"/>
        <v>0.26027100283512117</v>
      </c>
      <c r="H132">
        <f t="shared" si="19"/>
        <v>1.5620245486537432E-5</v>
      </c>
      <c r="I132">
        <f t="shared" si="21"/>
        <v>3.5885900590070813E-5</v>
      </c>
      <c r="J132">
        <f t="shared" si="23"/>
        <v>8.2444149950802967E-5</v>
      </c>
      <c r="K132">
        <f t="shared" si="25"/>
        <v>1.894069188552325E-4</v>
      </c>
      <c r="L132">
        <f t="shared" si="27"/>
        <v>4.3514283222812459E-4</v>
      </c>
      <c r="M132">
        <f t="shared" si="29"/>
        <v>9.9969571113839523E-4</v>
      </c>
      <c r="N132">
        <f t="shared" si="12"/>
        <v>2.2966976377645312E-3</v>
      </c>
      <c r="O132">
        <f t="shared" si="20"/>
        <v>5.2764255968513873E-3</v>
      </c>
      <c r="P132">
        <f t="shared" si="22"/>
        <v>1.2122042806734871E-2</v>
      </c>
      <c r="Q132">
        <f t="shared" si="24"/>
        <v>2.7849141262599974E-2</v>
      </c>
      <c r="R132">
        <f t="shared" si="26"/>
        <v>6.3980525512817063E-2</v>
      </c>
      <c r="S132">
        <f t="shared" si="28"/>
        <v>0.14698797426010415</v>
      </c>
    </row>
    <row r="133" spans="1:20" x14ac:dyDescent="0.2">
      <c r="A133">
        <v>119</v>
      </c>
      <c r="B133">
        <f t="shared" si="13"/>
        <v>11</v>
      </c>
      <c r="C133">
        <f t="shared" si="14"/>
        <v>8</v>
      </c>
      <c r="D133">
        <f t="shared" si="15"/>
        <v>285.33333333333337</v>
      </c>
      <c r="E133">
        <f t="shared" si="16"/>
        <v>14.666666666666629</v>
      </c>
      <c r="F133">
        <f t="shared" si="17"/>
        <v>285.33333333333337</v>
      </c>
      <c r="G133">
        <f t="shared" si="18"/>
        <v>0.23729543517699442</v>
      </c>
      <c r="H133">
        <f t="shared" si="19"/>
        <v>1.4241329086876151E-5</v>
      </c>
      <c r="I133">
        <f t="shared" si="21"/>
        <v>3.2717982590132128E-5</v>
      </c>
      <c r="J133">
        <f t="shared" si="23"/>
        <v>7.5166185560212817E-5</v>
      </c>
      <c r="K133">
        <f t="shared" si="25"/>
        <v>1.726865474088367E-4</v>
      </c>
      <c r="L133">
        <f t="shared" si="27"/>
        <v>3.9672950587729612E-4</v>
      </c>
      <c r="M133">
        <f t="shared" si="29"/>
        <v>9.1144506156007343E-4</v>
      </c>
      <c r="N133">
        <f t="shared" si="12"/>
        <v>2.0939508857684553E-3</v>
      </c>
      <c r="O133">
        <f t="shared" si="20"/>
        <v>4.8106358758536185E-3</v>
      </c>
      <c r="P133">
        <f t="shared" si="22"/>
        <v>1.105193903416554E-2</v>
      </c>
      <c r="Q133">
        <f t="shared" si="24"/>
        <v>2.5390688376146955E-2</v>
      </c>
      <c r="R133">
        <f t="shared" si="26"/>
        <v>5.833248393983835E-2</v>
      </c>
      <c r="S133">
        <f t="shared" si="28"/>
        <v>0.13401275045313807</v>
      </c>
    </row>
    <row r="134" spans="1:20" x14ac:dyDescent="0.2">
      <c r="A134">
        <v>120</v>
      </c>
      <c r="B134">
        <f t="shared" si="13"/>
        <v>11</v>
      </c>
      <c r="C134">
        <f t="shared" si="14"/>
        <v>9</v>
      </c>
      <c r="D134">
        <f t="shared" si="15"/>
        <v>288</v>
      </c>
      <c r="E134">
        <f t="shared" si="16"/>
        <v>12</v>
      </c>
      <c r="F134">
        <f t="shared" si="17"/>
        <v>288</v>
      </c>
      <c r="G134">
        <f t="shared" si="18"/>
        <v>0.2163476648097406</v>
      </c>
      <c r="H134">
        <f t="shared" si="19"/>
        <v>1.2984139995463257E-5</v>
      </c>
      <c r="I134">
        <f t="shared" si="21"/>
        <v>2.9829720507679708E-5</v>
      </c>
      <c r="J134">
        <f t="shared" si="23"/>
        <v>6.8530701754386002E-5</v>
      </c>
      <c r="K134">
        <f t="shared" si="25"/>
        <v>1.5744220874411129E-4</v>
      </c>
      <c r="L134">
        <f t="shared" si="27"/>
        <v>3.6170721238292089E-4</v>
      </c>
      <c r="M134">
        <f t="shared" si="29"/>
        <v>8.3098495970964812E-4</v>
      </c>
      <c r="N134">
        <f t="shared" si="12"/>
        <v>1.9091021124915007E-3</v>
      </c>
      <c r="O134">
        <f t="shared" si="20"/>
        <v>4.3859649122807032E-3</v>
      </c>
      <c r="P134">
        <f t="shared" si="22"/>
        <v>1.0076301359623119E-2</v>
      </c>
      <c r="Q134">
        <f t="shared" si="24"/>
        <v>2.3149261592506919E-2</v>
      </c>
      <c r="R134">
        <f t="shared" si="26"/>
        <v>5.3183037421416487E-2</v>
      </c>
      <c r="S134">
        <f t="shared" si="28"/>
        <v>0.12218251846832767</v>
      </c>
    </row>
    <row r="135" spans="1:20" s="1" customFormat="1" x14ac:dyDescent="0.2">
      <c r="A135" s="1">
        <v>121</v>
      </c>
      <c r="B135" s="1">
        <f t="shared" si="13"/>
        <v>12</v>
      </c>
      <c r="C135" s="1">
        <f t="shared" si="14"/>
        <v>0</v>
      </c>
      <c r="D135" s="1">
        <f t="shared" si="15"/>
        <v>288</v>
      </c>
      <c r="E135" s="1">
        <f t="shared" si="16"/>
        <v>12</v>
      </c>
      <c r="F135" s="1">
        <f t="shared" si="17"/>
        <v>288</v>
      </c>
      <c r="G135" s="1">
        <f t="shared" si="18"/>
        <v>0.2163476648097406</v>
      </c>
      <c r="H135" s="1">
        <f t="shared" si="19"/>
        <v>1.2984139995463257E-5</v>
      </c>
      <c r="I135" s="1">
        <f t="shared" si="21"/>
        <v>2.9829720507679708E-5</v>
      </c>
      <c r="J135" s="1">
        <f t="shared" si="23"/>
        <v>6.8530701754386002E-5</v>
      </c>
      <c r="K135" s="1">
        <f t="shared" si="25"/>
        <v>1.5744220874411129E-4</v>
      </c>
      <c r="L135" s="1">
        <f t="shared" si="27"/>
        <v>3.6170721238292089E-4</v>
      </c>
      <c r="M135" s="1">
        <f t="shared" si="29"/>
        <v>8.3098495970964812E-4</v>
      </c>
      <c r="N135" s="1">
        <f t="shared" si="12"/>
        <v>1.9091021124915007E-3</v>
      </c>
      <c r="O135" s="1">
        <f t="shared" si="20"/>
        <v>4.3859649122807032E-3</v>
      </c>
      <c r="P135" s="1">
        <f t="shared" si="22"/>
        <v>1.0076301359623119E-2</v>
      </c>
      <c r="Q135" s="1">
        <f t="shared" si="24"/>
        <v>2.3149261592506919E-2</v>
      </c>
      <c r="R135" s="1">
        <f t="shared" si="26"/>
        <v>5.3183037421416487E-2</v>
      </c>
      <c r="S135" s="1">
        <f t="shared" si="28"/>
        <v>0.12218251846832767</v>
      </c>
      <c r="T135" s="1">
        <f t="shared" ref="T135:T198" si="30">$C$11*(EXP(-$C$7*($D135-($T$14-1)*$C$3))-EXP(-$C$5*($D135-($T$14-1)*$C$3)))</f>
        <v>0</v>
      </c>
    </row>
    <row r="136" spans="1:20" x14ac:dyDescent="0.2">
      <c r="A136">
        <v>122</v>
      </c>
      <c r="B136">
        <f t="shared" si="13"/>
        <v>12</v>
      </c>
      <c r="C136">
        <f t="shared" si="14"/>
        <v>1</v>
      </c>
      <c r="D136">
        <f t="shared" si="15"/>
        <v>290.66666666666663</v>
      </c>
      <c r="E136">
        <f t="shared" si="16"/>
        <v>9.3333333333333712</v>
      </c>
      <c r="F136">
        <f t="shared" si="17"/>
        <v>290.66666666666663</v>
      </c>
      <c r="G136">
        <f t="shared" si="18"/>
        <v>0.40896338988802128</v>
      </c>
      <c r="H136">
        <f t="shared" si="19"/>
        <v>1.1837932428452048E-5</v>
      </c>
      <c r="I136">
        <f t="shared" si="21"/>
        <v>2.7196427014257848E-5</v>
      </c>
      <c r="J136">
        <f t="shared" si="23"/>
        <v>6.2480981946149851E-5</v>
      </c>
      <c r="K136">
        <f t="shared" si="25"/>
        <v>1.4354360236028352E-4</v>
      </c>
      <c r="L136">
        <f t="shared" si="27"/>
        <v>3.2977659980321246E-4</v>
      </c>
      <c r="M136">
        <f t="shared" si="29"/>
        <v>7.5762767542093086E-4</v>
      </c>
      <c r="N136">
        <f t="shared" si="12"/>
        <v>1.7405713289125018E-3</v>
      </c>
      <c r="O136">
        <f t="shared" si="20"/>
        <v>3.9987828445535887E-3</v>
      </c>
      <c r="P136">
        <f t="shared" si="22"/>
        <v>9.1867905510581438E-3</v>
      </c>
      <c r="Q136">
        <f t="shared" si="24"/>
        <v>2.110570238740558E-2</v>
      </c>
      <c r="R136">
        <f t="shared" si="26"/>
        <v>4.8488171226939422E-2</v>
      </c>
      <c r="S136">
        <f t="shared" si="28"/>
        <v>0.11139656241541251</v>
      </c>
      <c r="T136">
        <f t="shared" si="30"/>
        <v>0.21171434591476623</v>
      </c>
    </row>
    <row r="137" spans="1:20" x14ac:dyDescent="0.2">
      <c r="A137">
        <v>123</v>
      </c>
      <c r="B137">
        <f t="shared" si="13"/>
        <v>12</v>
      </c>
      <c r="C137">
        <f t="shared" si="14"/>
        <v>2</v>
      </c>
      <c r="D137">
        <f t="shared" si="15"/>
        <v>293.33333333333331</v>
      </c>
      <c r="E137">
        <f t="shared" si="16"/>
        <v>6.6666666666666856</v>
      </c>
      <c r="F137">
        <f t="shared" si="17"/>
        <v>293.33333333333331</v>
      </c>
      <c r="G137">
        <f t="shared" si="18"/>
        <v>0.40620404166814716</v>
      </c>
      <c r="H137">
        <f t="shared" si="19"/>
        <v>1.0792909213052309E-5</v>
      </c>
      <c r="I137">
        <f t="shared" si="21"/>
        <v>2.4795594117331065E-5</v>
      </c>
      <c r="J137">
        <f t="shared" si="23"/>
        <v>5.6965316347504718E-5</v>
      </c>
      <c r="K137">
        <f t="shared" si="25"/>
        <v>1.3087193036052876E-4</v>
      </c>
      <c r="L137">
        <f t="shared" si="27"/>
        <v>3.0066474224085186E-4</v>
      </c>
      <c r="M137">
        <f t="shared" si="29"/>
        <v>6.9074618963534758E-4</v>
      </c>
      <c r="N137">
        <f t="shared" si="12"/>
        <v>1.5869180235091877E-3</v>
      </c>
      <c r="O137">
        <f t="shared" si="20"/>
        <v>3.6457802462403002E-3</v>
      </c>
      <c r="P137">
        <f t="shared" si="22"/>
        <v>8.375803543073837E-3</v>
      </c>
      <c r="Q137">
        <f t="shared" si="24"/>
        <v>1.9242543503414505E-2</v>
      </c>
      <c r="R137">
        <f t="shared" si="26"/>
        <v>4.4207756136662224E-2</v>
      </c>
      <c r="S137">
        <f t="shared" si="28"/>
        <v>0.10156275308960346</v>
      </c>
      <c r="T137">
        <f t="shared" si="30"/>
        <v>0.22636765044372906</v>
      </c>
    </row>
    <row r="138" spans="1:20" x14ac:dyDescent="0.2">
      <c r="A138">
        <v>124</v>
      </c>
      <c r="B138">
        <f t="shared" si="13"/>
        <v>12</v>
      </c>
      <c r="C138">
        <f t="shared" si="14"/>
        <v>3</v>
      </c>
      <c r="D138">
        <f t="shared" si="15"/>
        <v>296</v>
      </c>
      <c r="E138">
        <f t="shared" si="16"/>
        <v>4</v>
      </c>
      <c r="F138">
        <f t="shared" si="17"/>
        <v>296</v>
      </c>
      <c r="G138">
        <f t="shared" si="18"/>
        <v>0.37559654091104999</v>
      </c>
      <c r="H138">
        <f t="shared" si="19"/>
        <v>9.8401380465069519E-6</v>
      </c>
      <c r="I138">
        <f t="shared" si="21"/>
        <v>2.2606700773932549E-5</v>
      </c>
      <c r="J138">
        <f t="shared" si="23"/>
        <v>5.1936559981853035E-5</v>
      </c>
      <c r="K138">
        <f t="shared" si="25"/>
        <v>1.1931888203071885E-4</v>
      </c>
      <c r="L138">
        <f t="shared" si="27"/>
        <v>2.7412280701754406E-4</v>
      </c>
      <c r="M138">
        <f t="shared" si="29"/>
        <v>6.297688349764446E-4</v>
      </c>
      <c r="N138">
        <f t="shared" si="12"/>
        <v>1.4468288495316827E-3</v>
      </c>
      <c r="O138">
        <f t="shared" si="20"/>
        <v>3.3239398388385934E-3</v>
      </c>
      <c r="P138">
        <f t="shared" si="22"/>
        <v>7.6364084499660045E-3</v>
      </c>
      <c r="Q138">
        <f t="shared" si="24"/>
        <v>1.7543859649122806E-2</v>
      </c>
      <c r="R138">
        <f t="shared" si="26"/>
        <v>4.0305205438492468E-2</v>
      </c>
      <c r="S138">
        <f t="shared" si="28"/>
        <v>9.2597046304671707E-2</v>
      </c>
      <c r="T138">
        <f t="shared" si="30"/>
        <v>0.21163565845759974</v>
      </c>
    </row>
    <row r="139" spans="1:20" x14ac:dyDescent="0.2">
      <c r="A139">
        <v>125</v>
      </c>
      <c r="B139">
        <f t="shared" si="13"/>
        <v>12</v>
      </c>
      <c r="C139">
        <f t="shared" si="14"/>
        <v>4</v>
      </c>
      <c r="D139">
        <f t="shared" si="15"/>
        <v>298.66666666666669</v>
      </c>
      <c r="E139">
        <f t="shared" si="16"/>
        <v>1.3333333333333144</v>
      </c>
      <c r="F139">
        <f t="shared" si="17"/>
        <v>298.66666666666669</v>
      </c>
      <c r="G139">
        <f t="shared" si="18"/>
        <v>0.34326682218630344</v>
      </c>
      <c r="H139">
        <f t="shared" si="19"/>
        <v>8.9714751475177016E-6</v>
      </c>
      <c r="I139">
        <f t="shared" si="21"/>
        <v>2.0611037487700735E-5</v>
      </c>
      <c r="J139">
        <f t="shared" si="23"/>
        <v>4.7351729713808118E-5</v>
      </c>
      <c r="K139">
        <f t="shared" si="25"/>
        <v>1.0878570805703123E-4</v>
      </c>
      <c r="L139">
        <f t="shared" si="27"/>
        <v>2.4992392778459897E-4</v>
      </c>
      <c r="M139">
        <f t="shared" si="29"/>
        <v>5.7417440944113279E-4</v>
      </c>
      <c r="N139">
        <f t="shared" ref="N139:N202" si="31">$C$11*(EXP(-$C$7*($D139-($N$14-1)*$C$3))-EXP(-$C$5*($D139-($N$14-1)*$C$3)))</f>
        <v>1.3191063992128466E-3</v>
      </c>
      <c r="O139">
        <f t="shared" si="20"/>
        <v>3.0305107016837187E-3</v>
      </c>
      <c r="P139">
        <f t="shared" si="22"/>
        <v>6.9622853156499961E-3</v>
      </c>
      <c r="Q139">
        <f t="shared" si="24"/>
        <v>1.599513137821432E-2</v>
      </c>
      <c r="R139">
        <f t="shared" si="26"/>
        <v>3.6747162204232499E-2</v>
      </c>
      <c r="S139">
        <f t="shared" si="28"/>
        <v>8.4422809539329249E-2</v>
      </c>
      <c r="T139">
        <f t="shared" si="30"/>
        <v>0.19377999836034907</v>
      </c>
    </row>
    <row r="140" spans="1:20" x14ac:dyDescent="0.2">
      <c r="A140">
        <v>126</v>
      </c>
      <c r="B140">
        <f t="shared" si="13"/>
        <v>12</v>
      </c>
      <c r="C140">
        <f t="shared" si="14"/>
        <v>5</v>
      </c>
      <c r="D140">
        <f t="shared" si="15"/>
        <v>301.33333333333331</v>
      </c>
      <c r="E140">
        <f t="shared" si="16"/>
        <v>-1.3333333333333144</v>
      </c>
      <c r="F140" t="e">
        <f t="shared" si="17"/>
        <v>#N/A</v>
      </c>
      <c r="G140" t="e">
        <f t="shared" si="18"/>
        <v>#N/A</v>
      </c>
      <c r="H140">
        <f t="shared" si="19"/>
        <v>8.179495647533044E-6</v>
      </c>
      <c r="I140">
        <f t="shared" si="21"/>
        <v>1.8791546390053235E-5</v>
      </c>
      <c r="J140">
        <f t="shared" si="23"/>
        <v>4.3171636852209251E-5</v>
      </c>
      <c r="K140">
        <f t="shared" si="25"/>
        <v>9.9182376469324275E-5</v>
      </c>
      <c r="L140">
        <f t="shared" si="27"/>
        <v>2.278612653900189E-4</v>
      </c>
      <c r="M140">
        <f t="shared" si="29"/>
        <v>5.234877214421146E-4</v>
      </c>
      <c r="N140">
        <f t="shared" si="31"/>
        <v>1.2026589689634066E-3</v>
      </c>
      <c r="O140">
        <f t="shared" si="20"/>
        <v>2.7629847585413907E-3</v>
      </c>
      <c r="P140">
        <f t="shared" si="22"/>
        <v>6.3476720940367519E-3</v>
      </c>
      <c r="Q140">
        <f t="shared" si="24"/>
        <v>1.4583120984961197E-2</v>
      </c>
      <c r="R140">
        <f t="shared" si="26"/>
        <v>3.3503214172295341E-2</v>
      </c>
      <c r="S140">
        <f t="shared" si="28"/>
        <v>7.6970174012036985E-2</v>
      </c>
      <c r="T140">
        <f t="shared" si="30"/>
        <v>0.17680382811963474</v>
      </c>
    </row>
    <row r="141" spans="1:20" x14ac:dyDescent="0.2">
      <c r="A141">
        <v>127</v>
      </c>
      <c r="B141">
        <f t="shared" si="13"/>
        <v>12</v>
      </c>
      <c r="C141">
        <f t="shared" si="14"/>
        <v>6</v>
      </c>
      <c r="D141">
        <f t="shared" si="15"/>
        <v>304</v>
      </c>
      <c r="E141">
        <f t="shared" si="16"/>
        <v>-4</v>
      </c>
      <c r="F141" t="e">
        <f t="shared" si="17"/>
        <v>#N/A</v>
      </c>
      <c r="G141" t="e">
        <f t="shared" si="18"/>
        <v>#N/A</v>
      </c>
      <c r="H141">
        <f t="shared" si="19"/>
        <v>7.4574301269199262E-6</v>
      </c>
      <c r="I141">
        <f t="shared" si="21"/>
        <v>1.7132675438596497E-5</v>
      </c>
      <c r="J141">
        <f t="shared" si="23"/>
        <v>3.9360552186027815E-5</v>
      </c>
      <c r="K141">
        <f t="shared" si="25"/>
        <v>9.0426803095730208E-5</v>
      </c>
      <c r="L141">
        <f t="shared" si="27"/>
        <v>2.0774623992741217E-4</v>
      </c>
      <c r="M141">
        <f t="shared" si="29"/>
        <v>4.7727552812287512E-4</v>
      </c>
      <c r="N141">
        <f t="shared" si="31"/>
        <v>1.0964912280701756E-3</v>
      </c>
      <c r="O141">
        <f t="shared" si="20"/>
        <v>2.5190753399057793E-3</v>
      </c>
      <c r="P141">
        <f t="shared" si="22"/>
        <v>5.7873153981267316E-3</v>
      </c>
      <c r="Q141">
        <f t="shared" si="24"/>
        <v>1.329575935535437E-2</v>
      </c>
      <c r="R141">
        <f t="shared" si="26"/>
        <v>3.0545633799864007E-2</v>
      </c>
      <c r="S141">
        <f t="shared" si="28"/>
        <v>7.0175438596235928E-2</v>
      </c>
      <c r="T141">
        <f t="shared" si="30"/>
        <v>0.16121653858511018</v>
      </c>
    </row>
    <row r="142" spans="1:20" x14ac:dyDescent="0.2">
      <c r="A142">
        <v>128</v>
      </c>
      <c r="B142">
        <f t="shared" si="13"/>
        <v>12</v>
      </c>
      <c r="C142">
        <f t="shared" si="14"/>
        <v>7</v>
      </c>
      <c r="D142">
        <f t="shared" si="15"/>
        <v>306.66666666666669</v>
      </c>
      <c r="E142">
        <f t="shared" si="16"/>
        <v>-6.6666666666666856</v>
      </c>
      <c r="F142" t="e">
        <f t="shared" si="17"/>
        <v>#N/A</v>
      </c>
      <c r="G142" t="e">
        <f t="shared" si="18"/>
        <v>#N/A</v>
      </c>
      <c r="H142">
        <f t="shared" si="19"/>
        <v>6.7991067535644493E-6</v>
      </c>
      <c r="I142">
        <f t="shared" si="21"/>
        <v>1.5620245486537432E-5</v>
      </c>
      <c r="J142">
        <f t="shared" si="23"/>
        <v>3.5885900590070813E-5</v>
      </c>
      <c r="K142">
        <f t="shared" si="25"/>
        <v>8.2444149950802967E-5</v>
      </c>
      <c r="L142">
        <f t="shared" si="27"/>
        <v>1.894069188552325E-4</v>
      </c>
      <c r="M142">
        <f t="shared" si="29"/>
        <v>4.3514283222812459E-4</v>
      </c>
      <c r="N142">
        <f t="shared" si="31"/>
        <v>9.9969571113839523E-4</v>
      </c>
      <c r="O142">
        <f t="shared" si="20"/>
        <v>2.2966976377645312E-3</v>
      </c>
      <c r="P142">
        <f t="shared" si="22"/>
        <v>5.2764255968513873E-3</v>
      </c>
      <c r="Q142">
        <f t="shared" si="24"/>
        <v>1.2122042806734871E-2</v>
      </c>
      <c r="R142">
        <f t="shared" si="26"/>
        <v>2.7849141262599974E-2</v>
      </c>
      <c r="S142">
        <f t="shared" si="28"/>
        <v>6.3980525512817063E-2</v>
      </c>
      <c r="T142">
        <f t="shared" si="30"/>
        <v>0.14698797426010415</v>
      </c>
    </row>
    <row r="143" spans="1:20" x14ac:dyDescent="0.2">
      <c r="A143">
        <v>129</v>
      </c>
      <c r="B143">
        <f t="shared" ref="B143:B206" si="32">FLOOR(A143-1,10)/10</f>
        <v>12</v>
      </c>
      <c r="C143">
        <f t="shared" ref="C143:C206" si="33">MOD(A143-1,10)</f>
        <v>8</v>
      </c>
      <c r="D143">
        <f t="shared" ref="D143:D206" si="34">(B143+C143/9)*$C$3</f>
        <v>309.33333333333337</v>
      </c>
      <c r="E143">
        <f t="shared" ref="E143:E206" si="35">$G$11-D143</f>
        <v>-9.3333333333333712</v>
      </c>
      <c r="F143" t="e">
        <f t="shared" ref="F143:F206" si="36">IF(E143&lt;0,NA(),D143)</f>
        <v>#N/A</v>
      </c>
      <c r="G143" t="e">
        <f t="shared" ref="G143:G206" si="37">IF(E143&lt;0,NA(),SUM(H143:AZ143))</f>
        <v>#N/A</v>
      </c>
      <c r="H143">
        <f t="shared" ref="H143:H206" si="38">$C$10*(EXP(-$C$7*D143)-EXP(-$C$5*D143))</f>
        <v>6.1988985293327553E-6</v>
      </c>
      <c r="I143">
        <f t="shared" si="21"/>
        <v>1.4241329086876151E-5</v>
      </c>
      <c r="J143">
        <f t="shared" si="23"/>
        <v>3.2717982590132128E-5</v>
      </c>
      <c r="K143">
        <f t="shared" si="25"/>
        <v>7.5166185560212817E-5</v>
      </c>
      <c r="L143">
        <f t="shared" si="27"/>
        <v>1.726865474088367E-4</v>
      </c>
      <c r="M143">
        <f t="shared" si="29"/>
        <v>3.9672950587729612E-4</v>
      </c>
      <c r="N143">
        <f t="shared" si="31"/>
        <v>9.1144506156007343E-4</v>
      </c>
      <c r="O143">
        <f t="shared" si="20"/>
        <v>2.0939508857684553E-3</v>
      </c>
      <c r="P143">
        <f t="shared" si="22"/>
        <v>4.8106358758536185E-3</v>
      </c>
      <c r="Q143">
        <f t="shared" si="24"/>
        <v>1.105193903416554E-2</v>
      </c>
      <c r="R143">
        <f t="shared" si="26"/>
        <v>2.5390688376146955E-2</v>
      </c>
      <c r="S143">
        <f t="shared" si="28"/>
        <v>5.833248393983835E-2</v>
      </c>
      <c r="T143">
        <f t="shared" si="30"/>
        <v>0.13401275045313807</v>
      </c>
    </row>
    <row r="144" spans="1:20" x14ac:dyDescent="0.2">
      <c r="A144">
        <v>130</v>
      </c>
      <c r="B144">
        <f t="shared" si="32"/>
        <v>12</v>
      </c>
      <c r="C144">
        <f t="shared" si="33"/>
        <v>9</v>
      </c>
      <c r="D144">
        <f t="shared" si="34"/>
        <v>312</v>
      </c>
      <c r="E144">
        <f t="shared" si="35"/>
        <v>-12</v>
      </c>
      <c r="F144" t="e">
        <f t="shared" si="36"/>
        <v>#N/A</v>
      </c>
      <c r="G144" t="e">
        <f t="shared" si="37"/>
        <v>#N/A</v>
      </c>
      <c r="H144">
        <f t="shared" si="38"/>
        <v>5.6516751934831363E-6</v>
      </c>
      <c r="I144">
        <f t="shared" si="21"/>
        <v>1.2984139995463257E-5</v>
      </c>
      <c r="J144">
        <f t="shared" si="23"/>
        <v>2.9829720507679708E-5</v>
      </c>
      <c r="K144">
        <f t="shared" si="25"/>
        <v>6.8530701754386002E-5</v>
      </c>
      <c r="L144">
        <f t="shared" si="27"/>
        <v>1.5744220874411129E-4</v>
      </c>
      <c r="M144">
        <f t="shared" si="29"/>
        <v>3.6170721238292089E-4</v>
      </c>
      <c r="N144">
        <f t="shared" si="31"/>
        <v>8.3098495970964812E-4</v>
      </c>
      <c r="O144">
        <f t="shared" si="20"/>
        <v>1.9091021124915007E-3</v>
      </c>
      <c r="P144">
        <f t="shared" si="22"/>
        <v>4.3859649122807032E-3</v>
      </c>
      <c r="Q144">
        <f t="shared" si="24"/>
        <v>1.0076301359623119E-2</v>
      </c>
      <c r="R144">
        <f t="shared" si="26"/>
        <v>2.3149261592506919E-2</v>
      </c>
      <c r="S144">
        <f t="shared" si="28"/>
        <v>5.3183037421416487E-2</v>
      </c>
      <c r="T144">
        <f t="shared" si="30"/>
        <v>0.12218251846832767</v>
      </c>
    </row>
    <row r="145" spans="1:22" s="1" customFormat="1" x14ac:dyDescent="0.2">
      <c r="A145" s="1">
        <v>131</v>
      </c>
      <c r="B145" s="1">
        <f t="shared" si="32"/>
        <v>13</v>
      </c>
      <c r="C145" s="1">
        <f t="shared" si="33"/>
        <v>0</v>
      </c>
      <c r="D145" s="1">
        <f t="shared" si="34"/>
        <v>312</v>
      </c>
      <c r="E145" s="1">
        <f t="shared" si="35"/>
        <v>-12</v>
      </c>
      <c r="F145" s="1" t="e">
        <f t="shared" si="36"/>
        <v>#N/A</v>
      </c>
      <c r="G145" s="1" t="e">
        <f t="shared" si="37"/>
        <v>#N/A</v>
      </c>
      <c r="H145" s="1">
        <f t="shared" si="38"/>
        <v>5.6516751934831363E-6</v>
      </c>
      <c r="I145" s="1">
        <f t="shared" si="21"/>
        <v>1.2984139995463257E-5</v>
      </c>
      <c r="J145" s="1">
        <f t="shared" si="23"/>
        <v>2.9829720507679708E-5</v>
      </c>
      <c r="K145" s="1">
        <f t="shared" si="25"/>
        <v>6.8530701754386002E-5</v>
      </c>
      <c r="L145" s="1">
        <f t="shared" si="27"/>
        <v>1.5744220874411129E-4</v>
      </c>
      <c r="M145" s="1">
        <f t="shared" si="29"/>
        <v>3.6170721238292089E-4</v>
      </c>
      <c r="N145" s="1">
        <f t="shared" si="31"/>
        <v>8.3098495970964812E-4</v>
      </c>
      <c r="O145" s="1">
        <f t="shared" si="20"/>
        <v>1.9091021124915007E-3</v>
      </c>
      <c r="P145" s="1">
        <f t="shared" si="22"/>
        <v>4.3859649122807032E-3</v>
      </c>
      <c r="Q145" s="1">
        <f t="shared" si="24"/>
        <v>1.0076301359623119E-2</v>
      </c>
      <c r="R145" s="1">
        <f t="shared" si="26"/>
        <v>2.3149261592506919E-2</v>
      </c>
      <c r="S145" s="1">
        <f t="shared" si="28"/>
        <v>5.3183037421416487E-2</v>
      </c>
      <c r="T145" s="1">
        <f t="shared" si="30"/>
        <v>0.12218251846832767</v>
      </c>
      <c r="U145" s="1">
        <f t="shared" ref="U145:U208" si="39">$C$11*(EXP(-$C$7*($D145-($U$14-1)*$C$3))-EXP(-$C$5*($D145-($U$14-1)*$C$3)))</f>
        <v>0</v>
      </c>
    </row>
    <row r="146" spans="1:22" x14ac:dyDescent="0.2">
      <c r="A146">
        <v>132</v>
      </c>
      <c r="B146">
        <f t="shared" si="32"/>
        <v>13</v>
      </c>
      <c r="C146">
        <f t="shared" si="33"/>
        <v>1</v>
      </c>
      <c r="D146">
        <f t="shared" si="34"/>
        <v>314.66666666666663</v>
      </c>
      <c r="E146">
        <f t="shared" si="35"/>
        <v>-14.666666666666629</v>
      </c>
      <c r="F146" t="e">
        <f t="shared" si="36"/>
        <v>#N/A</v>
      </c>
      <c r="G146" t="e">
        <f t="shared" si="37"/>
        <v>#N/A</v>
      </c>
      <c r="H146">
        <f t="shared" si="38"/>
        <v>5.1527593719251922E-6</v>
      </c>
      <c r="I146">
        <f t="shared" si="21"/>
        <v>1.1837932428452048E-5</v>
      </c>
      <c r="J146">
        <f t="shared" si="23"/>
        <v>2.7196427014257848E-5</v>
      </c>
      <c r="K146">
        <f t="shared" si="25"/>
        <v>6.2480981946149851E-5</v>
      </c>
      <c r="L146">
        <f t="shared" si="27"/>
        <v>1.4354360236028352E-4</v>
      </c>
      <c r="M146">
        <f t="shared" si="29"/>
        <v>3.2977659980321246E-4</v>
      </c>
      <c r="N146">
        <f t="shared" si="31"/>
        <v>7.5762767542093086E-4</v>
      </c>
      <c r="O146">
        <f t="shared" si="20"/>
        <v>1.7405713289125018E-3</v>
      </c>
      <c r="P146">
        <f t="shared" si="22"/>
        <v>3.9987828445535887E-3</v>
      </c>
      <c r="Q146">
        <f t="shared" si="24"/>
        <v>9.1867905510581438E-3</v>
      </c>
      <c r="R146">
        <f t="shared" si="26"/>
        <v>2.110570238740558E-2</v>
      </c>
      <c r="S146">
        <f t="shared" si="28"/>
        <v>4.8488171226939422E-2</v>
      </c>
      <c r="T146">
        <f t="shared" si="30"/>
        <v>0.11139656241541251</v>
      </c>
      <c r="U146">
        <f t="shared" si="39"/>
        <v>0.21171434591476623</v>
      </c>
    </row>
    <row r="147" spans="1:22" x14ac:dyDescent="0.2">
      <c r="A147">
        <v>133</v>
      </c>
      <c r="B147">
        <f t="shared" si="32"/>
        <v>13</v>
      </c>
      <c r="C147">
        <f t="shared" si="33"/>
        <v>2</v>
      </c>
      <c r="D147">
        <f t="shared" si="34"/>
        <v>317.33333333333331</v>
      </c>
      <c r="E147">
        <f t="shared" si="35"/>
        <v>-17.333333333333314</v>
      </c>
      <c r="F147" t="e">
        <f t="shared" si="36"/>
        <v>#N/A</v>
      </c>
      <c r="G147" t="e">
        <f t="shared" si="37"/>
        <v>#N/A</v>
      </c>
      <c r="H147">
        <f t="shared" si="38"/>
        <v>4.6978865975133078E-6</v>
      </c>
      <c r="I147">
        <f t="shared" si="21"/>
        <v>1.0792909213052309E-5</v>
      </c>
      <c r="J147">
        <f t="shared" si="23"/>
        <v>2.4795594117331065E-5</v>
      </c>
      <c r="K147">
        <f t="shared" si="25"/>
        <v>5.6965316347504718E-5</v>
      </c>
      <c r="L147">
        <f t="shared" si="27"/>
        <v>1.3087193036052876E-4</v>
      </c>
      <c r="M147">
        <f t="shared" si="29"/>
        <v>3.0066474224085186E-4</v>
      </c>
      <c r="N147">
        <f t="shared" si="31"/>
        <v>6.9074618963534758E-4</v>
      </c>
      <c r="O147">
        <f t="shared" si="20"/>
        <v>1.5869180235091877E-3</v>
      </c>
      <c r="P147">
        <f t="shared" si="22"/>
        <v>3.6457802462403002E-3</v>
      </c>
      <c r="Q147">
        <f t="shared" si="24"/>
        <v>8.375803543073837E-3</v>
      </c>
      <c r="R147">
        <f t="shared" si="26"/>
        <v>1.9242543503414505E-2</v>
      </c>
      <c r="S147">
        <f t="shared" si="28"/>
        <v>4.4207756136662224E-2</v>
      </c>
      <c r="T147">
        <f t="shared" si="30"/>
        <v>0.10156275308960346</v>
      </c>
      <c r="U147">
        <f t="shared" si="39"/>
        <v>0.22636765044372906</v>
      </c>
    </row>
    <row r="148" spans="1:22" x14ac:dyDescent="0.2">
      <c r="A148">
        <v>134</v>
      </c>
      <c r="B148">
        <f t="shared" si="32"/>
        <v>13</v>
      </c>
      <c r="C148">
        <f t="shared" si="33"/>
        <v>3</v>
      </c>
      <c r="D148">
        <f t="shared" si="34"/>
        <v>320</v>
      </c>
      <c r="E148">
        <f t="shared" si="35"/>
        <v>-20</v>
      </c>
      <c r="F148" t="e">
        <f t="shared" si="36"/>
        <v>#N/A</v>
      </c>
      <c r="G148" t="e">
        <f t="shared" si="37"/>
        <v>#N/A</v>
      </c>
      <c r="H148">
        <f t="shared" si="38"/>
        <v>4.2831688596491243E-6</v>
      </c>
      <c r="I148">
        <f t="shared" si="21"/>
        <v>9.8401380465069519E-6</v>
      </c>
      <c r="J148">
        <f t="shared" si="23"/>
        <v>2.2606700773932549E-5</v>
      </c>
      <c r="K148">
        <f t="shared" si="25"/>
        <v>5.1936559981853035E-5</v>
      </c>
      <c r="L148">
        <f t="shared" si="27"/>
        <v>1.1931888203071885E-4</v>
      </c>
      <c r="M148">
        <f t="shared" si="29"/>
        <v>2.7412280701754406E-4</v>
      </c>
      <c r="N148">
        <f t="shared" si="31"/>
        <v>6.297688349764446E-4</v>
      </c>
      <c r="O148">
        <f t="shared" si="20"/>
        <v>1.4468288495316827E-3</v>
      </c>
      <c r="P148">
        <f t="shared" si="22"/>
        <v>3.3239398388385934E-3</v>
      </c>
      <c r="Q148">
        <f t="shared" si="24"/>
        <v>7.6364084499660045E-3</v>
      </c>
      <c r="R148">
        <f t="shared" si="26"/>
        <v>1.7543859649122806E-2</v>
      </c>
      <c r="S148">
        <f t="shared" si="28"/>
        <v>4.0305205438492468E-2</v>
      </c>
      <c r="T148">
        <f t="shared" si="30"/>
        <v>9.2597046304671707E-2</v>
      </c>
      <c r="U148">
        <f t="shared" si="39"/>
        <v>0.21163565845759974</v>
      </c>
    </row>
    <row r="149" spans="1:22" x14ac:dyDescent="0.2">
      <c r="A149">
        <v>135</v>
      </c>
      <c r="B149">
        <f t="shared" si="32"/>
        <v>13</v>
      </c>
      <c r="C149">
        <f t="shared" si="33"/>
        <v>4</v>
      </c>
      <c r="D149">
        <f t="shared" si="34"/>
        <v>322.66666666666669</v>
      </c>
      <c r="E149">
        <f t="shared" si="35"/>
        <v>-22.666666666666686</v>
      </c>
      <c r="F149" t="e">
        <f t="shared" si="36"/>
        <v>#N/A</v>
      </c>
      <c r="G149" t="e">
        <f t="shared" si="37"/>
        <v>#N/A</v>
      </c>
      <c r="H149">
        <f t="shared" si="38"/>
        <v>3.9050613716343564E-6</v>
      </c>
      <c r="I149">
        <f t="shared" si="21"/>
        <v>8.9714751475177016E-6</v>
      </c>
      <c r="J149">
        <f t="shared" si="23"/>
        <v>2.0611037487700735E-5</v>
      </c>
      <c r="K149">
        <f t="shared" si="25"/>
        <v>4.7351729713808118E-5</v>
      </c>
      <c r="L149">
        <f t="shared" si="27"/>
        <v>1.0878570805703123E-4</v>
      </c>
      <c r="M149">
        <f t="shared" si="29"/>
        <v>2.4992392778459897E-4</v>
      </c>
      <c r="N149">
        <f t="shared" si="31"/>
        <v>5.7417440944113279E-4</v>
      </c>
      <c r="O149">
        <f t="shared" ref="O149:O212" si="40">$C$11*(EXP(-$C$7*($D149-($O$14-1)*$C$3))-EXP(-$C$5*($D149-($O$14-1)*$C$3)))</f>
        <v>1.3191063992128466E-3</v>
      </c>
      <c r="P149">
        <f t="shared" si="22"/>
        <v>3.0305107016837187E-3</v>
      </c>
      <c r="Q149">
        <f t="shared" si="24"/>
        <v>6.9622853156499961E-3</v>
      </c>
      <c r="R149">
        <f t="shared" si="26"/>
        <v>1.599513137821432E-2</v>
      </c>
      <c r="S149">
        <f t="shared" si="28"/>
        <v>3.6747162204232499E-2</v>
      </c>
      <c r="T149">
        <f t="shared" si="30"/>
        <v>8.4422809539329249E-2</v>
      </c>
      <c r="U149">
        <f t="shared" si="39"/>
        <v>0.19377999836034907</v>
      </c>
    </row>
    <row r="150" spans="1:22" x14ac:dyDescent="0.2">
      <c r="A150">
        <v>136</v>
      </c>
      <c r="B150">
        <f t="shared" si="32"/>
        <v>13</v>
      </c>
      <c r="C150">
        <f t="shared" si="33"/>
        <v>5</v>
      </c>
      <c r="D150">
        <f t="shared" si="34"/>
        <v>325.33333333333331</v>
      </c>
      <c r="E150">
        <f t="shared" si="35"/>
        <v>-25.333333333333314</v>
      </c>
      <c r="F150" t="e">
        <f t="shared" si="36"/>
        <v>#N/A</v>
      </c>
      <c r="G150" t="e">
        <f t="shared" si="37"/>
        <v>#N/A</v>
      </c>
      <c r="H150">
        <f t="shared" si="38"/>
        <v>3.5603322717190432E-6</v>
      </c>
      <c r="I150">
        <f t="shared" si="21"/>
        <v>8.179495647533044E-6</v>
      </c>
      <c r="J150">
        <f t="shared" si="23"/>
        <v>1.8791546390053235E-5</v>
      </c>
      <c r="K150">
        <f t="shared" si="25"/>
        <v>4.3171636852209251E-5</v>
      </c>
      <c r="L150">
        <f t="shared" si="27"/>
        <v>9.9182376469324275E-5</v>
      </c>
      <c r="M150">
        <f t="shared" si="29"/>
        <v>2.278612653900189E-4</v>
      </c>
      <c r="N150">
        <f t="shared" si="31"/>
        <v>5.234877214421146E-4</v>
      </c>
      <c r="O150">
        <f t="shared" si="40"/>
        <v>1.2026589689634066E-3</v>
      </c>
      <c r="P150">
        <f t="shared" si="22"/>
        <v>2.7629847585413907E-3</v>
      </c>
      <c r="Q150">
        <f t="shared" si="24"/>
        <v>6.3476720940367519E-3</v>
      </c>
      <c r="R150">
        <f t="shared" si="26"/>
        <v>1.4583120984961197E-2</v>
      </c>
      <c r="S150">
        <f t="shared" si="28"/>
        <v>3.3503214172295341E-2</v>
      </c>
      <c r="T150">
        <f t="shared" si="30"/>
        <v>7.6970174012036985E-2</v>
      </c>
      <c r="U150">
        <f t="shared" si="39"/>
        <v>0.17680382811963474</v>
      </c>
    </row>
    <row r="151" spans="1:22" x14ac:dyDescent="0.2">
      <c r="A151">
        <v>137</v>
      </c>
      <c r="B151">
        <f t="shared" si="32"/>
        <v>13</v>
      </c>
      <c r="C151">
        <f t="shared" si="33"/>
        <v>6</v>
      </c>
      <c r="D151">
        <f t="shared" si="34"/>
        <v>328</v>
      </c>
      <c r="E151">
        <f t="shared" si="35"/>
        <v>-28</v>
      </c>
      <c r="F151" t="e">
        <f t="shared" si="36"/>
        <v>#N/A</v>
      </c>
      <c r="G151" t="e">
        <f t="shared" si="37"/>
        <v>#N/A</v>
      </c>
      <c r="H151">
        <f t="shared" si="38"/>
        <v>3.2460349988658138E-6</v>
      </c>
      <c r="I151">
        <f t="shared" si="21"/>
        <v>7.4574301269199262E-6</v>
      </c>
      <c r="J151">
        <f t="shared" si="23"/>
        <v>1.7132675438596497E-5</v>
      </c>
      <c r="K151">
        <f t="shared" si="25"/>
        <v>3.9360552186027815E-5</v>
      </c>
      <c r="L151">
        <f t="shared" si="27"/>
        <v>9.0426803095730208E-5</v>
      </c>
      <c r="M151">
        <f t="shared" si="29"/>
        <v>2.0774623992741217E-4</v>
      </c>
      <c r="N151">
        <f t="shared" si="31"/>
        <v>4.7727552812287512E-4</v>
      </c>
      <c r="O151">
        <f t="shared" si="40"/>
        <v>1.0964912280701756E-3</v>
      </c>
      <c r="P151">
        <f t="shared" si="22"/>
        <v>2.5190753399057793E-3</v>
      </c>
      <c r="Q151">
        <f t="shared" si="24"/>
        <v>5.7873153981267316E-3</v>
      </c>
      <c r="R151">
        <f t="shared" si="26"/>
        <v>1.329575935535437E-2</v>
      </c>
      <c r="S151">
        <f t="shared" si="28"/>
        <v>3.0545633799864007E-2</v>
      </c>
      <c r="T151">
        <f t="shared" si="30"/>
        <v>7.0175438596235928E-2</v>
      </c>
      <c r="U151">
        <f t="shared" si="39"/>
        <v>0.16121653858511018</v>
      </c>
    </row>
    <row r="152" spans="1:22" x14ac:dyDescent="0.2">
      <c r="A152">
        <v>138</v>
      </c>
      <c r="B152">
        <f t="shared" si="32"/>
        <v>13</v>
      </c>
      <c r="C152">
        <f t="shared" si="33"/>
        <v>7</v>
      </c>
      <c r="D152">
        <f t="shared" si="34"/>
        <v>330.66666666666669</v>
      </c>
      <c r="E152">
        <f t="shared" si="35"/>
        <v>-30.666666666666686</v>
      </c>
      <c r="F152" t="e">
        <f t="shared" si="36"/>
        <v>#N/A</v>
      </c>
      <c r="G152" t="e">
        <f t="shared" si="37"/>
        <v>#N/A</v>
      </c>
      <c r="H152">
        <f t="shared" si="38"/>
        <v>2.9594831071130065E-6</v>
      </c>
      <c r="I152">
        <f t="shared" si="21"/>
        <v>6.7991067535644493E-6</v>
      </c>
      <c r="J152">
        <f t="shared" si="23"/>
        <v>1.5620245486537432E-5</v>
      </c>
      <c r="K152">
        <f t="shared" si="25"/>
        <v>3.5885900590070813E-5</v>
      </c>
      <c r="L152">
        <f t="shared" si="27"/>
        <v>8.2444149950802967E-5</v>
      </c>
      <c r="M152">
        <f t="shared" si="29"/>
        <v>1.894069188552325E-4</v>
      </c>
      <c r="N152">
        <f t="shared" si="31"/>
        <v>4.3514283222812459E-4</v>
      </c>
      <c r="O152">
        <f t="shared" si="40"/>
        <v>9.9969571113839523E-4</v>
      </c>
      <c r="P152">
        <f t="shared" si="22"/>
        <v>2.2966976377645312E-3</v>
      </c>
      <c r="Q152">
        <f t="shared" si="24"/>
        <v>5.2764255968513873E-3</v>
      </c>
      <c r="R152">
        <f t="shared" si="26"/>
        <v>1.2122042806734871E-2</v>
      </c>
      <c r="S152">
        <f t="shared" si="28"/>
        <v>2.7849141262599974E-2</v>
      </c>
      <c r="T152">
        <f t="shared" si="30"/>
        <v>6.3980525512817063E-2</v>
      </c>
      <c r="U152">
        <f t="shared" si="39"/>
        <v>0.14698797426010415</v>
      </c>
    </row>
    <row r="153" spans="1:22" x14ac:dyDescent="0.2">
      <c r="A153">
        <v>139</v>
      </c>
      <c r="B153">
        <f t="shared" si="32"/>
        <v>13</v>
      </c>
      <c r="C153">
        <f t="shared" si="33"/>
        <v>8</v>
      </c>
      <c r="D153">
        <f t="shared" si="34"/>
        <v>333.33333333333337</v>
      </c>
      <c r="E153">
        <f t="shared" si="35"/>
        <v>-33.333333333333371</v>
      </c>
      <c r="F153" t="e">
        <f t="shared" si="36"/>
        <v>#N/A</v>
      </c>
      <c r="G153" t="e">
        <f t="shared" si="37"/>
        <v>#N/A</v>
      </c>
      <c r="H153">
        <f t="shared" si="38"/>
        <v>2.6982273032630722E-6</v>
      </c>
      <c r="I153">
        <f t="shared" ref="I153:I216" si="41">$C$11*(EXP(-$C$7*($D153-($I$14-1)*$C$3))-EXP(-$C$5*($D153-($I$14-1)*$C$3)))</f>
        <v>6.1988985293327553E-6</v>
      </c>
      <c r="J153">
        <f t="shared" si="23"/>
        <v>1.4241329086876151E-5</v>
      </c>
      <c r="K153">
        <f t="shared" si="25"/>
        <v>3.2717982590132128E-5</v>
      </c>
      <c r="L153">
        <f t="shared" si="27"/>
        <v>7.5166185560212817E-5</v>
      </c>
      <c r="M153">
        <f t="shared" si="29"/>
        <v>1.726865474088367E-4</v>
      </c>
      <c r="N153">
        <f t="shared" si="31"/>
        <v>3.9672950587729612E-4</v>
      </c>
      <c r="O153">
        <f t="shared" si="40"/>
        <v>9.1144506156007343E-4</v>
      </c>
      <c r="P153">
        <f t="shared" si="22"/>
        <v>2.0939508857684553E-3</v>
      </c>
      <c r="Q153">
        <f t="shared" si="24"/>
        <v>4.8106358758536185E-3</v>
      </c>
      <c r="R153">
        <f t="shared" si="26"/>
        <v>1.105193903416554E-2</v>
      </c>
      <c r="S153">
        <f t="shared" si="28"/>
        <v>2.5390688376146955E-2</v>
      </c>
      <c r="T153">
        <f t="shared" si="30"/>
        <v>5.833248393983835E-2</v>
      </c>
      <c r="U153">
        <f t="shared" si="39"/>
        <v>0.13401275045313807</v>
      </c>
    </row>
    <row r="154" spans="1:22" x14ac:dyDescent="0.2">
      <c r="A154">
        <v>140</v>
      </c>
      <c r="B154">
        <f t="shared" si="32"/>
        <v>13</v>
      </c>
      <c r="C154">
        <f t="shared" si="33"/>
        <v>9</v>
      </c>
      <c r="D154">
        <f t="shared" si="34"/>
        <v>336</v>
      </c>
      <c r="E154">
        <f t="shared" si="35"/>
        <v>-36</v>
      </c>
      <c r="F154" t="e">
        <f t="shared" si="36"/>
        <v>#N/A</v>
      </c>
      <c r="G154" t="e">
        <f t="shared" si="37"/>
        <v>#N/A</v>
      </c>
      <c r="H154">
        <f t="shared" si="38"/>
        <v>2.4600345116267376E-6</v>
      </c>
      <c r="I154">
        <f t="shared" si="41"/>
        <v>5.6516751934831363E-6</v>
      </c>
      <c r="J154">
        <f t="shared" si="23"/>
        <v>1.2984139995463257E-5</v>
      </c>
      <c r="K154">
        <f t="shared" si="25"/>
        <v>2.9829720507679708E-5</v>
      </c>
      <c r="L154">
        <f t="shared" si="27"/>
        <v>6.8530701754386002E-5</v>
      </c>
      <c r="M154">
        <f t="shared" si="29"/>
        <v>1.5744220874411129E-4</v>
      </c>
      <c r="N154">
        <f t="shared" si="31"/>
        <v>3.6170721238292089E-4</v>
      </c>
      <c r="O154">
        <f t="shared" si="40"/>
        <v>8.3098495970964812E-4</v>
      </c>
      <c r="P154">
        <f t="shared" si="22"/>
        <v>1.9091021124915007E-3</v>
      </c>
      <c r="Q154">
        <f t="shared" si="24"/>
        <v>4.3859649122807032E-3</v>
      </c>
      <c r="R154">
        <f t="shared" si="26"/>
        <v>1.0076301359623119E-2</v>
      </c>
      <c r="S154">
        <f t="shared" si="28"/>
        <v>2.3149261592506919E-2</v>
      </c>
      <c r="T154">
        <f t="shared" si="30"/>
        <v>5.3183037421416487E-2</v>
      </c>
      <c r="U154">
        <f t="shared" si="39"/>
        <v>0.12218251846832767</v>
      </c>
    </row>
    <row r="155" spans="1:22" s="1" customFormat="1" x14ac:dyDescent="0.2">
      <c r="A155" s="1">
        <v>141</v>
      </c>
      <c r="B155" s="1">
        <f t="shared" si="32"/>
        <v>14</v>
      </c>
      <c r="C155" s="1">
        <f t="shared" si="33"/>
        <v>0</v>
      </c>
      <c r="D155" s="1">
        <f t="shared" si="34"/>
        <v>336</v>
      </c>
      <c r="E155" s="1">
        <f t="shared" si="35"/>
        <v>-36</v>
      </c>
      <c r="F155" s="1" t="e">
        <f t="shared" si="36"/>
        <v>#N/A</v>
      </c>
      <c r="G155" s="1" t="e">
        <f t="shared" si="37"/>
        <v>#N/A</v>
      </c>
      <c r="H155" s="1">
        <f t="shared" si="38"/>
        <v>2.4600345116267376E-6</v>
      </c>
      <c r="I155" s="1">
        <f t="shared" si="41"/>
        <v>5.6516751934831363E-6</v>
      </c>
      <c r="J155" s="1">
        <f t="shared" si="23"/>
        <v>1.2984139995463257E-5</v>
      </c>
      <c r="K155" s="1">
        <f t="shared" si="25"/>
        <v>2.9829720507679708E-5</v>
      </c>
      <c r="L155" s="1">
        <f t="shared" si="27"/>
        <v>6.8530701754386002E-5</v>
      </c>
      <c r="M155" s="1">
        <f t="shared" si="29"/>
        <v>1.5744220874411129E-4</v>
      </c>
      <c r="N155" s="1">
        <f t="shared" si="31"/>
        <v>3.6170721238292089E-4</v>
      </c>
      <c r="O155" s="1">
        <f t="shared" si="40"/>
        <v>8.3098495970964812E-4</v>
      </c>
      <c r="P155" s="1">
        <f t="shared" si="22"/>
        <v>1.9091021124915007E-3</v>
      </c>
      <c r="Q155" s="1">
        <f t="shared" si="24"/>
        <v>4.3859649122807032E-3</v>
      </c>
      <c r="R155" s="1">
        <f t="shared" si="26"/>
        <v>1.0076301359623119E-2</v>
      </c>
      <c r="S155" s="1">
        <f t="shared" si="28"/>
        <v>2.3149261592506919E-2</v>
      </c>
      <c r="T155" s="1">
        <f t="shared" si="30"/>
        <v>5.3183037421416487E-2</v>
      </c>
      <c r="U155" s="1">
        <f t="shared" si="39"/>
        <v>0.12218251846832767</v>
      </c>
      <c r="V155" s="1">
        <f t="shared" ref="V155:V218" si="42">$C$11*(EXP(-$C$7*($D155-($V$14-1)*$C$3))-EXP(-$C$5*($D155-($V$14-1)*$C$3)))</f>
        <v>0</v>
      </c>
    </row>
    <row r="156" spans="1:22" x14ac:dyDescent="0.2">
      <c r="A156">
        <v>142</v>
      </c>
      <c r="B156">
        <f t="shared" si="32"/>
        <v>14</v>
      </c>
      <c r="C156">
        <f t="shared" si="33"/>
        <v>1</v>
      </c>
      <c r="D156">
        <f t="shared" si="34"/>
        <v>338.66666666666663</v>
      </c>
      <c r="E156">
        <f t="shared" si="35"/>
        <v>-38.666666666666629</v>
      </c>
      <c r="F156" t="e">
        <f t="shared" si="36"/>
        <v>#N/A</v>
      </c>
      <c r="G156" t="e">
        <f t="shared" si="37"/>
        <v>#N/A</v>
      </c>
      <c r="H156">
        <f t="shared" si="38"/>
        <v>2.2428687868794292E-6</v>
      </c>
      <c r="I156">
        <f t="shared" si="41"/>
        <v>5.1527593719251922E-6</v>
      </c>
      <c r="J156">
        <f t="shared" si="23"/>
        <v>1.1837932428452048E-5</v>
      </c>
      <c r="K156">
        <f t="shared" si="25"/>
        <v>2.7196427014257848E-5</v>
      </c>
      <c r="L156">
        <f t="shared" si="27"/>
        <v>6.2480981946149851E-5</v>
      </c>
      <c r="M156">
        <f t="shared" si="29"/>
        <v>1.4354360236028352E-4</v>
      </c>
      <c r="N156">
        <f t="shared" si="31"/>
        <v>3.2977659980321246E-4</v>
      </c>
      <c r="O156">
        <f t="shared" si="40"/>
        <v>7.5762767542093086E-4</v>
      </c>
      <c r="P156">
        <f t="shared" si="22"/>
        <v>1.7405713289125018E-3</v>
      </c>
      <c r="Q156">
        <f t="shared" si="24"/>
        <v>3.9987828445535887E-3</v>
      </c>
      <c r="R156">
        <f t="shared" si="26"/>
        <v>9.1867905510581438E-3</v>
      </c>
      <c r="S156">
        <f t="shared" si="28"/>
        <v>2.110570238740558E-2</v>
      </c>
      <c r="T156">
        <f t="shared" si="30"/>
        <v>4.8488171226939422E-2</v>
      </c>
      <c r="U156">
        <f t="shared" si="39"/>
        <v>0.11139656241541251</v>
      </c>
      <c r="V156">
        <f t="shared" si="42"/>
        <v>0.21171434591476623</v>
      </c>
    </row>
    <row r="157" spans="1:22" x14ac:dyDescent="0.2">
      <c r="A157">
        <v>143</v>
      </c>
      <c r="B157">
        <f t="shared" si="32"/>
        <v>14</v>
      </c>
      <c r="C157">
        <f t="shared" si="33"/>
        <v>2</v>
      </c>
      <c r="D157">
        <f t="shared" si="34"/>
        <v>341.33333333333331</v>
      </c>
      <c r="E157">
        <f t="shared" si="35"/>
        <v>-41.333333333333314</v>
      </c>
      <c r="F157" t="e">
        <f t="shared" si="36"/>
        <v>#N/A</v>
      </c>
      <c r="G157" t="e">
        <f t="shared" si="37"/>
        <v>#N/A</v>
      </c>
      <c r="H157">
        <f t="shared" si="38"/>
        <v>2.044873911883261E-6</v>
      </c>
      <c r="I157">
        <f t="shared" si="41"/>
        <v>4.6978865975133078E-6</v>
      </c>
      <c r="J157">
        <f t="shared" si="23"/>
        <v>1.0792909213052309E-5</v>
      </c>
      <c r="K157">
        <f t="shared" si="25"/>
        <v>2.4795594117331065E-5</v>
      </c>
      <c r="L157">
        <f t="shared" si="27"/>
        <v>5.6965316347504718E-5</v>
      </c>
      <c r="M157">
        <f t="shared" si="29"/>
        <v>1.3087193036052876E-4</v>
      </c>
      <c r="N157">
        <f t="shared" si="31"/>
        <v>3.0066474224085186E-4</v>
      </c>
      <c r="O157">
        <f t="shared" si="40"/>
        <v>6.9074618963534758E-4</v>
      </c>
      <c r="P157">
        <f t="shared" si="22"/>
        <v>1.5869180235091877E-3</v>
      </c>
      <c r="Q157">
        <f t="shared" si="24"/>
        <v>3.6457802462403002E-3</v>
      </c>
      <c r="R157">
        <f t="shared" si="26"/>
        <v>8.375803543073837E-3</v>
      </c>
      <c r="S157">
        <f t="shared" si="28"/>
        <v>1.9242543503414505E-2</v>
      </c>
      <c r="T157">
        <f t="shared" si="30"/>
        <v>4.4207756136662224E-2</v>
      </c>
      <c r="U157">
        <f t="shared" si="39"/>
        <v>0.10156275308960346</v>
      </c>
      <c r="V157">
        <f t="shared" si="42"/>
        <v>0.22636765044372906</v>
      </c>
    </row>
    <row r="158" spans="1:22" x14ac:dyDescent="0.2">
      <c r="A158">
        <v>144</v>
      </c>
      <c r="B158">
        <f t="shared" si="32"/>
        <v>14</v>
      </c>
      <c r="C158">
        <f t="shared" si="33"/>
        <v>3</v>
      </c>
      <c r="D158">
        <f t="shared" si="34"/>
        <v>344</v>
      </c>
      <c r="E158">
        <f t="shared" si="35"/>
        <v>-44</v>
      </c>
      <c r="F158" t="e">
        <f t="shared" si="36"/>
        <v>#N/A</v>
      </c>
      <c r="G158" t="e">
        <f t="shared" si="37"/>
        <v>#N/A</v>
      </c>
      <c r="H158">
        <f t="shared" si="38"/>
        <v>1.8643575317299811E-6</v>
      </c>
      <c r="I158">
        <f t="shared" si="41"/>
        <v>4.2831688596491243E-6</v>
      </c>
      <c r="J158">
        <f t="shared" si="23"/>
        <v>9.8401380465069519E-6</v>
      </c>
      <c r="K158">
        <f t="shared" si="25"/>
        <v>2.2606700773932549E-5</v>
      </c>
      <c r="L158">
        <f t="shared" si="27"/>
        <v>5.1936559981853035E-5</v>
      </c>
      <c r="M158">
        <f t="shared" si="29"/>
        <v>1.1931888203071885E-4</v>
      </c>
      <c r="N158">
        <f t="shared" si="31"/>
        <v>2.7412280701754406E-4</v>
      </c>
      <c r="O158">
        <f t="shared" si="40"/>
        <v>6.297688349764446E-4</v>
      </c>
      <c r="P158">
        <f t="shared" si="22"/>
        <v>1.4468288495316827E-3</v>
      </c>
      <c r="Q158">
        <f t="shared" si="24"/>
        <v>3.3239398388385934E-3</v>
      </c>
      <c r="R158">
        <f t="shared" si="26"/>
        <v>7.6364084499660045E-3</v>
      </c>
      <c r="S158">
        <f t="shared" si="28"/>
        <v>1.7543859649122806E-2</v>
      </c>
      <c r="T158">
        <f t="shared" si="30"/>
        <v>4.0305205438492468E-2</v>
      </c>
      <c r="U158">
        <f t="shared" si="39"/>
        <v>9.2597046304671707E-2</v>
      </c>
      <c r="V158">
        <f t="shared" si="42"/>
        <v>0.21163565845759974</v>
      </c>
    </row>
    <row r="159" spans="1:22" x14ac:dyDescent="0.2">
      <c r="A159">
        <v>145</v>
      </c>
      <c r="B159">
        <f t="shared" si="32"/>
        <v>14</v>
      </c>
      <c r="C159">
        <f t="shared" si="33"/>
        <v>4</v>
      </c>
      <c r="D159">
        <f t="shared" si="34"/>
        <v>346.66666666666669</v>
      </c>
      <c r="E159">
        <f t="shared" si="35"/>
        <v>-46.666666666666686</v>
      </c>
      <c r="F159" t="e">
        <f t="shared" si="36"/>
        <v>#N/A</v>
      </c>
      <c r="G159" t="e">
        <f t="shared" si="37"/>
        <v>#N/A</v>
      </c>
      <c r="H159">
        <f t="shared" si="38"/>
        <v>1.6997766883911121E-6</v>
      </c>
      <c r="I159">
        <f t="shared" si="41"/>
        <v>3.9050613716343564E-6</v>
      </c>
      <c r="J159">
        <f t="shared" si="23"/>
        <v>8.9714751475177016E-6</v>
      </c>
      <c r="K159">
        <f t="shared" si="25"/>
        <v>2.0611037487700735E-5</v>
      </c>
      <c r="L159">
        <f t="shared" si="27"/>
        <v>4.7351729713808118E-5</v>
      </c>
      <c r="M159">
        <f t="shared" si="29"/>
        <v>1.0878570805703123E-4</v>
      </c>
      <c r="N159">
        <f t="shared" si="31"/>
        <v>2.4992392778459897E-4</v>
      </c>
      <c r="O159">
        <f t="shared" si="40"/>
        <v>5.7417440944113279E-4</v>
      </c>
      <c r="P159">
        <f t="shared" ref="P159:P222" si="43">$C$11*(EXP(-$C$7*($D159-($P$14-1)*$C$3))-EXP(-$C$5*($D159-($P$14-1)*$C$3)))</f>
        <v>1.3191063992128466E-3</v>
      </c>
      <c r="Q159">
        <f t="shared" si="24"/>
        <v>3.0305107016837187E-3</v>
      </c>
      <c r="R159">
        <f t="shared" si="26"/>
        <v>6.9622853156499961E-3</v>
      </c>
      <c r="S159">
        <f t="shared" si="28"/>
        <v>1.599513137821432E-2</v>
      </c>
      <c r="T159">
        <f t="shared" si="30"/>
        <v>3.6747162204232499E-2</v>
      </c>
      <c r="U159">
        <f t="shared" si="39"/>
        <v>8.4422809539329249E-2</v>
      </c>
      <c r="V159">
        <f t="shared" si="42"/>
        <v>0.19377999836034907</v>
      </c>
    </row>
    <row r="160" spans="1:22" x14ac:dyDescent="0.2">
      <c r="A160">
        <v>146</v>
      </c>
      <c r="B160">
        <f t="shared" si="32"/>
        <v>14</v>
      </c>
      <c r="C160">
        <f t="shared" si="33"/>
        <v>5</v>
      </c>
      <c r="D160">
        <f t="shared" si="34"/>
        <v>349.33333333333331</v>
      </c>
      <c r="E160">
        <f t="shared" si="35"/>
        <v>-49.333333333333314</v>
      </c>
      <c r="F160" t="e">
        <f t="shared" si="36"/>
        <v>#N/A</v>
      </c>
      <c r="G160" t="e">
        <f t="shared" si="37"/>
        <v>#N/A</v>
      </c>
      <c r="H160">
        <f t="shared" si="38"/>
        <v>1.5497246323331912E-6</v>
      </c>
      <c r="I160">
        <f t="shared" si="41"/>
        <v>3.5603322717190432E-6</v>
      </c>
      <c r="J160">
        <f t="shared" si="23"/>
        <v>8.179495647533044E-6</v>
      </c>
      <c r="K160">
        <f t="shared" si="25"/>
        <v>1.8791546390053235E-5</v>
      </c>
      <c r="L160">
        <f t="shared" si="27"/>
        <v>4.3171636852209251E-5</v>
      </c>
      <c r="M160">
        <f t="shared" si="29"/>
        <v>9.9182376469324275E-5</v>
      </c>
      <c r="N160">
        <f t="shared" si="31"/>
        <v>2.278612653900189E-4</v>
      </c>
      <c r="O160">
        <f t="shared" si="40"/>
        <v>5.234877214421146E-4</v>
      </c>
      <c r="P160">
        <f t="shared" si="43"/>
        <v>1.2026589689634066E-3</v>
      </c>
      <c r="Q160">
        <f t="shared" si="24"/>
        <v>2.7629847585413907E-3</v>
      </c>
      <c r="R160">
        <f t="shared" si="26"/>
        <v>6.3476720940367519E-3</v>
      </c>
      <c r="S160">
        <f t="shared" si="28"/>
        <v>1.4583120984961197E-2</v>
      </c>
      <c r="T160">
        <f t="shared" si="30"/>
        <v>3.3503214172295341E-2</v>
      </c>
      <c r="U160">
        <f t="shared" si="39"/>
        <v>7.6970174012036985E-2</v>
      </c>
      <c r="V160">
        <f t="shared" si="42"/>
        <v>0.17680382811963474</v>
      </c>
    </row>
    <row r="161" spans="1:24" x14ac:dyDescent="0.2">
      <c r="A161">
        <v>147</v>
      </c>
      <c r="B161">
        <f t="shared" si="32"/>
        <v>14</v>
      </c>
      <c r="C161">
        <f t="shared" si="33"/>
        <v>6</v>
      </c>
      <c r="D161">
        <f t="shared" si="34"/>
        <v>352</v>
      </c>
      <c r="E161">
        <f t="shared" si="35"/>
        <v>-52</v>
      </c>
      <c r="F161" t="e">
        <f t="shared" si="36"/>
        <v>#N/A</v>
      </c>
      <c r="G161" t="e">
        <f t="shared" si="37"/>
        <v>#N/A</v>
      </c>
      <c r="H161">
        <f t="shared" si="38"/>
        <v>1.4129187983707839E-6</v>
      </c>
      <c r="I161">
        <f t="shared" si="41"/>
        <v>3.2460349988658138E-6</v>
      </c>
      <c r="J161">
        <f t="shared" si="23"/>
        <v>7.4574301269199262E-6</v>
      </c>
      <c r="K161">
        <f t="shared" si="25"/>
        <v>1.7132675438596497E-5</v>
      </c>
      <c r="L161">
        <f t="shared" si="27"/>
        <v>3.9360552186027815E-5</v>
      </c>
      <c r="M161">
        <f t="shared" si="29"/>
        <v>9.0426803095730208E-5</v>
      </c>
      <c r="N161">
        <f t="shared" si="31"/>
        <v>2.0774623992741217E-4</v>
      </c>
      <c r="O161">
        <f t="shared" si="40"/>
        <v>4.7727552812287512E-4</v>
      </c>
      <c r="P161">
        <f t="shared" si="43"/>
        <v>1.0964912280701756E-3</v>
      </c>
      <c r="Q161">
        <f t="shared" si="24"/>
        <v>2.5190753399057793E-3</v>
      </c>
      <c r="R161">
        <f t="shared" si="26"/>
        <v>5.7873153981267316E-3</v>
      </c>
      <c r="S161">
        <f t="shared" si="28"/>
        <v>1.329575935535437E-2</v>
      </c>
      <c r="T161">
        <f t="shared" si="30"/>
        <v>3.0545633799864007E-2</v>
      </c>
      <c r="U161">
        <f t="shared" si="39"/>
        <v>7.0175438596235928E-2</v>
      </c>
      <c r="V161">
        <f t="shared" si="42"/>
        <v>0.16121653858511018</v>
      </c>
    </row>
    <row r="162" spans="1:24" x14ac:dyDescent="0.2">
      <c r="A162">
        <v>148</v>
      </c>
      <c r="B162">
        <f t="shared" si="32"/>
        <v>14</v>
      </c>
      <c r="C162">
        <f t="shared" si="33"/>
        <v>7</v>
      </c>
      <c r="D162">
        <f t="shared" si="34"/>
        <v>354.66666666666669</v>
      </c>
      <c r="E162">
        <f t="shared" si="35"/>
        <v>-54.666666666666686</v>
      </c>
      <c r="F162" t="e">
        <f t="shared" si="36"/>
        <v>#N/A</v>
      </c>
      <c r="G162" t="e">
        <f t="shared" si="37"/>
        <v>#N/A</v>
      </c>
      <c r="H162">
        <f t="shared" si="38"/>
        <v>1.2881898429812955E-6</v>
      </c>
      <c r="I162">
        <f t="shared" si="41"/>
        <v>2.9594831071130065E-6</v>
      </c>
      <c r="J162">
        <f t="shared" si="23"/>
        <v>6.7991067535644493E-6</v>
      </c>
      <c r="K162">
        <f t="shared" si="25"/>
        <v>1.5620245486537432E-5</v>
      </c>
      <c r="L162">
        <f t="shared" si="27"/>
        <v>3.5885900590070813E-5</v>
      </c>
      <c r="M162">
        <f t="shared" si="29"/>
        <v>8.2444149950802967E-5</v>
      </c>
      <c r="N162">
        <f t="shared" si="31"/>
        <v>1.894069188552325E-4</v>
      </c>
      <c r="O162">
        <f t="shared" si="40"/>
        <v>4.3514283222812459E-4</v>
      </c>
      <c r="P162">
        <f t="shared" si="43"/>
        <v>9.9969571113839523E-4</v>
      </c>
      <c r="Q162">
        <f t="shared" si="24"/>
        <v>2.2966976377645312E-3</v>
      </c>
      <c r="R162">
        <f t="shared" si="26"/>
        <v>5.2764255968513873E-3</v>
      </c>
      <c r="S162">
        <f t="shared" si="28"/>
        <v>1.2122042806734871E-2</v>
      </c>
      <c r="T162">
        <f t="shared" si="30"/>
        <v>2.7849141262599974E-2</v>
      </c>
      <c r="U162">
        <f t="shared" si="39"/>
        <v>6.3980525512817063E-2</v>
      </c>
      <c r="V162">
        <f t="shared" si="42"/>
        <v>0.14698797426010415</v>
      </c>
    </row>
    <row r="163" spans="1:24" x14ac:dyDescent="0.2">
      <c r="A163">
        <v>149</v>
      </c>
      <c r="B163">
        <f t="shared" si="32"/>
        <v>14</v>
      </c>
      <c r="C163">
        <f t="shared" si="33"/>
        <v>8</v>
      </c>
      <c r="D163">
        <f t="shared" si="34"/>
        <v>357.33333333333337</v>
      </c>
      <c r="E163">
        <f t="shared" si="35"/>
        <v>-57.333333333333371</v>
      </c>
      <c r="F163" t="e">
        <f t="shared" si="36"/>
        <v>#N/A</v>
      </c>
      <c r="G163" t="e">
        <f t="shared" si="37"/>
        <v>#N/A</v>
      </c>
      <c r="H163">
        <f t="shared" si="38"/>
        <v>1.1744716493783244E-6</v>
      </c>
      <c r="I163">
        <f t="shared" si="41"/>
        <v>2.6982273032630722E-6</v>
      </c>
      <c r="J163">
        <f t="shared" ref="J163:J226" si="44">$C$11*(EXP(-$C$7*($D163-($J$14-1)*$C$3))-EXP(-$C$5*($D163-($J$14-1)*$C$3)))</f>
        <v>6.1988985293327553E-6</v>
      </c>
      <c r="K163">
        <f t="shared" si="25"/>
        <v>1.4241329086876151E-5</v>
      </c>
      <c r="L163">
        <f t="shared" si="27"/>
        <v>3.2717982590132128E-5</v>
      </c>
      <c r="M163">
        <f t="shared" si="29"/>
        <v>7.5166185560212817E-5</v>
      </c>
      <c r="N163">
        <f t="shared" si="31"/>
        <v>1.726865474088367E-4</v>
      </c>
      <c r="O163">
        <f t="shared" si="40"/>
        <v>3.9672950587729612E-4</v>
      </c>
      <c r="P163">
        <f t="shared" si="43"/>
        <v>9.1144506156007343E-4</v>
      </c>
      <c r="Q163">
        <f t="shared" si="24"/>
        <v>2.0939508857684553E-3</v>
      </c>
      <c r="R163">
        <f t="shared" si="26"/>
        <v>4.8106358758536185E-3</v>
      </c>
      <c r="S163">
        <f t="shared" si="28"/>
        <v>1.105193903416554E-2</v>
      </c>
      <c r="T163">
        <f t="shared" si="30"/>
        <v>2.5390688376146955E-2</v>
      </c>
      <c r="U163">
        <f t="shared" si="39"/>
        <v>5.833248393983835E-2</v>
      </c>
      <c r="V163">
        <f t="shared" si="42"/>
        <v>0.13401275045313807</v>
      </c>
    </row>
    <row r="164" spans="1:24" x14ac:dyDescent="0.2">
      <c r="A164">
        <v>150</v>
      </c>
      <c r="B164">
        <f t="shared" si="32"/>
        <v>14</v>
      </c>
      <c r="C164">
        <f t="shared" si="33"/>
        <v>9</v>
      </c>
      <c r="D164">
        <f t="shared" si="34"/>
        <v>360</v>
      </c>
      <c r="E164">
        <f t="shared" si="35"/>
        <v>-60</v>
      </c>
      <c r="F164" t="e">
        <f t="shared" si="36"/>
        <v>#N/A</v>
      </c>
      <c r="G164" t="e">
        <f t="shared" si="37"/>
        <v>#N/A</v>
      </c>
      <c r="H164">
        <f t="shared" si="38"/>
        <v>1.0707922149122809E-6</v>
      </c>
      <c r="I164">
        <f t="shared" si="41"/>
        <v>2.4600345116267376E-6</v>
      </c>
      <c r="J164">
        <f t="shared" si="44"/>
        <v>5.6516751934831363E-6</v>
      </c>
      <c r="K164">
        <f t="shared" si="25"/>
        <v>1.2984139995463257E-5</v>
      </c>
      <c r="L164">
        <f t="shared" si="27"/>
        <v>2.9829720507679708E-5</v>
      </c>
      <c r="M164">
        <f t="shared" si="29"/>
        <v>6.8530701754386002E-5</v>
      </c>
      <c r="N164">
        <f t="shared" si="31"/>
        <v>1.5744220874411129E-4</v>
      </c>
      <c r="O164">
        <f t="shared" si="40"/>
        <v>3.6170721238292089E-4</v>
      </c>
      <c r="P164">
        <f t="shared" si="43"/>
        <v>8.3098495970964812E-4</v>
      </c>
      <c r="Q164">
        <f t="shared" si="24"/>
        <v>1.9091021124915007E-3</v>
      </c>
      <c r="R164">
        <f t="shared" si="26"/>
        <v>4.3859649122807032E-3</v>
      </c>
      <c r="S164">
        <f t="shared" si="28"/>
        <v>1.0076301359623119E-2</v>
      </c>
      <c r="T164">
        <f t="shared" si="30"/>
        <v>2.3149261592506919E-2</v>
      </c>
      <c r="U164">
        <f t="shared" si="39"/>
        <v>5.3183037421416487E-2</v>
      </c>
      <c r="V164">
        <f t="shared" si="42"/>
        <v>0.12218251846832767</v>
      </c>
    </row>
    <row r="165" spans="1:24" s="1" customFormat="1" x14ac:dyDescent="0.2">
      <c r="A165" s="1">
        <v>151</v>
      </c>
      <c r="B165" s="1">
        <f t="shared" si="32"/>
        <v>15</v>
      </c>
      <c r="C165" s="1">
        <f t="shared" si="33"/>
        <v>0</v>
      </c>
      <c r="D165" s="1">
        <f t="shared" si="34"/>
        <v>360</v>
      </c>
      <c r="E165" s="1">
        <f t="shared" si="35"/>
        <v>-60</v>
      </c>
      <c r="F165" s="1" t="e">
        <f t="shared" si="36"/>
        <v>#N/A</v>
      </c>
      <c r="G165" s="1" t="e">
        <f t="shared" si="37"/>
        <v>#N/A</v>
      </c>
      <c r="H165" s="1">
        <f t="shared" si="38"/>
        <v>1.0707922149122809E-6</v>
      </c>
      <c r="I165" s="1">
        <f t="shared" si="41"/>
        <v>2.4600345116267376E-6</v>
      </c>
      <c r="J165" s="1">
        <f t="shared" si="44"/>
        <v>5.6516751934831363E-6</v>
      </c>
      <c r="K165" s="1">
        <f t="shared" si="25"/>
        <v>1.2984139995463257E-5</v>
      </c>
      <c r="L165" s="1">
        <f t="shared" si="27"/>
        <v>2.9829720507679708E-5</v>
      </c>
      <c r="M165" s="1">
        <f t="shared" si="29"/>
        <v>6.8530701754386002E-5</v>
      </c>
      <c r="N165" s="1">
        <f t="shared" si="31"/>
        <v>1.5744220874411129E-4</v>
      </c>
      <c r="O165" s="1">
        <f t="shared" si="40"/>
        <v>3.6170721238292089E-4</v>
      </c>
      <c r="P165" s="1">
        <f t="shared" si="43"/>
        <v>8.3098495970964812E-4</v>
      </c>
      <c r="Q165" s="1">
        <f t="shared" si="24"/>
        <v>1.9091021124915007E-3</v>
      </c>
      <c r="R165" s="1">
        <f t="shared" si="26"/>
        <v>4.3859649122807032E-3</v>
      </c>
      <c r="S165" s="1">
        <f t="shared" si="28"/>
        <v>1.0076301359623119E-2</v>
      </c>
      <c r="T165" s="1">
        <f t="shared" si="30"/>
        <v>2.3149261592506919E-2</v>
      </c>
      <c r="U165" s="1">
        <f t="shared" si="39"/>
        <v>5.3183037421416487E-2</v>
      </c>
      <c r="V165" s="1">
        <f t="shared" si="42"/>
        <v>0.12218251846832767</v>
      </c>
      <c r="W165" s="1">
        <f t="shared" ref="W165:W228" si="45">$C$11*(EXP(-$C$7*($D165-($W$14-1)*$C$3))-EXP(-$C$5*($D165-($W$14-1)*$C$3)))</f>
        <v>0</v>
      </c>
    </row>
    <row r="166" spans="1:24" x14ac:dyDescent="0.2">
      <c r="A166">
        <v>152</v>
      </c>
      <c r="B166">
        <f t="shared" si="32"/>
        <v>15</v>
      </c>
      <c r="C166">
        <f t="shared" si="33"/>
        <v>1</v>
      </c>
      <c r="D166">
        <f t="shared" si="34"/>
        <v>362.66666666666663</v>
      </c>
      <c r="E166">
        <f t="shared" si="35"/>
        <v>-62.666666666666629</v>
      </c>
      <c r="F166" t="e">
        <f t="shared" si="36"/>
        <v>#N/A</v>
      </c>
      <c r="G166" t="e">
        <f t="shared" si="37"/>
        <v>#N/A</v>
      </c>
      <c r="H166">
        <f t="shared" si="38"/>
        <v>9.7626534290859079E-7</v>
      </c>
      <c r="I166">
        <f t="shared" si="41"/>
        <v>2.2428687868794292E-6</v>
      </c>
      <c r="J166">
        <f t="shared" si="44"/>
        <v>5.1527593719251922E-6</v>
      </c>
      <c r="K166">
        <f t="shared" si="25"/>
        <v>1.1837932428452048E-5</v>
      </c>
      <c r="L166">
        <f t="shared" si="27"/>
        <v>2.7196427014257848E-5</v>
      </c>
      <c r="M166">
        <f t="shared" si="29"/>
        <v>6.2480981946149851E-5</v>
      </c>
      <c r="N166">
        <f t="shared" si="31"/>
        <v>1.4354360236028352E-4</v>
      </c>
      <c r="O166">
        <f t="shared" si="40"/>
        <v>3.2977659980321246E-4</v>
      </c>
      <c r="P166">
        <f t="shared" si="43"/>
        <v>7.5762767542093086E-4</v>
      </c>
      <c r="Q166">
        <f t="shared" si="24"/>
        <v>1.7405713289125018E-3</v>
      </c>
      <c r="R166">
        <f t="shared" si="26"/>
        <v>3.9987828445535887E-3</v>
      </c>
      <c r="S166">
        <f t="shared" si="28"/>
        <v>9.1867905510581438E-3</v>
      </c>
      <c r="T166">
        <f t="shared" si="30"/>
        <v>2.110570238740558E-2</v>
      </c>
      <c r="U166">
        <f t="shared" si="39"/>
        <v>4.8488171226939422E-2</v>
      </c>
      <c r="V166">
        <f t="shared" si="42"/>
        <v>0.11139656241541251</v>
      </c>
      <c r="W166">
        <f t="shared" si="45"/>
        <v>0.21171434591476623</v>
      </c>
    </row>
    <row r="167" spans="1:24" x14ac:dyDescent="0.2">
      <c r="A167">
        <v>153</v>
      </c>
      <c r="B167">
        <f t="shared" si="32"/>
        <v>15</v>
      </c>
      <c r="C167">
        <f t="shared" si="33"/>
        <v>2</v>
      </c>
      <c r="D167">
        <f t="shared" si="34"/>
        <v>365.33333333333331</v>
      </c>
      <c r="E167">
        <f t="shared" si="35"/>
        <v>-65.333333333333314</v>
      </c>
      <c r="F167" t="e">
        <f t="shared" si="36"/>
        <v>#N/A</v>
      </c>
      <c r="G167" t="e">
        <f t="shared" si="37"/>
        <v>#N/A</v>
      </c>
      <c r="H167">
        <f t="shared" si="38"/>
        <v>8.9008306792976069E-7</v>
      </c>
      <c r="I167">
        <f t="shared" si="41"/>
        <v>2.044873911883261E-6</v>
      </c>
      <c r="J167">
        <f t="shared" si="44"/>
        <v>4.6978865975133078E-6</v>
      </c>
      <c r="K167">
        <f t="shared" si="25"/>
        <v>1.0792909213052309E-5</v>
      </c>
      <c r="L167">
        <f t="shared" si="27"/>
        <v>2.4795594117331065E-5</v>
      </c>
      <c r="M167">
        <f t="shared" si="29"/>
        <v>5.6965316347504718E-5</v>
      </c>
      <c r="N167">
        <f t="shared" si="31"/>
        <v>1.3087193036052876E-4</v>
      </c>
      <c r="O167">
        <f t="shared" si="40"/>
        <v>3.0066474224085186E-4</v>
      </c>
      <c r="P167">
        <f t="shared" si="43"/>
        <v>6.9074618963534758E-4</v>
      </c>
      <c r="Q167">
        <f t="shared" si="24"/>
        <v>1.5869180235091877E-3</v>
      </c>
      <c r="R167">
        <f t="shared" si="26"/>
        <v>3.6457802462403002E-3</v>
      </c>
      <c r="S167">
        <f t="shared" si="28"/>
        <v>8.375803543073837E-3</v>
      </c>
      <c r="T167">
        <f t="shared" si="30"/>
        <v>1.9242543503414505E-2</v>
      </c>
      <c r="U167">
        <f t="shared" si="39"/>
        <v>4.4207756136662224E-2</v>
      </c>
      <c r="V167">
        <f t="shared" si="42"/>
        <v>0.10156275308960346</v>
      </c>
      <c r="W167">
        <f t="shared" si="45"/>
        <v>0.22636765044372906</v>
      </c>
    </row>
    <row r="168" spans="1:24" x14ac:dyDescent="0.2">
      <c r="A168">
        <v>154</v>
      </c>
      <c r="B168">
        <f t="shared" si="32"/>
        <v>15</v>
      </c>
      <c r="C168">
        <f t="shared" si="33"/>
        <v>3</v>
      </c>
      <c r="D168">
        <f t="shared" si="34"/>
        <v>368</v>
      </c>
      <c r="E168">
        <f t="shared" si="35"/>
        <v>-68</v>
      </c>
      <c r="F168" t="e">
        <f t="shared" si="36"/>
        <v>#N/A</v>
      </c>
      <c r="G168" t="e">
        <f t="shared" si="37"/>
        <v>#N/A</v>
      </c>
      <c r="H168">
        <f t="shared" si="38"/>
        <v>8.1150874971645335E-7</v>
      </c>
      <c r="I168">
        <f t="shared" si="41"/>
        <v>1.8643575317299811E-6</v>
      </c>
      <c r="J168">
        <f t="shared" si="44"/>
        <v>4.2831688596491243E-6</v>
      </c>
      <c r="K168">
        <f t="shared" si="25"/>
        <v>9.8401380465069519E-6</v>
      </c>
      <c r="L168">
        <f t="shared" si="27"/>
        <v>2.2606700773932549E-5</v>
      </c>
      <c r="M168">
        <f t="shared" si="29"/>
        <v>5.1936559981853035E-5</v>
      </c>
      <c r="N168">
        <f t="shared" si="31"/>
        <v>1.1931888203071885E-4</v>
      </c>
      <c r="O168">
        <f t="shared" si="40"/>
        <v>2.7412280701754406E-4</v>
      </c>
      <c r="P168">
        <f t="shared" si="43"/>
        <v>6.297688349764446E-4</v>
      </c>
      <c r="Q168">
        <f t="shared" si="24"/>
        <v>1.4468288495316827E-3</v>
      </c>
      <c r="R168">
        <f t="shared" si="26"/>
        <v>3.3239398388385934E-3</v>
      </c>
      <c r="S168">
        <f t="shared" si="28"/>
        <v>7.6364084499660045E-3</v>
      </c>
      <c r="T168">
        <f t="shared" si="30"/>
        <v>1.7543859649122806E-2</v>
      </c>
      <c r="U168">
        <f t="shared" si="39"/>
        <v>4.0305205438492468E-2</v>
      </c>
      <c r="V168">
        <f t="shared" si="42"/>
        <v>9.2597046304671707E-2</v>
      </c>
      <c r="W168">
        <f t="shared" si="45"/>
        <v>0.21163565845759974</v>
      </c>
    </row>
    <row r="169" spans="1:24" x14ac:dyDescent="0.2">
      <c r="A169">
        <v>155</v>
      </c>
      <c r="B169">
        <f t="shared" si="32"/>
        <v>15</v>
      </c>
      <c r="C169">
        <f t="shared" si="33"/>
        <v>4</v>
      </c>
      <c r="D169">
        <f t="shared" si="34"/>
        <v>370.66666666666669</v>
      </c>
      <c r="E169">
        <f t="shared" si="35"/>
        <v>-70.666666666666686</v>
      </c>
      <c r="F169" t="e">
        <f t="shared" si="36"/>
        <v>#N/A</v>
      </c>
      <c r="G169" t="e">
        <f t="shared" si="37"/>
        <v>#N/A</v>
      </c>
      <c r="H169">
        <f t="shared" si="38"/>
        <v>7.3987077677825152E-7</v>
      </c>
      <c r="I169">
        <f t="shared" si="41"/>
        <v>1.6997766883911121E-6</v>
      </c>
      <c r="J169">
        <f t="shared" si="44"/>
        <v>3.9050613716343564E-6</v>
      </c>
      <c r="K169">
        <f t="shared" si="25"/>
        <v>8.9714751475177016E-6</v>
      </c>
      <c r="L169">
        <f t="shared" si="27"/>
        <v>2.0611037487700735E-5</v>
      </c>
      <c r="M169">
        <f t="shared" si="29"/>
        <v>4.7351729713808118E-5</v>
      </c>
      <c r="N169">
        <f t="shared" si="31"/>
        <v>1.0878570805703123E-4</v>
      </c>
      <c r="O169">
        <f t="shared" si="40"/>
        <v>2.4992392778459897E-4</v>
      </c>
      <c r="P169">
        <f t="shared" si="43"/>
        <v>5.7417440944113279E-4</v>
      </c>
      <c r="Q169">
        <f t="shared" ref="Q169:Q232" si="46">$C$11*(EXP(-$C$7*($D169-($Q$14-1)*$C$3))-EXP(-$C$5*($D169-($Q$14-1)*$C$3)))</f>
        <v>1.3191063992128466E-3</v>
      </c>
      <c r="R169">
        <f t="shared" si="26"/>
        <v>3.0305107016837187E-3</v>
      </c>
      <c r="S169">
        <f t="shared" si="28"/>
        <v>6.9622853156499961E-3</v>
      </c>
      <c r="T169">
        <f t="shared" si="30"/>
        <v>1.599513137821432E-2</v>
      </c>
      <c r="U169">
        <f t="shared" si="39"/>
        <v>3.6747162204232499E-2</v>
      </c>
      <c r="V169">
        <f t="shared" si="42"/>
        <v>8.4422809539329249E-2</v>
      </c>
      <c r="W169">
        <f t="shared" si="45"/>
        <v>0.19377999836034907</v>
      </c>
    </row>
    <row r="170" spans="1:24" x14ac:dyDescent="0.2">
      <c r="A170">
        <v>156</v>
      </c>
      <c r="B170">
        <f t="shared" si="32"/>
        <v>15</v>
      </c>
      <c r="C170">
        <f t="shared" si="33"/>
        <v>5</v>
      </c>
      <c r="D170">
        <f t="shared" si="34"/>
        <v>373.33333333333331</v>
      </c>
      <c r="E170">
        <f t="shared" si="35"/>
        <v>-73.333333333333314</v>
      </c>
      <c r="F170" t="e">
        <f t="shared" si="36"/>
        <v>#N/A</v>
      </c>
      <c r="G170" t="e">
        <f t="shared" si="37"/>
        <v>#N/A</v>
      </c>
      <c r="H170">
        <f t="shared" si="38"/>
        <v>6.7455682581576912E-7</v>
      </c>
      <c r="I170">
        <f t="shared" si="41"/>
        <v>1.5497246323331912E-6</v>
      </c>
      <c r="J170">
        <f t="shared" si="44"/>
        <v>3.5603322717190432E-6</v>
      </c>
      <c r="K170">
        <f t="shared" si="25"/>
        <v>8.179495647533044E-6</v>
      </c>
      <c r="L170">
        <f t="shared" si="27"/>
        <v>1.8791546390053235E-5</v>
      </c>
      <c r="M170">
        <f t="shared" si="29"/>
        <v>4.3171636852209251E-5</v>
      </c>
      <c r="N170">
        <f t="shared" si="31"/>
        <v>9.9182376469324275E-5</v>
      </c>
      <c r="O170">
        <f t="shared" si="40"/>
        <v>2.278612653900189E-4</v>
      </c>
      <c r="P170">
        <f t="shared" si="43"/>
        <v>5.234877214421146E-4</v>
      </c>
      <c r="Q170">
        <f t="shared" si="46"/>
        <v>1.2026589689634066E-3</v>
      </c>
      <c r="R170">
        <f t="shared" si="26"/>
        <v>2.7629847585413907E-3</v>
      </c>
      <c r="S170">
        <f t="shared" si="28"/>
        <v>6.3476720940367519E-3</v>
      </c>
      <c r="T170">
        <f t="shared" si="30"/>
        <v>1.4583120984961197E-2</v>
      </c>
      <c r="U170">
        <f t="shared" si="39"/>
        <v>3.3503214172295341E-2</v>
      </c>
      <c r="V170">
        <f t="shared" si="42"/>
        <v>7.6970174012036985E-2</v>
      </c>
      <c r="W170">
        <f t="shared" si="45"/>
        <v>0.17680382811963474</v>
      </c>
    </row>
    <row r="171" spans="1:24" x14ac:dyDescent="0.2">
      <c r="A171">
        <v>157</v>
      </c>
      <c r="B171">
        <f t="shared" si="32"/>
        <v>15</v>
      </c>
      <c r="C171">
        <f t="shared" si="33"/>
        <v>6</v>
      </c>
      <c r="D171">
        <f t="shared" si="34"/>
        <v>376</v>
      </c>
      <c r="E171">
        <f t="shared" si="35"/>
        <v>-76</v>
      </c>
      <c r="F171" t="e">
        <f t="shared" si="36"/>
        <v>#N/A</v>
      </c>
      <c r="G171" t="e">
        <f t="shared" si="37"/>
        <v>#N/A</v>
      </c>
      <c r="H171">
        <f t="shared" si="38"/>
        <v>6.1500862790668418E-7</v>
      </c>
      <c r="I171">
        <f t="shared" si="41"/>
        <v>1.4129187983707839E-6</v>
      </c>
      <c r="J171">
        <f t="shared" si="44"/>
        <v>3.2460349988658138E-6</v>
      </c>
      <c r="K171">
        <f t="shared" si="25"/>
        <v>7.4574301269199262E-6</v>
      </c>
      <c r="L171">
        <f t="shared" si="27"/>
        <v>1.7132675438596497E-5</v>
      </c>
      <c r="M171">
        <f t="shared" si="29"/>
        <v>3.9360552186027815E-5</v>
      </c>
      <c r="N171">
        <f t="shared" si="31"/>
        <v>9.0426803095730208E-5</v>
      </c>
      <c r="O171">
        <f t="shared" si="40"/>
        <v>2.0774623992741217E-4</v>
      </c>
      <c r="P171">
        <f t="shared" si="43"/>
        <v>4.7727552812287512E-4</v>
      </c>
      <c r="Q171">
        <f t="shared" si="46"/>
        <v>1.0964912280701756E-3</v>
      </c>
      <c r="R171">
        <f t="shared" si="26"/>
        <v>2.5190753399057793E-3</v>
      </c>
      <c r="S171">
        <f t="shared" si="28"/>
        <v>5.7873153981267316E-3</v>
      </c>
      <c r="T171">
        <f t="shared" si="30"/>
        <v>1.329575935535437E-2</v>
      </c>
      <c r="U171">
        <f t="shared" si="39"/>
        <v>3.0545633799864007E-2</v>
      </c>
      <c r="V171">
        <f t="shared" si="42"/>
        <v>7.0175438596235928E-2</v>
      </c>
      <c r="W171">
        <f t="shared" si="45"/>
        <v>0.16121653858511018</v>
      </c>
    </row>
    <row r="172" spans="1:24" x14ac:dyDescent="0.2">
      <c r="A172">
        <v>158</v>
      </c>
      <c r="B172">
        <f t="shared" si="32"/>
        <v>15</v>
      </c>
      <c r="C172">
        <f t="shared" si="33"/>
        <v>7</v>
      </c>
      <c r="D172">
        <f t="shared" si="34"/>
        <v>378.66666666666669</v>
      </c>
      <c r="E172">
        <f t="shared" si="35"/>
        <v>-78.666666666666686</v>
      </c>
      <c r="F172" t="e">
        <f t="shared" si="36"/>
        <v>#N/A</v>
      </c>
      <c r="G172" t="e">
        <f t="shared" si="37"/>
        <v>#N/A</v>
      </c>
      <c r="H172">
        <f t="shared" si="38"/>
        <v>5.6071719671985624E-7</v>
      </c>
      <c r="I172">
        <f t="shared" si="41"/>
        <v>1.2881898429812955E-6</v>
      </c>
      <c r="J172">
        <f t="shared" si="44"/>
        <v>2.9594831071130065E-6</v>
      </c>
      <c r="K172">
        <f t="shared" si="25"/>
        <v>6.7991067535644493E-6</v>
      </c>
      <c r="L172">
        <f t="shared" si="27"/>
        <v>1.5620245486537432E-5</v>
      </c>
      <c r="M172">
        <f t="shared" si="29"/>
        <v>3.5885900590070813E-5</v>
      </c>
      <c r="N172">
        <f t="shared" si="31"/>
        <v>8.2444149950802967E-5</v>
      </c>
      <c r="O172">
        <f t="shared" si="40"/>
        <v>1.894069188552325E-4</v>
      </c>
      <c r="P172">
        <f t="shared" si="43"/>
        <v>4.3514283222812459E-4</v>
      </c>
      <c r="Q172">
        <f t="shared" si="46"/>
        <v>9.9969571113839523E-4</v>
      </c>
      <c r="R172">
        <f t="shared" si="26"/>
        <v>2.2966976377645312E-3</v>
      </c>
      <c r="S172">
        <f t="shared" si="28"/>
        <v>5.2764255968513873E-3</v>
      </c>
      <c r="T172">
        <f t="shared" si="30"/>
        <v>1.2122042806734871E-2</v>
      </c>
      <c r="U172">
        <f t="shared" si="39"/>
        <v>2.7849141262599974E-2</v>
      </c>
      <c r="V172">
        <f t="shared" si="42"/>
        <v>6.3980525512817063E-2</v>
      </c>
      <c r="W172">
        <f t="shared" si="45"/>
        <v>0.14698797426010415</v>
      </c>
    </row>
    <row r="173" spans="1:24" x14ac:dyDescent="0.2">
      <c r="A173">
        <v>159</v>
      </c>
      <c r="B173">
        <f t="shared" si="32"/>
        <v>15</v>
      </c>
      <c r="C173">
        <f t="shared" si="33"/>
        <v>8</v>
      </c>
      <c r="D173">
        <f t="shared" si="34"/>
        <v>381.33333333333337</v>
      </c>
      <c r="E173">
        <f t="shared" si="35"/>
        <v>-81.333333333333371</v>
      </c>
      <c r="F173" t="e">
        <f t="shared" si="36"/>
        <v>#N/A</v>
      </c>
      <c r="G173" t="e">
        <f t="shared" si="37"/>
        <v>#N/A</v>
      </c>
      <c r="H173">
        <f t="shared" si="38"/>
        <v>5.1121847797081419E-7</v>
      </c>
      <c r="I173">
        <f t="shared" si="41"/>
        <v>1.1744716493783244E-6</v>
      </c>
      <c r="J173">
        <f t="shared" si="44"/>
        <v>2.6982273032630722E-6</v>
      </c>
      <c r="K173">
        <f t="shared" ref="K173:K236" si="47">$C$11*(EXP(-$C$7*($D173-($K$14-1)*$C$3))-EXP(-$C$5*($D173-($K$14-1)*$C$3)))</f>
        <v>6.1988985293327553E-6</v>
      </c>
      <c r="L173">
        <f t="shared" si="27"/>
        <v>1.4241329086876151E-5</v>
      </c>
      <c r="M173">
        <f t="shared" si="29"/>
        <v>3.2717982590132128E-5</v>
      </c>
      <c r="N173">
        <f t="shared" si="31"/>
        <v>7.5166185560212817E-5</v>
      </c>
      <c r="O173">
        <f t="shared" si="40"/>
        <v>1.726865474088367E-4</v>
      </c>
      <c r="P173">
        <f t="shared" si="43"/>
        <v>3.9672950587729612E-4</v>
      </c>
      <c r="Q173">
        <f t="shared" si="46"/>
        <v>9.1144506156007343E-4</v>
      </c>
      <c r="R173">
        <f t="shared" si="26"/>
        <v>2.0939508857684553E-3</v>
      </c>
      <c r="S173">
        <f t="shared" si="28"/>
        <v>4.8106358758536185E-3</v>
      </c>
      <c r="T173">
        <f t="shared" si="30"/>
        <v>1.105193903416554E-2</v>
      </c>
      <c r="U173">
        <f t="shared" si="39"/>
        <v>2.5390688376146955E-2</v>
      </c>
      <c r="V173">
        <f t="shared" si="42"/>
        <v>5.833248393983835E-2</v>
      </c>
      <c r="W173">
        <f t="shared" si="45"/>
        <v>0.13401275045313807</v>
      </c>
    </row>
    <row r="174" spans="1:24" x14ac:dyDescent="0.2">
      <c r="A174">
        <v>160</v>
      </c>
      <c r="B174">
        <f t="shared" si="32"/>
        <v>15</v>
      </c>
      <c r="C174">
        <f t="shared" si="33"/>
        <v>9</v>
      </c>
      <c r="D174">
        <f t="shared" si="34"/>
        <v>384</v>
      </c>
      <c r="E174">
        <f t="shared" si="35"/>
        <v>-84</v>
      </c>
      <c r="F174" t="e">
        <f t="shared" si="36"/>
        <v>#N/A</v>
      </c>
      <c r="G174" t="e">
        <f t="shared" si="37"/>
        <v>#N/A</v>
      </c>
      <c r="H174">
        <f t="shared" si="38"/>
        <v>4.6608938293249603E-7</v>
      </c>
      <c r="I174">
        <f t="shared" si="41"/>
        <v>1.0707922149122809E-6</v>
      </c>
      <c r="J174">
        <f t="shared" si="44"/>
        <v>2.4600345116267376E-6</v>
      </c>
      <c r="K174">
        <f t="shared" si="47"/>
        <v>5.6516751934831363E-6</v>
      </c>
      <c r="L174">
        <f t="shared" si="27"/>
        <v>1.2984139995463257E-5</v>
      </c>
      <c r="M174">
        <f t="shared" si="29"/>
        <v>2.9829720507679708E-5</v>
      </c>
      <c r="N174">
        <f t="shared" si="31"/>
        <v>6.8530701754386002E-5</v>
      </c>
      <c r="O174">
        <f t="shared" si="40"/>
        <v>1.5744220874411129E-4</v>
      </c>
      <c r="P174">
        <f t="shared" si="43"/>
        <v>3.6170721238292089E-4</v>
      </c>
      <c r="Q174">
        <f t="shared" si="46"/>
        <v>8.3098495970964812E-4</v>
      </c>
      <c r="R174">
        <f t="shared" si="26"/>
        <v>1.9091021124915007E-3</v>
      </c>
      <c r="S174">
        <f t="shared" si="28"/>
        <v>4.3859649122807032E-3</v>
      </c>
      <c r="T174">
        <f t="shared" si="30"/>
        <v>1.0076301359623119E-2</v>
      </c>
      <c r="U174">
        <f t="shared" si="39"/>
        <v>2.3149261592506919E-2</v>
      </c>
      <c r="V174">
        <f t="shared" si="42"/>
        <v>5.3183037421416487E-2</v>
      </c>
      <c r="W174">
        <f t="shared" si="45"/>
        <v>0.12218251846832767</v>
      </c>
    </row>
    <row r="175" spans="1:24" s="1" customFormat="1" x14ac:dyDescent="0.2">
      <c r="A175" s="1">
        <v>161</v>
      </c>
      <c r="B175" s="1">
        <f t="shared" si="32"/>
        <v>16</v>
      </c>
      <c r="C175" s="1">
        <f t="shared" si="33"/>
        <v>0</v>
      </c>
      <c r="D175" s="1">
        <f t="shared" si="34"/>
        <v>384</v>
      </c>
      <c r="E175" s="1">
        <f t="shared" si="35"/>
        <v>-84</v>
      </c>
      <c r="F175" s="1" t="e">
        <f t="shared" si="36"/>
        <v>#N/A</v>
      </c>
      <c r="G175" s="1" t="e">
        <f t="shared" si="37"/>
        <v>#N/A</v>
      </c>
      <c r="H175" s="1">
        <f t="shared" si="38"/>
        <v>4.6608938293249603E-7</v>
      </c>
      <c r="I175" s="1">
        <f t="shared" si="41"/>
        <v>1.0707922149122809E-6</v>
      </c>
      <c r="J175" s="1">
        <f t="shared" si="44"/>
        <v>2.4600345116267376E-6</v>
      </c>
      <c r="K175" s="1">
        <f t="shared" si="47"/>
        <v>5.6516751934831363E-6</v>
      </c>
      <c r="L175" s="1">
        <f t="shared" si="27"/>
        <v>1.2984139995463257E-5</v>
      </c>
      <c r="M175" s="1">
        <f t="shared" si="29"/>
        <v>2.9829720507679708E-5</v>
      </c>
      <c r="N175" s="1">
        <f t="shared" si="31"/>
        <v>6.8530701754386002E-5</v>
      </c>
      <c r="O175" s="1">
        <f t="shared" si="40"/>
        <v>1.5744220874411129E-4</v>
      </c>
      <c r="P175" s="1">
        <f t="shared" si="43"/>
        <v>3.6170721238292089E-4</v>
      </c>
      <c r="Q175" s="1">
        <f t="shared" si="46"/>
        <v>8.3098495970964812E-4</v>
      </c>
      <c r="R175" s="1">
        <f t="shared" si="26"/>
        <v>1.9091021124915007E-3</v>
      </c>
      <c r="S175" s="1">
        <f t="shared" si="28"/>
        <v>4.3859649122807032E-3</v>
      </c>
      <c r="T175" s="1">
        <f t="shared" si="30"/>
        <v>1.0076301359623119E-2</v>
      </c>
      <c r="U175" s="1">
        <f t="shared" si="39"/>
        <v>2.3149261592506919E-2</v>
      </c>
      <c r="V175" s="1">
        <f t="shared" si="42"/>
        <v>5.3183037421416487E-2</v>
      </c>
      <c r="W175" s="1">
        <f t="shared" si="45"/>
        <v>0.12218251846832767</v>
      </c>
      <c r="X175" s="1">
        <f t="shared" ref="X175:X238" si="48">$C$11*(EXP(-$C$7*($D175-($X$14-1)*$C$3))-EXP(-$C$5*($D175-($X$14-1)*$C$3)))</f>
        <v>0</v>
      </c>
    </row>
    <row r="176" spans="1:24" x14ac:dyDescent="0.2">
      <c r="A176">
        <v>162</v>
      </c>
      <c r="B176">
        <f t="shared" si="32"/>
        <v>16</v>
      </c>
      <c r="C176">
        <f t="shared" si="33"/>
        <v>1</v>
      </c>
      <c r="D176">
        <f t="shared" si="34"/>
        <v>386.66666666666663</v>
      </c>
      <c r="E176">
        <f t="shared" si="35"/>
        <v>-86.666666666666629</v>
      </c>
      <c r="F176" t="e">
        <f t="shared" si="36"/>
        <v>#N/A</v>
      </c>
      <c r="G176" t="e">
        <f t="shared" si="37"/>
        <v>#N/A</v>
      </c>
      <c r="H176">
        <f t="shared" si="38"/>
        <v>4.2494417209777946E-7</v>
      </c>
      <c r="I176">
        <f t="shared" si="41"/>
        <v>9.7626534290859079E-7</v>
      </c>
      <c r="J176">
        <f t="shared" si="44"/>
        <v>2.2428687868794292E-6</v>
      </c>
      <c r="K176">
        <f t="shared" si="47"/>
        <v>5.1527593719251922E-6</v>
      </c>
      <c r="L176">
        <f t="shared" si="27"/>
        <v>1.1837932428452048E-5</v>
      </c>
      <c r="M176">
        <f t="shared" si="29"/>
        <v>2.7196427014257848E-5</v>
      </c>
      <c r="N176">
        <f t="shared" si="31"/>
        <v>6.2480981946149851E-5</v>
      </c>
      <c r="O176">
        <f t="shared" si="40"/>
        <v>1.4354360236028352E-4</v>
      </c>
      <c r="P176">
        <f t="shared" si="43"/>
        <v>3.2977659980321246E-4</v>
      </c>
      <c r="Q176">
        <f t="shared" si="46"/>
        <v>7.5762767542093086E-4</v>
      </c>
      <c r="R176">
        <f t="shared" si="26"/>
        <v>1.7405713289125018E-3</v>
      </c>
      <c r="S176">
        <f t="shared" si="28"/>
        <v>3.9987828445535887E-3</v>
      </c>
      <c r="T176">
        <f t="shared" si="30"/>
        <v>9.1867905510581438E-3</v>
      </c>
      <c r="U176">
        <f t="shared" si="39"/>
        <v>2.110570238740558E-2</v>
      </c>
      <c r="V176">
        <f t="shared" si="42"/>
        <v>4.8488171226939422E-2</v>
      </c>
      <c r="W176">
        <f t="shared" si="45"/>
        <v>0.11139656241541251</v>
      </c>
      <c r="X176">
        <f t="shared" si="48"/>
        <v>0.21171434591476623</v>
      </c>
    </row>
    <row r="177" spans="1:25" x14ac:dyDescent="0.2">
      <c r="A177">
        <v>163</v>
      </c>
      <c r="B177">
        <f t="shared" si="32"/>
        <v>16</v>
      </c>
      <c r="C177">
        <f t="shared" si="33"/>
        <v>2</v>
      </c>
      <c r="D177">
        <f t="shared" si="34"/>
        <v>389.33333333333331</v>
      </c>
      <c r="E177">
        <f t="shared" si="35"/>
        <v>-89.333333333333314</v>
      </c>
      <c r="F177" t="e">
        <f t="shared" si="36"/>
        <v>#N/A</v>
      </c>
      <c r="G177" t="e">
        <f t="shared" si="37"/>
        <v>#N/A</v>
      </c>
      <c r="H177">
        <f t="shared" si="38"/>
        <v>3.8743115808329837E-7</v>
      </c>
      <c r="I177">
        <f t="shared" si="41"/>
        <v>8.9008306792976069E-7</v>
      </c>
      <c r="J177">
        <f t="shared" si="44"/>
        <v>2.044873911883261E-6</v>
      </c>
      <c r="K177">
        <f t="shared" si="47"/>
        <v>4.6978865975133078E-6</v>
      </c>
      <c r="L177">
        <f t="shared" si="27"/>
        <v>1.0792909213052309E-5</v>
      </c>
      <c r="M177">
        <f t="shared" si="29"/>
        <v>2.4795594117331065E-5</v>
      </c>
      <c r="N177">
        <f t="shared" si="31"/>
        <v>5.6965316347504718E-5</v>
      </c>
      <c r="O177">
        <f t="shared" si="40"/>
        <v>1.3087193036052876E-4</v>
      </c>
      <c r="P177">
        <f t="shared" si="43"/>
        <v>3.0066474224085186E-4</v>
      </c>
      <c r="Q177">
        <f t="shared" si="46"/>
        <v>6.9074618963534758E-4</v>
      </c>
      <c r="R177">
        <f t="shared" si="26"/>
        <v>1.5869180235091877E-3</v>
      </c>
      <c r="S177">
        <f t="shared" si="28"/>
        <v>3.6457802462403002E-3</v>
      </c>
      <c r="T177">
        <f t="shared" si="30"/>
        <v>8.375803543073837E-3</v>
      </c>
      <c r="U177">
        <f t="shared" si="39"/>
        <v>1.9242543503414505E-2</v>
      </c>
      <c r="V177">
        <f t="shared" si="42"/>
        <v>4.4207756136662224E-2</v>
      </c>
      <c r="W177">
        <f t="shared" si="45"/>
        <v>0.10156275308960346</v>
      </c>
      <c r="X177">
        <f t="shared" si="48"/>
        <v>0.22636765044372906</v>
      </c>
    </row>
    <row r="178" spans="1:25" x14ac:dyDescent="0.2">
      <c r="A178">
        <v>164</v>
      </c>
      <c r="B178">
        <f t="shared" si="32"/>
        <v>16</v>
      </c>
      <c r="C178">
        <f t="shared" si="33"/>
        <v>3</v>
      </c>
      <c r="D178">
        <f t="shared" si="34"/>
        <v>392</v>
      </c>
      <c r="E178">
        <f t="shared" si="35"/>
        <v>-92</v>
      </c>
      <c r="F178" t="e">
        <f t="shared" si="36"/>
        <v>#N/A</v>
      </c>
      <c r="G178" t="e">
        <f t="shared" si="37"/>
        <v>#N/A</v>
      </c>
      <c r="H178">
        <f t="shared" si="38"/>
        <v>3.532296995926965E-7</v>
      </c>
      <c r="I178">
        <f t="shared" si="41"/>
        <v>8.1150874971645335E-7</v>
      </c>
      <c r="J178">
        <f t="shared" si="44"/>
        <v>1.8643575317299811E-6</v>
      </c>
      <c r="K178">
        <f t="shared" si="47"/>
        <v>4.2831688596491243E-6</v>
      </c>
      <c r="L178">
        <f t="shared" si="27"/>
        <v>9.8401380465069519E-6</v>
      </c>
      <c r="M178">
        <f t="shared" si="29"/>
        <v>2.2606700773932549E-5</v>
      </c>
      <c r="N178">
        <f t="shared" si="31"/>
        <v>5.1936559981853035E-5</v>
      </c>
      <c r="O178">
        <f t="shared" si="40"/>
        <v>1.1931888203071885E-4</v>
      </c>
      <c r="P178">
        <f t="shared" si="43"/>
        <v>2.7412280701754406E-4</v>
      </c>
      <c r="Q178">
        <f t="shared" si="46"/>
        <v>6.297688349764446E-4</v>
      </c>
      <c r="R178">
        <f t="shared" si="26"/>
        <v>1.4468288495316827E-3</v>
      </c>
      <c r="S178">
        <f t="shared" si="28"/>
        <v>3.3239398388385934E-3</v>
      </c>
      <c r="T178">
        <f t="shared" si="30"/>
        <v>7.6364084499660045E-3</v>
      </c>
      <c r="U178">
        <f t="shared" si="39"/>
        <v>1.7543859649122806E-2</v>
      </c>
      <c r="V178">
        <f t="shared" si="42"/>
        <v>4.0305205438492468E-2</v>
      </c>
      <c r="W178">
        <f t="shared" si="45"/>
        <v>9.2597046304671707E-2</v>
      </c>
      <c r="X178">
        <f t="shared" si="48"/>
        <v>0.21163565845759974</v>
      </c>
    </row>
    <row r="179" spans="1:25" x14ac:dyDescent="0.2">
      <c r="A179">
        <v>165</v>
      </c>
      <c r="B179">
        <f t="shared" si="32"/>
        <v>16</v>
      </c>
      <c r="C179">
        <f t="shared" si="33"/>
        <v>4</v>
      </c>
      <c r="D179">
        <f t="shared" si="34"/>
        <v>394.66666666666663</v>
      </c>
      <c r="E179">
        <f t="shared" si="35"/>
        <v>-94.666666666666629</v>
      </c>
      <c r="F179" t="e">
        <f t="shared" si="36"/>
        <v>#N/A</v>
      </c>
      <c r="G179" t="e">
        <f t="shared" si="37"/>
        <v>#N/A</v>
      </c>
      <c r="H179">
        <f t="shared" si="38"/>
        <v>3.2204746074532494E-7</v>
      </c>
      <c r="I179">
        <f t="shared" si="41"/>
        <v>7.3987077677825417E-7</v>
      </c>
      <c r="J179">
        <f t="shared" si="44"/>
        <v>1.6997766883911151E-6</v>
      </c>
      <c r="K179">
        <f t="shared" si="47"/>
        <v>3.905061371634364E-6</v>
      </c>
      <c r="L179">
        <f t="shared" si="27"/>
        <v>8.9714751475177185E-6</v>
      </c>
      <c r="M179">
        <f t="shared" si="29"/>
        <v>2.0611037487700776E-5</v>
      </c>
      <c r="N179">
        <f t="shared" si="31"/>
        <v>4.7351729713808206E-5</v>
      </c>
      <c r="O179">
        <f t="shared" si="40"/>
        <v>1.0878570805703143E-4</v>
      </c>
      <c r="P179">
        <f t="shared" si="43"/>
        <v>2.499239277845994E-4</v>
      </c>
      <c r="Q179">
        <f t="shared" si="46"/>
        <v>5.7417440944113431E-4</v>
      </c>
      <c r="R179">
        <f t="shared" ref="R179:R242" si="49">$C$11*(EXP(-$C$7*($D179-($R$14-1)*$C$3))-EXP(-$C$5*($D179-($R$14-1)*$C$3)))</f>
        <v>1.319106399212849E-3</v>
      </c>
      <c r="S179">
        <f t="shared" si="28"/>
        <v>3.0305107016837239E-3</v>
      </c>
      <c r="T179">
        <f t="shared" si="30"/>
        <v>6.9622853156500082E-3</v>
      </c>
      <c r="U179">
        <f t="shared" si="39"/>
        <v>1.5995131378214355E-2</v>
      </c>
      <c r="V179">
        <f t="shared" si="42"/>
        <v>3.6747162204232561E-2</v>
      </c>
      <c r="W179">
        <f t="shared" si="45"/>
        <v>8.442280953932943E-2</v>
      </c>
      <c r="X179">
        <f t="shared" si="48"/>
        <v>0.19377999836034945</v>
      </c>
    </row>
    <row r="180" spans="1:25" x14ac:dyDescent="0.2">
      <c r="A180">
        <v>166</v>
      </c>
      <c r="B180">
        <f t="shared" si="32"/>
        <v>16</v>
      </c>
      <c r="C180">
        <f t="shared" si="33"/>
        <v>5</v>
      </c>
      <c r="D180">
        <f t="shared" si="34"/>
        <v>397.33333333333337</v>
      </c>
      <c r="E180">
        <f t="shared" si="35"/>
        <v>-97.333333333333371</v>
      </c>
      <c r="F180" t="e">
        <f t="shared" si="36"/>
        <v>#N/A</v>
      </c>
      <c r="G180" t="e">
        <f t="shared" si="37"/>
        <v>#N/A</v>
      </c>
      <c r="H180">
        <f t="shared" si="38"/>
        <v>2.936179123445811E-7</v>
      </c>
      <c r="I180">
        <f t="shared" si="41"/>
        <v>6.7455682581576795E-7</v>
      </c>
      <c r="J180">
        <f t="shared" si="44"/>
        <v>1.5497246323331882E-6</v>
      </c>
      <c r="K180">
        <f t="shared" si="47"/>
        <v>3.5603322717190373E-6</v>
      </c>
      <c r="L180">
        <f t="shared" si="27"/>
        <v>8.1794956475330304E-6</v>
      </c>
      <c r="M180">
        <f t="shared" si="29"/>
        <v>1.8791546390053201E-5</v>
      </c>
      <c r="N180">
        <f t="shared" si="31"/>
        <v>4.3171636852209169E-5</v>
      </c>
      <c r="O180">
        <f t="shared" si="40"/>
        <v>9.9182376469324112E-5</v>
      </c>
      <c r="P180">
        <f t="shared" si="43"/>
        <v>2.2786126539001828E-4</v>
      </c>
      <c r="Q180">
        <f t="shared" si="46"/>
        <v>5.2348772144211373E-4</v>
      </c>
      <c r="R180">
        <f t="shared" si="49"/>
        <v>1.2026589689634042E-3</v>
      </c>
      <c r="S180">
        <f t="shared" si="28"/>
        <v>2.762984758541386E-3</v>
      </c>
      <c r="T180">
        <f t="shared" si="30"/>
        <v>6.347672094036738E-3</v>
      </c>
      <c r="U180">
        <f t="shared" si="39"/>
        <v>1.4583120984961173E-2</v>
      </c>
      <c r="V180">
        <f t="shared" si="42"/>
        <v>3.3503214172295286E-2</v>
      </c>
      <c r="W180">
        <f t="shared" si="45"/>
        <v>7.6970174012036846E-2</v>
      </c>
      <c r="X180">
        <f t="shared" si="48"/>
        <v>0.17680382811963441</v>
      </c>
    </row>
    <row r="181" spans="1:25" x14ac:dyDescent="0.2">
      <c r="A181">
        <v>167</v>
      </c>
      <c r="B181">
        <f t="shared" si="32"/>
        <v>16</v>
      </c>
      <c r="C181">
        <f t="shared" si="33"/>
        <v>6</v>
      </c>
      <c r="D181">
        <f t="shared" si="34"/>
        <v>400</v>
      </c>
      <c r="E181">
        <f t="shared" si="35"/>
        <v>-100</v>
      </c>
      <c r="F181" t="e">
        <f t="shared" si="36"/>
        <v>#N/A</v>
      </c>
      <c r="G181" t="e">
        <f t="shared" si="37"/>
        <v>#N/A</v>
      </c>
      <c r="H181">
        <f t="shared" si="38"/>
        <v>2.6769805372807064E-7</v>
      </c>
      <c r="I181">
        <f t="shared" si="41"/>
        <v>6.1500862790668418E-7</v>
      </c>
      <c r="J181">
        <f t="shared" si="44"/>
        <v>1.4129187983707839E-6</v>
      </c>
      <c r="K181">
        <f t="shared" si="47"/>
        <v>3.2460349988658138E-6</v>
      </c>
      <c r="L181">
        <f t="shared" si="27"/>
        <v>7.4574301269199262E-6</v>
      </c>
      <c r="M181">
        <f t="shared" si="29"/>
        <v>1.7132675438596497E-5</v>
      </c>
      <c r="N181">
        <f t="shared" si="31"/>
        <v>3.9360552186027815E-5</v>
      </c>
      <c r="O181">
        <f t="shared" si="40"/>
        <v>9.0426803095730208E-5</v>
      </c>
      <c r="P181">
        <f t="shared" si="43"/>
        <v>2.0774623992741217E-4</v>
      </c>
      <c r="Q181">
        <f t="shared" si="46"/>
        <v>4.7727552812287512E-4</v>
      </c>
      <c r="R181">
        <f t="shared" si="49"/>
        <v>1.0964912280701756E-3</v>
      </c>
      <c r="S181">
        <f t="shared" si="28"/>
        <v>2.5190753399057793E-3</v>
      </c>
      <c r="T181">
        <f t="shared" si="30"/>
        <v>5.7873153981267316E-3</v>
      </c>
      <c r="U181">
        <f t="shared" si="39"/>
        <v>1.329575935535437E-2</v>
      </c>
      <c r="V181">
        <f t="shared" si="42"/>
        <v>3.0545633799864007E-2</v>
      </c>
      <c r="W181">
        <f t="shared" si="45"/>
        <v>7.0175438596235928E-2</v>
      </c>
      <c r="X181">
        <f t="shared" si="48"/>
        <v>0.16121653858511018</v>
      </c>
    </row>
    <row r="182" spans="1:25" x14ac:dyDescent="0.2">
      <c r="A182">
        <v>168</v>
      </c>
      <c r="B182">
        <f t="shared" si="32"/>
        <v>16</v>
      </c>
      <c r="C182">
        <f t="shared" si="33"/>
        <v>7</v>
      </c>
      <c r="D182">
        <f t="shared" si="34"/>
        <v>402.66666666666669</v>
      </c>
      <c r="E182">
        <f t="shared" si="35"/>
        <v>-102.66666666666669</v>
      </c>
      <c r="F182" t="e">
        <f t="shared" si="36"/>
        <v>#N/A</v>
      </c>
      <c r="G182" t="e">
        <f t="shared" si="37"/>
        <v>#N/A</v>
      </c>
      <c r="H182">
        <f t="shared" si="38"/>
        <v>2.4406633572714764E-7</v>
      </c>
      <c r="I182">
        <f t="shared" si="41"/>
        <v>5.6071719671985624E-7</v>
      </c>
      <c r="J182">
        <f t="shared" si="44"/>
        <v>1.2881898429812955E-6</v>
      </c>
      <c r="K182">
        <f t="shared" si="47"/>
        <v>2.9594831071130065E-6</v>
      </c>
      <c r="L182">
        <f t="shared" si="27"/>
        <v>6.7991067535644493E-6</v>
      </c>
      <c r="M182">
        <f t="shared" si="29"/>
        <v>1.5620245486537432E-5</v>
      </c>
      <c r="N182">
        <f t="shared" si="31"/>
        <v>3.5885900590070813E-5</v>
      </c>
      <c r="O182">
        <f t="shared" si="40"/>
        <v>8.2444149950802967E-5</v>
      </c>
      <c r="P182">
        <f t="shared" si="43"/>
        <v>1.894069188552325E-4</v>
      </c>
      <c r="Q182">
        <f t="shared" si="46"/>
        <v>4.3514283222812459E-4</v>
      </c>
      <c r="R182">
        <f t="shared" si="49"/>
        <v>9.9969571113839523E-4</v>
      </c>
      <c r="S182">
        <f t="shared" si="28"/>
        <v>2.2966976377645312E-3</v>
      </c>
      <c r="T182">
        <f t="shared" si="30"/>
        <v>5.2764255968513873E-3</v>
      </c>
      <c r="U182">
        <f t="shared" si="39"/>
        <v>1.2122042806734871E-2</v>
      </c>
      <c r="V182">
        <f t="shared" si="42"/>
        <v>2.7849141262599974E-2</v>
      </c>
      <c r="W182">
        <f t="shared" si="45"/>
        <v>6.3980525512817063E-2</v>
      </c>
      <c r="X182">
        <f t="shared" si="48"/>
        <v>0.14698797426010415</v>
      </c>
    </row>
    <row r="183" spans="1:25" x14ac:dyDescent="0.2">
      <c r="A183">
        <v>169</v>
      </c>
      <c r="B183">
        <f t="shared" si="32"/>
        <v>16</v>
      </c>
      <c r="C183">
        <f t="shared" si="33"/>
        <v>8</v>
      </c>
      <c r="D183">
        <f t="shared" si="34"/>
        <v>405.33333333333337</v>
      </c>
      <c r="E183">
        <f t="shared" si="35"/>
        <v>-105.33333333333337</v>
      </c>
      <c r="F183" t="e">
        <f t="shared" si="36"/>
        <v>#N/A</v>
      </c>
      <c r="G183" t="e">
        <f t="shared" si="37"/>
        <v>#N/A</v>
      </c>
      <c r="H183">
        <f t="shared" si="38"/>
        <v>2.2252076698244015E-7</v>
      </c>
      <c r="I183">
        <f t="shared" si="41"/>
        <v>5.1121847797081419E-7</v>
      </c>
      <c r="J183">
        <f t="shared" si="44"/>
        <v>1.1744716493783244E-6</v>
      </c>
      <c r="K183">
        <f t="shared" si="47"/>
        <v>2.6982273032630722E-6</v>
      </c>
      <c r="L183">
        <f t="shared" ref="L183:L246" si="50">$C$11*(EXP(-$C$7*($D183-($L$14-1)*$C$3))-EXP(-$C$5*($D183-($L$14-1)*$C$3)))</f>
        <v>6.1988985293327553E-6</v>
      </c>
      <c r="M183">
        <f t="shared" si="29"/>
        <v>1.4241329086876151E-5</v>
      </c>
      <c r="N183">
        <f t="shared" si="31"/>
        <v>3.2717982590132128E-5</v>
      </c>
      <c r="O183">
        <f t="shared" si="40"/>
        <v>7.5166185560212817E-5</v>
      </c>
      <c r="P183">
        <f t="shared" si="43"/>
        <v>1.726865474088367E-4</v>
      </c>
      <c r="Q183">
        <f t="shared" si="46"/>
        <v>3.9672950587729612E-4</v>
      </c>
      <c r="R183">
        <f t="shared" si="49"/>
        <v>9.1144506156007343E-4</v>
      </c>
      <c r="S183">
        <f t="shared" si="28"/>
        <v>2.0939508857684553E-3</v>
      </c>
      <c r="T183">
        <f t="shared" si="30"/>
        <v>4.8106358758536185E-3</v>
      </c>
      <c r="U183">
        <f t="shared" si="39"/>
        <v>1.105193903416554E-2</v>
      </c>
      <c r="V183">
        <f t="shared" si="42"/>
        <v>2.5390688376146955E-2</v>
      </c>
      <c r="W183">
        <f t="shared" si="45"/>
        <v>5.833248393983835E-2</v>
      </c>
      <c r="X183">
        <f t="shared" si="48"/>
        <v>0.13401275045313807</v>
      </c>
    </row>
    <row r="184" spans="1:25" x14ac:dyDescent="0.2">
      <c r="A184">
        <v>170</v>
      </c>
      <c r="B184">
        <f t="shared" si="32"/>
        <v>16</v>
      </c>
      <c r="C184">
        <f t="shared" si="33"/>
        <v>9</v>
      </c>
      <c r="D184">
        <f t="shared" si="34"/>
        <v>408</v>
      </c>
      <c r="E184">
        <f t="shared" si="35"/>
        <v>-108</v>
      </c>
      <c r="F184" t="e">
        <f t="shared" si="36"/>
        <v>#N/A</v>
      </c>
      <c r="G184" t="e">
        <f t="shared" si="37"/>
        <v>#N/A</v>
      </c>
      <c r="H184">
        <f t="shared" si="38"/>
        <v>2.0287718742911363E-7</v>
      </c>
      <c r="I184">
        <f t="shared" si="41"/>
        <v>4.6608938293249603E-7</v>
      </c>
      <c r="J184">
        <f t="shared" si="44"/>
        <v>1.0707922149122809E-6</v>
      </c>
      <c r="K184">
        <f t="shared" si="47"/>
        <v>2.4600345116267376E-6</v>
      </c>
      <c r="L184">
        <f t="shared" si="50"/>
        <v>5.6516751934831363E-6</v>
      </c>
      <c r="M184">
        <f t="shared" si="29"/>
        <v>1.2984139995463257E-5</v>
      </c>
      <c r="N184">
        <f t="shared" si="31"/>
        <v>2.9829720507679708E-5</v>
      </c>
      <c r="O184">
        <f t="shared" si="40"/>
        <v>6.8530701754386002E-5</v>
      </c>
      <c r="P184">
        <f t="shared" si="43"/>
        <v>1.5744220874411129E-4</v>
      </c>
      <c r="Q184">
        <f t="shared" si="46"/>
        <v>3.6170721238292089E-4</v>
      </c>
      <c r="R184">
        <f t="shared" si="49"/>
        <v>8.3098495970964812E-4</v>
      </c>
      <c r="S184">
        <f t="shared" si="28"/>
        <v>1.9091021124915007E-3</v>
      </c>
      <c r="T184">
        <f t="shared" si="30"/>
        <v>4.3859649122807032E-3</v>
      </c>
      <c r="U184">
        <f t="shared" si="39"/>
        <v>1.0076301359623119E-2</v>
      </c>
      <c r="V184">
        <f t="shared" si="42"/>
        <v>2.3149261592506919E-2</v>
      </c>
      <c r="W184">
        <f t="shared" si="45"/>
        <v>5.3183037421416487E-2</v>
      </c>
      <c r="X184">
        <f t="shared" si="48"/>
        <v>0.12218251846832767</v>
      </c>
    </row>
    <row r="185" spans="1:25" s="1" customFormat="1" x14ac:dyDescent="0.2">
      <c r="A185" s="1">
        <v>171</v>
      </c>
      <c r="B185" s="1">
        <f t="shared" si="32"/>
        <v>17</v>
      </c>
      <c r="C185" s="1">
        <f t="shared" si="33"/>
        <v>0</v>
      </c>
      <c r="D185" s="1">
        <f t="shared" si="34"/>
        <v>408</v>
      </c>
      <c r="E185" s="1">
        <f t="shared" si="35"/>
        <v>-108</v>
      </c>
      <c r="F185" s="1" t="e">
        <f t="shared" si="36"/>
        <v>#N/A</v>
      </c>
      <c r="G185" s="1" t="e">
        <f t="shared" si="37"/>
        <v>#N/A</v>
      </c>
      <c r="H185" s="1">
        <f t="shared" si="38"/>
        <v>2.0287718742911363E-7</v>
      </c>
      <c r="I185" s="1">
        <f t="shared" si="41"/>
        <v>4.6608938293249603E-7</v>
      </c>
      <c r="J185" s="1">
        <f t="shared" si="44"/>
        <v>1.0707922149122809E-6</v>
      </c>
      <c r="K185" s="1">
        <f t="shared" si="47"/>
        <v>2.4600345116267376E-6</v>
      </c>
      <c r="L185" s="1">
        <f t="shared" si="50"/>
        <v>5.6516751934831363E-6</v>
      </c>
      <c r="M185" s="1">
        <f t="shared" si="29"/>
        <v>1.2984139995463257E-5</v>
      </c>
      <c r="N185" s="1">
        <f t="shared" si="31"/>
        <v>2.9829720507679708E-5</v>
      </c>
      <c r="O185" s="1">
        <f t="shared" si="40"/>
        <v>6.8530701754386002E-5</v>
      </c>
      <c r="P185" s="1">
        <f t="shared" si="43"/>
        <v>1.5744220874411129E-4</v>
      </c>
      <c r="Q185" s="1">
        <f t="shared" si="46"/>
        <v>3.6170721238292089E-4</v>
      </c>
      <c r="R185" s="1">
        <f t="shared" si="49"/>
        <v>8.3098495970964812E-4</v>
      </c>
      <c r="S185" s="1">
        <f t="shared" si="28"/>
        <v>1.9091021124915007E-3</v>
      </c>
      <c r="T185" s="1">
        <f t="shared" si="30"/>
        <v>4.3859649122807032E-3</v>
      </c>
      <c r="U185" s="1">
        <f t="shared" si="39"/>
        <v>1.0076301359623119E-2</v>
      </c>
      <c r="V185" s="1">
        <f t="shared" si="42"/>
        <v>2.3149261592506919E-2</v>
      </c>
      <c r="W185" s="1">
        <f t="shared" si="45"/>
        <v>5.3183037421416487E-2</v>
      </c>
      <c r="X185" s="1">
        <f t="shared" si="48"/>
        <v>0.12218251846832767</v>
      </c>
      <c r="Y185" s="1">
        <f t="shared" ref="Y185:Y248" si="51">$C$11*(EXP(-$C$7*($D185-($Y$14-1)*$C$3))-EXP(-$C$5*($D185-($Y$14-1)*$C$3)))</f>
        <v>0</v>
      </c>
    </row>
    <row r="186" spans="1:25" x14ac:dyDescent="0.2">
      <c r="A186">
        <v>172</v>
      </c>
      <c r="B186">
        <f t="shared" si="32"/>
        <v>17</v>
      </c>
      <c r="C186">
        <f t="shared" si="33"/>
        <v>1</v>
      </c>
      <c r="D186">
        <f t="shared" si="34"/>
        <v>410.66666666666663</v>
      </c>
      <c r="E186">
        <f t="shared" si="35"/>
        <v>-110.66666666666663</v>
      </c>
      <c r="F186" t="e">
        <f t="shared" si="36"/>
        <v>#N/A</v>
      </c>
      <c r="G186" t="e">
        <f t="shared" si="37"/>
        <v>#N/A</v>
      </c>
      <c r="H186">
        <f t="shared" si="38"/>
        <v>1.8496769419456349E-7</v>
      </c>
      <c r="I186">
        <f t="shared" si="41"/>
        <v>4.2494417209777946E-7</v>
      </c>
      <c r="J186">
        <f t="shared" si="44"/>
        <v>9.7626534290859079E-7</v>
      </c>
      <c r="K186">
        <f t="shared" si="47"/>
        <v>2.2428687868794292E-6</v>
      </c>
      <c r="L186">
        <f t="shared" si="50"/>
        <v>5.1527593719251922E-6</v>
      </c>
      <c r="M186">
        <f t="shared" si="29"/>
        <v>1.1837932428452048E-5</v>
      </c>
      <c r="N186">
        <f t="shared" si="31"/>
        <v>2.7196427014257848E-5</v>
      </c>
      <c r="O186">
        <f t="shared" si="40"/>
        <v>6.2480981946149851E-5</v>
      </c>
      <c r="P186">
        <f t="shared" si="43"/>
        <v>1.4354360236028352E-4</v>
      </c>
      <c r="Q186">
        <f t="shared" si="46"/>
        <v>3.2977659980321246E-4</v>
      </c>
      <c r="R186">
        <f t="shared" si="49"/>
        <v>7.5762767542093086E-4</v>
      </c>
      <c r="S186">
        <f t="shared" si="28"/>
        <v>1.7405713289125018E-3</v>
      </c>
      <c r="T186">
        <f t="shared" si="30"/>
        <v>3.9987828445535887E-3</v>
      </c>
      <c r="U186">
        <f t="shared" si="39"/>
        <v>9.1867905510581438E-3</v>
      </c>
      <c r="V186">
        <f t="shared" si="42"/>
        <v>2.110570238740558E-2</v>
      </c>
      <c r="W186">
        <f t="shared" si="45"/>
        <v>4.8488171226939422E-2</v>
      </c>
      <c r="X186">
        <f t="shared" si="48"/>
        <v>0.11139656241541251</v>
      </c>
      <c r="Y186">
        <f t="shared" si="51"/>
        <v>0.21171434591476623</v>
      </c>
    </row>
    <row r="187" spans="1:25" x14ac:dyDescent="0.2">
      <c r="A187">
        <v>173</v>
      </c>
      <c r="B187">
        <f t="shared" si="32"/>
        <v>17</v>
      </c>
      <c r="C187">
        <f t="shared" si="33"/>
        <v>2</v>
      </c>
      <c r="D187">
        <f t="shared" si="34"/>
        <v>413.33333333333331</v>
      </c>
      <c r="E187">
        <f t="shared" si="35"/>
        <v>-113.33333333333331</v>
      </c>
      <c r="F187" t="e">
        <f t="shared" si="36"/>
        <v>#N/A</v>
      </c>
      <c r="G187" t="e">
        <f t="shared" si="37"/>
        <v>#N/A</v>
      </c>
      <c r="H187">
        <f t="shared" si="38"/>
        <v>1.6863920645394254E-7</v>
      </c>
      <c r="I187">
        <f t="shared" si="41"/>
        <v>3.8743115808329837E-7</v>
      </c>
      <c r="J187">
        <f t="shared" si="44"/>
        <v>8.9008306792976069E-7</v>
      </c>
      <c r="K187">
        <f t="shared" si="47"/>
        <v>2.044873911883261E-6</v>
      </c>
      <c r="L187">
        <f t="shared" si="50"/>
        <v>4.6978865975133078E-6</v>
      </c>
      <c r="M187">
        <f t="shared" si="29"/>
        <v>1.0792909213052309E-5</v>
      </c>
      <c r="N187">
        <f t="shared" si="31"/>
        <v>2.4795594117331065E-5</v>
      </c>
      <c r="O187">
        <f t="shared" si="40"/>
        <v>5.6965316347504718E-5</v>
      </c>
      <c r="P187">
        <f t="shared" si="43"/>
        <v>1.3087193036052876E-4</v>
      </c>
      <c r="Q187">
        <f t="shared" si="46"/>
        <v>3.0066474224085186E-4</v>
      </c>
      <c r="R187">
        <f t="shared" si="49"/>
        <v>6.9074618963534758E-4</v>
      </c>
      <c r="S187">
        <f t="shared" si="28"/>
        <v>1.5869180235091877E-3</v>
      </c>
      <c r="T187">
        <f t="shared" si="30"/>
        <v>3.6457802462403002E-3</v>
      </c>
      <c r="U187">
        <f t="shared" si="39"/>
        <v>8.375803543073837E-3</v>
      </c>
      <c r="V187">
        <f t="shared" si="42"/>
        <v>1.9242543503414505E-2</v>
      </c>
      <c r="W187">
        <f t="shared" si="45"/>
        <v>4.4207756136662224E-2</v>
      </c>
      <c r="X187">
        <f t="shared" si="48"/>
        <v>0.10156275308960346</v>
      </c>
      <c r="Y187">
        <f t="shared" si="51"/>
        <v>0.22636765044372906</v>
      </c>
    </row>
    <row r="188" spans="1:25" x14ac:dyDescent="0.2">
      <c r="A188">
        <v>174</v>
      </c>
      <c r="B188">
        <f t="shared" si="32"/>
        <v>17</v>
      </c>
      <c r="C188">
        <f t="shared" si="33"/>
        <v>3</v>
      </c>
      <c r="D188">
        <f t="shared" si="34"/>
        <v>416</v>
      </c>
      <c r="E188">
        <f t="shared" si="35"/>
        <v>-116</v>
      </c>
      <c r="F188" t="e">
        <f t="shared" si="36"/>
        <v>#N/A</v>
      </c>
      <c r="G188" t="e">
        <f t="shared" si="37"/>
        <v>#N/A</v>
      </c>
      <c r="H188">
        <f t="shared" si="38"/>
        <v>1.5375215697667134E-7</v>
      </c>
      <c r="I188">
        <f t="shared" si="41"/>
        <v>3.532296995926965E-7</v>
      </c>
      <c r="J188">
        <f t="shared" si="44"/>
        <v>8.1150874971645335E-7</v>
      </c>
      <c r="K188">
        <f t="shared" si="47"/>
        <v>1.8643575317299811E-6</v>
      </c>
      <c r="L188">
        <f t="shared" si="50"/>
        <v>4.2831688596491243E-6</v>
      </c>
      <c r="M188">
        <f t="shared" si="29"/>
        <v>9.8401380465069519E-6</v>
      </c>
      <c r="N188">
        <f t="shared" si="31"/>
        <v>2.2606700773932549E-5</v>
      </c>
      <c r="O188">
        <f t="shared" si="40"/>
        <v>5.1936559981853035E-5</v>
      </c>
      <c r="P188">
        <f t="shared" si="43"/>
        <v>1.1931888203071885E-4</v>
      </c>
      <c r="Q188">
        <f t="shared" si="46"/>
        <v>2.7412280701754406E-4</v>
      </c>
      <c r="R188">
        <f t="shared" si="49"/>
        <v>6.297688349764446E-4</v>
      </c>
      <c r="S188">
        <f t="shared" si="28"/>
        <v>1.4468288495316827E-3</v>
      </c>
      <c r="T188">
        <f t="shared" si="30"/>
        <v>3.3239398388385934E-3</v>
      </c>
      <c r="U188">
        <f t="shared" si="39"/>
        <v>7.6364084499660045E-3</v>
      </c>
      <c r="V188">
        <f t="shared" si="42"/>
        <v>1.7543859649122806E-2</v>
      </c>
      <c r="W188">
        <f t="shared" si="45"/>
        <v>4.0305205438492468E-2</v>
      </c>
      <c r="X188">
        <f t="shared" si="48"/>
        <v>9.2597046304671707E-2</v>
      </c>
      <c r="Y188">
        <f t="shared" si="51"/>
        <v>0.21163565845759974</v>
      </c>
    </row>
    <row r="189" spans="1:25" x14ac:dyDescent="0.2">
      <c r="A189">
        <v>175</v>
      </c>
      <c r="B189">
        <f t="shared" si="32"/>
        <v>17</v>
      </c>
      <c r="C189">
        <f t="shared" si="33"/>
        <v>4</v>
      </c>
      <c r="D189">
        <f t="shared" si="34"/>
        <v>418.66666666666663</v>
      </c>
      <c r="E189">
        <f t="shared" si="35"/>
        <v>-118.66666666666663</v>
      </c>
      <c r="F189" t="e">
        <f t="shared" si="36"/>
        <v>#N/A</v>
      </c>
      <c r="G189" t="e">
        <f t="shared" si="37"/>
        <v>#N/A</v>
      </c>
      <c r="H189">
        <f t="shared" si="38"/>
        <v>1.4017929917996454E-7</v>
      </c>
      <c r="I189">
        <f t="shared" si="41"/>
        <v>3.2204746074532494E-7</v>
      </c>
      <c r="J189">
        <f t="shared" si="44"/>
        <v>7.3987077677825417E-7</v>
      </c>
      <c r="K189">
        <f t="shared" si="47"/>
        <v>1.6997766883911151E-6</v>
      </c>
      <c r="L189">
        <f t="shared" si="50"/>
        <v>3.905061371634364E-6</v>
      </c>
      <c r="M189">
        <f t="shared" si="29"/>
        <v>8.9714751475177185E-6</v>
      </c>
      <c r="N189">
        <f t="shared" si="31"/>
        <v>2.0611037487700776E-5</v>
      </c>
      <c r="O189">
        <f t="shared" si="40"/>
        <v>4.7351729713808206E-5</v>
      </c>
      <c r="P189">
        <f t="shared" si="43"/>
        <v>1.0878570805703143E-4</v>
      </c>
      <c r="Q189">
        <f t="shared" si="46"/>
        <v>2.499239277845994E-4</v>
      </c>
      <c r="R189">
        <f t="shared" si="49"/>
        <v>5.7417440944113431E-4</v>
      </c>
      <c r="S189">
        <f t="shared" ref="S189:S252" si="52">$C$11*(EXP(-$C$7*($D189-($S$14-1)*$C$3))-EXP(-$C$5*($D189-($S$14-1)*$C$3)))</f>
        <v>1.319106399212849E-3</v>
      </c>
      <c r="T189">
        <f t="shared" si="30"/>
        <v>3.0305107016837239E-3</v>
      </c>
      <c r="U189">
        <f t="shared" si="39"/>
        <v>6.9622853156500082E-3</v>
      </c>
      <c r="V189">
        <f t="shared" si="42"/>
        <v>1.5995131378214355E-2</v>
      </c>
      <c r="W189">
        <f t="shared" si="45"/>
        <v>3.6747162204232561E-2</v>
      </c>
      <c r="X189">
        <f t="shared" si="48"/>
        <v>8.442280953932943E-2</v>
      </c>
      <c r="Y189">
        <f t="shared" si="51"/>
        <v>0.19377999836034945</v>
      </c>
    </row>
    <row r="190" spans="1:25" x14ac:dyDescent="0.2">
      <c r="A190">
        <v>176</v>
      </c>
      <c r="B190">
        <f t="shared" si="32"/>
        <v>17</v>
      </c>
      <c r="C190">
        <f t="shared" si="33"/>
        <v>5</v>
      </c>
      <c r="D190">
        <f t="shared" si="34"/>
        <v>421.33333333333337</v>
      </c>
      <c r="E190">
        <f t="shared" si="35"/>
        <v>-121.33333333333337</v>
      </c>
      <c r="F190" t="e">
        <f t="shared" si="36"/>
        <v>#N/A</v>
      </c>
      <c r="G190" t="e">
        <f t="shared" si="37"/>
        <v>#N/A</v>
      </c>
      <c r="H190">
        <f t="shared" si="38"/>
        <v>1.2780461949270376E-7</v>
      </c>
      <c r="I190">
        <f t="shared" si="41"/>
        <v>2.936179123445811E-7</v>
      </c>
      <c r="J190">
        <f t="shared" si="44"/>
        <v>6.7455682581576795E-7</v>
      </c>
      <c r="K190">
        <f t="shared" si="47"/>
        <v>1.5497246323331882E-6</v>
      </c>
      <c r="L190">
        <f t="shared" si="50"/>
        <v>3.5603322717190373E-6</v>
      </c>
      <c r="M190">
        <f t="shared" si="29"/>
        <v>8.1794956475330304E-6</v>
      </c>
      <c r="N190">
        <f t="shared" si="31"/>
        <v>1.8791546390053201E-5</v>
      </c>
      <c r="O190">
        <f t="shared" si="40"/>
        <v>4.3171636852209169E-5</v>
      </c>
      <c r="P190">
        <f t="shared" si="43"/>
        <v>9.9182376469324112E-5</v>
      </c>
      <c r="Q190">
        <f t="shared" si="46"/>
        <v>2.2786126539001828E-4</v>
      </c>
      <c r="R190">
        <f t="shared" si="49"/>
        <v>5.2348772144211373E-4</v>
      </c>
      <c r="S190">
        <f t="shared" si="52"/>
        <v>1.2026589689634042E-3</v>
      </c>
      <c r="T190">
        <f t="shared" si="30"/>
        <v>2.762984758541386E-3</v>
      </c>
      <c r="U190">
        <f t="shared" si="39"/>
        <v>6.347672094036738E-3</v>
      </c>
      <c r="V190">
        <f t="shared" si="42"/>
        <v>1.4583120984961173E-2</v>
      </c>
      <c r="W190">
        <f t="shared" si="45"/>
        <v>3.3503214172295286E-2</v>
      </c>
      <c r="X190">
        <f t="shared" si="48"/>
        <v>7.6970174012036846E-2</v>
      </c>
      <c r="Y190">
        <f t="shared" si="51"/>
        <v>0.17680382811963441</v>
      </c>
    </row>
    <row r="191" spans="1:25" x14ac:dyDescent="0.2">
      <c r="A191">
        <v>177</v>
      </c>
      <c r="B191">
        <f t="shared" si="32"/>
        <v>17</v>
      </c>
      <c r="C191">
        <f t="shared" si="33"/>
        <v>6</v>
      </c>
      <c r="D191">
        <f t="shared" si="34"/>
        <v>424</v>
      </c>
      <c r="E191">
        <f t="shared" si="35"/>
        <v>-124</v>
      </c>
      <c r="F191" t="e">
        <f t="shared" si="36"/>
        <v>#N/A</v>
      </c>
      <c r="G191" t="e">
        <f t="shared" si="37"/>
        <v>#N/A</v>
      </c>
      <c r="H191">
        <f t="shared" si="38"/>
        <v>1.1652234573312398E-7</v>
      </c>
      <c r="I191">
        <f t="shared" si="41"/>
        <v>2.6769805372807064E-7</v>
      </c>
      <c r="J191">
        <f t="shared" si="44"/>
        <v>6.1500862790668418E-7</v>
      </c>
      <c r="K191">
        <f t="shared" si="47"/>
        <v>1.4129187983707839E-6</v>
      </c>
      <c r="L191">
        <f t="shared" si="50"/>
        <v>3.2460349988658138E-6</v>
      </c>
      <c r="M191">
        <f t="shared" si="29"/>
        <v>7.4574301269199262E-6</v>
      </c>
      <c r="N191">
        <f t="shared" si="31"/>
        <v>1.7132675438596497E-5</v>
      </c>
      <c r="O191">
        <f t="shared" si="40"/>
        <v>3.9360552186027815E-5</v>
      </c>
      <c r="P191">
        <f t="shared" si="43"/>
        <v>9.0426803095730208E-5</v>
      </c>
      <c r="Q191">
        <f t="shared" si="46"/>
        <v>2.0774623992741217E-4</v>
      </c>
      <c r="R191">
        <f t="shared" si="49"/>
        <v>4.7727552812287512E-4</v>
      </c>
      <c r="S191">
        <f t="shared" si="52"/>
        <v>1.0964912280701756E-3</v>
      </c>
      <c r="T191">
        <f t="shared" si="30"/>
        <v>2.5190753399057793E-3</v>
      </c>
      <c r="U191">
        <f t="shared" si="39"/>
        <v>5.7873153981267316E-3</v>
      </c>
      <c r="V191">
        <f t="shared" si="42"/>
        <v>1.329575935535437E-2</v>
      </c>
      <c r="W191">
        <f t="shared" si="45"/>
        <v>3.0545633799864007E-2</v>
      </c>
      <c r="X191">
        <f t="shared" si="48"/>
        <v>7.0175438596235928E-2</v>
      </c>
      <c r="Y191">
        <f t="shared" si="51"/>
        <v>0.16121653858511018</v>
      </c>
    </row>
    <row r="192" spans="1:25" x14ac:dyDescent="0.2">
      <c r="A192">
        <v>178</v>
      </c>
      <c r="B192">
        <f t="shared" si="32"/>
        <v>17</v>
      </c>
      <c r="C192">
        <f t="shared" si="33"/>
        <v>7</v>
      </c>
      <c r="D192">
        <f t="shared" si="34"/>
        <v>426.66666666666669</v>
      </c>
      <c r="E192">
        <f t="shared" si="35"/>
        <v>-126.66666666666669</v>
      </c>
      <c r="F192" t="e">
        <f t="shared" si="36"/>
        <v>#N/A</v>
      </c>
      <c r="G192" t="e">
        <f t="shared" si="37"/>
        <v>#N/A</v>
      </c>
      <c r="H192">
        <f t="shared" si="38"/>
        <v>1.0623604302444465E-7</v>
      </c>
      <c r="I192">
        <f t="shared" si="41"/>
        <v>2.4406633572714764E-7</v>
      </c>
      <c r="J192">
        <f t="shared" si="44"/>
        <v>5.6071719671985624E-7</v>
      </c>
      <c r="K192">
        <f t="shared" si="47"/>
        <v>1.2881898429812955E-6</v>
      </c>
      <c r="L192">
        <f t="shared" si="50"/>
        <v>2.9594831071130065E-6</v>
      </c>
      <c r="M192">
        <f t="shared" si="29"/>
        <v>6.7991067535644493E-6</v>
      </c>
      <c r="N192">
        <f t="shared" si="31"/>
        <v>1.5620245486537432E-5</v>
      </c>
      <c r="O192">
        <f t="shared" si="40"/>
        <v>3.5885900590070813E-5</v>
      </c>
      <c r="P192">
        <f t="shared" si="43"/>
        <v>8.2444149950802967E-5</v>
      </c>
      <c r="Q192">
        <f t="shared" si="46"/>
        <v>1.894069188552325E-4</v>
      </c>
      <c r="R192">
        <f t="shared" si="49"/>
        <v>4.3514283222812459E-4</v>
      </c>
      <c r="S192">
        <f t="shared" si="52"/>
        <v>9.9969571113839523E-4</v>
      </c>
      <c r="T192">
        <f t="shared" si="30"/>
        <v>2.2966976377645312E-3</v>
      </c>
      <c r="U192">
        <f t="shared" si="39"/>
        <v>5.2764255968513873E-3</v>
      </c>
      <c r="V192">
        <f t="shared" si="42"/>
        <v>1.2122042806734871E-2</v>
      </c>
      <c r="W192">
        <f t="shared" si="45"/>
        <v>2.7849141262599974E-2</v>
      </c>
      <c r="X192">
        <f t="shared" si="48"/>
        <v>6.3980525512817063E-2</v>
      </c>
      <c r="Y192">
        <f t="shared" si="51"/>
        <v>0.14698797426010415</v>
      </c>
    </row>
    <row r="193" spans="1:27" x14ac:dyDescent="0.2">
      <c r="A193">
        <v>179</v>
      </c>
      <c r="B193">
        <f t="shared" si="32"/>
        <v>17</v>
      </c>
      <c r="C193">
        <f t="shared" si="33"/>
        <v>8</v>
      </c>
      <c r="D193">
        <f t="shared" si="34"/>
        <v>429.33333333333337</v>
      </c>
      <c r="E193">
        <f t="shared" si="35"/>
        <v>-129.33333333333337</v>
      </c>
      <c r="F193" t="e">
        <f t="shared" si="36"/>
        <v>#N/A</v>
      </c>
      <c r="G193" t="e">
        <f t="shared" si="37"/>
        <v>#N/A</v>
      </c>
      <c r="H193">
        <f t="shared" si="38"/>
        <v>9.6857789520824421E-8</v>
      </c>
      <c r="I193">
        <f t="shared" si="41"/>
        <v>2.2252076698244015E-7</v>
      </c>
      <c r="J193">
        <f t="shared" si="44"/>
        <v>5.1121847797081419E-7</v>
      </c>
      <c r="K193">
        <f t="shared" si="47"/>
        <v>1.1744716493783244E-6</v>
      </c>
      <c r="L193">
        <f t="shared" si="50"/>
        <v>2.6982273032630722E-6</v>
      </c>
      <c r="M193">
        <f t="shared" ref="M193:M256" si="53">$C$11*(EXP(-$C$7*($D193-($M$14-1)*$C$3))-EXP(-$C$5*($D193-($M$14-1)*$C$3)))</f>
        <v>6.1988985293327553E-6</v>
      </c>
      <c r="N193">
        <f t="shared" si="31"/>
        <v>1.4241329086876151E-5</v>
      </c>
      <c r="O193">
        <f t="shared" si="40"/>
        <v>3.2717982590132128E-5</v>
      </c>
      <c r="P193">
        <f t="shared" si="43"/>
        <v>7.5166185560212817E-5</v>
      </c>
      <c r="Q193">
        <f t="shared" si="46"/>
        <v>1.726865474088367E-4</v>
      </c>
      <c r="R193">
        <f t="shared" si="49"/>
        <v>3.9672950587729612E-4</v>
      </c>
      <c r="S193">
        <f t="shared" si="52"/>
        <v>9.1144506156007343E-4</v>
      </c>
      <c r="T193">
        <f t="shared" si="30"/>
        <v>2.0939508857684553E-3</v>
      </c>
      <c r="U193">
        <f t="shared" si="39"/>
        <v>4.8106358758536185E-3</v>
      </c>
      <c r="V193">
        <f t="shared" si="42"/>
        <v>1.105193903416554E-2</v>
      </c>
      <c r="W193">
        <f t="shared" si="45"/>
        <v>2.5390688376146955E-2</v>
      </c>
      <c r="X193">
        <f t="shared" si="48"/>
        <v>5.833248393983835E-2</v>
      </c>
      <c r="Y193">
        <f t="shared" si="51"/>
        <v>0.13401275045313807</v>
      </c>
    </row>
    <row r="194" spans="1:27" x14ac:dyDescent="0.2">
      <c r="A194">
        <v>180</v>
      </c>
      <c r="B194">
        <f t="shared" si="32"/>
        <v>17</v>
      </c>
      <c r="C194">
        <f t="shared" si="33"/>
        <v>9</v>
      </c>
      <c r="D194">
        <f t="shared" si="34"/>
        <v>432</v>
      </c>
      <c r="E194">
        <f t="shared" si="35"/>
        <v>-132</v>
      </c>
      <c r="F194" t="e">
        <f t="shared" si="36"/>
        <v>#N/A</v>
      </c>
      <c r="G194" t="e">
        <f t="shared" si="37"/>
        <v>#N/A</v>
      </c>
      <c r="H194">
        <f t="shared" si="38"/>
        <v>8.8307424898174111E-8</v>
      </c>
      <c r="I194">
        <f t="shared" si="41"/>
        <v>2.0287718742911363E-7</v>
      </c>
      <c r="J194">
        <f t="shared" si="44"/>
        <v>4.6608938293249603E-7</v>
      </c>
      <c r="K194">
        <f t="shared" si="47"/>
        <v>1.0707922149122809E-6</v>
      </c>
      <c r="L194">
        <f t="shared" si="50"/>
        <v>2.4600345116267376E-6</v>
      </c>
      <c r="M194">
        <f t="shared" si="53"/>
        <v>5.6516751934831363E-6</v>
      </c>
      <c r="N194">
        <f t="shared" si="31"/>
        <v>1.2984139995463257E-5</v>
      </c>
      <c r="O194">
        <f t="shared" si="40"/>
        <v>2.9829720507679708E-5</v>
      </c>
      <c r="P194">
        <f t="shared" si="43"/>
        <v>6.8530701754386002E-5</v>
      </c>
      <c r="Q194">
        <f t="shared" si="46"/>
        <v>1.5744220874411129E-4</v>
      </c>
      <c r="R194">
        <f t="shared" si="49"/>
        <v>3.6170721238292089E-4</v>
      </c>
      <c r="S194">
        <f t="shared" si="52"/>
        <v>8.3098495970964812E-4</v>
      </c>
      <c r="T194">
        <f t="shared" si="30"/>
        <v>1.9091021124915007E-3</v>
      </c>
      <c r="U194">
        <f t="shared" si="39"/>
        <v>4.3859649122807032E-3</v>
      </c>
      <c r="V194">
        <f t="shared" si="42"/>
        <v>1.0076301359623119E-2</v>
      </c>
      <c r="W194">
        <f t="shared" si="45"/>
        <v>2.3149261592506919E-2</v>
      </c>
      <c r="X194">
        <f t="shared" si="48"/>
        <v>5.3183037421416487E-2</v>
      </c>
      <c r="Y194">
        <f t="shared" si="51"/>
        <v>0.12218251846832767</v>
      </c>
    </row>
    <row r="195" spans="1:27" s="1" customFormat="1" x14ac:dyDescent="0.2">
      <c r="A195" s="1">
        <v>181</v>
      </c>
      <c r="B195" s="1">
        <f t="shared" si="32"/>
        <v>18</v>
      </c>
      <c r="C195" s="1">
        <f t="shared" si="33"/>
        <v>0</v>
      </c>
      <c r="D195" s="1">
        <f t="shared" si="34"/>
        <v>432</v>
      </c>
      <c r="E195" s="1">
        <f t="shared" si="35"/>
        <v>-132</v>
      </c>
      <c r="F195" s="1" t="e">
        <f t="shared" si="36"/>
        <v>#N/A</v>
      </c>
      <c r="G195" s="1" t="e">
        <f t="shared" si="37"/>
        <v>#N/A</v>
      </c>
      <c r="H195" s="1">
        <f t="shared" si="38"/>
        <v>8.8307424898174111E-8</v>
      </c>
      <c r="I195" s="1">
        <f t="shared" si="41"/>
        <v>2.0287718742911363E-7</v>
      </c>
      <c r="J195" s="1">
        <f t="shared" si="44"/>
        <v>4.6608938293249603E-7</v>
      </c>
      <c r="K195" s="1">
        <f t="shared" si="47"/>
        <v>1.0707922149122809E-6</v>
      </c>
      <c r="L195" s="1">
        <f t="shared" si="50"/>
        <v>2.4600345116267376E-6</v>
      </c>
      <c r="M195" s="1">
        <f t="shared" si="53"/>
        <v>5.6516751934831363E-6</v>
      </c>
      <c r="N195" s="1">
        <f t="shared" si="31"/>
        <v>1.2984139995463257E-5</v>
      </c>
      <c r="O195" s="1">
        <f t="shared" si="40"/>
        <v>2.9829720507679708E-5</v>
      </c>
      <c r="P195" s="1">
        <f t="shared" si="43"/>
        <v>6.8530701754386002E-5</v>
      </c>
      <c r="Q195" s="1">
        <f t="shared" si="46"/>
        <v>1.5744220874411129E-4</v>
      </c>
      <c r="R195" s="1">
        <f t="shared" si="49"/>
        <v>3.6170721238292089E-4</v>
      </c>
      <c r="S195" s="1">
        <f t="shared" si="52"/>
        <v>8.3098495970964812E-4</v>
      </c>
      <c r="T195" s="1">
        <f t="shared" si="30"/>
        <v>1.9091021124915007E-3</v>
      </c>
      <c r="U195" s="1">
        <f t="shared" si="39"/>
        <v>4.3859649122807032E-3</v>
      </c>
      <c r="V195" s="1">
        <f t="shared" si="42"/>
        <v>1.0076301359623119E-2</v>
      </c>
      <c r="W195" s="1">
        <f t="shared" si="45"/>
        <v>2.3149261592506919E-2</v>
      </c>
      <c r="X195" s="1">
        <f t="shared" si="48"/>
        <v>5.3183037421416487E-2</v>
      </c>
      <c r="Y195" s="1">
        <f t="shared" si="51"/>
        <v>0.12218251846832767</v>
      </c>
      <c r="Z195" s="1">
        <f t="shared" ref="Z195:Z258" si="54">$C$11*(EXP(-$C$7*($D195-($Z$14-1)*$C$3))-EXP(-$C$5*($D195-($Z$14-1)*$C$3)))</f>
        <v>0</v>
      </c>
    </row>
    <row r="196" spans="1:27" x14ac:dyDescent="0.2">
      <c r="A196">
        <v>182</v>
      </c>
      <c r="B196">
        <f t="shared" si="32"/>
        <v>18</v>
      </c>
      <c r="C196">
        <f t="shared" si="33"/>
        <v>1</v>
      </c>
      <c r="D196">
        <f t="shared" si="34"/>
        <v>434.66666666666663</v>
      </c>
      <c r="E196">
        <f t="shared" si="35"/>
        <v>-134.66666666666663</v>
      </c>
      <c r="F196" t="e">
        <f t="shared" si="36"/>
        <v>#N/A</v>
      </c>
      <c r="G196" t="e">
        <f t="shared" si="37"/>
        <v>#N/A</v>
      </c>
      <c r="H196">
        <f t="shared" si="38"/>
        <v>8.0511865186331221E-8</v>
      </c>
      <c r="I196">
        <f t="shared" si="41"/>
        <v>1.8496769419456349E-7</v>
      </c>
      <c r="J196">
        <f t="shared" si="44"/>
        <v>4.2494417209777946E-7</v>
      </c>
      <c r="K196">
        <f t="shared" si="47"/>
        <v>9.7626534290859079E-7</v>
      </c>
      <c r="L196">
        <f t="shared" si="50"/>
        <v>2.2428687868794292E-6</v>
      </c>
      <c r="M196">
        <f t="shared" si="53"/>
        <v>5.1527593719251922E-6</v>
      </c>
      <c r="N196">
        <f t="shared" si="31"/>
        <v>1.1837932428452048E-5</v>
      </c>
      <c r="O196">
        <f t="shared" si="40"/>
        <v>2.7196427014257848E-5</v>
      </c>
      <c r="P196">
        <f t="shared" si="43"/>
        <v>6.2480981946149851E-5</v>
      </c>
      <c r="Q196">
        <f t="shared" si="46"/>
        <v>1.4354360236028352E-4</v>
      </c>
      <c r="R196">
        <f t="shared" si="49"/>
        <v>3.2977659980321246E-4</v>
      </c>
      <c r="S196">
        <f t="shared" si="52"/>
        <v>7.5762767542093086E-4</v>
      </c>
      <c r="T196">
        <f t="shared" si="30"/>
        <v>1.7405713289125018E-3</v>
      </c>
      <c r="U196">
        <f t="shared" si="39"/>
        <v>3.9987828445535887E-3</v>
      </c>
      <c r="V196">
        <f t="shared" si="42"/>
        <v>9.1867905510581438E-3</v>
      </c>
      <c r="W196">
        <f t="shared" si="45"/>
        <v>2.110570238740558E-2</v>
      </c>
      <c r="X196">
        <f t="shared" si="48"/>
        <v>4.8488171226939422E-2</v>
      </c>
      <c r="Y196">
        <f t="shared" si="51"/>
        <v>0.11139656241541251</v>
      </c>
      <c r="Z196">
        <f t="shared" si="54"/>
        <v>0.21171434591476623</v>
      </c>
    </row>
    <row r="197" spans="1:27" x14ac:dyDescent="0.2">
      <c r="A197">
        <v>183</v>
      </c>
      <c r="B197">
        <f t="shared" si="32"/>
        <v>18</v>
      </c>
      <c r="C197">
        <f t="shared" si="33"/>
        <v>2</v>
      </c>
      <c r="D197">
        <f t="shared" si="34"/>
        <v>437.33333333333331</v>
      </c>
      <c r="E197">
        <f t="shared" si="35"/>
        <v>-137.33333333333331</v>
      </c>
      <c r="F197" t="e">
        <f t="shared" si="36"/>
        <v>#N/A</v>
      </c>
      <c r="G197" t="e">
        <f t="shared" si="37"/>
        <v>#N/A</v>
      </c>
      <c r="H197">
        <f t="shared" si="38"/>
        <v>7.3404478086145514E-8</v>
      </c>
      <c r="I197">
        <f t="shared" si="41"/>
        <v>1.6863920645394254E-7</v>
      </c>
      <c r="J197">
        <f t="shared" si="44"/>
        <v>3.8743115808329837E-7</v>
      </c>
      <c r="K197">
        <f t="shared" si="47"/>
        <v>8.9008306792976069E-7</v>
      </c>
      <c r="L197">
        <f t="shared" si="50"/>
        <v>2.044873911883261E-6</v>
      </c>
      <c r="M197">
        <f t="shared" si="53"/>
        <v>4.6978865975133078E-6</v>
      </c>
      <c r="N197">
        <f t="shared" si="31"/>
        <v>1.0792909213052309E-5</v>
      </c>
      <c r="O197">
        <f t="shared" si="40"/>
        <v>2.4795594117331065E-5</v>
      </c>
      <c r="P197">
        <f t="shared" si="43"/>
        <v>5.6965316347504718E-5</v>
      </c>
      <c r="Q197">
        <f t="shared" si="46"/>
        <v>1.3087193036052876E-4</v>
      </c>
      <c r="R197">
        <f t="shared" si="49"/>
        <v>3.0066474224085186E-4</v>
      </c>
      <c r="S197">
        <f t="shared" si="52"/>
        <v>6.9074618963534758E-4</v>
      </c>
      <c r="T197">
        <f t="shared" si="30"/>
        <v>1.5869180235091877E-3</v>
      </c>
      <c r="U197">
        <f t="shared" si="39"/>
        <v>3.6457802462403002E-3</v>
      </c>
      <c r="V197">
        <f t="shared" si="42"/>
        <v>8.375803543073837E-3</v>
      </c>
      <c r="W197">
        <f t="shared" si="45"/>
        <v>1.9242543503414505E-2</v>
      </c>
      <c r="X197">
        <f t="shared" si="48"/>
        <v>4.4207756136662224E-2</v>
      </c>
      <c r="Y197">
        <f t="shared" si="51"/>
        <v>0.10156275308960346</v>
      </c>
      <c r="Z197">
        <f t="shared" si="54"/>
        <v>0.22636765044372906</v>
      </c>
    </row>
    <row r="198" spans="1:27" x14ac:dyDescent="0.2">
      <c r="A198">
        <v>184</v>
      </c>
      <c r="B198">
        <f t="shared" si="32"/>
        <v>18</v>
      </c>
      <c r="C198">
        <f t="shared" si="33"/>
        <v>3</v>
      </c>
      <c r="D198">
        <f t="shared" si="34"/>
        <v>440</v>
      </c>
      <c r="E198">
        <f t="shared" si="35"/>
        <v>-140</v>
      </c>
      <c r="F198" t="e">
        <f t="shared" si="36"/>
        <v>#N/A</v>
      </c>
      <c r="G198" t="e">
        <f t="shared" si="37"/>
        <v>#N/A</v>
      </c>
      <c r="H198">
        <f t="shared" si="38"/>
        <v>6.6924513432017646E-8</v>
      </c>
      <c r="I198">
        <f t="shared" si="41"/>
        <v>1.5375215697667134E-7</v>
      </c>
      <c r="J198">
        <f t="shared" si="44"/>
        <v>3.532296995926965E-7</v>
      </c>
      <c r="K198">
        <f t="shared" si="47"/>
        <v>8.1150874971645335E-7</v>
      </c>
      <c r="L198">
        <f t="shared" si="50"/>
        <v>1.8643575317299811E-6</v>
      </c>
      <c r="M198">
        <f t="shared" si="53"/>
        <v>4.2831688596491243E-6</v>
      </c>
      <c r="N198">
        <f t="shared" si="31"/>
        <v>9.8401380465069519E-6</v>
      </c>
      <c r="O198">
        <f t="shared" si="40"/>
        <v>2.2606700773932549E-5</v>
      </c>
      <c r="P198">
        <f t="shared" si="43"/>
        <v>5.1936559981853035E-5</v>
      </c>
      <c r="Q198">
        <f t="shared" si="46"/>
        <v>1.1931888203071885E-4</v>
      </c>
      <c r="R198">
        <f t="shared" si="49"/>
        <v>2.7412280701754406E-4</v>
      </c>
      <c r="S198">
        <f t="shared" si="52"/>
        <v>6.297688349764446E-4</v>
      </c>
      <c r="T198">
        <f t="shared" si="30"/>
        <v>1.4468288495316827E-3</v>
      </c>
      <c r="U198">
        <f t="shared" si="39"/>
        <v>3.3239398388385934E-3</v>
      </c>
      <c r="V198">
        <f t="shared" si="42"/>
        <v>7.6364084499660045E-3</v>
      </c>
      <c r="W198">
        <f t="shared" si="45"/>
        <v>1.7543859649122806E-2</v>
      </c>
      <c r="X198">
        <f t="shared" si="48"/>
        <v>4.0305205438492468E-2</v>
      </c>
      <c r="Y198">
        <f t="shared" si="51"/>
        <v>9.2597046304671707E-2</v>
      </c>
      <c r="Z198">
        <f t="shared" si="54"/>
        <v>0.21163565845759974</v>
      </c>
    </row>
    <row r="199" spans="1:27" x14ac:dyDescent="0.2">
      <c r="A199">
        <v>185</v>
      </c>
      <c r="B199">
        <f t="shared" si="32"/>
        <v>18</v>
      </c>
      <c r="C199">
        <f t="shared" si="33"/>
        <v>4</v>
      </c>
      <c r="D199">
        <f t="shared" si="34"/>
        <v>442.66666666666663</v>
      </c>
      <c r="E199">
        <f t="shared" si="35"/>
        <v>-142.66666666666663</v>
      </c>
      <c r="F199" t="e">
        <f t="shared" si="36"/>
        <v>#N/A</v>
      </c>
      <c r="G199" t="e">
        <f t="shared" si="37"/>
        <v>#N/A</v>
      </c>
      <c r="H199">
        <f t="shared" si="38"/>
        <v>6.1016583931787004E-8</v>
      </c>
      <c r="I199">
        <f t="shared" si="41"/>
        <v>1.4017929917996454E-7</v>
      </c>
      <c r="J199">
        <f t="shared" si="44"/>
        <v>3.2204746074532494E-7</v>
      </c>
      <c r="K199">
        <f t="shared" si="47"/>
        <v>7.3987077677825417E-7</v>
      </c>
      <c r="L199">
        <f t="shared" si="50"/>
        <v>1.6997766883911151E-6</v>
      </c>
      <c r="M199">
        <f t="shared" si="53"/>
        <v>3.905061371634364E-6</v>
      </c>
      <c r="N199">
        <f t="shared" si="31"/>
        <v>8.9714751475177185E-6</v>
      </c>
      <c r="O199">
        <f t="shared" si="40"/>
        <v>2.0611037487700776E-5</v>
      </c>
      <c r="P199">
        <f t="shared" si="43"/>
        <v>4.7351729713808206E-5</v>
      </c>
      <c r="Q199">
        <f t="shared" si="46"/>
        <v>1.0878570805703143E-4</v>
      </c>
      <c r="R199">
        <f t="shared" si="49"/>
        <v>2.499239277845994E-4</v>
      </c>
      <c r="S199">
        <f t="shared" si="52"/>
        <v>5.7417440944113431E-4</v>
      </c>
      <c r="T199">
        <f t="shared" ref="T199:T262" si="55">$C$11*(EXP(-$C$7*($D199-($T$14-1)*$C$3))-EXP(-$C$5*($D199-($T$14-1)*$C$3)))</f>
        <v>1.319106399212849E-3</v>
      </c>
      <c r="U199">
        <f t="shared" si="39"/>
        <v>3.0305107016837239E-3</v>
      </c>
      <c r="V199">
        <f t="shared" si="42"/>
        <v>6.9622853156500082E-3</v>
      </c>
      <c r="W199">
        <f t="shared" si="45"/>
        <v>1.5995131378214355E-2</v>
      </c>
      <c r="X199">
        <f t="shared" si="48"/>
        <v>3.6747162204232561E-2</v>
      </c>
      <c r="Y199">
        <f t="shared" si="51"/>
        <v>8.442280953932943E-2</v>
      </c>
      <c r="Z199">
        <f t="shared" si="54"/>
        <v>0.19377999836034945</v>
      </c>
    </row>
    <row r="200" spans="1:27" x14ac:dyDescent="0.2">
      <c r="A200">
        <v>186</v>
      </c>
      <c r="B200">
        <f t="shared" si="32"/>
        <v>18</v>
      </c>
      <c r="C200">
        <f t="shared" si="33"/>
        <v>5</v>
      </c>
      <c r="D200">
        <f t="shared" si="34"/>
        <v>445.33333333333337</v>
      </c>
      <c r="E200">
        <f t="shared" si="35"/>
        <v>-145.33333333333337</v>
      </c>
      <c r="F200" t="e">
        <f t="shared" si="36"/>
        <v>#N/A</v>
      </c>
      <c r="G200" t="e">
        <f t="shared" si="37"/>
        <v>#N/A</v>
      </c>
      <c r="H200">
        <f t="shared" si="38"/>
        <v>5.5630191745610023E-8</v>
      </c>
      <c r="I200">
        <f t="shared" si="41"/>
        <v>1.2780461949270376E-7</v>
      </c>
      <c r="J200">
        <f t="shared" si="44"/>
        <v>2.936179123445811E-7</v>
      </c>
      <c r="K200">
        <f t="shared" si="47"/>
        <v>6.7455682581576795E-7</v>
      </c>
      <c r="L200">
        <f t="shared" si="50"/>
        <v>1.5497246323331882E-6</v>
      </c>
      <c r="M200">
        <f t="shared" si="53"/>
        <v>3.5603322717190373E-6</v>
      </c>
      <c r="N200">
        <f t="shared" si="31"/>
        <v>8.1794956475330304E-6</v>
      </c>
      <c r="O200">
        <f t="shared" si="40"/>
        <v>1.8791546390053201E-5</v>
      </c>
      <c r="P200">
        <f t="shared" si="43"/>
        <v>4.3171636852209169E-5</v>
      </c>
      <c r="Q200">
        <f t="shared" si="46"/>
        <v>9.9182376469324112E-5</v>
      </c>
      <c r="R200">
        <f t="shared" si="49"/>
        <v>2.2786126539001828E-4</v>
      </c>
      <c r="S200">
        <f t="shared" si="52"/>
        <v>5.2348772144211373E-4</v>
      </c>
      <c r="T200">
        <f t="shared" si="55"/>
        <v>1.2026589689634042E-3</v>
      </c>
      <c r="U200">
        <f t="shared" si="39"/>
        <v>2.762984758541386E-3</v>
      </c>
      <c r="V200">
        <f t="shared" si="42"/>
        <v>6.347672094036738E-3</v>
      </c>
      <c r="W200">
        <f t="shared" si="45"/>
        <v>1.4583120984961173E-2</v>
      </c>
      <c r="X200">
        <f t="shared" si="48"/>
        <v>3.3503214172295286E-2</v>
      </c>
      <c r="Y200">
        <f t="shared" si="51"/>
        <v>7.6970174012036846E-2</v>
      </c>
      <c r="Z200">
        <f t="shared" si="54"/>
        <v>0.17680382811963441</v>
      </c>
    </row>
    <row r="201" spans="1:27" x14ac:dyDescent="0.2">
      <c r="A201">
        <v>187</v>
      </c>
      <c r="B201">
        <f t="shared" si="32"/>
        <v>18</v>
      </c>
      <c r="C201">
        <f t="shared" si="33"/>
        <v>6</v>
      </c>
      <c r="D201">
        <f t="shared" si="34"/>
        <v>448</v>
      </c>
      <c r="E201">
        <f t="shared" si="35"/>
        <v>-148</v>
      </c>
      <c r="F201" t="e">
        <f t="shared" si="36"/>
        <v>#N/A</v>
      </c>
      <c r="G201" t="e">
        <f t="shared" si="37"/>
        <v>#N/A</v>
      </c>
      <c r="H201">
        <f t="shared" si="38"/>
        <v>5.07192968572784E-8</v>
      </c>
      <c r="I201">
        <f t="shared" si="41"/>
        <v>1.1652234573312398E-7</v>
      </c>
      <c r="J201">
        <f t="shared" si="44"/>
        <v>2.6769805372807064E-7</v>
      </c>
      <c r="K201">
        <f t="shared" si="47"/>
        <v>6.1500862790668418E-7</v>
      </c>
      <c r="L201">
        <f t="shared" si="50"/>
        <v>1.4129187983707839E-6</v>
      </c>
      <c r="M201">
        <f t="shared" si="53"/>
        <v>3.2460349988658138E-6</v>
      </c>
      <c r="N201">
        <f t="shared" si="31"/>
        <v>7.4574301269199262E-6</v>
      </c>
      <c r="O201">
        <f t="shared" si="40"/>
        <v>1.7132675438596497E-5</v>
      </c>
      <c r="P201">
        <f t="shared" si="43"/>
        <v>3.9360552186027815E-5</v>
      </c>
      <c r="Q201">
        <f t="shared" si="46"/>
        <v>9.0426803095730208E-5</v>
      </c>
      <c r="R201">
        <f t="shared" si="49"/>
        <v>2.0774623992741217E-4</v>
      </c>
      <c r="S201">
        <f t="shared" si="52"/>
        <v>4.7727552812287512E-4</v>
      </c>
      <c r="T201">
        <f t="shared" si="55"/>
        <v>1.0964912280701756E-3</v>
      </c>
      <c r="U201">
        <f t="shared" si="39"/>
        <v>2.5190753399057793E-3</v>
      </c>
      <c r="V201">
        <f t="shared" si="42"/>
        <v>5.7873153981267316E-3</v>
      </c>
      <c r="W201">
        <f t="shared" si="45"/>
        <v>1.329575935535437E-2</v>
      </c>
      <c r="X201">
        <f t="shared" si="48"/>
        <v>3.0545633799864007E-2</v>
      </c>
      <c r="Y201">
        <f t="shared" si="51"/>
        <v>7.0175438596235928E-2</v>
      </c>
      <c r="Z201">
        <f t="shared" si="54"/>
        <v>0.16121653858511018</v>
      </c>
    </row>
    <row r="202" spans="1:27" x14ac:dyDescent="0.2">
      <c r="A202">
        <v>188</v>
      </c>
      <c r="B202">
        <f t="shared" si="32"/>
        <v>18</v>
      </c>
      <c r="C202">
        <f t="shared" si="33"/>
        <v>7</v>
      </c>
      <c r="D202">
        <f t="shared" si="34"/>
        <v>450.66666666666669</v>
      </c>
      <c r="E202">
        <f t="shared" si="35"/>
        <v>-150.66666666666669</v>
      </c>
      <c r="F202" t="e">
        <f t="shared" si="36"/>
        <v>#N/A</v>
      </c>
      <c r="G202" t="e">
        <f t="shared" si="37"/>
        <v>#N/A</v>
      </c>
      <c r="H202">
        <f t="shared" si="38"/>
        <v>4.6241923548640779E-8</v>
      </c>
      <c r="I202">
        <f t="shared" si="41"/>
        <v>1.0623604302444465E-7</v>
      </c>
      <c r="J202">
        <f t="shared" si="44"/>
        <v>2.4406633572714764E-7</v>
      </c>
      <c r="K202">
        <f t="shared" si="47"/>
        <v>5.6071719671985624E-7</v>
      </c>
      <c r="L202">
        <f t="shared" si="50"/>
        <v>1.2881898429812955E-6</v>
      </c>
      <c r="M202">
        <f t="shared" si="53"/>
        <v>2.9594831071130065E-6</v>
      </c>
      <c r="N202">
        <f t="shared" si="31"/>
        <v>6.7991067535644493E-6</v>
      </c>
      <c r="O202">
        <f t="shared" si="40"/>
        <v>1.5620245486537432E-5</v>
      </c>
      <c r="P202">
        <f t="shared" si="43"/>
        <v>3.5885900590070813E-5</v>
      </c>
      <c r="Q202">
        <f t="shared" si="46"/>
        <v>8.2444149950802967E-5</v>
      </c>
      <c r="R202">
        <f t="shared" si="49"/>
        <v>1.894069188552325E-4</v>
      </c>
      <c r="S202">
        <f t="shared" si="52"/>
        <v>4.3514283222812459E-4</v>
      </c>
      <c r="T202">
        <f t="shared" si="55"/>
        <v>9.9969571113839523E-4</v>
      </c>
      <c r="U202">
        <f t="shared" si="39"/>
        <v>2.2966976377645312E-3</v>
      </c>
      <c r="V202">
        <f t="shared" si="42"/>
        <v>5.2764255968513873E-3</v>
      </c>
      <c r="W202">
        <f t="shared" si="45"/>
        <v>1.2122042806734871E-2</v>
      </c>
      <c r="X202">
        <f t="shared" si="48"/>
        <v>2.7849141262599974E-2</v>
      </c>
      <c r="Y202">
        <f t="shared" si="51"/>
        <v>6.3980525512817063E-2</v>
      </c>
      <c r="Z202">
        <f t="shared" si="54"/>
        <v>0.14698797426010415</v>
      </c>
    </row>
    <row r="203" spans="1:27" x14ac:dyDescent="0.2">
      <c r="A203">
        <v>189</v>
      </c>
      <c r="B203">
        <f t="shared" si="32"/>
        <v>18</v>
      </c>
      <c r="C203">
        <f t="shared" si="33"/>
        <v>8</v>
      </c>
      <c r="D203">
        <f t="shared" si="34"/>
        <v>453.33333333333337</v>
      </c>
      <c r="E203">
        <f t="shared" si="35"/>
        <v>-153.33333333333337</v>
      </c>
      <c r="F203" t="e">
        <f t="shared" si="36"/>
        <v>#N/A</v>
      </c>
      <c r="G203" t="e">
        <f t="shared" si="37"/>
        <v>#N/A</v>
      </c>
      <c r="H203">
        <f t="shared" si="38"/>
        <v>4.2159801613485557E-8</v>
      </c>
      <c r="I203">
        <f t="shared" si="41"/>
        <v>9.6857789520824421E-8</v>
      </c>
      <c r="J203">
        <f t="shared" si="44"/>
        <v>2.2252076698244015E-7</v>
      </c>
      <c r="K203">
        <f t="shared" si="47"/>
        <v>5.1121847797081419E-7</v>
      </c>
      <c r="L203">
        <f t="shared" si="50"/>
        <v>1.1744716493783244E-6</v>
      </c>
      <c r="M203">
        <f t="shared" si="53"/>
        <v>2.6982273032630722E-6</v>
      </c>
      <c r="N203">
        <f t="shared" ref="N203:N266" si="56">$C$11*(EXP(-$C$7*($D203-($N$14-1)*$C$3))-EXP(-$C$5*($D203-($N$14-1)*$C$3)))</f>
        <v>6.1988985293327553E-6</v>
      </c>
      <c r="O203">
        <f t="shared" si="40"/>
        <v>1.4241329086876151E-5</v>
      </c>
      <c r="P203">
        <f t="shared" si="43"/>
        <v>3.2717982590132128E-5</v>
      </c>
      <c r="Q203">
        <f t="shared" si="46"/>
        <v>7.5166185560212817E-5</v>
      </c>
      <c r="R203">
        <f t="shared" si="49"/>
        <v>1.726865474088367E-4</v>
      </c>
      <c r="S203">
        <f t="shared" si="52"/>
        <v>3.9672950587729612E-4</v>
      </c>
      <c r="T203">
        <f t="shared" si="55"/>
        <v>9.1144506156007343E-4</v>
      </c>
      <c r="U203">
        <f t="shared" si="39"/>
        <v>2.0939508857684553E-3</v>
      </c>
      <c r="V203">
        <f t="shared" si="42"/>
        <v>4.8106358758536185E-3</v>
      </c>
      <c r="W203">
        <f t="shared" si="45"/>
        <v>1.105193903416554E-2</v>
      </c>
      <c r="X203">
        <f t="shared" si="48"/>
        <v>2.5390688376146955E-2</v>
      </c>
      <c r="Y203">
        <f t="shared" si="51"/>
        <v>5.833248393983835E-2</v>
      </c>
      <c r="Z203">
        <f t="shared" si="54"/>
        <v>0.13401275045313807</v>
      </c>
    </row>
    <row r="204" spans="1:27" x14ac:dyDescent="0.2">
      <c r="A204">
        <v>190</v>
      </c>
      <c r="B204">
        <f t="shared" si="32"/>
        <v>18</v>
      </c>
      <c r="C204">
        <f t="shared" si="33"/>
        <v>9</v>
      </c>
      <c r="D204">
        <f t="shared" si="34"/>
        <v>456</v>
      </c>
      <c r="E204">
        <f t="shared" si="35"/>
        <v>-156</v>
      </c>
      <c r="F204" t="e">
        <f t="shared" si="36"/>
        <v>#N/A</v>
      </c>
      <c r="G204" t="e">
        <f t="shared" si="37"/>
        <v>#N/A</v>
      </c>
      <c r="H204">
        <f t="shared" si="38"/>
        <v>3.8438039244167821E-8</v>
      </c>
      <c r="I204">
        <f t="shared" si="41"/>
        <v>8.8307424898174111E-8</v>
      </c>
      <c r="J204">
        <f t="shared" si="44"/>
        <v>2.0287718742911363E-7</v>
      </c>
      <c r="K204">
        <f t="shared" si="47"/>
        <v>4.6608938293249603E-7</v>
      </c>
      <c r="L204">
        <f t="shared" si="50"/>
        <v>1.0707922149122809E-6</v>
      </c>
      <c r="M204">
        <f t="shared" si="53"/>
        <v>2.4600345116267376E-6</v>
      </c>
      <c r="N204">
        <f t="shared" si="56"/>
        <v>5.6516751934831363E-6</v>
      </c>
      <c r="O204">
        <f t="shared" si="40"/>
        <v>1.2984139995463257E-5</v>
      </c>
      <c r="P204">
        <f t="shared" si="43"/>
        <v>2.9829720507679708E-5</v>
      </c>
      <c r="Q204">
        <f t="shared" si="46"/>
        <v>6.8530701754386002E-5</v>
      </c>
      <c r="R204">
        <f t="shared" si="49"/>
        <v>1.5744220874411129E-4</v>
      </c>
      <c r="S204">
        <f t="shared" si="52"/>
        <v>3.6170721238292089E-4</v>
      </c>
      <c r="T204">
        <f t="shared" si="55"/>
        <v>8.3098495970964812E-4</v>
      </c>
      <c r="U204">
        <f t="shared" si="39"/>
        <v>1.9091021124915007E-3</v>
      </c>
      <c r="V204">
        <f t="shared" si="42"/>
        <v>4.3859649122807032E-3</v>
      </c>
      <c r="W204">
        <f t="shared" si="45"/>
        <v>1.0076301359623119E-2</v>
      </c>
      <c r="X204">
        <f t="shared" si="48"/>
        <v>2.3149261592506919E-2</v>
      </c>
      <c r="Y204">
        <f t="shared" si="51"/>
        <v>5.3183037421416487E-2</v>
      </c>
      <c r="Z204">
        <f t="shared" si="54"/>
        <v>0.12218251846832767</v>
      </c>
    </row>
    <row r="205" spans="1:27" s="1" customFormat="1" x14ac:dyDescent="0.2">
      <c r="A205" s="1">
        <v>191</v>
      </c>
      <c r="B205" s="1">
        <f t="shared" si="32"/>
        <v>19</v>
      </c>
      <c r="C205" s="1">
        <f t="shared" si="33"/>
        <v>0</v>
      </c>
      <c r="D205" s="1">
        <f t="shared" si="34"/>
        <v>456</v>
      </c>
      <c r="E205" s="1">
        <f t="shared" si="35"/>
        <v>-156</v>
      </c>
      <c r="F205" s="1" t="e">
        <f t="shared" si="36"/>
        <v>#N/A</v>
      </c>
      <c r="G205" s="1" t="e">
        <f t="shared" si="37"/>
        <v>#N/A</v>
      </c>
      <c r="H205" s="1">
        <f t="shared" si="38"/>
        <v>3.8438039244167821E-8</v>
      </c>
      <c r="I205" s="1">
        <f t="shared" si="41"/>
        <v>8.8307424898174111E-8</v>
      </c>
      <c r="J205" s="1">
        <f t="shared" si="44"/>
        <v>2.0287718742911363E-7</v>
      </c>
      <c r="K205" s="1">
        <f t="shared" si="47"/>
        <v>4.6608938293249603E-7</v>
      </c>
      <c r="L205" s="1">
        <f t="shared" si="50"/>
        <v>1.0707922149122809E-6</v>
      </c>
      <c r="M205" s="1">
        <f t="shared" si="53"/>
        <v>2.4600345116267376E-6</v>
      </c>
      <c r="N205" s="1">
        <f t="shared" si="56"/>
        <v>5.6516751934831363E-6</v>
      </c>
      <c r="O205" s="1">
        <f t="shared" si="40"/>
        <v>1.2984139995463257E-5</v>
      </c>
      <c r="P205" s="1">
        <f t="shared" si="43"/>
        <v>2.9829720507679708E-5</v>
      </c>
      <c r="Q205" s="1">
        <f t="shared" si="46"/>
        <v>6.8530701754386002E-5</v>
      </c>
      <c r="R205" s="1">
        <f t="shared" si="49"/>
        <v>1.5744220874411129E-4</v>
      </c>
      <c r="S205" s="1">
        <f t="shared" si="52"/>
        <v>3.6170721238292089E-4</v>
      </c>
      <c r="T205" s="1">
        <f t="shared" si="55"/>
        <v>8.3098495970964812E-4</v>
      </c>
      <c r="U205" s="1">
        <f t="shared" si="39"/>
        <v>1.9091021124915007E-3</v>
      </c>
      <c r="V205" s="1">
        <f t="shared" si="42"/>
        <v>4.3859649122807032E-3</v>
      </c>
      <c r="W205" s="1">
        <f t="shared" si="45"/>
        <v>1.0076301359623119E-2</v>
      </c>
      <c r="X205" s="1">
        <f t="shared" si="48"/>
        <v>2.3149261592506919E-2</v>
      </c>
      <c r="Y205" s="1">
        <f t="shared" si="51"/>
        <v>5.3183037421416487E-2</v>
      </c>
      <c r="Z205" s="1">
        <f t="shared" si="54"/>
        <v>0.12218251846832767</v>
      </c>
      <c r="AA205" s="1">
        <f t="shared" ref="AA205:AA268" si="57">$C$11*(EXP(-$C$7*($D205-($AA$14-1)*$C$3))-EXP(-$C$5*($D205-($AA$14-1)*$C$3)))</f>
        <v>0</v>
      </c>
    </row>
    <row r="206" spans="1:27" x14ac:dyDescent="0.2">
      <c r="A206">
        <v>192</v>
      </c>
      <c r="B206">
        <f t="shared" si="32"/>
        <v>19</v>
      </c>
      <c r="C206">
        <f t="shared" si="33"/>
        <v>1</v>
      </c>
      <c r="D206">
        <f t="shared" si="34"/>
        <v>458.66666666666663</v>
      </c>
      <c r="E206">
        <f t="shared" si="35"/>
        <v>-158.66666666666663</v>
      </c>
      <c r="F206" t="e">
        <f t="shared" si="36"/>
        <v>#N/A</v>
      </c>
      <c r="G206" t="e">
        <f t="shared" si="37"/>
        <v>#N/A</v>
      </c>
      <c r="H206">
        <f t="shared" si="38"/>
        <v>3.5044824794991128E-8</v>
      </c>
      <c r="I206">
        <f t="shared" si="41"/>
        <v>8.0511865186331221E-8</v>
      </c>
      <c r="J206">
        <f t="shared" si="44"/>
        <v>1.8496769419456349E-7</v>
      </c>
      <c r="K206">
        <f t="shared" si="47"/>
        <v>4.2494417209777946E-7</v>
      </c>
      <c r="L206">
        <f t="shared" si="50"/>
        <v>9.7626534290859079E-7</v>
      </c>
      <c r="M206">
        <f t="shared" si="53"/>
        <v>2.2428687868794292E-6</v>
      </c>
      <c r="N206">
        <f t="shared" si="56"/>
        <v>5.1527593719251922E-6</v>
      </c>
      <c r="O206">
        <f t="shared" si="40"/>
        <v>1.1837932428452048E-5</v>
      </c>
      <c r="P206">
        <f t="shared" si="43"/>
        <v>2.7196427014257848E-5</v>
      </c>
      <c r="Q206">
        <f t="shared" si="46"/>
        <v>6.2480981946149851E-5</v>
      </c>
      <c r="R206">
        <f t="shared" si="49"/>
        <v>1.4354360236028352E-4</v>
      </c>
      <c r="S206">
        <f t="shared" si="52"/>
        <v>3.2977659980321246E-4</v>
      </c>
      <c r="T206">
        <f t="shared" si="55"/>
        <v>7.5762767542093086E-4</v>
      </c>
      <c r="U206">
        <f t="shared" si="39"/>
        <v>1.7405713289125018E-3</v>
      </c>
      <c r="V206">
        <f t="shared" si="42"/>
        <v>3.9987828445535887E-3</v>
      </c>
      <c r="W206">
        <f t="shared" si="45"/>
        <v>9.1867905510581438E-3</v>
      </c>
      <c r="X206">
        <f t="shared" si="48"/>
        <v>2.110570238740558E-2</v>
      </c>
      <c r="Y206">
        <f t="shared" si="51"/>
        <v>4.8488171226939422E-2</v>
      </c>
      <c r="Z206">
        <f t="shared" si="54"/>
        <v>0.11139656241541251</v>
      </c>
      <c r="AA206">
        <f t="shared" si="57"/>
        <v>0.21171434591476623</v>
      </c>
    </row>
    <row r="207" spans="1:27" x14ac:dyDescent="0.2">
      <c r="A207">
        <v>193</v>
      </c>
      <c r="B207">
        <f t="shared" ref="B207:B270" si="58">FLOOR(A207-1,10)/10</f>
        <v>19</v>
      </c>
      <c r="C207">
        <f t="shared" ref="C207:C270" si="59">MOD(A207-1,10)</f>
        <v>2</v>
      </c>
      <c r="D207">
        <f t="shared" ref="D207:D270" si="60">(B207+C207/9)*$C$3</f>
        <v>461.33333333333331</v>
      </c>
      <c r="E207">
        <f t="shared" ref="E207:E270" si="61">$G$11-D207</f>
        <v>-161.33333333333331</v>
      </c>
      <c r="F207" t="e">
        <f t="shared" ref="F207:F270" si="62">IF(E207&lt;0,NA(),D207)</f>
        <v>#N/A</v>
      </c>
      <c r="G207" t="e">
        <f t="shared" ref="G207:G270" si="63">IF(E207&lt;0,NA(),SUM(H207:AZ207))</f>
        <v>#N/A</v>
      </c>
      <c r="H207">
        <f t="shared" ref="H207:H270" si="64">$C$10*(EXP(-$C$7*D207)-EXP(-$C$5*D207))</f>
        <v>3.1951154873175993E-8</v>
      </c>
      <c r="I207">
        <f t="shared" si="41"/>
        <v>7.3404478086145514E-8</v>
      </c>
      <c r="J207">
        <f t="shared" si="44"/>
        <v>1.6863920645394254E-7</v>
      </c>
      <c r="K207">
        <f t="shared" si="47"/>
        <v>3.8743115808329837E-7</v>
      </c>
      <c r="L207">
        <f t="shared" si="50"/>
        <v>8.9008306792976069E-7</v>
      </c>
      <c r="M207">
        <f t="shared" si="53"/>
        <v>2.044873911883261E-6</v>
      </c>
      <c r="N207">
        <f t="shared" si="56"/>
        <v>4.6978865975133078E-6</v>
      </c>
      <c r="O207">
        <f t="shared" si="40"/>
        <v>1.0792909213052309E-5</v>
      </c>
      <c r="P207">
        <f t="shared" si="43"/>
        <v>2.4795594117331065E-5</v>
      </c>
      <c r="Q207">
        <f t="shared" si="46"/>
        <v>5.6965316347504718E-5</v>
      </c>
      <c r="R207">
        <f t="shared" si="49"/>
        <v>1.3087193036052876E-4</v>
      </c>
      <c r="S207">
        <f t="shared" si="52"/>
        <v>3.0066474224085186E-4</v>
      </c>
      <c r="T207">
        <f t="shared" si="55"/>
        <v>6.9074618963534758E-4</v>
      </c>
      <c r="U207">
        <f t="shared" si="39"/>
        <v>1.5869180235091877E-3</v>
      </c>
      <c r="V207">
        <f t="shared" si="42"/>
        <v>3.6457802462403002E-3</v>
      </c>
      <c r="W207">
        <f t="shared" si="45"/>
        <v>8.375803543073837E-3</v>
      </c>
      <c r="X207">
        <f t="shared" si="48"/>
        <v>1.9242543503414505E-2</v>
      </c>
      <c r="Y207">
        <f t="shared" si="51"/>
        <v>4.4207756136662224E-2</v>
      </c>
      <c r="Z207">
        <f t="shared" si="54"/>
        <v>0.10156275308960346</v>
      </c>
      <c r="AA207">
        <f t="shared" si="57"/>
        <v>0.22636765044372906</v>
      </c>
    </row>
    <row r="208" spans="1:27" x14ac:dyDescent="0.2">
      <c r="A208">
        <v>194</v>
      </c>
      <c r="B208">
        <f t="shared" si="58"/>
        <v>19</v>
      </c>
      <c r="C208">
        <f t="shared" si="59"/>
        <v>3</v>
      </c>
      <c r="D208">
        <f t="shared" si="60"/>
        <v>464</v>
      </c>
      <c r="E208">
        <f t="shared" si="61"/>
        <v>-164</v>
      </c>
      <c r="F208" t="e">
        <f t="shared" si="62"/>
        <v>#N/A</v>
      </c>
      <c r="G208" t="e">
        <f t="shared" si="63"/>
        <v>#N/A</v>
      </c>
      <c r="H208">
        <f t="shared" si="64"/>
        <v>2.9130586433280992E-8</v>
      </c>
      <c r="I208">
        <f t="shared" si="41"/>
        <v>6.6924513432017646E-8</v>
      </c>
      <c r="J208">
        <f t="shared" si="44"/>
        <v>1.5375215697667134E-7</v>
      </c>
      <c r="K208">
        <f t="shared" si="47"/>
        <v>3.532296995926965E-7</v>
      </c>
      <c r="L208">
        <f t="shared" si="50"/>
        <v>8.1150874971645335E-7</v>
      </c>
      <c r="M208">
        <f t="shared" si="53"/>
        <v>1.8643575317299811E-6</v>
      </c>
      <c r="N208">
        <f t="shared" si="56"/>
        <v>4.2831688596491243E-6</v>
      </c>
      <c r="O208">
        <f t="shared" si="40"/>
        <v>9.8401380465069519E-6</v>
      </c>
      <c r="P208">
        <f t="shared" si="43"/>
        <v>2.2606700773932549E-5</v>
      </c>
      <c r="Q208">
        <f t="shared" si="46"/>
        <v>5.1936559981853035E-5</v>
      </c>
      <c r="R208">
        <f t="shared" si="49"/>
        <v>1.1931888203071885E-4</v>
      </c>
      <c r="S208">
        <f t="shared" si="52"/>
        <v>2.7412280701754406E-4</v>
      </c>
      <c r="T208">
        <f t="shared" si="55"/>
        <v>6.297688349764446E-4</v>
      </c>
      <c r="U208">
        <f t="shared" si="39"/>
        <v>1.4468288495316827E-3</v>
      </c>
      <c r="V208">
        <f t="shared" si="42"/>
        <v>3.3239398388385934E-3</v>
      </c>
      <c r="W208">
        <f t="shared" si="45"/>
        <v>7.6364084499660045E-3</v>
      </c>
      <c r="X208">
        <f t="shared" si="48"/>
        <v>1.7543859649122806E-2</v>
      </c>
      <c r="Y208">
        <f t="shared" si="51"/>
        <v>4.0305205438492468E-2</v>
      </c>
      <c r="Z208">
        <f t="shared" si="54"/>
        <v>9.2597046304671707E-2</v>
      </c>
      <c r="AA208">
        <f t="shared" si="57"/>
        <v>0.21163565845759974</v>
      </c>
    </row>
    <row r="209" spans="1:28" x14ac:dyDescent="0.2">
      <c r="A209">
        <v>195</v>
      </c>
      <c r="B209">
        <f t="shared" si="58"/>
        <v>19</v>
      </c>
      <c r="C209">
        <f t="shared" si="59"/>
        <v>4</v>
      </c>
      <c r="D209">
        <f t="shared" si="60"/>
        <v>466.66666666666663</v>
      </c>
      <c r="E209">
        <f t="shared" si="61"/>
        <v>-166.66666666666663</v>
      </c>
      <c r="F209" t="e">
        <f t="shared" si="62"/>
        <v>#N/A</v>
      </c>
      <c r="G209" t="e">
        <f t="shared" si="63"/>
        <v>#N/A</v>
      </c>
      <c r="H209">
        <f t="shared" si="64"/>
        <v>2.6559010756111206E-8</v>
      </c>
      <c r="I209">
        <f t="shared" si="41"/>
        <v>6.1016583931787004E-8</v>
      </c>
      <c r="J209">
        <f t="shared" si="44"/>
        <v>1.4017929917996454E-7</v>
      </c>
      <c r="K209">
        <f t="shared" si="47"/>
        <v>3.2204746074532494E-7</v>
      </c>
      <c r="L209">
        <f t="shared" si="50"/>
        <v>7.3987077677825417E-7</v>
      </c>
      <c r="M209">
        <f t="shared" si="53"/>
        <v>1.6997766883911151E-6</v>
      </c>
      <c r="N209">
        <f t="shared" si="56"/>
        <v>3.905061371634364E-6</v>
      </c>
      <c r="O209">
        <f t="shared" si="40"/>
        <v>8.9714751475177185E-6</v>
      </c>
      <c r="P209">
        <f t="shared" si="43"/>
        <v>2.0611037487700776E-5</v>
      </c>
      <c r="Q209">
        <f t="shared" si="46"/>
        <v>4.7351729713808206E-5</v>
      </c>
      <c r="R209">
        <f t="shared" si="49"/>
        <v>1.0878570805703143E-4</v>
      </c>
      <c r="S209">
        <f t="shared" si="52"/>
        <v>2.499239277845994E-4</v>
      </c>
      <c r="T209">
        <f t="shared" si="55"/>
        <v>5.7417440944113431E-4</v>
      </c>
      <c r="U209">
        <f t="shared" ref="U209:U272" si="65">$C$11*(EXP(-$C$7*($D209-($U$14-1)*$C$3))-EXP(-$C$5*($D209-($U$14-1)*$C$3)))</f>
        <v>1.319106399212849E-3</v>
      </c>
      <c r="V209">
        <f t="shared" si="42"/>
        <v>3.0305107016837239E-3</v>
      </c>
      <c r="W209">
        <f t="shared" si="45"/>
        <v>6.9622853156500082E-3</v>
      </c>
      <c r="X209">
        <f t="shared" si="48"/>
        <v>1.5995131378214355E-2</v>
      </c>
      <c r="Y209">
        <f t="shared" si="51"/>
        <v>3.6747162204232561E-2</v>
      </c>
      <c r="Z209">
        <f t="shared" si="54"/>
        <v>8.442280953932943E-2</v>
      </c>
      <c r="AA209">
        <f t="shared" si="57"/>
        <v>0.19377999836034945</v>
      </c>
    </row>
    <row r="210" spans="1:28" x14ac:dyDescent="0.2">
      <c r="A210">
        <v>196</v>
      </c>
      <c r="B210">
        <f t="shared" si="58"/>
        <v>19</v>
      </c>
      <c r="C210">
        <f t="shared" si="59"/>
        <v>5</v>
      </c>
      <c r="D210">
        <f t="shared" si="60"/>
        <v>469.33333333333337</v>
      </c>
      <c r="E210">
        <f t="shared" si="61"/>
        <v>-169.33333333333337</v>
      </c>
      <c r="F210" t="e">
        <f t="shared" si="62"/>
        <v>#N/A</v>
      </c>
      <c r="G210" t="e">
        <f t="shared" si="63"/>
        <v>#N/A</v>
      </c>
      <c r="H210">
        <f t="shared" si="64"/>
        <v>2.4214447380206099E-8</v>
      </c>
      <c r="I210">
        <f t="shared" si="41"/>
        <v>5.5630191745610023E-8</v>
      </c>
      <c r="J210">
        <f t="shared" si="44"/>
        <v>1.2780461949270376E-7</v>
      </c>
      <c r="K210">
        <f t="shared" si="47"/>
        <v>2.936179123445811E-7</v>
      </c>
      <c r="L210">
        <f t="shared" si="50"/>
        <v>6.7455682581576795E-7</v>
      </c>
      <c r="M210">
        <f t="shared" si="53"/>
        <v>1.5497246323331882E-6</v>
      </c>
      <c r="N210">
        <f t="shared" si="56"/>
        <v>3.5603322717190373E-6</v>
      </c>
      <c r="O210">
        <f t="shared" si="40"/>
        <v>8.1794956475330304E-6</v>
      </c>
      <c r="P210">
        <f t="shared" si="43"/>
        <v>1.8791546390053201E-5</v>
      </c>
      <c r="Q210">
        <f t="shared" si="46"/>
        <v>4.3171636852209169E-5</v>
      </c>
      <c r="R210">
        <f t="shared" si="49"/>
        <v>9.9182376469324112E-5</v>
      </c>
      <c r="S210">
        <f t="shared" si="52"/>
        <v>2.2786126539001828E-4</v>
      </c>
      <c r="T210">
        <f t="shared" si="55"/>
        <v>5.2348772144211373E-4</v>
      </c>
      <c r="U210">
        <f t="shared" si="65"/>
        <v>1.2026589689634042E-3</v>
      </c>
      <c r="V210">
        <f t="shared" si="42"/>
        <v>2.762984758541386E-3</v>
      </c>
      <c r="W210">
        <f t="shared" si="45"/>
        <v>6.347672094036738E-3</v>
      </c>
      <c r="X210">
        <f t="shared" si="48"/>
        <v>1.4583120984961173E-2</v>
      </c>
      <c r="Y210">
        <f t="shared" si="51"/>
        <v>3.3503214172295286E-2</v>
      </c>
      <c r="Z210">
        <f t="shared" si="54"/>
        <v>7.6970174012036846E-2</v>
      </c>
      <c r="AA210">
        <f t="shared" si="57"/>
        <v>0.17680382811963441</v>
      </c>
    </row>
    <row r="211" spans="1:28" x14ac:dyDescent="0.2">
      <c r="A211">
        <v>197</v>
      </c>
      <c r="B211">
        <f t="shared" si="58"/>
        <v>19</v>
      </c>
      <c r="C211">
        <f t="shared" si="59"/>
        <v>6</v>
      </c>
      <c r="D211">
        <f t="shared" si="60"/>
        <v>472</v>
      </c>
      <c r="E211">
        <f t="shared" si="61"/>
        <v>-172</v>
      </c>
      <c r="F211" t="e">
        <f t="shared" si="62"/>
        <v>#N/A</v>
      </c>
      <c r="G211" t="e">
        <f t="shared" si="63"/>
        <v>#N/A</v>
      </c>
      <c r="H211">
        <f t="shared" si="64"/>
        <v>2.2076856224543524E-8</v>
      </c>
      <c r="I211">
        <f t="shared" si="41"/>
        <v>5.07192968572784E-8</v>
      </c>
      <c r="J211">
        <f t="shared" si="44"/>
        <v>1.1652234573312398E-7</v>
      </c>
      <c r="K211">
        <f t="shared" si="47"/>
        <v>2.6769805372807064E-7</v>
      </c>
      <c r="L211">
        <f t="shared" si="50"/>
        <v>6.1500862790668418E-7</v>
      </c>
      <c r="M211">
        <f t="shared" si="53"/>
        <v>1.4129187983707839E-6</v>
      </c>
      <c r="N211">
        <f t="shared" si="56"/>
        <v>3.2460349988658138E-6</v>
      </c>
      <c r="O211">
        <f t="shared" si="40"/>
        <v>7.4574301269199262E-6</v>
      </c>
      <c r="P211">
        <f t="shared" si="43"/>
        <v>1.7132675438596497E-5</v>
      </c>
      <c r="Q211">
        <f t="shared" si="46"/>
        <v>3.9360552186027815E-5</v>
      </c>
      <c r="R211">
        <f t="shared" si="49"/>
        <v>9.0426803095730208E-5</v>
      </c>
      <c r="S211">
        <f t="shared" si="52"/>
        <v>2.0774623992741217E-4</v>
      </c>
      <c r="T211">
        <f t="shared" si="55"/>
        <v>4.7727552812287512E-4</v>
      </c>
      <c r="U211">
        <f t="shared" si="65"/>
        <v>1.0964912280701756E-3</v>
      </c>
      <c r="V211">
        <f t="shared" si="42"/>
        <v>2.5190753399057793E-3</v>
      </c>
      <c r="W211">
        <f t="shared" si="45"/>
        <v>5.7873153981267316E-3</v>
      </c>
      <c r="X211">
        <f t="shared" si="48"/>
        <v>1.329575935535437E-2</v>
      </c>
      <c r="Y211">
        <f t="shared" si="51"/>
        <v>3.0545633799864007E-2</v>
      </c>
      <c r="Z211">
        <f t="shared" si="54"/>
        <v>7.0175438596235928E-2</v>
      </c>
      <c r="AA211">
        <f t="shared" si="57"/>
        <v>0.16121653858511018</v>
      </c>
    </row>
    <row r="212" spans="1:28" x14ac:dyDescent="0.2">
      <c r="A212">
        <v>198</v>
      </c>
      <c r="B212">
        <f t="shared" si="58"/>
        <v>19</v>
      </c>
      <c r="C212">
        <f t="shared" si="59"/>
        <v>7</v>
      </c>
      <c r="D212">
        <f t="shared" si="60"/>
        <v>474.66666666666669</v>
      </c>
      <c r="E212">
        <f t="shared" si="61"/>
        <v>-174.66666666666669</v>
      </c>
      <c r="F212" t="e">
        <f t="shared" si="62"/>
        <v>#N/A</v>
      </c>
      <c r="G212" t="e">
        <f t="shared" si="63"/>
        <v>#N/A</v>
      </c>
      <c r="H212">
        <f t="shared" si="64"/>
        <v>2.0127966296582732E-8</v>
      </c>
      <c r="I212">
        <f t="shared" si="41"/>
        <v>4.6241923548640779E-8</v>
      </c>
      <c r="J212">
        <f t="shared" si="44"/>
        <v>1.0623604302444465E-7</v>
      </c>
      <c r="K212">
        <f t="shared" si="47"/>
        <v>2.4406633572714764E-7</v>
      </c>
      <c r="L212">
        <f t="shared" si="50"/>
        <v>5.6071719671985624E-7</v>
      </c>
      <c r="M212">
        <f t="shared" si="53"/>
        <v>1.2881898429812955E-6</v>
      </c>
      <c r="N212">
        <f t="shared" si="56"/>
        <v>2.9594831071130065E-6</v>
      </c>
      <c r="O212">
        <f t="shared" si="40"/>
        <v>6.7991067535644493E-6</v>
      </c>
      <c r="P212">
        <f t="shared" si="43"/>
        <v>1.5620245486537432E-5</v>
      </c>
      <c r="Q212">
        <f t="shared" si="46"/>
        <v>3.5885900590070813E-5</v>
      </c>
      <c r="R212">
        <f t="shared" si="49"/>
        <v>8.2444149950802967E-5</v>
      </c>
      <c r="S212">
        <f t="shared" si="52"/>
        <v>1.894069188552325E-4</v>
      </c>
      <c r="T212">
        <f t="shared" si="55"/>
        <v>4.3514283222812459E-4</v>
      </c>
      <c r="U212">
        <f t="shared" si="65"/>
        <v>9.9969571113839523E-4</v>
      </c>
      <c r="V212">
        <f t="shared" si="42"/>
        <v>2.2966976377645312E-3</v>
      </c>
      <c r="W212">
        <f t="shared" si="45"/>
        <v>5.2764255968513873E-3</v>
      </c>
      <c r="X212">
        <f t="shared" si="48"/>
        <v>1.2122042806734871E-2</v>
      </c>
      <c r="Y212">
        <f t="shared" si="51"/>
        <v>2.7849141262599974E-2</v>
      </c>
      <c r="Z212">
        <f t="shared" si="54"/>
        <v>6.3980525512817063E-2</v>
      </c>
      <c r="AA212">
        <f t="shared" si="57"/>
        <v>0.14698797426010415</v>
      </c>
    </row>
    <row r="213" spans="1:28" x14ac:dyDescent="0.2">
      <c r="A213">
        <v>199</v>
      </c>
      <c r="B213">
        <f t="shared" si="58"/>
        <v>19</v>
      </c>
      <c r="C213">
        <f t="shared" si="59"/>
        <v>8</v>
      </c>
      <c r="D213">
        <f t="shared" si="60"/>
        <v>477.33333333333337</v>
      </c>
      <c r="E213">
        <f t="shared" si="61"/>
        <v>-177.33333333333337</v>
      </c>
      <c r="F213" t="e">
        <f t="shared" si="62"/>
        <v>#N/A</v>
      </c>
      <c r="G213" t="e">
        <f t="shared" si="63"/>
        <v>#N/A</v>
      </c>
      <c r="H213">
        <f t="shared" si="64"/>
        <v>1.8351119521536345E-8</v>
      </c>
      <c r="I213">
        <f t="shared" si="41"/>
        <v>4.2159801613485557E-8</v>
      </c>
      <c r="J213">
        <f t="shared" si="44"/>
        <v>9.6857789520824421E-8</v>
      </c>
      <c r="K213">
        <f t="shared" si="47"/>
        <v>2.2252076698244015E-7</v>
      </c>
      <c r="L213">
        <f t="shared" si="50"/>
        <v>5.1121847797081419E-7</v>
      </c>
      <c r="M213">
        <f t="shared" si="53"/>
        <v>1.1744716493783244E-6</v>
      </c>
      <c r="N213">
        <f t="shared" si="56"/>
        <v>2.6982273032630722E-6</v>
      </c>
      <c r="O213">
        <f t="shared" ref="O213:O276" si="66">$C$11*(EXP(-$C$7*($D213-($O$14-1)*$C$3))-EXP(-$C$5*($D213-($O$14-1)*$C$3)))</f>
        <v>6.1988985293327553E-6</v>
      </c>
      <c r="P213">
        <f t="shared" si="43"/>
        <v>1.4241329086876151E-5</v>
      </c>
      <c r="Q213">
        <f t="shared" si="46"/>
        <v>3.2717982590132128E-5</v>
      </c>
      <c r="R213">
        <f t="shared" si="49"/>
        <v>7.5166185560212817E-5</v>
      </c>
      <c r="S213">
        <f t="shared" si="52"/>
        <v>1.726865474088367E-4</v>
      </c>
      <c r="T213">
        <f t="shared" si="55"/>
        <v>3.9672950587729612E-4</v>
      </c>
      <c r="U213">
        <f t="shared" si="65"/>
        <v>9.1144506156007343E-4</v>
      </c>
      <c r="V213">
        <f t="shared" si="42"/>
        <v>2.0939508857684553E-3</v>
      </c>
      <c r="W213">
        <f t="shared" si="45"/>
        <v>4.8106358758536185E-3</v>
      </c>
      <c r="X213">
        <f t="shared" si="48"/>
        <v>1.105193903416554E-2</v>
      </c>
      <c r="Y213">
        <f t="shared" si="51"/>
        <v>2.5390688376146955E-2</v>
      </c>
      <c r="Z213">
        <f t="shared" si="54"/>
        <v>5.833248393983835E-2</v>
      </c>
      <c r="AA213">
        <f t="shared" si="57"/>
        <v>0.13401275045313807</v>
      </c>
    </row>
    <row r="214" spans="1:28" x14ac:dyDescent="0.2">
      <c r="A214">
        <v>200</v>
      </c>
      <c r="B214">
        <f t="shared" si="58"/>
        <v>19</v>
      </c>
      <c r="C214">
        <f t="shared" si="59"/>
        <v>9</v>
      </c>
      <c r="D214">
        <f t="shared" si="60"/>
        <v>480</v>
      </c>
      <c r="E214">
        <f t="shared" si="61"/>
        <v>-180</v>
      </c>
      <c r="F214" t="e">
        <f t="shared" si="62"/>
        <v>#N/A</v>
      </c>
      <c r="G214" t="e">
        <f t="shared" si="63"/>
        <v>#N/A</v>
      </c>
      <c r="H214">
        <f t="shared" si="64"/>
        <v>1.6731128358004412E-8</v>
      </c>
      <c r="I214">
        <f t="shared" si="41"/>
        <v>3.8438039244167821E-8</v>
      </c>
      <c r="J214">
        <f t="shared" si="44"/>
        <v>8.8307424898174111E-8</v>
      </c>
      <c r="K214">
        <f t="shared" si="47"/>
        <v>2.0287718742911363E-7</v>
      </c>
      <c r="L214">
        <f t="shared" si="50"/>
        <v>4.6608938293249603E-7</v>
      </c>
      <c r="M214">
        <f t="shared" si="53"/>
        <v>1.0707922149122809E-6</v>
      </c>
      <c r="N214">
        <f t="shared" si="56"/>
        <v>2.4600345116267376E-6</v>
      </c>
      <c r="O214">
        <f t="shared" si="66"/>
        <v>5.6516751934831363E-6</v>
      </c>
      <c r="P214">
        <f t="shared" si="43"/>
        <v>1.2984139995463257E-5</v>
      </c>
      <c r="Q214">
        <f t="shared" si="46"/>
        <v>2.9829720507679708E-5</v>
      </c>
      <c r="R214">
        <f t="shared" si="49"/>
        <v>6.8530701754386002E-5</v>
      </c>
      <c r="S214">
        <f t="shared" si="52"/>
        <v>1.5744220874411129E-4</v>
      </c>
      <c r="T214">
        <f t="shared" si="55"/>
        <v>3.6170721238292089E-4</v>
      </c>
      <c r="U214">
        <f t="shared" si="65"/>
        <v>8.3098495970964812E-4</v>
      </c>
      <c r="V214">
        <f t="shared" si="42"/>
        <v>1.9091021124915007E-3</v>
      </c>
      <c r="W214">
        <f t="shared" si="45"/>
        <v>4.3859649122807032E-3</v>
      </c>
      <c r="X214">
        <f t="shared" si="48"/>
        <v>1.0076301359623119E-2</v>
      </c>
      <c r="Y214">
        <f t="shared" si="51"/>
        <v>2.3149261592506919E-2</v>
      </c>
      <c r="Z214">
        <f t="shared" si="54"/>
        <v>5.3183037421416487E-2</v>
      </c>
      <c r="AA214">
        <f t="shared" si="57"/>
        <v>0.12218251846832767</v>
      </c>
    </row>
    <row r="215" spans="1:28" s="1" customFormat="1" x14ac:dyDescent="0.2">
      <c r="A215" s="1">
        <v>201</v>
      </c>
      <c r="B215" s="1">
        <f t="shared" si="58"/>
        <v>20</v>
      </c>
      <c r="C215" s="1">
        <f t="shared" si="59"/>
        <v>0</v>
      </c>
      <c r="D215" s="1">
        <f t="shared" si="60"/>
        <v>480</v>
      </c>
      <c r="E215" s="1">
        <f t="shared" si="61"/>
        <v>-180</v>
      </c>
      <c r="F215" s="1" t="e">
        <f t="shared" si="62"/>
        <v>#N/A</v>
      </c>
      <c r="G215" s="1" t="e">
        <f t="shared" si="63"/>
        <v>#N/A</v>
      </c>
      <c r="H215" s="1">
        <f t="shared" si="64"/>
        <v>1.6731128358004412E-8</v>
      </c>
      <c r="I215" s="1">
        <f t="shared" si="41"/>
        <v>3.8438039244167821E-8</v>
      </c>
      <c r="J215" s="1">
        <f t="shared" si="44"/>
        <v>8.8307424898174111E-8</v>
      </c>
      <c r="K215" s="1">
        <f t="shared" si="47"/>
        <v>2.0287718742911363E-7</v>
      </c>
      <c r="L215" s="1">
        <f t="shared" si="50"/>
        <v>4.6608938293249603E-7</v>
      </c>
      <c r="M215" s="1">
        <f t="shared" si="53"/>
        <v>1.0707922149122809E-6</v>
      </c>
      <c r="N215" s="1">
        <f t="shared" si="56"/>
        <v>2.4600345116267376E-6</v>
      </c>
      <c r="O215" s="1">
        <f t="shared" si="66"/>
        <v>5.6516751934831363E-6</v>
      </c>
      <c r="P215" s="1">
        <f t="shared" si="43"/>
        <v>1.2984139995463257E-5</v>
      </c>
      <c r="Q215" s="1">
        <f t="shared" si="46"/>
        <v>2.9829720507679708E-5</v>
      </c>
      <c r="R215" s="1">
        <f t="shared" si="49"/>
        <v>6.8530701754386002E-5</v>
      </c>
      <c r="S215" s="1">
        <f t="shared" si="52"/>
        <v>1.5744220874411129E-4</v>
      </c>
      <c r="T215" s="1">
        <f t="shared" si="55"/>
        <v>3.6170721238292089E-4</v>
      </c>
      <c r="U215" s="1">
        <f t="shared" si="65"/>
        <v>8.3098495970964812E-4</v>
      </c>
      <c r="V215" s="1">
        <f t="shared" si="42"/>
        <v>1.9091021124915007E-3</v>
      </c>
      <c r="W215" s="1">
        <f t="shared" si="45"/>
        <v>4.3859649122807032E-3</v>
      </c>
      <c r="X215" s="1">
        <f t="shared" si="48"/>
        <v>1.0076301359623119E-2</v>
      </c>
      <c r="Y215" s="1">
        <f t="shared" si="51"/>
        <v>2.3149261592506919E-2</v>
      </c>
      <c r="Z215" s="1">
        <f t="shared" si="54"/>
        <v>5.3183037421416487E-2</v>
      </c>
      <c r="AA215" s="1">
        <f t="shared" si="57"/>
        <v>0.12218251846832767</v>
      </c>
      <c r="AB215" s="1">
        <f t="shared" ref="AB215:AB278" si="67">$C$11*(EXP(-$C$7*($D215-($AB$14-1)*$C$3))-EXP(-$C$5*($D215-($AB$14-1)*$C$3)))</f>
        <v>0</v>
      </c>
    </row>
    <row r="216" spans="1:28" x14ac:dyDescent="0.2">
      <c r="A216">
        <v>202</v>
      </c>
      <c r="B216">
        <f t="shared" si="58"/>
        <v>20</v>
      </c>
      <c r="C216">
        <f t="shared" si="59"/>
        <v>1</v>
      </c>
      <c r="D216">
        <f t="shared" si="60"/>
        <v>482.66666666666663</v>
      </c>
      <c r="E216">
        <f t="shared" si="61"/>
        <v>-182.66666666666663</v>
      </c>
      <c r="F216" t="e">
        <f t="shared" si="62"/>
        <v>#N/A</v>
      </c>
      <c r="G216" t="e">
        <f t="shared" si="63"/>
        <v>#N/A</v>
      </c>
      <c r="H216">
        <f t="shared" si="64"/>
        <v>1.5254145982946751E-8</v>
      </c>
      <c r="I216">
        <f t="shared" si="41"/>
        <v>3.5044824794991128E-8</v>
      </c>
      <c r="J216">
        <f t="shared" si="44"/>
        <v>8.0511865186331221E-8</v>
      </c>
      <c r="K216">
        <f t="shared" si="47"/>
        <v>1.8496769419456349E-7</v>
      </c>
      <c r="L216">
        <f t="shared" si="50"/>
        <v>4.2494417209777946E-7</v>
      </c>
      <c r="M216">
        <f t="shared" si="53"/>
        <v>9.7626534290859079E-7</v>
      </c>
      <c r="N216">
        <f t="shared" si="56"/>
        <v>2.2428687868794292E-6</v>
      </c>
      <c r="O216">
        <f t="shared" si="66"/>
        <v>5.1527593719251922E-6</v>
      </c>
      <c r="P216">
        <f t="shared" si="43"/>
        <v>1.1837932428452048E-5</v>
      </c>
      <c r="Q216">
        <f t="shared" si="46"/>
        <v>2.7196427014257848E-5</v>
      </c>
      <c r="R216">
        <f t="shared" si="49"/>
        <v>6.2480981946149851E-5</v>
      </c>
      <c r="S216">
        <f t="shared" si="52"/>
        <v>1.4354360236028352E-4</v>
      </c>
      <c r="T216">
        <f t="shared" si="55"/>
        <v>3.2977659980321246E-4</v>
      </c>
      <c r="U216">
        <f t="shared" si="65"/>
        <v>7.5762767542093086E-4</v>
      </c>
      <c r="V216">
        <f t="shared" si="42"/>
        <v>1.7405713289125018E-3</v>
      </c>
      <c r="W216">
        <f t="shared" si="45"/>
        <v>3.9987828445535887E-3</v>
      </c>
      <c r="X216">
        <f t="shared" si="48"/>
        <v>9.1867905510581438E-3</v>
      </c>
      <c r="Y216">
        <f t="shared" si="51"/>
        <v>2.110570238740558E-2</v>
      </c>
      <c r="Z216">
        <f t="shared" si="54"/>
        <v>4.8488171226939422E-2</v>
      </c>
      <c r="AA216">
        <f t="shared" si="57"/>
        <v>0.11139656241541251</v>
      </c>
      <c r="AB216">
        <f t="shared" si="67"/>
        <v>0.21171434591476623</v>
      </c>
    </row>
    <row r="217" spans="1:28" x14ac:dyDescent="0.2">
      <c r="A217">
        <v>203</v>
      </c>
      <c r="B217">
        <f t="shared" si="58"/>
        <v>20</v>
      </c>
      <c r="C217">
        <f t="shared" si="59"/>
        <v>2</v>
      </c>
      <c r="D217">
        <f t="shared" si="60"/>
        <v>485.33333333333331</v>
      </c>
      <c r="E217">
        <f t="shared" si="61"/>
        <v>-185.33333333333331</v>
      </c>
      <c r="F217" t="e">
        <f t="shared" si="62"/>
        <v>#N/A</v>
      </c>
      <c r="G217" t="e">
        <f t="shared" si="63"/>
        <v>#N/A</v>
      </c>
      <c r="H217">
        <f t="shared" si="64"/>
        <v>1.3907547936402504E-8</v>
      </c>
      <c r="I217">
        <f t="shared" ref="I217:I280" si="68">$C$11*(EXP(-$C$7*($D217-($I$14-1)*$C$3))-EXP(-$C$5*($D217-($I$14-1)*$C$3)))</f>
        <v>3.1951154873175993E-8</v>
      </c>
      <c r="J217">
        <f t="shared" si="44"/>
        <v>7.3404478086145514E-8</v>
      </c>
      <c r="K217">
        <f t="shared" si="47"/>
        <v>1.6863920645394254E-7</v>
      </c>
      <c r="L217">
        <f t="shared" si="50"/>
        <v>3.8743115808329837E-7</v>
      </c>
      <c r="M217">
        <f t="shared" si="53"/>
        <v>8.9008306792976069E-7</v>
      </c>
      <c r="N217">
        <f t="shared" si="56"/>
        <v>2.044873911883261E-6</v>
      </c>
      <c r="O217">
        <f t="shared" si="66"/>
        <v>4.6978865975133078E-6</v>
      </c>
      <c r="P217">
        <f t="shared" si="43"/>
        <v>1.0792909213052309E-5</v>
      </c>
      <c r="Q217">
        <f t="shared" si="46"/>
        <v>2.4795594117331065E-5</v>
      </c>
      <c r="R217">
        <f t="shared" si="49"/>
        <v>5.6965316347504718E-5</v>
      </c>
      <c r="S217">
        <f t="shared" si="52"/>
        <v>1.3087193036052876E-4</v>
      </c>
      <c r="T217">
        <f t="shared" si="55"/>
        <v>3.0066474224085186E-4</v>
      </c>
      <c r="U217">
        <f t="shared" si="65"/>
        <v>6.9074618963534758E-4</v>
      </c>
      <c r="V217">
        <f t="shared" si="42"/>
        <v>1.5869180235091877E-3</v>
      </c>
      <c r="W217">
        <f t="shared" si="45"/>
        <v>3.6457802462403002E-3</v>
      </c>
      <c r="X217">
        <f t="shared" si="48"/>
        <v>8.375803543073837E-3</v>
      </c>
      <c r="Y217">
        <f t="shared" si="51"/>
        <v>1.9242543503414505E-2</v>
      </c>
      <c r="Z217">
        <f t="shared" si="54"/>
        <v>4.4207756136662224E-2</v>
      </c>
      <c r="AA217">
        <f t="shared" si="57"/>
        <v>0.10156275308960346</v>
      </c>
      <c r="AB217">
        <f t="shared" si="67"/>
        <v>0.22636765044372906</v>
      </c>
    </row>
    <row r="218" spans="1:28" x14ac:dyDescent="0.2">
      <c r="A218">
        <v>204</v>
      </c>
      <c r="B218">
        <f t="shared" si="58"/>
        <v>20</v>
      </c>
      <c r="C218">
        <f t="shared" si="59"/>
        <v>3</v>
      </c>
      <c r="D218">
        <f t="shared" si="60"/>
        <v>488</v>
      </c>
      <c r="E218">
        <f t="shared" si="61"/>
        <v>-188</v>
      </c>
      <c r="F218" t="e">
        <f t="shared" si="62"/>
        <v>#N/A</v>
      </c>
      <c r="G218" t="e">
        <f t="shared" si="63"/>
        <v>#N/A</v>
      </c>
      <c r="H218">
        <f t="shared" si="64"/>
        <v>1.2679824214319598E-8</v>
      </c>
      <c r="I218">
        <f t="shared" si="68"/>
        <v>2.9130586433280992E-8</v>
      </c>
      <c r="J218">
        <f t="shared" si="44"/>
        <v>6.6924513432017646E-8</v>
      </c>
      <c r="K218">
        <f t="shared" si="47"/>
        <v>1.5375215697667134E-7</v>
      </c>
      <c r="L218">
        <f t="shared" si="50"/>
        <v>3.532296995926965E-7</v>
      </c>
      <c r="M218">
        <f t="shared" si="53"/>
        <v>8.1150874971645335E-7</v>
      </c>
      <c r="N218">
        <f t="shared" si="56"/>
        <v>1.8643575317299811E-6</v>
      </c>
      <c r="O218">
        <f t="shared" si="66"/>
        <v>4.2831688596491243E-6</v>
      </c>
      <c r="P218">
        <f t="shared" si="43"/>
        <v>9.8401380465069519E-6</v>
      </c>
      <c r="Q218">
        <f t="shared" si="46"/>
        <v>2.2606700773932549E-5</v>
      </c>
      <c r="R218">
        <f t="shared" si="49"/>
        <v>5.1936559981853035E-5</v>
      </c>
      <c r="S218">
        <f t="shared" si="52"/>
        <v>1.1931888203071885E-4</v>
      </c>
      <c r="T218">
        <f t="shared" si="55"/>
        <v>2.7412280701754406E-4</v>
      </c>
      <c r="U218">
        <f t="shared" si="65"/>
        <v>6.297688349764446E-4</v>
      </c>
      <c r="V218">
        <f t="shared" si="42"/>
        <v>1.4468288495316827E-3</v>
      </c>
      <c r="W218">
        <f t="shared" si="45"/>
        <v>3.3239398388385934E-3</v>
      </c>
      <c r="X218">
        <f t="shared" si="48"/>
        <v>7.6364084499660045E-3</v>
      </c>
      <c r="Y218">
        <f t="shared" si="51"/>
        <v>1.7543859649122806E-2</v>
      </c>
      <c r="Z218">
        <f t="shared" si="54"/>
        <v>4.0305205438492468E-2</v>
      </c>
      <c r="AA218">
        <f t="shared" si="57"/>
        <v>9.2597046304671707E-2</v>
      </c>
      <c r="AB218">
        <f t="shared" si="67"/>
        <v>0.21163565845759974</v>
      </c>
    </row>
    <row r="219" spans="1:28" x14ac:dyDescent="0.2">
      <c r="A219">
        <v>205</v>
      </c>
      <c r="B219">
        <f t="shared" si="58"/>
        <v>20</v>
      </c>
      <c r="C219">
        <f t="shared" si="59"/>
        <v>4</v>
      </c>
      <c r="D219">
        <f t="shared" si="60"/>
        <v>490.66666666666663</v>
      </c>
      <c r="E219">
        <f t="shared" si="61"/>
        <v>-190.66666666666663</v>
      </c>
      <c r="F219" t="e">
        <f t="shared" si="62"/>
        <v>#N/A</v>
      </c>
      <c r="G219" t="e">
        <f t="shared" si="63"/>
        <v>#N/A</v>
      </c>
      <c r="H219">
        <f t="shared" si="64"/>
        <v>1.1560480887160213E-8</v>
      </c>
      <c r="I219">
        <f t="shared" si="68"/>
        <v>2.6559010756111206E-8</v>
      </c>
      <c r="J219">
        <f t="shared" si="44"/>
        <v>6.1016583931787004E-8</v>
      </c>
      <c r="K219">
        <f t="shared" si="47"/>
        <v>1.4017929917996454E-7</v>
      </c>
      <c r="L219">
        <f t="shared" si="50"/>
        <v>3.2204746074532494E-7</v>
      </c>
      <c r="M219">
        <f t="shared" si="53"/>
        <v>7.3987077677825417E-7</v>
      </c>
      <c r="N219">
        <f t="shared" si="56"/>
        <v>1.6997766883911151E-6</v>
      </c>
      <c r="O219">
        <f t="shared" si="66"/>
        <v>3.905061371634364E-6</v>
      </c>
      <c r="P219">
        <f t="shared" si="43"/>
        <v>8.9714751475177185E-6</v>
      </c>
      <c r="Q219">
        <f t="shared" si="46"/>
        <v>2.0611037487700776E-5</v>
      </c>
      <c r="R219">
        <f t="shared" si="49"/>
        <v>4.7351729713808206E-5</v>
      </c>
      <c r="S219">
        <f t="shared" si="52"/>
        <v>1.0878570805703143E-4</v>
      </c>
      <c r="T219">
        <f t="shared" si="55"/>
        <v>2.499239277845994E-4</v>
      </c>
      <c r="U219">
        <f t="shared" si="65"/>
        <v>5.7417440944113431E-4</v>
      </c>
      <c r="V219">
        <f t="shared" ref="V219:V282" si="69">$C$11*(EXP(-$C$7*($D219-($V$14-1)*$C$3))-EXP(-$C$5*($D219-($V$14-1)*$C$3)))</f>
        <v>1.319106399212849E-3</v>
      </c>
      <c r="W219">
        <f t="shared" si="45"/>
        <v>3.0305107016837239E-3</v>
      </c>
      <c r="X219">
        <f t="shared" si="48"/>
        <v>6.9622853156500082E-3</v>
      </c>
      <c r="Y219">
        <f t="shared" si="51"/>
        <v>1.5995131378214355E-2</v>
      </c>
      <c r="Z219">
        <f t="shared" si="54"/>
        <v>3.6747162204232561E-2</v>
      </c>
      <c r="AA219">
        <f t="shared" si="57"/>
        <v>8.442280953932943E-2</v>
      </c>
      <c r="AB219">
        <f t="shared" si="67"/>
        <v>0.19377999836034945</v>
      </c>
    </row>
    <row r="220" spans="1:28" x14ac:dyDescent="0.2">
      <c r="A220">
        <v>206</v>
      </c>
      <c r="B220">
        <f t="shared" si="58"/>
        <v>20</v>
      </c>
      <c r="C220">
        <f t="shared" si="59"/>
        <v>5</v>
      </c>
      <c r="D220">
        <f t="shared" si="60"/>
        <v>493.33333333333337</v>
      </c>
      <c r="E220">
        <f t="shared" si="61"/>
        <v>-193.33333333333337</v>
      </c>
      <c r="F220" t="e">
        <f t="shared" si="62"/>
        <v>#N/A</v>
      </c>
      <c r="G220" t="e">
        <f t="shared" si="63"/>
        <v>#N/A</v>
      </c>
      <c r="H220">
        <f t="shared" si="64"/>
        <v>1.0539950403371387E-8</v>
      </c>
      <c r="I220">
        <f t="shared" si="68"/>
        <v>2.4214447380206099E-8</v>
      </c>
      <c r="J220">
        <f t="shared" si="44"/>
        <v>5.5630191745610023E-8</v>
      </c>
      <c r="K220">
        <f t="shared" si="47"/>
        <v>1.2780461949270376E-7</v>
      </c>
      <c r="L220">
        <f t="shared" si="50"/>
        <v>2.936179123445811E-7</v>
      </c>
      <c r="M220">
        <f t="shared" si="53"/>
        <v>6.7455682581576795E-7</v>
      </c>
      <c r="N220">
        <f t="shared" si="56"/>
        <v>1.5497246323331882E-6</v>
      </c>
      <c r="O220">
        <f t="shared" si="66"/>
        <v>3.5603322717190373E-6</v>
      </c>
      <c r="P220">
        <f t="shared" si="43"/>
        <v>8.1794956475330304E-6</v>
      </c>
      <c r="Q220">
        <f t="shared" si="46"/>
        <v>1.8791546390053201E-5</v>
      </c>
      <c r="R220">
        <f t="shared" si="49"/>
        <v>4.3171636852209169E-5</v>
      </c>
      <c r="S220">
        <f t="shared" si="52"/>
        <v>9.9182376469324112E-5</v>
      </c>
      <c r="T220">
        <f t="shared" si="55"/>
        <v>2.2786126539001828E-4</v>
      </c>
      <c r="U220">
        <f t="shared" si="65"/>
        <v>5.2348772144211373E-4</v>
      </c>
      <c r="V220">
        <f t="shared" si="69"/>
        <v>1.2026589689634042E-3</v>
      </c>
      <c r="W220">
        <f t="shared" si="45"/>
        <v>2.762984758541386E-3</v>
      </c>
      <c r="X220">
        <f t="shared" si="48"/>
        <v>6.347672094036738E-3</v>
      </c>
      <c r="Y220">
        <f t="shared" si="51"/>
        <v>1.4583120984961173E-2</v>
      </c>
      <c r="Z220">
        <f t="shared" si="54"/>
        <v>3.3503214172295286E-2</v>
      </c>
      <c r="AA220">
        <f t="shared" si="57"/>
        <v>7.6970174012036846E-2</v>
      </c>
      <c r="AB220">
        <f t="shared" si="67"/>
        <v>0.17680382811963441</v>
      </c>
    </row>
    <row r="221" spans="1:28" x14ac:dyDescent="0.2">
      <c r="A221">
        <v>207</v>
      </c>
      <c r="B221">
        <f t="shared" si="58"/>
        <v>20</v>
      </c>
      <c r="C221">
        <f t="shared" si="59"/>
        <v>6</v>
      </c>
      <c r="D221">
        <f t="shared" si="60"/>
        <v>496</v>
      </c>
      <c r="E221">
        <f t="shared" si="61"/>
        <v>-196</v>
      </c>
      <c r="F221" t="e">
        <f t="shared" si="62"/>
        <v>#N/A</v>
      </c>
      <c r="G221" t="e">
        <f t="shared" si="63"/>
        <v>#N/A</v>
      </c>
      <c r="H221">
        <f t="shared" si="64"/>
        <v>9.6095098110419535E-9</v>
      </c>
      <c r="I221">
        <f t="shared" si="68"/>
        <v>2.2076856224543524E-8</v>
      </c>
      <c r="J221">
        <f t="shared" si="44"/>
        <v>5.07192968572784E-8</v>
      </c>
      <c r="K221">
        <f t="shared" si="47"/>
        <v>1.1652234573312398E-7</v>
      </c>
      <c r="L221">
        <f t="shared" si="50"/>
        <v>2.6769805372807064E-7</v>
      </c>
      <c r="M221">
        <f t="shared" si="53"/>
        <v>6.1500862790668418E-7</v>
      </c>
      <c r="N221">
        <f t="shared" si="56"/>
        <v>1.4129187983707839E-6</v>
      </c>
      <c r="O221">
        <f t="shared" si="66"/>
        <v>3.2460349988658138E-6</v>
      </c>
      <c r="P221">
        <f t="shared" si="43"/>
        <v>7.4574301269199262E-6</v>
      </c>
      <c r="Q221">
        <f t="shared" si="46"/>
        <v>1.7132675438596497E-5</v>
      </c>
      <c r="R221">
        <f t="shared" si="49"/>
        <v>3.9360552186027815E-5</v>
      </c>
      <c r="S221">
        <f t="shared" si="52"/>
        <v>9.0426803095730208E-5</v>
      </c>
      <c r="T221">
        <f t="shared" si="55"/>
        <v>2.0774623992741217E-4</v>
      </c>
      <c r="U221">
        <f t="shared" si="65"/>
        <v>4.7727552812287512E-4</v>
      </c>
      <c r="V221">
        <f t="shared" si="69"/>
        <v>1.0964912280701756E-3</v>
      </c>
      <c r="W221">
        <f t="shared" si="45"/>
        <v>2.5190753399057793E-3</v>
      </c>
      <c r="X221">
        <f t="shared" si="48"/>
        <v>5.7873153981267316E-3</v>
      </c>
      <c r="Y221">
        <f t="shared" si="51"/>
        <v>1.329575935535437E-2</v>
      </c>
      <c r="Z221">
        <f t="shared" si="54"/>
        <v>3.0545633799864007E-2</v>
      </c>
      <c r="AA221">
        <f t="shared" si="57"/>
        <v>7.0175438596235928E-2</v>
      </c>
      <c r="AB221">
        <f t="shared" si="67"/>
        <v>0.16121653858511018</v>
      </c>
    </row>
    <row r="222" spans="1:28" x14ac:dyDescent="0.2">
      <c r="A222">
        <v>208</v>
      </c>
      <c r="B222">
        <f t="shared" si="58"/>
        <v>20</v>
      </c>
      <c r="C222">
        <f t="shared" si="59"/>
        <v>7</v>
      </c>
      <c r="D222">
        <f t="shared" si="60"/>
        <v>498.66666666666669</v>
      </c>
      <c r="E222">
        <f t="shared" si="61"/>
        <v>-198.66666666666669</v>
      </c>
      <c r="F222" t="e">
        <f t="shared" si="62"/>
        <v>#N/A</v>
      </c>
      <c r="G222" t="e">
        <f t="shared" si="63"/>
        <v>#N/A</v>
      </c>
      <c r="H222">
        <f t="shared" si="64"/>
        <v>8.7612061987477489E-9</v>
      </c>
      <c r="I222">
        <f t="shared" si="68"/>
        <v>2.0127966296582732E-8</v>
      </c>
      <c r="J222">
        <f t="shared" si="44"/>
        <v>4.6241923548640779E-8</v>
      </c>
      <c r="K222">
        <f t="shared" si="47"/>
        <v>1.0623604302444465E-7</v>
      </c>
      <c r="L222">
        <f t="shared" si="50"/>
        <v>2.4406633572714764E-7</v>
      </c>
      <c r="M222">
        <f t="shared" si="53"/>
        <v>5.6071719671985624E-7</v>
      </c>
      <c r="N222">
        <f t="shared" si="56"/>
        <v>1.2881898429812955E-6</v>
      </c>
      <c r="O222">
        <f t="shared" si="66"/>
        <v>2.9594831071130065E-6</v>
      </c>
      <c r="P222">
        <f t="shared" si="43"/>
        <v>6.7991067535644493E-6</v>
      </c>
      <c r="Q222">
        <f t="shared" si="46"/>
        <v>1.5620245486537432E-5</v>
      </c>
      <c r="R222">
        <f t="shared" si="49"/>
        <v>3.5885900590070813E-5</v>
      </c>
      <c r="S222">
        <f t="shared" si="52"/>
        <v>8.2444149950802967E-5</v>
      </c>
      <c r="T222">
        <f t="shared" si="55"/>
        <v>1.894069188552325E-4</v>
      </c>
      <c r="U222">
        <f t="shared" si="65"/>
        <v>4.3514283222812459E-4</v>
      </c>
      <c r="V222">
        <f t="shared" si="69"/>
        <v>9.9969571113839523E-4</v>
      </c>
      <c r="W222">
        <f t="shared" si="45"/>
        <v>2.2966976377645312E-3</v>
      </c>
      <c r="X222">
        <f t="shared" si="48"/>
        <v>5.2764255968513873E-3</v>
      </c>
      <c r="Y222">
        <f t="shared" si="51"/>
        <v>1.2122042806734871E-2</v>
      </c>
      <c r="Z222">
        <f t="shared" si="54"/>
        <v>2.7849141262599974E-2</v>
      </c>
      <c r="AA222">
        <f t="shared" si="57"/>
        <v>6.3980525512817063E-2</v>
      </c>
      <c r="AB222">
        <f t="shared" si="67"/>
        <v>0.14698797426010415</v>
      </c>
    </row>
    <row r="223" spans="1:28" x14ac:dyDescent="0.2">
      <c r="A223">
        <v>209</v>
      </c>
      <c r="B223">
        <f t="shared" si="58"/>
        <v>20</v>
      </c>
      <c r="C223">
        <f t="shared" si="59"/>
        <v>8</v>
      </c>
      <c r="D223">
        <f t="shared" si="60"/>
        <v>501.33333333333337</v>
      </c>
      <c r="E223">
        <f t="shared" si="61"/>
        <v>-201.33333333333337</v>
      </c>
      <c r="F223" t="e">
        <f t="shared" si="62"/>
        <v>#N/A</v>
      </c>
      <c r="G223" t="e">
        <f t="shared" si="63"/>
        <v>#N/A</v>
      </c>
      <c r="H223">
        <f t="shared" si="64"/>
        <v>7.9877887182939816E-9</v>
      </c>
      <c r="I223">
        <f t="shared" si="68"/>
        <v>1.8351119521536345E-8</v>
      </c>
      <c r="J223">
        <f t="shared" si="44"/>
        <v>4.2159801613485557E-8</v>
      </c>
      <c r="K223">
        <f t="shared" si="47"/>
        <v>9.6857789520824421E-8</v>
      </c>
      <c r="L223">
        <f t="shared" si="50"/>
        <v>2.2252076698244015E-7</v>
      </c>
      <c r="M223">
        <f t="shared" si="53"/>
        <v>5.1121847797081419E-7</v>
      </c>
      <c r="N223">
        <f t="shared" si="56"/>
        <v>1.1744716493783244E-6</v>
      </c>
      <c r="O223">
        <f t="shared" si="66"/>
        <v>2.6982273032630722E-6</v>
      </c>
      <c r="P223">
        <f t="shared" ref="P223:P286" si="70">$C$11*(EXP(-$C$7*($D223-($P$14-1)*$C$3))-EXP(-$C$5*($D223-($P$14-1)*$C$3)))</f>
        <v>6.1988985293327553E-6</v>
      </c>
      <c r="Q223">
        <f t="shared" si="46"/>
        <v>1.4241329086876151E-5</v>
      </c>
      <c r="R223">
        <f t="shared" si="49"/>
        <v>3.2717982590132128E-5</v>
      </c>
      <c r="S223">
        <f t="shared" si="52"/>
        <v>7.5166185560212817E-5</v>
      </c>
      <c r="T223">
        <f t="shared" si="55"/>
        <v>1.726865474088367E-4</v>
      </c>
      <c r="U223">
        <f t="shared" si="65"/>
        <v>3.9672950587729612E-4</v>
      </c>
      <c r="V223">
        <f t="shared" si="69"/>
        <v>9.1144506156007343E-4</v>
      </c>
      <c r="W223">
        <f t="shared" si="45"/>
        <v>2.0939508857684553E-3</v>
      </c>
      <c r="X223">
        <f t="shared" si="48"/>
        <v>4.8106358758536185E-3</v>
      </c>
      <c r="Y223">
        <f t="shared" si="51"/>
        <v>1.105193903416554E-2</v>
      </c>
      <c r="Z223">
        <f t="shared" si="54"/>
        <v>2.5390688376146955E-2</v>
      </c>
      <c r="AA223">
        <f t="shared" si="57"/>
        <v>5.833248393983835E-2</v>
      </c>
      <c r="AB223">
        <f t="shared" si="67"/>
        <v>0.13401275045313807</v>
      </c>
    </row>
    <row r="224" spans="1:28" x14ac:dyDescent="0.2">
      <c r="A224">
        <v>210</v>
      </c>
      <c r="B224">
        <f t="shared" si="58"/>
        <v>20</v>
      </c>
      <c r="C224">
        <f t="shared" si="59"/>
        <v>9</v>
      </c>
      <c r="D224">
        <f t="shared" si="60"/>
        <v>504</v>
      </c>
      <c r="E224">
        <f t="shared" si="61"/>
        <v>-204</v>
      </c>
      <c r="F224" t="e">
        <f t="shared" si="62"/>
        <v>#N/A</v>
      </c>
      <c r="G224" t="e">
        <f t="shared" si="63"/>
        <v>#N/A</v>
      </c>
      <c r="H224">
        <f t="shared" si="64"/>
        <v>7.2826466083202471E-9</v>
      </c>
      <c r="I224">
        <f t="shared" si="68"/>
        <v>1.6731128358004412E-8</v>
      </c>
      <c r="J224">
        <f t="shared" si="44"/>
        <v>3.8438039244167821E-8</v>
      </c>
      <c r="K224">
        <f t="shared" si="47"/>
        <v>8.8307424898174111E-8</v>
      </c>
      <c r="L224">
        <f t="shared" si="50"/>
        <v>2.0287718742911363E-7</v>
      </c>
      <c r="M224">
        <f t="shared" si="53"/>
        <v>4.6608938293249603E-7</v>
      </c>
      <c r="N224">
        <f t="shared" si="56"/>
        <v>1.0707922149122809E-6</v>
      </c>
      <c r="O224">
        <f t="shared" si="66"/>
        <v>2.4600345116267376E-6</v>
      </c>
      <c r="P224">
        <f t="shared" si="70"/>
        <v>5.6516751934831363E-6</v>
      </c>
      <c r="Q224">
        <f t="shared" si="46"/>
        <v>1.2984139995463257E-5</v>
      </c>
      <c r="R224">
        <f t="shared" si="49"/>
        <v>2.9829720507679708E-5</v>
      </c>
      <c r="S224">
        <f t="shared" si="52"/>
        <v>6.8530701754386002E-5</v>
      </c>
      <c r="T224">
        <f t="shared" si="55"/>
        <v>1.5744220874411129E-4</v>
      </c>
      <c r="U224">
        <f t="shared" si="65"/>
        <v>3.6170721238292089E-4</v>
      </c>
      <c r="V224">
        <f t="shared" si="69"/>
        <v>8.3098495970964812E-4</v>
      </c>
      <c r="W224">
        <f t="shared" si="45"/>
        <v>1.9091021124915007E-3</v>
      </c>
      <c r="X224">
        <f t="shared" si="48"/>
        <v>4.3859649122807032E-3</v>
      </c>
      <c r="Y224">
        <f t="shared" si="51"/>
        <v>1.0076301359623119E-2</v>
      </c>
      <c r="Z224">
        <f t="shared" si="54"/>
        <v>2.3149261592506919E-2</v>
      </c>
      <c r="AA224">
        <f t="shared" si="57"/>
        <v>5.3183037421416487E-2</v>
      </c>
      <c r="AB224">
        <f t="shared" si="67"/>
        <v>0.12218251846832767</v>
      </c>
    </row>
    <row r="225" spans="1:30" s="1" customFormat="1" x14ac:dyDescent="0.2">
      <c r="A225" s="1">
        <v>211</v>
      </c>
      <c r="B225" s="1">
        <f t="shared" si="58"/>
        <v>21</v>
      </c>
      <c r="C225" s="1">
        <f t="shared" si="59"/>
        <v>0</v>
      </c>
      <c r="D225" s="1">
        <f t="shared" si="60"/>
        <v>504</v>
      </c>
      <c r="E225" s="1">
        <f t="shared" si="61"/>
        <v>-204</v>
      </c>
      <c r="F225" s="1" t="e">
        <f t="shared" si="62"/>
        <v>#N/A</v>
      </c>
      <c r="G225" s="1" t="e">
        <f t="shared" si="63"/>
        <v>#N/A</v>
      </c>
      <c r="H225" s="1">
        <f t="shared" si="64"/>
        <v>7.2826466083202471E-9</v>
      </c>
      <c r="I225" s="1">
        <f t="shared" si="68"/>
        <v>1.6731128358004412E-8</v>
      </c>
      <c r="J225" s="1">
        <f t="shared" si="44"/>
        <v>3.8438039244167821E-8</v>
      </c>
      <c r="K225" s="1">
        <f t="shared" si="47"/>
        <v>8.8307424898174111E-8</v>
      </c>
      <c r="L225" s="1">
        <f t="shared" si="50"/>
        <v>2.0287718742911363E-7</v>
      </c>
      <c r="M225" s="1">
        <f t="shared" si="53"/>
        <v>4.6608938293249603E-7</v>
      </c>
      <c r="N225" s="1">
        <f t="shared" si="56"/>
        <v>1.0707922149122809E-6</v>
      </c>
      <c r="O225" s="1">
        <f t="shared" si="66"/>
        <v>2.4600345116267376E-6</v>
      </c>
      <c r="P225" s="1">
        <f t="shared" si="70"/>
        <v>5.6516751934831363E-6</v>
      </c>
      <c r="Q225" s="1">
        <f t="shared" si="46"/>
        <v>1.2984139995463257E-5</v>
      </c>
      <c r="R225" s="1">
        <f t="shared" si="49"/>
        <v>2.9829720507679708E-5</v>
      </c>
      <c r="S225" s="1">
        <f t="shared" si="52"/>
        <v>6.8530701754386002E-5</v>
      </c>
      <c r="T225" s="1">
        <f t="shared" si="55"/>
        <v>1.5744220874411129E-4</v>
      </c>
      <c r="U225" s="1">
        <f t="shared" si="65"/>
        <v>3.6170721238292089E-4</v>
      </c>
      <c r="V225" s="1">
        <f t="shared" si="69"/>
        <v>8.3098495970964812E-4</v>
      </c>
      <c r="W225" s="1">
        <f t="shared" si="45"/>
        <v>1.9091021124915007E-3</v>
      </c>
      <c r="X225" s="1">
        <f t="shared" si="48"/>
        <v>4.3859649122807032E-3</v>
      </c>
      <c r="Y225" s="1">
        <f t="shared" si="51"/>
        <v>1.0076301359623119E-2</v>
      </c>
      <c r="Z225" s="1">
        <f t="shared" si="54"/>
        <v>2.3149261592506919E-2</v>
      </c>
      <c r="AA225" s="1">
        <f t="shared" si="57"/>
        <v>5.3183037421416487E-2</v>
      </c>
      <c r="AB225" s="1">
        <f t="shared" si="67"/>
        <v>0.12218251846832767</v>
      </c>
      <c r="AC225" s="1">
        <f t="shared" ref="AC225:AC288" si="71">$C$11*(EXP(-$C$7*($D225-($AC$14-1)*$C$3))-EXP(-$C$5*($D225-($AC$14-1)*$C$3)))</f>
        <v>0</v>
      </c>
    </row>
    <row r="226" spans="1:30" x14ac:dyDescent="0.2">
      <c r="A226">
        <v>212</v>
      </c>
      <c r="B226">
        <f t="shared" si="58"/>
        <v>21</v>
      </c>
      <c r="C226">
        <f t="shared" si="59"/>
        <v>1</v>
      </c>
      <c r="D226">
        <f t="shared" si="60"/>
        <v>506.66666666666663</v>
      </c>
      <c r="E226">
        <f t="shared" si="61"/>
        <v>-206.66666666666663</v>
      </c>
      <c r="F226" t="e">
        <f t="shared" si="62"/>
        <v>#N/A</v>
      </c>
      <c r="G226" t="e">
        <f t="shared" si="63"/>
        <v>#N/A</v>
      </c>
      <c r="H226">
        <f t="shared" si="64"/>
        <v>6.6397526890277999E-9</v>
      </c>
      <c r="I226">
        <f t="shared" si="68"/>
        <v>1.5254145982946751E-8</v>
      </c>
      <c r="J226">
        <f t="shared" si="44"/>
        <v>3.5044824794991128E-8</v>
      </c>
      <c r="K226">
        <f t="shared" si="47"/>
        <v>8.0511865186331221E-8</v>
      </c>
      <c r="L226">
        <f t="shared" si="50"/>
        <v>1.8496769419456349E-7</v>
      </c>
      <c r="M226">
        <f t="shared" si="53"/>
        <v>4.2494417209777946E-7</v>
      </c>
      <c r="N226">
        <f t="shared" si="56"/>
        <v>9.7626534290859079E-7</v>
      </c>
      <c r="O226">
        <f t="shared" si="66"/>
        <v>2.2428687868794292E-6</v>
      </c>
      <c r="P226">
        <f t="shared" si="70"/>
        <v>5.1527593719251922E-6</v>
      </c>
      <c r="Q226">
        <f t="shared" si="46"/>
        <v>1.1837932428452048E-5</v>
      </c>
      <c r="R226">
        <f t="shared" si="49"/>
        <v>2.7196427014257848E-5</v>
      </c>
      <c r="S226">
        <f t="shared" si="52"/>
        <v>6.2480981946149851E-5</v>
      </c>
      <c r="T226">
        <f t="shared" si="55"/>
        <v>1.4354360236028352E-4</v>
      </c>
      <c r="U226">
        <f t="shared" si="65"/>
        <v>3.2977659980321246E-4</v>
      </c>
      <c r="V226">
        <f t="shared" si="69"/>
        <v>7.5762767542093086E-4</v>
      </c>
      <c r="W226">
        <f t="shared" si="45"/>
        <v>1.7405713289125018E-3</v>
      </c>
      <c r="X226">
        <f t="shared" si="48"/>
        <v>3.9987828445535887E-3</v>
      </c>
      <c r="Y226">
        <f t="shared" si="51"/>
        <v>9.1867905510581438E-3</v>
      </c>
      <c r="Z226">
        <f t="shared" si="54"/>
        <v>2.110570238740558E-2</v>
      </c>
      <c r="AA226">
        <f t="shared" si="57"/>
        <v>4.8488171226939422E-2</v>
      </c>
      <c r="AB226">
        <f t="shared" si="67"/>
        <v>0.11139656241541251</v>
      </c>
      <c r="AC226">
        <f t="shared" si="71"/>
        <v>0.21171434591476623</v>
      </c>
    </row>
    <row r="227" spans="1:30" x14ac:dyDescent="0.2">
      <c r="A227">
        <v>213</v>
      </c>
      <c r="B227">
        <f t="shared" si="58"/>
        <v>21</v>
      </c>
      <c r="C227">
        <f t="shared" si="59"/>
        <v>2</v>
      </c>
      <c r="D227">
        <f t="shared" si="60"/>
        <v>509.33333333333331</v>
      </c>
      <c r="E227">
        <f t="shared" si="61"/>
        <v>-209.33333333333331</v>
      </c>
      <c r="F227" t="e">
        <f t="shared" si="62"/>
        <v>#N/A</v>
      </c>
      <c r="G227" t="e">
        <f t="shared" si="63"/>
        <v>#N/A</v>
      </c>
      <c r="H227">
        <f t="shared" si="64"/>
        <v>6.0536118450515453E-9</v>
      </c>
      <c r="I227">
        <f t="shared" si="68"/>
        <v>1.3907547936402504E-8</v>
      </c>
      <c r="J227">
        <f t="shared" ref="J227:J290" si="72">$C$11*(EXP(-$C$7*($D227-($J$14-1)*$C$3))-EXP(-$C$5*($D227-($J$14-1)*$C$3)))</f>
        <v>3.1951154873175993E-8</v>
      </c>
      <c r="K227">
        <f t="shared" si="47"/>
        <v>7.3404478086145514E-8</v>
      </c>
      <c r="L227">
        <f t="shared" si="50"/>
        <v>1.6863920645394254E-7</v>
      </c>
      <c r="M227">
        <f t="shared" si="53"/>
        <v>3.8743115808329837E-7</v>
      </c>
      <c r="N227">
        <f t="shared" si="56"/>
        <v>8.9008306792976069E-7</v>
      </c>
      <c r="O227">
        <f t="shared" si="66"/>
        <v>2.044873911883261E-6</v>
      </c>
      <c r="P227">
        <f t="shared" si="70"/>
        <v>4.6978865975133078E-6</v>
      </c>
      <c r="Q227">
        <f t="shared" si="46"/>
        <v>1.0792909213052309E-5</v>
      </c>
      <c r="R227">
        <f t="shared" si="49"/>
        <v>2.4795594117331065E-5</v>
      </c>
      <c r="S227">
        <f t="shared" si="52"/>
        <v>5.6965316347504718E-5</v>
      </c>
      <c r="T227">
        <f t="shared" si="55"/>
        <v>1.3087193036052876E-4</v>
      </c>
      <c r="U227">
        <f t="shared" si="65"/>
        <v>3.0066474224085186E-4</v>
      </c>
      <c r="V227">
        <f t="shared" si="69"/>
        <v>6.9074618963534758E-4</v>
      </c>
      <c r="W227">
        <f t="shared" si="45"/>
        <v>1.5869180235091877E-3</v>
      </c>
      <c r="X227">
        <f t="shared" si="48"/>
        <v>3.6457802462403002E-3</v>
      </c>
      <c r="Y227">
        <f t="shared" si="51"/>
        <v>8.375803543073837E-3</v>
      </c>
      <c r="Z227">
        <f t="shared" si="54"/>
        <v>1.9242543503414505E-2</v>
      </c>
      <c r="AA227">
        <f t="shared" si="57"/>
        <v>4.4207756136662224E-2</v>
      </c>
      <c r="AB227">
        <f t="shared" si="67"/>
        <v>0.10156275308960346</v>
      </c>
      <c r="AC227">
        <f t="shared" si="71"/>
        <v>0.22636765044372906</v>
      </c>
    </row>
    <row r="228" spans="1:30" x14ac:dyDescent="0.2">
      <c r="A228">
        <v>214</v>
      </c>
      <c r="B228">
        <f t="shared" si="58"/>
        <v>21</v>
      </c>
      <c r="C228">
        <f t="shared" si="59"/>
        <v>3</v>
      </c>
      <c r="D228">
        <f t="shared" si="60"/>
        <v>512</v>
      </c>
      <c r="E228">
        <f t="shared" si="61"/>
        <v>-212</v>
      </c>
      <c r="F228" t="e">
        <f t="shared" si="62"/>
        <v>#N/A</v>
      </c>
      <c r="G228" t="e">
        <f t="shared" si="63"/>
        <v>#N/A</v>
      </c>
      <c r="H228">
        <f t="shared" si="64"/>
        <v>5.5192140561358803E-9</v>
      </c>
      <c r="I228">
        <f t="shared" si="68"/>
        <v>1.2679824214319598E-8</v>
      </c>
      <c r="J228">
        <f t="shared" si="72"/>
        <v>2.9130586433280992E-8</v>
      </c>
      <c r="K228">
        <f t="shared" si="47"/>
        <v>6.6924513432017646E-8</v>
      </c>
      <c r="L228">
        <f t="shared" si="50"/>
        <v>1.5375215697667134E-7</v>
      </c>
      <c r="M228">
        <f t="shared" si="53"/>
        <v>3.532296995926965E-7</v>
      </c>
      <c r="N228">
        <f t="shared" si="56"/>
        <v>8.1150874971645335E-7</v>
      </c>
      <c r="O228">
        <f t="shared" si="66"/>
        <v>1.8643575317299811E-6</v>
      </c>
      <c r="P228">
        <f t="shared" si="70"/>
        <v>4.2831688596491243E-6</v>
      </c>
      <c r="Q228">
        <f t="shared" si="46"/>
        <v>9.8401380465069519E-6</v>
      </c>
      <c r="R228">
        <f t="shared" si="49"/>
        <v>2.2606700773932549E-5</v>
      </c>
      <c r="S228">
        <f t="shared" si="52"/>
        <v>5.1936559981853035E-5</v>
      </c>
      <c r="T228">
        <f t="shared" si="55"/>
        <v>1.1931888203071885E-4</v>
      </c>
      <c r="U228">
        <f t="shared" si="65"/>
        <v>2.7412280701754406E-4</v>
      </c>
      <c r="V228">
        <f t="shared" si="69"/>
        <v>6.297688349764446E-4</v>
      </c>
      <c r="W228">
        <f t="shared" si="45"/>
        <v>1.4468288495316827E-3</v>
      </c>
      <c r="X228">
        <f t="shared" si="48"/>
        <v>3.3239398388385934E-3</v>
      </c>
      <c r="Y228">
        <f t="shared" si="51"/>
        <v>7.6364084499660045E-3</v>
      </c>
      <c r="Z228">
        <f t="shared" si="54"/>
        <v>1.7543859649122806E-2</v>
      </c>
      <c r="AA228">
        <f t="shared" si="57"/>
        <v>4.0305205438492468E-2</v>
      </c>
      <c r="AB228">
        <f t="shared" si="67"/>
        <v>9.2597046304671707E-2</v>
      </c>
      <c r="AC228">
        <f t="shared" si="71"/>
        <v>0.21163565845759974</v>
      </c>
    </row>
    <row r="229" spans="1:30" x14ac:dyDescent="0.2">
      <c r="A229">
        <v>215</v>
      </c>
      <c r="B229">
        <f t="shared" si="58"/>
        <v>21</v>
      </c>
      <c r="C229">
        <f t="shared" si="59"/>
        <v>4</v>
      </c>
      <c r="D229">
        <f t="shared" si="60"/>
        <v>514.66666666666663</v>
      </c>
      <c r="E229">
        <f t="shared" si="61"/>
        <v>-214.66666666666663</v>
      </c>
      <c r="F229" t="e">
        <f t="shared" si="62"/>
        <v>#N/A</v>
      </c>
      <c r="G229" t="e">
        <f t="shared" si="63"/>
        <v>#N/A</v>
      </c>
      <c r="H229">
        <f t="shared" si="64"/>
        <v>5.0319915741456996E-9</v>
      </c>
      <c r="I229">
        <f t="shared" si="68"/>
        <v>1.1560480887160213E-8</v>
      </c>
      <c r="J229">
        <f t="shared" si="72"/>
        <v>2.6559010756111206E-8</v>
      </c>
      <c r="K229">
        <f t="shared" si="47"/>
        <v>6.1016583931787004E-8</v>
      </c>
      <c r="L229">
        <f t="shared" si="50"/>
        <v>1.4017929917996454E-7</v>
      </c>
      <c r="M229">
        <f t="shared" si="53"/>
        <v>3.2204746074532494E-7</v>
      </c>
      <c r="N229">
        <f t="shared" si="56"/>
        <v>7.3987077677825417E-7</v>
      </c>
      <c r="O229">
        <f t="shared" si="66"/>
        <v>1.6997766883911151E-6</v>
      </c>
      <c r="P229">
        <f t="shared" si="70"/>
        <v>3.905061371634364E-6</v>
      </c>
      <c r="Q229">
        <f t="shared" si="46"/>
        <v>8.9714751475177185E-6</v>
      </c>
      <c r="R229">
        <f t="shared" si="49"/>
        <v>2.0611037487700776E-5</v>
      </c>
      <c r="S229">
        <f t="shared" si="52"/>
        <v>4.7351729713808206E-5</v>
      </c>
      <c r="T229">
        <f t="shared" si="55"/>
        <v>1.0878570805703143E-4</v>
      </c>
      <c r="U229">
        <f t="shared" si="65"/>
        <v>2.499239277845994E-4</v>
      </c>
      <c r="V229">
        <f t="shared" si="69"/>
        <v>5.7417440944113431E-4</v>
      </c>
      <c r="W229">
        <f t="shared" ref="W229:W292" si="73">$C$11*(EXP(-$C$7*($D229-($W$14-1)*$C$3))-EXP(-$C$5*($D229-($W$14-1)*$C$3)))</f>
        <v>1.319106399212849E-3</v>
      </c>
      <c r="X229">
        <f t="shared" si="48"/>
        <v>3.0305107016837239E-3</v>
      </c>
      <c r="Y229">
        <f t="shared" si="51"/>
        <v>6.9622853156500082E-3</v>
      </c>
      <c r="Z229">
        <f t="shared" si="54"/>
        <v>1.5995131378214355E-2</v>
      </c>
      <c r="AA229">
        <f t="shared" si="57"/>
        <v>3.6747162204232561E-2</v>
      </c>
      <c r="AB229">
        <f t="shared" si="67"/>
        <v>8.442280953932943E-2</v>
      </c>
      <c r="AC229">
        <f t="shared" si="71"/>
        <v>0.19377999836034945</v>
      </c>
    </row>
    <row r="230" spans="1:30" x14ac:dyDescent="0.2">
      <c r="A230">
        <v>216</v>
      </c>
      <c r="B230">
        <f t="shared" si="58"/>
        <v>21</v>
      </c>
      <c r="C230">
        <f t="shared" si="59"/>
        <v>5</v>
      </c>
      <c r="D230">
        <f t="shared" si="60"/>
        <v>517.33333333333337</v>
      </c>
      <c r="E230">
        <f t="shared" si="61"/>
        <v>-217.33333333333337</v>
      </c>
      <c r="F230" t="e">
        <f t="shared" si="62"/>
        <v>#N/A</v>
      </c>
      <c r="G230" t="e">
        <f t="shared" si="63"/>
        <v>#N/A</v>
      </c>
      <c r="H230">
        <f t="shared" si="64"/>
        <v>4.5877798803840855E-9</v>
      </c>
      <c r="I230">
        <f t="shared" si="68"/>
        <v>1.0539950403371387E-8</v>
      </c>
      <c r="J230">
        <f t="shared" si="72"/>
        <v>2.4214447380206099E-8</v>
      </c>
      <c r="K230">
        <f t="shared" si="47"/>
        <v>5.5630191745610023E-8</v>
      </c>
      <c r="L230">
        <f t="shared" si="50"/>
        <v>1.2780461949270376E-7</v>
      </c>
      <c r="M230">
        <f t="shared" si="53"/>
        <v>2.936179123445811E-7</v>
      </c>
      <c r="N230">
        <f t="shared" si="56"/>
        <v>6.7455682581576795E-7</v>
      </c>
      <c r="O230">
        <f t="shared" si="66"/>
        <v>1.5497246323331882E-6</v>
      </c>
      <c r="P230">
        <f t="shared" si="70"/>
        <v>3.5603322717190373E-6</v>
      </c>
      <c r="Q230">
        <f t="shared" si="46"/>
        <v>8.1794956475330304E-6</v>
      </c>
      <c r="R230">
        <f t="shared" si="49"/>
        <v>1.8791546390053201E-5</v>
      </c>
      <c r="S230">
        <f t="shared" si="52"/>
        <v>4.3171636852209169E-5</v>
      </c>
      <c r="T230">
        <f t="shared" si="55"/>
        <v>9.9182376469324112E-5</v>
      </c>
      <c r="U230">
        <f t="shared" si="65"/>
        <v>2.2786126539001828E-4</v>
      </c>
      <c r="V230">
        <f t="shared" si="69"/>
        <v>5.2348772144211373E-4</v>
      </c>
      <c r="W230">
        <f t="shared" si="73"/>
        <v>1.2026589689634042E-3</v>
      </c>
      <c r="X230">
        <f t="shared" si="48"/>
        <v>2.762984758541386E-3</v>
      </c>
      <c r="Y230">
        <f t="shared" si="51"/>
        <v>6.347672094036738E-3</v>
      </c>
      <c r="Z230">
        <f t="shared" si="54"/>
        <v>1.4583120984961173E-2</v>
      </c>
      <c r="AA230">
        <f t="shared" si="57"/>
        <v>3.3503214172295286E-2</v>
      </c>
      <c r="AB230">
        <f t="shared" si="67"/>
        <v>7.6970174012036846E-2</v>
      </c>
      <c r="AC230">
        <f t="shared" si="71"/>
        <v>0.17680382811963441</v>
      </c>
    </row>
    <row r="231" spans="1:30" x14ac:dyDescent="0.2">
      <c r="A231">
        <v>217</v>
      </c>
      <c r="B231">
        <f t="shared" si="58"/>
        <v>21</v>
      </c>
      <c r="C231">
        <f t="shared" si="59"/>
        <v>6</v>
      </c>
      <c r="D231">
        <f t="shared" si="60"/>
        <v>520</v>
      </c>
      <c r="E231">
        <f t="shared" si="61"/>
        <v>-220</v>
      </c>
      <c r="F231" t="e">
        <f t="shared" si="62"/>
        <v>#N/A</v>
      </c>
      <c r="G231" t="e">
        <f t="shared" si="63"/>
        <v>#N/A</v>
      </c>
      <c r="H231">
        <f t="shared" si="64"/>
        <v>4.182782089501102E-9</v>
      </c>
      <c r="I231">
        <f t="shared" si="68"/>
        <v>9.6095098110419535E-9</v>
      </c>
      <c r="J231">
        <f t="shared" si="72"/>
        <v>2.2076856224543524E-8</v>
      </c>
      <c r="K231">
        <f t="shared" si="47"/>
        <v>5.07192968572784E-8</v>
      </c>
      <c r="L231">
        <f t="shared" si="50"/>
        <v>1.1652234573312398E-7</v>
      </c>
      <c r="M231">
        <f t="shared" si="53"/>
        <v>2.6769805372807064E-7</v>
      </c>
      <c r="N231">
        <f t="shared" si="56"/>
        <v>6.1500862790668418E-7</v>
      </c>
      <c r="O231">
        <f t="shared" si="66"/>
        <v>1.4129187983707839E-6</v>
      </c>
      <c r="P231">
        <f t="shared" si="70"/>
        <v>3.2460349988658138E-6</v>
      </c>
      <c r="Q231">
        <f t="shared" si="46"/>
        <v>7.4574301269199262E-6</v>
      </c>
      <c r="R231">
        <f t="shared" si="49"/>
        <v>1.7132675438596497E-5</v>
      </c>
      <c r="S231">
        <f t="shared" si="52"/>
        <v>3.9360552186027815E-5</v>
      </c>
      <c r="T231">
        <f t="shared" si="55"/>
        <v>9.0426803095730208E-5</v>
      </c>
      <c r="U231">
        <f t="shared" si="65"/>
        <v>2.0774623992741217E-4</v>
      </c>
      <c r="V231">
        <f t="shared" si="69"/>
        <v>4.7727552812287512E-4</v>
      </c>
      <c r="W231">
        <f t="shared" si="73"/>
        <v>1.0964912280701756E-3</v>
      </c>
      <c r="X231">
        <f t="shared" si="48"/>
        <v>2.5190753399057793E-3</v>
      </c>
      <c r="Y231">
        <f t="shared" si="51"/>
        <v>5.7873153981267316E-3</v>
      </c>
      <c r="Z231">
        <f t="shared" si="54"/>
        <v>1.329575935535437E-2</v>
      </c>
      <c r="AA231">
        <f t="shared" si="57"/>
        <v>3.0545633799864007E-2</v>
      </c>
      <c r="AB231">
        <f t="shared" si="67"/>
        <v>7.0175438596235928E-2</v>
      </c>
      <c r="AC231">
        <f t="shared" si="71"/>
        <v>0.16121653858511018</v>
      </c>
    </row>
    <row r="232" spans="1:30" x14ac:dyDescent="0.2">
      <c r="A232">
        <v>218</v>
      </c>
      <c r="B232">
        <f t="shared" si="58"/>
        <v>21</v>
      </c>
      <c r="C232">
        <f t="shared" si="59"/>
        <v>7</v>
      </c>
      <c r="D232">
        <f t="shared" si="60"/>
        <v>522.66666666666674</v>
      </c>
      <c r="E232">
        <f t="shared" si="61"/>
        <v>-222.66666666666674</v>
      </c>
      <c r="F232" t="e">
        <f t="shared" si="62"/>
        <v>#N/A</v>
      </c>
      <c r="G232" t="e">
        <f t="shared" si="63"/>
        <v>#N/A</v>
      </c>
      <c r="H232">
        <f t="shared" si="64"/>
        <v>3.8135364957366728E-9</v>
      </c>
      <c r="I232">
        <f t="shared" si="68"/>
        <v>8.7612061987477489E-9</v>
      </c>
      <c r="J232">
        <f t="shared" si="72"/>
        <v>2.0127966296582732E-8</v>
      </c>
      <c r="K232">
        <f t="shared" si="47"/>
        <v>4.62419235486407E-8</v>
      </c>
      <c r="L232">
        <f t="shared" si="50"/>
        <v>1.0623604302444447E-7</v>
      </c>
      <c r="M232">
        <f t="shared" si="53"/>
        <v>2.440663357271468E-7</v>
      </c>
      <c r="N232">
        <f t="shared" si="56"/>
        <v>5.6071719671985519E-7</v>
      </c>
      <c r="O232">
        <f t="shared" si="66"/>
        <v>1.2881898429812932E-6</v>
      </c>
      <c r="P232">
        <f t="shared" si="70"/>
        <v>2.9594831071130014E-6</v>
      </c>
      <c r="Q232">
        <f t="shared" si="46"/>
        <v>6.7991067535644374E-6</v>
      </c>
      <c r="R232">
        <f t="shared" si="49"/>
        <v>1.5620245486537402E-5</v>
      </c>
      <c r="S232">
        <f t="shared" si="52"/>
        <v>3.5885900590070752E-5</v>
      </c>
      <c r="T232">
        <f t="shared" si="55"/>
        <v>8.2444149950802804E-5</v>
      </c>
      <c r="U232">
        <f t="shared" si="65"/>
        <v>1.8940691885523198E-4</v>
      </c>
      <c r="V232">
        <f t="shared" si="69"/>
        <v>4.3514283222812383E-4</v>
      </c>
      <c r="W232">
        <f t="shared" si="73"/>
        <v>9.9969571113839328E-4</v>
      </c>
      <c r="X232">
        <f t="shared" si="48"/>
        <v>2.2966976377645273E-3</v>
      </c>
      <c r="Y232">
        <f t="shared" si="51"/>
        <v>5.276425596851376E-3</v>
      </c>
      <c r="Z232">
        <f t="shared" si="54"/>
        <v>1.2122042806734849E-2</v>
      </c>
      <c r="AA232">
        <f t="shared" si="57"/>
        <v>2.7849141262599915E-2</v>
      </c>
      <c r="AB232">
        <f t="shared" si="67"/>
        <v>6.3980525512816938E-2</v>
      </c>
      <c r="AC232">
        <f t="shared" si="71"/>
        <v>0.14698797426010388</v>
      </c>
    </row>
    <row r="233" spans="1:30" x14ac:dyDescent="0.2">
      <c r="A233">
        <v>219</v>
      </c>
      <c r="B233">
        <f t="shared" si="58"/>
        <v>21</v>
      </c>
      <c r="C233">
        <f t="shared" si="59"/>
        <v>8</v>
      </c>
      <c r="D233">
        <f t="shared" si="60"/>
        <v>525.33333333333337</v>
      </c>
      <c r="E233">
        <f t="shared" si="61"/>
        <v>-225.33333333333337</v>
      </c>
      <c r="F233" t="e">
        <f t="shared" si="62"/>
        <v>#N/A</v>
      </c>
      <c r="G233" t="e">
        <f t="shared" si="63"/>
        <v>#N/A</v>
      </c>
      <c r="H233">
        <f t="shared" si="64"/>
        <v>3.4768869841006256E-9</v>
      </c>
      <c r="I233">
        <f t="shared" si="68"/>
        <v>7.9877887182939816E-9</v>
      </c>
      <c r="J233">
        <f t="shared" si="72"/>
        <v>1.8351119521536345E-8</v>
      </c>
      <c r="K233">
        <f t="shared" si="47"/>
        <v>4.2159801613485557E-8</v>
      </c>
      <c r="L233">
        <f t="shared" si="50"/>
        <v>9.6857789520824421E-8</v>
      </c>
      <c r="M233">
        <f t="shared" si="53"/>
        <v>2.2252076698244015E-7</v>
      </c>
      <c r="N233">
        <f t="shared" si="56"/>
        <v>5.1121847797081419E-7</v>
      </c>
      <c r="O233">
        <f t="shared" si="66"/>
        <v>1.1744716493783244E-6</v>
      </c>
      <c r="P233">
        <f t="shared" si="70"/>
        <v>2.6982273032630722E-6</v>
      </c>
      <c r="Q233">
        <f t="shared" ref="Q233:Q296" si="74">$C$11*(EXP(-$C$7*($D233-($Q$14-1)*$C$3))-EXP(-$C$5*($D233-($Q$14-1)*$C$3)))</f>
        <v>6.1988985293327553E-6</v>
      </c>
      <c r="R233">
        <f t="shared" si="49"/>
        <v>1.4241329086876151E-5</v>
      </c>
      <c r="S233">
        <f t="shared" si="52"/>
        <v>3.2717982590132128E-5</v>
      </c>
      <c r="T233">
        <f t="shared" si="55"/>
        <v>7.5166185560212817E-5</v>
      </c>
      <c r="U233">
        <f t="shared" si="65"/>
        <v>1.726865474088367E-4</v>
      </c>
      <c r="V233">
        <f t="shared" si="69"/>
        <v>3.9672950587729612E-4</v>
      </c>
      <c r="W233">
        <f t="shared" si="73"/>
        <v>9.1144506156007343E-4</v>
      </c>
      <c r="X233">
        <f t="shared" si="48"/>
        <v>2.0939508857684553E-3</v>
      </c>
      <c r="Y233">
        <f t="shared" si="51"/>
        <v>4.8106358758536185E-3</v>
      </c>
      <c r="Z233">
        <f t="shared" si="54"/>
        <v>1.105193903416554E-2</v>
      </c>
      <c r="AA233">
        <f t="shared" si="57"/>
        <v>2.5390688376146955E-2</v>
      </c>
      <c r="AB233">
        <f t="shared" si="67"/>
        <v>5.833248393983835E-2</v>
      </c>
      <c r="AC233">
        <f t="shared" si="71"/>
        <v>0.13401275045313807</v>
      </c>
    </row>
    <row r="234" spans="1:30" x14ac:dyDescent="0.2">
      <c r="A234">
        <v>220</v>
      </c>
      <c r="B234">
        <f t="shared" si="58"/>
        <v>21</v>
      </c>
      <c r="C234">
        <f t="shared" si="59"/>
        <v>9</v>
      </c>
      <c r="D234">
        <f t="shared" si="60"/>
        <v>528</v>
      </c>
      <c r="E234">
        <f t="shared" si="61"/>
        <v>-228</v>
      </c>
      <c r="F234" t="e">
        <f t="shared" si="62"/>
        <v>#N/A</v>
      </c>
      <c r="G234" t="e">
        <f t="shared" si="63"/>
        <v>#N/A</v>
      </c>
      <c r="H234">
        <f t="shared" si="64"/>
        <v>3.1699560535798992E-9</v>
      </c>
      <c r="I234">
        <f t="shared" si="68"/>
        <v>7.2826466083202471E-9</v>
      </c>
      <c r="J234">
        <f t="shared" si="72"/>
        <v>1.6731128358004412E-8</v>
      </c>
      <c r="K234">
        <f t="shared" si="47"/>
        <v>3.8438039244167821E-8</v>
      </c>
      <c r="L234">
        <f t="shared" si="50"/>
        <v>8.8307424898174111E-8</v>
      </c>
      <c r="M234">
        <f t="shared" si="53"/>
        <v>2.0287718742911363E-7</v>
      </c>
      <c r="N234">
        <f t="shared" si="56"/>
        <v>4.6608938293249603E-7</v>
      </c>
      <c r="O234">
        <f t="shared" si="66"/>
        <v>1.0707922149122809E-6</v>
      </c>
      <c r="P234">
        <f t="shared" si="70"/>
        <v>2.4600345116267376E-6</v>
      </c>
      <c r="Q234">
        <f t="shared" si="74"/>
        <v>5.6516751934831363E-6</v>
      </c>
      <c r="R234">
        <f t="shared" si="49"/>
        <v>1.2984139995463257E-5</v>
      </c>
      <c r="S234">
        <f t="shared" si="52"/>
        <v>2.9829720507679708E-5</v>
      </c>
      <c r="T234">
        <f t="shared" si="55"/>
        <v>6.8530701754386002E-5</v>
      </c>
      <c r="U234">
        <f t="shared" si="65"/>
        <v>1.5744220874411129E-4</v>
      </c>
      <c r="V234">
        <f t="shared" si="69"/>
        <v>3.6170721238292089E-4</v>
      </c>
      <c r="W234">
        <f t="shared" si="73"/>
        <v>8.3098495970964812E-4</v>
      </c>
      <c r="X234">
        <f t="shared" si="48"/>
        <v>1.9091021124915007E-3</v>
      </c>
      <c r="Y234">
        <f t="shared" si="51"/>
        <v>4.3859649122807032E-3</v>
      </c>
      <c r="Z234">
        <f t="shared" si="54"/>
        <v>1.0076301359623119E-2</v>
      </c>
      <c r="AA234">
        <f t="shared" si="57"/>
        <v>2.3149261592506919E-2</v>
      </c>
      <c r="AB234">
        <f t="shared" si="67"/>
        <v>5.3183037421416487E-2</v>
      </c>
      <c r="AC234">
        <f t="shared" si="71"/>
        <v>0.12218251846832767</v>
      </c>
    </row>
    <row r="235" spans="1:30" s="1" customFormat="1" x14ac:dyDescent="0.2">
      <c r="A235" s="1">
        <v>221</v>
      </c>
      <c r="B235" s="1">
        <f t="shared" si="58"/>
        <v>22</v>
      </c>
      <c r="C235" s="1">
        <f t="shared" si="59"/>
        <v>0</v>
      </c>
      <c r="D235" s="1">
        <f t="shared" si="60"/>
        <v>528</v>
      </c>
      <c r="E235" s="1">
        <f t="shared" si="61"/>
        <v>-228</v>
      </c>
      <c r="F235" s="1" t="e">
        <f t="shared" si="62"/>
        <v>#N/A</v>
      </c>
      <c r="G235" s="1" t="e">
        <f t="shared" si="63"/>
        <v>#N/A</v>
      </c>
      <c r="H235" s="1">
        <f t="shared" si="64"/>
        <v>3.1699560535798992E-9</v>
      </c>
      <c r="I235" s="1">
        <f t="shared" si="68"/>
        <v>7.2826466083202471E-9</v>
      </c>
      <c r="J235" s="1">
        <f t="shared" si="72"/>
        <v>1.6731128358004412E-8</v>
      </c>
      <c r="K235" s="1">
        <f t="shared" si="47"/>
        <v>3.8438039244167821E-8</v>
      </c>
      <c r="L235" s="1">
        <f t="shared" si="50"/>
        <v>8.8307424898174111E-8</v>
      </c>
      <c r="M235" s="1">
        <f t="shared" si="53"/>
        <v>2.0287718742911363E-7</v>
      </c>
      <c r="N235" s="1">
        <f t="shared" si="56"/>
        <v>4.6608938293249603E-7</v>
      </c>
      <c r="O235" s="1">
        <f t="shared" si="66"/>
        <v>1.0707922149122809E-6</v>
      </c>
      <c r="P235" s="1">
        <f t="shared" si="70"/>
        <v>2.4600345116267376E-6</v>
      </c>
      <c r="Q235" s="1">
        <f t="shared" si="74"/>
        <v>5.6516751934831363E-6</v>
      </c>
      <c r="R235" s="1">
        <f t="shared" si="49"/>
        <v>1.2984139995463257E-5</v>
      </c>
      <c r="S235" s="1">
        <f t="shared" si="52"/>
        <v>2.9829720507679708E-5</v>
      </c>
      <c r="T235" s="1">
        <f t="shared" si="55"/>
        <v>6.8530701754386002E-5</v>
      </c>
      <c r="U235" s="1">
        <f t="shared" si="65"/>
        <v>1.5744220874411129E-4</v>
      </c>
      <c r="V235" s="1">
        <f t="shared" si="69"/>
        <v>3.6170721238292089E-4</v>
      </c>
      <c r="W235" s="1">
        <f t="shared" si="73"/>
        <v>8.3098495970964812E-4</v>
      </c>
      <c r="X235" s="1">
        <f t="shared" si="48"/>
        <v>1.9091021124915007E-3</v>
      </c>
      <c r="Y235" s="1">
        <f t="shared" si="51"/>
        <v>4.3859649122807032E-3</v>
      </c>
      <c r="Z235" s="1">
        <f t="shared" si="54"/>
        <v>1.0076301359623119E-2</v>
      </c>
      <c r="AA235" s="1">
        <f t="shared" si="57"/>
        <v>2.3149261592506919E-2</v>
      </c>
      <c r="AB235" s="1">
        <f t="shared" si="67"/>
        <v>5.3183037421416487E-2</v>
      </c>
      <c r="AC235" s="1">
        <f t="shared" si="71"/>
        <v>0.12218251846832767</v>
      </c>
      <c r="AD235" s="1">
        <f t="shared" ref="AD235:AD298" si="75">$C$11*(EXP(-$C$7*($D235-($AD$14-1)*$C$3))-EXP(-$C$5*($D235-($AD$14-1)*$C$3)))</f>
        <v>0</v>
      </c>
    </row>
    <row r="236" spans="1:30" x14ac:dyDescent="0.2">
      <c r="A236">
        <v>222</v>
      </c>
      <c r="B236">
        <f t="shared" si="58"/>
        <v>22</v>
      </c>
      <c r="C236">
        <f t="shared" si="59"/>
        <v>1</v>
      </c>
      <c r="D236">
        <f t="shared" si="60"/>
        <v>530.66666666666663</v>
      </c>
      <c r="E236">
        <f t="shared" si="61"/>
        <v>-230.66666666666663</v>
      </c>
      <c r="F236" t="e">
        <f t="shared" si="62"/>
        <v>#N/A</v>
      </c>
      <c r="G236" t="e">
        <f t="shared" si="63"/>
        <v>#N/A</v>
      </c>
      <c r="H236">
        <f t="shared" si="64"/>
        <v>2.8901202217900529E-9</v>
      </c>
      <c r="I236">
        <f t="shared" si="68"/>
        <v>6.6397526890277999E-9</v>
      </c>
      <c r="J236">
        <f t="shared" si="72"/>
        <v>1.5254145982946751E-8</v>
      </c>
      <c r="K236">
        <f t="shared" si="47"/>
        <v>3.5044824794991128E-8</v>
      </c>
      <c r="L236">
        <f t="shared" si="50"/>
        <v>8.0511865186331221E-8</v>
      </c>
      <c r="M236">
        <f t="shared" si="53"/>
        <v>1.8496769419456349E-7</v>
      </c>
      <c r="N236">
        <f t="shared" si="56"/>
        <v>4.2494417209777946E-7</v>
      </c>
      <c r="O236">
        <f t="shared" si="66"/>
        <v>9.7626534290859079E-7</v>
      </c>
      <c r="P236">
        <f t="shared" si="70"/>
        <v>2.2428687868794292E-6</v>
      </c>
      <c r="Q236">
        <f t="shared" si="74"/>
        <v>5.1527593719251922E-6</v>
      </c>
      <c r="R236">
        <f t="shared" si="49"/>
        <v>1.1837932428452048E-5</v>
      </c>
      <c r="S236">
        <f t="shared" si="52"/>
        <v>2.7196427014257848E-5</v>
      </c>
      <c r="T236">
        <f t="shared" si="55"/>
        <v>6.2480981946149851E-5</v>
      </c>
      <c r="U236">
        <f t="shared" si="65"/>
        <v>1.4354360236028352E-4</v>
      </c>
      <c r="V236">
        <f t="shared" si="69"/>
        <v>3.2977659980321246E-4</v>
      </c>
      <c r="W236">
        <f t="shared" si="73"/>
        <v>7.5762767542093086E-4</v>
      </c>
      <c r="X236">
        <f t="shared" si="48"/>
        <v>1.7405713289125018E-3</v>
      </c>
      <c r="Y236">
        <f t="shared" si="51"/>
        <v>3.9987828445535887E-3</v>
      </c>
      <c r="Z236">
        <f t="shared" si="54"/>
        <v>9.1867905510581438E-3</v>
      </c>
      <c r="AA236">
        <f t="shared" si="57"/>
        <v>2.110570238740558E-2</v>
      </c>
      <c r="AB236">
        <f t="shared" si="67"/>
        <v>4.8488171226939422E-2</v>
      </c>
      <c r="AC236">
        <f t="shared" si="71"/>
        <v>0.11139656241541251</v>
      </c>
      <c r="AD236">
        <f t="shared" si="75"/>
        <v>0.21171434591476623</v>
      </c>
    </row>
    <row r="237" spans="1:30" x14ac:dyDescent="0.2">
      <c r="A237">
        <v>223</v>
      </c>
      <c r="B237">
        <f t="shared" si="58"/>
        <v>22</v>
      </c>
      <c r="C237">
        <f t="shared" si="59"/>
        <v>2</v>
      </c>
      <c r="D237">
        <f t="shared" si="60"/>
        <v>533.33333333333326</v>
      </c>
      <c r="E237">
        <f t="shared" si="61"/>
        <v>-233.33333333333326</v>
      </c>
      <c r="F237" t="e">
        <f t="shared" si="62"/>
        <v>#N/A</v>
      </c>
      <c r="G237" t="e">
        <f t="shared" si="63"/>
        <v>#N/A</v>
      </c>
      <c r="H237">
        <f t="shared" si="64"/>
        <v>2.6349876008428556E-9</v>
      </c>
      <c r="I237">
        <f t="shared" si="68"/>
        <v>6.0536118450515453E-9</v>
      </c>
      <c r="J237">
        <f t="shared" si="72"/>
        <v>1.3907547936402554E-8</v>
      </c>
      <c r="K237">
        <f t="shared" ref="K237:K300" si="76">$C$11*(EXP(-$C$7*($D237-($K$14-1)*$C$3))-EXP(-$C$5*($D237-($K$14-1)*$C$3)))</f>
        <v>3.1951154873176046E-8</v>
      </c>
      <c r="L237">
        <f t="shared" si="50"/>
        <v>7.340447808614566E-8</v>
      </c>
      <c r="M237">
        <f t="shared" si="53"/>
        <v>1.6863920645394284E-7</v>
      </c>
      <c r="N237">
        <f t="shared" si="56"/>
        <v>3.8743115808329911E-7</v>
      </c>
      <c r="O237">
        <f t="shared" si="66"/>
        <v>8.9008306792976397E-7</v>
      </c>
      <c r="P237">
        <f t="shared" si="70"/>
        <v>2.0448739118832644E-6</v>
      </c>
      <c r="Q237">
        <f t="shared" si="74"/>
        <v>4.6978865975133163E-6</v>
      </c>
      <c r="R237">
        <f t="shared" si="49"/>
        <v>1.079290921305233E-5</v>
      </c>
      <c r="S237">
        <f t="shared" si="52"/>
        <v>2.4795594117331113E-5</v>
      </c>
      <c r="T237">
        <f t="shared" si="55"/>
        <v>5.6965316347504813E-5</v>
      </c>
      <c r="U237">
        <f t="shared" si="65"/>
        <v>1.30871930360529E-4</v>
      </c>
      <c r="V237">
        <f t="shared" si="69"/>
        <v>3.0066474224085241E-4</v>
      </c>
      <c r="W237">
        <f t="shared" si="73"/>
        <v>6.9074618963534942E-4</v>
      </c>
      <c r="X237">
        <f t="shared" si="48"/>
        <v>1.5869180235091906E-3</v>
      </c>
      <c r="Y237">
        <f t="shared" si="51"/>
        <v>3.6457802462403067E-3</v>
      </c>
      <c r="Z237">
        <f t="shared" si="54"/>
        <v>8.3758035430738526E-3</v>
      </c>
      <c r="AA237">
        <f t="shared" si="57"/>
        <v>1.9242543503414547E-2</v>
      </c>
      <c r="AB237">
        <f t="shared" si="67"/>
        <v>4.4207756136662314E-2</v>
      </c>
      <c r="AC237">
        <f t="shared" si="71"/>
        <v>0.10156275308960366</v>
      </c>
      <c r="AD237">
        <f t="shared" si="75"/>
        <v>0.22636765044372925</v>
      </c>
    </row>
    <row r="238" spans="1:30" x14ac:dyDescent="0.2">
      <c r="A238">
        <v>224</v>
      </c>
      <c r="B238">
        <f t="shared" si="58"/>
        <v>22</v>
      </c>
      <c r="C238">
        <f t="shared" si="59"/>
        <v>3</v>
      </c>
      <c r="D238">
        <f t="shared" si="60"/>
        <v>536</v>
      </c>
      <c r="E238">
        <f t="shared" si="61"/>
        <v>-236</v>
      </c>
      <c r="F238" t="e">
        <f t="shared" si="62"/>
        <v>#N/A</v>
      </c>
      <c r="G238" t="e">
        <f t="shared" si="63"/>
        <v>#N/A</v>
      </c>
      <c r="H238">
        <f t="shared" si="64"/>
        <v>2.402377452760488E-9</v>
      </c>
      <c r="I238">
        <f t="shared" si="68"/>
        <v>5.5192140561358803E-9</v>
      </c>
      <c r="J238">
        <f t="shared" si="72"/>
        <v>1.2679824214319598E-8</v>
      </c>
      <c r="K238">
        <f t="shared" si="76"/>
        <v>2.9130586433280992E-8</v>
      </c>
      <c r="L238">
        <f t="shared" si="50"/>
        <v>6.6924513432017646E-8</v>
      </c>
      <c r="M238">
        <f t="shared" si="53"/>
        <v>1.5375215697667134E-7</v>
      </c>
      <c r="N238">
        <f t="shared" si="56"/>
        <v>3.532296995926965E-7</v>
      </c>
      <c r="O238">
        <f t="shared" si="66"/>
        <v>8.1150874971645335E-7</v>
      </c>
      <c r="P238">
        <f t="shared" si="70"/>
        <v>1.8643575317299811E-6</v>
      </c>
      <c r="Q238">
        <f t="shared" si="74"/>
        <v>4.2831688596491243E-6</v>
      </c>
      <c r="R238">
        <f t="shared" si="49"/>
        <v>9.8401380465069519E-6</v>
      </c>
      <c r="S238">
        <f t="shared" si="52"/>
        <v>2.2606700773932549E-5</v>
      </c>
      <c r="T238">
        <f t="shared" si="55"/>
        <v>5.1936559981853035E-5</v>
      </c>
      <c r="U238">
        <f t="shared" si="65"/>
        <v>1.1931888203071885E-4</v>
      </c>
      <c r="V238">
        <f t="shared" si="69"/>
        <v>2.7412280701754406E-4</v>
      </c>
      <c r="W238">
        <f t="shared" si="73"/>
        <v>6.297688349764446E-4</v>
      </c>
      <c r="X238">
        <f t="shared" si="48"/>
        <v>1.4468288495316827E-3</v>
      </c>
      <c r="Y238">
        <f t="shared" si="51"/>
        <v>3.3239398388385934E-3</v>
      </c>
      <c r="Z238">
        <f t="shared" si="54"/>
        <v>7.6364084499660045E-3</v>
      </c>
      <c r="AA238">
        <f t="shared" si="57"/>
        <v>1.7543859649122806E-2</v>
      </c>
      <c r="AB238">
        <f t="shared" si="67"/>
        <v>4.0305205438492468E-2</v>
      </c>
      <c r="AC238">
        <f t="shared" si="71"/>
        <v>9.2597046304671707E-2</v>
      </c>
      <c r="AD238">
        <f t="shared" si="75"/>
        <v>0.21163565845759974</v>
      </c>
    </row>
    <row r="239" spans="1:30" x14ac:dyDescent="0.2">
      <c r="A239">
        <v>225</v>
      </c>
      <c r="B239">
        <f t="shared" si="58"/>
        <v>22</v>
      </c>
      <c r="C239">
        <f t="shared" si="59"/>
        <v>4</v>
      </c>
      <c r="D239">
        <f t="shared" si="60"/>
        <v>538.66666666666663</v>
      </c>
      <c r="E239">
        <f t="shared" si="61"/>
        <v>-238.66666666666663</v>
      </c>
      <c r="F239" t="e">
        <f t="shared" si="62"/>
        <v>#N/A</v>
      </c>
      <c r="G239" t="e">
        <f t="shared" si="63"/>
        <v>#N/A</v>
      </c>
      <c r="H239">
        <f t="shared" si="64"/>
        <v>2.1903015496869447E-9</v>
      </c>
      <c r="I239">
        <f t="shared" si="68"/>
        <v>5.0319915741456996E-9</v>
      </c>
      <c r="J239">
        <f t="shared" si="72"/>
        <v>1.1560480887160213E-8</v>
      </c>
      <c r="K239">
        <f t="shared" si="76"/>
        <v>2.6559010756111206E-8</v>
      </c>
      <c r="L239">
        <f t="shared" si="50"/>
        <v>6.1016583931787004E-8</v>
      </c>
      <c r="M239">
        <f t="shared" si="53"/>
        <v>1.4017929917996454E-7</v>
      </c>
      <c r="N239">
        <f t="shared" si="56"/>
        <v>3.2204746074532494E-7</v>
      </c>
      <c r="O239">
        <f t="shared" si="66"/>
        <v>7.3987077677825417E-7</v>
      </c>
      <c r="P239">
        <f t="shared" si="70"/>
        <v>1.6997766883911151E-6</v>
      </c>
      <c r="Q239">
        <f t="shared" si="74"/>
        <v>3.905061371634364E-6</v>
      </c>
      <c r="R239">
        <f t="shared" si="49"/>
        <v>8.9714751475177185E-6</v>
      </c>
      <c r="S239">
        <f t="shared" si="52"/>
        <v>2.0611037487700776E-5</v>
      </c>
      <c r="T239">
        <f t="shared" si="55"/>
        <v>4.7351729713808206E-5</v>
      </c>
      <c r="U239">
        <f t="shared" si="65"/>
        <v>1.0878570805703143E-4</v>
      </c>
      <c r="V239">
        <f t="shared" si="69"/>
        <v>2.499239277845994E-4</v>
      </c>
      <c r="W239">
        <f t="shared" si="73"/>
        <v>5.7417440944113431E-4</v>
      </c>
      <c r="X239">
        <f t="shared" ref="X239:X302" si="77">$C$11*(EXP(-$C$7*($D239-($X$14-1)*$C$3))-EXP(-$C$5*($D239-($X$14-1)*$C$3)))</f>
        <v>1.319106399212849E-3</v>
      </c>
      <c r="Y239">
        <f t="shared" si="51"/>
        <v>3.0305107016837239E-3</v>
      </c>
      <c r="Z239">
        <f t="shared" si="54"/>
        <v>6.9622853156500082E-3</v>
      </c>
      <c r="AA239">
        <f t="shared" si="57"/>
        <v>1.5995131378214355E-2</v>
      </c>
      <c r="AB239">
        <f t="shared" si="67"/>
        <v>3.6747162204232561E-2</v>
      </c>
      <c r="AC239">
        <f t="shared" si="71"/>
        <v>8.442280953932943E-2</v>
      </c>
      <c r="AD239">
        <f t="shared" si="75"/>
        <v>0.19377999836034945</v>
      </c>
    </row>
    <row r="240" spans="1:30" x14ac:dyDescent="0.2">
      <c r="A240">
        <v>226</v>
      </c>
      <c r="B240">
        <f t="shared" si="58"/>
        <v>22</v>
      </c>
      <c r="C240">
        <f t="shared" si="59"/>
        <v>5</v>
      </c>
      <c r="D240">
        <f t="shared" si="60"/>
        <v>541.33333333333337</v>
      </c>
      <c r="E240">
        <f t="shared" si="61"/>
        <v>-241.33333333333337</v>
      </c>
      <c r="F240" t="e">
        <f t="shared" si="62"/>
        <v>#N/A</v>
      </c>
      <c r="G240" t="e">
        <f t="shared" si="63"/>
        <v>#N/A</v>
      </c>
      <c r="H240">
        <f t="shared" si="64"/>
        <v>1.996947179573495E-9</v>
      </c>
      <c r="I240">
        <f t="shared" si="68"/>
        <v>4.5877798803840855E-9</v>
      </c>
      <c r="J240">
        <f t="shared" si="72"/>
        <v>1.0539950403371387E-8</v>
      </c>
      <c r="K240">
        <f t="shared" si="76"/>
        <v>2.4214447380206099E-8</v>
      </c>
      <c r="L240">
        <f t="shared" si="50"/>
        <v>5.5630191745610023E-8</v>
      </c>
      <c r="M240">
        <f t="shared" si="53"/>
        <v>1.2780461949270376E-7</v>
      </c>
      <c r="N240">
        <f t="shared" si="56"/>
        <v>2.936179123445811E-7</v>
      </c>
      <c r="O240">
        <f t="shared" si="66"/>
        <v>6.7455682581576795E-7</v>
      </c>
      <c r="P240">
        <f t="shared" si="70"/>
        <v>1.5497246323331882E-6</v>
      </c>
      <c r="Q240">
        <f t="shared" si="74"/>
        <v>3.5603322717190373E-6</v>
      </c>
      <c r="R240">
        <f t="shared" si="49"/>
        <v>8.1794956475330304E-6</v>
      </c>
      <c r="S240">
        <f t="shared" si="52"/>
        <v>1.8791546390053201E-5</v>
      </c>
      <c r="T240">
        <f t="shared" si="55"/>
        <v>4.3171636852209169E-5</v>
      </c>
      <c r="U240">
        <f t="shared" si="65"/>
        <v>9.9182376469324112E-5</v>
      </c>
      <c r="V240">
        <f t="shared" si="69"/>
        <v>2.2786126539001828E-4</v>
      </c>
      <c r="W240">
        <f t="shared" si="73"/>
        <v>5.2348772144211373E-4</v>
      </c>
      <c r="X240">
        <f t="shared" si="77"/>
        <v>1.2026589689634042E-3</v>
      </c>
      <c r="Y240">
        <f t="shared" si="51"/>
        <v>2.762984758541386E-3</v>
      </c>
      <c r="Z240">
        <f t="shared" si="54"/>
        <v>6.347672094036738E-3</v>
      </c>
      <c r="AA240">
        <f t="shared" si="57"/>
        <v>1.4583120984961173E-2</v>
      </c>
      <c r="AB240">
        <f t="shared" si="67"/>
        <v>3.3503214172295286E-2</v>
      </c>
      <c r="AC240">
        <f t="shared" si="71"/>
        <v>7.6970174012036846E-2</v>
      </c>
      <c r="AD240">
        <f t="shared" si="75"/>
        <v>0.17680382811963441</v>
      </c>
    </row>
    <row r="241" spans="1:32" x14ac:dyDescent="0.2">
      <c r="A241">
        <v>227</v>
      </c>
      <c r="B241">
        <f t="shared" si="58"/>
        <v>22</v>
      </c>
      <c r="C241">
        <f t="shared" si="59"/>
        <v>6</v>
      </c>
      <c r="D241">
        <f t="shared" si="60"/>
        <v>544</v>
      </c>
      <c r="E241">
        <f t="shared" si="61"/>
        <v>-244</v>
      </c>
      <c r="F241" t="e">
        <f t="shared" si="62"/>
        <v>#N/A</v>
      </c>
      <c r="G241" t="e">
        <f t="shared" si="63"/>
        <v>#N/A</v>
      </c>
      <c r="H241">
        <f t="shared" si="64"/>
        <v>1.8206616520800614E-9</v>
      </c>
      <c r="I241">
        <f t="shared" si="68"/>
        <v>4.182782089501102E-9</v>
      </c>
      <c r="J241">
        <f t="shared" si="72"/>
        <v>9.6095098110419535E-9</v>
      </c>
      <c r="K241">
        <f t="shared" si="76"/>
        <v>2.2076856224543524E-8</v>
      </c>
      <c r="L241">
        <f t="shared" si="50"/>
        <v>5.07192968572784E-8</v>
      </c>
      <c r="M241">
        <f t="shared" si="53"/>
        <v>1.1652234573312398E-7</v>
      </c>
      <c r="N241">
        <f t="shared" si="56"/>
        <v>2.6769805372807064E-7</v>
      </c>
      <c r="O241">
        <f t="shared" si="66"/>
        <v>6.1500862790668418E-7</v>
      </c>
      <c r="P241">
        <f t="shared" si="70"/>
        <v>1.4129187983707839E-6</v>
      </c>
      <c r="Q241">
        <f t="shared" si="74"/>
        <v>3.2460349988658138E-6</v>
      </c>
      <c r="R241">
        <f t="shared" si="49"/>
        <v>7.4574301269199262E-6</v>
      </c>
      <c r="S241">
        <f t="shared" si="52"/>
        <v>1.7132675438596497E-5</v>
      </c>
      <c r="T241">
        <f t="shared" si="55"/>
        <v>3.9360552186027815E-5</v>
      </c>
      <c r="U241">
        <f t="shared" si="65"/>
        <v>9.0426803095730208E-5</v>
      </c>
      <c r="V241">
        <f t="shared" si="69"/>
        <v>2.0774623992741217E-4</v>
      </c>
      <c r="W241">
        <f t="shared" si="73"/>
        <v>4.7727552812287512E-4</v>
      </c>
      <c r="X241">
        <f t="shared" si="77"/>
        <v>1.0964912280701756E-3</v>
      </c>
      <c r="Y241">
        <f t="shared" si="51"/>
        <v>2.5190753399057793E-3</v>
      </c>
      <c r="Z241">
        <f t="shared" si="54"/>
        <v>5.7873153981267316E-3</v>
      </c>
      <c r="AA241">
        <f t="shared" si="57"/>
        <v>1.329575935535437E-2</v>
      </c>
      <c r="AB241">
        <f t="shared" si="67"/>
        <v>3.0545633799864007E-2</v>
      </c>
      <c r="AC241">
        <f t="shared" si="71"/>
        <v>7.0175438596235928E-2</v>
      </c>
      <c r="AD241">
        <f t="shared" si="75"/>
        <v>0.16121653858511018</v>
      </c>
    </row>
    <row r="242" spans="1:32" x14ac:dyDescent="0.2">
      <c r="A242">
        <v>228</v>
      </c>
      <c r="B242">
        <f t="shared" si="58"/>
        <v>22</v>
      </c>
      <c r="C242">
        <f t="shared" si="59"/>
        <v>7</v>
      </c>
      <c r="D242">
        <f t="shared" si="60"/>
        <v>546.66666666666674</v>
      </c>
      <c r="E242">
        <f t="shared" si="61"/>
        <v>-246.66666666666674</v>
      </c>
      <c r="F242" t="e">
        <f t="shared" si="62"/>
        <v>#N/A</v>
      </c>
      <c r="G242" t="e">
        <f t="shared" si="63"/>
        <v>#N/A</v>
      </c>
      <c r="H242">
        <f t="shared" si="64"/>
        <v>1.659938172256944E-9</v>
      </c>
      <c r="I242">
        <f t="shared" si="68"/>
        <v>3.8135364957366728E-9</v>
      </c>
      <c r="J242">
        <f t="shared" si="72"/>
        <v>8.7612061987477489E-9</v>
      </c>
      <c r="K242">
        <f t="shared" si="76"/>
        <v>2.0127966296582732E-8</v>
      </c>
      <c r="L242">
        <f t="shared" si="50"/>
        <v>4.62419235486407E-8</v>
      </c>
      <c r="M242">
        <f t="shared" si="53"/>
        <v>1.0623604302444447E-7</v>
      </c>
      <c r="N242">
        <f t="shared" si="56"/>
        <v>2.440663357271468E-7</v>
      </c>
      <c r="O242">
        <f t="shared" si="66"/>
        <v>5.6071719671985519E-7</v>
      </c>
      <c r="P242">
        <f t="shared" si="70"/>
        <v>1.2881898429812932E-6</v>
      </c>
      <c r="Q242">
        <f t="shared" si="74"/>
        <v>2.9594831071130014E-6</v>
      </c>
      <c r="R242">
        <f t="shared" si="49"/>
        <v>6.7991067535644374E-6</v>
      </c>
      <c r="S242">
        <f t="shared" si="52"/>
        <v>1.5620245486537402E-5</v>
      </c>
      <c r="T242">
        <f t="shared" si="55"/>
        <v>3.5885900590070752E-5</v>
      </c>
      <c r="U242">
        <f t="shared" si="65"/>
        <v>8.2444149950802804E-5</v>
      </c>
      <c r="V242">
        <f t="shared" si="69"/>
        <v>1.8940691885523198E-4</v>
      </c>
      <c r="W242">
        <f t="shared" si="73"/>
        <v>4.3514283222812383E-4</v>
      </c>
      <c r="X242">
        <f t="shared" si="77"/>
        <v>9.9969571113839328E-4</v>
      </c>
      <c r="Y242">
        <f t="shared" si="51"/>
        <v>2.2966976377645273E-3</v>
      </c>
      <c r="Z242">
        <f t="shared" si="54"/>
        <v>5.276425596851376E-3</v>
      </c>
      <c r="AA242">
        <f t="shared" si="57"/>
        <v>1.2122042806734849E-2</v>
      </c>
      <c r="AB242">
        <f t="shared" si="67"/>
        <v>2.7849141262599915E-2</v>
      </c>
      <c r="AC242">
        <f t="shared" si="71"/>
        <v>6.3980525512816938E-2</v>
      </c>
      <c r="AD242">
        <f t="shared" si="75"/>
        <v>0.14698797426010388</v>
      </c>
    </row>
    <row r="243" spans="1:32" x14ac:dyDescent="0.2">
      <c r="A243">
        <v>229</v>
      </c>
      <c r="B243">
        <f t="shared" si="58"/>
        <v>22</v>
      </c>
      <c r="C243">
        <f t="shared" si="59"/>
        <v>8</v>
      </c>
      <c r="D243">
        <f t="shared" si="60"/>
        <v>549.33333333333337</v>
      </c>
      <c r="E243">
        <f t="shared" si="61"/>
        <v>-249.33333333333337</v>
      </c>
      <c r="F243" t="e">
        <f t="shared" si="62"/>
        <v>#N/A</v>
      </c>
      <c r="G243" t="e">
        <f t="shared" si="63"/>
        <v>#N/A</v>
      </c>
      <c r="H243">
        <f t="shared" si="64"/>
        <v>1.5134029612628805E-9</v>
      </c>
      <c r="I243">
        <f t="shared" si="68"/>
        <v>3.4768869841006256E-9</v>
      </c>
      <c r="J243">
        <f t="shared" si="72"/>
        <v>7.9877887182939816E-9</v>
      </c>
      <c r="K243">
        <f t="shared" si="76"/>
        <v>1.8351119521536345E-8</v>
      </c>
      <c r="L243">
        <f t="shared" si="50"/>
        <v>4.2159801613485557E-8</v>
      </c>
      <c r="M243">
        <f t="shared" si="53"/>
        <v>9.6857789520824421E-8</v>
      </c>
      <c r="N243">
        <f t="shared" si="56"/>
        <v>2.2252076698244015E-7</v>
      </c>
      <c r="O243">
        <f t="shared" si="66"/>
        <v>5.1121847797081419E-7</v>
      </c>
      <c r="P243">
        <f t="shared" si="70"/>
        <v>1.1744716493783244E-6</v>
      </c>
      <c r="Q243">
        <f t="shared" si="74"/>
        <v>2.6982273032630722E-6</v>
      </c>
      <c r="R243">
        <f t="shared" ref="R243:R306" si="78">$C$11*(EXP(-$C$7*($D243-($R$14-1)*$C$3))-EXP(-$C$5*($D243-($R$14-1)*$C$3)))</f>
        <v>6.1988985293327553E-6</v>
      </c>
      <c r="S243">
        <f t="shared" si="52"/>
        <v>1.4241329086876151E-5</v>
      </c>
      <c r="T243">
        <f t="shared" si="55"/>
        <v>3.2717982590132128E-5</v>
      </c>
      <c r="U243">
        <f t="shared" si="65"/>
        <v>7.5166185560212817E-5</v>
      </c>
      <c r="V243">
        <f t="shared" si="69"/>
        <v>1.726865474088367E-4</v>
      </c>
      <c r="W243">
        <f t="shared" si="73"/>
        <v>3.9672950587729612E-4</v>
      </c>
      <c r="X243">
        <f t="shared" si="77"/>
        <v>9.1144506156007343E-4</v>
      </c>
      <c r="Y243">
        <f t="shared" si="51"/>
        <v>2.0939508857684553E-3</v>
      </c>
      <c r="Z243">
        <f t="shared" si="54"/>
        <v>4.8106358758536185E-3</v>
      </c>
      <c r="AA243">
        <f t="shared" si="57"/>
        <v>1.105193903416554E-2</v>
      </c>
      <c r="AB243">
        <f t="shared" si="67"/>
        <v>2.5390688376146955E-2</v>
      </c>
      <c r="AC243">
        <f t="shared" si="71"/>
        <v>5.833248393983835E-2</v>
      </c>
      <c r="AD243">
        <f t="shared" si="75"/>
        <v>0.13401275045313807</v>
      </c>
    </row>
    <row r="244" spans="1:32" x14ac:dyDescent="0.2">
      <c r="A244">
        <v>230</v>
      </c>
      <c r="B244">
        <f t="shared" si="58"/>
        <v>22</v>
      </c>
      <c r="C244">
        <f t="shared" si="59"/>
        <v>9</v>
      </c>
      <c r="D244">
        <f t="shared" si="60"/>
        <v>552</v>
      </c>
      <c r="E244">
        <f t="shared" si="61"/>
        <v>-252</v>
      </c>
      <c r="F244" t="e">
        <f t="shared" si="62"/>
        <v>#N/A</v>
      </c>
      <c r="G244" t="e">
        <f t="shared" si="63"/>
        <v>#N/A</v>
      </c>
      <c r="H244">
        <f t="shared" si="64"/>
        <v>1.3798035140339697E-9</v>
      </c>
      <c r="I244">
        <f t="shared" si="68"/>
        <v>3.1699560535798992E-9</v>
      </c>
      <c r="J244">
        <f t="shared" si="72"/>
        <v>7.2826466083202471E-9</v>
      </c>
      <c r="K244">
        <f t="shared" si="76"/>
        <v>1.6731128358004412E-8</v>
      </c>
      <c r="L244">
        <f t="shared" si="50"/>
        <v>3.8438039244167821E-8</v>
      </c>
      <c r="M244">
        <f t="shared" si="53"/>
        <v>8.8307424898174111E-8</v>
      </c>
      <c r="N244">
        <f t="shared" si="56"/>
        <v>2.0287718742911363E-7</v>
      </c>
      <c r="O244">
        <f t="shared" si="66"/>
        <v>4.6608938293249603E-7</v>
      </c>
      <c r="P244">
        <f t="shared" si="70"/>
        <v>1.0707922149122809E-6</v>
      </c>
      <c r="Q244">
        <f t="shared" si="74"/>
        <v>2.4600345116267376E-6</v>
      </c>
      <c r="R244">
        <f t="shared" si="78"/>
        <v>5.6516751934831363E-6</v>
      </c>
      <c r="S244">
        <f t="shared" si="52"/>
        <v>1.2984139995463257E-5</v>
      </c>
      <c r="T244">
        <f t="shared" si="55"/>
        <v>2.9829720507679708E-5</v>
      </c>
      <c r="U244">
        <f t="shared" si="65"/>
        <v>6.8530701754386002E-5</v>
      </c>
      <c r="V244">
        <f t="shared" si="69"/>
        <v>1.5744220874411129E-4</v>
      </c>
      <c r="W244">
        <f t="shared" si="73"/>
        <v>3.6170721238292089E-4</v>
      </c>
      <c r="X244">
        <f t="shared" si="77"/>
        <v>8.3098495970964812E-4</v>
      </c>
      <c r="Y244">
        <f t="shared" si="51"/>
        <v>1.9091021124915007E-3</v>
      </c>
      <c r="Z244">
        <f t="shared" si="54"/>
        <v>4.3859649122807032E-3</v>
      </c>
      <c r="AA244">
        <f t="shared" si="57"/>
        <v>1.0076301359623119E-2</v>
      </c>
      <c r="AB244">
        <f t="shared" si="67"/>
        <v>2.3149261592506919E-2</v>
      </c>
      <c r="AC244">
        <f t="shared" si="71"/>
        <v>5.3183037421416487E-2</v>
      </c>
      <c r="AD244">
        <f t="shared" si="75"/>
        <v>0.12218251846832767</v>
      </c>
    </row>
    <row r="245" spans="1:32" s="1" customFormat="1" x14ac:dyDescent="0.2">
      <c r="A245" s="1">
        <v>231</v>
      </c>
      <c r="B245" s="1">
        <f t="shared" si="58"/>
        <v>23</v>
      </c>
      <c r="C245" s="1">
        <f t="shared" si="59"/>
        <v>0</v>
      </c>
      <c r="D245" s="1">
        <f t="shared" si="60"/>
        <v>552</v>
      </c>
      <c r="E245" s="1">
        <f t="shared" si="61"/>
        <v>-252</v>
      </c>
      <c r="F245" s="1" t="e">
        <f t="shared" si="62"/>
        <v>#N/A</v>
      </c>
      <c r="G245" s="1" t="e">
        <f t="shared" si="63"/>
        <v>#N/A</v>
      </c>
      <c r="H245" s="1">
        <f t="shared" si="64"/>
        <v>1.3798035140339697E-9</v>
      </c>
      <c r="I245" s="1">
        <f t="shared" si="68"/>
        <v>3.1699560535798992E-9</v>
      </c>
      <c r="J245" s="1">
        <f t="shared" si="72"/>
        <v>7.2826466083202471E-9</v>
      </c>
      <c r="K245" s="1">
        <f t="shared" si="76"/>
        <v>1.6731128358004412E-8</v>
      </c>
      <c r="L245" s="1">
        <f t="shared" si="50"/>
        <v>3.8438039244167821E-8</v>
      </c>
      <c r="M245" s="1">
        <f t="shared" si="53"/>
        <v>8.8307424898174111E-8</v>
      </c>
      <c r="N245" s="1">
        <f t="shared" si="56"/>
        <v>2.0287718742911363E-7</v>
      </c>
      <c r="O245" s="1">
        <f t="shared" si="66"/>
        <v>4.6608938293249603E-7</v>
      </c>
      <c r="P245" s="1">
        <f t="shared" si="70"/>
        <v>1.0707922149122809E-6</v>
      </c>
      <c r="Q245" s="1">
        <f t="shared" si="74"/>
        <v>2.4600345116267376E-6</v>
      </c>
      <c r="R245" s="1">
        <f t="shared" si="78"/>
        <v>5.6516751934831363E-6</v>
      </c>
      <c r="S245" s="1">
        <f t="shared" si="52"/>
        <v>1.2984139995463257E-5</v>
      </c>
      <c r="T245" s="1">
        <f t="shared" si="55"/>
        <v>2.9829720507679708E-5</v>
      </c>
      <c r="U245" s="1">
        <f t="shared" si="65"/>
        <v>6.8530701754386002E-5</v>
      </c>
      <c r="V245" s="1">
        <f t="shared" si="69"/>
        <v>1.5744220874411129E-4</v>
      </c>
      <c r="W245" s="1">
        <f t="shared" si="73"/>
        <v>3.6170721238292089E-4</v>
      </c>
      <c r="X245" s="1">
        <f t="shared" si="77"/>
        <v>8.3098495970964812E-4</v>
      </c>
      <c r="Y245" s="1">
        <f t="shared" si="51"/>
        <v>1.9091021124915007E-3</v>
      </c>
      <c r="Z245" s="1">
        <f t="shared" si="54"/>
        <v>4.3859649122807032E-3</v>
      </c>
      <c r="AA245" s="1">
        <f t="shared" si="57"/>
        <v>1.0076301359623119E-2</v>
      </c>
      <c r="AB245" s="1">
        <f t="shared" si="67"/>
        <v>2.3149261592506919E-2</v>
      </c>
      <c r="AC245" s="1">
        <f t="shared" si="71"/>
        <v>5.3183037421416487E-2</v>
      </c>
      <c r="AD245" s="1">
        <f t="shared" si="75"/>
        <v>0.12218251846832767</v>
      </c>
      <c r="AE245" s="1">
        <f t="shared" ref="AE245:AE308" si="79">$C$11*(EXP(-$C$7*($D245-($AE$14-1)*$C$3))-EXP(-$C$5*($D245-($AE$14-1)*$C$3)))</f>
        <v>0</v>
      </c>
    </row>
    <row r="246" spans="1:32" x14ac:dyDescent="0.2">
      <c r="A246">
        <v>232</v>
      </c>
      <c r="B246">
        <f t="shared" si="58"/>
        <v>23</v>
      </c>
      <c r="C246">
        <f t="shared" si="59"/>
        <v>1</v>
      </c>
      <c r="D246">
        <f t="shared" si="60"/>
        <v>554.66666666666663</v>
      </c>
      <c r="E246">
        <f t="shared" si="61"/>
        <v>-254.66666666666663</v>
      </c>
      <c r="F246" t="e">
        <f t="shared" si="62"/>
        <v>#N/A</v>
      </c>
      <c r="G246" t="e">
        <f t="shared" si="63"/>
        <v>#N/A</v>
      </c>
      <c r="H246">
        <f t="shared" si="64"/>
        <v>1.2579978935364249E-9</v>
      </c>
      <c r="I246">
        <f t="shared" si="68"/>
        <v>2.8901202217900529E-9</v>
      </c>
      <c r="J246">
        <f t="shared" si="72"/>
        <v>6.6397526890277999E-9</v>
      </c>
      <c r="K246">
        <f t="shared" si="76"/>
        <v>1.5254145982946751E-8</v>
      </c>
      <c r="L246">
        <f t="shared" si="50"/>
        <v>3.5044824794991128E-8</v>
      </c>
      <c r="M246">
        <f t="shared" si="53"/>
        <v>8.0511865186331221E-8</v>
      </c>
      <c r="N246">
        <f t="shared" si="56"/>
        <v>1.8496769419456349E-7</v>
      </c>
      <c r="O246">
        <f t="shared" si="66"/>
        <v>4.2494417209777946E-7</v>
      </c>
      <c r="P246">
        <f t="shared" si="70"/>
        <v>9.7626534290859079E-7</v>
      </c>
      <c r="Q246">
        <f t="shared" si="74"/>
        <v>2.2428687868794292E-6</v>
      </c>
      <c r="R246">
        <f t="shared" si="78"/>
        <v>5.1527593719251922E-6</v>
      </c>
      <c r="S246">
        <f t="shared" si="52"/>
        <v>1.1837932428452048E-5</v>
      </c>
      <c r="T246">
        <f t="shared" si="55"/>
        <v>2.7196427014257848E-5</v>
      </c>
      <c r="U246">
        <f t="shared" si="65"/>
        <v>6.2480981946149851E-5</v>
      </c>
      <c r="V246">
        <f t="shared" si="69"/>
        <v>1.4354360236028352E-4</v>
      </c>
      <c r="W246">
        <f t="shared" si="73"/>
        <v>3.2977659980321246E-4</v>
      </c>
      <c r="X246">
        <f t="shared" si="77"/>
        <v>7.5762767542093086E-4</v>
      </c>
      <c r="Y246">
        <f t="shared" si="51"/>
        <v>1.7405713289125018E-3</v>
      </c>
      <c r="Z246">
        <f t="shared" si="54"/>
        <v>3.9987828445535887E-3</v>
      </c>
      <c r="AA246">
        <f t="shared" si="57"/>
        <v>9.1867905510581438E-3</v>
      </c>
      <c r="AB246">
        <f t="shared" si="67"/>
        <v>2.110570238740558E-2</v>
      </c>
      <c r="AC246">
        <f t="shared" si="71"/>
        <v>4.8488171226939422E-2</v>
      </c>
      <c r="AD246">
        <f t="shared" si="75"/>
        <v>0.11139656241541251</v>
      </c>
      <c r="AE246">
        <f t="shared" si="79"/>
        <v>0.21171434591476623</v>
      </c>
    </row>
    <row r="247" spans="1:32" x14ac:dyDescent="0.2">
      <c r="A247">
        <v>233</v>
      </c>
      <c r="B247">
        <f t="shared" si="58"/>
        <v>23</v>
      </c>
      <c r="C247">
        <f t="shared" si="59"/>
        <v>2</v>
      </c>
      <c r="D247">
        <f t="shared" si="60"/>
        <v>557.33333333333326</v>
      </c>
      <c r="E247">
        <f t="shared" si="61"/>
        <v>-257.33333333333326</v>
      </c>
      <c r="F247" t="e">
        <f t="shared" si="62"/>
        <v>#N/A</v>
      </c>
      <c r="G247" t="e">
        <f t="shared" si="63"/>
        <v>#N/A</v>
      </c>
      <c r="H247">
        <f t="shared" si="64"/>
        <v>1.1469449700960251E-9</v>
      </c>
      <c r="I247">
        <f t="shared" si="68"/>
        <v>2.6349876008428556E-9</v>
      </c>
      <c r="J247">
        <f t="shared" si="72"/>
        <v>6.0536118450515453E-9</v>
      </c>
      <c r="K247">
        <f t="shared" si="76"/>
        <v>1.3907547936402554E-8</v>
      </c>
      <c r="L247">
        <f t="shared" ref="L247:L310" si="80">$C$11*(EXP(-$C$7*($D247-($L$14-1)*$C$3))-EXP(-$C$5*($D247-($L$14-1)*$C$3)))</f>
        <v>3.1951154873176046E-8</v>
      </c>
      <c r="M247">
        <f t="shared" si="53"/>
        <v>7.340447808614566E-8</v>
      </c>
      <c r="N247">
        <f t="shared" si="56"/>
        <v>1.6863920645394284E-7</v>
      </c>
      <c r="O247">
        <f t="shared" si="66"/>
        <v>3.8743115808329911E-7</v>
      </c>
      <c r="P247">
        <f t="shared" si="70"/>
        <v>8.9008306792976397E-7</v>
      </c>
      <c r="Q247">
        <f t="shared" si="74"/>
        <v>2.0448739118832644E-6</v>
      </c>
      <c r="R247">
        <f t="shared" si="78"/>
        <v>4.6978865975133163E-6</v>
      </c>
      <c r="S247">
        <f t="shared" si="52"/>
        <v>1.079290921305233E-5</v>
      </c>
      <c r="T247">
        <f t="shared" si="55"/>
        <v>2.4795594117331113E-5</v>
      </c>
      <c r="U247">
        <f t="shared" si="65"/>
        <v>5.6965316347504813E-5</v>
      </c>
      <c r="V247">
        <f t="shared" si="69"/>
        <v>1.30871930360529E-4</v>
      </c>
      <c r="W247">
        <f t="shared" si="73"/>
        <v>3.0066474224085241E-4</v>
      </c>
      <c r="X247">
        <f t="shared" si="77"/>
        <v>6.9074618963534942E-4</v>
      </c>
      <c r="Y247">
        <f t="shared" si="51"/>
        <v>1.5869180235091906E-3</v>
      </c>
      <c r="Z247">
        <f t="shared" si="54"/>
        <v>3.6457802462403067E-3</v>
      </c>
      <c r="AA247">
        <f t="shared" si="57"/>
        <v>8.3758035430738526E-3</v>
      </c>
      <c r="AB247">
        <f t="shared" si="67"/>
        <v>1.9242543503414547E-2</v>
      </c>
      <c r="AC247">
        <f t="shared" si="71"/>
        <v>4.4207756136662314E-2</v>
      </c>
      <c r="AD247">
        <f t="shared" si="75"/>
        <v>0.10156275308960366</v>
      </c>
      <c r="AE247">
        <f t="shared" si="79"/>
        <v>0.22636765044372925</v>
      </c>
    </row>
    <row r="248" spans="1:32" x14ac:dyDescent="0.2">
      <c r="A248">
        <v>234</v>
      </c>
      <c r="B248">
        <f t="shared" si="58"/>
        <v>23</v>
      </c>
      <c r="C248">
        <f t="shared" si="59"/>
        <v>3</v>
      </c>
      <c r="D248">
        <f t="shared" si="60"/>
        <v>560</v>
      </c>
      <c r="E248">
        <f t="shared" si="61"/>
        <v>-260</v>
      </c>
      <c r="F248" t="e">
        <f t="shared" si="62"/>
        <v>#N/A</v>
      </c>
      <c r="G248" t="e">
        <f t="shared" si="63"/>
        <v>#N/A</v>
      </c>
      <c r="H248">
        <f t="shared" si="64"/>
        <v>1.0456955223752753E-9</v>
      </c>
      <c r="I248">
        <f t="shared" si="68"/>
        <v>2.402377452760488E-9</v>
      </c>
      <c r="J248">
        <f t="shared" si="72"/>
        <v>5.5192140561358803E-9</v>
      </c>
      <c r="K248">
        <f t="shared" si="76"/>
        <v>1.2679824214319598E-8</v>
      </c>
      <c r="L248">
        <f t="shared" si="80"/>
        <v>2.9130586433280992E-8</v>
      </c>
      <c r="M248">
        <f t="shared" si="53"/>
        <v>6.6924513432017646E-8</v>
      </c>
      <c r="N248">
        <f t="shared" si="56"/>
        <v>1.5375215697667134E-7</v>
      </c>
      <c r="O248">
        <f t="shared" si="66"/>
        <v>3.532296995926965E-7</v>
      </c>
      <c r="P248">
        <f t="shared" si="70"/>
        <v>8.1150874971645335E-7</v>
      </c>
      <c r="Q248">
        <f t="shared" si="74"/>
        <v>1.8643575317299811E-6</v>
      </c>
      <c r="R248">
        <f t="shared" si="78"/>
        <v>4.2831688596491243E-6</v>
      </c>
      <c r="S248">
        <f t="shared" si="52"/>
        <v>9.8401380465069519E-6</v>
      </c>
      <c r="T248">
        <f t="shared" si="55"/>
        <v>2.2606700773932549E-5</v>
      </c>
      <c r="U248">
        <f t="shared" si="65"/>
        <v>5.1936559981853035E-5</v>
      </c>
      <c r="V248">
        <f t="shared" si="69"/>
        <v>1.1931888203071885E-4</v>
      </c>
      <c r="W248">
        <f t="shared" si="73"/>
        <v>2.7412280701754406E-4</v>
      </c>
      <c r="X248">
        <f t="shared" si="77"/>
        <v>6.297688349764446E-4</v>
      </c>
      <c r="Y248">
        <f t="shared" si="51"/>
        <v>1.4468288495316827E-3</v>
      </c>
      <c r="Z248">
        <f t="shared" si="54"/>
        <v>3.3239398388385934E-3</v>
      </c>
      <c r="AA248">
        <f t="shared" si="57"/>
        <v>7.6364084499660045E-3</v>
      </c>
      <c r="AB248">
        <f t="shared" si="67"/>
        <v>1.7543859649122806E-2</v>
      </c>
      <c r="AC248">
        <f t="shared" si="71"/>
        <v>4.0305205438492468E-2</v>
      </c>
      <c r="AD248">
        <f t="shared" si="75"/>
        <v>9.2597046304671707E-2</v>
      </c>
      <c r="AE248">
        <f t="shared" si="79"/>
        <v>0.21163565845759974</v>
      </c>
    </row>
    <row r="249" spans="1:32" x14ac:dyDescent="0.2">
      <c r="A249">
        <v>235</v>
      </c>
      <c r="B249">
        <f t="shared" si="58"/>
        <v>23</v>
      </c>
      <c r="C249">
        <f t="shared" si="59"/>
        <v>4</v>
      </c>
      <c r="D249">
        <f t="shared" si="60"/>
        <v>562.66666666666663</v>
      </c>
      <c r="E249">
        <f t="shared" si="61"/>
        <v>-262.66666666666663</v>
      </c>
      <c r="F249" t="e">
        <f t="shared" si="62"/>
        <v>#N/A</v>
      </c>
      <c r="G249" t="e">
        <f t="shared" si="63"/>
        <v>#N/A</v>
      </c>
      <c r="H249">
        <f t="shared" si="64"/>
        <v>9.5338412393417152E-10</v>
      </c>
      <c r="I249">
        <f t="shared" si="68"/>
        <v>2.1903015496869447E-9</v>
      </c>
      <c r="J249">
        <f t="shared" si="72"/>
        <v>5.0319915741456996E-9</v>
      </c>
      <c r="K249">
        <f t="shared" si="76"/>
        <v>1.1560480887160213E-8</v>
      </c>
      <c r="L249">
        <f t="shared" si="80"/>
        <v>2.6559010756111206E-8</v>
      </c>
      <c r="M249">
        <f t="shared" si="53"/>
        <v>6.1016583931787004E-8</v>
      </c>
      <c r="N249">
        <f t="shared" si="56"/>
        <v>1.4017929917996454E-7</v>
      </c>
      <c r="O249">
        <f t="shared" si="66"/>
        <v>3.2204746074532494E-7</v>
      </c>
      <c r="P249">
        <f t="shared" si="70"/>
        <v>7.3987077677825417E-7</v>
      </c>
      <c r="Q249">
        <f t="shared" si="74"/>
        <v>1.6997766883911151E-6</v>
      </c>
      <c r="R249">
        <f t="shared" si="78"/>
        <v>3.905061371634364E-6</v>
      </c>
      <c r="S249">
        <f t="shared" si="52"/>
        <v>8.9714751475177185E-6</v>
      </c>
      <c r="T249">
        <f t="shared" si="55"/>
        <v>2.0611037487700776E-5</v>
      </c>
      <c r="U249">
        <f t="shared" si="65"/>
        <v>4.7351729713808206E-5</v>
      </c>
      <c r="V249">
        <f t="shared" si="69"/>
        <v>1.0878570805703143E-4</v>
      </c>
      <c r="W249">
        <f t="shared" si="73"/>
        <v>2.499239277845994E-4</v>
      </c>
      <c r="X249">
        <f t="shared" si="77"/>
        <v>5.7417440944113431E-4</v>
      </c>
      <c r="Y249">
        <f t="shared" ref="Y249:Y312" si="81">$C$11*(EXP(-$C$7*($D249-($Y$14-1)*$C$3))-EXP(-$C$5*($D249-($Y$14-1)*$C$3)))</f>
        <v>1.319106399212849E-3</v>
      </c>
      <c r="Z249">
        <f t="shared" si="54"/>
        <v>3.0305107016837239E-3</v>
      </c>
      <c r="AA249">
        <f t="shared" si="57"/>
        <v>6.9622853156500082E-3</v>
      </c>
      <c r="AB249">
        <f t="shared" si="67"/>
        <v>1.5995131378214355E-2</v>
      </c>
      <c r="AC249">
        <f t="shared" si="71"/>
        <v>3.6747162204232561E-2</v>
      </c>
      <c r="AD249">
        <f t="shared" si="75"/>
        <v>8.442280953932943E-2</v>
      </c>
      <c r="AE249">
        <f t="shared" si="79"/>
        <v>0.19377999836034945</v>
      </c>
    </row>
    <row r="250" spans="1:32" x14ac:dyDescent="0.2">
      <c r="A250">
        <v>236</v>
      </c>
      <c r="B250">
        <f t="shared" si="58"/>
        <v>23</v>
      </c>
      <c r="C250">
        <f t="shared" si="59"/>
        <v>5</v>
      </c>
      <c r="D250">
        <f t="shared" si="60"/>
        <v>565.33333333333337</v>
      </c>
      <c r="E250">
        <f t="shared" si="61"/>
        <v>-265.33333333333337</v>
      </c>
      <c r="F250" t="e">
        <f t="shared" si="62"/>
        <v>#N/A</v>
      </c>
      <c r="G250" t="e">
        <f t="shared" si="63"/>
        <v>#N/A</v>
      </c>
      <c r="H250">
        <f t="shared" si="64"/>
        <v>8.692217460251561E-10</v>
      </c>
      <c r="I250">
        <f t="shared" si="68"/>
        <v>1.996947179573495E-9</v>
      </c>
      <c r="J250">
        <f t="shared" si="72"/>
        <v>4.5877798803840855E-9</v>
      </c>
      <c r="K250">
        <f t="shared" si="76"/>
        <v>1.0539950403371387E-8</v>
      </c>
      <c r="L250">
        <f t="shared" si="80"/>
        <v>2.4214447380206099E-8</v>
      </c>
      <c r="M250">
        <f t="shared" si="53"/>
        <v>5.5630191745610023E-8</v>
      </c>
      <c r="N250">
        <f t="shared" si="56"/>
        <v>1.2780461949270376E-7</v>
      </c>
      <c r="O250">
        <f t="shared" si="66"/>
        <v>2.936179123445811E-7</v>
      </c>
      <c r="P250">
        <f t="shared" si="70"/>
        <v>6.7455682581576795E-7</v>
      </c>
      <c r="Q250">
        <f t="shared" si="74"/>
        <v>1.5497246323331882E-6</v>
      </c>
      <c r="R250">
        <f t="shared" si="78"/>
        <v>3.5603322717190373E-6</v>
      </c>
      <c r="S250">
        <f t="shared" si="52"/>
        <v>8.1794956475330304E-6</v>
      </c>
      <c r="T250">
        <f t="shared" si="55"/>
        <v>1.8791546390053201E-5</v>
      </c>
      <c r="U250">
        <f t="shared" si="65"/>
        <v>4.3171636852209169E-5</v>
      </c>
      <c r="V250">
        <f t="shared" si="69"/>
        <v>9.9182376469324112E-5</v>
      </c>
      <c r="W250">
        <f t="shared" si="73"/>
        <v>2.2786126539001828E-4</v>
      </c>
      <c r="X250">
        <f t="shared" si="77"/>
        <v>5.2348772144211373E-4</v>
      </c>
      <c r="Y250">
        <f t="shared" si="81"/>
        <v>1.2026589689634042E-3</v>
      </c>
      <c r="Z250">
        <f t="shared" si="54"/>
        <v>2.762984758541386E-3</v>
      </c>
      <c r="AA250">
        <f t="shared" si="57"/>
        <v>6.347672094036738E-3</v>
      </c>
      <c r="AB250">
        <f t="shared" si="67"/>
        <v>1.4583120984961173E-2</v>
      </c>
      <c r="AC250">
        <f t="shared" si="71"/>
        <v>3.3503214172295286E-2</v>
      </c>
      <c r="AD250">
        <f t="shared" si="75"/>
        <v>7.6970174012036846E-2</v>
      </c>
      <c r="AE250">
        <f t="shared" si="79"/>
        <v>0.17680382811963441</v>
      </c>
    </row>
    <row r="251" spans="1:32" x14ac:dyDescent="0.2">
      <c r="A251">
        <v>237</v>
      </c>
      <c r="B251">
        <f t="shared" si="58"/>
        <v>23</v>
      </c>
      <c r="C251">
        <f t="shared" si="59"/>
        <v>6</v>
      </c>
      <c r="D251">
        <f t="shared" si="60"/>
        <v>568</v>
      </c>
      <c r="E251">
        <f t="shared" si="61"/>
        <v>-268</v>
      </c>
      <c r="F251" t="e">
        <f t="shared" si="62"/>
        <v>#N/A</v>
      </c>
      <c r="G251" t="e">
        <f t="shared" si="63"/>
        <v>#N/A</v>
      </c>
      <c r="H251">
        <f t="shared" si="64"/>
        <v>7.924890133949747E-10</v>
      </c>
      <c r="I251">
        <f t="shared" si="68"/>
        <v>1.8206616520800614E-9</v>
      </c>
      <c r="J251">
        <f t="shared" si="72"/>
        <v>4.182782089501102E-9</v>
      </c>
      <c r="K251">
        <f t="shared" si="76"/>
        <v>9.6095098110419535E-9</v>
      </c>
      <c r="L251">
        <f t="shared" si="80"/>
        <v>2.2076856224543524E-8</v>
      </c>
      <c r="M251">
        <f t="shared" si="53"/>
        <v>5.07192968572784E-8</v>
      </c>
      <c r="N251">
        <f t="shared" si="56"/>
        <v>1.1652234573312398E-7</v>
      </c>
      <c r="O251">
        <f t="shared" si="66"/>
        <v>2.6769805372807064E-7</v>
      </c>
      <c r="P251">
        <f t="shared" si="70"/>
        <v>6.1500862790668418E-7</v>
      </c>
      <c r="Q251">
        <f t="shared" si="74"/>
        <v>1.4129187983707839E-6</v>
      </c>
      <c r="R251">
        <f t="shared" si="78"/>
        <v>3.2460349988658138E-6</v>
      </c>
      <c r="S251">
        <f t="shared" si="52"/>
        <v>7.4574301269199262E-6</v>
      </c>
      <c r="T251">
        <f t="shared" si="55"/>
        <v>1.7132675438596497E-5</v>
      </c>
      <c r="U251">
        <f t="shared" si="65"/>
        <v>3.9360552186027815E-5</v>
      </c>
      <c r="V251">
        <f t="shared" si="69"/>
        <v>9.0426803095730208E-5</v>
      </c>
      <c r="W251">
        <f t="shared" si="73"/>
        <v>2.0774623992741217E-4</v>
      </c>
      <c r="X251">
        <f t="shared" si="77"/>
        <v>4.7727552812287512E-4</v>
      </c>
      <c r="Y251">
        <f t="shared" si="81"/>
        <v>1.0964912280701756E-3</v>
      </c>
      <c r="Z251">
        <f t="shared" si="54"/>
        <v>2.5190753399057793E-3</v>
      </c>
      <c r="AA251">
        <f t="shared" si="57"/>
        <v>5.7873153981267316E-3</v>
      </c>
      <c r="AB251">
        <f t="shared" si="67"/>
        <v>1.329575935535437E-2</v>
      </c>
      <c r="AC251">
        <f t="shared" si="71"/>
        <v>3.0545633799864007E-2</v>
      </c>
      <c r="AD251">
        <f t="shared" si="75"/>
        <v>7.0175438596235928E-2</v>
      </c>
      <c r="AE251">
        <f t="shared" si="79"/>
        <v>0.16121653858511018</v>
      </c>
    </row>
    <row r="252" spans="1:32" x14ac:dyDescent="0.2">
      <c r="A252">
        <v>238</v>
      </c>
      <c r="B252">
        <f t="shared" si="58"/>
        <v>23</v>
      </c>
      <c r="C252">
        <f t="shared" si="59"/>
        <v>7</v>
      </c>
      <c r="D252">
        <f t="shared" si="60"/>
        <v>570.66666666666674</v>
      </c>
      <c r="E252">
        <f t="shared" si="61"/>
        <v>-270.66666666666674</v>
      </c>
      <c r="F252" t="e">
        <f t="shared" si="62"/>
        <v>#N/A</v>
      </c>
      <c r="G252" t="e">
        <f t="shared" si="63"/>
        <v>#N/A</v>
      </c>
      <c r="H252">
        <f t="shared" si="64"/>
        <v>7.2253005544751053E-10</v>
      </c>
      <c r="I252">
        <f t="shared" si="68"/>
        <v>1.659938172256944E-9</v>
      </c>
      <c r="J252">
        <f t="shared" si="72"/>
        <v>3.8135364957366728E-9</v>
      </c>
      <c r="K252">
        <f t="shared" si="76"/>
        <v>8.7612061987477489E-9</v>
      </c>
      <c r="L252">
        <f t="shared" si="80"/>
        <v>2.0127966296582732E-8</v>
      </c>
      <c r="M252">
        <f t="shared" si="53"/>
        <v>4.62419235486407E-8</v>
      </c>
      <c r="N252">
        <f t="shared" si="56"/>
        <v>1.0623604302444447E-7</v>
      </c>
      <c r="O252">
        <f t="shared" si="66"/>
        <v>2.440663357271468E-7</v>
      </c>
      <c r="P252">
        <f t="shared" si="70"/>
        <v>5.6071719671985519E-7</v>
      </c>
      <c r="Q252">
        <f t="shared" si="74"/>
        <v>1.2881898429812932E-6</v>
      </c>
      <c r="R252">
        <f t="shared" si="78"/>
        <v>2.9594831071130014E-6</v>
      </c>
      <c r="S252">
        <f t="shared" si="52"/>
        <v>6.7991067535644374E-6</v>
      </c>
      <c r="T252">
        <f t="shared" si="55"/>
        <v>1.5620245486537402E-5</v>
      </c>
      <c r="U252">
        <f t="shared" si="65"/>
        <v>3.5885900590070752E-5</v>
      </c>
      <c r="V252">
        <f t="shared" si="69"/>
        <v>8.2444149950802804E-5</v>
      </c>
      <c r="W252">
        <f t="shared" si="73"/>
        <v>1.8940691885523198E-4</v>
      </c>
      <c r="X252">
        <f t="shared" si="77"/>
        <v>4.3514283222812383E-4</v>
      </c>
      <c r="Y252">
        <f t="shared" si="81"/>
        <v>9.9969571113839328E-4</v>
      </c>
      <c r="Z252">
        <f t="shared" si="54"/>
        <v>2.2966976377645273E-3</v>
      </c>
      <c r="AA252">
        <f t="shared" si="57"/>
        <v>5.276425596851376E-3</v>
      </c>
      <c r="AB252">
        <f t="shared" si="67"/>
        <v>1.2122042806734849E-2</v>
      </c>
      <c r="AC252">
        <f t="shared" si="71"/>
        <v>2.7849141262599915E-2</v>
      </c>
      <c r="AD252">
        <f t="shared" si="75"/>
        <v>6.3980525512816938E-2</v>
      </c>
      <c r="AE252">
        <f t="shared" si="79"/>
        <v>0.14698797426010388</v>
      </c>
    </row>
    <row r="253" spans="1:32" x14ac:dyDescent="0.2">
      <c r="A253">
        <v>239</v>
      </c>
      <c r="B253">
        <f t="shared" si="58"/>
        <v>23</v>
      </c>
      <c r="C253">
        <f t="shared" si="59"/>
        <v>8</v>
      </c>
      <c r="D253">
        <f t="shared" si="60"/>
        <v>573.33333333333337</v>
      </c>
      <c r="E253">
        <f t="shared" si="61"/>
        <v>-273.33333333333337</v>
      </c>
      <c r="F253" t="e">
        <f t="shared" si="62"/>
        <v>#N/A</v>
      </c>
      <c r="G253" t="e">
        <f t="shared" si="63"/>
        <v>#N/A</v>
      </c>
      <c r="H253">
        <f t="shared" si="64"/>
        <v>6.5874690021071151E-10</v>
      </c>
      <c r="I253">
        <f t="shared" si="68"/>
        <v>1.5134029612628805E-9</v>
      </c>
      <c r="J253">
        <f t="shared" si="72"/>
        <v>3.4768869841006256E-9</v>
      </c>
      <c r="K253">
        <f t="shared" si="76"/>
        <v>7.9877887182939816E-9</v>
      </c>
      <c r="L253">
        <f t="shared" si="80"/>
        <v>1.8351119521536345E-8</v>
      </c>
      <c r="M253">
        <f t="shared" si="53"/>
        <v>4.2159801613485557E-8</v>
      </c>
      <c r="N253">
        <f t="shared" si="56"/>
        <v>9.6857789520824421E-8</v>
      </c>
      <c r="O253">
        <f t="shared" si="66"/>
        <v>2.2252076698244015E-7</v>
      </c>
      <c r="P253">
        <f t="shared" si="70"/>
        <v>5.1121847797081419E-7</v>
      </c>
      <c r="Q253">
        <f t="shared" si="74"/>
        <v>1.1744716493783244E-6</v>
      </c>
      <c r="R253">
        <f t="shared" si="78"/>
        <v>2.6982273032630722E-6</v>
      </c>
      <c r="S253">
        <f t="shared" ref="S253:S316" si="82">$C$11*(EXP(-$C$7*($D253-($S$14-1)*$C$3))-EXP(-$C$5*($D253-($S$14-1)*$C$3)))</f>
        <v>6.1988985293327553E-6</v>
      </c>
      <c r="T253">
        <f t="shared" si="55"/>
        <v>1.4241329086876151E-5</v>
      </c>
      <c r="U253">
        <f t="shared" si="65"/>
        <v>3.2717982590132128E-5</v>
      </c>
      <c r="V253">
        <f t="shared" si="69"/>
        <v>7.5166185560212817E-5</v>
      </c>
      <c r="W253">
        <f t="shared" si="73"/>
        <v>1.726865474088367E-4</v>
      </c>
      <c r="X253">
        <f t="shared" si="77"/>
        <v>3.9672950587729612E-4</v>
      </c>
      <c r="Y253">
        <f t="shared" si="81"/>
        <v>9.1144506156007343E-4</v>
      </c>
      <c r="Z253">
        <f t="shared" si="54"/>
        <v>2.0939508857684553E-3</v>
      </c>
      <c r="AA253">
        <f t="shared" si="57"/>
        <v>4.8106358758536185E-3</v>
      </c>
      <c r="AB253">
        <f t="shared" si="67"/>
        <v>1.105193903416554E-2</v>
      </c>
      <c r="AC253">
        <f t="shared" si="71"/>
        <v>2.5390688376146955E-2</v>
      </c>
      <c r="AD253">
        <f t="shared" si="75"/>
        <v>5.833248393983835E-2</v>
      </c>
      <c r="AE253">
        <f t="shared" si="79"/>
        <v>0.13401275045313807</v>
      </c>
    </row>
    <row r="254" spans="1:32" x14ac:dyDescent="0.2">
      <c r="A254">
        <v>240</v>
      </c>
      <c r="B254">
        <f t="shared" si="58"/>
        <v>23</v>
      </c>
      <c r="C254">
        <f t="shared" si="59"/>
        <v>9</v>
      </c>
      <c r="D254">
        <f t="shared" si="60"/>
        <v>576</v>
      </c>
      <c r="E254">
        <f t="shared" si="61"/>
        <v>-276</v>
      </c>
      <c r="F254" t="e">
        <f t="shared" si="62"/>
        <v>#N/A</v>
      </c>
      <c r="G254" t="e">
        <f t="shared" si="63"/>
        <v>#N/A</v>
      </c>
      <c r="H254">
        <f t="shared" si="64"/>
        <v>6.0059436319012189E-10</v>
      </c>
      <c r="I254">
        <f t="shared" si="68"/>
        <v>1.3798035140339697E-9</v>
      </c>
      <c r="J254">
        <f t="shared" si="72"/>
        <v>3.1699560535798992E-9</v>
      </c>
      <c r="K254">
        <f t="shared" si="76"/>
        <v>7.2826466083202471E-9</v>
      </c>
      <c r="L254">
        <f t="shared" si="80"/>
        <v>1.6731128358004412E-8</v>
      </c>
      <c r="M254">
        <f t="shared" si="53"/>
        <v>3.8438039244167821E-8</v>
      </c>
      <c r="N254">
        <f t="shared" si="56"/>
        <v>8.8307424898174111E-8</v>
      </c>
      <c r="O254">
        <f t="shared" si="66"/>
        <v>2.0287718742911363E-7</v>
      </c>
      <c r="P254">
        <f t="shared" si="70"/>
        <v>4.6608938293249603E-7</v>
      </c>
      <c r="Q254">
        <f t="shared" si="74"/>
        <v>1.0707922149122809E-6</v>
      </c>
      <c r="R254">
        <f t="shared" si="78"/>
        <v>2.4600345116267376E-6</v>
      </c>
      <c r="S254">
        <f t="shared" si="82"/>
        <v>5.6516751934831363E-6</v>
      </c>
      <c r="T254">
        <f t="shared" si="55"/>
        <v>1.2984139995463257E-5</v>
      </c>
      <c r="U254">
        <f t="shared" si="65"/>
        <v>2.9829720507679708E-5</v>
      </c>
      <c r="V254">
        <f t="shared" si="69"/>
        <v>6.8530701754386002E-5</v>
      </c>
      <c r="W254">
        <f t="shared" si="73"/>
        <v>1.5744220874411129E-4</v>
      </c>
      <c r="X254">
        <f t="shared" si="77"/>
        <v>3.6170721238292089E-4</v>
      </c>
      <c r="Y254">
        <f t="shared" si="81"/>
        <v>8.3098495970964812E-4</v>
      </c>
      <c r="Z254">
        <f t="shared" si="54"/>
        <v>1.9091021124915007E-3</v>
      </c>
      <c r="AA254">
        <f t="shared" si="57"/>
        <v>4.3859649122807032E-3</v>
      </c>
      <c r="AB254">
        <f t="shared" si="67"/>
        <v>1.0076301359623119E-2</v>
      </c>
      <c r="AC254">
        <f t="shared" si="71"/>
        <v>2.3149261592506919E-2</v>
      </c>
      <c r="AD254">
        <f t="shared" si="75"/>
        <v>5.3183037421416487E-2</v>
      </c>
      <c r="AE254">
        <f t="shared" si="79"/>
        <v>0.12218251846832767</v>
      </c>
    </row>
    <row r="255" spans="1:32" s="1" customFormat="1" x14ac:dyDescent="0.2">
      <c r="A255" s="1">
        <v>241</v>
      </c>
      <c r="B255" s="1">
        <f t="shared" si="58"/>
        <v>24</v>
      </c>
      <c r="C255" s="1">
        <f t="shared" si="59"/>
        <v>0</v>
      </c>
      <c r="D255" s="1">
        <f t="shared" si="60"/>
        <v>576</v>
      </c>
      <c r="E255" s="1">
        <f t="shared" si="61"/>
        <v>-276</v>
      </c>
      <c r="F255" s="1" t="e">
        <f t="shared" si="62"/>
        <v>#N/A</v>
      </c>
      <c r="G255" s="1" t="e">
        <f t="shared" si="63"/>
        <v>#N/A</v>
      </c>
      <c r="H255" s="1">
        <f t="shared" si="64"/>
        <v>6.0059436319012189E-10</v>
      </c>
      <c r="I255" s="1">
        <f t="shared" si="68"/>
        <v>1.3798035140339697E-9</v>
      </c>
      <c r="J255" s="1">
        <f t="shared" si="72"/>
        <v>3.1699560535798992E-9</v>
      </c>
      <c r="K255" s="1">
        <f t="shared" si="76"/>
        <v>7.2826466083202471E-9</v>
      </c>
      <c r="L255" s="1">
        <f t="shared" si="80"/>
        <v>1.6731128358004412E-8</v>
      </c>
      <c r="M255" s="1">
        <f t="shared" si="53"/>
        <v>3.8438039244167821E-8</v>
      </c>
      <c r="N255" s="1">
        <f t="shared" si="56"/>
        <v>8.8307424898174111E-8</v>
      </c>
      <c r="O255" s="1">
        <f t="shared" si="66"/>
        <v>2.0287718742911363E-7</v>
      </c>
      <c r="P255" s="1">
        <f t="shared" si="70"/>
        <v>4.6608938293249603E-7</v>
      </c>
      <c r="Q255" s="1">
        <f t="shared" si="74"/>
        <v>1.0707922149122809E-6</v>
      </c>
      <c r="R255" s="1">
        <f t="shared" si="78"/>
        <v>2.4600345116267376E-6</v>
      </c>
      <c r="S255" s="1">
        <f t="shared" si="82"/>
        <v>5.6516751934831363E-6</v>
      </c>
      <c r="T255" s="1">
        <f t="shared" si="55"/>
        <v>1.2984139995463257E-5</v>
      </c>
      <c r="U255" s="1">
        <f t="shared" si="65"/>
        <v>2.9829720507679708E-5</v>
      </c>
      <c r="V255" s="1">
        <f t="shared" si="69"/>
        <v>6.8530701754386002E-5</v>
      </c>
      <c r="W255" s="1">
        <f t="shared" si="73"/>
        <v>1.5744220874411129E-4</v>
      </c>
      <c r="X255" s="1">
        <f t="shared" si="77"/>
        <v>3.6170721238292089E-4</v>
      </c>
      <c r="Y255" s="1">
        <f t="shared" si="81"/>
        <v>8.3098495970964812E-4</v>
      </c>
      <c r="Z255" s="1">
        <f t="shared" si="54"/>
        <v>1.9091021124915007E-3</v>
      </c>
      <c r="AA255" s="1">
        <f t="shared" si="57"/>
        <v>4.3859649122807032E-3</v>
      </c>
      <c r="AB255" s="1">
        <f t="shared" si="67"/>
        <v>1.0076301359623119E-2</v>
      </c>
      <c r="AC255" s="1">
        <f t="shared" si="71"/>
        <v>2.3149261592506919E-2</v>
      </c>
      <c r="AD255" s="1">
        <f t="shared" si="75"/>
        <v>5.3183037421416487E-2</v>
      </c>
      <c r="AE255" s="1">
        <f t="shared" si="79"/>
        <v>0.12218251846832767</v>
      </c>
      <c r="AF255" s="1">
        <f t="shared" ref="AF255:AF318" si="83">$C$11*(EXP(-$C$7*($D255-($AF$14-1)*$C$3))-EXP(-$C$5*($D255-($AF$14-1)*$C$3)))</f>
        <v>0</v>
      </c>
    </row>
    <row r="256" spans="1:32" x14ac:dyDescent="0.2">
      <c r="A256">
        <v>242</v>
      </c>
      <c r="B256">
        <f t="shared" si="58"/>
        <v>24</v>
      </c>
      <c r="C256">
        <f t="shared" si="59"/>
        <v>1</v>
      </c>
      <c r="D256">
        <f t="shared" si="60"/>
        <v>578.66666666666663</v>
      </c>
      <c r="E256">
        <f t="shared" si="61"/>
        <v>-278.66666666666663</v>
      </c>
      <c r="F256" t="e">
        <f t="shared" si="62"/>
        <v>#N/A</v>
      </c>
      <c r="G256" t="e">
        <f t="shared" si="63"/>
        <v>#N/A</v>
      </c>
      <c r="H256">
        <f t="shared" si="64"/>
        <v>5.4757538742173606E-10</v>
      </c>
      <c r="I256">
        <f t="shared" si="68"/>
        <v>1.2579978935364249E-9</v>
      </c>
      <c r="J256">
        <f t="shared" si="72"/>
        <v>2.8901202217900529E-9</v>
      </c>
      <c r="K256">
        <f t="shared" si="76"/>
        <v>6.6397526890277999E-9</v>
      </c>
      <c r="L256">
        <f t="shared" si="80"/>
        <v>1.5254145982946751E-8</v>
      </c>
      <c r="M256">
        <f t="shared" si="53"/>
        <v>3.5044824794991128E-8</v>
      </c>
      <c r="N256">
        <f t="shared" si="56"/>
        <v>8.0511865186331221E-8</v>
      </c>
      <c r="O256">
        <f t="shared" si="66"/>
        <v>1.8496769419456349E-7</v>
      </c>
      <c r="P256">
        <f t="shared" si="70"/>
        <v>4.2494417209777946E-7</v>
      </c>
      <c r="Q256">
        <f t="shared" si="74"/>
        <v>9.7626534290859079E-7</v>
      </c>
      <c r="R256">
        <f t="shared" si="78"/>
        <v>2.2428687868794292E-6</v>
      </c>
      <c r="S256">
        <f t="shared" si="82"/>
        <v>5.1527593719251922E-6</v>
      </c>
      <c r="T256">
        <f t="shared" si="55"/>
        <v>1.1837932428452048E-5</v>
      </c>
      <c r="U256">
        <f t="shared" si="65"/>
        <v>2.7196427014257848E-5</v>
      </c>
      <c r="V256">
        <f t="shared" si="69"/>
        <v>6.2480981946149851E-5</v>
      </c>
      <c r="W256">
        <f t="shared" si="73"/>
        <v>1.4354360236028352E-4</v>
      </c>
      <c r="X256">
        <f t="shared" si="77"/>
        <v>3.2977659980321246E-4</v>
      </c>
      <c r="Y256">
        <f t="shared" si="81"/>
        <v>7.5762767542093086E-4</v>
      </c>
      <c r="Z256">
        <f t="shared" si="54"/>
        <v>1.7405713289125018E-3</v>
      </c>
      <c r="AA256">
        <f t="shared" si="57"/>
        <v>3.9987828445535887E-3</v>
      </c>
      <c r="AB256">
        <f t="shared" si="67"/>
        <v>9.1867905510581438E-3</v>
      </c>
      <c r="AC256">
        <f t="shared" si="71"/>
        <v>2.110570238740558E-2</v>
      </c>
      <c r="AD256">
        <f t="shared" si="75"/>
        <v>4.8488171226939422E-2</v>
      </c>
      <c r="AE256">
        <f t="shared" si="79"/>
        <v>0.11139656241541251</v>
      </c>
      <c r="AF256">
        <f t="shared" si="83"/>
        <v>0.21171434591476623</v>
      </c>
    </row>
    <row r="257" spans="1:33" x14ac:dyDescent="0.2">
      <c r="A257">
        <v>243</v>
      </c>
      <c r="B257">
        <f t="shared" si="58"/>
        <v>24</v>
      </c>
      <c r="C257">
        <f t="shared" si="59"/>
        <v>2</v>
      </c>
      <c r="D257">
        <f t="shared" si="60"/>
        <v>581.33333333333326</v>
      </c>
      <c r="E257">
        <f t="shared" si="61"/>
        <v>-281.33333333333326</v>
      </c>
      <c r="F257" t="e">
        <f t="shared" si="62"/>
        <v>#N/A</v>
      </c>
      <c r="G257" t="e">
        <f t="shared" si="63"/>
        <v>#N/A</v>
      </c>
      <c r="H257">
        <f t="shared" si="64"/>
        <v>4.992367948933754E-10</v>
      </c>
      <c r="I257">
        <f t="shared" si="68"/>
        <v>1.1469449700960251E-9</v>
      </c>
      <c r="J257">
        <f t="shared" si="72"/>
        <v>2.6349876008428556E-9</v>
      </c>
      <c r="K257">
        <f t="shared" si="76"/>
        <v>6.0536118450515453E-9</v>
      </c>
      <c r="L257">
        <f t="shared" si="80"/>
        <v>1.3907547936402554E-8</v>
      </c>
      <c r="M257">
        <f t="shared" ref="M257:M320" si="84">$C$11*(EXP(-$C$7*($D257-($M$14-1)*$C$3))-EXP(-$C$5*($D257-($M$14-1)*$C$3)))</f>
        <v>3.1951154873176046E-8</v>
      </c>
      <c r="N257">
        <f t="shared" si="56"/>
        <v>7.340447808614566E-8</v>
      </c>
      <c r="O257">
        <f t="shared" si="66"/>
        <v>1.6863920645394284E-7</v>
      </c>
      <c r="P257">
        <f t="shared" si="70"/>
        <v>3.8743115808329911E-7</v>
      </c>
      <c r="Q257">
        <f t="shared" si="74"/>
        <v>8.9008306792976397E-7</v>
      </c>
      <c r="R257">
        <f t="shared" si="78"/>
        <v>2.0448739118832644E-6</v>
      </c>
      <c r="S257">
        <f t="shared" si="82"/>
        <v>4.6978865975133163E-6</v>
      </c>
      <c r="T257">
        <f t="shared" si="55"/>
        <v>1.079290921305233E-5</v>
      </c>
      <c r="U257">
        <f t="shared" si="65"/>
        <v>2.4795594117331113E-5</v>
      </c>
      <c r="V257">
        <f t="shared" si="69"/>
        <v>5.6965316347504813E-5</v>
      </c>
      <c r="W257">
        <f t="shared" si="73"/>
        <v>1.30871930360529E-4</v>
      </c>
      <c r="X257">
        <f t="shared" si="77"/>
        <v>3.0066474224085241E-4</v>
      </c>
      <c r="Y257">
        <f t="shared" si="81"/>
        <v>6.9074618963534942E-4</v>
      </c>
      <c r="Z257">
        <f t="shared" si="54"/>
        <v>1.5869180235091906E-3</v>
      </c>
      <c r="AA257">
        <f t="shared" si="57"/>
        <v>3.6457802462403067E-3</v>
      </c>
      <c r="AB257">
        <f t="shared" si="67"/>
        <v>8.3758035430738526E-3</v>
      </c>
      <c r="AC257">
        <f t="shared" si="71"/>
        <v>1.9242543503414547E-2</v>
      </c>
      <c r="AD257">
        <f t="shared" si="75"/>
        <v>4.4207756136662314E-2</v>
      </c>
      <c r="AE257">
        <f t="shared" si="79"/>
        <v>0.10156275308960366</v>
      </c>
      <c r="AF257">
        <f t="shared" si="83"/>
        <v>0.22636765044372925</v>
      </c>
    </row>
    <row r="258" spans="1:33" x14ac:dyDescent="0.2">
      <c r="A258">
        <v>244</v>
      </c>
      <c r="B258">
        <f t="shared" si="58"/>
        <v>24</v>
      </c>
      <c r="C258">
        <f t="shared" si="59"/>
        <v>3</v>
      </c>
      <c r="D258">
        <f t="shared" si="60"/>
        <v>584</v>
      </c>
      <c r="E258">
        <f t="shared" si="61"/>
        <v>-284</v>
      </c>
      <c r="F258" t="e">
        <f t="shared" si="62"/>
        <v>#N/A</v>
      </c>
      <c r="G258" t="e">
        <f t="shared" si="63"/>
        <v>#N/A</v>
      </c>
      <c r="H258">
        <f t="shared" si="64"/>
        <v>4.5516541302001529E-10</v>
      </c>
      <c r="I258">
        <f t="shared" si="68"/>
        <v>1.0456955223752753E-9</v>
      </c>
      <c r="J258">
        <f t="shared" si="72"/>
        <v>2.402377452760488E-9</v>
      </c>
      <c r="K258">
        <f t="shared" si="76"/>
        <v>5.5192140561358803E-9</v>
      </c>
      <c r="L258">
        <f t="shared" si="80"/>
        <v>1.2679824214319598E-8</v>
      </c>
      <c r="M258">
        <f t="shared" si="84"/>
        <v>2.9130586433280992E-8</v>
      </c>
      <c r="N258">
        <f t="shared" si="56"/>
        <v>6.6924513432017646E-8</v>
      </c>
      <c r="O258">
        <f t="shared" si="66"/>
        <v>1.5375215697667134E-7</v>
      </c>
      <c r="P258">
        <f t="shared" si="70"/>
        <v>3.532296995926965E-7</v>
      </c>
      <c r="Q258">
        <f t="shared" si="74"/>
        <v>8.1150874971645335E-7</v>
      </c>
      <c r="R258">
        <f t="shared" si="78"/>
        <v>1.8643575317299811E-6</v>
      </c>
      <c r="S258">
        <f t="shared" si="82"/>
        <v>4.2831688596491243E-6</v>
      </c>
      <c r="T258">
        <f t="shared" si="55"/>
        <v>9.8401380465069519E-6</v>
      </c>
      <c r="U258">
        <f t="shared" si="65"/>
        <v>2.2606700773932549E-5</v>
      </c>
      <c r="V258">
        <f t="shared" si="69"/>
        <v>5.1936559981853035E-5</v>
      </c>
      <c r="W258">
        <f t="shared" si="73"/>
        <v>1.1931888203071885E-4</v>
      </c>
      <c r="X258">
        <f t="shared" si="77"/>
        <v>2.7412280701754406E-4</v>
      </c>
      <c r="Y258">
        <f t="shared" si="81"/>
        <v>6.297688349764446E-4</v>
      </c>
      <c r="Z258">
        <f t="shared" si="54"/>
        <v>1.4468288495316827E-3</v>
      </c>
      <c r="AA258">
        <f t="shared" si="57"/>
        <v>3.3239398388385934E-3</v>
      </c>
      <c r="AB258">
        <f t="shared" si="67"/>
        <v>7.6364084499660045E-3</v>
      </c>
      <c r="AC258">
        <f t="shared" si="71"/>
        <v>1.7543859649122806E-2</v>
      </c>
      <c r="AD258">
        <f t="shared" si="75"/>
        <v>4.0305205438492468E-2</v>
      </c>
      <c r="AE258">
        <f t="shared" si="79"/>
        <v>9.2597046304671707E-2</v>
      </c>
      <c r="AF258">
        <f t="shared" si="83"/>
        <v>0.21163565845759974</v>
      </c>
    </row>
    <row r="259" spans="1:33" x14ac:dyDescent="0.2">
      <c r="A259">
        <v>245</v>
      </c>
      <c r="B259">
        <f t="shared" si="58"/>
        <v>24</v>
      </c>
      <c r="C259">
        <f t="shared" si="59"/>
        <v>4</v>
      </c>
      <c r="D259">
        <f t="shared" si="60"/>
        <v>586.66666666666663</v>
      </c>
      <c r="E259">
        <f t="shared" si="61"/>
        <v>-286.66666666666663</v>
      </c>
      <c r="F259" t="e">
        <f t="shared" si="62"/>
        <v>#N/A</v>
      </c>
      <c r="G259" t="e">
        <f t="shared" si="63"/>
        <v>#N/A</v>
      </c>
      <c r="H259">
        <f t="shared" si="64"/>
        <v>4.1498454306423739E-10</v>
      </c>
      <c r="I259">
        <f t="shared" si="68"/>
        <v>9.5338412393417152E-10</v>
      </c>
      <c r="J259">
        <f t="shared" si="72"/>
        <v>2.1903015496869447E-9</v>
      </c>
      <c r="K259">
        <f t="shared" si="76"/>
        <v>5.0319915741456996E-9</v>
      </c>
      <c r="L259">
        <f t="shared" si="80"/>
        <v>1.1560480887160213E-8</v>
      </c>
      <c r="M259">
        <f t="shared" si="84"/>
        <v>2.6559010756111206E-8</v>
      </c>
      <c r="N259">
        <f t="shared" si="56"/>
        <v>6.1016583931787004E-8</v>
      </c>
      <c r="O259">
        <f t="shared" si="66"/>
        <v>1.4017929917996454E-7</v>
      </c>
      <c r="P259">
        <f t="shared" si="70"/>
        <v>3.2204746074532494E-7</v>
      </c>
      <c r="Q259">
        <f t="shared" si="74"/>
        <v>7.3987077677825417E-7</v>
      </c>
      <c r="R259">
        <f t="shared" si="78"/>
        <v>1.6997766883911151E-6</v>
      </c>
      <c r="S259">
        <f t="shared" si="82"/>
        <v>3.905061371634364E-6</v>
      </c>
      <c r="T259">
        <f t="shared" si="55"/>
        <v>8.9714751475177185E-6</v>
      </c>
      <c r="U259">
        <f t="shared" si="65"/>
        <v>2.0611037487700776E-5</v>
      </c>
      <c r="V259">
        <f t="shared" si="69"/>
        <v>4.7351729713808206E-5</v>
      </c>
      <c r="W259">
        <f t="shared" si="73"/>
        <v>1.0878570805703143E-4</v>
      </c>
      <c r="X259">
        <f t="shared" si="77"/>
        <v>2.499239277845994E-4</v>
      </c>
      <c r="Y259">
        <f t="shared" si="81"/>
        <v>5.7417440944113431E-4</v>
      </c>
      <c r="Z259">
        <f t="shared" ref="Z259:Z322" si="85">$C$11*(EXP(-$C$7*($D259-($Z$14-1)*$C$3))-EXP(-$C$5*($D259-($Z$14-1)*$C$3)))</f>
        <v>1.319106399212849E-3</v>
      </c>
      <c r="AA259">
        <f t="shared" si="57"/>
        <v>3.0305107016837239E-3</v>
      </c>
      <c r="AB259">
        <f t="shared" si="67"/>
        <v>6.9622853156500082E-3</v>
      </c>
      <c r="AC259">
        <f t="shared" si="71"/>
        <v>1.5995131378214355E-2</v>
      </c>
      <c r="AD259">
        <f t="shared" si="75"/>
        <v>3.6747162204232561E-2</v>
      </c>
      <c r="AE259">
        <f t="shared" si="79"/>
        <v>8.442280953932943E-2</v>
      </c>
      <c r="AF259">
        <f t="shared" si="83"/>
        <v>0.19377999836034945</v>
      </c>
    </row>
    <row r="260" spans="1:33" x14ac:dyDescent="0.2">
      <c r="A260">
        <v>246</v>
      </c>
      <c r="B260">
        <f t="shared" si="58"/>
        <v>24</v>
      </c>
      <c r="C260">
        <f t="shared" si="59"/>
        <v>5</v>
      </c>
      <c r="D260">
        <f t="shared" si="60"/>
        <v>589.33333333333337</v>
      </c>
      <c r="E260">
        <f t="shared" si="61"/>
        <v>-289.33333333333337</v>
      </c>
      <c r="F260" t="e">
        <f t="shared" si="62"/>
        <v>#N/A</v>
      </c>
      <c r="G260" t="e">
        <f t="shared" si="63"/>
        <v>#N/A</v>
      </c>
      <c r="H260">
        <f t="shared" si="64"/>
        <v>3.7835074031572008E-10</v>
      </c>
      <c r="I260">
        <f t="shared" si="68"/>
        <v>8.692217460251561E-10</v>
      </c>
      <c r="J260">
        <f t="shared" si="72"/>
        <v>1.996947179573495E-9</v>
      </c>
      <c r="K260">
        <f t="shared" si="76"/>
        <v>4.5877798803840855E-9</v>
      </c>
      <c r="L260">
        <f t="shared" si="80"/>
        <v>1.0539950403371387E-8</v>
      </c>
      <c r="M260">
        <f t="shared" si="84"/>
        <v>2.4214447380206099E-8</v>
      </c>
      <c r="N260">
        <f t="shared" si="56"/>
        <v>5.5630191745610023E-8</v>
      </c>
      <c r="O260">
        <f t="shared" si="66"/>
        <v>1.2780461949270376E-7</v>
      </c>
      <c r="P260">
        <f t="shared" si="70"/>
        <v>2.936179123445811E-7</v>
      </c>
      <c r="Q260">
        <f t="shared" si="74"/>
        <v>6.7455682581576795E-7</v>
      </c>
      <c r="R260">
        <f t="shared" si="78"/>
        <v>1.5497246323331882E-6</v>
      </c>
      <c r="S260">
        <f t="shared" si="82"/>
        <v>3.5603322717190373E-6</v>
      </c>
      <c r="T260">
        <f t="shared" si="55"/>
        <v>8.1794956475330304E-6</v>
      </c>
      <c r="U260">
        <f t="shared" si="65"/>
        <v>1.8791546390053201E-5</v>
      </c>
      <c r="V260">
        <f t="shared" si="69"/>
        <v>4.3171636852209169E-5</v>
      </c>
      <c r="W260">
        <f t="shared" si="73"/>
        <v>9.9182376469324112E-5</v>
      </c>
      <c r="X260">
        <f t="shared" si="77"/>
        <v>2.2786126539001828E-4</v>
      </c>
      <c r="Y260">
        <f t="shared" si="81"/>
        <v>5.2348772144211373E-4</v>
      </c>
      <c r="Z260">
        <f t="shared" si="85"/>
        <v>1.2026589689634042E-3</v>
      </c>
      <c r="AA260">
        <f t="shared" si="57"/>
        <v>2.762984758541386E-3</v>
      </c>
      <c r="AB260">
        <f t="shared" si="67"/>
        <v>6.347672094036738E-3</v>
      </c>
      <c r="AC260">
        <f t="shared" si="71"/>
        <v>1.4583120984961173E-2</v>
      </c>
      <c r="AD260">
        <f t="shared" si="75"/>
        <v>3.3503214172295286E-2</v>
      </c>
      <c r="AE260">
        <f t="shared" si="79"/>
        <v>7.6970174012036846E-2</v>
      </c>
      <c r="AF260">
        <f t="shared" si="83"/>
        <v>0.17680382811963441</v>
      </c>
    </row>
    <row r="261" spans="1:33" x14ac:dyDescent="0.2">
      <c r="A261">
        <v>247</v>
      </c>
      <c r="B261">
        <f t="shared" si="58"/>
        <v>24</v>
      </c>
      <c r="C261">
        <f t="shared" si="59"/>
        <v>6</v>
      </c>
      <c r="D261">
        <f t="shared" si="60"/>
        <v>592</v>
      </c>
      <c r="E261">
        <f t="shared" si="61"/>
        <v>-292</v>
      </c>
      <c r="F261" t="e">
        <f t="shared" si="62"/>
        <v>#N/A</v>
      </c>
      <c r="G261" t="e">
        <f t="shared" si="63"/>
        <v>#N/A</v>
      </c>
      <c r="H261">
        <f t="shared" si="64"/>
        <v>3.4495087850849236E-10</v>
      </c>
      <c r="I261">
        <f t="shared" si="68"/>
        <v>7.924890133949747E-10</v>
      </c>
      <c r="J261">
        <f t="shared" si="72"/>
        <v>1.8206616520800614E-9</v>
      </c>
      <c r="K261">
        <f t="shared" si="76"/>
        <v>4.182782089501102E-9</v>
      </c>
      <c r="L261">
        <f t="shared" si="80"/>
        <v>9.6095098110419535E-9</v>
      </c>
      <c r="M261">
        <f t="shared" si="84"/>
        <v>2.2076856224543524E-8</v>
      </c>
      <c r="N261">
        <f t="shared" si="56"/>
        <v>5.07192968572784E-8</v>
      </c>
      <c r="O261">
        <f t="shared" si="66"/>
        <v>1.1652234573312398E-7</v>
      </c>
      <c r="P261">
        <f t="shared" si="70"/>
        <v>2.6769805372807064E-7</v>
      </c>
      <c r="Q261">
        <f t="shared" si="74"/>
        <v>6.1500862790668418E-7</v>
      </c>
      <c r="R261">
        <f t="shared" si="78"/>
        <v>1.4129187983707839E-6</v>
      </c>
      <c r="S261">
        <f t="shared" si="82"/>
        <v>3.2460349988658138E-6</v>
      </c>
      <c r="T261">
        <f t="shared" si="55"/>
        <v>7.4574301269199262E-6</v>
      </c>
      <c r="U261">
        <f t="shared" si="65"/>
        <v>1.7132675438596497E-5</v>
      </c>
      <c r="V261">
        <f t="shared" si="69"/>
        <v>3.9360552186027815E-5</v>
      </c>
      <c r="W261">
        <f t="shared" si="73"/>
        <v>9.0426803095730208E-5</v>
      </c>
      <c r="X261">
        <f t="shared" si="77"/>
        <v>2.0774623992741217E-4</v>
      </c>
      <c r="Y261">
        <f t="shared" si="81"/>
        <v>4.7727552812287512E-4</v>
      </c>
      <c r="Z261">
        <f t="shared" si="85"/>
        <v>1.0964912280701756E-3</v>
      </c>
      <c r="AA261">
        <f t="shared" si="57"/>
        <v>2.5190753399057793E-3</v>
      </c>
      <c r="AB261">
        <f t="shared" si="67"/>
        <v>5.7873153981267316E-3</v>
      </c>
      <c r="AC261">
        <f t="shared" si="71"/>
        <v>1.329575935535437E-2</v>
      </c>
      <c r="AD261">
        <f t="shared" si="75"/>
        <v>3.0545633799864007E-2</v>
      </c>
      <c r="AE261">
        <f t="shared" si="79"/>
        <v>7.0175438596235928E-2</v>
      </c>
      <c r="AF261">
        <f t="shared" si="83"/>
        <v>0.16121653858511018</v>
      </c>
    </row>
    <row r="262" spans="1:33" x14ac:dyDescent="0.2">
      <c r="A262">
        <v>248</v>
      </c>
      <c r="B262">
        <f t="shared" si="58"/>
        <v>24</v>
      </c>
      <c r="C262">
        <f t="shared" si="59"/>
        <v>7</v>
      </c>
      <c r="D262">
        <f t="shared" si="60"/>
        <v>594.66666666666674</v>
      </c>
      <c r="E262">
        <f t="shared" si="61"/>
        <v>-294.66666666666674</v>
      </c>
      <c r="F262" t="e">
        <f t="shared" si="62"/>
        <v>#N/A</v>
      </c>
      <c r="G262" t="e">
        <f t="shared" si="63"/>
        <v>#N/A</v>
      </c>
      <c r="H262">
        <f t="shared" si="64"/>
        <v>3.1449947338410499E-10</v>
      </c>
      <c r="I262">
        <f t="shared" si="68"/>
        <v>7.2253005544751053E-10</v>
      </c>
      <c r="J262">
        <f t="shared" si="72"/>
        <v>1.659938172256944E-9</v>
      </c>
      <c r="K262">
        <f t="shared" si="76"/>
        <v>3.8135364957366728E-9</v>
      </c>
      <c r="L262">
        <f t="shared" si="80"/>
        <v>8.7612061987477489E-9</v>
      </c>
      <c r="M262">
        <f t="shared" si="84"/>
        <v>2.0127966296582732E-8</v>
      </c>
      <c r="N262">
        <f t="shared" si="56"/>
        <v>4.62419235486407E-8</v>
      </c>
      <c r="O262">
        <f t="shared" si="66"/>
        <v>1.0623604302444447E-7</v>
      </c>
      <c r="P262">
        <f t="shared" si="70"/>
        <v>2.440663357271468E-7</v>
      </c>
      <c r="Q262">
        <f t="shared" si="74"/>
        <v>5.6071719671985519E-7</v>
      </c>
      <c r="R262">
        <f t="shared" si="78"/>
        <v>1.2881898429812932E-6</v>
      </c>
      <c r="S262">
        <f t="shared" si="82"/>
        <v>2.9594831071130014E-6</v>
      </c>
      <c r="T262">
        <f t="shared" si="55"/>
        <v>6.7991067535644374E-6</v>
      </c>
      <c r="U262">
        <f t="shared" si="65"/>
        <v>1.5620245486537402E-5</v>
      </c>
      <c r="V262">
        <f t="shared" si="69"/>
        <v>3.5885900590070752E-5</v>
      </c>
      <c r="W262">
        <f t="shared" si="73"/>
        <v>8.2444149950802804E-5</v>
      </c>
      <c r="X262">
        <f t="shared" si="77"/>
        <v>1.8940691885523198E-4</v>
      </c>
      <c r="Y262">
        <f t="shared" si="81"/>
        <v>4.3514283222812383E-4</v>
      </c>
      <c r="Z262">
        <f t="shared" si="85"/>
        <v>9.9969571113839328E-4</v>
      </c>
      <c r="AA262">
        <f t="shared" si="57"/>
        <v>2.2966976377645273E-3</v>
      </c>
      <c r="AB262">
        <f t="shared" si="67"/>
        <v>5.276425596851376E-3</v>
      </c>
      <c r="AC262">
        <f t="shared" si="71"/>
        <v>1.2122042806734849E-2</v>
      </c>
      <c r="AD262">
        <f t="shared" si="75"/>
        <v>2.7849141262599915E-2</v>
      </c>
      <c r="AE262">
        <f t="shared" si="79"/>
        <v>6.3980525512816938E-2</v>
      </c>
      <c r="AF262">
        <f t="shared" si="83"/>
        <v>0.14698797426010388</v>
      </c>
    </row>
    <row r="263" spans="1:33" x14ac:dyDescent="0.2">
      <c r="A263">
        <v>249</v>
      </c>
      <c r="B263">
        <f t="shared" si="58"/>
        <v>24</v>
      </c>
      <c r="C263">
        <f t="shared" si="59"/>
        <v>8</v>
      </c>
      <c r="D263">
        <f t="shared" si="60"/>
        <v>597.33333333333337</v>
      </c>
      <c r="E263">
        <f t="shared" si="61"/>
        <v>-297.33333333333337</v>
      </c>
      <c r="F263" t="e">
        <f t="shared" si="62"/>
        <v>#N/A</v>
      </c>
      <c r="G263" t="e">
        <f t="shared" si="63"/>
        <v>#N/A</v>
      </c>
      <c r="H263">
        <f t="shared" si="64"/>
        <v>2.8673624252400524E-10</v>
      </c>
      <c r="I263">
        <f t="shared" si="68"/>
        <v>6.5874690021071151E-10</v>
      </c>
      <c r="J263">
        <f t="shared" si="72"/>
        <v>1.5134029612628805E-9</v>
      </c>
      <c r="K263">
        <f t="shared" si="76"/>
        <v>3.4768869841006256E-9</v>
      </c>
      <c r="L263">
        <f t="shared" si="80"/>
        <v>7.9877887182939816E-9</v>
      </c>
      <c r="M263">
        <f t="shared" si="84"/>
        <v>1.8351119521536345E-8</v>
      </c>
      <c r="N263">
        <f t="shared" si="56"/>
        <v>4.2159801613485557E-8</v>
      </c>
      <c r="O263">
        <f t="shared" si="66"/>
        <v>9.6857789520824421E-8</v>
      </c>
      <c r="P263">
        <f t="shared" si="70"/>
        <v>2.2252076698244015E-7</v>
      </c>
      <c r="Q263">
        <f t="shared" si="74"/>
        <v>5.1121847797081419E-7</v>
      </c>
      <c r="R263">
        <f t="shared" si="78"/>
        <v>1.1744716493783244E-6</v>
      </c>
      <c r="S263">
        <f t="shared" si="82"/>
        <v>2.6982273032630722E-6</v>
      </c>
      <c r="T263">
        <f t="shared" ref="T263:T326" si="86">$C$11*(EXP(-$C$7*($D263-($T$14-1)*$C$3))-EXP(-$C$5*($D263-($T$14-1)*$C$3)))</f>
        <v>6.1988985293327553E-6</v>
      </c>
      <c r="U263">
        <f t="shared" si="65"/>
        <v>1.4241329086876151E-5</v>
      </c>
      <c r="V263">
        <f t="shared" si="69"/>
        <v>3.2717982590132128E-5</v>
      </c>
      <c r="W263">
        <f t="shared" si="73"/>
        <v>7.5166185560212817E-5</v>
      </c>
      <c r="X263">
        <f t="shared" si="77"/>
        <v>1.726865474088367E-4</v>
      </c>
      <c r="Y263">
        <f t="shared" si="81"/>
        <v>3.9672950587729612E-4</v>
      </c>
      <c r="Z263">
        <f t="shared" si="85"/>
        <v>9.1144506156007343E-4</v>
      </c>
      <c r="AA263">
        <f t="shared" si="57"/>
        <v>2.0939508857684553E-3</v>
      </c>
      <c r="AB263">
        <f t="shared" si="67"/>
        <v>4.8106358758536185E-3</v>
      </c>
      <c r="AC263">
        <f t="shared" si="71"/>
        <v>1.105193903416554E-2</v>
      </c>
      <c r="AD263">
        <f t="shared" si="75"/>
        <v>2.5390688376146955E-2</v>
      </c>
      <c r="AE263">
        <f t="shared" si="79"/>
        <v>5.833248393983835E-2</v>
      </c>
      <c r="AF263">
        <f t="shared" si="83"/>
        <v>0.13401275045313807</v>
      </c>
    </row>
    <row r="264" spans="1:33" x14ac:dyDescent="0.2">
      <c r="A264">
        <v>250</v>
      </c>
      <c r="B264">
        <f t="shared" si="58"/>
        <v>24</v>
      </c>
      <c r="C264">
        <f t="shared" si="59"/>
        <v>9</v>
      </c>
      <c r="D264">
        <f t="shared" si="60"/>
        <v>600</v>
      </c>
      <c r="E264">
        <f t="shared" si="61"/>
        <v>-300</v>
      </c>
      <c r="F264" t="e">
        <f t="shared" si="62"/>
        <v>#N/A</v>
      </c>
      <c r="G264" t="e">
        <f t="shared" si="63"/>
        <v>#N/A</v>
      </c>
      <c r="H264">
        <f t="shared" si="64"/>
        <v>2.6142388059381872E-10</v>
      </c>
      <c r="I264">
        <f t="shared" si="68"/>
        <v>6.0059436319012189E-10</v>
      </c>
      <c r="J264">
        <f t="shared" si="72"/>
        <v>1.3798035140339697E-9</v>
      </c>
      <c r="K264">
        <f t="shared" si="76"/>
        <v>3.1699560535798992E-9</v>
      </c>
      <c r="L264">
        <f t="shared" si="80"/>
        <v>7.2826466083202471E-9</v>
      </c>
      <c r="M264">
        <f t="shared" si="84"/>
        <v>1.6731128358004412E-8</v>
      </c>
      <c r="N264">
        <f t="shared" si="56"/>
        <v>3.8438039244167821E-8</v>
      </c>
      <c r="O264">
        <f t="shared" si="66"/>
        <v>8.8307424898174111E-8</v>
      </c>
      <c r="P264">
        <f t="shared" si="70"/>
        <v>2.0287718742911363E-7</v>
      </c>
      <c r="Q264">
        <f t="shared" si="74"/>
        <v>4.6608938293249603E-7</v>
      </c>
      <c r="R264">
        <f t="shared" si="78"/>
        <v>1.0707922149122809E-6</v>
      </c>
      <c r="S264">
        <f t="shared" si="82"/>
        <v>2.4600345116267376E-6</v>
      </c>
      <c r="T264">
        <f t="shared" si="86"/>
        <v>5.6516751934831363E-6</v>
      </c>
      <c r="U264">
        <f t="shared" si="65"/>
        <v>1.2984139995463257E-5</v>
      </c>
      <c r="V264">
        <f t="shared" si="69"/>
        <v>2.9829720507679708E-5</v>
      </c>
      <c r="W264">
        <f t="shared" si="73"/>
        <v>6.8530701754386002E-5</v>
      </c>
      <c r="X264">
        <f t="shared" si="77"/>
        <v>1.5744220874411129E-4</v>
      </c>
      <c r="Y264">
        <f t="shared" si="81"/>
        <v>3.6170721238292089E-4</v>
      </c>
      <c r="Z264">
        <f t="shared" si="85"/>
        <v>8.3098495970964812E-4</v>
      </c>
      <c r="AA264">
        <f t="shared" si="57"/>
        <v>1.9091021124915007E-3</v>
      </c>
      <c r="AB264">
        <f t="shared" si="67"/>
        <v>4.3859649122807032E-3</v>
      </c>
      <c r="AC264">
        <f t="shared" si="71"/>
        <v>1.0076301359623119E-2</v>
      </c>
      <c r="AD264">
        <f t="shared" si="75"/>
        <v>2.3149261592506919E-2</v>
      </c>
      <c r="AE264">
        <f t="shared" si="79"/>
        <v>5.3183037421416487E-2</v>
      </c>
      <c r="AF264">
        <f t="shared" si="83"/>
        <v>0.12218251846832767</v>
      </c>
    </row>
    <row r="265" spans="1:33" s="1" customFormat="1" x14ac:dyDescent="0.2">
      <c r="A265" s="1">
        <v>251</v>
      </c>
      <c r="B265" s="1">
        <f t="shared" si="58"/>
        <v>25</v>
      </c>
      <c r="C265" s="1">
        <f t="shared" si="59"/>
        <v>0</v>
      </c>
      <c r="D265" s="1">
        <f t="shared" si="60"/>
        <v>600</v>
      </c>
      <c r="E265" s="1">
        <f t="shared" si="61"/>
        <v>-300</v>
      </c>
      <c r="F265" s="1" t="e">
        <f t="shared" si="62"/>
        <v>#N/A</v>
      </c>
      <c r="G265" s="1" t="e">
        <f t="shared" si="63"/>
        <v>#N/A</v>
      </c>
      <c r="H265" s="1">
        <f t="shared" si="64"/>
        <v>2.6142388059381872E-10</v>
      </c>
      <c r="I265" s="1">
        <f t="shared" si="68"/>
        <v>6.0059436319012189E-10</v>
      </c>
      <c r="J265" s="1">
        <f t="shared" si="72"/>
        <v>1.3798035140339697E-9</v>
      </c>
      <c r="K265" s="1">
        <f t="shared" si="76"/>
        <v>3.1699560535798992E-9</v>
      </c>
      <c r="L265" s="1">
        <f t="shared" si="80"/>
        <v>7.2826466083202471E-9</v>
      </c>
      <c r="M265" s="1">
        <f t="shared" si="84"/>
        <v>1.6731128358004412E-8</v>
      </c>
      <c r="N265" s="1">
        <f t="shared" si="56"/>
        <v>3.8438039244167821E-8</v>
      </c>
      <c r="O265" s="1">
        <f t="shared" si="66"/>
        <v>8.8307424898174111E-8</v>
      </c>
      <c r="P265" s="1">
        <f t="shared" si="70"/>
        <v>2.0287718742911363E-7</v>
      </c>
      <c r="Q265" s="1">
        <f t="shared" si="74"/>
        <v>4.6608938293249603E-7</v>
      </c>
      <c r="R265" s="1">
        <f t="shared" si="78"/>
        <v>1.0707922149122809E-6</v>
      </c>
      <c r="S265" s="1">
        <f t="shared" si="82"/>
        <v>2.4600345116267376E-6</v>
      </c>
      <c r="T265" s="1">
        <f t="shared" si="86"/>
        <v>5.6516751934831363E-6</v>
      </c>
      <c r="U265" s="1">
        <f t="shared" si="65"/>
        <v>1.2984139995463257E-5</v>
      </c>
      <c r="V265" s="1">
        <f t="shared" si="69"/>
        <v>2.9829720507679708E-5</v>
      </c>
      <c r="W265" s="1">
        <f t="shared" si="73"/>
        <v>6.8530701754386002E-5</v>
      </c>
      <c r="X265" s="1">
        <f t="shared" si="77"/>
        <v>1.5744220874411129E-4</v>
      </c>
      <c r="Y265" s="1">
        <f t="shared" si="81"/>
        <v>3.6170721238292089E-4</v>
      </c>
      <c r="Z265" s="1">
        <f t="shared" si="85"/>
        <v>8.3098495970964812E-4</v>
      </c>
      <c r="AA265" s="1">
        <f t="shared" si="57"/>
        <v>1.9091021124915007E-3</v>
      </c>
      <c r="AB265" s="1">
        <f t="shared" si="67"/>
        <v>4.3859649122807032E-3</v>
      </c>
      <c r="AC265" s="1">
        <f t="shared" si="71"/>
        <v>1.0076301359623119E-2</v>
      </c>
      <c r="AD265" s="1">
        <f t="shared" si="75"/>
        <v>2.3149261592506919E-2</v>
      </c>
      <c r="AE265" s="1">
        <f t="shared" si="79"/>
        <v>5.3183037421416487E-2</v>
      </c>
      <c r="AF265" s="1">
        <f t="shared" si="83"/>
        <v>0.12218251846832767</v>
      </c>
      <c r="AG265" s="1">
        <f t="shared" ref="AG265:AG296" si="87">$C$11*(EXP(-$C$7*($D265-($AG$14-1)*$C$3))-EXP(-$C$5*($D265-($AG$14-1)*$C$3)))</f>
        <v>0</v>
      </c>
    </row>
    <row r="266" spans="1:33" x14ac:dyDescent="0.2">
      <c r="A266">
        <v>252</v>
      </c>
      <c r="B266">
        <f t="shared" si="58"/>
        <v>25</v>
      </c>
      <c r="C266">
        <f t="shared" si="59"/>
        <v>1</v>
      </c>
      <c r="D266">
        <f t="shared" si="60"/>
        <v>602.66666666666663</v>
      </c>
      <c r="E266">
        <f t="shared" si="61"/>
        <v>-302.66666666666663</v>
      </c>
      <c r="F266" t="e">
        <f t="shared" si="62"/>
        <v>#N/A</v>
      </c>
      <c r="G266" t="e">
        <f t="shared" si="63"/>
        <v>#N/A</v>
      </c>
      <c r="H266">
        <f t="shared" si="64"/>
        <v>2.3834603098354283E-10</v>
      </c>
      <c r="I266">
        <f t="shared" si="68"/>
        <v>5.4757538742173606E-10</v>
      </c>
      <c r="J266">
        <f t="shared" si="72"/>
        <v>1.2579978935364249E-9</v>
      </c>
      <c r="K266">
        <f t="shared" si="76"/>
        <v>2.8901202217900529E-9</v>
      </c>
      <c r="L266">
        <f t="shared" si="80"/>
        <v>6.6397526890277999E-9</v>
      </c>
      <c r="M266">
        <f t="shared" si="84"/>
        <v>1.5254145982946751E-8</v>
      </c>
      <c r="N266">
        <f t="shared" si="56"/>
        <v>3.5044824794991128E-8</v>
      </c>
      <c r="O266">
        <f t="shared" si="66"/>
        <v>8.0511865186331221E-8</v>
      </c>
      <c r="P266">
        <f t="shared" si="70"/>
        <v>1.8496769419456349E-7</v>
      </c>
      <c r="Q266">
        <f t="shared" si="74"/>
        <v>4.2494417209777946E-7</v>
      </c>
      <c r="R266">
        <f t="shared" si="78"/>
        <v>9.7626534290859079E-7</v>
      </c>
      <c r="S266">
        <f t="shared" si="82"/>
        <v>2.2428687868794292E-6</v>
      </c>
      <c r="T266">
        <f t="shared" si="86"/>
        <v>5.1527593719251922E-6</v>
      </c>
      <c r="U266">
        <f t="shared" si="65"/>
        <v>1.1837932428452048E-5</v>
      </c>
      <c r="V266">
        <f t="shared" si="69"/>
        <v>2.7196427014257848E-5</v>
      </c>
      <c r="W266">
        <f t="shared" si="73"/>
        <v>6.2480981946149851E-5</v>
      </c>
      <c r="X266">
        <f t="shared" si="77"/>
        <v>1.4354360236028352E-4</v>
      </c>
      <c r="Y266">
        <f t="shared" si="81"/>
        <v>3.2977659980321246E-4</v>
      </c>
      <c r="Z266">
        <f t="shared" si="85"/>
        <v>7.5762767542093086E-4</v>
      </c>
      <c r="AA266">
        <f t="shared" si="57"/>
        <v>1.7405713289125018E-3</v>
      </c>
      <c r="AB266">
        <f t="shared" si="67"/>
        <v>3.9987828445535887E-3</v>
      </c>
      <c r="AC266">
        <f t="shared" si="71"/>
        <v>9.1867905510581438E-3</v>
      </c>
      <c r="AD266">
        <f t="shared" si="75"/>
        <v>2.110570238740558E-2</v>
      </c>
      <c r="AE266">
        <f t="shared" si="79"/>
        <v>4.8488171226939422E-2</v>
      </c>
      <c r="AF266">
        <f t="shared" si="83"/>
        <v>0.11139656241541251</v>
      </c>
      <c r="AG266">
        <f t="shared" si="87"/>
        <v>0.21171434591476623</v>
      </c>
    </row>
    <row r="267" spans="1:33" x14ac:dyDescent="0.2">
      <c r="A267">
        <v>253</v>
      </c>
      <c r="B267">
        <f t="shared" si="58"/>
        <v>25</v>
      </c>
      <c r="C267">
        <f t="shared" si="59"/>
        <v>2</v>
      </c>
      <c r="D267">
        <f t="shared" si="60"/>
        <v>605.33333333333326</v>
      </c>
      <c r="E267">
        <f t="shared" si="61"/>
        <v>-305.33333333333326</v>
      </c>
      <c r="F267" t="e">
        <f t="shared" si="62"/>
        <v>#N/A</v>
      </c>
      <c r="G267" t="e">
        <f t="shared" si="63"/>
        <v>#N/A</v>
      </c>
      <c r="H267">
        <f t="shared" si="64"/>
        <v>2.173054365062898E-10</v>
      </c>
      <c r="I267">
        <f t="shared" si="68"/>
        <v>4.992367948933754E-10</v>
      </c>
      <c r="J267">
        <f t="shared" si="72"/>
        <v>1.1469449700960251E-9</v>
      </c>
      <c r="K267">
        <f t="shared" si="76"/>
        <v>2.6349876008428556E-9</v>
      </c>
      <c r="L267">
        <f t="shared" si="80"/>
        <v>6.0536118450515453E-9</v>
      </c>
      <c r="M267">
        <f t="shared" si="84"/>
        <v>1.3907547936402554E-8</v>
      </c>
      <c r="N267">
        <f t="shared" ref="N267:N330" si="88">$C$11*(EXP(-$C$7*($D267-($N$14-1)*$C$3))-EXP(-$C$5*($D267-($N$14-1)*$C$3)))</f>
        <v>3.1951154873176046E-8</v>
      </c>
      <c r="O267">
        <f t="shared" si="66"/>
        <v>7.340447808614566E-8</v>
      </c>
      <c r="P267">
        <f t="shared" si="70"/>
        <v>1.6863920645394284E-7</v>
      </c>
      <c r="Q267">
        <f t="shared" si="74"/>
        <v>3.8743115808329911E-7</v>
      </c>
      <c r="R267">
        <f t="shared" si="78"/>
        <v>8.9008306792976397E-7</v>
      </c>
      <c r="S267">
        <f t="shared" si="82"/>
        <v>2.0448739118832644E-6</v>
      </c>
      <c r="T267">
        <f t="shared" si="86"/>
        <v>4.6978865975133163E-6</v>
      </c>
      <c r="U267">
        <f t="shared" si="65"/>
        <v>1.079290921305233E-5</v>
      </c>
      <c r="V267">
        <f t="shared" si="69"/>
        <v>2.4795594117331113E-5</v>
      </c>
      <c r="W267">
        <f t="shared" si="73"/>
        <v>5.6965316347504813E-5</v>
      </c>
      <c r="X267">
        <f t="shared" si="77"/>
        <v>1.30871930360529E-4</v>
      </c>
      <c r="Y267">
        <f t="shared" si="81"/>
        <v>3.0066474224085241E-4</v>
      </c>
      <c r="Z267">
        <f t="shared" si="85"/>
        <v>6.9074618963534942E-4</v>
      </c>
      <c r="AA267">
        <f t="shared" si="57"/>
        <v>1.5869180235091906E-3</v>
      </c>
      <c r="AB267">
        <f t="shared" si="67"/>
        <v>3.6457802462403067E-3</v>
      </c>
      <c r="AC267">
        <f t="shared" si="71"/>
        <v>8.3758035430738526E-3</v>
      </c>
      <c r="AD267">
        <f t="shared" si="75"/>
        <v>1.9242543503414547E-2</v>
      </c>
      <c r="AE267">
        <f t="shared" si="79"/>
        <v>4.4207756136662314E-2</v>
      </c>
      <c r="AF267">
        <f t="shared" si="83"/>
        <v>0.10156275308960366</v>
      </c>
      <c r="AG267">
        <f t="shared" si="87"/>
        <v>0.22636765044372925</v>
      </c>
    </row>
    <row r="268" spans="1:33" x14ac:dyDescent="0.2">
      <c r="A268">
        <v>254</v>
      </c>
      <c r="B268">
        <f t="shared" si="58"/>
        <v>25</v>
      </c>
      <c r="C268">
        <f t="shared" si="59"/>
        <v>3</v>
      </c>
      <c r="D268">
        <f t="shared" si="60"/>
        <v>608</v>
      </c>
      <c r="E268">
        <f t="shared" si="61"/>
        <v>-308</v>
      </c>
      <c r="F268" t="e">
        <f t="shared" si="62"/>
        <v>#N/A</v>
      </c>
      <c r="G268" t="e">
        <f t="shared" si="63"/>
        <v>#N/A</v>
      </c>
      <c r="H268">
        <f t="shared" si="64"/>
        <v>1.981222533487436E-10</v>
      </c>
      <c r="I268">
        <f t="shared" si="68"/>
        <v>4.5516541302001529E-10</v>
      </c>
      <c r="J268">
        <f t="shared" si="72"/>
        <v>1.0456955223752753E-9</v>
      </c>
      <c r="K268">
        <f t="shared" si="76"/>
        <v>2.402377452760488E-9</v>
      </c>
      <c r="L268">
        <f t="shared" si="80"/>
        <v>5.5192140561358803E-9</v>
      </c>
      <c r="M268">
        <f t="shared" si="84"/>
        <v>1.2679824214319598E-8</v>
      </c>
      <c r="N268">
        <f t="shared" si="88"/>
        <v>2.9130586433280992E-8</v>
      </c>
      <c r="O268">
        <f t="shared" si="66"/>
        <v>6.6924513432017646E-8</v>
      </c>
      <c r="P268">
        <f t="shared" si="70"/>
        <v>1.5375215697667134E-7</v>
      </c>
      <c r="Q268">
        <f t="shared" si="74"/>
        <v>3.532296995926965E-7</v>
      </c>
      <c r="R268">
        <f t="shared" si="78"/>
        <v>8.1150874971645335E-7</v>
      </c>
      <c r="S268">
        <f t="shared" si="82"/>
        <v>1.8643575317299811E-6</v>
      </c>
      <c r="T268">
        <f t="shared" si="86"/>
        <v>4.2831688596491243E-6</v>
      </c>
      <c r="U268">
        <f t="shared" si="65"/>
        <v>9.8401380465069519E-6</v>
      </c>
      <c r="V268">
        <f t="shared" si="69"/>
        <v>2.2606700773932549E-5</v>
      </c>
      <c r="W268">
        <f t="shared" si="73"/>
        <v>5.1936559981853035E-5</v>
      </c>
      <c r="X268">
        <f t="shared" si="77"/>
        <v>1.1931888203071885E-4</v>
      </c>
      <c r="Y268">
        <f t="shared" si="81"/>
        <v>2.7412280701754406E-4</v>
      </c>
      <c r="Z268">
        <f t="shared" si="85"/>
        <v>6.297688349764446E-4</v>
      </c>
      <c r="AA268">
        <f t="shared" si="57"/>
        <v>1.4468288495316827E-3</v>
      </c>
      <c r="AB268">
        <f t="shared" si="67"/>
        <v>3.3239398388385934E-3</v>
      </c>
      <c r="AC268">
        <f t="shared" si="71"/>
        <v>7.6364084499660045E-3</v>
      </c>
      <c r="AD268">
        <f t="shared" si="75"/>
        <v>1.7543859649122806E-2</v>
      </c>
      <c r="AE268">
        <f t="shared" si="79"/>
        <v>4.0305205438492468E-2</v>
      </c>
      <c r="AF268">
        <f t="shared" si="83"/>
        <v>9.2597046304671707E-2</v>
      </c>
      <c r="AG268">
        <f t="shared" si="87"/>
        <v>0.21163565845759974</v>
      </c>
    </row>
    <row r="269" spans="1:33" x14ac:dyDescent="0.2">
      <c r="A269">
        <v>255</v>
      </c>
      <c r="B269">
        <f t="shared" si="58"/>
        <v>25</v>
      </c>
      <c r="C269">
        <f t="shared" si="59"/>
        <v>4</v>
      </c>
      <c r="D269">
        <f t="shared" si="60"/>
        <v>610.66666666666663</v>
      </c>
      <c r="E269">
        <f t="shared" si="61"/>
        <v>-310.66666666666663</v>
      </c>
      <c r="F269" t="e">
        <f t="shared" si="62"/>
        <v>#N/A</v>
      </c>
      <c r="G269" t="e">
        <f t="shared" si="63"/>
        <v>#N/A</v>
      </c>
      <c r="H269">
        <f t="shared" si="64"/>
        <v>1.8063251386187825E-10</v>
      </c>
      <c r="I269">
        <f t="shared" si="68"/>
        <v>4.1498454306423739E-10</v>
      </c>
      <c r="J269">
        <f t="shared" si="72"/>
        <v>9.5338412393417152E-10</v>
      </c>
      <c r="K269">
        <f t="shared" si="76"/>
        <v>2.1903015496869447E-9</v>
      </c>
      <c r="L269">
        <f t="shared" si="80"/>
        <v>5.0319915741456996E-9</v>
      </c>
      <c r="M269">
        <f t="shared" si="84"/>
        <v>1.1560480887160213E-8</v>
      </c>
      <c r="N269">
        <f t="shared" si="88"/>
        <v>2.6559010756111206E-8</v>
      </c>
      <c r="O269">
        <f t="shared" si="66"/>
        <v>6.1016583931787004E-8</v>
      </c>
      <c r="P269">
        <f t="shared" si="70"/>
        <v>1.4017929917996454E-7</v>
      </c>
      <c r="Q269">
        <f t="shared" si="74"/>
        <v>3.2204746074532494E-7</v>
      </c>
      <c r="R269">
        <f t="shared" si="78"/>
        <v>7.3987077677825417E-7</v>
      </c>
      <c r="S269">
        <f t="shared" si="82"/>
        <v>1.6997766883911151E-6</v>
      </c>
      <c r="T269">
        <f t="shared" si="86"/>
        <v>3.905061371634364E-6</v>
      </c>
      <c r="U269">
        <f t="shared" si="65"/>
        <v>8.9714751475177185E-6</v>
      </c>
      <c r="V269">
        <f t="shared" si="69"/>
        <v>2.0611037487700776E-5</v>
      </c>
      <c r="W269">
        <f t="shared" si="73"/>
        <v>4.7351729713808206E-5</v>
      </c>
      <c r="X269">
        <f t="shared" si="77"/>
        <v>1.0878570805703143E-4</v>
      </c>
      <c r="Y269">
        <f t="shared" si="81"/>
        <v>2.499239277845994E-4</v>
      </c>
      <c r="Z269">
        <f t="shared" si="85"/>
        <v>5.7417440944113431E-4</v>
      </c>
      <c r="AA269">
        <f t="shared" ref="AA269:AA332" si="89">$C$11*(EXP(-$C$7*($D269-($AA$14-1)*$C$3))-EXP(-$C$5*($D269-($AA$14-1)*$C$3)))</f>
        <v>1.319106399212849E-3</v>
      </c>
      <c r="AB269">
        <f t="shared" si="67"/>
        <v>3.0305107016837239E-3</v>
      </c>
      <c r="AC269">
        <f t="shared" si="71"/>
        <v>6.9622853156500082E-3</v>
      </c>
      <c r="AD269">
        <f t="shared" si="75"/>
        <v>1.5995131378214355E-2</v>
      </c>
      <c r="AE269">
        <f t="shared" si="79"/>
        <v>3.6747162204232561E-2</v>
      </c>
      <c r="AF269">
        <f t="shared" si="83"/>
        <v>8.442280953932943E-2</v>
      </c>
      <c r="AG269">
        <f t="shared" si="87"/>
        <v>0.19377999836034945</v>
      </c>
    </row>
    <row r="270" spans="1:33" x14ac:dyDescent="0.2">
      <c r="A270">
        <v>256</v>
      </c>
      <c r="B270">
        <f t="shared" si="58"/>
        <v>25</v>
      </c>
      <c r="C270">
        <f t="shared" si="59"/>
        <v>5</v>
      </c>
      <c r="D270">
        <f t="shared" si="60"/>
        <v>613.33333333333337</v>
      </c>
      <c r="E270">
        <f t="shared" si="61"/>
        <v>-313.33333333333337</v>
      </c>
      <c r="F270" t="e">
        <f t="shared" si="62"/>
        <v>#N/A</v>
      </c>
      <c r="G270" t="e">
        <f t="shared" si="63"/>
        <v>#N/A</v>
      </c>
      <c r="H270">
        <f t="shared" si="64"/>
        <v>1.6468672505267783E-10</v>
      </c>
      <c r="I270">
        <f t="shared" si="68"/>
        <v>3.7835074031572008E-10</v>
      </c>
      <c r="J270">
        <f t="shared" si="72"/>
        <v>8.692217460251561E-10</v>
      </c>
      <c r="K270">
        <f t="shared" si="76"/>
        <v>1.996947179573495E-9</v>
      </c>
      <c r="L270">
        <f t="shared" si="80"/>
        <v>4.5877798803840855E-9</v>
      </c>
      <c r="M270">
        <f t="shared" si="84"/>
        <v>1.0539950403371387E-8</v>
      </c>
      <c r="N270">
        <f t="shared" si="88"/>
        <v>2.4214447380206099E-8</v>
      </c>
      <c r="O270">
        <f t="shared" si="66"/>
        <v>5.5630191745610023E-8</v>
      </c>
      <c r="P270">
        <f t="shared" si="70"/>
        <v>1.2780461949270376E-7</v>
      </c>
      <c r="Q270">
        <f t="shared" si="74"/>
        <v>2.936179123445811E-7</v>
      </c>
      <c r="R270">
        <f t="shared" si="78"/>
        <v>6.7455682581576795E-7</v>
      </c>
      <c r="S270">
        <f t="shared" si="82"/>
        <v>1.5497246323331882E-6</v>
      </c>
      <c r="T270">
        <f t="shared" si="86"/>
        <v>3.5603322717190373E-6</v>
      </c>
      <c r="U270">
        <f t="shared" si="65"/>
        <v>8.1794956475330304E-6</v>
      </c>
      <c r="V270">
        <f t="shared" si="69"/>
        <v>1.8791546390053201E-5</v>
      </c>
      <c r="W270">
        <f t="shared" si="73"/>
        <v>4.3171636852209169E-5</v>
      </c>
      <c r="X270">
        <f t="shared" si="77"/>
        <v>9.9182376469324112E-5</v>
      </c>
      <c r="Y270">
        <f t="shared" si="81"/>
        <v>2.2786126539001828E-4</v>
      </c>
      <c r="Z270">
        <f t="shared" si="85"/>
        <v>5.2348772144211373E-4</v>
      </c>
      <c r="AA270">
        <f t="shared" si="89"/>
        <v>1.2026589689634042E-3</v>
      </c>
      <c r="AB270">
        <f t="shared" si="67"/>
        <v>2.762984758541386E-3</v>
      </c>
      <c r="AC270">
        <f t="shared" si="71"/>
        <v>6.347672094036738E-3</v>
      </c>
      <c r="AD270">
        <f t="shared" si="75"/>
        <v>1.4583120984961173E-2</v>
      </c>
      <c r="AE270">
        <f t="shared" si="79"/>
        <v>3.3503214172295286E-2</v>
      </c>
      <c r="AF270">
        <f t="shared" si="83"/>
        <v>7.6970174012036846E-2</v>
      </c>
      <c r="AG270">
        <f t="shared" si="87"/>
        <v>0.17680382811963441</v>
      </c>
    </row>
    <row r="271" spans="1:33" x14ac:dyDescent="0.2">
      <c r="A271">
        <v>257</v>
      </c>
      <c r="B271">
        <f t="shared" ref="B271:B334" si="90">FLOOR(A271-1,10)/10</f>
        <v>25</v>
      </c>
      <c r="C271">
        <f t="shared" ref="C271:C334" si="91">MOD(A271-1,10)</f>
        <v>6</v>
      </c>
      <c r="D271">
        <f t="shared" ref="D271:D334" si="92">(B271+C271/9)*$C$3</f>
        <v>616</v>
      </c>
      <c r="E271">
        <f t="shared" ref="E271:E334" si="93">$G$11-D271</f>
        <v>-316</v>
      </c>
      <c r="F271" t="e">
        <f t="shared" ref="F271:F334" si="94">IF(E271&lt;0,NA(),D271)</f>
        <v>#N/A</v>
      </c>
      <c r="G271" t="e">
        <f t="shared" ref="G271:G334" si="95">IF(E271&lt;0,NA(),SUM(H271:AZ271))</f>
        <v>#N/A</v>
      </c>
      <c r="H271">
        <f t="shared" ref="H271:H334" si="96">$C$10*(EXP(-$C$7*D271)-EXP(-$C$5*D271))</f>
        <v>1.5014859079753045E-10</v>
      </c>
      <c r="I271">
        <f t="shared" si="68"/>
        <v>3.4495087850849236E-10</v>
      </c>
      <c r="J271">
        <f t="shared" si="72"/>
        <v>7.924890133949747E-10</v>
      </c>
      <c r="K271">
        <f t="shared" si="76"/>
        <v>1.8206616520800614E-9</v>
      </c>
      <c r="L271">
        <f t="shared" si="80"/>
        <v>4.182782089501102E-9</v>
      </c>
      <c r="M271">
        <f t="shared" si="84"/>
        <v>9.6095098110419535E-9</v>
      </c>
      <c r="N271">
        <f t="shared" si="88"/>
        <v>2.2076856224543524E-8</v>
      </c>
      <c r="O271">
        <f t="shared" si="66"/>
        <v>5.07192968572784E-8</v>
      </c>
      <c r="P271">
        <f t="shared" si="70"/>
        <v>1.1652234573312398E-7</v>
      </c>
      <c r="Q271">
        <f t="shared" si="74"/>
        <v>2.6769805372807064E-7</v>
      </c>
      <c r="R271">
        <f t="shared" si="78"/>
        <v>6.1500862790668418E-7</v>
      </c>
      <c r="S271">
        <f t="shared" si="82"/>
        <v>1.4129187983707839E-6</v>
      </c>
      <c r="T271">
        <f t="shared" si="86"/>
        <v>3.2460349988658138E-6</v>
      </c>
      <c r="U271">
        <f t="shared" si="65"/>
        <v>7.4574301269199262E-6</v>
      </c>
      <c r="V271">
        <f t="shared" si="69"/>
        <v>1.7132675438596497E-5</v>
      </c>
      <c r="W271">
        <f t="shared" si="73"/>
        <v>3.9360552186027815E-5</v>
      </c>
      <c r="X271">
        <f t="shared" si="77"/>
        <v>9.0426803095730208E-5</v>
      </c>
      <c r="Y271">
        <f t="shared" si="81"/>
        <v>2.0774623992741217E-4</v>
      </c>
      <c r="Z271">
        <f t="shared" si="85"/>
        <v>4.7727552812287512E-4</v>
      </c>
      <c r="AA271">
        <f t="shared" si="89"/>
        <v>1.0964912280701756E-3</v>
      </c>
      <c r="AB271">
        <f t="shared" si="67"/>
        <v>2.5190753399057793E-3</v>
      </c>
      <c r="AC271">
        <f t="shared" si="71"/>
        <v>5.7873153981267316E-3</v>
      </c>
      <c r="AD271">
        <f t="shared" si="75"/>
        <v>1.329575935535437E-2</v>
      </c>
      <c r="AE271">
        <f t="shared" si="79"/>
        <v>3.0545633799864007E-2</v>
      </c>
      <c r="AF271">
        <f t="shared" si="83"/>
        <v>7.0175438596235928E-2</v>
      </c>
      <c r="AG271">
        <f t="shared" si="87"/>
        <v>0.16121653858511018</v>
      </c>
    </row>
    <row r="272" spans="1:33" x14ac:dyDescent="0.2">
      <c r="A272">
        <v>258</v>
      </c>
      <c r="B272">
        <f t="shared" si="90"/>
        <v>25</v>
      </c>
      <c r="C272">
        <f t="shared" si="91"/>
        <v>7</v>
      </c>
      <c r="D272">
        <f t="shared" si="92"/>
        <v>618.66666666666674</v>
      </c>
      <c r="E272">
        <f t="shared" si="93"/>
        <v>-318.66666666666674</v>
      </c>
      <c r="F272" t="e">
        <f t="shared" si="94"/>
        <v>#N/A</v>
      </c>
      <c r="G272" t="e">
        <f t="shared" si="95"/>
        <v>#N/A</v>
      </c>
      <c r="H272">
        <f t="shared" si="96"/>
        <v>1.368938468554335E-10</v>
      </c>
      <c r="I272">
        <f t="shared" si="68"/>
        <v>3.1449947338410499E-10</v>
      </c>
      <c r="J272">
        <f t="shared" si="72"/>
        <v>7.2253005544751053E-10</v>
      </c>
      <c r="K272">
        <f t="shared" si="76"/>
        <v>1.659938172256944E-9</v>
      </c>
      <c r="L272">
        <f t="shared" si="80"/>
        <v>3.8135364957366728E-9</v>
      </c>
      <c r="M272">
        <f t="shared" si="84"/>
        <v>8.7612061987477489E-9</v>
      </c>
      <c r="N272">
        <f t="shared" si="88"/>
        <v>2.0127966296582732E-8</v>
      </c>
      <c r="O272">
        <f t="shared" si="66"/>
        <v>4.62419235486407E-8</v>
      </c>
      <c r="P272">
        <f t="shared" si="70"/>
        <v>1.0623604302444447E-7</v>
      </c>
      <c r="Q272">
        <f t="shared" si="74"/>
        <v>2.440663357271468E-7</v>
      </c>
      <c r="R272">
        <f t="shared" si="78"/>
        <v>5.6071719671985519E-7</v>
      </c>
      <c r="S272">
        <f t="shared" si="82"/>
        <v>1.2881898429812932E-6</v>
      </c>
      <c r="T272">
        <f t="shared" si="86"/>
        <v>2.9594831071130014E-6</v>
      </c>
      <c r="U272">
        <f t="shared" si="65"/>
        <v>6.7991067535644374E-6</v>
      </c>
      <c r="V272">
        <f t="shared" si="69"/>
        <v>1.5620245486537402E-5</v>
      </c>
      <c r="W272">
        <f t="shared" si="73"/>
        <v>3.5885900590070752E-5</v>
      </c>
      <c r="X272">
        <f t="shared" si="77"/>
        <v>8.2444149950802804E-5</v>
      </c>
      <c r="Y272">
        <f t="shared" si="81"/>
        <v>1.8940691885523198E-4</v>
      </c>
      <c r="Z272">
        <f t="shared" si="85"/>
        <v>4.3514283222812383E-4</v>
      </c>
      <c r="AA272">
        <f t="shared" si="89"/>
        <v>9.9969571113839328E-4</v>
      </c>
      <c r="AB272">
        <f t="shared" si="67"/>
        <v>2.2966976377645273E-3</v>
      </c>
      <c r="AC272">
        <f t="shared" si="71"/>
        <v>5.276425596851376E-3</v>
      </c>
      <c r="AD272">
        <f t="shared" si="75"/>
        <v>1.2122042806734849E-2</v>
      </c>
      <c r="AE272">
        <f t="shared" si="79"/>
        <v>2.7849141262599915E-2</v>
      </c>
      <c r="AF272">
        <f t="shared" si="83"/>
        <v>6.3980525512816938E-2</v>
      </c>
      <c r="AG272">
        <f t="shared" si="87"/>
        <v>0.14698797426010388</v>
      </c>
    </row>
    <row r="273" spans="1:35" x14ac:dyDescent="0.2">
      <c r="A273">
        <v>259</v>
      </c>
      <c r="B273">
        <f t="shared" si="90"/>
        <v>25</v>
      </c>
      <c r="C273">
        <f t="shared" si="91"/>
        <v>8</v>
      </c>
      <c r="D273">
        <f t="shared" si="92"/>
        <v>621.33333333333337</v>
      </c>
      <c r="E273">
        <f t="shared" si="93"/>
        <v>-321.33333333333337</v>
      </c>
      <c r="F273" t="e">
        <f t="shared" si="94"/>
        <v>#N/A</v>
      </c>
      <c r="G273" t="e">
        <f t="shared" si="95"/>
        <v>#N/A</v>
      </c>
      <c r="H273">
        <f t="shared" si="96"/>
        <v>1.2480919872334339E-10</v>
      </c>
      <c r="I273">
        <f t="shared" si="68"/>
        <v>2.8673624252400524E-10</v>
      </c>
      <c r="J273">
        <f t="shared" si="72"/>
        <v>6.5874690021071151E-10</v>
      </c>
      <c r="K273">
        <f t="shared" si="76"/>
        <v>1.5134029612628805E-9</v>
      </c>
      <c r="L273">
        <f t="shared" si="80"/>
        <v>3.4768869841006256E-9</v>
      </c>
      <c r="M273">
        <f t="shared" si="84"/>
        <v>7.9877887182939816E-9</v>
      </c>
      <c r="N273">
        <f t="shared" si="88"/>
        <v>1.8351119521536345E-8</v>
      </c>
      <c r="O273">
        <f t="shared" si="66"/>
        <v>4.2159801613485557E-8</v>
      </c>
      <c r="P273">
        <f t="shared" si="70"/>
        <v>9.6857789520824421E-8</v>
      </c>
      <c r="Q273">
        <f t="shared" si="74"/>
        <v>2.2252076698244015E-7</v>
      </c>
      <c r="R273">
        <f t="shared" si="78"/>
        <v>5.1121847797081419E-7</v>
      </c>
      <c r="S273">
        <f t="shared" si="82"/>
        <v>1.1744716493783244E-6</v>
      </c>
      <c r="T273">
        <f t="shared" si="86"/>
        <v>2.6982273032630722E-6</v>
      </c>
      <c r="U273">
        <f t="shared" ref="U273:U336" si="97">$C$11*(EXP(-$C$7*($D273-($U$14-1)*$C$3))-EXP(-$C$5*($D273-($U$14-1)*$C$3)))</f>
        <v>6.1988985293327553E-6</v>
      </c>
      <c r="V273">
        <f t="shared" si="69"/>
        <v>1.4241329086876151E-5</v>
      </c>
      <c r="W273">
        <f t="shared" si="73"/>
        <v>3.2717982590132128E-5</v>
      </c>
      <c r="X273">
        <f t="shared" si="77"/>
        <v>7.5166185560212817E-5</v>
      </c>
      <c r="Y273">
        <f t="shared" si="81"/>
        <v>1.726865474088367E-4</v>
      </c>
      <c r="Z273">
        <f t="shared" si="85"/>
        <v>3.9672950587729612E-4</v>
      </c>
      <c r="AA273">
        <f t="shared" si="89"/>
        <v>9.1144506156007343E-4</v>
      </c>
      <c r="AB273">
        <f t="shared" si="67"/>
        <v>2.0939508857684553E-3</v>
      </c>
      <c r="AC273">
        <f t="shared" si="71"/>
        <v>4.8106358758536185E-3</v>
      </c>
      <c r="AD273">
        <f t="shared" si="75"/>
        <v>1.105193903416554E-2</v>
      </c>
      <c r="AE273">
        <f t="shared" si="79"/>
        <v>2.5390688376146955E-2</v>
      </c>
      <c r="AF273">
        <f t="shared" si="83"/>
        <v>5.833248393983835E-2</v>
      </c>
      <c r="AG273">
        <f t="shared" si="87"/>
        <v>0.13401275045313807</v>
      </c>
    </row>
    <row r="274" spans="1:35" x14ac:dyDescent="0.2">
      <c r="A274">
        <v>260</v>
      </c>
      <c r="B274">
        <f t="shared" si="90"/>
        <v>25</v>
      </c>
      <c r="C274">
        <f t="shared" si="91"/>
        <v>9</v>
      </c>
      <c r="D274">
        <f t="shared" si="92"/>
        <v>624</v>
      </c>
      <c r="E274">
        <f t="shared" si="93"/>
        <v>-324</v>
      </c>
      <c r="F274" t="e">
        <f t="shared" si="94"/>
        <v>#N/A</v>
      </c>
      <c r="G274" t="e">
        <f t="shared" si="95"/>
        <v>#N/A</v>
      </c>
      <c r="H274">
        <f t="shared" si="96"/>
        <v>1.1379135325500378E-10</v>
      </c>
      <c r="I274">
        <f t="shared" si="68"/>
        <v>2.6142388059381872E-10</v>
      </c>
      <c r="J274">
        <f t="shared" si="72"/>
        <v>6.0059436319012189E-10</v>
      </c>
      <c r="K274">
        <f t="shared" si="76"/>
        <v>1.3798035140339697E-9</v>
      </c>
      <c r="L274">
        <f t="shared" si="80"/>
        <v>3.1699560535798992E-9</v>
      </c>
      <c r="M274">
        <f t="shared" si="84"/>
        <v>7.2826466083202471E-9</v>
      </c>
      <c r="N274">
        <f t="shared" si="88"/>
        <v>1.6731128358004412E-8</v>
      </c>
      <c r="O274">
        <f t="shared" si="66"/>
        <v>3.8438039244167821E-8</v>
      </c>
      <c r="P274">
        <f t="shared" si="70"/>
        <v>8.8307424898174111E-8</v>
      </c>
      <c r="Q274">
        <f t="shared" si="74"/>
        <v>2.0287718742911363E-7</v>
      </c>
      <c r="R274">
        <f t="shared" si="78"/>
        <v>4.6608938293249603E-7</v>
      </c>
      <c r="S274">
        <f t="shared" si="82"/>
        <v>1.0707922149122809E-6</v>
      </c>
      <c r="T274">
        <f t="shared" si="86"/>
        <v>2.4600345116267376E-6</v>
      </c>
      <c r="U274">
        <f t="shared" si="97"/>
        <v>5.6516751934831363E-6</v>
      </c>
      <c r="V274">
        <f t="shared" si="69"/>
        <v>1.2984139995463257E-5</v>
      </c>
      <c r="W274">
        <f t="shared" si="73"/>
        <v>2.9829720507679708E-5</v>
      </c>
      <c r="X274">
        <f t="shared" si="77"/>
        <v>6.8530701754386002E-5</v>
      </c>
      <c r="Y274">
        <f t="shared" si="81"/>
        <v>1.5744220874411129E-4</v>
      </c>
      <c r="Z274">
        <f t="shared" si="85"/>
        <v>3.6170721238292089E-4</v>
      </c>
      <c r="AA274">
        <f t="shared" si="89"/>
        <v>8.3098495970964812E-4</v>
      </c>
      <c r="AB274">
        <f t="shared" si="67"/>
        <v>1.9091021124915007E-3</v>
      </c>
      <c r="AC274">
        <f t="shared" si="71"/>
        <v>4.3859649122807032E-3</v>
      </c>
      <c r="AD274">
        <f t="shared" si="75"/>
        <v>1.0076301359623119E-2</v>
      </c>
      <c r="AE274">
        <f t="shared" si="79"/>
        <v>2.3149261592506919E-2</v>
      </c>
      <c r="AF274">
        <f t="shared" si="83"/>
        <v>5.3183037421416487E-2</v>
      </c>
      <c r="AG274">
        <f t="shared" si="87"/>
        <v>0.12218251846832767</v>
      </c>
    </row>
    <row r="275" spans="1:35" s="1" customFormat="1" x14ac:dyDescent="0.2">
      <c r="A275" s="1">
        <v>261</v>
      </c>
      <c r="B275" s="1">
        <f t="shared" si="90"/>
        <v>26</v>
      </c>
      <c r="C275" s="1">
        <f t="shared" si="91"/>
        <v>0</v>
      </c>
      <c r="D275" s="1">
        <f t="shared" si="92"/>
        <v>624</v>
      </c>
      <c r="E275" s="1">
        <f t="shared" si="93"/>
        <v>-324</v>
      </c>
      <c r="F275" s="1" t="e">
        <f t="shared" si="94"/>
        <v>#N/A</v>
      </c>
      <c r="G275" s="1" t="e">
        <f t="shared" si="95"/>
        <v>#N/A</v>
      </c>
      <c r="H275" s="1">
        <f t="shared" si="96"/>
        <v>1.1379135325500378E-10</v>
      </c>
      <c r="I275" s="1">
        <f t="shared" si="68"/>
        <v>2.6142388059381872E-10</v>
      </c>
      <c r="J275" s="1">
        <f t="shared" si="72"/>
        <v>6.0059436319012189E-10</v>
      </c>
      <c r="K275" s="1">
        <f t="shared" si="76"/>
        <v>1.3798035140339697E-9</v>
      </c>
      <c r="L275" s="1">
        <f t="shared" si="80"/>
        <v>3.1699560535798992E-9</v>
      </c>
      <c r="M275" s="1">
        <f t="shared" si="84"/>
        <v>7.2826466083202471E-9</v>
      </c>
      <c r="N275" s="1">
        <f t="shared" si="88"/>
        <v>1.6731128358004412E-8</v>
      </c>
      <c r="O275" s="1">
        <f t="shared" si="66"/>
        <v>3.8438039244167821E-8</v>
      </c>
      <c r="P275" s="1">
        <f t="shared" si="70"/>
        <v>8.8307424898174111E-8</v>
      </c>
      <c r="Q275" s="1">
        <f t="shared" si="74"/>
        <v>2.0287718742911363E-7</v>
      </c>
      <c r="R275" s="1">
        <f t="shared" si="78"/>
        <v>4.6608938293249603E-7</v>
      </c>
      <c r="S275" s="1">
        <f t="shared" si="82"/>
        <v>1.0707922149122809E-6</v>
      </c>
      <c r="T275" s="1">
        <f t="shared" si="86"/>
        <v>2.4600345116267376E-6</v>
      </c>
      <c r="U275" s="1">
        <f t="shared" si="97"/>
        <v>5.6516751934831363E-6</v>
      </c>
      <c r="V275" s="1">
        <f t="shared" si="69"/>
        <v>1.2984139995463257E-5</v>
      </c>
      <c r="W275" s="1">
        <f t="shared" si="73"/>
        <v>2.9829720507679708E-5</v>
      </c>
      <c r="X275" s="1">
        <f t="shared" si="77"/>
        <v>6.8530701754386002E-5</v>
      </c>
      <c r="Y275" s="1">
        <f t="shared" si="81"/>
        <v>1.5744220874411129E-4</v>
      </c>
      <c r="Z275" s="1">
        <f t="shared" si="85"/>
        <v>3.6170721238292089E-4</v>
      </c>
      <c r="AA275" s="1">
        <f t="shared" si="89"/>
        <v>8.3098495970964812E-4</v>
      </c>
      <c r="AB275" s="1">
        <f t="shared" si="67"/>
        <v>1.9091021124915007E-3</v>
      </c>
      <c r="AC275" s="1">
        <f t="shared" si="71"/>
        <v>4.3859649122807032E-3</v>
      </c>
      <c r="AD275" s="1">
        <f t="shared" si="75"/>
        <v>1.0076301359623119E-2</v>
      </c>
      <c r="AE275" s="1">
        <f t="shared" si="79"/>
        <v>2.3149261592506919E-2</v>
      </c>
      <c r="AF275" s="1">
        <f t="shared" si="83"/>
        <v>5.3183037421416487E-2</v>
      </c>
      <c r="AG275" s="1">
        <f t="shared" si="87"/>
        <v>0.12218251846832767</v>
      </c>
      <c r="AH275" s="1">
        <f t="shared" ref="AH275:AH306" si="98">$C$11*(EXP(-$C$7*($D275-($AH$14-1)*$C$3))-EXP(-$C$5*($D275-($AH$14-1)*$C$3)))</f>
        <v>0</v>
      </c>
    </row>
    <row r="276" spans="1:35" x14ac:dyDescent="0.2">
      <c r="A276">
        <v>262</v>
      </c>
      <c r="B276">
        <f t="shared" si="90"/>
        <v>26</v>
      </c>
      <c r="C276">
        <f t="shared" si="91"/>
        <v>1</v>
      </c>
      <c r="D276">
        <f t="shared" si="92"/>
        <v>626.66666666666663</v>
      </c>
      <c r="E276">
        <f t="shared" si="93"/>
        <v>-326.66666666666663</v>
      </c>
      <c r="F276" t="e">
        <f t="shared" si="94"/>
        <v>#N/A</v>
      </c>
      <c r="G276" t="e">
        <f t="shared" si="95"/>
        <v>#N/A</v>
      </c>
      <c r="H276">
        <f t="shared" si="96"/>
        <v>1.0374613576605933E-10</v>
      </c>
      <c r="I276">
        <f t="shared" si="68"/>
        <v>2.3834603098354283E-10</v>
      </c>
      <c r="J276">
        <f t="shared" si="72"/>
        <v>5.4757538742173606E-10</v>
      </c>
      <c r="K276">
        <f t="shared" si="76"/>
        <v>1.2579978935364249E-9</v>
      </c>
      <c r="L276">
        <f t="shared" si="80"/>
        <v>2.8901202217900529E-9</v>
      </c>
      <c r="M276">
        <f t="shared" si="84"/>
        <v>6.6397526890277999E-9</v>
      </c>
      <c r="N276">
        <f t="shared" si="88"/>
        <v>1.5254145982946751E-8</v>
      </c>
      <c r="O276">
        <f t="shared" si="66"/>
        <v>3.5044824794991128E-8</v>
      </c>
      <c r="P276">
        <f t="shared" si="70"/>
        <v>8.0511865186331221E-8</v>
      </c>
      <c r="Q276">
        <f t="shared" si="74"/>
        <v>1.8496769419456349E-7</v>
      </c>
      <c r="R276">
        <f t="shared" si="78"/>
        <v>4.2494417209777946E-7</v>
      </c>
      <c r="S276">
        <f t="shared" si="82"/>
        <v>9.7626534290859079E-7</v>
      </c>
      <c r="T276">
        <f t="shared" si="86"/>
        <v>2.2428687868794292E-6</v>
      </c>
      <c r="U276">
        <f t="shared" si="97"/>
        <v>5.1527593719251922E-6</v>
      </c>
      <c r="V276">
        <f t="shared" si="69"/>
        <v>1.1837932428452048E-5</v>
      </c>
      <c r="W276">
        <f t="shared" si="73"/>
        <v>2.7196427014257848E-5</v>
      </c>
      <c r="X276">
        <f t="shared" si="77"/>
        <v>6.2480981946149851E-5</v>
      </c>
      <c r="Y276">
        <f t="shared" si="81"/>
        <v>1.4354360236028352E-4</v>
      </c>
      <c r="Z276">
        <f t="shared" si="85"/>
        <v>3.2977659980321246E-4</v>
      </c>
      <c r="AA276">
        <f t="shared" si="89"/>
        <v>7.5762767542093086E-4</v>
      </c>
      <c r="AB276">
        <f t="shared" si="67"/>
        <v>1.7405713289125018E-3</v>
      </c>
      <c r="AC276">
        <f t="shared" si="71"/>
        <v>3.9987828445535887E-3</v>
      </c>
      <c r="AD276">
        <f t="shared" si="75"/>
        <v>9.1867905510581438E-3</v>
      </c>
      <c r="AE276">
        <f t="shared" si="79"/>
        <v>2.110570238740558E-2</v>
      </c>
      <c r="AF276">
        <f t="shared" si="83"/>
        <v>4.8488171226939422E-2</v>
      </c>
      <c r="AG276">
        <f t="shared" si="87"/>
        <v>0.11139656241541251</v>
      </c>
      <c r="AH276">
        <f t="shared" si="98"/>
        <v>0.21171434591476623</v>
      </c>
    </row>
    <row r="277" spans="1:35" x14ac:dyDescent="0.2">
      <c r="A277">
        <v>263</v>
      </c>
      <c r="B277">
        <f t="shared" si="90"/>
        <v>26</v>
      </c>
      <c r="C277">
        <f t="shared" si="91"/>
        <v>2</v>
      </c>
      <c r="D277">
        <f t="shared" si="92"/>
        <v>629.33333333333326</v>
      </c>
      <c r="E277">
        <f t="shared" si="93"/>
        <v>-329.33333333333326</v>
      </c>
      <c r="F277" t="e">
        <f t="shared" si="94"/>
        <v>#N/A</v>
      </c>
      <c r="G277" t="e">
        <f t="shared" si="95"/>
        <v>#N/A</v>
      </c>
      <c r="H277">
        <f t="shared" si="96"/>
        <v>9.4587685078930344E-11</v>
      </c>
      <c r="I277">
        <f t="shared" si="68"/>
        <v>2.173054365062898E-10</v>
      </c>
      <c r="J277">
        <f t="shared" si="72"/>
        <v>4.992367948933754E-10</v>
      </c>
      <c r="K277">
        <f t="shared" si="76"/>
        <v>1.1469449700960251E-9</v>
      </c>
      <c r="L277">
        <f t="shared" si="80"/>
        <v>2.6349876008428556E-9</v>
      </c>
      <c r="M277">
        <f t="shared" si="84"/>
        <v>6.0536118450515453E-9</v>
      </c>
      <c r="N277">
        <f t="shared" si="88"/>
        <v>1.3907547936402554E-8</v>
      </c>
      <c r="O277">
        <f t="shared" ref="O277:O340" si="99">$C$11*(EXP(-$C$7*($D277-($O$14-1)*$C$3))-EXP(-$C$5*($D277-($O$14-1)*$C$3)))</f>
        <v>3.1951154873176046E-8</v>
      </c>
      <c r="P277">
        <f t="shared" si="70"/>
        <v>7.340447808614566E-8</v>
      </c>
      <c r="Q277">
        <f t="shared" si="74"/>
        <v>1.6863920645394284E-7</v>
      </c>
      <c r="R277">
        <f t="shared" si="78"/>
        <v>3.8743115808329911E-7</v>
      </c>
      <c r="S277">
        <f t="shared" si="82"/>
        <v>8.9008306792976397E-7</v>
      </c>
      <c r="T277">
        <f t="shared" si="86"/>
        <v>2.0448739118832644E-6</v>
      </c>
      <c r="U277">
        <f t="shared" si="97"/>
        <v>4.6978865975133163E-6</v>
      </c>
      <c r="V277">
        <f t="shared" si="69"/>
        <v>1.079290921305233E-5</v>
      </c>
      <c r="W277">
        <f t="shared" si="73"/>
        <v>2.4795594117331113E-5</v>
      </c>
      <c r="X277">
        <f t="shared" si="77"/>
        <v>5.6965316347504813E-5</v>
      </c>
      <c r="Y277">
        <f t="shared" si="81"/>
        <v>1.30871930360529E-4</v>
      </c>
      <c r="Z277">
        <f t="shared" si="85"/>
        <v>3.0066474224085241E-4</v>
      </c>
      <c r="AA277">
        <f t="shared" si="89"/>
        <v>6.9074618963534942E-4</v>
      </c>
      <c r="AB277">
        <f t="shared" si="67"/>
        <v>1.5869180235091906E-3</v>
      </c>
      <c r="AC277">
        <f t="shared" si="71"/>
        <v>3.6457802462403067E-3</v>
      </c>
      <c r="AD277">
        <f t="shared" si="75"/>
        <v>8.3758035430738526E-3</v>
      </c>
      <c r="AE277">
        <f t="shared" si="79"/>
        <v>1.9242543503414547E-2</v>
      </c>
      <c r="AF277">
        <f t="shared" si="83"/>
        <v>4.4207756136662314E-2</v>
      </c>
      <c r="AG277">
        <f t="shared" si="87"/>
        <v>0.10156275308960366</v>
      </c>
      <c r="AH277">
        <f t="shared" si="98"/>
        <v>0.22636765044372925</v>
      </c>
    </row>
    <row r="278" spans="1:35" x14ac:dyDescent="0.2">
      <c r="A278">
        <v>264</v>
      </c>
      <c r="B278">
        <f t="shared" si="90"/>
        <v>26</v>
      </c>
      <c r="C278">
        <f t="shared" si="91"/>
        <v>3</v>
      </c>
      <c r="D278">
        <f t="shared" si="92"/>
        <v>632</v>
      </c>
      <c r="E278">
        <f t="shared" si="93"/>
        <v>-332</v>
      </c>
      <c r="F278" t="e">
        <f t="shared" si="94"/>
        <v>#N/A</v>
      </c>
      <c r="G278" t="e">
        <f t="shared" si="95"/>
        <v>#N/A</v>
      </c>
      <c r="H278">
        <f t="shared" si="96"/>
        <v>8.6237719627123077E-11</v>
      </c>
      <c r="I278">
        <f t="shared" si="68"/>
        <v>1.981222533487436E-10</v>
      </c>
      <c r="J278">
        <f t="shared" si="72"/>
        <v>4.5516541302001529E-10</v>
      </c>
      <c r="K278">
        <f t="shared" si="76"/>
        <v>1.0456955223752753E-9</v>
      </c>
      <c r="L278">
        <f t="shared" si="80"/>
        <v>2.402377452760488E-9</v>
      </c>
      <c r="M278">
        <f t="shared" si="84"/>
        <v>5.5192140561358803E-9</v>
      </c>
      <c r="N278">
        <f t="shared" si="88"/>
        <v>1.2679824214319598E-8</v>
      </c>
      <c r="O278">
        <f t="shared" si="99"/>
        <v>2.9130586433280992E-8</v>
      </c>
      <c r="P278">
        <f t="shared" si="70"/>
        <v>6.6924513432017646E-8</v>
      </c>
      <c r="Q278">
        <f t="shared" si="74"/>
        <v>1.5375215697667134E-7</v>
      </c>
      <c r="R278">
        <f t="shared" si="78"/>
        <v>3.532296995926965E-7</v>
      </c>
      <c r="S278">
        <f t="shared" si="82"/>
        <v>8.1150874971645335E-7</v>
      </c>
      <c r="T278">
        <f t="shared" si="86"/>
        <v>1.8643575317299811E-6</v>
      </c>
      <c r="U278">
        <f t="shared" si="97"/>
        <v>4.2831688596491243E-6</v>
      </c>
      <c r="V278">
        <f t="shared" si="69"/>
        <v>9.8401380465069519E-6</v>
      </c>
      <c r="W278">
        <f t="shared" si="73"/>
        <v>2.2606700773932549E-5</v>
      </c>
      <c r="X278">
        <f t="shared" si="77"/>
        <v>5.1936559981853035E-5</v>
      </c>
      <c r="Y278">
        <f t="shared" si="81"/>
        <v>1.1931888203071885E-4</v>
      </c>
      <c r="Z278">
        <f t="shared" si="85"/>
        <v>2.7412280701754406E-4</v>
      </c>
      <c r="AA278">
        <f t="shared" si="89"/>
        <v>6.297688349764446E-4</v>
      </c>
      <c r="AB278">
        <f t="shared" si="67"/>
        <v>1.4468288495316827E-3</v>
      </c>
      <c r="AC278">
        <f t="shared" si="71"/>
        <v>3.3239398388385934E-3</v>
      </c>
      <c r="AD278">
        <f t="shared" si="75"/>
        <v>7.6364084499660045E-3</v>
      </c>
      <c r="AE278">
        <f t="shared" si="79"/>
        <v>1.7543859649122806E-2</v>
      </c>
      <c r="AF278">
        <f t="shared" si="83"/>
        <v>4.0305205438492468E-2</v>
      </c>
      <c r="AG278">
        <f t="shared" si="87"/>
        <v>9.2597046304671707E-2</v>
      </c>
      <c r="AH278">
        <f t="shared" si="98"/>
        <v>0.21163565845759974</v>
      </c>
    </row>
    <row r="279" spans="1:35" x14ac:dyDescent="0.2">
      <c r="A279">
        <v>265</v>
      </c>
      <c r="B279">
        <f t="shared" si="90"/>
        <v>26</v>
      </c>
      <c r="C279">
        <f t="shared" si="91"/>
        <v>4</v>
      </c>
      <c r="D279">
        <f t="shared" si="92"/>
        <v>634.66666666666663</v>
      </c>
      <c r="E279">
        <f t="shared" si="93"/>
        <v>-334.66666666666663</v>
      </c>
      <c r="F279" t="e">
        <f t="shared" si="94"/>
        <v>#N/A</v>
      </c>
      <c r="G279" t="e">
        <f t="shared" si="95"/>
        <v>#N/A</v>
      </c>
      <c r="H279">
        <f t="shared" si="96"/>
        <v>7.8624868346026531E-11</v>
      </c>
      <c r="I279">
        <f t="shared" si="68"/>
        <v>1.8063251386187825E-10</v>
      </c>
      <c r="J279">
        <f t="shared" si="72"/>
        <v>4.1498454306423739E-10</v>
      </c>
      <c r="K279">
        <f t="shared" si="76"/>
        <v>9.5338412393417152E-10</v>
      </c>
      <c r="L279">
        <f t="shared" si="80"/>
        <v>2.1903015496869447E-9</v>
      </c>
      <c r="M279">
        <f t="shared" si="84"/>
        <v>5.0319915741456996E-9</v>
      </c>
      <c r="N279">
        <f t="shared" si="88"/>
        <v>1.1560480887160213E-8</v>
      </c>
      <c r="O279">
        <f t="shared" si="99"/>
        <v>2.6559010756111206E-8</v>
      </c>
      <c r="P279">
        <f t="shared" si="70"/>
        <v>6.1016583931787004E-8</v>
      </c>
      <c r="Q279">
        <f t="shared" si="74"/>
        <v>1.4017929917996454E-7</v>
      </c>
      <c r="R279">
        <f t="shared" si="78"/>
        <v>3.2204746074532494E-7</v>
      </c>
      <c r="S279">
        <f t="shared" si="82"/>
        <v>7.3987077677825417E-7</v>
      </c>
      <c r="T279">
        <f t="shared" si="86"/>
        <v>1.6997766883911151E-6</v>
      </c>
      <c r="U279">
        <f t="shared" si="97"/>
        <v>3.905061371634364E-6</v>
      </c>
      <c r="V279">
        <f t="shared" si="69"/>
        <v>8.9714751475177185E-6</v>
      </c>
      <c r="W279">
        <f t="shared" si="73"/>
        <v>2.0611037487700776E-5</v>
      </c>
      <c r="X279">
        <f t="shared" si="77"/>
        <v>4.7351729713808206E-5</v>
      </c>
      <c r="Y279">
        <f t="shared" si="81"/>
        <v>1.0878570805703143E-4</v>
      </c>
      <c r="Z279">
        <f t="shared" si="85"/>
        <v>2.499239277845994E-4</v>
      </c>
      <c r="AA279">
        <f t="shared" si="89"/>
        <v>5.7417440944113431E-4</v>
      </c>
      <c r="AB279">
        <f t="shared" ref="AB279:AB342" si="100">$C$11*(EXP(-$C$7*($D279-($AB$14-1)*$C$3))-EXP(-$C$5*($D279-($AB$14-1)*$C$3)))</f>
        <v>1.319106399212849E-3</v>
      </c>
      <c r="AC279">
        <f t="shared" si="71"/>
        <v>3.0305107016837239E-3</v>
      </c>
      <c r="AD279">
        <f t="shared" si="75"/>
        <v>6.9622853156500082E-3</v>
      </c>
      <c r="AE279">
        <f t="shared" si="79"/>
        <v>1.5995131378214355E-2</v>
      </c>
      <c r="AF279">
        <f t="shared" si="83"/>
        <v>3.6747162204232561E-2</v>
      </c>
      <c r="AG279">
        <f t="shared" si="87"/>
        <v>8.442280953932943E-2</v>
      </c>
      <c r="AH279">
        <f t="shared" si="98"/>
        <v>0.19377999836034945</v>
      </c>
    </row>
    <row r="280" spans="1:35" x14ac:dyDescent="0.2">
      <c r="A280">
        <v>266</v>
      </c>
      <c r="B280">
        <f t="shared" si="90"/>
        <v>26</v>
      </c>
      <c r="C280">
        <f t="shared" si="91"/>
        <v>5</v>
      </c>
      <c r="D280">
        <f t="shared" si="92"/>
        <v>637.33333333333337</v>
      </c>
      <c r="E280">
        <f t="shared" si="93"/>
        <v>-337.33333333333337</v>
      </c>
      <c r="F280" t="e">
        <f t="shared" si="94"/>
        <v>#N/A</v>
      </c>
      <c r="G280" t="e">
        <f t="shared" si="95"/>
        <v>#N/A</v>
      </c>
      <c r="H280">
        <f t="shared" si="96"/>
        <v>7.1684060631001298E-11</v>
      </c>
      <c r="I280">
        <f t="shared" si="68"/>
        <v>1.6468672505267783E-10</v>
      </c>
      <c r="J280">
        <f t="shared" si="72"/>
        <v>3.7835074031572008E-10</v>
      </c>
      <c r="K280">
        <f t="shared" si="76"/>
        <v>8.692217460251561E-10</v>
      </c>
      <c r="L280">
        <f t="shared" si="80"/>
        <v>1.996947179573495E-9</v>
      </c>
      <c r="M280">
        <f t="shared" si="84"/>
        <v>4.5877798803840855E-9</v>
      </c>
      <c r="N280">
        <f t="shared" si="88"/>
        <v>1.0539950403371387E-8</v>
      </c>
      <c r="O280">
        <f t="shared" si="99"/>
        <v>2.4214447380206099E-8</v>
      </c>
      <c r="P280">
        <f t="shared" si="70"/>
        <v>5.5630191745610023E-8</v>
      </c>
      <c r="Q280">
        <f t="shared" si="74"/>
        <v>1.2780461949270376E-7</v>
      </c>
      <c r="R280">
        <f t="shared" si="78"/>
        <v>2.936179123445811E-7</v>
      </c>
      <c r="S280">
        <f t="shared" si="82"/>
        <v>6.7455682581576795E-7</v>
      </c>
      <c r="T280">
        <f t="shared" si="86"/>
        <v>1.5497246323331882E-6</v>
      </c>
      <c r="U280">
        <f t="shared" si="97"/>
        <v>3.5603322717190373E-6</v>
      </c>
      <c r="V280">
        <f t="shared" si="69"/>
        <v>8.1794956475330304E-6</v>
      </c>
      <c r="W280">
        <f t="shared" si="73"/>
        <v>1.8791546390053201E-5</v>
      </c>
      <c r="X280">
        <f t="shared" si="77"/>
        <v>4.3171636852209169E-5</v>
      </c>
      <c r="Y280">
        <f t="shared" si="81"/>
        <v>9.9182376469324112E-5</v>
      </c>
      <c r="Z280">
        <f t="shared" si="85"/>
        <v>2.2786126539001828E-4</v>
      </c>
      <c r="AA280">
        <f t="shared" si="89"/>
        <v>5.2348772144211373E-4</v>
      </c>
      <c r="AB280">
        <f t="shared" si="100"/>
        <v>1.2026589689634042E-3</v>
      </c>
      <c r="AC280">
        <f t="shared" si="71"/>
        <v>2.762984758541386E-3</v>
      </c>
      <c r="AD280">
        <f t="shared" si="75"/>
        <v>6.347672094036738E-3</v>
      </c>
      <c r="AE280">
        <f t="shared" si="79"/>
        <v>1.4583120984961173E-2</v>
      </c>
      <c r="AF280">
        <f t="shared" si="83"/>
        <v>3.3503214172295286E-2</v>
      </c>
      <c r="AG280">
        <f t="shared" si="87"/>
        <v>7.6970174012036846E-2</v>
      </c>
      <c r="AH280">
        <f t="shared" si="98"/>
        <v>0.17680382811963441</v>
      </c>
    </row>
    <row r="281" spans="1:35" x14ac:dyDescent="0.2">
      <c r="A281">
        <v>267</v>
      </c>
      <c r="B281">
        <f t="shared" si="90"/>
        <v>26</v>
      </c>
      <c r="C281">
        <f t="shared" si="91"/>
        <v>6</v>
      </c>
      <c r="D281">
        <f t="shared" si="92"/>
        <v>640</v>
      </c>
      <c r="E281">
        <f t="shared" si="93"/>
        <v>-340</v>
      </c>
      <c r="F281" t="e">
        <f t="shared" si="94"/>
        <v>#N/A</v>
      </c>
      <c r="G281" t="e">
        <f t="shared" si="95"/>
        <v>#N/A</v>
      </c>
      <c r="H281">
        <f t="shared" si="96"/>
        <v>6.5355970148454668E-11</v>
      </c>
      <c r="I281">
        <f t="shared" ref="I281:I344" si="101">$C$11*(EXP(-$C$7*($D281-($I$14-1)*$C$3))-EXP(-$C$5*($D281-($I$14-1)*$C$3)))</f>
        <v>1.5014859079753045E-10</v>
      </c>
      <c r="J281">
        <f t="shared" si="72"/>
        <v>3.4495087850849236E-10</v>
      </c>
      <c r="K281">
        <f t="shared" si="76"/>
        <v>7.924890133949747E-10</v>
      </c>
      <c r="L281">
        <f t="shared" si="80"/>
        <v>1.8206616520800614E-9</v>
      </c>
      <c r="M281">
        <f t="shared" si="84"/>
        <v>4.182782089501102E-9</v>
      </c>
      <c r="N281">
        <f t="shared" si="88"/>
        <v>9.6095098110419535E-9</v>
      </c>
      <c r="O281">
        <f t="shared" si="99"/>
        <v>2.2076856224543524E-8</v>
      </c>
      <c r="P281">
        <f t="shared" si="70"/>
        <v>5.07192968572784E-8</v>
      </c>
      <c r="Q281">
        <f t="shared" si="74"/>
        <v>1.1652234573312398E-7</v>
      </c>
      <c r="R281">
        <f t="shared" si="78"/>
        <v>2.6769805372807064E-7</v>
      </c>
      <c r="S281">
        <f t="shared" si="82"/>
        <v>6.1500862790668418E-7</v>
      </c>
      <c r="T281">
        <f t="shared" si="86"/>
        <v>1.4129187983707839E-6</v>
      </c>
      <c r="U281">
        <f t="shared" si="97"/>
        <v>3.2460349988658138E-6</v>
      </c>
      <c r="V281">
        <f t="shared" si="69"/>
        <v>7.4574301269199262E-6</v>
      </c>
      <c r="W281">
        <f t="shared" si="73"/>
        <v>1.7132675438596497E-5</v>
      </c>
      <c r="X281">
        <f t="shared" si="77"/>
        <v>3.9360552186027815E-5</v>
      </c>
      <c r="Y281">
        <f t="shared" si="81"/>
        <v>9.0426803095730208E-5</v>
      </c>
      <c r="Z281">
        <f t="shared" si="85"/>
        <v>2.0774623992741217E-4</v>
      </c>
      <c r="AA281">
        <f t="shared" si="89"/>
        <v>4.7727552812287512E-4</v>
      </c>
      <c r="AB281">
        <f t="shared" si="100"/>
        <v>1.0964912280701756E-3</v>
      </c>
      <c r="AC281">
        <f t="shared" si="71"/>
        <v>2.5190753399057793E-3</v>
      </c>
      <c r="AD281">
        <f t="shared" si="75"/>
        <v>5.7873153981267316E-3</v>
      </c>
      <c r="AE281">
        <f t="shared" si="79"/>
        <v>1.329575935535437E-2</v>
      </c>
      <c r="AF281">
        <f t="shared" si="83"/>
        <v>3.0545633799864007E-2</v>
      </c>
      <c r="AG281">
        <f t="shared" si="87"/>
        <v>7.0175438596235928E-2</v>
      </c>
      <c r="AH281">
        <f t="shared" si="98"/>
        <v>0.16121653858511018</v>
      </c>
    </row>
    <row r="282" spans="1:35" x14ac:dyDescent="0.2">
      <c r="A282">
        <v>268</v>
      </c>
      <c r="B282">
        <f t="shared" si="90"/>
        <v>26</v>
      </c>
      <c r="C282">
        <f t="shared" si="91"/>
        <v>7</v>
      </c>
      <c r="D282">
        <f t="shared" si="92"/>
        <v>642.66666666666674</v>
      </c>
      <c r="E282">
        <f t="shared" si="93"/>
        <v>-342.66666666666674</v>
      </c>
      <c r="F282" t="e">
        <f t="shared" si="94"/>
        <v>#N/A</v>
      </c>
      <c r="G282" t="e">
        <f t="shared" si="95"/>
        <v>#N/A</v>
      </c>
      <c r="H282">
        <f t="shared" si="96"/>
        <v>5.9586507745885487E-11</v>
      </c>
      <c r="I282">
        <f t="shared" si="101"/>
        <v>1.368938468554335E-10</v>
      </c>
      <c r="J282">
        <f t="shared" si="72"/>
        <v>3.1449947338410499E-10</v>
      </c>
      <c r="K282">
        <f t="shared" si="76"/>
        <v>7.2253005544751053E-10</v>
      </c>
      <c r="L282">
        <f t="shared" si="80"/>
        <v>1.659938172256944E-9</v>
      </c>
      <c r="M282">
        <f t="shared" si="84"/>
        <v>3.8135364957366728E-9</v>
      </c>
      <c r="N282">
        <f t="shared" si="88"/>
        <v>8.7612061987477489E-9</v>
      </c>
      <c r="O282">
        <f t="shared" si="99"/>
        <v>2.0127966296582732E-8</v>
      </c>
      <c r="P282">
        <f t="shared" si="70"/>
        <v>4.62419235486407E-8</v>
      </c>
      <c r="Q282">
        <f t="shared" si="74"/>
        <v>1.0623604302444447E-7</v>
      </c>
      <c r="R282">
        <f t="shared" si="78"/>
        <v>2.440663357271468E-7</v>
      </c>
      <c r="S282">
        <f t="shared" si="82"/>
        <v>5.6071719671985519E-7</v>
      </c>
      <c r="T282">
        <f t="shared" si="86"/>
        <v>1.2881898429812932E-6</v>
      </c>
      <c r="U282">
        <f t="shared" si="97"/>
        <v>2.9594831071130014E-6</v>
      </c>
      <c r="V282">
        <f t="shared" si="69"/>
        <v>6.7991067535644374E-6</v>
      </c>
      <c r="W282">
        <f t="shared" si="73"/>
        <v>1.5620245486537402E-5</v>
      </c>
      <c r="X282">
        <f t="shared" si="77"/>
        <v>3.5885900590070752E-5</v>
      </c>
      <c r="Y282">
        <f t="shared" si="81"/>
        <v>8.2444149950802804E-5</v>
      </c>
      <c r="Z282">
        <f t="shared" si="85"/>
        <v>1.8940691885523198E-4</v>
      </c>
      <c r="AA282">
        <f t="shared" si="89"/>
        <v>4.3514283222812383E-4</v>
      </c>
      <c r="AB282">
        <f t="shared" si="100"/>
        <v>9.9969571113839328E-4</v>
      </c>
      <c r="AC282">
        <f t="shared" si="71"/>
        <v>2.2966976377645273E-3</v>
      </c>
      <c r="AD282">
        <f t="shared" si="75"/>
        <v>5.276425596851376E-3</v>
      </c>
      <c r="AE282">
        <f t="shared" si="79"/>
        <v>1.2122042806734849E-2</v>
      </c>
      <c r="AF282">
        <f t="shared" si="83"/>
        <v>2.7849141262599915E-2</v>
      </c>
      <c r="AG282">
        <f t="shared" si="87"/>
        <v>6.3980525512816938E-2</v>
      </c>
      <c r="AH282">
        <f t="shared" si="98"/>
        <v>0.14698797426010388</v>
      </c>
    </row>
    <row r="283" spans="1:35" x14ac:dyDescent="0.2">
      <c r="A283">
        <v>269</v>
      </c>
      <c r="B283">
        <f t="shared" si="90"/>
        <v>26</v>
      </c>
      <c r="C283">
        <f t="shared" si="91"/>
        <v>8</v>
      </c>
      <c r="D283">
        <f t="shared" si="92"/>
        <v>645.33333333333337</v>
      </c>
      <c r="E283">
        <f t="shared" si="93"/>
        <v>-345.33333333333337</v>
      </c>
      <c r="F283" t="e">
        <f t="shared" si="94"/>
        <v>#N/A</v>
      </c>
      <c r="G283" t="e">
        <f t="shared" si="95"/>
        <v>#N/A</v>
      </c>
      <c r="H283">
        <f t="shared" si="96"/>
        <v>5.4326359126572243E-11</v>
      </c>
      <c r="I283">
        <f t="shared" si="101"/>
        <v>1.2480919872334339E-10</v>
      </c>
      <c r="J283">
        <f t="shared" si="72"/>
        <v>2.8673624252400524E-10</v>
      </c>
      <c r="K283">
        <f t="shared" si="76"/>
        <v>6.5874690021071151E-10</v>
      </c>
      <c r="L283">
        <f t="shared" si="80"/>
        <v>1.5134029612628805E-9</v>
      </c>
      <c r="M283">
        <f t="shared" si="84"/>
        <v>3.4768869841006256E-9</v>
      </c>
      <c r="N283">
        <f t="shared" si="88"/>
        <v>7.9877887182939816E-9</v>
      </c>
      <c r="O283">
        <f t="shared" si="99"/>
        <v>1.8351119521536345E-8</v>
      </c>
      <c r="P283">
        <f t="shared" si="70"/>
        <v>4.2159801613485557E-8</v>
      </c>
      <c r="Q283">
        <f t="shared" si="74"/>
        <v>9.6857789520824421E-8</v>
      </c>
      <c r="R283">
        <f t="shared" si="78"/>
        <v>2.2252076698244015E-7</v>
      </c>
      <c r="S283">
        <f t="shared" si="82"/>
        <v>5.1121847797081419E-7</v>
      </c>
      <c r="T283">
        <f t="shared" si="86"/>
        <v>1.1744716493783244E-6</v>
      </c>
      <c r="U283">
        <f t="shared" si="97"/>
        <v>2.6982273032630722E-6</v>
      </c>
      <c r="V283">
        <f t="shared" ref="V283:V346" si="102">$C$11*(EXP(-$C$7*($D283-($V$14-1)*$C$3))-EXP(-$C$5*($D283-($V$14-1)*$C$3)))</f>
        <v>6.1988985293327553E-6</v>
      </c>
      <c r="W283">
        <f t="shared" si="73"/>
        <v>1.4241329086876151E-5</v>
      </c>
      <c r="X283">
        <f t="shared" si="77"/>
        <v>3.2717982590132128E-5</v>
      </c>
      <c r="Y283">
        <f t="shared" si="81"/>
        <v>7.5166185560212817E-5</v>
      </c>
      <c r="Z283">
        <f t="shared" si="85"/>
        <v>1.726865474088367E-4</v>
      </c>
      <c r="AA283">
        <f t="shared" si="89"/>
        <v>3.9672950587729612E-4</v>
      </c>
      <c r="AB283">
        <f t="shared" si="100"/>
        <v>9.1144506156007343E-4</v>
      </c>
      <c r="AC283">
        <f t="shared" si="71"/>
        <v>2.0939508857684553E-3</v>
      </c>
      <c r="AD283">
        <f t="shared" si="75"/>
        <v>4.8106358758536185E-3</v>
      </c>
      <c r="AE283">
        <f t="shared" si="79"/>
        <v>1.105193903416554E-2</v>
      </c>
      <c r="AF283">
        <f t="shared" si="83"/>
        <v>2.5390688376146955E-2</v>
      </c>
      <c r="AG283">
        <f t="shared" si="87"/>
        <v>5.833248393983835E-2</v>
      </c>
      <c r="AH283">
        <f t="shared" si="98"/>
        <v>0.13401275045313807</v>
      </c>
    </row>
    <row r="284" spans="1:35" x14ac:dyDescent="0.2">
      <c r="A284">
        <v>270</v>
      </c>
      <c r="B284">
        <f t="shared" si="90"/>
        <v>26</v>
      </c>
      <c r="C284">
        <f t="shared" si="91"/>
        <v>9</v>
      </c>
      <c r="D284">
        <f t="shared" si="92"/>
        <v>648</v>
      </c>
      <c r="E284">
        <f t="shared" si="93"/>
        <v>-348</v>
      </c>
      <c r="F284" t="e">
        <f t="shared" si="94"/>
        <v>#N/A</v>
      </c>
      <c r="G284" t="e">
        <f t="shared" si="95"/>
        <v>#N/A</v>
      </c>
      <c r="H284">
        <f t="shared" si="96"/>
        <v>4.9530563337185893E-11</v>
      </c>
      <c r="I284">
        <f t="shared" si="101"/>
        <v>1.1379135325500378E-10</v>
      </c>
      <c r="J284">
        <f t="shared" si="72"/>
        <v>2.6142388059381872E-10</v>
      </c>
      <c r="K284">
        <f t="shared" si="76"/>
        <v>6.0059436319012189E-10</v>
      </c>
      <c r="L284">
        <f t="shared" si="80"/>
        <v>1.3798035140339697E-9</v>
      </c>
      <c r="M284">
        <f t="shared" si="84"/>
        <v>3.1699560535798992E-9</v>
      </c>
      <c r="N284">
        <f t="shared" si="88"/>
        <v>7.2826466083202471E-9</v>
      </c>
      <c r="O284">
        <f t="shared" si="99"/>
        <v>1.6731128358004412E-8</v>
      </c>
      <c r="P284">
        <f t="shared" si="70"/>
        <v>3.8438039244167821E-8</v>
      </c>
      <c r="Q284">
        <f t="shared" si="74"/>
        <v>8.8307424898174111E-8</v>
      </c>
      <c r="R284">
        <f t="shared" si="78"/>
        <v>2.0287718742911363E-7</v>
      </c>
      <c r="S284">
        <f t="shared" si="82"/>
        <v>4.6608938293249603E-7</v>
      </c>
      <c r="T284">
        <f t="shared" si="86"/>
        <v>1.0707922149122809E-6</v>
      </c>
      <c r="U284">
        <f t="shared" si="97"/>
        <v>2.4600345116267376E-6</v>
      </c>
      <c r="V284">
        <f t="shared" si="102"/>
        <v>5.6516751934831363E-6</v>
      </c>
      <c r="W284">
        <f t="shared" si="73"/>
        <v>1.2984139995463257E-5</v>
      </c>
      <c r="X284">
        <f t="shared" si="77"/>
        <v>2.9829720507679708E-5</v>
      </c>
      <c r="Y284">
        <f t="shared" si="81"/>
        <v>6.8530701754386002E-5</v>
      </c>
      <c r="Z284">
        <f t="shared" si="85"/>
        <v>1.5744220874411129E-4</v>
      </c>
      <c r="AA284">
        <f t="shared" si="89"/>
        <v>3.6170721238292089E-4</v>
      </c>
      <c r="AB284">
        <f t="shared" si="100"/>
        <v>8.3098495970964812E-4</v>
      </c>
      <c r="AC284">
        <f t="shared" si="71"/>
        <v>1.9091021124915007E-3</v>
      </c>
      <c r="AD284">
        <f t="shared" si="75"/>
        <v>4.3859649122807032E-3</v>
      </c>
      <c r="AE284">
        <f t="shared" si="79"/>
        <v>1.0076301359623119E-2</v>
      </c>
      <c r="AF284">
        <f t="shared" si="83"/>
        <v>2.3149261592506919E-2</v>
      </c>
      <c r="AG284">
        <f t="shared" si="87"/>
        <v>5.3183037421416487E-2</v>
      </c>
      <c r="AH284">
        <f t="shared" si="98"/>
        <v>0.12218251846832767</v>
      </c>
    </row>
    <row r="285" spans="1:35" s="1" customFormat="1" x14ac:dyDescent="0.2">
      <c r="A285" s="1">
        <v>271</v>
      </c>
      <c r="B285" s="1">
        <f t="shared" si="90"/>
        <v>27</v>
      </c>
      <c r="C285" s="1">
        <f t="shared" si="91"/>
        <v>0</v>
      </c>
      <c r="D285" s="1">
        <f t="shared" si="92"/>
        <v>648</v>
      </c>
      <c r="E285" s="1">
        <f t="shared" si="93"/>
        <v>-348</v>
      </c>
      <c r="F285" s="1" t="e">
        <f t="shared" si="94"/>
        <v>#N/A</v>
      </c>
      <c r="G285" s="1" t="e">
        <f t="shared" si="95"/>
        <v>#N/A</v>
      </c>
      <c r="H285" s="1">
        <f t="shared" si="96"/>
        <v>4.9530563337185893E-11</v>
      </c>
      <c r="I285" s="1">
        <f t="shared" si="101"/>
        <v>1.1379135325500378E-10</v>
      </c>
      <c r="J285" s="1">
        <f t="shared" si="72"/>
        <v>2.6142388059381872E-10</v>
      </c>
      <c r="K285" s="1">
        <f t="shared" si="76"/>
        <v>6.0059436319012189E-10</v>
      </c>
      <c r="L285" s="1">
        <f t="shared" si="80"/>
        <v>1.3798035140339697E-9</v>
      </c>
      <c r="M285" s="1">
        <f t="shared" si="84"/>
        <v>3.1699560535798992E-9</v>
      </c>
      <c r="N285" s="1">
        <f t="shared" si="88"/>
        <v>7.2826466083202471E-9</v>
      </c>
      <c r="O285" s="1">
        <f t="shared" si="99"/>
        <v>1.6731128358004412E-8</v>
      </c>
      <c r="P285" s="1">
        <f t="shared" si="70"/>
        <v>3.8438039244167821E-8</v>
      </c>
      <c r="Q285" s="1">
        <f t="shared" si="74"/>
        <v>8.8307424898174111E-8</v>
      </c>
      <c r="R285" s="1">
        <f t="shared" si="78"/>
        <v>2.0287718742911363E-7</v>
      </c>
      <c r="S285" s="1">
        <f t="shared" si="82"/>
        <v>4.6608938293249603E-7</v>
      </c>
      <c r="T285" s="1">
        <f t="shared" si="86"/>
        <v>1.0707922149122809E-6</v>
      </c>
      <c r="U285" s="1">
        <f t="shared" si="97"/>
        <v>2.4600345116267376E-6</v>
      </c>
      <c r="V285" s="1">
        <f t="shared" si="102"/>
        <v>5.6516751934831363E-6</v>
      </c>
      <c r="W285" s="1">
        <f t="shared" si="73"/>
        <v>1.2984139995463257E-5</v>
      </c>
      <c r="X285" s="1">
        <f t="shared" si="77"/>
        <v>2.9829720507679708E-5</v>
      </c>
      <c r="Y285" s="1">
        <f t="shared" si="81"/>
        <v>6.8530701754386002E-5</v>
      </c>
      <c r="Z285" s="1">
        <f t="shared" si="85"/>
        <v>1.5744220874411129E-4</v>
      </c>
      <c r="AA285" s="1">
        <f t="shared" si="89"/>
        <v>3.6170721238292089E-4</v>
      </c>
      <c r="AB285" s="1">
        <f t="shared" si="100"/>
        <v>8.3098495970964812E-4</v>
      </c>
      <c r="AC285" s="1">
        <f t="shared" si="71"/>
        <v>1.9091021124915007E-3</v>
      </c>
      <c r="AD285" s="1">
        <f t="shared" si="75"/>
        <v>4.3859649122807032E-3</v>
      </c>
      <c r="AE285" s="1">
        <f t="shared" si="79"/>
        <v>1.0076301359623119E-2</v>
      </c>
      <c r="AF285" s="1">
        <f t="shared" si="83"/>
        <v>2.3149261592506919E-2</v>
      </c>
      <c r="AG285" s="1">
        <f t="shared" si="87"/>
        <v>5.3183037421416487E-2</v>
      </c>
      <c r="AH285" s="1">
        <f t="shared" si="98"/>
        <v>0.12218251846832767</v>
      </c>
      <c r="AI285" s="1">
        <f t="shared" ref="AI285:AI316" si="103">$C$11*(EXP(-$C$7*($D285-($AI$14-1)*$C$3))-EXP(-$C$5*($D285-($AI$14-1)*$C$3)))</f>
        <v>0</v>
      </c>
    </row>
    <row r="286" spans="1:35" x14ac:dyDescent="0.2">
      <c r="A286">
        <v>272</v>
      </c>
      <c r="B286">
        <f t="shared" si="90"/>
        <v>27</v>
      </c>
      <c r="C286">
        <f t="shared" si="91"/>
        <v>1</v>
      </c>
      <c r="D286">
        <f t="shared" si="92"/>
        <v>650.66666666666663</v>
      </c>
      <c r="E286">
        <f t="shared" si="93"/>
        <v>-350.66666666666663</v>
      </c>
      <c r="F286" t="e">
        <f t="shared" si="94"/>
        <v>#N/A</v>
      </c>
      <c r="G286" t="e">
        <f t="shared" si="95"/>
        <v>#N/A</v>
      </c>
      <c r="H286">
        <f t="shared" si="96"/>
        <v>4.5158128465469556E-11</v>
      </c>
      <c r="I286">
        <f t="shared" si="101"/>
        <v>1.0374613576605933E-10</v>
      </c>
      <c r="J286">
        <f t="shared" si="72"/>
        <v>2.3834603098354283E-10</v>
      </c>
      <c r="K286">
        <f t="shared" si="76"/>
        <v>5.4757538742173606E-10</v>
      </c>
      <c r="L286">
        <f t="shared" si="80"/>
        <v>1.2579978935364249E-9</v>
      </c>
      <c r="M286">
        <f t="shared" si="84"/>
        <v>2.8901202217900529E-9</v>
      </c>
      <c r="N286">
        <f t="shared" si="88"/>
        <v>6.6397526890277999E-9</v>
      </c>
      <c r="O286">
        <f t="shared" si="99"/>
        <v>1.5254145982946751E-8</v>
      </c>
      <c r="P286">
        <f t="shared" si="70"/>
        <v>3.5044824794991128E-8</v>
      </c>
      <c r="Q286">
        <f t="shared" si="74"/>
        <v>8.0511865186331221E-8</v>
      </c>
      <c r="R286">
        <f t="shared" si="78"/>
        <v>1.8496769419456349E-7</v>
      </c>
      <c r="S286">
        <f t="shared" si="82"/>
        <v>4.2494417209777946E-7</v>
      </c>
      <c r="T286">
        <f t="shared" si="86"/>
        <v>9.7626534290859079E-7</v>
      </c>
      <c r="U286">
        <f t="shared" si="97"/>
        <v>2.2428687868794292E-6</v>
      </c>
      <c r="V286">
        <f t="shared" si="102"/>
        <v>5.1527593719251922E-6</v>
      </c>
      <c r="W286">
        <f t="shared" si="73"/>
        <v>1.1837932428452048E-5</v>
      </c>
      <c r="X286">
        <f t="shared" si="77"/>
        <v>2.7196427014257848E-5</v>
      </c>
      <c r="Y286">
        <f t="shared" si="81"/>
        <v>6.2480981946149851E-5</v>
      </c>
      <c r="Z286">
        <f t="shared" si="85"/>
        <v>1.4354360236028352E-4</v>
      </c>
      <c r="AA286">
        <f t="shared" si="89"/>
        <v>3.2977659980321246E-4</v>
      </c>
      <c r="AB286">
        <f t="shared" si="100"/>
        <v>7.5762767542093086E-4</v>
      </c>
      <c r="AC286">
        <f t="shared" si="71"/>
        <v>1.7405713289125018E-3</v>
      </c>
      <c r="AD286">
        <f t="shared" si="75"/>
        <v>3.9987828445535887E-3</v>
      </c>
      <c r="AE286">
        <f t="shared" si="79"/>
        <v>9.1867905510581438E-3</v>
      </c>
      <c r="AF286">
        <f t="shared" si="83"/>
        <v>2.110570238740558E-2</v>
      </c>
      <c r="AG286">
        <f t="shared" si="87"/>
        <v>4.8488171226939422E-2</v>
      </c>
      <c r="AH286">
        <f t="shared" si="98"/>
        <v>0.11139656241541251</v>
      </c>
      <c r="AI286">
        <f t="shared" si="103"/>
        <v>0.21171434591476623</v>
      </c>
    </row>
    <row r="287" spans="1:35" x14ac:dyDescent="0.2">
      <c r="A287">
        <v>273</v>
      </c>
      <c r="B287">
        <f t="shared" si="90"/>
        <v>27</v>
      </c>
      <c r="C287">
        <f t="shared" si="91"/>
        <v>2</v>
      </c>
      <c r="D287">
        <f t="shared" si="92"/>
        <v>653.33333333333326</v>
      </c>
      <c r="E287">
        <f t="shared" si="93"/>
        <v>-353.33333333333326</v>
      </c>
      <c r="F287" t="e">
        <f t="shared" si="94"/>
        <v>#N/A</v>
      </c>
      <c r="G287" t="e">
        <f t="shared" si="95"/>
        <v>#N/A</v>
      </c>
      <c r="H287">
        <f t="shared" si="96"/>
        <v>4.1171681263169599E-11</v>
      </c>
      <c r="I287">
        <f t="shared" si="101"/>
        <v>9.4587685078930344E-11</v>
      </c>
      <c r="J287">
        <f t="shared" si="72"/>
        <v>2.173054365062898E-10</v>
      </c>
      <c r="K287">
        <f t="shared" si="76"/>
        <v>4.992367948933754E-10</v>
      </c>
      <c r="L287">
        <f t="shared" si="80"/>
        <v>1.1469449700960251E-9</v>
      </c>
      <c r="M287">
        <f t="shared" si="84"/>
        <v>2.6349876008428556E-9</v>
      </c>
      <c r="N287">
        <f t="shared" si="88"/>
        <v>6.0536118450515453E-9</v>
      </c>
      <c r="O287">
        <f t="shared" si="99"/>
        <v>1.3907547936402554E-8</v>
      </c>
      <c r="P287">
        <f t="shared" ref="P287:P350" si="104">$C$11*(EXP(-$C$7*($D287-($P$14-1)*$C$3))-EXP(-$C$5*($D287-($P$14-1)*$C$3)))</f>
        <v>3.1951154873176046E-8</v>
      </c>
      <c r="Q287">
        <f t="shared" si="74"/>
        <v>7.340447808614566E-8</v>
      </c>
      <c r="R287">
        <f t="shared" si="78"/>
        <v>1.6863920645394284E-7</v>
      </c>
      <c r="S287">
        <f t="shared" si="82"/>
        <v>3.8743115808329911E-7</v>
      </c>
      <c r="T287">
        <f t="shared" si="86"/>
        <v>8.9008306792976397E-7</v>
      </c>
      <c r="U287">
        <f t="shared" si="97"/>
        <v>2.0448739118832644E-6</v>
      </c>
      <c r="V287">
        <f t="shared" si="102"/>
        <v>4.6978865975133163E-6</v>
      </c>
      <c r="W287">
        <f t="shared" si="73"/>
        <v>1.079290921305233E-5</v>
      </c>
      <c r="X287">
        <f t="shared" si="77"/>
        <v>2.4795594117331113E-5</v>
      </c>
      <c r="Y287">
        <f t="shared" si="81"/>
        <v>5.6965316347504813E-5</v>
      </c>
      <c r="Z287">
        <f t="shared" si="85"/>
        <v>1.30871930360529E-4</v>
      </c>
      <c r="AA287">
        <f t="shared" si="89"/>
        <v>3.0066474224085241E-4</v>
      </c>
      <c r="AB287">
        <f t="shared" si="100"/>
        <v>6.9074618963534942E-4</v>
      </c>
      <c r="AC287">
        <f t="shared" si="71"/>
        <v>1.5869180235091906E-3</v>
      </c>
      <c r="AD287">
        <f t="shared" si="75"/>
        <v>3.6457802462403067E-3</v>
      </c>
      <c r="AE287">
        <f t="shared" si="79"/>
        <v>8.3758035430738526E-3</v>
      </c>
      <c r="AF287">
        <f t="shared" si="83"/>
        <v>1.9242543503414547E-2</v>
      </c>
      <c r="AG287">
        <f t="shared" si="87"/>
        <v>4.4207756136662314E-2</v>
      </c>
      <c r="AH287">
        <f t="shared" si="98"/>
        <v>0.10156275308960366</v>
      </c>
      <c r="AI287">
        <f t="shared" si="103"/>
        <v>0.22636765044372925</v>
      </c>
    </row>
    <row r="288" spans="1:35" x14ac:dyDescent="0.2">
      <c r="A288">
        <v>274</v>
      </c>
      <c r="B288">
        <f t="shared" si="90"/>
        <v>27</v>
      </c>
      <c r="C288">
        <f t="shared" si="91"/>
        <v>3</v>
      </c>
      <c r="D288">
        <f t="shared" si="92"/>
        <v>656</v>
      </c>
      <c r="E288">
        <f t="shared" si="93"/>
        <v>-356</v>
      </c>
      <c r="F288" t="e">
        <f t="shared" si="94"/>
        <v>#N/A</v>
      </c>
      <c r="G288" t="e">
        <f t="shared" si="95"/>
        <v>#N/A</v>
      </c>
      <c r="H288">
        <f t="shared" si="96"/>
        <v>3.7537147699382605E-11</v>
      </c>
      <c r="I288">
        <f t="shared" si="101"/>
        <v>8.6237719627123077E-11</v>
      </c>
      <c r="J288">
        <f t="shared" si="72"/>
        <v>1.981222533487436E-10</v>
      </c>
      <c r="K288">
        <f t="shared" si="76"/>
        <v>4.5516541302001529E-10</v>
      </c>
      <c r="L288">
        <f t="shared" si="80"/>
        <v>1.0456955223752753E-9</v>
      </c>
      <c r="M288">
        <f t="shared" si="84"/>
        <v>2.402377452760488E-9</v>
      </c>
      <c r="N288">
        <f t="shared" si="88"/>
        <v>5.5192140561358803E-9</v>
      </c>
      <c r="O288">
        <f t="shared" si="99"/>
        <v>1.2679824214319598E-8</v>
      </c>
      <c r="P288">
        <f t="shared" si="104"/>
        <v>2.9130586433280992E-8</v>
      </c>
      <c r="Q288">
        <f t="shared" si="74"/>
        <v>6.6924513432017646E-8</v>
      </c>
      <c r="R288">
        <f t="shared" si="78"/>
        <v>1.5375215697667134E-7</v>
      </c>
      <c r="S288">
        <f t="shared" si="82"/>
        <v>3.532296995926965E-7</v>
      </c>
      <c r="T288">
        <f t="shared" si="86"/>
        <v>8.1150874971645335E-7</v>
      </c>
      <c r="U288">
        <f t="shared" si="97"/>
        <v>1.8643575317299811E-6</v>
      </c>
      <c r="V288">
        <f t="shared" si="102"/>
        <v>4.2831688596491243E-6</v>
      </c>
      <c r="W288">
        <f t="shared" si="73"/>
        <v>9.8401380465069519E-6</v>
      </c>
      <c r="X288">
        <f t="shared" si="77"/>
        <v>2.2606700773932549E-5</v>
      </c>
      <c r="Y288">
        <f t="shared" si="81"/>
        <v>5.1936559981853035E-5</v>
      </c>
      <c r="Z288">
        <f t="shared" si="85"/>
        <v>1.1931888203071885E-4</v>
      </c>
      <c r="AA288">
        <f t="shared" si="89"/>
        <v>2.7412280701754406E-4</v>
      </c>
      <c r="AB288">
        <f t="shared" si="100"/>
        <v>6.297688349764446E-4</v>
      </c>
      <c r="AC288">
        <f t="shared" si="71"/>
        <v>1.4468288495316827E-3</v>
      </c>
      <c r="AD288">
        <f t="shared" si="75"/>
        <v>3.3239398388385934E-3</v>
      </c>
      <c r="AE288">
        <f t="shared" si="79"/>
        <v>7.6364084499660045E-3</v>
      </c>
      <c r="AF288">
        <f t="shared" si="83"/>
        <v>1.7543859649122806E-2</v>
      </c>
      <c r="AG288">
        <f t="shared" si="87"/>
        <v>4.0305205438492468E-2</v>
      </c>
      <c r="AH288">
        <f t="shared" si="98"/>
        <v>9.2597046304671707E-2</v>
      </c>
      <c r="AI288">
        <f t="shared" si="103"/>
        <v>0.21163565845759974</v>
      </c>
    </row>
    <row r="289" spans="1:36" x14ac:dyDescent="0.2">
      <c r="A289">
        <v>275</v>
      </c>
      <c r="B289">
        <f t="shared" si="90"/>
        <v>27</v>
      </c>
      <c r="C289">
        <f t="shared" si="91"/>
        <v>4</v>
      </c>
      <c r="D289">
        <f t="shared" si="92"/>
        <v>658.66666666666663</v>
      </c>
      <c r="E289">
        <f t="shared" si="93"/>
        <v>-358.66666666666663</v>
      </c>
      <c r="F289" t="e">
        <f t="shared" si="94"/>
        <v>#N/A</v>
      </c>
      <c r="G289" t="e">
        <f t="shared" si="95"/>
        <v>#N/A</v>
      </c>
      <c r="H289">
        <f t="shared" si="96"/>
        <v>3.4223461713858491E-11</v>
      </c>
      <c r="I289">
        <f t="shared" si="101"/>
        <v>7.8624868346026531E-11</v>
      </c>
      <c r="J289">
        <f t="shared" si="72"/>
        <v>1.8063251386187825E-10</v>
      </c>
      <c r="K289">
        <f t="shared" si="76"/>
        <v>4.1498454306423739E-10</v>
      </c>
      <c r="L289">
        <f t="shared" si="80"/>
        <v>9.5338412393417152E-10</v>
      </c>
      <c r="M289">
        <f t="shared" si="84"/>
        <v>2.1903015496869447E-9</v>
      </c>
      <c r="N289">
        <f t="shared" si="88"/>
        <v>5.0319915741456996E-9</v>
      </c>
      <c r="O289">
        <f t="shared" si="99"/>
        <v>1.1560480887160213E-8</v>
      </c>
      <c r="P289">
        <f t="shared" si="104"/>
        <v>2.6559010756111206E-8</v>
      </c>
      <c r="Q289">
        <f t="shared" si="74"/>
        <v>6.1016583931787004E-8</v>
      </c>
      <c r="R289">
        <f t="shared" si="78"/>
        <v>1.4017929917996454E-7</v>
      </c>
      <c r="S289">
        <f t="shared" si="82"/>
        <v>3.2204746074532494E-7</v>
      </c>
      <c r="T289">
        <f t="shared" si="86"/>
        <v>7.3987077677825417E-7</v>
      </c>
      <c r="U289">
        <f t="shared" si="97"/>
        <v>1.6997766883911151E-6</v>
      </c>
      <c r="V289">
        <f t="shared" si="102"/>
        <v>3.905061371634364E-6</v>
      </c>
      <c r="W289">
        <f t="shared" si="73"/>
        <v>8.9714751475177185E-6</v>
      </c>
      <c r="X289">
        <f t="shared" si="77"/>
        <v>2.0611037487700776E-5</v>
      </c>
      <c r="Y289">
        <f t="shared" si="81"/>
        <v>4.7351729713808206E-5</v>
      </c>
      <c r="Z289">
        <f t="shared" si="85"/>
        <v>1.0878570805703143E-4</v>
      </c>
      <c r="AA289">
        <f t="shared" si="89"/>
        <v>2.499239277845994E-4</v>
      </c>
      <c r="AB289">
        <f t="shared" si="100"/>
        <v>5.7417440944113431E-4</v>
      </c>
      <c r="AC289">
        <f t="shared" ref="AC289:AC352" si="105">$C$11*(EXP(-$C$7*($D289-($AC$14-1)*$C$3))-EXP(-$C$5*($D289-($AC$14-1)*$C$3)))</f>
        <v>1.319106399212849E-3</v>
      </c>
      <c r="AD289">
        <f t="shared" si="75"/>
        <v>3.0305107016837239E-3</v>
      </c>
      <c r="AE289">
        <f t="shared" si="79"/>
        <v>6.9622853156500082E-3</v>
      </c>
      <c r="AF289">
        <f t="shared" si="83"/>
        <v>1.5995131378214355E-2</v>
      </c>
      <c r="AG289">
        <f t="shared" si="87"/>
        <v>3.6747162204232561E-2</v>
      </c>
      <c r="AH289">
        <f t="shared" si="98"/>
        <v>8.442280953932943E-2</v>
      </c>
      <c r="AI289">
        <f t="shared" si="103"/>
        <v>0.19377999836034945</v>
      </c>
    </row>
    <row r="290" spans="1:36" x14ac:dyDescent="0.2">
      <c r="A290">
        <v>276</v>
      </c>
      <c r="B290">
        <f t="shared" si="90"/>
        <v>27</v>
      </c>
      <c r="C290">
        <f t="shared" si="91"/>
        <v>5</v>
      </c>
      <c r="D290">
        <f t="shared" si="92"/>
        <v>661.33333333333337</v>
      </c>
      <c r="E290">
        <f t="shared" si="93"/>
        <v>-361.33333333333337</v>
      </c>
      <c r="F290" t="e">
        <f t="shared" si="94"/>
        <v>#N/A</v>
      </c>
      <c r="G290" t="e">
        <f t="shared" si="95"/>
        <v>#N/A</v>
      </c>
      <c r="H290">
        <f t="shared" si="96"/>
        <v>3.1202299680835846E-11</v>
      </c>
      <c r="I290">
        <f t="shared" si="101"/>
        <v>7.1684060631001298E-11</v>
      </c>
      <c r="J290">
        <f t="shared" si="72"/>
        <v>1.6468672505267783E-10</v>
      </c>
      <c r="K290">
        <f t="shared" si="76"/>
        <v>3.7835074031572008E-10</v>
      </c>
      <c r="L290">
        <f t="shared" si="80"/>
        <v>8.692217460251561E-10</v>
      </c>
      <c r="M290">
        <f t="shared" si="84"/>
        <v>1.996947179573495E-9</v>
      </c>
      <c r="N290">
        <f t="shared" si="88"/>
        <v>4.5877798803840855E-9</v>
      </c>
      <c r="O290">
        <f t="shared" si="99"/>
        <v>1.0539950403371387E-8</v>
      </c>
      <c r="P290">
        <f t="shared" si="104"/>
        <v>2.4214447380206099E-8</v>
      </c>
      <c r="Q290">
        <f t="shared" si="74"/>
        <v>5.5630191745610023E-8</v>
      </c>
      <c r="R290">
        <f t="shared" si="78"/>
        <v>1.2780461949270376E-7</v>
      </c>
      <c r="S290">
        <f t="shared" si="82"/>
        <v>2.936179123445811E-7</v>
      </c>
      <c r="T290">
        <f t="shared" si="86"/>
        <v>6.7455682581576795E-7</v>
      </c>
      <c r="U290">
        <f t="shared" si="97"/>
        <v>1.5497246323331882E-6</v>
      </c>
      <c r="V290">
        <f t="shared" si="102"/>
        <v>3.5603322717190373E-6</v>
      </c>
      <c r="W290">
        <f t="shared" si="73"/>
        <v>8.1794956475330304E-6</v>
      </c>
      <c r="X290">
        <f t="shared" si="77"/>
        <v>1.8791546390053201E-5</v>
      </c>
      <c r="Y290">
        <f t="shared" si="81"/>
        <v>4.3171636852209169E-5</v>
      </c>
      <c r="Z290">
        <f t="shared" si="85"/>
        <v>9.9182376469324112E-5</v>
      </c>
      <c r="AA290">
        <f t="shared" si="89"/>
        <v>2.2786126539001828E-4</v>
      </c>
      <c r="AB290">
        <f t="shared" si="100"/>
        <v>5.2348772144211373E-4</v>
      </c>
      <c r="AC290">
        <f t="shared" si="105"/>
        <v>1.2026589689634042E-3</v>
      </c>
      <c r="AD290">
        <f t="shared" si="75"/>
        <v>2.762984758541386E-3</v>
      </c>
      <c r="AE290">
        <f t="shared" si="79"/>
        <v>6.347672094036738E-3</v>
      </c>
      <c r="AF290">
        <f t="shared" si="83"/>
        <v>1.4583120984961173E-2</v>
      </c>
      <c r="AG290">
        <f t="shared" si="87"/>
        <v>3.3503214172295286E-2</v>
      </c>
      <c r="AH290">
        <f t="shared" si="98"/>
        <v>7.6970174012036846E-2</v>
      </c>
      <c r="AI290">
        <f t="shared" si="103"/>
        <v>0.17680382811963441</v>
      </c>
    </row>
    <row r="291" spans="1:36" x14ac:dyDescent="0.2">
      <c r="A291">
        <v>277</v>
      </c>
      <c r="B291">
        <f t="shared" si="90"/>
        <v>27</v>
      </c>
      <c r="C291">
        <f t="shared" si="91"/>
        <v>6</v>
      </c>
      <c r="D291">
        <f t="shared" si="92"/>
        <v>664</v>
      </c>
      <c r="E291">
        <f t="shared" si="93"/>
        <v>-364</v>
      </c>
      <c r="F291" t="e">
        <f t="shared" si="94"/>
        <v>#N/A</v>
      </c>
      <c r="G291" t="e">
        <f t="shared" si="95"/>
        <v>#N/A</v>
      </c>
      <c r="H291">
        <f t="shared" si="96"/>
        <v>2.8447838313750943E-11</v>
      </c>
      <c r="I291">
        <f t="shared" si="101"/>
        <v>6.5355970148454668E-11</v>
      </c>
      <c r="J291">
        <f t="shared" ref="J291:J354" si="106">$C$11*(EXP(-$C$7*($D291-($J$14-1)*$C$3))-EXP(-$C$5*($D291-($J$14-1)*$C$3)))</f>
        <v>1.5014859079753045E-10</v>
      </c>
      <c r="K291">
        <f t="shared" si="76"/>
        <v>3.4495087850849236E-10</v>
      </c>
      <c r="L291">
        <f t="shared" si="80"/>
        <v>7.924890133949747E-10</v>
      </c>
      <c r="M291">
        <f t="shared" si="84"/>
        <v>1.8206616520800614E-9</v>
      </c>
      <c r="N291">
        <f t="shared" si="88"/>
        <v>4.182782089501102E-9</v>
      </c>
      <c r="O291">
        <f t="shared" si="99"/>
        <v>9.6095098110419535E-9</v>
      </c>
      <c r="P291">
        <f t="shared" si="104"/>
        <v>2.2076856224543524E-8</v>
      </c>
      <c r="Q291">
        <f t="shared" si="74"/>
        <v>5.07192968572784E-8</v>
      </c>
      <c r="R291">
        <f t="shared" si="78"/>
        <v>1.1652234573312398E-7</v>
      </c>
      <c r="S291">
        <f t="shared" si="82"/>
        <v>2.6769805372807064E-7</v>
      </c>
      <c r="T291">
        <f t="shared" si="86"/>
        <v>6.1500862790668418E-7</v>
      </c>
      <c r="U291">
        <f t="shared" si="97"/>
        <v>1.4129187983707839E-6</v>
      </c>
      <c r="V291">
        <f t="shared" si="102"/>
        <v>3.2460349988658138E-6</v>
      </c>
      <c r="W291">
        <f t="shared" si="73"/>
        <v>7.4574301269199262E-6</v>
      </c>
      <c r="X291">
        <f t="shared" si="77"/>
        <v>1.7132675438596497E-5</v>
      </c>
      <c r="Y291">
        <f t="shared" si="81"/>
        <v>3.9360552186027815E-5</v>
      </c>
      <c r="Z291">
        <f t="shared" si="85"/>
        <v>9.0426803095730208E-5</v>
      </c>
      <c r="AA291">
        <f t="shared" si="89"/>
        <v>2.0774623992741217E-4</v>
      </c>
      <c r="AB291">
        <f t="shared" si="100"/>
        <v>4.7727552812287512E-4</v>
      </c>
      <c r="AC291">
        <f t="shared" si="105"/>
        <v>1.0964912280701756E-3</v>
      </c>
      <c r="AD291">
        <f t="shared" si="75"/>
        <v>2.5190753399057793E-3</v>
      </c>
      <c r="AE291">
        <f t="shared" si="79"/>
        <v>5.7873153981267316E-3</v>
      </c>
      <c r="AF291">
        <f t="shared" si="83"/>
        <v>1.329575935535437E-2</v>
      </c>
      <c r="AG291">
        <f t="shared" si="87"/>
        <v>3.0545633799864007E-2</v>
      </c>
      <c r="AH291">
        <f t="shared" si="98"/>
        <v>7.0175438596235928E-2</v>
      </c>
      <c r="AI291">
        <f t="shared" si="103"/>
        <v>0.16121653858511018</v>
      </c>
    </row>
    <row r="292" spans="1:36" x14ac:dyDescent="0.2">
      <c r="A292">
        <v>278</v>
      </c>
      <c r="B292">
        <f t="shared" si="90"/>
        <v>27</v>
      </c>
      <c r="C292">
        <f t="shared" si="91"/>
        <v>7</v>
      </c>
      <c r="D292">
        <f t="shared" si="92"/>
        <v>666.66666666666674</v>
      </c>
      <c r="E292">
        <f t="shared" si="93"/>
        <v>-366.66666666666674</v>
      </c>
      <c r="F292" t="e">
        <f t="shared" si="94"/>
        <v>#N/A</v>
      </c>
      <c r="G292" t="e">
        <f t="shared" si="95"/>
        <v>#N/A</v>
      </c>
      <c r="H292">
        <f t="shared" si="96"/>
        <v>2.5936533941514733E-11</v>
      </c>
      <c r="I292">
        <f t="shared" si="101"/>
        <v>5.9586507745885487E-11</v>
      </c>
      <c r="J292">
        <f t="shared" si="106"/>
        <v>1.368938468554335E-10</v>
      </c>
      <c r="K292">
        <f t="shared" si="76"/>
        <v>3.1449947338410499E-10</v>
      </c>
      <c r="L292">
        <f t="shared" si="80"/>
        <v>7.2253005544751053E-10</v>
      </c>
      <c r="M292">
        <f t="shared" si="84"/>
        <v>1.659938172256944E-9</v>
      </c>
      <c r="N292">
        <f t="shared" si="88"/>
        <v>3.8135364957366728E-9</v>
      </c>
      <c r="O292">
        <f t="shared" si="99"/>
        <v>8.7612061987477489E-9</v>
      </c>
      <c r="P292">
        <f t="shared" si="104"/>
        <v>2.0127966296582732E-8</v>
      </c>
      <c r="Q292">
        <f t="shared" si="74"/>
        <v>4.62419235486407E-8</v>
      </c>
      <c r="R292">
        <f t="shared" si="78"/>
        <v>1.0623604302444447E-7</v>
      </c>
      <c r="S292">
        <f t="shared" si="82"/>
        <v>2.440663357271468E-7</v>
      </c>
      <c r="T292">
        <f t="shared" si="86"/>
        <v>5.6071719671985519E-7</v>
      </c>
      <c r="U292">
        <f t="shared" si="97"/>
        <v>1.2881898429812932E-6</v>
      </c>
      <c r="V292">
        <f t="shared" si="102"/>
        <v>2.9594831071130014E-6</v>
      </c>
      <c r="W292">
        <f t="shared" si="73"/>
        <v>6.7991067535644374E-6</v>
      </c>
      <c r="X292">
        <f t="shared" si="77"/>
        <v>1.5620245486537402E-5</v>
      </c>
      <c r="Y292">
        <f t="shared" si="81"/>
        <v>3.5885900590070752E-5</v>
      </c>
      <c r="Z292">
        <f t="shared" si="85"/>
        <v>8.2444149950802804E-5</v>
      </c>
      <c r="AA292">
        <f t="shared" si="89"/>
        <v>1.8940691885523198E-4</v>
      </c>
      <c r="AB292">
        <f t="shared" si="100"/>
        <v>4.3514283222812383E-4</v>
      </c>
      <c r="AC292">
        <f t="shared" si="105"/>
        <v>9.9969571113839328E-4</v>
      </c>
      <c r="AD292">
        <f t="shared" si="75"/>
        <v>2.2966976377645273E-3</v>
      </c>
      <c r="AE292">
        <f t="shared" si="79"/>
        <v>5.276425596851376E-3</v>
      </c>
      <c r="AF292">
        <f t="shared" si="83"/>
        <v>1.2122042806734849E-2</v>
      </c>
      <c r="AG292">
        <f t="shared" si="87"/>
        <v>2.7849141262599915E-2</v>
      </c>
      <c r="AH292">
        <f t="shared" si="98"/>
        <v>6.3980525512816938E-2</v>
      </c>
      <c r="AI292">
        <f t="shared" si="103"/>
        <v>0.14698797426010388</v>
      </c>
    </row>
    <row r="293" spans="1:36" x14ac:dyDescent="0.2">
      <c r="A293">
        <v>279</v>
      </c>
      <c r="B293">
        <f t="shared" si="90"/>
        <v>27</v>
      </c>
      <c r="C293">
        <f t="shared" si="91"/>
        <v>8</v>
      </c>
      <c r="D293">
        <f t="shared" si="92"/>
        <v>669.33333333333337</v>
      </c>
      <c r="E293">
        <f t="shared" si="93"/>
        <v>-369.33333333333337</v>
      </c>
      <c r="F293" t="e">
        <f t="shared" si="94"/>
        <v>#N/A</v>
      </c>
      <c r="G293" t="e">
        <f t="shared" si="95"/>
        <v>#N/A</v>
      </c>
      <c r="H293">
        <f t="shared" si="96"/>
        <v>2.3646921269732499E-11</v>
      </c>
      <c r="I293">
        <f t="shared" si="101"/>
        <v>5.4326359126572243E-11</v>
      </c>
      <c r="J293">
        <f t="shared" si="106"/>
        <v>1.2480919872334339E-10</v>
      </c>
      <c r="K293">
        <f t="shared" si="76"/>
        <v>2.8673624252400524E-10</v>
      </c>
      <c r="L293">
        <f t="shared" si="80"/>
        <v>6.5874690021071151E-10</v>
      </c>
      <c r="M293">
        <f t="shared" si="84"/>
        <v>1.5134029612628805E-9</v>
      </c>
      <c r="N293">
        <f t="shared" si="88"/>
        <v>3.4768869841006256E-9</v>
      </c>
      <c r="O293">
        <f t="shared" si="99"/>
        <v>7.9877887182939816E-9</v>
      </c>
      <c r="P293">
        <f t="shared" si="104"/>
        <v>1.8351119521536345E-8</v>
      </c>
      <c r="Q293">
        <f t="shared" si="74"/>
        <v>4.2159801613485557E-8</v>
      </c>
      <c r="R293">
        <f t="shared" si="78"/>
        <v>9.6857789520824421E-8</v>
      </c>
      <c r="S293">
        <f t="shared" si="82"/>
        <v>2.2252076698244015E-7</v>
      </c>
      <c r="T293">
        <f t="shared" si="86"/>
        <v>5.1121847797081419E-7</v>
      </c>
      <c r="U293">
        <f t="shared" si="97"/>
        <v>1.1744716493783244E-6</v>
      </c>
      <c r="V293">
        <f t="shared" si="102"/>
        <v>2.6982273032630722E-6</v>
      </c>
      <c r="W293">
        <f t="shared" ref="W293:W356" si="107">$C$11*(EXP(-$C$7*($D293-($W$14-1)*$C$3))-EXP(-$C$5*($D293-($W$14-1)*$C$3)))</f>
        <v>6.1988985293327553E-6</v>
      </c>
      <c r="X293">
        <f t="shared" si="77"/>
        <v>1.4241329086876151E-5</v>
      </c>
      <c r="Y293">
        <f t="shared" si="81"/>
        <v>3.2717982590132128E-5</v>
      </c>
      <c r="Z293">
        <f t="shared" si="85"/>
        <v>7.5166185560212817E-5</v>
      </c>
      <c r="AA293">
        <f t="shared" si="89"/>
        <v>1.726865474088367E-4</v>
      </c>
      <c r="AB293">
        <f t="shared" si="100"/>
        <v>3.9672950587729612E-4</v>
      </c>
      <c r="AC293">
        <f t="shared" si="105"/>
        <v>9.1144506156007343E-4</v>
      </c>
      <c r="AD293">
        <f t="shared" si="75"/>
        <v>2.0939508857684553E-3</v>
      </c>
      <c r="AE293">
        <f t="shared" si="79"/>
        <v>4.8106358758536185E-3</v>
      </c>
      <c r="AF293">
        <f t="shared" si="83"/>
        <v>1.105193903416554E-2</v>
      </c>
      <c r="AG293">
        <f t="shared" si="87"/>
        <v>2.5390688376146955E-2</v>
      </c>
      <c r="AH293">
        <f t="shared" si="98"/>
        <v>5.833248393983835E-2</v>
      </c>
      <c r="AI293">
        <f t="shared" si="103"/>
        <v>0.13401275045313807</v>
      </c>
    </row>
    <row r="294" spans="1:36" x14ac:dyDescent="0.2">
      <c r="A294">
        <v>280</v>
      </c>
      <c r="B294">
        <f t="shared" si="90"/>
        <v>27</v>
      </c>
      <c r="C294">
        <f t="shared" si="91"/>
        <v>9</v>
      </c>
      <c r="D294">
        <f t="shared" si="92"/>
        <v>672</v>
      </c>
      <c r="E294">
        <f t="shared" si="93"/>
        <v>-372</v>
      </c>
      <c r="F294" t="e">
        <f t="shared" si="94"/>
        <v>#N/A</v>
      </c>
      <c r="G294" t="e">
        <f t="shared" si="95"/>
        <v>#N/A</v>
      </c>
      <c r="H294">
        <f t="shared" si="96"/>
        <v>2.1559429906780766E-11</v>
      </c>
      <c r="I294">
        <f t="shared" si="101"/>
        <v>4.9530563337185893E-11</v>
      </c>
      <c r="J294">
        <f t="shared" si="106"/>
        <v>1.1379135325500378E-10</v>
      </c>
      <c r="K294">
        <f t="shared" si="76"/>
        <v>2.6142388059381872E-10</v>
      </c>
      <c r="L294">
        <f t="shared" si="80"/>
        <v>6.0059436319012189E-10</v>
      </c>
      <c r="M294">
        <f t="shared" si="84"/>
        <v>1.3798035140339697E-9</v>
      </c>
      <c r="N294">
        <f t="shared" si="88"/>
        <v>3.1699560535798992E-9</v>
      </c>
      <c r="O294">
        <f t="shared" si="99"/>
        <v>7.2826466083202471E-9</v>
      </c>
      <c r="P294">
        <f t="shared" si="104"/>
        <v>1.6731128358004412E-8</v>
      </c>
      <c r="Q294">
        <f t="shared" si="74"/>
        <v>3.8438039244167821E-8</v>
      </c>
      <c r="R294">
        <f t="shared" si="78"/>
        <v>8.8307424898174111E-8</v>
      </c>
      <c r="S294">
        <f t="shared" si="82"/>
        <v>2.0287718742911363E-7</v>
      </c>
      <c r="T294">
        <f t="shared" si="86"/>
        <v>4.6608938293249603E-7</v>
      </c>
      <c r="U294">
        <f t="shared" si="97"/>
        <v>1.0707922149122809E-6</v>
      </c>
      <c r="V294">
        <f t="shared" si="102"/>
        <v>2.4600345116267376E-6</v>
      </c>
      <c r="W294">
        <f t="shared" si="107"/>
        <v>5.6516751934831363E-6</v>
      </c>
      <c r="X294">
        <f t="shared" si="77"/>
        <v>1.2984139995463257E-5</v>
      </c>
      <c r="Y294">
        <f t="shared" si="81"/>
        <v>2.9829720507679708E-5</v>
      </c>
      <c r="Z294">
        <f t="shared" si="85"/>
        <v>6.8530701754386002E-5</v>
      </c>
      <c r="AA294">
        <f t="shared" si="89"/>
        <v>1.5744220874411129E-4</v>
      </c>
      <c r="AB294">
        <f t="shared" si="100"/>
        <v>3.6170721238292089E-4</v>
      </c>
      <c r="AC294">
        <f t="shared" si="105"/>
        <v>8.3098495970964812E-4</v>
      </c>
      <c r="AD294">
        <f t="shared" si="75"/>
        <v>1.9091021124915007E-3</v>
      </c>
      <c r="AE294">
        <f t="shared" si="79"/>
        <v>4.3859649122807032E-3</v>
      </c>
      <c r="AF294">
        <f t="shared" si="83"/>
        <v>1.0076301359623119E-2</v>
      </c>
      <c r="AG294">
        <f t="shared" si="87"/>
        <v>2.3149261592506919E-2</v>
      </c>
      <c r="AH294">
        <f t="shared" si="98"/>
        <v>5.3183037421416487E-2</v>
      </c>
      <c r="AI294">
        <f t="shared" si="103"/>
        <v>0.12218251846832767</v>
      </c>
    </row>
    <row r="295" spans="1:36" s="1" customFormat="1" x14ac:dyDescent="0.2">
      <c r="A295" s="1">
        <v>281</v>
      </c>
      <c r="B295" s="1">
        <f t="shared" si="90"/>
        <v>28</v>
      </c>
      <c r="C295" s="1">
        <f t="shared" si="91"/>
        <v>0</v>
      </c>
      <c r="D295" s="1">
        <f t="shared" si="92"/>
        <v>672</v>
      </c>
      <c r="E295" s="1">
        <f t="shared" si="93"/>
        <v>-372</v>
      </c>
      <c r="F295" s="1" t="e">
        <f t="shared" si="94"/>
        <v>#N/A</v>
      </c>
      <c r="G295" s="1" t="e">
        <f t="shared" si="95"/>
        <v>#N/A</v>
      </c>
      <c r="H295" s="1">
        <f t="shared" si="96"/>
        <v>2.1559429906780766E-11</v>
      </c>
      <c r="I295" s="1">
        <f t="shared" si="101"/>
        <v>4.9530563337185893E-11</v>
      </c>
      <c r="J295" s="1">
        <f t="shared" si="106"/>
        <v>1.1379135325500378E-10</v>
      </c>
      <c r="K295" s="1">
        <f t="shared" si="76"/>
        <v>2.6142388059381872E-10</v>
      </c>
      <c r="L295" s="1">
        <f t="shared" si="80"/>
        <v>6.0059436319012189E-10</v>
      </c>
      <c r="M295" s="1">
        <f t="shared" si="84"/>
        <v>1.3798035140339697E-9</v>
      </c>
      <c r="N295" s="1">
        <f t="shared" si="88"/>
        <v>3.1699560535798992E-9</v>
      </c>
      <c r="O295" s="1">
        <f t="shared" si="99"/>
        <v>7.2826466083202471E-9</v>
      </c>
      <c r="P295" s="1">
        <f t="shared" si="104"/>
        <v>1.6731128358004412E-8</v>
      </c>
      <c r="Q295" s="1">
        <f t="shared" si="74"/>
        <v>3.8438039244167821E-8</v>
      </c>
      <c r="R295" s="1">
        <f t="shared" si="78"/>
        <v>8.8307424898174111E-8</v>
      </c>
      <c r="S295" s="1">
        <f t="shared" si="82"/>
        <v>2.0287718742911363E-7</v>
      </c>
      <c r="T295" s="1">
        <f t="shared" si="86"/>
        <v>4.6608938293249603E-7</v>
      </c>
      <c r="U295" s="1">
        <f t="shared" si="97"/>
        <v>1.0707922149122809E-6</v>
      </c>
      <c r="V295" s="1">
        <f t="shared" si="102"/>
        <v>2.4600345116267376E-6</v>
      </c>
      <c r="W295" s="1">
        <f t="shared" si="107"/>
        <v>5.6516751934831363E-6</v>
      </c>
      <c r="X295" s="1">
        <f t="shared" si="77"/>
        <v>1.2984139995463257E-5</v>
      </c>
      <c r="Y295" s="1">
        <f t="shared" si="81"/>
        <v>2.9829720507679708E-5</v>
      </c>
      <c r="Z295" s="1">
        <f t="shared" si="85"/>
        <v>6.8530701754386002E-5</v>
      </c>
      <c r="AA295" s="1">
        <f t="shared" si="89"/>
        <v>1.5744220874411129E-4</v>
      </c>
      <c r="AB295" s="1">
        <f t="shared" si="100"/>
        <v>3.6170721238292089E-4</v>
      </c>
      <c r="AC295" s="1">
        <f t="shared" si="105"/>
        <v>8.3098495970964812E-4</v>
      </c>
      <c r="AD295" s="1">
        <f t="shared" si="75"/>
        <v>1.9091021124915007E-3</v>
      </c>
      <c r="AE295" s="1">
        <f t="shared" si="79"/>
        <v>4.3859649122807032E-3</v>
      </c>
      <c r="AF295" s="1">
        <f t="shared" si="83"/>
        <v>1.0076301359623119E-2</v>
      </c>
      <c r="AG295" s="1">
        <f t="shared" si="87"/>
        <v>2.3149261592506919E-2</v>
      </c>
      <c r="AH295" s="1">
        <f t="shared" si="98"/>
        <v>5.3183037421416487E-2</v>
      </c>
      <c r="AI295" s="1">
        <f t="shared" si="103"/>
        <v>0.12218251846832767</v>
      </c>
      <c r="AJ295" s="1">
        <f t="shared" ref="AJ295:AJ326" si="108">$C$11*(EXP(-$C$7*($D295-($AJ$14-1)*$C$3))-EXP(-$C$5*($D295-($AJ$14-1)*$C$3)))</f>
        <v>0</v>
      </c>
    </row>
    <row r="296" spans="1:36" x14ac:dyDescent="0.2">
      <c r="A296">
        <v>282</v>
      </c>
      <c r="B296">
        <f t="shared" si="90"/>
        <v>28</v>
      </c>
      <c r="C296">
        <f t="shared" si="91"/>
        <v>1</v>
      </c>
      <c r="D296">
        <f t="shared" si="92"/>
        <v>674.66666666666663</v>
      </c>
      <c r="E296">
        <f t="shared" si="93"/>
        <v>-374.66666666666663</v>
      </c>
      <c r="F296" t="e">
        <f t="shared" si="94"/>
        <v>#N/A</v>
      </c>
      <c r="G296" t="e">
        <f t="shared" si="95"/>
        <v>#N/A</v>
      </c>
      <c r="H296">
        <f t="shared" si="96"/>
        <v>1.965621708650663E-11</v>
      </c>
      <c r="I296">
        <f t="shared" si="101"/>
        <v>4.5158128465469556E-11</v>
      </c>
      <c r="J296">
        <f t="shared" si="106"/>
        <v>1.0374613576605933E-10</v>
      </c>
      <c r="K296">
        <f t="shared" si="76"/>
        <v>2.3834603098354283E-10</v>
      </c>
      <c r="L296">
        <f t="shared" si="80"/>
        <v>5.4757538742173606E-10</v>
      </c>
      <c r="M296">
        <f t="shared" si="84"/>
        <v>1.2579978935364249E-9</v>
      </c>
      <c r="N296">
        <f t="shared" si="88"/>
        <v>2.8901202217900529E-9</v>
      </c>
      <c r="O296">
        <f t="shared" si="99"/>
        <v>6.6397526890277999E-9</v>
      </c>
      <c r="P296">
        <f t="shared" si="104"/>
        <v>1.5254145982946751E-8</v>
      </c>
      <c r="Q296">
        <f t="shared" si="74"/>
        <v>3.5044824794991128E-8</v>
      </c>
      <c r="R296">
        <f t="shared" si="78"/>
        <v>8.0511865186331221E-8</v>
      </c>
      <c r="S296">
        <f t="shared" si="82"/>
        <v>1.8496769419456349E-7</v>
      </c>
      <c r="T296">
        <f t="shared" si="86"/>
        <v>4.2494417209777946E-7</v>
      </c>
      <c r="U296">
        <f t="shared" si="97"/>
        <v>9.7626534290859079E-7</v>
      </c>
      <c r="V296">
        <f t="shared" si="102"/>
        <v>2.2428687868794292E-6</v>
      </c>
      <c r="W296">
        <f t="shared" si="107"/>
        <v>5.1527593719251922E-6</v>
      </c>
      <c r="X296">
        <f t="shared" si="77"/>
        <v>1.1837932428452048E-5</v>
      </c>
      <c r="Y296">
        <f t="shared" si="81"/>
        <v>2.7196427014257848E-5</v>
      </c>
      <c r="Z296">
        <f t="shared" si="85"/>
        <v>6.2480981946149851E-5</v>
      </c>
      <c r="AA296">
        <f t="shared" si="89"/>
        <v>1.4354360236028352E-4</v>
      </c>
      <c r="AB296">
        <f t="shared" si="100"/>
        <v>3.2977659980321246E-4</v>
      </c>
      <c r="AC296">
        <f t="shared" si="105"/>
        <v>7.5762767542093086E-4</v>
      </c>
      <c r="AD296">
        <f t="shared" si="75"/>
        <v>1.7405713289125018E-3</v>
      </c>
      <c r="AE296">
        <f t="shared" si="79"/>
        <v>3.9987828445535887E-3</v>
      </c>
      <c r="AF296">
        <f t="shared" si="83"/>
        <v>9.1867905510581438E-3</v>
      </c>
      <c r="AG296">
        <f t="shared" si="87"/>
        <v>2.110570238740558E-2</v>
      </c>
      <c r="AH296">
        <f t="shared" si="98"/>
        <v>4.8488171226939422E-2</v>
      </c>
      <c r="AI296">
        <f t="shared" si="103"/>
        <v>0.11139656241541251</v>
      </c>
      <c r="AJ296">
        <f t="shared" si="108"/>
        <v>0.21171434591476623</v>
      </c>
    </row>
    <row r="297" spans="1:36" x14ac:dyDescent="0.2">
      <c r="A297">
        <v>283</v>
      </c>
      <c r="B297">
        <f t="shared" si="90"/>
        <v>28</v>
      </c>
      <c r="C297">
        <f t="shared" si="91"/>
        <v>2</v>
      </c>
      <c r="D297">
        <f t="shared" si="92"/>
        <v>677.33333333333326</v>
      </c>
      <c r="E297">
        <f t="shared" si="93"/>
        <v>-377.33333333333326</v>
      </c>
      <c r="F297" t="e">
        <f t="shared" si="94"/>
        <v>#N/A</v>
      </c>
      <c r="G297" t="e">
        <f t="shared" si="95"/>
        <v>#N/A</v>
      </c>
      <c r="H297">
        <f t="shared" si="96"/>
        <v>1.7921015157750386E-11</v>
      </c>
      <c r="I297">
        <f t="shared" si="101"/>
        <v>4.1171681263169599E-11</v>
      </c>
      <c r="J297">
        <f t="shared" si="106"/>
        <v>9.4587685078930344E-11</v>
      </c>
      <c r="K297">
        <f t="shared" si="76"/>
        <v>2.173054365062898E-10</v>
      </c>
      <c r="L297">
        <f t="shared" si="80"/>
        <v>4.992367948933754E-10</v>
      </c>
      <c r="M297">
        <f t="shared" si="84"/>
        <v>1.1469449700960251E-9</v>
      </c>
      <c r="N297">
        <f t="shared" si="88"/>
        <v>2.6349876008428556E-9</v>
      </c>
      <c r="O297">
        <f t="shared" si="99"/>
        <v>6.0536118450515453E-9</v>
      </c>
      <c r="P297">
        <f t="shared" si="104"/>
        <v>1.3907547936402554E-8</v>
      </c>
      <c r="Q297">
        <f t="shared" ref="Q297:Q360" si="109">$C$11*(EXP(-$C$7*($D297-($Q$14-1)*$C$3))-EXP(-$C$5*($D297-($Q$14-1)*$C$3)))</f>
        <v>3.1951154873176046E-8</v>
      </c>
      <c r="R297">
        <f t="shared" si="78"/>
        <v>7.340447808614566E-8</v>
      </c>
      <c r="S297">
        <f t="shared" si="82"/>
        <v>1.6863920645394284E-7</v>
      </c>
      <c r="T297">
        <f t="shared" si="86"/>
        <v>3.8743115808329911E-7</v>
      </c>
      <c r="U297">
        <f t="shared" si="97"/>
        <v>8.9008306792976397E-7</v>
      </c>
      <c r="V297">
        <f t="shared" si="102"/>
        <v>2.0448739118832644E-6</v>
      </c>
      <c r="W297">
        <f t="shared" si="107"/>
        <v>4.6978865975133163E-6</v>
      </c>
      <c r="X297">
        <f t="shared" si="77"/>
        <v>1.079290921305233E-5</v>
      </c>
      <c r="Y297">
        <f t="shared" si="81"/>
        <v>2.4795594117331113E-5</v>
      </c>
      <c r="Z297">
        <f t="shared" si="85"/>
        <v>5.6965316347504813E-5</v>
      </c>
      <c r="AA297">
        <f t="shared" si="89"/>
        <v>1.30871930360529E-4</v>
      </c>
      <c r="AB297">
        <f t="shared" si="100"/>
        <v>3.0066474224085241E-4</v>
      </c>
      <c r="AC297">
        <f t="shared" si="105"/>
        <v>6.9074618963534942E-4</v>
      </c>
      <c r="AD297">
        <f t="shared" si="75"/>
        <v>1.5869180235091906E-3</v>
      </c>
      <c r="AE297">
        <f t="shared" si="79"/>
        <v>3.6457802462403067E-3</v>
      </c>
      <c r="AF297">
        <f t="shared" si="83"/>
        <v>8.3758035430738526E-3</v>
      </c>
      <c r="AG297">
        <f t="shared" ref="AG297:AG328" si="110">$C$11*(EXP(-$C$7*($D297-($AG$14-1)*$C$3))-EXP(-$C$5*($D297-($AG$14-1)*$C$3)))</f>
        <v>1.9242543503414547E-2</v>
      </c>
      <c r="AH297">
        <f t="shared" si="98"/>
        <v>4.4207756136662314E-2</v>
      </c>
      <c r="AI297">
        <f t="shared" si="103"/>
        <v>0.10156275308960366</v>
      </c>
      <c r="AJ297">
        <f t="shared" si="108"/>
        <v>0.22636765044372925</v>
      </c>
    </row>
    <row r="298" spans="1:36" x14ac:dyDescent="0.2">
      <c r="A298">
        <v>284</v>
      </c>
      <c r="B298">
        <f t="shared" si="90"/>
        <v>28</v>
      </c>
      <c r="C298">
        <f t="shared" si="91"/>
        <v>3</v>
      </c>
      <c r="D298">
        <f t="shared" si="92"/>
        <v>680</v>
      </c>
      <c r="E298">
        <f t="shared" si="93"/>
        <v>-380</v>
      </c>
      <c r="F298" t="e">
        <f t="shared" si="94"/>
        <v>#N/A</v>
      </c>
      <c r="G298" t="e">
        <f t="shared" si="95"/>
        <v>#N/A</v>
      </c>
      <c r="H298">
        <f t="shared" si="96"/>
        <v>1.6338992537113667E-11</v>
      </c>
      <c r="I298">
        <f t="shared" si="101"/>
        <v>3.7537147699382605E-11</v>
      </c>
      <c r="J298">
        <f t="shared" si="106"/>
        <v>8.6237719627123077E-11</v>
      </c>
      <c r="K298">
        <f t="shared" si="76"/>
        <v>1.981222533487436E-10</v>
      </c>
      <c r="L298">
        <f t="shared" si="80"/>
        <v>4.5516541302001529E-10</v>
      </c>
      <c r="M298">
        <f t="shared" si="84"/>
        <v>1.0456955223752753E-9</v>
      </c>
      <c r="N298">
        <f t="shared" si="88"/>
        <v>2.402377452760488E-9</v>
      </c>
      <c r="O298">
        <f t="shared" si="99"/>
        <v>5.5192140561358803E-9</v>
      </c>
      <c r="P298">
        <f t="shared" si="104"/>
        <v>1.2679824214319598E-8</v>
      </c>
      <c r="Q298">
        <f t="shared" si="109"/>
        <v>2.9130586433280992E-8</v>
      </c>
      <c r="R298">
        <f t="shared" si="78"/>
        <v>6.6924513432017646E-8</v>
      </c>
      <c r="S298">
        <f t="shared" si="82"/>
        <v>1.5375215697667134E-7</v>
      </c>
      <c r="T298">
        <f t="shared" si="86"/>
        <v>3.532296995926965E-7</v>
      </c>
      <c r="U298">
        <f t="shared" si="97"/>
        <v>8.1150874971645335E-7</v>
      </c>
      <c r="V298">
        <f t="shared" si="102"/>
        <v>1.8643575317299811E-6</v>
      </c>
      <c r="W298">
        <f t="shared" si="107"/>
        <v>4.2831688596491243E-6</v>
      </c>
      <c r="X298">
        <f t="shared" si="77"/>
        <v>9.8401380465069519E-6</v>
      </c>
      <c r="Y298">
        <f t="shared" si="81"/>
        <v>2.2606700773932549E-5</v>
      </c>
      <c r="Z298">
        <f t="shared" si="85"/>
        <v>5.1936559981853035E-5</v>
      </c>
      <c r="AA298">
        <f t="shared" si="89"/>
        <v>1.1931888203071885E-4</v>
      </c>
      <c r="AB298">
        <f t="shared" si="100"/>
        <v>2.7412280701754406E-4</v>
      </c>
      <c r="AC298">
        <f t="shared" si="105"/>
        <v>6.297688349764446E-4</v>
      </c>
      <c r="AD298">
        <f t="shared" si="75"/>
        <v>1.4468288495316827E-3</v>
      </c>
      <c r="AE298">
        <f t="shared" si="79"/>
        <v>3.3239398388385934E-3</v>
      </c>
      <c r="AF298">
        <f t="shared" si="83"/>
        <v>7.6364084499660045E-3</v>
      </c>
      <c r="AG298">
        <f t="shared" si="110"/>
        <v>1.7543859649122806E-2</v>
      </c>
      <c r="AH298">
        <f t="shared" si="98"/>
        <v>4.0305205438492468E-2</v>
      </c>
      <c r="AI298">
        <f t="shared" si="103"/>
        <v>9.2597046304671707E-2</v>
      </c>
      <c r="AJ298">
        <f t="shared" si="108"/>
        <v>0.21163565845759974</v>
      </c>
    </row>
    <row r="299" spans="1:36" x14ac:dyDescent="0.2">
      <c r="A299">
        <v>285</v>
      </c>
      <c r="B299">
        <f t="shared" si="90"/>
        <v>28</v>
      </c>
      <c r="C299">
        <f t="shared" si="91"/>
        <v>4</v>
      </c>
      <c r="D299">
        <f t="shared" si="92"/>
        <v>682.66666666666663</v>
      </c>
      <c r="E299">
        <f t="shared" si="93"/>
        <v>-382.66666666666663</v>
      </c>
      <c r="F299" t="e">
        <f t="shared" si="94"/>
        <v>#N/A</v>
      </c>
      <c r="G299" t="e">
        <f t="shared" si="95"/>
        <v>#N/A</v>
      </c>
      <c r="H299">
        <f t="shared" si="96"/>
        <v>1.489662693647142E-11</v>
      </c>
      <c r="I299">
        <f t="shared" si="101"/>
        <v>3.4223461713858491E-11</v>
      </c>
      <c r="J299">
        <f t="shared" si="106"/>
        <v>7.8624868346026531E-11</v>
      </c>
      <c r="K299">
        <f t="shared" si="76"/>
        <v>1.8063251386187825E-10</v>
      </c>
      <c r="L299">
        <f t="shared" si="80"/>
        <v>4.1498454306423739E-10</v>
      </c>
      <c r="M299">
        <f t="shared" si="84"/>
        <v>9.5338412393417152E-10</v>
      </c>
      <c r="N299">
        <f t="shared" si="88"/>
        <v>2.1903015496869447E-9</v>
      </c>
      <c r="O299">
        <f t="shared" si="99"/>
        <v>5.0319915741456996E-9</v>
      </c>
      <c r="P299">
        <f t="shared" si="104"/>
        <v>1.1560480887160213E-8</v>
      </c>
      <c r="Q299">
        <f t="shared" si="109"/>
        <v>2.6559010756111206E-8</v>
      </c>
      <c r="R299">
        <f t="shared" si="78"/>
        <v>6.1016583931787004E-8</v>
      </c>
      <c r="S299">
        <f t="shared" si="82"/>
        <v>1.4017929917996454E-7</v>
      </c>
      <c r="T299">
        <f t="shared" si="86"/>
        <v>3.2204746074532494E-7</v>
      </c>
      <c r="U299">
        <f t="shared" si="97"/>
        <v>7.3987077677825417E-7</v>
      </c>
      <c r="V299">
        <f t="shared" si="102"/>
        <v>1.6997766883911151E-6</v>
      </c>
      <c r="W299">
        <f t="shared" si="107"/>
        <v>3.905061371634364E-6</v>
      </c>
      <c r="X299">
        <f t="shared" si="77"/>
        <v>8.9714751475177185E-6</v>
      </c>
      <c r="Y299">
        <f t="shared" si="81"/>
        <v>2.0611037487700776E-5</v>
      </c>
      <c r="Z299">
        <f t="shared" si="85"/>
        <v>4.7351729713808206E-5</v>
      </c>
      <c r="AA299">
        <f t="shared" si="89"/>
        <v>1.0878570805703143E-4</v>
      </c>
      <c r="AB299">
        <f t="shared" si="100"/>
        <v>2.499239277845994E-4</v>
      </c>
      <c r="AC299">
        <f t="shared" si="105"/>
        <v>5.7417440944113431E-4</v>
      </c>
      <c r="AD299">
        <f t="shared" ref="AD299:AD362" si="111">$C$11*(EXP(-$C$7*($D299-($AD$14-1)*$C$3))-EXP(-$C$5*($D299-($AD$14-1)*$C$3)))</f>
        <v>1.319106399212849E-3</v>
      </c>
      <c r="AE299">
        <f t="shared" si="79"/>
        <v>3.0305107016837239E-3</v>
      </c>
      <c r="AF299">
        <f t="shared" si="83"/>
        <v>6.9622853156500082E-3</v>
      </c>
      <c r="AG299">
        <f t="shared" si="110"/>
        <v>1.5995131378214355E-2</v>
      </c>
      <c r="AH299">
        <f t="shared" si="98"/>
        <v>3.6747162204232561E-2</v>
      </c>
      <c r="AI299">
        <f t="shared" si="103"/>
        <v>8.442280953932943E-2</v>
      </c>
      <c r="AJ299">
        <f t="shared" si="108"/>
        <v>0.19377999836034945</v>
      </c>
    </row>
    <row r="300" spans="1:36" x14ac:dyDescent="0.2">
      <c r="A300">
        <v>286</v>
      </c>
      <c r="B300">
        <f t="shared" si="90"/>
        <v>28</v>
      </c>
      <c r="C300">
        <f t="shared" si="91"/>
        <v>5</v>
      </c>
      <c r="D300">
        <f t="shared" si="92"/>
        <v>685.33333333333337</v>
      </c>
      <c r="E300">
        <f t="shared" si="93"/>
        <v>-385.33333333333337</v>
      </c>
      <c r="F300" t="e">
        <f t="shared" si="94"/>
        <v>#N/A</v>
      </c>
      <c r="G300" t="e">
        <f t="shared" si="95"/>
        <v>#N/A</v>
      </c>
      <c r="H300">
        <f t="shared" si="96"/>
        <v>1.3581589781643058E-11</v>
      </c>
      <c r="I300">
        <f t="shared" si="101"/>
        <v>3.1202299680835846E-11</v>
      </c>
      <c r="J300">
        <f t="shared" si="106"/>
        <v>7.1684060631001298E-11</v>
      </c>
      <c r="K300">
        <f t="shared" si="76"/>
        <v>1.6468672505267783E-10</v>
      </c>
      <c r="L300">
        <f t="shared" si="80"/>
        <v>3.7835074031572008E-10</v>
      </c>
      <c r="M300">
        <f t="shared" si="84"/>
        <v>8.692217460251561E-10</v>
      </c>
      <c r="N300">
        <f t="shared" si="88"/>
        <v>1.996947179573495E-9</v>
      </c>
      <c r="O300">
        <f t="shared" si="99"/>
        <v>4.5877798803840855E-9</v>
      </c>
      <c r="P300">
        <f t="shared" si="104"/>
        <v>1.0539950403371387E-8</v>
      </c>
      <c r="Q300">
        <f t="shared" si="109"/>
        <v>2.4214447380206099E-8</v>
      </c>
      <c r="R300">
        <f t="shared" si="78"/>
        <v>5.5630191745610023E-8</v>
      </c>
      <c r="S300">
        <f t="shared" si="82"/>
        <v>1.2780461949270376E-7</v>
      </c>
      <c r="T300">
        <f t="shared" si="86"/>
        <v>2.936179123445811E-7</v>
      </c>
      <c r="U300">
        <f t="shared" si="97"/>
        <v>6.7455682581576795E-7</v>
      </c>
      <c r="V300">
        <f t="shared" si="102"/>
        <v>1.5497246323331882E-6</v>
      </c>
      <c r="W300">
        <f t="shared" si="107"/>
        <v>3.5603322717190373E-6</v>
      </c>
      <c r="X300">
        <f t="shared" si="77"/>
        <v>8.1794956475330304E-6</v>
      </c>
      <c r="Y300">
        <f t="shared" si="81"/>
        <v>1.8791546390053201E-5</v>
      </c>
      <c r="Z300">
        <f t="shared" si="85"/>
        <v>4.3171636852209169E-5</v>
      </c>
      <c r="AA300">
        <f t="shared" si="89"/>
        <v>9.9182376469324112E-5</v>
      </c>
      <c r="AB300">
        <f t="shared" si="100"/>
        <v>2.2786126539001828E-4</v>
      </c>
      <c r="AC300">
        <f t="shared" si="105"/>
        <v>5.2348772144211373E-4</v>
      </c>
      <c r="AD300">
        <f t="shared" si="111"/>
        <v>1.2026589689634042E-3</v>
      </c>
      <c r="AE300">
        <f t="shared" si="79"/>
        <v>2.762984758541386E-3</v>
      </c>
      <c r="AF300">
        <f t="shared" si="83"/>
        <v>6.347672094036738E-3</v>
      </c>
      <c r="AG300">
        <f t="shared" si="110"/>
        <v>1.4583120984961173E-2</v>
      </c>
      <c r="AH300">
        <f t="shared" si="98"/>
        <v>3.3503214172295286E-2</v>
      </c>
      <c r="AI300">
        <f t="shared" si="103"/>
        <v>7.6970174012036846E-2</v>
      </c>
      <c r="AJ300">
        <f t="shared" si="108"/>
        <v>0.17680382811963441</v>
      </c>
    </row>
    <row r="301" spans="1:36" x14ac:dyDescent="0.2">
      <c r="A301">
        <v>287</v>
      </c>
      <c r="B301">
        <f t="shared" si="90"/>
        <v>28</v>
      </c>
      <c r="C301">
        <f t="shared" si="91"/>
        <v>6</v>
      </c>
      <c r="D301">
        <f t="shared" si="92"/>
        <v>688</v>
      </c>
      <c r="E301">
        <f t="shared" si="93"/>
        <v>-388</v>
      </c>
      <c r="F301" t="e">
        <f t="shared" si="94"/>
        <v>#N/A</v>
      </c>
      <c r="G301" t="e">
        <f t="shared" si="95"/>
        <v>#N/A</v>
      </c>
      <c r="H301">
        <f t="shared" si="96"/>
        <v>1.2382640834296472E-11</v>
      </c>
      <c r="I301">
        <f t="shared" si="101"/>
        <v>2.8447838313750943E-11</v>
      </c>
      <c r="J301">
        <f t="shared" si="106"/>
        <v>6.5355970148454668E-11</v>
      </c>
      <c r="K301">
        <f t="shared" ref="K301:K364" si="112">$C$11*(EXP(-$C$7*($D301-($K$14-1)*$C$3))-EXP(-$C$5*($D301-($K$14-1)*$C$3)))</f>
        <v>1.5014859079753045E-10</v>
      </c>
      <c r="L301">
        <f t="shared" si="80"/>
        <v>3.4495087850849236E-10</v>
      </c>
      <c r="M301">
        <f t="shared" si="84"/>
        <v>7.924890133949747E-10</v>
      </c>
      <c r="N301">
        <f t="shared" si="88"/>
        <v>1.8206616520800614E-9</v>
      </c>
      <c r="O301">
        <f t="shared" si="99"/>
        <v>4.182782089501102E-9</v>
      </c>
      <c r="P301">
        <f t="shared" si="104"/>
        <v>9.6095098110419535E-9</v>
      </c>
      <c r="Q301">
        <f t="shared" si="109"/>
        <v>2.2076856224543524E-8</v>
      </c>
      <c r="R301">
        <f t="shared" si="78"/>
        <v>5.07192968572784E-8</v>
      </c>
      <c r="S301">
        <f t="shared" si="82"/>
        <v>1.1652234573312398E-7</v>
      </c>
      <c r="T301">
        <f t="shared" si="86"/>
        <v>2.6769805372807064E-7</v>
      </c>
      <c r="U301">
        <f t="shared" si="97"/>
        <v>6.1500862790668418E-7</v>
      </c>
      <c r="V301">
        <f t="shared" si="102"/>
        <v>1.4129187983707839E-6</v>
      </c>
      <c r="W301">
        <f t="shared" si="107"/>
        <v>3.2460349988658138E-6</v>
      </c>
      <c r="X301">
        <f t="shared" si="77"/>
        <v>7.4574301269199262E-6</v>
      </c>
      <c r="Y301">
        <f t="shared" si="81"/>
        <v>1.7132675438596497E-5</v>
      </c>
      <c r="Z301">
        <f t="shared" si="85"/>
        <v>3.9360552186027815E-5</v>
      </c>
      <c r="AA301">
        <f t="shared" si="89"/>
        <v>9.0426803095730208E-5</v>
      </c>
      <c r="AB301">
        <f t="shared" si="100"/>
        <v>2.0774623992741217E-4</v>
      </c>
      <c r="AC301">
        <f t="shared" si="105"/>
        <v>4.7727552812287512E-4</v>
      </c>
      <c r="AD301">
        <f t="shared" si="111"/>
        <v>1.0964912280701756E-3</v>
      </c>
      <c r="AE301">
        <f t="shared" si="79"/>
        <v>2.5190753399057793E-3</v>
      </c>
      <c r="AF301">
        <f t="shared" si="83"/>
        <v>5.7873153981267316E-3</v>
      </c>
      <c r="AG301">
        <f t="shared" si="110"/>
        <v>1.329575935535437E-2</v>
      </c>
      <c r="AH301">
        <f t="shared" si="98"/>
        <v>3.0545633799864007E-2</v>
      </c>
      <c r="AI301">
        <f t="shared" si="103"/>
        <v>7.0175438596235928E-2</v>
      </c>
      <c r="AJ301">
        <f t="shared" si="108"/>
        <v>0.16121653858511018</v>
      </c>
    </row>
    <row r="302" spans="1:36" x14ac:dyDescent="0.2">
      <c r="A302">
        <v>288</v>
      </c>
      <c r="B302">
        <f t="shared" si="90"/>
        <v>28</v>
      </c>
      <c r="C302">
        <f t="shared" si="91"/>
        <v>7</v>
      </c>
      <c r="D302">
        <f t="shared" si="92"/>
        <v>690.66666666666674</v>
      </c>
      <c r="E302">
        <f t="shared" si="93"/>
        <v>-390.66666666666674</v>
      </c>
      <c r="F302" t="e">
        <f t="shared" si="94"/>
        <v>#N/A</v>
      </c>
      <c r="G302" t="e">
        <f t="shared" si="95"/>
        <v>#N/A</v>
      </c>
      <c r="H302">
        <f t="shared" si="96"/>
        <v>1.1289532116367347E-11</v>
      </c>
      <c r="I302">
        <f t="shared" si="101"/>
        <v>2.5936533941514733E-11</v>
      </c>
      <c r="J302">
        <f t="shared" si="106"/>
        <v>5.9586507745885487E-11</v>
      </c>
      <c r="K302">
        <f t="shared" si="112"/>
        <v>1.368938468554335E-10</v>
      </c>
      <c r="L302">
        <f t="shared" si="80"/>
        <v>3.1449947338410499E-10</v>
      </c>
      <c r="M302">
        <f t="shared" si="84"/>
        <v>7.2253005544751053E-10</v>
      </c>
      <c r="N302">
        <f t="shared" si="88"/>
        <v>1.659938172256944E-9</v>
      </c>
      <c r="O302">
        <f t="shared" si="99"/>
        <v>3.8135364957366728E-9</v>
      </c>
      <c r="P302">
        <f t="shared" si="104"/>
        <v>8.7612061987477489E-9</v>
      </c>
      <c r="Q302">
        <f t="shared" si="109"/>
        <v>2.0127966296582732E-8</v>
      </c>
      <c r="R302">
        <f t="shared" si="78"/>
        <v>4.62419235486407E-8</v>
      </c>
      <c r="S302">
        <f t="shared" si="82"/>
        <v>1.0623604302444447E-7</v>
      </c>
      <c r="T302">
        <f t="shared" si="86"/>
        <v>2.440663357271468E-7</v>
      </c>
      <c r="U302">
        <f t="shared" si="97"/>
        <v>5.6071719671985519E-7</v>
      </c>
      <c r="V302">
        <f t="shared" si="102"/>
        <v>1.2881898429812932E-6</v>
      </c>
      <c r="W302">
        <f t="shared" si="107"/>
        <v>2.9594831071130014E-6</v>
      </c>
      <c r="X302">
        <f t="shared" si="77"/>
        <v>6.7991067535644374E-6</v>
      </c>
      <c r="Y302">
        <f t="shared" si="81"/>
        <v>1.5620245486537402E-5</v>
      </c>
      <c r="Z302">
        <f t="shared" si="85"/>
        <v>3.5885900590070752E-5</v>
      </c>
      <c r="AA302">
        <f t="shared" si="89"/>
        <v>8.2444149950802804E-5</v>
      </c>
      <c r="AB302">
        <f t="shared" si="100"/>
        <v>1.8940691885523198E-4</v>
      </c>
      <c r="AC302">
        <f t="shared" si="105"/>
        <v>4.3514283222812383E-4</v>
      </c>
      <c r="AD302">
        <f t="shared" si="111"/>
        <v>9.9969571113839328E-4</v>
      </c>
      <c r="AE302">
        <f t="shared" si="79"/>
        <v>2.2966976377645273E-3</v>
      </c>
      <c r="AF302">
        <f t="shared" si="83"/>
        <v>5.276425596851376E-3</v>
      </c>
      <c r="AG302">
        <f t="shared" si="110"/>
        <v>1.2122042806734849E-2</v>
      </c>
      <c r="AH302">
        <f t="shared" si="98"/>
        <v>2.7849141262599915E-2</v>
      </c>
      <c r="AI302">
        <f t="shared" si="103"/>
        <v>6.3980525512816938E-2</v>
      </c>
      <c r="AJ302">
        <f t="shared" si="108"/>
        <v>0.14698797426010388</v>
      </c>
    </row>
    <row r="303" spans="1:36" x14ac:dyDescent="0.2">
      <c r="A303">
        <v>289</v>
      </c>
      <c r="B303">
        <f t="shared" si="90"/>
        <v>28</v>
      </c>
      <c r="C303">
        <f t="shared" si="91"/>
        <v>8</v>
      </c>
      <c r="D303">
        <f t="shared" si="92"/>
        <v>693.33333333333337</v>
      </c>
      <c r="E303">
        <f t="shared" si="93"/>
        <v>-393.33333333333337</v>
      </c>
      <c r="F303" t="e">
        <f t="shared" si="94"/>
        <v>#N/A</v>
      </c>
      <c r="G303" t="e">
        <f t="shared" si="95"/>
        <v>#N/A</v>
      </c>
      <c r="H303">
        <f t="shared" si="96"/>
        <v>1.0292920315792361E-11</v>
      </c>
      <c r="I303">
        <f t="shared" si="101"/>
        <v>2.3646921269732499E-11</v>
      </c>
      <c r="J303">
        <f t="shared" si="106"/>
        <v>5.4326359126572243E-11</v>
      </c>
      <c r="K303">
        <f t="shared" si="112"/>
        <v>1.2480919872334339E-10</v>
      </c>
      <c r="L303">
        <f t="shared" si="80"/>
        <v>2.8673624252400524E-10</v>
      </c>
      <c r="M303">
        <f t="shared" si="84"/>
        <v>6.5874690021071151E-10</v>
      </c>
      <c r="N303">
        <f t="shared" si="88"/>
        <v>1.5134029612628805E-9</v>
      </c>
      <c r="O303">
        <f t="shared" si="99"/>
        <v>3.4768869841006256E-9</v>
      </c>
      <c r="P303">
        <f t="shared" si="104"/>
        <v>7.9877887182939816E-9</v>
      </c>
      <c r="Q303">
        <f t="shared" si="109"/>
        <v>1.8351119521536345E-8</v>
      </c>
      <c r="R303">
        <f t="shared" si="78"/>
        <v>4.2159801613485557E-8</v>
      </c>
      <c r="S303">
        <f t="shared" si="82"/>
        <v>9.6857789520824421E-8</v>
      </c>
      <c r="T303">
        <f t="shared" si="86"/>
        <v>2.2252076698244015E-7</v>
      </c>
      <c r="U303">
        <f t="shared" si="97"/>
        <v>5.1121847797081419E-7</v>
      </c>
      <c r="V303">
        <f t="shared" si="102"/>
        <v>1.1744716493783244E-6</v>
      </c>
      <c r="W303">
        <f t="shared" si="107"/>
        <v>2.6982273032630722E-6</v>
      </c>
      <c r="X303">
        <f t="shared" ref="X303:X366" si="113">$C$11*(EXP(-$C$7*($D303-($X$14-1)*$C$3))-EXP(-$C$5*($D303-($X$14-1)*$C$3)))</f>
        <v>6.1988985293327553E-6</v>
      </c>
      <c r="Y303">
        <f t="shared" si="81"/>
        <v>1.4241329086876151E-5</v>
      </c>
      <c r="Z303">
        <f t="shared" si="85"/>
        <v>3.2717982590132128E-5</v>
      </c>
      <c r="AA303">
        <f t="shared" si="89"/>
        <v>7.5166185560212817E-5</v>
      </c>
      <c r="AB303">
        <f t="shared" si="100"/>
        <v>1.726865474088367E-4</v>
      </c>
      <c r="AC303">
        <f t="shared" si="105"/>
        <v>3.9672950587729612E-4</v>
      </c>
      <c r="AD303">
        <f t="shared" si="111"/>
        <v>9.1144506156007343E-4</v>
      </c>
      <c r="AE303">
        <f t="shared" si="79"/>
        <v>2.0939508857684553E-3</v>
      </c>
      <c r="AF303">
        <f t="shared" si="83"/>
        <v>4.8106358758536185E-3</v>
      </c>
      <c r="AG303">
        <f t="shared" si="110"/>
        <v>1.105193903416554E-2</v>
      </c>
      <c r="AH303">
        <f t="shared" si="98"/>
        <v>2.5390688376146955E-2</v>
      </c>
      <c r="AI303">
        <f t="shared" si="103"/>
        <v>5.833248393983835E-2</v>
      </c>
      <c r="AJ303">
        <f t="shared" si="108"/>
        <v>0.13401275045313807</v>
      </c>
    </row>
    <row r="304" spans="1:36" x14ac:dyDescent="0.2">
      <c r="A304">
        <v>290</v>
      </c>
      <c r="B304">
        <f t="shared" si="90"/>
        <v>28</v>
      </c>
      <c r="C304">
        <f t="shared" si="91"/>
        <v>9</v>
      </c>
      <c r="D304">
        <f t="shared" si="92"/>
        <v>696</v>
      </c>
      <c r="E304">
        <f t="shared" si="93"/>
        <v>-396</v>
      </c>
      <c r="F304" t="e">
        <f t="shared" si="94"/>
        <v>#N/A</v>
      </c>
      <c r="G304" t="e">
        <f t="shared" si="95"/>
        <v>#N/A</v>
      </c>
      <c r="H304">
        <f t="shared" si="96"/>
        <v>9.3842869248456497E-12</v>
      </c>
      <c r="I304">
        <f t="shared" si="101"/>
        <v>2.1559429906780766E-11</v>
      </c>
      <c r="J304">
        <f t="shared" si="106"/>
        <v>4.9530563337185893E-11</v>
      </c>
      <c r="K304">
        <f t="shared" si="112"/>
        <v>1.1379135325500378E-10</v>
      </c>
      <c r="L304">
        <f t="shared" si="80"/>
        <v>2.6142388059381872E-10</v>
      </c>
      <c r="M304">
        <f t="shared" si="84"/>
        <v>6.0059436319012189E-10</v>
      </c>
      <c r="N304">
        <f t="shared" si="88"/>
        <v>1.3798035140339697E-9</v>
      </c>
      <c r="O304">
        <f t="shared" si="99"/>
        <v>3.1699560535798992E-9</v>
      </c>
      <c r="P304">
        <f t="shared" si="104"/>
        <v>7.2826466083202471E-9</v>
      </c>
      <c r="Q304">
        <f t="shared" si="109"/>
        <v>1.6731128358004412E-8</v>
      </c>
      <c r="R304">
        <f t="shared" si="78"/>
        <v>3.8438039244167821E-8</v>
      </c>
      <c r="S304">
        <f t="shared" si="82"/>
        <v>8.8307424898174111E-8</v>
      </c>
      <c r="T304">
        <f t="shared" si="86"/>
        <v>2.0287718742911363E-7</v>
      </c>
      <c r="U304">
        <f t="shared" si="97"/>
        <v>4.6608938293249603E-7</v>
      </c>
      <c r="V304">
        <f t="shared" si="102"/>
        <v>1.0707922149122809E-6</v>
      </c>
      <c r="W304">
        <f t="shared" si="107"/>
        <v>2.4600345116267376E-6</v>
      </c>
      <c r="X304">
        <f t="shared" si="113"/>
        <v>5.6516751934831363E-6</v>
      </c>
      <c r="Y304">
        <f t="shared" si="81"/>
        <v>1.2984139995463257E-5</v>
      </c>
      <c r="Z304">
        <f t="shared" si="85"/>
        <v>2.9829720507679708E-5</v>
      </c>
      <c r="AA304">
        <f t="shared" si="89"/>
        <v>6.8530701754386002E-5</v>
      </c>
      <c r="AB304">
        <f t="shared" si="100"/>
        <v>1.5744220874411129E-4</v>
      </c>
      <c r="AC304">
        <f t="shared" si="105"/>
        <v>3.6170721238292089E-4</v>
      </c>
      <c r="AD304">
        <f t="shared" si="111"/>
        <v>8.3098495970964812E-4</v>
      </c>
      <c r="AE304">
        <f t="shared" si="79"/>
        <v>1.9091021124915007E-3</v>
      </c>
      <c r="AF304">
        <f t="shared" si="83"/>
        <v>4.3859649122807032E-3</v>
      </c>
      <c r="AG304">
        <f t="shared" si="110"/>
        <v>1.0076301359623119E-2</v>
      </c>
      <c r="AH304">
        <f t="shared" si="98"/>
        <v>2.3149261592506919E-2</v>
      </c>
      <c r="AI304">
        <f t="shared" si="103"/>
        <v>5.3183037421416487E-2</v>
      </c>
      <c r="AJ304">
        <f t="shared" si="108"/>
        <v>0.12218251846832767</v>
      </c>
    </row>
    <row r="305" spans="1:38" s="1" customFormat="1" x14ac:dyDescent="0.2">
      <c r="A305" s="1">
        <v>291</v>
      </c>
      <c r="B305" s="1">
        <f t="shared" si="90"/>
        <v>29</v>
      </c>
      <c r="C305" s="1">
        <f t="shared" si="91"/>
        <v>0</v>
      </c>
      <c r="D305" s="1">
        <f t="shared" si="92"/>
        <v>696</v>
      </c>
      <c r="E305" s="1">
        <f t="shared" si="93"/>
        <v>-396</v>
      </c>
      <c r="F305" s="1" t="e">
        <f t="shared" si="94"/>
        <v>#N/A</v>
      </c>
      <c r="G305" s="1" t="e">
        <f t="shared" si="95"/>
        <v>#N/A</v>
      </c>
      <c r="H305" s="1">
        <f t="shared" si="96"/>
        <v>9.3842869248456497E-12</v>
      </c>
      <c r="I305" s="1">
        <f t="shared" si="101"/>
        <v>2.1559429906780766E-11</v>
      </c>
      <c r="J305" s="1">
        <f t="shared" si="106"/>
        <v>4.9530563337185893E-11</v>
      </c>
      <c r="K305" s="1">
        <f t="shared" si="112"/>
        <v>1.1379135325500378E-10</v>
      </c>
      <c r="L305" s="1">
        <f t="shared" si="80"/>
        <v>2.6142388059381872E-10</v>
      </c>
      <c r="M305" s="1">
        <f t="shared" si="84"/>
        <v>6.0059436319012189E-10</v>
      </c>
      <c r="N305" s="1">
        <f t="shared" si="88"/>
        <v>1.3798035140339697E-9</v>
      </c>
      <c r="O305" s="1">
        <f t="shared" si="99"/>
        <v>3.1699560535798992E-9</v>
      </c>
      <c r="P305" s="1">
        <f t="shared" si="104"/>
        <v>7.2826466083202471E-9</v>
      </c>
      <c r="Q305" s="1">
        <f t="shared" si="109"/>
        <v>1.6731128358004412E-8</v>
      </c>
      <c r="R305" s="1">
        <f t="shared" si="78"/>
        <v>3.8438039244167821E-8</v>
      </c>
      <c r="S305" s="1">
        <f t="shared" si="82"/>
        <v>8.8307424898174111E-8</v>
      </c>
      <c r="T305" s="1">
        <f t="shared" si="86"/>
        <v>2.0287718742911363E-7</v>
      </c>
      <c r="U305" s="1">
        <f t="shared" si="97"/>
        <v>4.6608938293249603E-7</v>
      </c>
      <c r="V305" s="1">
        <f t="shared" si="102"/>
        <v>1.0707922149122809E-6</v>
      </c>
      <c r="W305" s="1">
        <f t="shared" si="107"/>
        <v>2.4600345116267376E-6</v>
      </c>
      <c r="X305" s="1">
        <f t="shared" si="113"/>
        <v>5.6516751934831363E-6</v>
      </c>
      <c r="Y305" s="1">
        <f t="shared" si="81"/>
        <v>1.2984139995463257E-5</v>
      </c>
      <c r="Z305" s="1">
        <f t="shared" si="85"/>
        <v>2.9829720507679708E-5</v>
      </c>
      <c r="AA305" s="1">
        <f t="shared" si="89"/>
        <v>6.8530701754386002E-5</v>
      </c>
      <c r="AB305" s="1">
        <f t="shared" si="100"/>
        <v>1.5744220874411129E-4</v>
      </c>
      <c r="AC305" s="1">
        <f t="shared" si="105"/>
        <v>3.6170721238292089E-4</v>
      </c>
      <c r="AD305" s="1">
        <f t="shared" si="111"/>
        <v>8.3098495970964812E-4</v>
      </c>
      <c r="AE305" s="1">
        <f t="shared" si="79"/>
        <v>1.9091021124915007E-3</v>
      </c>
      <c r="AF305" s="1">
        <f t="shared" si="83"/>
        <v>4.3859649122807032E-3</v>
      </c>
      <c r="AG305" s="1">
        <f t="shared" si="110"/>
        <v>1.0076301359623119E-2</v>
      </c>
      <c r="AH305" s="1">
        <f t="shared" si="98"/>
        <v>2.3149261592506919E-2</v>
      </c>
      <c r="AI305" s="1">
        <f t="shared" si="103"/>
        <v>5.3183037421416487E-2</v>
      </c>
      <c r="AJ305" s="1">
        <f t="shared" si="108"/>
        <v>0.12218251846832767</v>
      </c>
      <c r="AK305" s="1">
        <f t="shared" ref="AK305:AK336" si="114">$C$11*(EXP(-$C$7*($D305-($AK$14-1)*$C$3))-EXP(-$C$5*($D305-($AK$14-1)*$C$3)))</f>
        <v>0</v>
      </c>
    </row>
    <row r="306" spans="1:38" x14ac:dyDescent="0.2">
      <c r="A306">
        <v>292</v>
      </c>
      <c r="B306">
        <f t="shared" si="90"/>
        <v>29</v>
      </c>
      <c r="C306">
        <f t="shared" si="91"/>
        <v>1</v>
      </c>
      <c r="D306">
        <f t="shared" si="92"/>
        <v>698.66666666666663</v>
      </c>
      <c r="E306">
        <f t="shared" si="93"/>
        <v>-398.66666666666663</v>
      </c>
      <c r="F306" t="e">
        <f t="shared" si="94"/>
        <v>#N/A</v>
      </c>
      <c r="G306" t="e">
        <f t="shared" si="95"/>
        <v>#N/A</v>
      </c>
      <c r="H306">
        <f t="shared" si="96"/>
        <v>8.5558654284646211E-12</v>
      </c>
      <c r="I306">
        <f t="shared" si="101"/>
        <v>1.965621708650663E-11</v>
      </c>
      <c r="J306">
        <f t="shared" si="106"/>
        <v>4.5158128465469556E-11</v>
      </c>
      <c r="K306">
        <f t="shared" si="112"/>
        <v>1.0374613576605933E-10</v>
      </c>
      <c r="L306">
        <f t="shared" si="80"/>
        <v>2.3834603098354283E-10</v>
      </c>
      <c r="M306">
        <f t="shared" si="84"/>
        <v>5.4757538742173606E-10</v>
      </c>
      <c r="N306">
        <f t="shared" si="88"/>
        <v>1.2579978935364249E-9</v>
      </c>
      <c r="O306">
        <f t="shared" si="99"/>
        <v>2.8901202217900529E-9</v>
      </c>
      <c r="P306">
        <f t="shared" si="104"/>
        <v>6.6397526890277999E-9</v>
      </c>
      <c r="Q306">
        <f t="shared" si="109"/>
        <v>1.5254145982946751E-8</v>
      </c>
      <c r="R306">
        <f t="shared" si="78"/>
        <v>3.5044824794991128E-8</v>
      </c>
      <c r="S306">
        <f t="shared" si="82"/>
        <v>8.0511865186331221E-8</v>
      </c>
      <c r="T306">
        <f t="shared" si="86"/>
        <v>1.8496769419456349E-7</v>
      </c>
      <c r="U306">
        <f t="shared" si="97"/>
        <v>4.2494417209777946E-7</v>
      </c>
      <c r="V306">
        <f t="shared" si="102"/>
        <v>9.7626534290859079E-7</v>
      </c>
      <c r="W306">
        <f t="shared" si="107"/>
        <v>2.2428687868794292E-6</v>
      </c>
      <c r="X306">
        <f t="shared" si="113"/>
        <v>5.1527593719251922E-6</v>
      </c>
      <c r="Y306">
        <f t="shared" si="81"/>
        <v>1.1837932428452048E-5</v>
      </c>
      <c r="Z306">
        <f t="shared" si="85"/>
        <v>2.7196427014257848E-5</v>
      </c>
      <c r="AA306">
        <f t="shared" si="89"/>
        <v>6.2480981946149851E-5</v>
      </c>
      <c r="AB306">
        <f t="shared" si="100"/>
        <v>1.4354360236028352E-4</v>
      </c>
      <c r="AC306">
        <f t="shared" si="105"/>
        <v>3.2977659980321246E-4</v>
      </c>
      <c r="AD306">
        <f t="shared" si="111"/>
        <v>7.5762767542093086E-4</v>
      </c>
      <c r="AE306">
        <f t="shared" si="79"/>
        <v>1.7405713289125018E-3</v>
      </c>
      <c r="AF306">
        <f t="shared" si="83"/>
        <v>3.9987828445535887E-3</v>
      </c>
      <c r="AG306">
        <f t="shared" si="110"/>
        <v>9.1867905510581438E-3</v>
      </c>
      <c r="AH306">
        <f t="shared" si="98"/>
        <v>2.110570238740558E-2</v>
      </c>
      <c r="AI306">
        <f t="shared" si="103"/>
        <v>4.8488171226939422E-2</v>
      </c>
      <c r="AJ306">
        <f t="shared" si="108"/>
        <v>0.11139656241541251</v>
      </c>
      <c r="AK306">
        <f t="shared" si="114"/>
        <v>0.21171434591476623</v>
      </c>
    </row>
    <row r="307" spans="1:38" x14ac:dyDescent="0.2">
      <c r="A307">
        <v>293</v>
      </c>
      <c r="B307">
        <f t="shared" si="90"/>
        <v>29</v>
      </c>
      <c r="C307">
        <f t="shared" si="91"/>
        <v>2</v>
      </c>
      <c r="D307">
        <f t="shared" si="92"/>
        <v>701.33333333333326</v>
      </c>
      <c r="E307">
        <f t="shared" si="93"/>
        <v>-401.33333333333326</v>
      </c>
      <c r="F307" t="e">
        <f t="shared" si="94"/>
        <v>#N/A</v>
      </c>
      <c r="G307" t="e">
        <f t="shared" si="95"/>
        <v>#N/A</v>
      </c>
      <c r="H307">
        <f t="shared" si="96"/>
        <v>7.8005749202089874E-12</v>
      </c>
      <c r="I307">
        <f t="shared" si="101"/>
        <v>1.7921015157750386E-11</v>
      </c>
      <c r="J307">
        <f t="shared" si="106"/>
        <v>4.1171681263169599E-11</v>
      </c>
      <c r="K307">
        <f t="shared" si="112"/>
        <v>9.4587685078930344E-11</v>
      </c>
      <c r="L307">
        <f t="shared" si="80"/>
        <v>2.173054365062898E-10</v>
      </c>
      <c r="M307">
        <f t="shared" si="84"/>
        <v>4.992367948933754E-10</v>
      </c>
      <c r="N307">
        <f t="shared" si="88"/>
        <v>1.1469449700960251E-9</v>
      </c>
      <c r="O307">
        <f t="shared" si="99"/>
        <v>2.6349876008428556E-9</v>
      </c>
      <c r="P307">
        <f t="shared" si="104"/>
        <v>6.0536118450515453E-9</v>
      </c>
      <c r="Q307">
        <f t="shared" si="109"/>
        <v>1.3907547936402554E-8</v>
      </c>
      <c r="R307">
        <f t="shared" ref="R307:R370" si="115">$C$11*(EXP(-$C$7*($D307-($R$14-1)*$C$3))-EXP(-$C$5*($D307-($R$14-1)*$C$3)))</f>
        <v>3.1951154873176046E-8</v>
      </c>
      <c r="S307">
        <f t="shared" si="82"/>
        <v>7.340447808614566E-8</v>
      </c>
      <c r="T307">
        <f t="shared" si="86"/>
        <v>1.6863920645394284E-7</v>
      </c>
      <c r="U307">
        <f t="shared" si="97"/>
        <v>3.8743115808329911E-7</v>
      </c>
      <c r="V307">
        <f t="shared" si="102"/>
        <v>8.9008306792976397E-7</v>
      </c>
      <c r="W307">
        <f t="shared" si="107"/>
        <v>2.0448739118832644E-6</v>
      </c>
      <c r="X307">
        <f t="shared" si="113"/>
        <v>4.6978865975133163E-6</v>
      </c>
      <c r="Y307">
        <f t="shared" si="81"/>
        <v>1.079290921305233E-5</v>
      </c>
      <c r="Z307">
        <f t="shared" si="85"/>
        <v>2.4795594117331113E-5</v>
      </c>
      <c r="AA307">
        <f t="shared" si="89"/>
        <v>5.6965316347504813E-5</v>
      </c>
      <c r="AB307">
        <f t="shared" si="100"/>
        <v>1.30871930360529E-4</v>
      </c>
      <c r="AC307">
        <f t="shared" si="105"/>
        <v>3.0066474224085241E-4</v>
      </c>
      <c r="AD307">
        <f t="shared" si="111"/>
        <v>6.9074618963534942E-4</v>
      </c>
      <c r="AE307">
        <f t="shared" si="79"/>
        <v>1.5869180235091906E-3</v>
      </c>
      <c r="AF307">
        <f t="shared" si="83"/>
        <v>3.6457802462403067E-3</v>
      </c>
      <c r="AG307">
        <f t="shared" si="110"/>
        <v>8.3758035430738526E-3</v>
      </c>
      <c r="AH307">
        <f t="shared" ref="AH307:AH338" si="116">$C$11*(EXP(-$C$7*($D307-($AH$14-1)*$C$3))-EXP(-$C$5*($D307-($AH$14-1)*$C$3)))</f>
        <v>1.9242543503414547E-2</v>
      </c>
      <c r="AI307">
        <f t="shared" si="103"/>
        <v>4.4207756136662314E-2</v>
      </c>
      <c r="AJ307">
        <f t="shared" si="108"/>
        <v>0.10156275308960366</v>
      </c>
      <c r="AK307">
        <f t="shared" si="114"/>
        <v>0.22636765044372925</v>
      </c>
    </row>
    <row r="308" spans="1:38" x14ac:dyDescent="0.2">
      <c r="A308">
        <v>294</v>
      </c>
      <c r="B308">
        <f t="shared" si="90"/>
        <v>29</v>
      </c>
      <c r="C308">
        <f t="shared" si="91"/>
        <v>3</v>
      </c>
      <c r="D308">
        <f t="shared" si="92"/>
        <v>704</v>
      </c>
      <c r="E308">
        <f t="shared" si="93"/>
        <v>-404</v>
      </c>
      <c r="F308" t="e">
        <f t="shared" si="94"/>
        <v>#N/A</v>
      </c>
      <c r="G308" t="e">
        <f t="shared" si="95"/>
        <v>#N/A</v>
      </c>
      <c r="H308">
        <f t="shared" si="96"/>
        <v>7.1119595784377348E-12</v>
      </c>
      <c r="I308">
        <f t="shared" si="101"/>
        <v>1.6338992537113667E-11</v>
      </c>
      <c r="J308">
        <f t="shared" si="106"/>
        <v>3.7537147699382605E-11</v>
      </c>
      <c r="K308">
        <f t="shared" si="112"/>
        <v>8.6237719627123077E-11</v>
      </c>
      <c r="L308">
        <f t="shared" si="80"/>
        <v>1.981222533487436E-10</v>
      </c>
      <c r="M308">
        <f t="shared" si="84"/>
        <v>4.5516541302001529E-10</v>
      </c>
      <c r="N308">
        <f t="shared" si="88"/>
        <v>1.0456955223752753E-9</v>
      </c>
      <c r="O308">
        <f t="shared" si="99"/>
        <v>2.402377452760488E-9</v>
      </c>
      <c r="P308">
        <f t="shared" si="104"/>
        <v>5.5192140561358803E-9</v>
      </c>
      <c r="Q308">
        <f t="shared" si="109"/>
        <v>1.2679824214319598E-8</v>
      </c>
      <c r="R308">
        <f t="shared" si="115"/>
        <v>2.9130586433280992E-8</v>
      </c>
      <c r="S308">
        <f t="shared" si="82"/>
        <v>6.6924513432017646E-8</v>
      </c>
      <c r="T308">
        <f t="shared" si="86"/>
        <v>1.5375215697667134E-7</v>
      </c>
      <c r="U308">
        <f t="shared" si="97"/>
        <v>3.532296995926965E-7</v>
      </c>
      <c r="V308">
        <f t="shared" si="102"/>
        <v>8.1150874971645335E-7</v>
      </c>
      <c r="W308">
        <f t="shared" si="107"/>
        <v>1.8643575317299811E-6</v>
      </c>
      <c r="X308">
        <f t="shared" si="113"/>
        <v>4.2831688596491243E-6</v>
      </c>
      <c r="Y308">
        <f t="shared" si="81"/>
        <v>9.8401380465069519E-6</v>
      </c>
      <c r="Z308">
        <f t="shared" si="85"/>
        <v>2.2606700773932549E-5</v>
      </c>
      <c r="AA308">
        <f t="shared" si="89"/>
        <v>5.1936559981853035E-5</v>
      </c>
      <c r="AB308">
        <f t="shared" si="100"/>
        <v>1.1931888203071885E-4</v>
      </c>
      <c r="AC308">
        <f t="shared" si="105"/>
        <v>2.7412280701754406E-4</v>
      </c>
      <c r="AD308">
        <f t="shared" si="111"/>
        <v>6.297688349764446E-4</v>
      </c>
      <c r="AE308">
        <f t="shared" si="79"/>
        <v>1.4468288495316827E-3</v>
      </c>
      <c r="AF308">
        <f t="shared" si="83"/>
        <v>3.3239398388385934E-3</v>
      </c>
      <c r="AG308">
        <f t="shared" si="110"/>
        <v>7.6364084499660045E-3</v>
      </c>
      <c r="AH308">
        <f t="shared" si="116"/>
        <v>1.7543859649122806E-2</v>
      </c>
      <c r="AI308">
        <f t="shared" si="103"/>
        <v>4.0305205438492468E-2</v>
      </c>
      <c r="AJ308">
        <f t="shared" si="108"/>
        <v>9.2597046304671707E-2</v>
      </c>
      <c r="AK308">
        <f t="shared" si="114"/>
        <v>0.21163565845759974</v>
      </c>
    </row>
    <row r="309" spans="1:38" x14ac:dyDescent="0.2">
      <c r="A309">
        <v>295</v>
      </c>
      <c r="B309">
        <f t="shared" si="90"/>
        <v>29</v>
      </c>
      <c r="C309">
        <f t="shared" si="91"/>
        <v>4</v>
      </c>
      <c r="D309">
        <f t="shared" si="92"/>
        <v>706.66666666666663</v>
      </c>
      <c r="E309">
        <f t="shared" si="93"/>
        <v>-406.66666666666663</v>
      </c>
      <c r="F309" t="e">
        <f t="shared" si="94"/>
        <v>#N/A</v>
      </c>
      <c r="G309" t="e">
        <f t="shared" si="95"/>
        <v>#N/A</v>
      </c>
      <c r="H309">
        <f t="shared" si="96"/>
        <v>6.4841334853787052E-12</v>
      </c>
      <c r="I309">
        <f t="shared" si="101"/>
        <v>1.489662693647142E-11</v>
      </c>
      <c r="J309">
        <f t="shared" si="106"/>
        <v>3.4223461713858491E-11</v>
      </c>
      <c r="K309">
        <f t="shared" si="112"/>
        <v>7.8624868346026531E-11</v>
      </c>
      <c r="L309">
        <f t="shared" si="80"/>
        <v>1.8063251386187825E-10</v>
      </c>
      <c r="M309">
        <f t="shared" si="84"/>
        <v>4.1498454306423739E-10</v>
      </c>
      <c r="N309">
        <f t="shared" si="88"/>
        <v>9.5338412393417152E-10</v>
      </c>
      <c r="O309">
        <f t="shared" si="99"/>
        <v>2.1903015496869447E-9</v>
      </c>
      <c r="P309">
        <f t="shared" si="104"/>
        <v>5.0319915741456996E-9</v>
      </c>
      <c r="Q309">
        <f t="shared" si="109"/>
        <v>1.1560480887160213E-8</v>
      </c>
      <c r="R309">
        <f t="shared" si="115"/>
        <v>2.6559010756111206E-8</v>
      </c>
      <c r="S309">
        <f t="shared" si="82"/>
        <v>6.1016583931787004E-8</v>
      </c>
      <c r="T309">
        <f t="shared" si="86"/>
        <v>1.4017929917996454E-7</v>
      </c>
      <c r="U309">
        <f t="shared" si="97"/>
        <v>3.2204746074532494E-7</v>
      </c>
      <c r="V309">
        <f t="shared" si="102"/>
        <v>7.3987077677825417E-7</v>
      </c>
      <c r="W309">
        <f t="shared" si="107"/>
        <v>1.6997766883911151E-6</v>
      </c>
      <c r="X309">
        <f t="shared" si="113"/>
        <v>3.905061371634364E-6</v>
      </c>
      <c r="Y309">
        <f t="shared" si="81"/>
        <v>8.9714751475177185E-6</v>
      </c>
      <c r="Z309">
        <f t="shared" si="85"/>
        <v>2.0611037487700776E-5</v>
      </c>
      <c r="AA309">
        <f t="shared" si="89"/>
        <v>4.7351729713808206E-5</v>
      </c>
      <c r="AB309">
        <f t="shared" si="100"/>
        <v>1.0878570805703143E-4</v>
      </c>
      <c r="AC309">
        <f t="shared" si="105"/>
        <v>2.499239277845994E-4</v>
      </c>
      <c r="AD309">
        <f t="shared" si="111"/>
        <v>5.7417440944113431E-4</v>
      </c>
      <c r="AE309">
        <f t="shared" ref="AE309:AE372" si="117">$C$11*(EXP(-$C$7*($D309-($AE$14-1)*$C$3))-EXP(-$C$5*($D309-($AE$14-1)*$C$3)))</f>
        <v>1.319106399212849E-3</v>
      </c>
      <c r="AF309">
        <f t="shared" si="83"/>
        <v>3.0305107016837239E-3</v>
      </c>
      <c r="AG309">
        <f t="shared" si="110"/>
        <v>6.9622853156500082E-3</v>
      </c>
      <c r="AH309">
        <f t="shared" si="116"/>
        <v>1.5995131378214355E-2</v>
      </c>
      <c r="AI309">
        <f t="shared" si="103"/>
        <v>3.6747162204232561E-2</v>
      </c>
      <c r="AJ309">
        <f t="shared" si="108"/>
        <v>8.442280953932943E-2</v>
      </c>
      <c r="AK309">
        <f t="shared" si="114"/>
        <v>0.19377999836034945</v>
      </c>
    </row>
    <row r="310" spans="1:38" x14ac:dyDescent="0.2">
      <c r="A310">
        <v>296</v>
      </c>
      <c r="B310">
        <f t="shared" si="90"/>
        <v>29</v>
      </c>
      <c r="C310">
        <f t="shared" si="91"/>
        <v>5</v>
      </c>
      <c r="D310">
        <f t="shared" si="92"/>
        <v>709.33333333333337</v>
      </c>
      <c r="E310">
        <f t="shared" si="93"/>
        <v>-409.33333333333337</v>
      </c>
      <c r="F310" t="e">
        <f t="shared" si="94"/>
        <v>#N/A</v>
      </c>
      <c r="G310" t="e">
        <f t="shared" si="95"/>
        <v>#N/A</v>
      </c>
      <c r="H310">
        <f t="shared" si="96"/>
        <v>5.9117303174331239E-12</v>
      </c>
      <c r="I310">
        <f t="shared" si="101"/>
        <v>1.3581589781643058E-11</v>
      </c>
      <c r="J310">
        <f t="shared" si="106"/>
        <v>3.1202299680835846E-11</v>
      </c>
      <c r="K310">
        <f t="shared" si="112"/>
        <v>7.1684060631001298E-11</v>
      </c>
      <c r="L310">
        <f t="shared" si="80"/>
        <v>1.6468672505267783E-10</v>
      </c>
      <c r="M310">
        <f t="shared" si="84"/>
        <v>3.7835074031572008E-10</v>
      </c>
      <c r="N310">
        <f t="shared" si="88"/>
        <v>8.692217460251561E-10</v>
      </c>
      <c r="O310">
        <f t="shared" si="99"/>
        <v>1.996947179573495E-9</v>
      </c>
      <c r="P310">
        <f t="shared" si="104"/>
        <v>4.5877798803840855E-9</v>
      </c>
      <c r="Q310">
        <f t="shared" si="109"/>
        <v>1.0539950403371387E-8</v>
      </c>
      <c r="R310">
        <f t="shared" si="115"/>
        <v>2.4214447380206099E-8</v>
      </c>
      <c r="S310">
        <f t="shared" si="82"/>
        <v>5.5630191745610023E-8</v>
      </c>
      <c r="T310">
        <f t="shared" si="86"/>
        <v>1.2780461949270376E-7</v>
      </c>
      <c r="U310">
        <f t="shared" si="97"/>
        <v>2.936179123445811E-7</v>
      </c>
      <c r="V310">
        <f t="shared" si="102"/>
        <v>6.7455682581576795E-7</v>
      </c>
      <c r="W310">
        <f t="shared" si="107"/>
        <v>1.5497246323331882E-6</v>
      </c>
      <c r="X310">
        <f t="shared" si="113"/>
        <v>3.5603322717190373E-6</v>
      </c>
      <c r="Y310">
        <f t="shared" si="81"/>
        <v>8.1794956475330304E-6</v>
      </c>
      <c r="Z310">
        <f t="shared" si="85"/>
        <v>1.8791546390053201E-5</v>
      </c>
      <c r="AA310">
        <f t="shared" si="89"/>
        <v>4.3171636852209169E-5</v>
      </c>
      <c r="AB310">
        <f t="shared" si="100"/>
        <v>9.9182376469324112E-5</v>
      </c>
      <c r="AC310">
        <f t="shared" si="105"/>
        <v>2.2786126539001828E-4</v>
      </c>
      <c r="AD310">
        <f t="shared" si="111"/>
        <v>5.2348772144211373E-4</v>
      </c>
      <c r="AE310">
        <f t="shared" si="117"/>
        <v>1.2026589689634042E-3</v>
      </c>
      <c r="AF310">
        <f t="shared" si="83"/>
        <v>2.762984758541386E-3</v>
      </c>
      <c r="AG310">
        <f t="shared" si="110"/>
        <v>6.347672094036738E-3</v>
      </c>
      <c r="AH310">
        <f t="shared" si="116"/>
        <v>1.4583120984961173E-2</v>
      </c>
      <c r="AI310">
        <f t="shared" si="103"/>
        <v>3.3503214172295286E-2</v>
      </c>
      <c r="AJ310">
        <f t="shared" si="108"/>
        <v>7.6970174012036846E-2</v>
      </c>
      <c r="AK310">
        <f t="shared" si="114"/>
        <v>0.17680382811963441</v>
      </c>
    </row>
    <row r="311" spans="1:38" x14ac:dyDescent="0.2">
      <c r="A311">
        <v>297</v>
      </c>
      <c r="B311">
        <f t="shared" si="90"/>
        <v>29</v>
      </c>
      <c r="C311">
        <f t="shared" si="91"/>
        <v>6</v>
      </c>
      <c r="D311">
        <f t="shared" si="92"/>
        <v>712</v>
      </c>
      <c r="E311">
        <f t="shared" si="93"/>
        <v>-412</v>
      </c>
      <c r="F311" t="e">
        <f t="shared" si="94"/>
        <v>#N/A</v>
      </c>
      <c r="G311" t="e">
        <f t="shared" si="95"/>
        <v>#N/A</v>
      </c>
      <c r="H311">
        <f t="shared" si="96"/>
        <v>5.3898574766951907E-12</v>
      </c>
      <c r="I311">
        <f t="shared" si="101"/>
        <v>1.2382640834296472E-11</v>
      </c>
      <c r="J311">
        <f t="shared" si="106"/>
        <v>2.8447838313750943E-11</v>
      </c>
      <c r="K311">
        <f t="shared" si="112"/>
        <v>6.5355970148454668E-11</v>
      </c>
      <c r="L311">
        <f t="shared" ref="L311:L374" si="118">$C$11*(EXP(-$C$7*($D311-($L$14-1)*$C$3))-EXP(-$C$5*($D311-($L$14-1)*$C$3)))</f>
        <v>1.5014859079753045E-10</v>
      </c>
      <c r="M311">
        <f t="shared" si="84"/>
        <v>3.4495087850849236E-10</v>
      </c>
      <c r="N311">
        <f t="shared" si="88"/>
        <v>7.924890133949747E-10</v>
      </c>
      <c r="O311">
        <f t="shared" si="99"/>
        <v>1.8206616520800614E-9</v>
      </c>
      <c r="P311">
        <f t="shared" si="104"/>
        <v>4.182782089501102E-9</v>
      </c>
      <c r="Q311">
        <f t="shared" si="109"/>
        <v>9.6095098110419535E-9</v>
      </c>
      <c r="R311">
        <f t="shared" si="115"/>
        <v>2.2076856224543524E-8</v>
      </c>
      <c r="S311">
        <f t="shared" si="82"/>
        <v>5.07192968572784E-8</v>
      </c>
      <c r="T311">
        <f t="shared" si="86"/>
        <v>1.1652234573312398E-7</v>
      </c>
      <c r="U311">
        <f t="shared" si="97"/>
        <v>2.6769805372807064E-7</v>
      </c>
      <c r="V311">
        <f t="shared" si="102"/>
        <v>6.1500862790668418E-7</v>
      </c>
      <c r="W311">
        <f t="shared" si="107"/>
        <v>1.4129187983707839E-6</v>
      </c>
      <c r="X311">
        <f t="shared" si="113"/>
        <v>3.2460349988658138E-6</v>
      </c>
      <c r="Y311">
        <f t="shared" si="81"/>
        <v>7.4574301269199262E-6</v>
      </c>
      <c r="Z311">
        <f t="shared" si="85"/>
        <v>1.7132675438596497E-5</v>
      </c>
      <c r="AA311">
        <f t="shared" si="89"/>
        <v>3.9360552186027815E-5</v>
      </c>
      <c r="AB311">
        <f t="shared" si="100"/>
        <v>9.0426803095730208E-5</v>
      </c>
      <c r="AC311">
        <f t="shared" si="105"/>
        <v>2.0774623992741217E-4</v>
      </c>
      <c r="AD311">
        <f t="shared" si="111"/>
        <v>4.7727552812287512E-4</v>
      </c>
      <c r="AE311">
        <f t="shared" si="117"/>
        <v>1.0964912280701756E-3</v>
      </c>
      <c r="AF311">
        <f t="shared" si="83"/>
        <v>2.5190753399057793E-3</v>
      </c>
      <c r="AG311">
        <f t="shared" si="110"/>
        <v>5.7873153981267316E-3</v>
      </c>
      <c r="AH311">
        <f t="shared" si="116"/>
        <v>1.329575935535437E-2</v>
      </c>
      <c r="AI311">
        <f t="shared" si="103"/>
        <v>3.0545633799864007E-2</v>
      </c>
      <c r="AJ311">
        <f t="shared" si="108"/>
        <v>7.0175438596235928E-2</v>
      </c>
      <c r="AK311">
        <f t="shared" si="114"/>
        <v>0.16121653858511018</v>
      </c>
    </row>
    <row r="312" spans="1:38" x14ac:dyDescent="0.2">
      <c r="A312">
        <v>298</v>
      </c>
      <c r="B312">
        <f t="shared" si="90"/>
        <v>29</v>
      </c>
      <c r="C312">
        <f t="shared" si="91"/>
        <v>7</v>
      </c>
      <c r="D312">
        <f t="shared" si="92"/>
        <v>714.66666666666674</v>
      </c>
      <c r="E312">
        <f t="shared" si="93"/>
        <v>-414.66666666666674</v>
      </c>
      <c r="F312" t="e">
        <f t="shared" si="94"/>
        <v>#N/A</v>
      </c>
      <c r="G312" t="e">
        <f t="shared" si="95"/>
        <v>#N/A</v>
      </c>
      <c r="H312">
        <f t="shared" si="96"/>
        <v>4.914054271626638E-12</v>
      </c>
      <c r="I312">
        <f t="shared" si="101"/>
        <v>1.1289532116367347E-11</v>
      </c>
      <c r="J312">
        <f t="shared" si="106"/>
        <v>2.5936533941514733E-11</v>
      </c>
      <c r="K312">
        <f t="shared" si="112"/>
        <v>5.9586507745885487E-11</v>
      </c>
      <c r="L312">
        <f t="shared" si="118"/>
        <v>1.368938468554335E-10</v>
      </c>
      <c r="M312">
        <f t="shared" si="84"/>
        <v>3.1449947338410499E-10</v>
      </c>
      <c r="N312">
        <f t="shared" si="88"/>
        <v>7.2253005544751053E-10</v>
      </c>
      <c r="O312">
        <f t="shared" si="99"/>
        <v>1.659938172256944E-9</v>
      </c>
      <c r="P312">
        <f t="shared" si="104"/>
        <v>3.8135364957366728E-9</v>
      </c>
      <c r="Q312">
        <f t="shared" si="109"/>
        <v>8.7612061987477489E-9</v>
      </c>
      <c r="R312">
        <f t="shared" si="115"/>
        <v>2.0127966296582732E-8</v>
      </c>
      <c r="S312">
        <f t="shared" si="82"/>
        <v>4.62419235486407E-8</v>
      </c>
      <c r="T312">
        <f t="shared" si="86"/>
        <v>1.0623604302444447E-7</v>
      </c>
      <c r="U312">
        <f t="shared" si="97"/>
        <v>2.440663357271468E-7</v>
      </c>
      <c r="V312">
        <f t="shared" si="102"/>
        <v>5.6071719671985519E-7</v>
      </c>
      <c r="W312">
        <f t="shared" si="107"/>
        <v>1.2881898429812932E-6</v>
      </c>
      <c r="X312">
        <f t="shared" si="113"/>
        <v>2.9594831071130014E-6</v>
      </c>
      <c r="Y312">
        <f t="shared" si="81"/>
        <v>6.7991067535644374E-6</v>
      </c>
      <c r="Z312">
        <f t="shared" si="85"/>
        <v>1.5620245486537402E-5</v>
      </c>
      <c r="AA312">
        <f t="shared" si="89"/>
        <v>3.5885900590070752E-5</v>
      </c>
      <c r="AB312">
        <f t="shared" si="100"/>
        <v>8.2444149950802804E-5</v>
      </c>
      <c r="AC312">
        <f t="shared" si="105"/>
        <v>1.8940691885523198E-4</v>
      </c>
      <c r="AD312">
        <f t="shared" si="111"/>
        <v>4.3514283222812383E-4</v>
      </c>
      <c r="AE312">
        <f t="shared" si="117"/>
        <v>9.9969571113839328E-4</v>
      </c>
      <c r="AF312">
        <f t="shared" si="83"/>
        <v>2.2966976377645273E-3</v>
      </c>
      <c r="AG312">
        <f t="shared" si="110"/>
        <v>5.276425596851376E-3</v>
      </c>
      <c r="AH312">
        <f t="shared" si="116"/>
        <v>1.2122042806734849E-2</v>
      </c>
      <c r="AI312">
        <f t="shared" si="103"/>
        <v>2.7849141262599915E-2</v>
      </c>
      <c r="AJ312">
        <f t="shared" si="108"/>
        <v>6.3980525512816938E-2</v>
      </c>
      <c r="AK312">
        <f t="shared" si="114"/>
        <v>0.14698797426010388</v>
      </c>
    </row>
    <row r="313" spans="1:38" x14ac:dyDescent="0.2">
      <c r="A313">
        <v>299</v>
      </c>
      <c r="B313">
        <f t="shared" si="90"/>
        <v>29</v>
      </c>
      <c r="C313">
        <f t="shared" si="91"/>
        <v>8</v>
      </c>
      <c r="D313">
        <f t="shared" si="92"/>
        <v>717.33333333333337</v>
      </c>
      <c r="E313">
        <f t="shared" si="93"/>
        <v>-417.33333333333337</v>
      </c>
      <c r="F313" t="e">
        <f t="shared" si="94"/>
        <v>#N/A</v>
      </c>
      <c r="G313" t="e">
        <f t="shared" si="95"/>
        <v>#N/A</v>
      </c>
      <c r="H313">
        <f t="shared" si="96"/>
        <v>4.4802537894375795E-12</v>
      </c>
      <c r="I313">
        <f t="shared" si="101"/>
        <v>1.0292920315792361E-11</v>
      </c>
      <c r="J313">
        <f t="shared" si="106"/>
        <v>2.3646921269732499E-11</v>
      </c>
      <c r="K313">
        <f t="shared" si="112"/>
        <v>5.4326359126572243E-11</v>
      </c>
      <c r="L313">
        <f t="shared" si="118"/>
        <v>1.2480919872334339E-10</v>
      </c>
      <c r="M313">
        <f t="shared" si="84"/>
        <v>2.8673624252400524E-10</v>
      </c>
      <c r="N313">
        <f t="shared" si="88"/>
        <v>6.5874690021071151E-10</v>
      </c>
      <c r="O313">
        <f t="shared" si="99"/>
        <v>1.5134029612628805E-9</v>
      </c>
      <c r="P313">
        <f t="shared" si="104"/>
        <v>3.4768869841006256E-9</v>
      </c>
      <c r="Q313">
        <f t="shared" si="109"/>
        <v>7.9877887182939816E-9</v>
      </c>
      <c r="R313">
        <f t="shared" si="115"/>
        <v>1.8351119521536345E-8</v>
      </c>
      <c r="S313">
        <f t="shared" si="82"/>
        <v>4.2159801613485557E-8</v>
      </c>
      <c r="T313">
        <f t="shared" si="86"/>
        <v>9.6857789520824421E-8</v>
      </c>
      <c r="U313">
        <f t="shared" si="97"/>
        <v>2.2252076698244015E-7</v>
      </c>
      <c r="V313">
        <f t="shared" si="102"/>
        <v>5.1121847797081419E-7</v>
      </c>
      <c r="W313">
        <f t="shared" si="107"/>
        <v>1.1744716493783244E-6</v>
      </c>
      <c r="X313">
        <f t="shared" si="113"/>
        <v>2.6982273032630722E-6</v>
      </c>
      <c r="Y313">
        <f t="shared" ref="Y313:Y376" si="119">$C$11*(EXP(-$C$7*($D313-($Y$14-1)*$C$3))-EXP(-$C$5*($D313-($Y$14-1)*$C$3)))</f>
        <v>6.1988985293327553E-6</v>
      </c>
      <c r="Z313">
        <f t="shared" si="85"/>
        <v>1.4241329086876151E-5</v>
      </c>
      <c r="AA313">
        <f t="shared" si="89"/>
        <v>3.2717982590132128E-5</v>
      </c>
      <c r="AB313">
        <f t="shared" si="100"/>
        <v>7.5166185560212817E-5</v>
      </c>
      <c r="AC313">
        <f t="shared" si="105"/>
        <v>1.726865474088367E-4</v>
      </c>
      <c r="AD313">
        <f t="shared" si="111"/>
        <v>3.9672950587729612E-4</v>
      </c>
      <c r="AE313">
        <f t="shared" si="117"/>
        <v>9.1144506156007343E-4</v>
      </c>
      <c r="AF313">
        <f t="shared" si="83"/>
        <v>2.0939508857684553E-3</v>
      </c>
      <c r="AG313">
        <f t="shared" si="110"/>
        <v>4.8106358758536185E-3</v>
      </c>
      <c r="AH313">
        <f t="shared" si="116"/>
        <v>1.105193903416554E-2</v>
      </c>
      <c r="AI313">
        <f t="shared" si="103"/>
        <v>2.5390688376146955E-2</v>
      </c>
      <c r="AJ313">
        <f t="shared" si="108"/>
        <v>5.833248393983835E-2</v>
      </c>
      <c r="AK313">
        <f t="shared" si="114"/>
        <v>0.13401275045313807</v>
      </c>
    </row>
    <row r="314" spans="1:38" x14ac:dyDescent="0.2">
      <c r="A314">
        <v>300</v>
      </c>
      <c r="B314">
        <f t="shared" si="90"/>
        <v>29</v>
      </c>
      <c r="C314">
        <f t="shared" si="91"/>
        <v>9</v>
      </c>
      <c r="D314">
        <f t="shared" si="92"/>
        <v>720</v>
      </c>
      <c r="E314">
        <f t="shared" si="93"/>
        <v>-420</v>
      </c>
      <c r="F314" t="e">
        <f t="shared" si="94"/>
        <v>#N/A</v>
      </c>
      <c r="G314" t="e">
        <f t="shared" si="95"/>
        <v>#N/A</v>
      </c>
      <c r="H314">
        <f t="shared" si="96"/>
        <v>4.0847481342784159E-12</v>
      </c>
      <c r="I314">
        <f t="shared" si="101"/>
        <v>9.3842869248456497E-12</v>
      </c>
      <c r="J314">
        <f t="shared" si="106"/>
        <v>2.1559429906780766E-11</v>
      </c>
      <c r="K314">
        <f t="shared" si="112"/>
        <v>4.9530563337185893E-11</v>
      </c>
      <c r="L314">
        <f t="shared" si="118"/>
        <v>1.1379135325500378E-10</v>
      </c>
      <c r="M314">
        <f t="shared" si="84"/>
        <v>2.6142388059381872E-10</v>
      </c>
      <c r="N314">
        <f t="shared" si="88"/>
        <v>6.0059436319012189E-10</v>
      </c>
      <c r="O314">
        <f t="shared" si="99"/>
        <v>1.3798035140339697E-9</v>
      </c>
      <c r="P314">
        <f t="shared" si="104"/>
        <v>3.1699560535798992E-9</v>
      </c>
      <c r="Q314">
        <f t="shared" si="109"/>
        <v>7.2826466083202471E-9</v>
      </c>
      <c r="R314">
        <f t="shared" si="115"/>
        <v>1.6731128358004412E-8</v>
      </c>
      <c r="S314">
        <f t="shared" si="82"/>
        <v>3.8438039244167821E-8</v>
      </c>
      <c r="T314">
        <f t="shared" si="86"/>
        <v>8.8307424898174111E-8</v>
      </c>
      <c r="U314">
        <f t="shared" si="97"/>
        <v>2.0287718742911363E-7</v>
      </c>
      <c r="V314">
        <f t="shared" si="102"/>
        <v>4.6608938293249603E-7</v>
      </c>
      <c r="W314">
        <f t="shared" si="107"/>
        <v>1.0707922149122809E-6</v>
      </c>
      <c r="X314">
        <f t="shared" si="113"/>
        <v>2.4600345116267376E-6</v>
      </c>
      <c r="Y314">
        <f t="shared" si="119"/>
        <v>5.6516751934831363E-6</v>
      </c>
      <c r="Z314">
        <f t="shared" si="85"/>
        <v>1.2984139995463257E-5</v>
      </c>
      <c r="AA314">
        <f t="shared" si="89"/>
        <v>2.9829720507679708E-5</v>
      </c>
      <c r="AB314">
        <f t="shared" si="100"/>
        <v>6.8530701754386002E-5</v>
      </c>
      <c r="AC314">
        <f t="shared" si="105"/>
        <v>1.5744220874411129E-4</v>
      </c>
      <c r="AD314">
        <f t="shared" si="111"/>
        <v>3.6170721238292089E-4</v>
      </c>
      <c r="AE314">
        <f t="shared" si="117"/>
        <v>8.3098495970964812E-4</v>
      </c>
      <c r="AF314">
        <f t="shared" si="83"/>
        <v>1.9091021124915007E-3</v>
      </c>
      <c r="AG314">
        <f t="shared" si="110"/>
        <v>4.3859649122807032E-3</v>
      </c>
      <c r="AH314">
        <f t="shared" si="116"/>
        <v>1.0076301359623119E-2</v>
      </c>
      <c r="AI314">
        <f t="shared" si="103"/>
        <v>2.3149261592506919E-2</v>
      </c>
      <c r="AJ314">
        <f t="shared" si="108"/>
        <v>5.3183037421416487E-2</v>
      </c>
      <c r="AK314">
        <f t="shared" si="114"/>
        <v>0.12218251846832767</v>
      </c>
    </row>
    <row r="315" spans="1:38" s="1" customFormat="1" x14ac:dyDescent="0.2">
      <c r="A315" s="1">
        <v>301</v>
      </c>
      <c r="B315" s="1">
        <f t="shared" si="90"/>
        <v>30</v>
      </c>
      <c r="C315" s="1">
        <f t="shared" si="91"/>
        <v>0</v>
      </c>
      <c r="D315" s="1">
        <f t="shared" si="92"/>
        <v>720</v>
      </c>
      <c r="E315" s="1">
        <f t="shared" si="93"/>
        <v>-420</v>
      </c>
      <c r="F315" s="1" t="e">
        <f t="shared" si="94"/>
        <v>#N/A</v>
      </c>
      <c r="G315" s="1" t="e">
        <f t="shared" si="95"/>
        <v>#N/A</v>
      </c>
      <c r="H315" s="1">
        <f t="shared" si="96"/>
        <v>4.0847481342784159E-12</v>
      </c>
      <c r="I315" s="1">
        <f t="shared" si="101"/>
        <v>9.3842869248456497E-12</v>
      </c>
      <c r="J315" s="1">
        <f t="shared" si="106"/>
        <v>2.1559429906780766E-11</v>
      </c>
      <c r="K315" s="1">
        <f t="shared" si="112"/>
        <v>4.9530563337185893E-11</v>
      </c>
      <c r="L315" s="1">
        <f t="shared" si="118"/>
        <v>1.1379135325500378E-10</v>
      </c>
      <c r="M315" s="1">
        <f t="shared" si="84"/>
        <v>2.6142388059381872E-10</v>
      </c>
      <c r="N315" s="1">
        <f t="shared" si="88"/>
        <v>6.0059436319012189E-10</v>
      </c>
      <c r="O315" s="1">
        <f t="shared" si="99"/>
        <v>1.3798035140339697E-9</v>
      </c>
      <c r="P315" s="1">
        <f t="shared" si="104"/>
        <v>3.1699560535798992E-9</v>
      </c>
      <c r="Q315" s="1">
        <f t="shared" si="109"/>
        <v>7.2826466083202471E-9</v>
      </c>
      <c r="R315" s="1">
        <f t="shared" si="115"/>
        <v>1.6731128358004412E-8</v>
      </c>
      <c r="S315" s="1">
        <f t="shared" si="82"/>
        <v>3.8438039244167821E-8</v>
      </c>
      <c r="T315" s="1">
        <f t="shared" si="86"/>
        <v>8.8307424898174111E-8</v>
      </c>
      <c r="U315" s="1">
        <f t="shared" si="97"/>
        <v>2.0287718742911363E-7</v>
      </c>
      <c r="V315" s="1">
        <f t="shared" si="102"/>
        <v>4.6608938293249603E-7</v>
      </c>
      <c r="W315" s="1">
        <f t="shared" si="107"/>
        <v>1.0707922149122809E-6</v>
      </c>
      <c r="X315" s="1">
        <f t="shared" si="113"/>
        <v>2.4600345116267376E-6</v>
      </c>
      <c r="Y315" s="1">
        <f t="shared" si="119"/>
        <v>5.6516751934831363E-6</v>
      </c>
      <c r="Z315" s="1">
        <f t="shared" si="85"/>
        <v>1.2984139995463257E-5</v>
      </c>
      <c r="AA315" s="1">
        <f t="shared" si="89"/>
        <v>2.9829720507679708E-5</v>
      </c>
      <c r="AB315" s="1">
        <f t="shared" si="100"/>
        <v>6.8530701754386002E-5</v>
      </c>
      <c r="AC315" s="1">
        <f t="shared" si="105"/>
        <v>1.5744220874411129E-4</v>
      </c>
      <c r="AD315" s="1">
        <f t="shared" si="111"/>
        <v>3.6170721238292089E-4</v>
      </c>
      <c r="AE315" s="1">
        <f t="shared" si="117"/>
        <v>8.3098495970964812E-4</v>
      </c>
      <c r="AF315" s="1">
        <f t="shared" si="83"/>
        <v>1.9091021124915007E-3</v>
      </c>
      <c r="AG315" s="1">
        <f t="shared" si="110"/>
        <v>4.3859649122807032E-3</v>
      </c>
      <c r="AH315" s="1">
        <f t="shared" si="116"/>
        <v>1.0076301359623119E-2</v>
      </c>
      <c r="AI315" s="1">
        <f t="shared" si="103"/>
        <v>2.3149261592506919E-2</v>
      </c>
      <c r="AJ315" s="1">
        <f t="shared" si="108"/>
        <v>5.3183037421416487E-2</v>
      </c>
      <c r="AK315" s="1">
        <f t="shared" si="114"/>
        <v>0.12218251846832767</v>
      </c>
      <c r="AL315" s="1">
        <f t="shared" ref="AL315:AL346" si="120">$C$11*(EXP(-$C$7*($D315-($AL$14-1)*$C$3))-EXP(-$C$5*($D315-($AL$14-1)*$C$3)))</f>
        <v>0</v>
      </c>
    </row>
    <row r="316" spans="1:38" x14ac:dyDescent="0.2">
      <c r="A316">
        <v>302</v>
      </c>
      <c r="B316">
        <f t="shared" si="90"/>
        <v>30</v>
      </c>
      <c r="C316">
        <f t="shared" si="91"/>
        <v>1</v>
      </c>
      <c r="D316">
        <f t="shared" si="92"/>
        <v>722.66666666666663</v>
      </c>
      <c r="E316">
        <f t="shared" si="93"/>
        <v>-422.66666666666663</v>
      </c>
      <c r="F316" t="e">
        <f t="shared" si="94"/>
        <v>#N/A</v>
      </c>
      <c r="G316" t="e">
        <f t="shared" si="95"/>
        <v>#N/A</v>
      </c>
      <c r="H316">
        <f t="shared" si="96"/>
        <v>3.7241567341178551E-12</v>
      </c>
      <c r="I316">
        <f t="shared" si="101"/>
        <v>8.5558654284646211E-12</v>
      </c>
      <c r="J316">
        <f t="shared" si="106"/>
        <v>1.965621708650663E-11</v>
      </c>
      <c r="K316">
        <f t="shared" si="112"/>
        <v>4.5158128465469556E-11</v>
      </c>
      <c r="L316">
        <f t="shared" si="118"/>
        <v>1.0374613576605933E-10</v>
      </c>
      <c r="M316">
        <f t="shared" si="84"/>
        <v>2.3834603098354283E-10</v>
      </c>
      <c r="N316">
        <f t="shared" si="88"/>
        <v>5.4757538742173606E-10</v>
      </c>
      <c r="O316">
        <f t="shared" si="99"/>
        <v>1.2579978935364249E-9</v>
      </c>
      <c r="P316">
        <f t="shared" si="104"/>
        <v>2.8901202217900529E-9</v>
      </c>
      <c r="Q316">
        <f t="shared" si="109"/>
        <v>6.6397526890277999E-9</v>
      </c>
      <c r="R316">
        <f t="shared" si="115"/>
        <v>1.5254145982946751E-8</v>
      </c>
      <c r="S316">
        <f t="shared" si="82"/>
        <v>3.5044824794991128E-8</v>
      </c>
      <c r="T316">
        <f t="shared" si="86"/>
        <v>8.0511865186331221E-8</v>
      </c>
      <c r="U316">
        <f t="shared" si="97"/>
        <v>1.8496769419456349E-7</v>
      </c>
      <c r="V316">
        <f t="shared" si="102"/>
        <v>4.2494417209777946E-7</v>
      </c>
      <c r="W316">
        <f t="shared" si="107"/>
        <v>9.7626534290859079E-7</v>
      </c>
      <c r="X316">
        <f t="shared" si="113"/>
        <v>2.2428687868794292E-6</v>
      </c>
      <c r="Y316">
        <f t="shared" si="119"/>
        <v>5.1527593719251922E-6</v>
      </c>
      <c r="Z316">
        <f t="shared" si="85"/>
        <v>1.1837932428452048E-5</v>
      </c>
      <c r="AA316">
        <f t="shared" si="89"/>
        <v>2.7196427014257848E-5</v>
      </c>
      <c r="AB316">
        <f t="shared" si="100"/>
        <v>6.2480981946149851E-5</v>
      </c>
      <c r="AC316">
        <f t="shared" si="105"/>
        <v>1.4354360236028352E-4</v>
      </c>
      <c r="AD316">
        <f t="shared" si="111"/>
        <v>3.2977659980321246E-4</v>
      </c>
      <c r="AE316">
        <f t="shared" si="117"/>
        <v>7.5762767542093086E-4</v>
      </c>
      <c r="AF316">
        <f t="shared" si="83"/>
        <v>1.7405713289125018E-3</v>
      </c>
      <c r="AG316">
        <f t="shared" si="110"/>
        <v>3.9987828445535887E-3</v>
      </c>
      <c r="AH316">
        <f t="shared" si="116"/>
        <v>9.1867905510581438E-3</v>
      </c>
      <c r="AI316">
        <f t="shared" si="103"/>
        <v>2.110570238740558E-2</v>
      </c>
      <c r="AJ316">
        <f t="shared" si="108"/>
        <v>4.8488171226939422E-2</v>
      </c>
      <c r="AK316">
        <f t="shared" si="114"/>
        <v>0.11139656241541251</v>
      </c>
      <c r="AL316">
        <f t="shared" si="120"/>
        <v>0.21171434591476623</v>
      </c>
    </row>
    <row r="317" spans="1:38" x14ac:dyDescent="0.2">
      <c r="A317">
        <v>303</v>
      </c>
      <c r="B317">
        <f t="shared" si="90"/>
        <v>30</v>
      </c>
      <c r="C317">
        <f t="shared" si="91"/>
        <v>2</v>
      </c>
      <c r="D317">
        <f t="shared" si="92"/>
        <v>725.33333333333326</v>
      </c>
      <c r="E317">
        <f t="shared" si="93"/>
        <v>-425.33333333333326</v>
      </c>
      <c r="F317" t="e">
        <f t="shared" si="94"/>
        <v>#N/A</v>
      </c>
      <c r="G317" t="e">
        <f t="shared" si="95"/>
        <v>#N/A</v>
      </c>
      <c r="H317">
        <f t="shared" si="96"/>
        <v>3.3953974454107761E-12</v>
      </c>
      <c r="I317">
        <f t="shared" si="101"/>
        <v>7.8005749202089874E-12</v>
      </c>
      <c r="J317">
        <f t="shared" si="106"/>
        <v>1.7921015157750386E-11</v>
      </c>
      <c r="K317">
        <f t="shared" si="112"/>
        <v>4.1171681263169599E-11</v>
      </c>
      <c r="L317">
        <f t="shared" si="118"/>
        <v>9.4587685078930344E-11</v>
      </c>
      <c r="M317">
        <f t="shared" si="84"/>
        <v>2.173054365062898E-10</v>
      </c>
      <c r="N317">
        <f t="shared" si="88"/>
        <v>4.992367948933754E-10</v>
      </c>
      <c r="O317">
        <f t="shared" si="99"/>
        <v>1.1469449700960251E-9</v>
      </c>
      <c r="P317">
        <f t="shared" si="104"/>
        <v>2.6349876008428556E-9</v>
      </c>
      <c r="Q317">
        <f t="shared" si="109"/>
        <v>6.0536118450515453E-9</v>
      </c>
      <c r="R317">
        <f t="shared" si="115"/>
        <v>1.3907547936402554E-8</v>
      </c>
      <c r="S317">
        <f t="shared" ref="S317:S380" si="121">$C$11*(EXP(-$C$7*($D317-($S$14-1)*$C$3))-EXP(-$C$5*($D317-($S$14-1)*$C$3)))</f>
        <v>3.1951154873176046E-8</v>
      </c>
      <c r="T317">
        <f t="shared" si="86"/>
        <v>7.340447808614566E-8</v>
      </c>
      <c r="U317">
        <f t="shared" si="97"/>
        <v>1.6863920645394284E-7</v>
      </c>
      <c r="V317">
        <f t="shared" si="102"/>
        <v>3.8743115808329911E-7</v>
      </c>
      <c r="W317">
        <f t="shared" si="107"/>
        <v>8.9008306792976397E-7</v>
      </c>
      <c r="X317">
        <f t="shared" si="113"/>
        <v>2.0448739118832644E-6</v>
      </c>
      <c r="Y317">
        <f t="shared" si="119"/>
        <v>4.6978865975133163E-6</v>
      </c>
      <c r="Z317">
        <f t="shared" si="85"/>
        <v>1.079290921305233E-5</v>
      </c>
      <c r="AA317">
        <f t="shared" si="89"/>
        <v>2.4795594117331113E-5</v>
      </c>
      <c r="AB317">
        <f t="shared" si="100"/>
        <v>5.6965316347504813E-5</v>
      </c>
      <c r="AC317">
        <f t="shared" si="105"/>
        <v>1.30871930360529E-4</v>
      </c>
      <c r="AD317">
        <f t="shared" si="111"/>
        <v>3.0066474224085241E-4</v>
      </c>
      <c r="AE317">
        <f t="shared" si="117"/>
        <v>6.9074618963534942E-4</v>
      </c>
      <c r="AF317">
        <f t="shared" si="83"/>
        <v>1.5869180235091906E-3</v>
      </c>
      <c r="AG317">
        <f t="shared" si="110"/>
        <v>3.6457802462403067E-3</v>
      </c>
      <c r="AH317">
        <f t="shared" si="116"/>
        <v>8.3758035430738526E-3</v>
      </c>
      <c r="AI317">
        <f t="shared" ref="AI317:AI348" si="122">$C$11*(EXP(-$C$7*($D317-($AI$14-1)*$C$3))-EXP(-$C$5*($D317-($AI$14-1)*$C$3)))</f>
        <v>1.9242543503414547E-2</v>
      </c>
      <c r="AJ317">
        <f t="shared" si="108"/>
        <v>4.4207756136662314E-2</v>
      </c>
      <c r="AK317">
        <f t="shared" si="114"/>
        <v>0.10156275308960366</v>
      </c>
      <c r="AL317">
        <f t="shared" si="120"/>
        <v>0.22636765044372925</v>
      </c>
    </row>
    <row r="318" spans="1:38" x14ac:dyDescent="0.2">
      <c r="A318">
        <v>304</v>
      </c>
      <c r="B318">
        <f t="shared" si="90"/>
        <v>30</v>
      </c>
      <c r="C318">
        <f t="shared" si="91"/>
        <v>3</v>
      </c>
      <c r="D318">
        <f t="shared" si="92"/>
        <v>728</v>
      </c>
      <c r="E318">
        <f t="shared" si="93"/>
        <v>-428</v>
      </c>
      <c r="F318" t="e">
        <f t="shared" si="94"/>
        <v>#N/A</v>
      </c>
      <c r="G318" t="e">
        <f t="shared" si="95"/>
        <v>#N/A</v>
      </c>
      <c r="H318">
        <f t="shared" si="96"/>
        <v>3.0956602085741175E-12</v>
      </c>
      <c r="I318">
        <f t="shared" si="101"/>
        <v>7.1119595784377348E-12</v>
      </c>
      <c r="J318">
        <f t="shared" si="106"/>
        <v>1.6338992537113667E-11</v>
      </c>
      <c r="K318">
        <f t="shared" si="112"/>
        <v>3.7537147699382605E-11</v>
      </c>
      <c r="L318">
        <f t="shared" si="118"/>
        <v>8.6237719627123077E-11</v>
      </c>
      <c r="M318">
        <f t="shared" si="84"/>
        <v>1.981222533487436E-10</v>
      </c>
      <c r="N318">
        <f t="shared" si="88"/>
        <v>4.5516541302001529E-10</v>
      </c>
      <c r="O318">
        <f t="shared" si="99"/>
        <v>1.0456955223752753E-9</v>
      </c>
      <c r="P318">
        <f t="shared" si="104"/>
        <v>2.402377452760488E-9</v>
      </c>
      <c r="Q318">
        <f t="shared" si="109"/>
        <v>5.5192140561358803E-9</v>
      </c>
      <c r="R318">
        <f t="shared" si="115"/>
        <v>1.2679824214319598E-8</v>
      </c>
      <c r="S318">
        <f t="shared" si="121"/>
        <v>2.9130586433280992E-8</v>
      </c>
      <c r="T318">
        <f t="shared" si="86"/>
        <v>6.6924513432017646E-8</v>
      </c>
      <c r="U318">
        <f t="shared" si="97"/>
        <v>1.5375215697667134E-7</v>
      </c>
      <c r="V318">
        <f t="shared" si="102"/>
        <v>3.532296995926965E-7</v>
      </c>
      <c r="W318">
        <f t="shared" si="107"/>
        <v>8.1150874971645335E-7</v>
      </c>
      <c r="X318">
        <f t="shared" si="113"/>
        <v>1.8643575317299811E-6</v>
      </c>
      <c r="Y318">
        <f t="shared" si="119"/>
        <v>4.2831688596491243E-6</v>
      </c>
      <c r="Z318">
        <f t="shared" si="85"/>
        <v>9.8401380465069519E-6</v>
      </c>
      <c r="AA318">
        <f t="shared" si="89"/>
        <v>2.2606700773932549E-5</v>
      </c>
      <c r="AB318">
        <f t="shared" si="100"/>
        <v>5.1936559981853035E-5</v>
      </c>
      <c r="AC318">
        <f t="shared" si="105"/>
        <v>1.1931888203071885E-4</v>
      </c>
      <c r="AD318">
        <f t="shared" si="111"/>
        <v>2.7412280701754406E-4</v>
      </c>
      <c r="AE318">
        <f t="shared" si="117"/>
        <v>6.297688349764446E-4</v>
      </c>
      <c r="AF318">
        <f t="shared" si="83"/>
        <v>1.4468288495316827E-3</v>
      </c>
      <c r="AG318">
        <f t="shared" si="110"/>
        <v>3.3239398388385934E-3</v>
      </c>
      <c r="AH318">
        <f t="shared" si="116"/>
        <v>7.6364084499660045E-3</v>
      </c>
      <c r="AI318">
        <f t="shared" si="122"/>
        <v>1.7543859649122806E-2</v>
      </c>
      <c r="AJ318">
        <f t="shared" si="108"/>
        <v>4.0305205438492468E-2</v>
      </c>
      <c r="AK318">
        <f t="shared" si="114"/>
        <v>9.2597046304671707E-2</v>
      </c>
      <c r="AL318">
        <f t="shared" si="120"/>
        <v>0.21163565845759974</v>
      </c>
    </row>
    <row r="319" spans="1:38" x14ac:dyDescent="0.2">
      <c r="A319">
        <v>305</v>
      </c>
      <c r="B319">
        <f t="shared" si="90"/>
        <v>30</v>
      </c>
      <c r="C319">
        <f t="shared" si="91"/>
        <v>4</v>
      </c>
      <c r="D319">
        <f t="shared" si="92"/>
        <v>730.66666666666663</v>
      </c>
      <c r="E319">
        <f t="shared" si="93"/>
        <v>-430.66666666666663</v>
      </c>
      <c r="F319" t="e">
        <f t="shared" si="94"/>
        <v>#N/A</v>
      </c>
      <c r="G319" t="e">
        <f t="shared" si="95"/>
        <v>#N/A</v>
      </c>
      <c r="H319">
        <f t="shared" si="96"/>
        <v>2.8223830290918461E-12</v>
      </c>
      <c r="I319">
        <f t="shared" si="101"/>
        <v>6.4841334853787052E-12</v>
      </c>
      <c r="J319">
        <f t="shared" si="106"/>
        <v>1.489662693647142E-11</v>
      </c>
      <c r="K319">
        <f t="shared" si="112"/>
        <v>3.4223461713858491E-11</v>
      </c>
      <c r="L319">
        <f t="shared" si="118"/>
        <v>7.8624868346026531E-11</v>
      </c>
      <c r="M319">
        <f t="shared" si="84"/>
        <v>1.8063251386187825E-10</v>
      </c>
      <c r="N319">
        <f t="shared" si="88"/>
        <v>4.1498454306423739E-10</v>
      </c>
      <c r="O319">
        <f t="shared" si="99"/>
        <v>9.5338412393417152E-10</v>
      </c>
      <c r="P319">
        <f t="shared" si="104"/>
        <v>2.1903015496869447E-9</v>
      </c>
      <c r="Q319">
        <f t="shared" si="109"/>
        <v>5.0319915741456996E-9</v>
      </c>
      <c r="R319">
        <f t="shared" si="115"/>
        <v>1.1560480887160213E-8</v>
      </c>
      <c r="S319">
        <f t="shared" si="121"/>
        <v>2.6559010756111206E-8</v>
      </c>
      <c r="T319">
        <f t="shared" si="86"/>
        <v>6.1016583931787004E-8</v>
      </c>
      <c r="U319">
        <f t="shared" si="97"/>
        <v>1.4017929917996454E-7</v>
      </c>
      <c r="V319">
        <f t="shared" si="102"/>
        <v>3.2204746074532494E-7</v>
      </c>
      <c r="W319">
        <f t="shared" si="107"/>
        <v>7.3987077677825417E-7</v>
      </c>
      <c r="X319">
        <f t="shared" si="113"/>
        <v>1.6997766883911151E-6</v>
      </c>
      <c r="Y319">
        <f t="shared" si="119"/>
        <v>3.905061371634364E-6</v>
      </c>
      <c r="Z319">
        <f t="shared" si="85"/>
        <v>8.9714751475177185E-6</v>
      </c>
      <c r="AA319">
        <f t="shared" si="89"/>
        <v>2.0611037487700776E-5</v>
      </c>
      <c r="AB319">
        <f t="shared" si="100"/>
        <v>4.7351729713808206E-5</v>
      </c>
      <c r="AC319">
        <f t="shared" si="105"/>
        <v>1.0878570805703143E-4</v>
      </c>
      <c r="AD319">
        <f t="shared" si="111"/>
        <v>2.499239277845994E-4</v>
      </c>
      <c r="AE319">
        <f t="shared" si="117"/>
        <v>5.7417440944113431E-4</v>
      </c>
      <c r="AF319">
        <f t="shared" ref="AF319:AF382" si="123">$C$11*(EXP(-$C$7*($D319-($AF$14-1)*$C$3))-EXP(-$C$5*($D319-($AF$14-1)*$C$3)))</f>
        <v>1.319106399212849E-3</v>
      </c>
      <c r="AG319">
        <f t="shared" si="110"/>
        <v>3.0305107016837239E-3</v>
      </c>
      <c r="AH319">
        <f t="shared" si="116"/>
        <v>6.9622853156500082E-3</v>
      </c>
      <c r="AI319">
        <f t="shared" si="122"/>
        <v>1.5995131378214355E-2</v>
      </c>
      <c r="AJ319">
        <f t="shared" si="108"/>
        <v>3.6747162204232561E-2</v>
      </c>
      <c r="AK319">
        <f t="shared" si="114"/>
        <v>8.442280953932943E-2</v>
      </c>
      <c r="AL319">
        <f t="shared" si="120"/>
        <v>0.19377999836034945</v>
      </c>
    </row>
    <row r="320" spans="1:38" x14ac:dyDescent="0.2">
      <c r="A320">
        <v>306</v>
      </c>
      <c r="B320">
        <f t="shared" si="90"/>
        <v>30</v>
      </c>
      <c r="C320">
        <f t="shared" si="91"/>
        <v>5</v>
      </c>
      <c r="D320">
        <f t="shared" si="92"/>
        <v>733.33333333333337</v>
      </c>
      <c r="E320">
        <f t="shared" si="93"/>
        <v>-433.33333333333337</v>
      </c>
      <c r="F320" t="e">
        <f t="shared" si="94"/>
        <v>#N/A</v>
      </c>
      <c r="G320" t="e">
        <f t="shared" si="95"/>
        <v>#N/A</v>
      </c>
      <c r="H320">
        <f t="shared" si="96"/>
        <v>2.5732300789480898E-12</v>
      </c>
      <c r="I320">
        <f t="shared" si="101"/>
        <v>5.9117303174331239E-12</v>
      </c>
      <c r="J320">
        <f t="shared" si="106"/>
        <v>1.3581589781643058E-11</v>
      </c>
      <c r="K320">
        <f t="shared" si="112"/>
        <v>3.1202299680835846E-11</v>
      </c>
      <c r="L320">
        <f t="shared" si="118"/>
        <v>7.1684060631001298E-11</v>
      </c>
      <c r="M320">
        <f t="shared" si="84"/>
        <v>1.6468672505267783E-10</v>
      </c>
      <c r="N320">
        <f t="shared" si="88"/>
        <v>3.7835074031572008E-10</v>
      </c>
      <c r="O320">
        <f t="shared" si="99"/>
        <v>8.692217460251561E-10</v>
      </c>
      <c r="P320">
        <f t="shared" si="104"/>
        <v>1.996947179573495E-9</v>
      </c>
      <c r="Q320">
        <f t="shared" si="109"/>
        <v>4.5877798803840855E-9</v>
      </c>
      <c r="R320">
        <f t="shared" si="115"/>
        <v>1.0539950403371387E-8</v>
      </c>
      <c r="S320">
        <f t="shared" si="121"/>
        <v>2.4214447380206099E-8</v>
      </c>
      <c r="T320">
        <f t="shared" si="86"/>
        <v>5.5630191745610023E-8</v>
      </c>
      <c r="U320">
        <f t="shared" si="97"/>
        <v>1.2780461949270376E-7</v>
      </c>
      <c r="V320">
        <f t="shared" si="102"/>
        <v>2.936179123445811E-7</v>
      </c>
      <c r="W320">
        <f t="shared" si="107"/>
        <v>6.7455682581576795E-7</v>
      </c>
      <c r="X320">
        <f t="shared" si="113"/>
        <v>1.5497246323331882E-6</v>
      </c>
      <c r="Y320">
        <f t="shared" si="119"/>
        <v>3.5603322717190373E-6</v>
      </c>
      <c r="Z320">
        <f t="shared" si="85"/>
        <v>8.1794956475330304E-6</v>
      </c>
      <c r="AA320">
        <f t="shared" si="89"/>
        <v>1.8791546390053201E-5</v>
      </c>
      <c r="AB320">
        <f t="shared" si="100"/>
        <v>4.3171636852209169E-5</v>
      </c>
      <c r="AC320">
        <f t="shared" si="105"/>
        <v>9.9182376469324112E-5</v>
      </c>
      <c r="AD320">
        <f t="shared" si="111"/>
        <v>2.2786126539001828E-4</v>
      </c>
      <c r="AE320">
        <f t="shared" si="117"/>
        <v>5.2348772144211373E-4</v>
      </c>
      <c r="AF320">
        <f t="shared" si="123"/>
        <v>1.2026589689634042E-3</v>
      </c>
      <c r="AG320">
        <f t="shared" si="110"/>
        <v>2.762984758541386E-3</v>
      </c>
      <c r="AH320">
        <f t="shared" si="116"/>
        <v>6.347672094036738E-3</v>
      </c>
      <c r="AI320">
        <f t="shared" si="122"/>
        <v>1.4583120984961173E-2</v>
      </c>
      <c r="AJ320">
        <f t="shared" si="108"/>
        <v>3.3503214172295286E-2</v>
      </c>
      <c r="AK320">
        <f t="shared" si="114"/>
        <v>7.6970174012036846E-2</v>
      </c>
      <c r="AL320">
        <f t="shared" si="120"/>
        <v>0.17680382811963441</v>
      </c>
    </row>
    <row r="321" spans="1:40" x14ac:dyDescent="0.2">
      <c r="A321">
        <v>307</v>
      </c>
      <c r="B321">
        <f t="shared" si="90"/>
        <v>30</v>
      </c>
      <c r="C321">
        <f t="shared" si="91"/>
        <v>6</v>
      </c>
      <c r="D321">
        <f t="shared" si="92"/>
        <v>736</v>
      </c>
      <c r="E321">
        <f t="shared" si="93"/>
        <v>-436</v>
      </c>
      <c r="F321" t="e">
        <f t="shared" si="94"/>
        <v>#N/A</v>
      </c>
      <c r="G321" t="e">
        <f t="shared" si="95"/>
        <v>#N/A</v>
      </c>
      <c r="H321">
        <f t="shared" si="96"/>
        <v>2.346071731211412E-12</v>
      </c>
      <c r="I321">
        <f t="shared" si="101"/>
        <v>5.3898574766951907E-12</v>
      </c>
      <c r="J321">
        <f t="shared" si="106"/>
        <v>1.2382640834296472E-11</v>
      </c>
      <c r="K321">
        <f t="shared" si="112"/>
        <v>2.8447838313750943E-11</v>
      </c>
      <c r="L321">
        <f t="shared" si="118"/>
        <v>6.5355970148454668E-11</v>
      </c>
      <c r="M321">
        <f t="shared" ref="M321:M384" si="124">$C$11*(EXP(-$C$7*($D321-($M$14-1)*$C$3))-EXP(-$C$5*($D321-($M$14-1)*$C$3)))</f>
        <v>1.5014859079753045E-10</v>
      </c>
      <c r="N321">
        <f t="shared" si="88"/>
        <v>3.4495087850849236E-10</v>
      </c>
      <c r="O321">
        <f t="shared" si="99"/>
        <v>7.924890133949747E-10</v>
      </c>
      <c r="P321">
        <f t="shared" si="104"/>
        <v>1.8206616520800614E-9</v>
      </c>
      <c r="Q321">
        <f t="shared" si="109"/>
        <v>4.182782089501102E-9</v>
      </c>
      <c r="R321">
        <f t="shared" si="115"/>
        <v>9.6095098110419535E-9</v>
      </c>
      <c r="S321">
        <f t="shared" si="121"/>
        <v>2.2076856224543524E-8</v>
      </c>
      <c r="T321">
        <f t="shared" si="86"/>
        <v>5.07192968572784E-8</v>
      </c>
      <c r="U321">
        <f t="shared" si="97"/>
        <v>1.1652234573312398E-7</v>
      </c>
      <c r="V321">
        <f t="shared" si="102"/>
        <v>2.6769805372807064E-7</v>
      </c>
      <c r="W321">
        <f t="shared" si="107"/>
        <v>6.1500862790668418E-7</v>
      </c>
      <c r="X321">
        <f t="shared" si="113"/>
        <v>1.4129187983707839E-6</v>
      </c>
      <c r="Y321">
        <f t="shared" si="119"/>
        <v>3.2460349988658138E-6</v>
      </c>
      <c r="Z321">
        <f t="shared" si="85"/>
        <v>7.4574301269199262E-6</v>
      </c>
      <c r="AA321">
        <f t="shared" si="89"/>
        <v>1.7132675438596497E-5</v>
      </c>
      <c r="AB321">
        <f t="shared" si="100"/>
        <v>3.9360552186027815E-5</v>
      </c>
      <c r="AC321">
        <f t="shared" si="105"/>
        <v>9.0426803095730208E-5</v>
      </c>
      <c r="AD321">
        <f t="shared" si="111"/>
        <v>2.0774623992741217E-4</v>
      </c>
      <c r="AE321">
        <f t="shared" si="117"/>
        <v>4.7727552812287512E-4</v>
      </c>
      <c r="AF321">
        <f t="shared" si="123"/>
        <v>1.0964912280701756E-3</v>
      </c>
      <c r="AG321">
        <f t="shared" si="110"/>
        <v>2.5190753399057793E-3</v>
      </c>
      <c r="AH321">
        <f t="shared" si="116"/>
        <v>5.7873153981267316E-3</v>
      </c>
      <c r="AI321">
        <f t="shared" si="122"/>
        <v>1.329575935535437E-2</v>
      </c>
      <c r="AJ321">
        <f t="shared" si="108"/>
        <v>3.0545633799864007E-2</v>
      </c>
      <c r="AK321">
        <f t="shared" si="114"/>
        <v>7.0175438596235928E-2</v>
      </c>
      <c r="AL321">
        <f t="shared" si="120"/>
        <v>0.16121653858511018</v>
      </c>
    </row>
    <row r="322" spans="1:40" x14ac:dyDescent="0.2">
      <c r="A322">
        <v>308</v>
      </c>
      <c r="B322">
        <f t="shared" si="90"/>
        <v>30</v>
      </c>
      <c r="C322">
        <f t="shared" si="91"/>
        <v>7</v>
      </c>
      <c r="D322">
        <f t="shared" si="92"/>
        <v>738.66666666666674</v>
      </c>
      <c r="E322">
        <f t="shared" si="93"/>
        <v>-438.66666666666674</v>
      </c>
      <c r="F322" t="e">
        <f t="shared" si="94"/>
        <v>#N/A</v>
      </c>
      <c r="G322" t="e">
        <f t="shared" si="95"/>
        <v>#N/A</v>
      </c>
      <c r="H322">
        <f t="shared" si="96"/>
        <v>2.1389663571161472E-12</v>
      </c>
      <c r="I322">
        <f t="shared" si="101"/>
        <v>4.914054271626638E-12</v>
      </c>
      <c r="J322">
        <f t="shared" si="106"/>
        <v>1.1289532116367347E-11</v>
      </c>
      <c r="K322">
        <f t="shared" si="112"/>
        <v>2.5936533941514733E-11</v>
      </c>
      <c r="L322">
        <f t="shared" si="118"/>
        <v>5.9586507745885487E-11</v>
      </c>
      <c r="M322">
        <f t="shared" si="124"/>
        <v>1.368938468554335E-10</v>
      </c>
      <c r="N322">
        <f t="shared" si="88"/>
        <v>3.1449947338410499E-10</v>
      </c>
      <c r="O322">
        <f t="shared" si="99"/>
        <v>7.2253005544751053E-10</v>
      </c>
      <c r="P322">
        <f t="shared" si="104"/>
        <v>1.659938172256944E-9</v>
      </c>
      <c r="Q322">
        <f t="shared" si="109"/>
        <v>3.8135364957366728E-9</v>
      </c>
      <c r="R322">
        <f t="shared" si="115"/>
        <v>8.7612061987477489E-9</v>
      </c>
      <c r="S322">
        <f t="shared" si="121"/>
        <v>2.0127966296582732E-8</v>
      </c>
      <c r="T322">
        <f t="shared" si="86"/>
        <v>4.62419235486407E-8</v>
      </c>
      <c r="U322">
        <f t="shared" si="97"/>
        <v>1.0623604302444447E-7</v>
      </c>
      <c r="V322">
        <f t="shared" si="102"/>
        <v>2.440663357271468E-7</v>
      </c>
      <c r="W322">
        <f t="shared" si="107"/>
        <v>5.6071719671985519E-7</v>
      </c>
      <c r="X322">
        <f t="shared" si="113"/>
        <v>1.2881898429812932E-6</v>
      </c>
      <c r="Y322">
        <f t="shared" si="119"/>
        <v>2.9594831071130014E-6</v>
      </c>
      <c r="Z322">
        <f t="shared" si="85"/>
        <v>6.7991067535644374E-6</v>
      </c>
      <c r="AA322">
        <f t="shared" si="89"/>
        <v>1.5620245486537402E-5</v>
      </c>
      <c r="AB322">
        <f t="shared" si="100"/>
        <v>3.5885900590070752E-5</v>
      </c>
      <c r="AC322">
        <f t="shared" si="105"/>
        <v>8.2444149950802804E-5</v>
      </c>
      <c r="AD322">
        <f t="shared" si="111"/>
        <v>1.8940691885523198E-4</v>
      </c>
      <c r="AE322">
        <f t="shared" si="117"/>
        <v>4.3514283222812383E-4</v>
      </c>
      <c r="AF322">
        <f t="shared" si="123"/>
        <v>9.9969571113839328E-4</v>
      </c>
      <c r="AG322">
        <f t="shared" si="110"/>
        <v>2.2966976377645273E-3</v>
      </c>
      <c r="AH322">
        <f t="shared" si="116"/>
        <v>5.276425596851376E-3</v>
      </c>
      <c r="AI322">
        <f t="shared" si="122"/>
        <v>1.2122042806734849E-2</v>
      </c>
      <c r="AJ322">
        <f t="shared" si="108"/>
        <v>2.7849141262599915E-2</v>
      </c>
      <c r="AK322">
        <f t="shared" si="114"/>
        <v>6.3980525512816938E-2</v>
      </c>
      <c r="AL322">
        <f t="shared" si="120"/>
        <v>0.14698797426010388</v>
      </c>
    </row>
    <row r="323" spans="1:40" x14ac:dyDescent="0.2">
      <c r="A323">
        <v>309</v>
      </c>
      <c r="B323">
        <f t="shared" si="90"/>
        <v>30</v>
      </c>
      <c r="C323">
        <f t="shared" si="91"/>
        <v>8</v>
      </c>
      <c r="D323">
        <f t="shared" si="92"/>
        <v>741.33333333333337</v>
      </c>
      <c r="E323">
        <f t="shared" si="93"/>
        <v>-441.33333333333337</v>
      </c>
      <c r="F323" t="e">
        <f t="shared" si="94"/>
        <v>#N/A</v>
      </c>
      <c r="G323" t="e">
        <f t="shared" si="95"/>
        <v>#N/A</v>
      </c>
      <c r="H323">
        <f t="shared" si="96"/>
        <v>1.9501437300522396E-12</v>
      </c>
      <c r="I323">
        <f t="shared" si="101"/>
        <v>4.4802537894375795E-12</v>
      </c>
      <c r="J323">
        <f t="shared" si="106"/>
        <v>1.0292920315792361E-11</v>
      </c>
      <c r="K323">
        <f t="shared" si="112"/>
        <v>2.3646921269732499E-11</v>
      </c>
      <c r="L323">
        <f t="shared" si="118"/>
        <v>5.4326359126572243E-11</v>
      </c>
      <c r="M323">
        <f t="shared" si="124"/>
        <v>1.2480919872334339E-10</v>
      </c>
      <c r="N323">
        <f t="shared" si="88"/>
        <v>2.8673624252400524E-10</v>
      </c>
      <c r="O323">
        <f t="shared" si="99"/>
        <v>6.5874690021071151E-10</v>
      </c>
      <c r="P323">
        <f t="shared" si="104"/>
        <v>1.5134029612628805E-9</v>
      </c>
      <c r="Q323">
        <f t="shared" si="109"/>
        <v>3.4768869841006256E-9</v>
      </c>
      <c r="R323">
        <f t="shared" si="115"/>
        <v>7.9877887182939816E-9</v>
      </c>
      <c r="S323">
        <f t="shared" si="121"/>
        <v>1.8351119521536345E-8</v>
      </c>
      <c r="T323">
        <f t="shared" si="86"/>
        <v>4.2159801613485557E-8</v>
      </c>
      <c r="U323">
        <f t="shared" si="97"/>
        <v>9.6857789520824421E-8</v>
      </c>
      <c r="V323">
        <f t="shared" si="102"/>
        <v>2.2252076698244015E-7</v>
      </c>
      <c r="W323">
        <f t="shared" si="107"/>
        <v>5.1121847797081419E-7</v>
      </c>
      <c r="X323">
        <f t="shared" si="113"/>
        <v>1.1744716493783244E-6</v>
      </c>
      <c r="Y323">
        <f t="shared" si="119"/>
        <v>2.6982273032630722E-6</v>
      </c>
      <c r="Z323">
        <f t="shared" ref="Z323:Z386" si="125">$C$11*(EXP(-$C$7*($D323-($Z$14-1)*$C$3))-EXP(-$C$5*($D323-($Z$14-1)*$C$3)))</f>
        <v>6.1988985293327553E-6</v>
      </c>
      <c r="AA323">
        <f t="shared" si="89"/>
        <v>1.4241329086876151E-5</v>
      </c>
      <c r="AB323">
        <f t="shared" si="100"/>
        <v>3.2717982590132128E-5</v>
      </c>
      <c r="AC323">
        <f t="shared" si="105"/>
        <v>7.5166185560212817E-5</v>
      </c>
      <c r="AD323">
        <f t="shared" si="111"/>
        <v>1.726865474088367E-4</v>
      </c>
      <c r="AE323">
        <f t="shared" si="117"/>
        <v>3.9672950587729612E-4</v>
      </c>
      <c r="AF323">
        <f t="shared" si="123"/>
        <v>9.1144506156007343E-4</v>
      </c>
      <c r="AG323">
        <f t="shared" si="110"/>
        <v>2.0939508857684553E-3</v>
      </c>
      <c r="AH323">
        <f t="shared" si="116"/>
        <v>4.8106358758536185E-3</v>
      </c>
      <c r="AI323">
        <f t="shared" si="122"/>
        <v>1.105193903416554E-2</v>
      </c>
      <c r="AJ323">
        <f t="shared" si="108"/>
        <v>2.5390688376146955E-2</v>
      </c>
      <c r="AK323">
        <f t="shared" si="114"/>
        <v>5.833248393983835E-2</v>
      </c>
      <c r="AL323">
        <f t="shared" si="120"/>
        <v>0.13401275045313807</v>
      </c>
    </row>
    <row r="324" spans="1:40" x14ac:dyDescent="0.2">
      <c r="A324">
        <v>310</v>
      </c>
      <c r="B324">
        <f t="shared" si="90"/>
        <v>30</v>
      </c>
      <c r="C324">
        <f t="shared" si="91"/>
        <v>9</v>
      </c>
      <c r="D324">
        <f t="shared" si="92"/>
        <v>744</v>
      </c>
      <c r="E324">
        <f t="shared" si="93"/>
        <v>-444</v>
      </c>
      <c r="F324" t="e">
        <f t="shared" si="94"/>
        <v>#N/A</v>
      </c>
      <c r="G324" t="e">
        <f t="shared" si="95"/>
        <v>#N/A</v>
      </c>
      <c r="H324">
        <f t="shared" si="96"/>
        <v>1.7779898946094333E-12</v>
      </c>
      <c r="I324">
        <f t="shared" si="101"/>
        <v>4.0847481342784159E-12</v>
      </c>
      <c r="J324">
        <f t="shared" si="106"/>
        <v>9.3842869248456497E-12</v>
      </c>
      <c r="K324">
        <f t="shared" si="112"/>
        <v>2.1559429906780766E-11</v>
      </c>
      <c r="L324">
        <f t="shared" si="118"/>
        <v>4.9530563337185893E-11</v>
      </c>
      <c r="M324">
        <f t="shared" si="124"/>
        <v>1.1379135325500378E-10</v>
      </c>
      <c r="N324">
        <f t="shared" si="88"/>
        <v>2.6142388059381872E-10</v>
      </c>
      <c r="O324">
        <f t="shared" si="99"/>
        <v>6.0059436319012189E-10</v>
      </c>
      <c r="P324">
        <f t="shared" si="104"/>
        <v>1.3798035140339697E-9</v>
      </c>
      <c r="Q324">
        <f t="shared" si="109"/>
        <v>3.1699560535798992E-9</v>
      </c>
      <c r="R324">
        <f t="shared" si="115"/>
        <v>7.2826466083202471E-9</v>
      </c>
      <c r="S324">
        <f t="shared" si="121"/>
        <v>1.6731128358004412E-8</v>
      </c>
      <c r="T324">
        <f t="shared" si="86"/>
        <v>3.8438039244167821E-8</v>
      </c>
      <c r="U324">
        <f t="shared" si="97"/>
        <v>8.8307424898174111E-8</v>
      </c>
      <c r="V324">
        <f t="shared" si="102"/>
        <v>2.0287718742911363E-7</v>
      </c>
      <c r="W324">
        <f t="shared" si="107"/>
        <v>4.6608938293249603E-7</v>
      </c>
      <c r="X324">
        <f t="shared" si="113"/>
        <v>1.0707922149122809E-6</v>
      </c>
      <c r="Y324">
        <f t="shared" si="119"/>
        <v>2.4600345116267376E-6</v>
      </c>
      <c r="Z324">
        <f t="shared" si="125"/>
        <v>5.6516751934831363E-6</v>
      </c>
      <c r="AA324">
        <f t="shared" si="89"/>
        <v>1.2984139995463257E-5</v>
      </c>
      <c r="AB324">
        <f t="shared" si="100"/>
        <v>2.9829720507679708E-5</v>
      </c>
      <c r="AC324">
        <f t="shared" si="105"/>
        <v>6.8530701754386002E-5</v>
      </c>
      <c r="AD324">
        <f t="shared" si="111"/>
        <v>1.5744220874411129E-4</v>
      </c>
      <c r="AE324">
        <f t="shared" si="117"/>
        <v>3.6170721238292089E-4</v>
      </c>
      <c r="AF324">
        <f t="shared" si="123"/>
        <v>8.3098495970964812E-4</v>
      </c>
      <c r="AG324">
        <f t="shared" si="110"/>
        <v>1.9091021124915007E-3</v>
      </c>
      <c r="AH324">
        <f t="shared" si="116"/>
        <v>4.3859649122807032E-3</v>
      </c>
      <c r="AI324">
        <f t="shared" si="122"/>
        <v>1.0076301359623119E-2</v>
      </c>
      <c r="AJ324">
        <f t="shared" si="108"/>
        <v>2.3149261592506919E-2</v>
      </c>
      <c r="AK324">
        <f t="shared" si="114"/>
        <v>5.3183037421416487E-2</v>
      </c>
      <c r="AL324">
        <f t="shared" si="120"/>
        <v>0.12218251846832767</v>
      </c>
    </row>
    <row r="325" spans="1:40" s="1" customFormat="1" x14ac:dyDescent="0.2">
      <c r="A325" s="1">
        <v>311</v>
      </c>
      <c r="B325" s="1">
        <f t="shared" si="90"/>
        <v>31</v>
      </c>
      <c r="C325" s="1">
        <f t="shared" si="91"/>
        <v>0</v>
      </c>
      <c r="D325" s="1">
        <f t="shared" si="92"/>
        <v>744</v>
      </c>
      <c r="E325" s="1">
        <f t="shared" si="93"/>
        <v>-444</v>
      </c>
      <c r="F325" s="1" t="e">
        <f t="shared" si="94"/>
        <v>#N/A</v>
      </c>
      <c r="G325" s="1" t="e">
        <f t="shared" si="95"/>
        <v>#N/A</v>
      </c>
      <c r="H325" s="1">
        <f t="shared" si="96"/>
        <v>1.7779898946094333E-12</v>
      </c>
      <c r="I325" s="1">
        <f t="shared" si="101"/>
        <v>4.0847481342784159E-12</v>
      </c>
      <c r="J325" s="1">
        <f t="shared" si="106"/>
        <v>9.3842869248456497E-12</v>
      </c>
      <c r="K325" s="1">
        <f t="shared" si="112"/>
        <v>2.1559429906780766E-11</v>
      </c>
      <c r="L325" s="1">
        <f t="shared" si="118"/>
        <v>4.9530563337185893E-11</v>
      </c>
      <c r="M325" s="1">
        <f t="shared" si="124"/>
        <v>1.1379135325500378E-10</v>
      </c>
      <c r="N325" s="1">
        <f t="shared" si="88"/>
        <v>2.6142388059381872E-10</v>
      </c>
      <c r="O325" s="1">
        <f t="shared" si="99"/>
        <v>6.0059436319012189E-10</v>
      </c>
      <c r="P325" s="1">
        <f t="shared" si="104"/>
        <v>1.3798035140339697E-9</v>
      </c>
      <c r="Q325" s="1">
        <f t="shared" si="109"/>
        <v>3.1699560535798992E-9</v>
      </c>
      <c r="R325" s="1">
        <f t="shared" si="115"/>
        <v>7.2826466083202471E-9</v>
      </c>
      <c r="S325" s="1">
        <f t="shared" si="121"/>
        <v>1.6731128358004412E-8</v>
      </c>
      <c r="T325" s="1">
        <f t="shared" si="86"/>
        <v>3.8438039244167821E-8</v>
      </c>
      <c r="U325" s="1">
        <f t="shared" si="97"/>
        <v>8.8307424898174111E-8</v>
      </c>
      <c r="V325" s="1">
        <f t="shared" si="102"/>
        <v>2.0287718742911363E-7</v>
      </c>
      <c r="W325" s="1">
        <f t="shared" si="107"/>
        <v>4.6608938293249603E-7</v>
      </c>
      <c r="X325" s="1">
        <f t="shared" si="113"/>
        <v>1.0707922149122809E-6</v>
      </c>
      <c r="Y325" s="1">
        <f t="shared" si="119"/>
        <v>2.4600345116267376E-6</v>
      </c>
      <c r="Z325" s="1">
        <f t="shared" si="125"/>
        <v>5.6516751934831363E-6</v>
      </c>
      <c r="AA325" s="1">
        <f t="shared" si="89"/>
        <v>1.2984139995463257E-5</v>
      </c>
      <c r="AB325" s="1">
        <f t="shared" si="100"/>
        <v>2.9829720507679708E-5</v>
      </c>
      <c r="AC325" s="1">
        <f t="shared" si="105"/>
        <v>6.8530701754386002E-5</v>
      </c>
      <c r="AD325" s="1">
        <f t="shared" si="111"/>
        <v>1.5744220874411129E-4</v>
      </c>
      <c r="AE325" s="1">
        <f t="shared" si="117"/>
        <v>3.6170721238292089E-4</v>
      </c>
      <c r="AF325" s="1">
        <f t="shared" si="123"/>
        <v>8.3098495970964812E-4</v>
      </c>
      <c r="AG325" s="1">
        <f t="shared" si="110"/>
        <v>1.9091021124915007E-3</v>
      </c>
      <c r="AH325" s="1">
        <f t="shared" si="116"/>
        <v>4.3859649122807032E-3</v>
      </c>
      <c r="AI325" s="1">
        <f t="shared" si="122"/>
        <v>1.0076301359623119E-2</v>
      </c>
      <c r="AJ325" s="1">
        <f t="shared" si="108"/>
        <v>2.3149261592506919E-2</v>
      </c>
      <c r="AK325" s="1">
        <f t="shared" si="114"/>
        <v>5.3183037421416487E-2</v>
      </c>
      <c r="AL325" s="1">
        <f t="shared" si="120"/>
        <v>0.12218251846832767</v>
      </c>
      <c r="AM325" s="1">
        <f t="shared" ref="AM325:AM356" si="126">$C$11*(EXP(-$C$7*($D325-($AM$14-1)*$C$3))-EXP(-$C$5*($D325-($AM$14-1)*$C$3)))</f>
        <v>0</v>
      </c>
    </row>
    <row r="326" spans="1:40" x14ac:dyDescent="0.2">
      <c r="A326">
        <v>312</v>
      </c>
      <c r="B326">
        <f t="shared" si="90"/>
        <v>31</v>
      </c>
      <c r="C326">
        <f t="shared" si="91"/>
        <v>1</v>
      </c>
      <c r="D326">
        <f t="shared" si="92"/>
        <v>746.66666666666663</v>
      </c>
      <c r="E326">
        <f t="shared" si="93"/>
        <v>-446.66666666666663</v>
      </c>
      <c r="F326" t="e">
        <f t="shared" si="94"/>
        <v>#N/A</v>
      </c>
      <c r="G326" t="e">
        <f t="shared" si="95"/>
        <v>#N/A</v>
      </c>
      <c r="H326">
        <f t="shared" si="96"/>
        <v>1.6210333713446761E-12</v>
      </c>
      <c r="I326">
        <f t="shared" si="101"/>
        <v>3.7241567341178551E-12</v>
      </c>
      <c r="J326">
        <f t="shared" si="106"/>
        <v>8.5558654284646211E-12</v>
      </c>
      <c r="K326">
        <f t="shared" si="112"/>
        <v>1.965621708650663E-11</v>
      </c>
      <c r="L326">
        <f t="shared" si="118"/>
        <v>4.5158128465469556E-11</v>
      </c>
      <c r="M326">
        <f t="shared" si="124"/>
        <v>1.0374613576605933E-10</v>
      </c>
      <c r="N326">
        <f t="shared" si="88"/>
        <v>2.3834603098354283E-10</v>
      </c>
      <c r="O326">
        <f t="shared" si="99"/>
        <v>5.4757538742173606E-10</v>
      </c>
      <c r="P326">
        <f t="shared" si="104"/>
        <v>1.2579978935364249E-9</v>
      </c>
      <c r="Q326">
        <f t="shared" si="109"/>
        <v>2.8901202217900529E-9</v>
      </c>
      <c r="R326">
        <f t="shared" si="115"/>
        <v>6.6397526890277999E-9</v>
      </c>
      <c r="S326">
        <f t="shared" si="121"/>
        <v>1.5254145982946751E-8</v>
      </c>
      <c r="T326">
        <f t="shared" si="86"/>
        <v>3.5044824794991128E-8</v>
      </c>
      <c r="U326">
        <f t="shared" si="97"/>
        <v>8.0511865186331221E-8</v>
      </c>
      <c r="V326">
        <f t="shared" si="102"/>
        <v>1.8496769419456349E-7</v>
      </c>
      <c r="W326">
        <f t="shared" si="107"/>
        <v>4.2494417209777946E-7</v>
      </c>
      <c r="X326">
        <f t="shared" si="113"/>
        <v>9.7626534290859079E-7</v>
      </c>
      <c r="Y326">
        <f t="shared" si="119"/>
        <v>2.2428687868794292E-6</v>
      </c>
      <c r="Z326">
        <f t="shared" si="125"/>
        <v>5.1527593719251922E-6</v>
      </c>
      <c r="AA326">
        <f t="shared" si="89"/>
        <v>1.1837932428452048E-5</v>
      </c>
      <c r="AB326">
        <f t="shared" si="100"/>
        <v>2.7196427014257848E-5</v>
      </c>
      <c r="AC326">
        <f t="shared" si="105"/>
        <v>6.2480981946149851E-5</v>
      </c>
      <c r="AD326">
        <f t="shared" si="111"/>
        <v>1.4354360236028352E-4</v>
      </c>
      <c r="AE326">
        <f t="shared" si="117"/>
        <v>3.2977659980321246E-4</v>
      </c>
      <c r="AF326">
        <f t="shared" si="123"/>
        <v>7.5762767542093086E-4</v>
      </c>
      <c r="AG326">
        <f t="shared" si="110"/>
        <v>1.7405713289125018E-3</v>
      </c>
      <c r="AH326">
        <f t="shared" si="116"/>
        <v>3.9987828445535887E-3</v>
      </c>
      <c r="AI326">
        <f t="shared" si="122"/>
        <v>9.1867905510581438E-3</v>
      </c>
      <c r="AJ326">
        <f t="shared" si="108"/>
        <v>2.110570238740558E-2</v>
      </c>
      <c r="AK326">
        <f t="shared" si="114"/>
        <v>4.8488171226939422E-2</v>
      </c>
      <c r="AL326">
        <f t="shared" si="120"/>
        <v>0.11139656241541251</v>
      </c>
      <c r="AM326">
        <f t="shared" si="126"/>
        <v>0.21171434591476623</v>
      </c>
    </row>
    <row r="327" spans="1:40" x14ac:dyDescent="0.2">
      <c r="A327">
        <v>313</v>
      </c>
      <c r="B327">
        <f t="shared" si="90"/>
        <v>31</v>
      </c>
      <c r="C327">
        <f t="shared" si="91"/>
        <v>2</v>
      </c>
      <c r="D327">
        <f t="shared" si="92"/>
        <v>749.33333333333326</v>
      </c>
      <c r="E327">
        <f t="shared" si="93"/>
        <v>-449.33333333333326</v>
      </c>
      <c r="F327" t="e">
        <f t="shared" si="94"/>
        <v>#N/A</v>
      </c>
      <c r="G327" t="e">
        <f t="shared" si="95"/>
        <v>#N/A</v>
      </c>
      <c r="H327">
        <f t="shared" si="96"/>
        <v>1.4779325793582911E-12</v>
      </c>
      <c r="I327">
        <f t="shared" si="101"/>
        <v>3.3953974454107761E-12</v>
      </c>
      <c r="J327">
        <f t="shared" si="106"/>
        <v>7.8005749202089874E-12</v>
      </c>
      <c r="K327">
        <f t="shared" si="112"/>
        <v>1.7921015157750386E-11</v>
      </c>
      <c r="L327">
        <f t="shared" si="118"/>
        <v>4.1171681263169599E-11</v>
      </c>
      <c r="M327">
        <f t="shared" si="124"/>
        <v>9.4587685078930344E-11</v>
      </c>
      <c r="N327">
        <f t="shared" si="88"/>
        <v>2.173054365062898E-10</v>
      </c>
      <c r="O327">
        <f t="shared" si="99"/>
        <v>4.992367948933754E-10</v>
      </c>
      <c r="P327">
        <f t="shared" si="104"/>
        <v>1.1469449700960251E-9</v>
      </c>
      <c r="Q327">
        <f t="shared" si="109"/>
        <v>2.6349876008428556E-9</v>
      </c>
      <c r="R327">
        <f t="shared" si="115"/>
        <v>6.0536118450515453E-9</v>
      </c>
      <c r="S327">
        <f t="shared" si="121"/>
        <v>1.3907547936402554E-8</v>
      </c>
      <c r="T327">
        <f t="shared" ref="T327:T390" si="127">$C$11*(EXP(-$C$7*($D327-($T$14-1)*$C$3))-EXP(-$C$5*($D327-($T$14-1)*$C$3)))</f>
        <v>3.1951154873176046E-8</v>
      </c>
      <c r="U327">
        <f t="shared" si="97"/>
        <v>7.340447808614566E-8</v>
      </c>
      <c r="V327">
        <f t="shared" si="102"/>
        <v>1.6863920645394284E-7</v>
      </c>
      <c r="W327">
        <f t="shared" si="107"/>
        <v>3.8743115808329911E-7</v>
      </c>
      <c r="X327">
        <f t="shared" si="113"/>
        <v>8.9008306792976397E-7</v>
      </c>
      <c r="Y327">
        <f t="shared" si="119"/>
        <v>2.0448739118832644E-6</v>
      </c>
      <c r="Z327">
        <f t="shared" si="125"/>
        <v>4.6978865975133163E-6</v>
      </c>
      <c r="AA327">
        <f t="shared" si="89"/>
        <v>1.079290921305233E-5</v>
      </c>
      <c r="AB327">
        <f t="shared" si="100"/>
        <v>2.4795594117331113E-5</v>
      </c>
      <c r="AC327">
        <f t="shared" si="105"/>
        <v>5.6965316347504813E-5</v>
      </c>
      <c r="AD327">
        <f t="shared" si="111"/>
        <v>1.30871930360529E-4</v>
      </c>
      <c r="AE327">
        <f t="shared" si="117"/>
        <v>3.0066474224085241E-4</v>
      </c>
      <c r="AF327">
        <f t="shared" si="123"/>
        <v>6.9074618963534942E-4</v>
      </c>
      <c r="AG327">
        <f t="shared" si="110"/>
        <v>1.5869180235091906E-3</v>
      </c>
      <c r="AH327">
        <f t="shared" si="116"/>
        <v>3.6457802462403067E-3</v>
      </c>
      <c r="AI327">
        <f t="shared" si="122"/>
        <v>8.3758035430738526E-3</v>
      </c>
      <c r="AJ327">
        <f t="shared" ref="AJ327:AJ358" si="128">$C$11*(EXP(-$C$7*($D327-($AJ$14-1)*$C$3))-EXP(-$C$5*($D327-($AJ$14-1)*$C$3)))</f>
        <v>1.9242543503414547E-2</v>
      </c>
      <c r="AK327">
        <f t="shared" si="114"/>
        <v>4.4207756136662314E-2</v>
      </c>
      <c r="AL327">
        <f t="shared" si="120"/>
        <v>0.10156275308960366</v>
      </c>
      <c r="AM327">
        <f t="shared" si="126"/>
        <v>0.22636765044372925</v>
      </c>
    </row>
    <row r="328" spans="1:40" x14ac:dyDescent="0.2">
      <c r="A328">
        <v>314</v>
      </c>
      <c r="B328">
        <f t="shared" si="90"/>
        <v>31</v>
      </c>
      <c r="C328">
        <f t="shared" si="91"/>
        <v>3</v>
      </c>
      <c r="D328">
        <f t="shared" si="92"/>
        <v>752</v>
      </c>
      <c r="E328">
        <f t="shared" si="93"/>
        <v>-452</v>
      </c>
      <c r="F328" t="e">
        <f t="shared" si="94"/>
        <v>#N/A</v>
      </c>
      <c r="G328" t="e">
        <f t="shared" si="95"/>
        <v>#N/A</v>
      </c>
      <c r="H328">
        <f t="shared" si="96"/>
        <v>1.3474643691737975E-12</v>
      </c>
      <c r="I328">
        <f t="shared" si="101"/>
        <v>3.0956602085741175E-12</v>
      </c>
      <c r="J328">
        <f t="shared" si="106"/>
        <v>7.1119595784377348E-12</v>
      </c>
      <c r="K328">
        <f t="shared" si="112"/>
        <v>1.6338992537113667E-11</v>
      </c>
      <c r="L328">
        <f t="shared" si="118"/>
        <v>3.7537147699382605E-11</v>
      </c>
      <c r="M328">
        <f t="shared" si="124"/>
        <v>8.6237719627123077E-11</v>
      </c>
      <c r="N328">
        <f t="shared" si="88"/>
        <v>1.981222533487436E-10</v>
      </c>
      <c r="O328">
        <f t="shared" si="99"/>
        <v>4.5516541302001529E-10</v>
      </c>
      <c r="P328">
        <f t="shared" si="104"/>
        <v>1.0456955223752753E-9</v>
      </c>
      <c r="Q328">
        <f t="shared" si="109"/>
        <v>2.402377452760488E-9</v>
      </c>
      <c r="R328">
        <f t="shared" si="115"/>
        <v>5.5192140561358803E-9</v>
      </c>
      <c r="S328">
        <f t="shared" si="121"/>
        <v>1.2679824214319598E-8</v>
      </c>
      <c r="T328">
        <f t="shared" si="127"/>
        <v>2.9130586433280992E-8</v>
      </c>
      <c r="U328">
        <f t="shared" si="97"/>
        <v>6.6924513432017646E-8</v>
      </c>
      <c r="V328">
        <f t="shared" si="102"/>
        <v>1.5375215697667134E-7</v>
      </c>
      <c r="W328">
        <f t="shared" si="107"/>
        <v>3.532296995926965E-7</v>
      </c>
      <c r="X328">
        <f t="shared" si="113"/>
        <v>8.1150874971645335E-7</v>
      </c>
      <c r="Y328">
        <f t="shared" si="119"/>
        <v>1.8643575317299811E-6</v>
      </c>
      <c r="Z328">
        <f t="shared" si="125"/>
        <v>4.2831688596491243E-6</v>
      </c>
      <c r="AA328">
        <f t="shared" si="89"/>
        <v>9.8401380465069519E-6</v>
      </c>
      <c r="AB328">
        <f t="shared" si="100"/>
        <v>2.2606700773932549E-5</v>
      </c>
      <c r="AC328">
        <f t="shared" si="105"/>
        <v>5.1936559981853035E-5</v>
      </c>
      <c r="AD328">
        <f t="shared" si="111"/>
        <v>1.1931888203071885E-4</v>
      </c>
      <c r="AE328">
        <f t="shared" si="117"/>
        <v>2.7412280701754406E-4</v>
      </c>
      <c r="AF328">
        <f t="shared" si="123"/>
        <v>6.297688349764446E-4</v>
      </c>
      <c r="AG328">
        <f t="shared" si="110"/>
        <v>1.4468288495316827E-3</v>
      </c>
      <c r="AH328">
        <f t="shared" si="116"/>
        <v>3.3239398388385934E-3</v>
      </c>
      <c r="AI328">
        <f t="shared" si="122"/>
        <v>7.6364084499660045E-3</v>
      </c>
      <c r="AJ328">
        <f t="shared" si="128"/>
        <v>1.7543859649122806E-2</v>
      </c>
      <c r="AK328">
        <f t="shared" si="114"/>
        <v>4.0305205438492468E-2</v>
      </c>
      <c r="AL328">
        <f t="shared" si="120"/>
        <v>9.2597046304671707E-2</v>
      </c>
      <c r="AM328">
        <f t="shared" si="126"/>
        <v>0.21163565845759974</v>
      </c>
    </row>
    <row r="329" spans="1:40" x14ac:dyDescent="0.2">
      <c r="A329">
        <v>315</v>
      </c>
      <c r="B329">
        <f t="shared" si="90"/>
        <v>31</v>
      </c>
      <c r="C329">
        <f t="shared" si="91"/>
        <v>4</v>
      </c>
      <c r="D329">
        <f t="shared" si="92"/>
        <v>754.66666666666663</v>
      </c>
      <c r="E329">
        <f t="shared" si="93"/>
        <v>-454.66666666666663</v>
      </c>
      <c r="F329" t="e">
        <f t="shared" si="94"/>
        <v>#N/A</v>
      </c>
      <c r="G329" t="e">
        <f t="shared" si="95"/>
        <v>#N/A</v>
      </c>
      <c r="H329">
        <f t="shared" si="96"/>
        <v>1.2285135679066682E-12</v>
      </c>
      <c r="I329">
        <f t="shared" si="101"/>
        <v>2.8223830290918461E-12</v>
      </c>
      <c r="J329">
        <f t="shared" si="106"/>
        <v>6.4841334853787052E-12</v>
      </c>
      <c r="K329">
        <f t="shared" si="112"/>
        <v>1.489662693647142E-11</v>
      </c>
      <c r="L329">
        <f t="shared" si="118"/>
        <v>3.4223461713858491E-11</v>
      </c>
      <c r="M329">
        <f t="shared" si="124"/>
        <v>7.8624868346026531E-11</v>
      </c>
      <c r="N329">
        <f t="shared" si="88"/>
        <v>1.8063251386187825E-10</v>
      </c>
      <c r="O329">
        <f t="shared" si="99"/>
        <v>4.1498454306423739E-10</v>
      </c>
      <c r="P329">
        <f t="shared" si="104"/>
        <v>9.5338412393417152E-10</v>
      </c>
      <c r="Q329">
        <f t="shared" si="109"/>
        <v>2.1903015496869447E-9</v>
      </c>
      <c r="R329">
        <f t="shared" si="115"/>
        <v>5.0319915741456996E-9</v>
      </c>
      <c r="S329">
        <f t="shared" si="121"/>
        <v>1.1560480887160213E-8</v>
      </c>
      <c r="T329">
        <f t="shared" si="127"/>
        <v>2.6559010756111206E-8</v>
      </c>
      <c r="U329">
        <f t="shared" si="97"/>
        <v>6.1016583931787004E-8</v>
      </c>
      <c r="V329">
        <f t="shared" si="102"/>
        <v>1.4017929917996454E-7</v>
      </c>
      <c r="W329">
        <f t="shared" si="107"/>
        <v>3.2204746074532494E-7</v>
      </c>
      <c r="X329">
        <f t="shared" si="113"/>
        <v>7.3987077677825417E-7</v>
      </c>
      <c r="Y329">
        <f t="shared" si="119"/>
        <v>1.6997766883911151E-6</v>
      </c>
      <c r="Z329">
        <f t="shared" si="125"/>
        <v>3.905061371634364E-6</v>
      </c>
      <c r="AA329">
        <f t="shared" si="89"/>
        <v>8.9714751475177185E-6</v>
      </c>
      <c r="AB329">
        <f t="shared" si="100"/>
        <v>2.0611037487700776E-5</v>
      </c>
      <c r="AC329">
        <f t="shared" si="105"/>
        <v>4.7351729713808206E-5</v>
      </c>
      <c r="AD329">
        <f t="shared" si="111"/>
        <v>1.0878570805703143E-4</v>
      </c>
      <c r="AE329">
        <f t="shared" si="117"/>
        <v>2.499239277845994E-4</v>
      </c>
      <c r="AF329">
        <f t="shared" si="123"/>
        <v>5.7417440944113431E-4</v>
      </c>
      <c r="AG329">
        <f t="shared" ref="AG329:AG360" si="129">$C$11*(EXP(-$C$7*($D329-($AG$14-1)*$C$3))-EXP(-$C$5*($D329-($AG$14-1)*$C$3)))</f>
        <v>1.319106399212849E-3</v>
      </c>
      <c r="AH329">
        <f t="shared" si="116"/>
        <v>3.0305107016837239E-3</v>
      </c>
      <c r="AI329">
        <f t="shared" si="122"/>
        <v>6.9622853156500082E-3</v>
      </c>
      <c r="AJ329">
        <f t="shared" si="128"/>
        <v>1.5995131378214355E-2</v>
      </c>
      <c r="AK329">
        <f t="shared" si="114"/>
        <v>3.6747162204232561E-2</v>
      </c>
      <c r="AL329">
        <f t="shared" si="120"/>
        <v>8.442280953932943E-2</v>
      </c>
      <c r="AM329">
        <f t="shared" si="126"/>
        <v>0.19377999836034945</v>
      </c>
    </row>
    <row r="330" spans="1:40" x14ac:dyDescent="0.2">
      <c r="A330">
        <v>316</v>
      </c>
      <c r="B330">
        <f t="shared" si="90"/>
        <v>31</v>
      </c>
      <c r="C330">
        <f t="shared" si="91"/>
        <v>5</v>
      </c>
      <c r="D330">
        <f t="shared" si="92"/>
        <v>757.33333333333337</v>
      </c>
      <c r="E330">
        <f t="shared" si="93"/>
        <v>-457.33333333333337</v>
      </c>
      <c r="F330" t="e">
        <f t="shared" si="94"/>
        <v>#N/A</v>
      </c>
      <c r="G330" t="e">
        <f t="shared" si="95"/>
        <v>#N/A</v>
      </c>
      <c r="H330">
        <f t="shared" si="96"/>
        <v>1.1200634473593949E-12</v>
      </c>
      <c r="I330">
        <f t="shared" si="101"/>
        <v>2.5732300789480898E-12</v>
      </c>
      <c r="J330">
        <f t="shared" si="106"/>
        <v>5.9117303174331239E-12</v>
      </c>
      <c r="K330">
        <f t="shared" si="112"/>
        <v>1.3581589781643058E-11</v>
      </c>
      <c r="L330">
        <f t="shared" si="118"/>
        <v>3.1202299680835846E-11</v>
      </c>
      <c r="M330">
        <f t="shared" si="124"/>
        <v>7.1684060631001298E-11</v>
      </c>
      <c r="N330">
        <f t="shared" si="88"/>
        <v>1.6468672505267783E-10</v>
      </c>
      <c r="O330">
        <f t="shared" si="99"/>
        <v>3.7835074031572008E-10</v>
      </c>
      <c r="P330">
        <f t="shared" si="104"/>
        <v>8.692217460251561E-10</v>
      </c>
      <c r="Q330">
        <f t="shared" si="109"/>
        <v>1.996947179573495E-9</v>
      </c>
      <c r="R330">
        <f t="shared" si="115"/>
        <v>4.5877798803840855E-9</v>
      </c>
      <c r="S330">
        <f t="shared" si="121"/>
        <v>1.0539950403371387E-8</v>
      </c>
      <c r="T330">
        <f t="shared" si="127"/>
        <v>2.4214447380206099E-8</v>
      </c>
      <c r="U330">
        <f t="shared" si="97"/>
        <v>5.5630191745610023E-8</v>
      </c>
      <c r="V330">
        <f t="shared" si="102"/>
        <v>1.2780461949270376E-7</v>
      </c>
      <c r="W330">
        <f t="shared" si="107"/>
        <v>2.936179123445811E-7</v>
      </c>
      <c r="X330">
        <f t="shared" si="113"/>
        <v>6.7455682581576795E-7</v>
      </c>
      <c r="Y330">
        <f t="shared" si="119"/>
        <v>1.5497246323331882E-6</v>
      </c>
      <c r="Z330">
        <f t="shared" si="125"/>
        <v>3.5603322717190373E-6</v>
      </c>
      <c r="AA330">
        <f t="shared" si="89"/>
        <v>8.1794956475330304E-6</v>
      </c>
      <c r="AB330">
        <f t="shared" si="100"/>
        <v>1.8791546390053201E-5</v>
      </c>
      <c r="AC330">
        <f t="shared" si="105"/>
        <v>4.3171636852209169E-5</v>
      </c>
      <c r="AD330">
        <f t="shared" si="111"/>
        <v>9.9182376469324112E-5</v>
      </c>
      <c r="AE330">
        <f t="shared" si="117"/>
        <v>2.2786126539001828E-4</v>
      </c>
      <c r="AF330">
        <f t="shared" si="123"/>
        <v>5.2348772144211373E-4</v>
      </c>
      <c r="AG330">
        <f t="shared" si="129"/>
        <v>1.2026589689634042E-3</v>
      </c>
      <c r="AH330">
        <f t="shared" si="116"/>
        <v>2.762984758541386E-3</v>
      </c>
      <c r="AI330">
        <f t="shared" si="122"/>
        <v>6.347672094036738E-3</v>
      </c>
      <c r="AJ330">
        <f t="shared" si="128"/>
        <v>1.4583120984961173E-2</v>
      </c>
      <c r="AK330">
        <f t="shared" si="114"/>
        <v>3.3503214172295286E-2</v>
      </c>
      <c r="AL330">
        <f t="shared" si="120"/>
        <v>7.6970174012036846E-2</v>
      </c>
      <c r="AM330">
        <f t="shared" si="126"/>
        <v>0.17680382811963441</v>
      </c>
    </row>
    <row r="331" spans="1:40" x14ac:dyDescent="0.2">
      <c r="A331">
        <v>317</v>
      </c>
      <c r="B331">
        <f t="shared" si="90"/>
        <v>31</v>
      </c>
      <c r="C331">
        <f t="shared" si="91"/>
        <v>6</v>
      </c>
      <c r="D331">
        <f t="shared" si="92"/>
        <v>760</v>
      </c>
      <c r="E331">
        <f t="shared" si="93"/>
        <v>-460</v>
      </c>
      <c r="F331" t="e">
        <f t="shared" si="94"/>
        <v>#N/A</v>
      </c>
      <c r="G331" t="e">
        <f t="shared" si="95"/>
        <v>#N/A</v>
      </c>
      <c r="H331">
        <f t="shared" si="96"/>
        <v>1.0211870335696038E-12</v>
      </c>
      <c r="I331">
        <f t="shared" si="101"/>
        <v>2.346071731211412E-12</v>
      </c>
      <c r="J331">
        <f t="shared" si="106"/>
        <v>5.3898574766951907E-12</v>
      </c>
      <c r="K331">
        <f t="shared" si="112"/>
        <v>1.2382640834296472E-11</v>
      </c>
      <c r="L331">
        <f t="shared" si="118"/>
        <v>2.8447838313750943E-11</v>
      </c>
      <c r="M331">
        <f t="shared" si="124"/>
        <v>6.5355970148454668E-11</v>
      </c>
      <c r="N331">
        <f t="shared" ref="N331:N394" si="130">$C$11*(EXP(-$C$7*($D331-($N$14-1)*$C$3))-EXP(-$C$5*($D331-($N$14-1)*$C$3)))</f>
        <v>1.5014859079753045E-10</v>
      </c>
      <c r="O331">
        <f t="shared" si="99"/>
        <v>3.4495087850849236E-10</v>
      </c>
      <c r="P331">
        <f t="shared" si="104"/>
        <v>7.924890133949747E-10</v>
      </c>
      <c r="Q331">
        <f t="shared" si="109"/>
        <v>1.8206616520800614E-9</v>
      </c>
      <c r="R331">
        <f t="shared" si="115"/>
        <v>4.182782089501102E-9</v>
      </c>
      <c r="S331">
        <f t="shared" si="121"/>
        <v>9.6095098110419535E-9</v>
      </c>
      <c r="T331">
        <f t="shared" si="127"/>
        <v>2.2076856224543524E-8</v>
      </c>
      <c r="U331">
        <f t="shared" si="97"/>
        <v>5.07192968572784E-8</v>
      </c>
      <c r="V331">
        <f t="shared" si="102"/>
        <v>1.1652234573312398E-7</v>
      </c>
      <c r="W331">
        <f t="shared" si="107"/>
        <v>2.6769805372807064E-7</v>
      </c>
      <c r="X331">
        <f t="shared" si="113"/>
        <v>6.1500862790668418E-7</v>
      </c>
      <c r="Y331">
        <f t="shared" si="119"/>
        <v>1.4129187983707839E-6</v>
      </c>
      <c r="Z331">
        <f t="shared" si="125"/>
        <v>3.2460349988658138E-6</v>
      </c>
      <c r="AA331">
        <f t="shared" si="89"/>
        <v>7.4574301269199262E-6</v>
      </c>
      <c r="AB331">
        <f t="shared" si="100"/>
        <v>1.7132675438596497E-5</v>
      </c>
      <c r="AC331">
        <f t="shared" si="105"/>
        <v>3.9360552186027815E-5</v>
      </c>
      <c r="AD331">
        <f t="shared" si="111"/>
        <v>9.0426803095730208E-5</v>
      </c>
      <c r="AE331">
        <f t="shared" si="117"/>
        <v>2.0774623992741217E-4</v>
      </c>
      <c r="AF331">
        <f t="shared" si="123"/>
        <v>4.7727552812287512E-4</v>
      </c>
      <c r="AG331">
        <f t="shared" si="129"/>
        <v>1.0964912280701756E-3</v>
      </c>
      <c r="AH331">
        <f t="shared" si="116"/>
        <v>2.5190753399057793E-3</v>
      </c>
      <c r="AI331">
        <f t="shared" si="122"/>
        <v>5.7873153981267316E-3</v>
      </c>
      <c r="AJ331">
        <f t="shared" si="128"/>
        <v>1.329575935535437E-2</v>
      </c>
      <c r="AK331">
        <f t="shared" si="114"/>
        <v>3.0545633799864007E-2</v>
      </c>
      <c r="AL331">
        <f t="shared" si="120"/>
        <v>7.0175438596235928E-2</v>
      </c>
      <c r="AM331">
        <f t="shared" si="126"/>
        <v>0.16121653858511018</v>
      </c>
    </row>
    <row r="332" spans="1:40" x14ac:dyDescent="0.2">
      <c r="A332">
        <v>318</v>
      </c>
      <c r="B332">
        <f t="shared" si="90"/>
        <v>31</v>
      </c>
      <c r="C332">
        <f t="shared" si="91"/>
        <v>7</v>
      </c>
      <c r="D332">
        <f t="shared" si="92"/>
        <v>762.66666666666674</v>
      </c>
      <c r="E332">
        <f t="shared" si="93"/>
        <v>-462.66666666666674</v>
      </c>
      <c r="F332" t="e">
        <f t="shared" si="94"/>
        <v>#N/A</v>
      </c>
      <c r="G332" t="e">
        <f t="shared" si="95"/>
        <v>#N/A</v>
      </c>
      <c r="H332">
        <f t="shared" si="96"/>
        <v>9.3103918352946013E-13</v>
      </c>
      <c r="I332">
        <f t="shared" si="101"/>
        <v>2.1389663571161472E-12</v>
      </c>
      <c r="J332">
        <f t="shared" si="106"/>
        <v>4.914054271626638E-12</v>
      </c>
      <c r="K332">
        <f t="shared" si="112"/>
        <v>1.1289532116367347E-11</v>
      </c>
      <c r="L332">
        <f t="shared" si="118"/>
        <v>2.5936533941514733E-11</v>
      </c>
      <c r="M332">
        <f t="shared" si="124"/>
        <v>5.9586507745885487E-11</v>
      </c>
      <c r="N332">
        <f t="shared" si="130"/>
        <v>1.368938468554335E-10</v>
      </c>
      <c r="O332">
        <f t="shared" si="99"/>
        <v>3.1449947338410499E-10</v>
      </c>
      <c r="P332">
        <f t="shared" si="104"/>
        <v>7.2253005544751053E-10</v>
      </c>
      <c r="Q332">
        <f t="shared" si="109"/>
        <v>1.659938172256944E-9</v>
      </c>
      <c r="R332">
        <f t="shared" si="115"/>
        <v>3.8135364957366728E-9</v>
      </c>
      <c r="S332">
        <f t="shared" si="121"/>
        <v>8.7612061987477489E-9</v>
      </c>
      <c r="T332">
        <f t="shared" si="127"/>
        <v>2.0127966296582732E-8</v>
      </c>
      <c r="U332">
        <f t="shared" si="97"/>
        <v>4.62419235486407E-8</v>
      </c>
      <c r="V332">
        <f t="shared" si="102"/>
        <v>1.0623604302444447E-7</v>
      </c>
      <c r="W332">
        <f t="shared" si="107"/>
        <v>2.440663357271468E-7</v>
      </c>
      <c r="X332">
        <f t="shared" si="113"/>
        <v>5.6071719671985519E-7</v>
      </c>
      <c r="Y332">
        <f t="shared" si="119"/>
        <v>1.2881898429812932E-6</v>
      </c>
      <c r="Z332">
        <f t="shared" si="125"/>
        <v>2.9594831071130014E-6</v>
      </c>
      <c r="AA332">
        <f t="shared" si="89"/>
        <v>6.7991067535644374E-6</v>
      </c>
      <c r="AB332">
        <f t="shared" si="100"/>
        <v>1.5620245486537402E-5</v>
      </c>
      <c r="AC332">
        <f t="shared" si="105"/>
        <v>3.5885900590070752E-5</v>
      </c>
      <c r="AD332">
        <f t="shared" si="111"/>
        <v>8.2444149950802804E-5</v>
      </c>
      <c r="AE332">
        <f t="shared" si="117"/>
        <v>1.8940691885523198E-4</v>
      </c>
      <c r="AF332">
        <f t="shared" si="123"/>
        <v>4.3514283222812383E-4</v>
      </c>
      <c r="AG332">
        <f t="shared" si="129"/>
        <v>9.9969571113839328E-4</v>
      </c>
      <c r="AH332">
        <f t="shared" si="116"/>
        <v>2.2966976377645273E-3</v>
      </c>
      <c r="AI332">
        <f t="shared" si="122"/>
        <v>5.276425596851376E-3</v>
      </c>
      <c r="AJ332">
        <f t="shared" si="128"/>
        <v>1.2122042806734849E-2</v>
      </c>
      <c r="AK332">
        <f t="shared" si="114"/>
        <v>2.7849141262599915E-2</v>
      </c>
      <c r="AL332">
        <f t="shared" si="120"/>
        <v>6.3980525512816938E-2</v>
      </c>
      <c r="AM332">
        <f t="shared" si="126"/>
        <v>0.14698797426010388</v>
      </c>
    </row>
    <row r="333" spans="1:40" x14ac:dyDescent="0.2">
      <c r="A333">
        <v>319</v>
      </c>
      <c r="B333">
        <f t="shared" si="90"/>
        <v>31</v>
      </c>
      <c r="C333">
        <f t="shared" si="91"/>
        <v>8</v>
      </c>
      <c r="D333">
        <f t="shared" si="92"/>
        <v>765.33333333333337</v>
      </c>
      <c r="E333">
        <f t="shared" si="93"/>
        <v>-465.33333333333337</v>
      </c>
      <c r="F333" t="e">
        <f t="shared" si="94"/>
        <v>#N/A</v>
      </c>
      <c r="G333" t="e">
        <f t="shared" si="95"/>
        <v>#N/A</v>
      </c>
      <c r="H333">
        <f t="shared" si="96"/>
        <v>8.488493613526909E-13</v>
      </c>
      <c r="I333">
        <f t="shared" si="101"/>
        <v>1.9501437300522396E-12</v>
      </c>
      <c r="J333">
        <f t="shared" si="106"/>
        <v>4.4802537894375795E-12</v>
      </c>
      <c r="K333">
        <f t="shared" si="112"/>
        <v>1.0292920315792361E-11</v>
      </c>
      <c r="L333">
        <f t="shared" si="118"/>
        <v>2.3646921269732499E-11</v>
      </c>
      <c r="M333">
        <f t="shared" si="124"/>
        <v>5.4326359126572243E-11</v>
      </c>
      <c r="N333">
        <f t="shared" si="130"/>
        <v>1.2480919872334339E-10</v>
      </c>
      <c r="O333">
        <f t="shared" si="99"/>
        <v>2.8673624252400524E-10</v>
      </c>
      <c r="P333">
        <f t="shared" si="104"/>
        <v>6.5874690021071151E-10</v>
      </c>
      <c r="Q333">
        <f t="shared" si="109"/>
        <v>1.5134029612628805E-9</v>
      </c>
      <c r="R333">
        <f t="shared" si="115"/>
        <v>3.4768869841006256E-9</v>
      </c>
      <c r="S333">
        <f t="shared" si="121"/>
        <v>7.9877887182939816E-9</v>
      </c>
      <c r="T333">
        <f t="shared" si="127"/>
        <v>1.8351119521536345E-8</v>
      </c>
      <c r="U333">
        <f t="shared" si="97"/>
        <v>4.2159801613485557E-8</v>
      </c>
      <c r="V333">
        <f t="shared" si="102"/>
        <v>9.6857789520824421E-8</v>
      </c>
      <c r="W333">
        <f t="shared" si="107"/>
        <v>2.2252076698244015E-7</v>
      </c>
      <c r="X333">
        <f t="shared" si="113"/>
        <v>5.1121847797081419E-7</v>
      </c>
      <c r="Y333">
        <f t="shared" si="119"/>
        <v>1.1744716493783244E-6</v>
      </c>
      <c r="Z333">
        <f t="shared" si="125"/>
        <v>2.6982273032630722E-6</v>
      </c>
      <c r="AA333">
        <f t="shared" ref="AA333:AA396" si="131">$C$11*(EXP(-$C$7*($D333-($AA$14-1)*$C$3))-EXP(-$C$5*($D333-($AA$14-1)*$C$3)))</f>
        <v>6.1988985293327553E-6</v>
      </c>
      <c r="AB333">
        <f t="shared" si="100"/>
        <v>1.4241329086876151E-5</v>
      </c>
      <c r="AC333">
        <f t="shared" si="105"/>
        <v>3.2717982590132128E-5</v>
      </c>
      <c r="AD333">
        <f t="shared" si="111"/>
        <v>7.5166185560212817E-5</v>
      </c>
      <c r="AE333">
        <f t="shared" si="117"/>
        <v>1.726865474088367E-4</v>
      </c>
      <c r="AF333">
        <f t="shared" si="123"/>
        <v>3.9672950587729612E-4</v>
      </c>
      <c r="AG333">
        <f t="shared" si="129"/>
        <v>9.1144506156007343E-4</v>
      </c>
      <c r="AH333">
        <f t="shared" si="116"/>
        <v>2.0939508857684553E-3</v>
      </c>
      <c r="AI333">
        <f t="shared" si="122"/>
        <v>4.8106358758536185E-3</v>
      </c>
      <c r="AJ333">
        <f t="shared" si="128"/>
        <v>1.105193903416554E-2</v>
      </c>
      <c r="AK333">
        <f t="shared" si="114"/>
        <v>2.5390688376146955E-2</v>
      </c>
      <c r="AL333">
        <f t="shared" si="120"/>
        <v>5.833248393983835E-2</v>
      </c>
      <c r="AM333">
        <f t="shared" si="126"/>
        <v>0.13401275045313807</v>
      </c>
    </row>
    <row r="334" spans="1:40" x14ac:dyDescent="0.2">
      <c r="A334">
        <v>320</v>
      </c>
      <c r="B334">
        <f t="shared" si="90"/>
        <v>31</v>
      </c>
      <c r="C334">
        <f t="shared" si="91"/>
        <v>9</v>
      </c>
      <c r="D334">
        <f t="shared" si="92"/>
        <v>768</v>
      </c>
      <c r="E334">
        <f t="shared" si="93"/>
        <v>-468</v>
      </c>
      <c r="F334" t="e">
        <f t="shared" si="94"/>
        <v>#N/A</v>
      </c>
      <c r="G334" t="e">
        <f t="shared" si="95"/>
        <v>#N/A</v>
      </c>
      <c r="H334">
        <f t="shared" si="96"/>
        <v>7.73915052143532E-13</v>
      </c>
      <c r="I334">
        <f t="shared" si="101"/>
        <v>1.7779898946094333E-12</v>
      </c>
      <c r="J334">
        <f t="shared" si="106"/>
        <v>4.0847481342784159E-12</v>
      </c>
      <c r="K334">
        <f t="shared" si="112"/>
        <v>9.3842869248456497E-12</v>
      </c>
      <c r="L334">
        <f t="shared" si="118"/>
        <v>2.1559429906780766E-11</v>
      </c>
      <c r="M334">
        <f t="shared" si="124"/>
        <v>4.9530563337185893E-11</v>
      </c>
      <c r="N334">
        <f t="shared" si="130"/>
        <v>1.1379135325500378E-10</v>
      </c>
      <c r="O334">
        <f t="shared" si="99"/>
        <v>2.6142388059381872E-10</v>
      </c>
      <c r="P334">
        <f t="shared" si="104"/>
        <v>6.0059436319012189E-10</v>
      </c>
      <c r="Q334">
        <f t="shared" si="109"/>
        <v>1.3798035140339697E-9</v>
      </c>
      <c r="R334">
        <f t="shared" si="115"/>
        <v>3.1699560535798992E-9</v>
      </c>
      <c r="S334">
        <f t="shared" si="121"/>
        <v>7.2826466083202471E-9</v>
      </c>
      <c r="T334">
        <f t="shared" si="127"/>
        <v>1.6731128358004412E-8</v>
      </c>
      <c r="U334">
        <f t="shared" si="97"/>
        <v>3.8438039244167821E-8</v>
      </c>
      <c r="V334">
        <f t="shared" si="102"/>
        <v>8.8307424898174111E-8</v>
      </c>
      <c r="W334">
        <f t="shared" si="107"/>
        <v>2.0287718742911363E-7</v>
      </c>
      <c r="X334">
        <f t="shared" si="113"/>
        <v>4.6608938293249603E-7</v>
      </c>
      <c r="Y334">
        <f t="shared" si="119"/>
        <v>1.0707922149122809E-6</v>
      </c>
      <c r="Z334">
        <f t="shared" si="125"/>
        <v>2.4600345116267376E-6</v>
      </c>
      <c r="AA334">
        <f t="shared" si="131"/>
        <v>5.6516751934831363E-6</v>
      </c>
      <c r="AB334">
        <f t="shared" si="100"/>
        <v>1.2984139995463257E-5</v>
      </c>
      <c r="AC334">
        <f t="shared" si="105"/>
        <v>2.9829720507679708E-5</v>
      </c>
      <c r="AD334">
        <f t="shared" si="111"/>
        <v>6.8530701754386002E-5</v>
      </c>
      <c r="AE334">
        <f t="shared" si="117"/>
        <v>1.5744220874411129E-4</v>
      </c>
      <c r="AF334">
        <f t="shared" si="123"/>
        <v>3.6170721238292089E-4</v>
      </c>
      <c r="AG334">
        <f t="shared" si="129"/>
        <v>8.3098495970964812E-4</v>
      </c>
      <c r="AH334">
        <f t="shared" si="116"/>
        <v>1.9091021124915007E-3</v>
      </c>
      <c r="AI334">
        <f t="shared" si="122"/>
        <v>4.3859649122807032E-3</v>
      </c>
      <c r="AJ334">
        <f t="shared" si="128"/>
        <v>1.0076301359623119E-2</v>
      </c>
      <c r="AK334">
        <f t="shared" si="114"/>
        <v>2.3149261592506919E-2</v>
      </c>
      <c r="AL334">
        <f t="shared" si="120"/>
        <v>5.3183037421416487E-2</v>
      </c>
      <c r="AM334">
        <f t="shared" si="126"/>
        <v>0.12218251846832767</v>
      </c>
    </row>
    <row r="335" spans="1:40" s="1" customFormat="1" x14ac:dyDescent="0.2">
      <c r="A335" s="1">
        <v>321</v>
      </c>
      <c r="B335" s="1">
        <f t="shared" ref="B335:B398" si="132">FLOOR(A335-1,10)/10</f>
        <v>32</v>
      </c>
      <c r="C335" s="1">
        <f t="shared" ref="C335:C398" si="133">MOD(A335-1,10)</f>
        <v>0</v>
      </c>
      <c r="D335" s="1">
        <f t="shared" ref="D335:D398" si="134">(B335+C335/9)*$C$3</f>
        <v>768</v>
      </c>
      <c r="E335" s="1">
        <f t="shared" ref="E335:E398" si="135">$G$11-D335</f>
        <v>-468</v>
      </c>
      <c r="F335" s="1" t="e">
        <f t="shared" ref="F335:F398" si="136">IF(E335&lt;0,NA(),D335)</f>
        <v>#N/A</v>
      </c>
      <c r="G335" s="1" t="e">
        <f t="shared" ref="G335:G398" si="137">IF(E335&lt;0,NA(),SUM(H335:AZ335))</f>
        <v>#N/A</v>
      </c>
      <c r="H335" s="1">
        <f t="shared" ref="H335:H398" si="138">$C$10*(EXP(-$C$7*D335)-EXP(-$C$5*D335))</f>
        <v>7.73915052143532E-13</v>
      </c>
      <c r="I335" s="1">
        <f t="shared" si="101"/>
        <v>1.7779898946094333E-12</v>
      </c>
      <c r="J335" s="1">
        <f t="shared" si="106"/>
        <v>4.0847481342784159E-12</v>
      </c>
      <c r="K335" s="1">
        <f t="shared" si="112"/>
        <v>9.3842869248456497E-12</v>
      </c>
      <c r="L335" s="1">
        <f t="shared" si="118"/>
        <v>2.1559429906780766E-11</v>
      </c>
      <c r="M335" s="1">
        <f t="shared" si="124"/>
        <v>4.9530563337185893E-11</v>
      </c>
      <c r="N335" s="1">
        <f t="shared" si="130"/>
        <v>1.1379135325500378E-10</v>
      </c>
      <c r="O335" s="1">
        <f t="shared" si="99"/>
        <v>2.6142388059381872E-10</v>
      </c>
      <c r="P335" s="1">
        <f t="shared" si="104"/>
        <v>6.0059436319012189E-10</v>
      </c>
      <c r="Q335" s="1">
        <f t="shared" si="109"/>
        <v>1.3798035140339697E-9</v>
      </c>
      <c r="R335" s="1">
        <f t="shared" si="115"/>
        <v>3.1699560535798992E-9</v>
      </c>
      <c r="S335" s="1">
        <f t="shared" si="121"/>
        <v>7.2826466083202471E-9</v>
      </c>
      <c r="T335" s="1">
        <f t="shared" si="127"/>
        <v>1.6731128358004412E-8</v>
      </c>
      <c r="U335" s="1">
        <f t="shared" si="97"/>
        <v>3.8438039244167821E-8</v>
      </c>
      <c r="V335" s="1">
        <f t="shared" si="102"/>
        <v>8.8307424898174111E-8</v>
      </c>
      <c r="W335" s="1">
        <f t="shared" si="107"/>
        <v>2.0287718742911363E-7</v>
      </c>
      <c r="X335" s="1">
        <f t="shared" si="113"/>
        <v>4.6608938293249603E-7</v>
      </c>
      <c r="Y335" s="1">
        <f t="shared" si="119"/>
        <v>1.0707922149122809E-6</v>
      </c>
      <c r="Z335" s="1">
        <f t="shared" si="125"/>
        <v>2.4600345116267376E-6</v>
      </c>
      <c r="AA335" s="1">
        <f t="shared" si="131"/>
        <v>5.6516751934831363E-6</v>
      </c>
      <c r="AB335" s="1">
        <f t="shared" si="100"/>
        <v>1.2984139995463257E-5</v>
      </c>
      <c r="AC335" s="1">
        <f t="shared" si="105"/>
        <v>2.9829720507679708E-5</v>
      </c>
      <c r="AD335" s="1">
        <f t="shared" si="111"/>
        <v>6.8530701754386002E-5</v>
      </c>
      <c r="AE335" s="1">
        <f t="shared" si="117"/>
        <v>1.5744220874411129E-4</v>
      </c>
      <c r="AF335" s="1">
        <f t="shared" si="123"/>
        <v>3.6170721238292089E-4</v>
      </c>
      <c r="AG335" s="1">
        <f t="shared" si="129"/>
        <v>8.3098495970964812E-4</v>
      </c>
      <c r="AH335" s="1">
        <f t="shared" si="116"/>
        <v>1.9091021124915007E-3</v>
      </c>
      <c r="AI335" s="1">
        <f t="shared" si="122"/>
        <v>4.3859649122807032E-3</v>
      </c>
      <c r="AJ335" s="1">
        <f t="shared" si="128"/>
        <v>1.0076301359623119E-2</v>
      </c>
      <c r="AK335" s="1">
        <f t="shared" si="114"/>
        <v>2.3149261592506919E-2</v>
      </c>
      <c r="AL335" s="1">
        <f t="shared" si="120"/>
        <v>5.3183037421416487E-2</v>
      </c>
      <c r="AM335" s="1">
        <f t="shared" si="126"/>
        <v>0.12218251846832767</v>
      </c>
      <c r="AN335" s="1">
        <f t="shared" ref="AN335:AN366" si="139">$C$11*(EXP(-$C$7*($D335-($AN$14-1)*$C$3))-EXP(-$C$5*($D335-($AN$14-1)*$C$3)))</f>
        <v>0</v>
      </c>
    </row>
    <row r="336" spans="1:40" x14ac:dyDescent="0.2">
      <c r="A336">
        <v>322</v>
      </c>
      <c r="B336">
        <f t="shared" si="132"/>
        <v>32</v>
      </c>
      <c r="C336">
        <f t="shared" si="133"/>
        <v>1</v>
      </c>
      <c r="D336">
        <f t="shared" si="134"/>
        <v>770.66666666666674</v>
      </c>
      <c r="E336">
        <f t="shared" si="135"/>
        <v>-470.66666666666674</v>
      </c>
      <c r="F336" t="e">
        <f t="shared" si="136"/>
        <v>#N/A</v>
      </c>
      <c r="G336" t="e">
        <f t="shared" si="137"/>
        <v>#N/A</v>
      </c>
      <c r="H336">
        <f t="shared" si="138"/>
        <v>7.0559575727295899E-13</v>
      </c>
      <c r="I336">
        <f t="shared" si="101"/>
        <v>1.6210333713446704E-12</v>
      </c>
      <c r="J336">
        <f t="shared" si="106"/>
        <v>3.7241567341178421E-12</v>
      </c>
      <c r="K336">
        <f t="shared" si="112"/>
        <v>8.5558654284645904E-12</v>
      </c>
      <c r="L336">
        <f t="shared" si="118"/>
        <v>1.9656217086506555E-11</v>
      </c>
      <c r="M336">
        <f t="shared" si="124"/>
        <v>4.5158128465469395E-11</v>
      </c>
      <c r="N336">
        <f t="shared" si="130"/>
        <v>1.0374613576605896E-10</v>
      </c>
      <c r="O336">
        <f t="shared" si="99"/>
        <v>2.38346030983542E-10</v>
      </c>
      <c r="P336">
        <f t="shared" si="104"/>
        <v>5.475753874217342E-10</v>
      </c>
      <c r="Q336">
        <f t="shared" si="109"/>
        <v>1.2579978935364204E-9</v>
      </c>
      <c r="R336">
        <f t="shared" si="115"/>
        <v>2.8901202217900425E-9</v>
      </c>
      <c r="S336">
        <f t="shared" si="121"/>
        <v>6.6397526890277767E-9</v>
      </c>
      <c r="T336">
        <f t="shared" si="127"/>
        <v>1.5254145982946695E-8</v>
      </c>
      <c r="U336">
        <f t="shared" si="97"/>
        <v>3.5044824794991002E-8</v>
      </c>
      <c r="V336">
        <f t="shared" si="102"/>
        <v>8.0511865186330943E-8</v>
      </c>
      <c r="W336">
        <f t="shared" si="107"/>
        <v>1.8496769419456248E-7</v>
      </c>
      <c r="X336">
        <f t="shared" si="113"/>
        <v>4.2494417209777718E-7</v>
      </c>
      <c r="Y336">
        <f t="shared" si="119"/>
        <v>9.7626534290858719E-7</v>
      </c>
      <c r="Z336">
        <f t="shared" si="125"/>
        <v>2.2428687868794212E-6</v>
      </c>
      <c r="AA336">
        <f t="shared" si="131"/>
        <v>5.1527593719251736E-6</v>
      </c>
      <c r="AB336">
        <f t="shared" si="100"/>
        <v>1.1837932428452007E-5</v>
      </c>
      <c r="AC336">
        <f t="shared" si="105"/>
        <v>2.7196427014257753E-5</v>
      </c>
      <c r="AD336">
        <f t="shared" si="111"/>
        <v>6.2480981946149621E-5</v>
      </c>
      <c r="AE336">
        <f t="shared" si="117"/>
        <v>1.435436023602829E-4</v>
      </c>
      <c r="AF336">
        <f t="shared" si="123"/>
        <v>3.29776599803211E-4</v>
      </c>
      <c r="AG336">
        <f t="shared" si="129"/>
        <v>7.5762767542092804E-4</v>
      </c>
      <c r="AH336">
        <f t="shared" si="116"/>
        <v>1.7405713289124955E-3</v>
      </c>
      <c r="AI336">
        <f t="shared" si="122"/>
        <v>3.998782844553574E-3</v>
      </c>
      <c r="AJ336">
        <f t="shared" si="128"/>
        <v>9.1867905510581074E-3</v>
      </c>
      <c r="AK336">
        <f t="shared" si="114"/>
        <v>2.1105702387405507E-2</v>
      </c>
      <c r="AL336">
        <f t="shared" si="120"/>
        <v>4.8488171226939228E-2</v>
      </c>
      <c r="AM336">
        <f t="shared" si="126"/>
        <v>0.11139656241541207</v>
      </c>
      <c r="AN336">
        <f t="shared" si="139"/>
        <v>0.21171434591476873</v>
      </c>
    </row>
    <row r="337" spans="1:41" x14ac:dyDescent="0.2">
      <c r="A337">
        <v>323</v>
      </c>
      <c r="B337">
        <f t="shared" si="132"/>
        <v>32</v>
      </c>
      <c r="C337">
        <f t="shared" si="133"/>
        <v>2</v>
      </c>
      <c r="D337">
        <f t="shared" si="134"/>
        <v>773.33333333333326</v>
      </c>
      <c r="E337">
        <f t="shared" si="135"/>
        <v>-473.33333333333326</v>
      </c>
      <c r="F337" t="e">
        <f t="shared" si="136"/>
        <v>#N/A</v>
      </c>
      <c r="G337" t="e">
        <f t="shared" si="137"/>
        <v>#N/A</v>
      </c>
      <c r="H337">
        <f t="shared" si="138"/>
        <v>6.433075197370269E-13</v>
      </c>
      <c r="I337">
        <f t="shared" si="101"/>
        <v>1.4779325793582911E-12</v>
      </c>
      <c r="J337">
        <f t="shared" si="106"/>
        <v>3.3953974454107761E-12</v>
      </c>
      <c r="K337">
        <f t="shared" si="112"/>
        <v>7.8005749202089874E-12</v>
      </c>
      <c r="L337">
        <f t="shared" si="118"/>
        <v>1.7921015157750386E-11</v>
      </c>
      <c r="M337">
        <f t="shared" si="124"/>
        <v>4.1171681263169599E-11</v>
      </c>
      <c r="N337">
        <f t="shared" si="130"/>
        <v>9.4587685078930344E-11</v>
      </c>
      <c r="O337">
        <f t="shared" si="99"/>
        <v>2.173054365062898E-10</v>
      </c>
      <c r="P337">
        <f t="shared" si="104"/>
        <v>4.992367948933754E-10</v>
      </c>
      <c r="Q337">
        <f t="shared" si="109"/>
        <v>1.1469449700960251E-9</v>
      </c>
      <c r="R337">
        <f t="shared" si="115"/>
        <v>2.6349876008428556E-9</v>
      </c>
      <c r="S337">
        <f t="shared" si="121"/>
        <v>6.0536118450515453E-9</v>
      </c>
      <c r="T337">
        <f t="shared" si="127"/>
        <v>1.3907547936402554E-8</v>
      </c>
      <c r="U337">
        <f t="shared" ref="U337:U400" si="140">$C$11*(EXP(-$C$7*($D337-($U$14-1)*$C$3))-EXP(-$C$5*($D337-($U$14-1)*$C$3)))</f>
        <v>3.1951154873176046E-8</v>
      </c>
      <c r="V337">
        <f t="shared" si="102"/>
        <v>7.340447808614566E-8</v>
      </c>
      <c r="W337">
        <f t="shared" si="107"/>
        <v>1.6863920645394284E-7</v>
      </c>
      <c r="X337">
        <f t="shared" si="113"/>
        <v>3.8743115808329911E-7</v>
      </c>
      <c r="Y337">
        <f t="shared" si="119"/>
        <v>8.9008306792976397E-7</v>
      </c>
      <c r="Z337">
        <f t="shared" si="125"/>
        <v>2.0448739118832644E-6</v>
      </c>
      <c r="AA337">
        <f t="shared" si="131"/>
        <v>4.6978865975133163E-6</v>
      </c>
      <c r="AB337">
        <f t="shared" si="100"/>
        <v>1.079290921305233E-5</v>
      </c>
      <c r="AC337">
        <f t="shared" si="105"/>
        <v>2.4795594117331113E-5</v>
      </c>
      <c r="AD337">
        <f t="shared" si="111"/>
        <v>5.6965316347504813E-5</v>
      </c>
      <c r="AE337">
        <f t="shared" si="117"/>
        <v>1.30871930360529E-4</v>
      </c>
      <c r="AF337">
        <f t="shared" si="123"/>
        <v>3.0066474224085241E-4</v>
      </c>
      <c r="AG337">
        <f t="shared" si="129"/>
        <v>6.9074618963534942E-4</v>
      </c>
      <c r="AH337">
        <f t="shared" si="116"/>
        <v>1.5869180235091906E-3</v>
      </c>
      <c r="AI337">
        <f t="shared" si="122"/>
        <v>3.6457802462403067E-3</v>
      </c>
      <c r="AJ337">
        <f t="shared" si="128"/>
        <v>8.3758035430738526E-3</v>
      </c>
      <c r="AK337">
        <f t="shared" ref="AK337:AK368" si="141">$C$11*(EXP(-$C$7*($D337-($AK$14-1)*$C$3))-EXP(-$C$5*($D337-($AK$14-1)*$C$3)))</f>
        <v>1.9242543503414547E-2</v>
      </c>
      <c r="AL337">
        <f t="shared" si="120"/>
        <v>4.4207756136662314E-2</v>
      </c>
      <c r="AM337">
        <f t="shared" si="126"/>
        <v>0.10156275308960366</v>
      </c>
      <c r="AN337">
        <f t="shared" si="139"/>
        <v>0.22636765044372925</v>
      </c>
    </row>
    <row r="338" spans="1:41" x14ac:dyDescent="0.2">
      <c r="A338">
        <v>324</v>
      </c>
      <c r="B338">
        <f t="shared" si="132"/>
        <v>32</v>
      </c>
      <c r="C338">
        <f t="shared" si="133"/>
        <v>3</v>
      </c>
      <c r="D338">
        <f t="shared" si="134"/>
        <v>776</v>
      </c>
      <c r="E338">
        <f t="shared" si="135"/>
        <v>-476</v>
      </c>
      <c r="F338" t="e">
        <f t="shared" si="136"/>
        <v>#N/A</v>
      </c>
      <c r="G338" t="e">
        <f t="shared" si="137"/>
        <v>#N/A</v>
      </c>
      <c r="H338">
        <f t="shared" si="138"/>
        <v>5.8651793280285502E-13</v>
      </c>
      <c r="I338">
        <f t="shared" si="101"/>
        <v>1.3474643691737975E-12</v>
      </c>
      <c r="J338">
        <f t="shared" si="106"/>
        <v>3.0956602085741175E-12</v>
      </c>
      <c r="K338">
        <f t="shared" si="112"/>
        <v>7.1119595784377348E-12</v>
      </c>
      <c r="L338">
        <f t="shared" si="118"/>
        <v>1.6338992537113667E-11</v>
      </c>
      <c r="M338">
        <f t="shared" si="124"/>
        <v>3.7537147699382605E-11</v>
      </c>
      <c r="N338">
        <f t="shared" si="130"/>
        <v>8.6237719627123077E-11</v>
      </c>
      <c r="O338">
        <f t="shared" si="99"/>
        <v>1.981222533487436E-10</v>
      </c>
      <c r="P338">
        <f t="shared" si="104"/>
        <v>4.5516541302001529E-10</v>
      </c>
      <c r="Q338">
        <f t="shared" si="109"/>
        <v>1.0456955223752753E-9</v>
      </c>
      <c r="R338">
        <f t="shared" si="115"/>
        <v>2.402377452760488E-9</v>
      </c>
      <c r="S338">
        <f t="shared" si="121"/>
        <v>5.5192140561358803E-9</v>
      </c>
      <c r="T338">
        <f t="shared" si="127"/>
        <v>1.2679824214319598E-8</v>
      </c>
      <c r="U338">
        <f t="shared" si="140"/>
        <v>2.9130586433280992E-8</v>
      </c>
      <c r="V338">
        <f t="shared" si="102"/>
        <v>6.6924513432017646E-8</v>
      </c>
      <c r="W338">
        <f t="shared" si="107"/>
        <v>1.5375215697667134E-7</v>
      </c>
      <c r="X338">
        <f t="shared" si="113"/>
        <v>3.532296995926965E-7</v>
      </c>
      <c r="Y338">
        <f t="shared" si="119"/>
        <v>8.1150874971645335E-7</v>
      </c>
      <c r="Z338">
        <f t="shared" si="125"/>
        <v>1.8643575317299811E-6</v>
      </c>
      <c r="AA338">
        <f t="shared" si="131"/>
        <v>4.2831688596491243E-6</v>
      </c>
      <c r="AB338">
        <f t="shared" si="100"/>
        <v>9.8401380465069519E-6</v>
      </c>
      <c r="AC338">
        <f t="shared" si="105"/>
        <v>2.2606700773932549E-5</v>
      </c>
      <c r="AD338">
        <f t="shared" si="111"/>
        <v>5.1936559981853035E-5</v>
      </c>
      <c r="AE338">
        <f t="shared" si="117"/>
        <v>1.1931888203071885E-4</v>
      </c>
      <c r="AF338">
        <f t="shared" si="123"/>
        <v>2.7412280701754406E-4</v>
      </c>
      <c r="AG338">
        <f t="shared" si="129"/>
        <v>6.297688349764446E-4</v>
      </c>
      <c r="AH338">
        <f t="shared" si="116"/>
        <v>1.4468288495316827E-3</v>
      </c>
      <c r="AI338">
        <f t="shared" si="122"/>
        <v>3.3239398388385934E-3</v>
      </c>
      <c r="AJ338">
        <f t="shared" si="128"/>
        <v>7.6364084499660045E-3</v>
      </c>
      <c r="AK338">
        <f t="shared" si="141"/>
        <v>1.7543859649122806E-2</v>
      </c>
      <c r="AL338">
        <f t="shared" si="120"/>
        <v>4.0305205438492468E-2</v>
      </c>
      <c r="AM338">
        <f t="shared" si="126"/>
        <v>9.2597046304671707E-2</v>
      </c>
      <c r="AN338">
        <f t="shared" si="139"/>
        <v>0.21163565845759974</v>
      </c>
    </row>
    <row r="339" spans="1:41" x14ac:dyDescent="0.2">
      <c r="A339">
        <v>325</v>
      </c>
      <c r="B339">
        <f t="shared" si="132"/>
        <v>32</v>
      </c>
      <c r="C339">
        <f t="shared" si="133"/>
        <v>4</v>
      </c>
      <c r="D339">
        <f t="shared" si="134"/>
        <v>778.66666666666663</v>
      </c>
      <c r="E339">
        <f t="shared" si="135"/>
        <v>-478.66666666666663</v>
      </c>
      <c r="F339" t="e">
        <f t="shared" si="136"/>
        <v>#N/A</v>
      </c>
      <c r="G339" t="e">
        <f t="shared" si="137"/>
        <v>#N/A</v>
      </c>
      <c r="H339">
        <f t="shared" si="138"/>
        <v>5.3474158927904054E-13</v>
      </c>
      <c r="I339">
        <f t="shared" si="101"/>
        <v>1.2285135679066682E-12</v>
      </c>
      <c r="J339">
        <f t="shared" si="106"/>
        <v>2.8223830290918461E-12</v>
      </c>
      <c r="K339">
        <f t="shared" si="112"/>
        <v>6.4841334853787052E-12</v>
      </c>
      <c r="L339">
        <f t="shared" si="118"/>
        <v>1.489662693647142E-11</v>
      </c>
      <c r="M339">
        <f t="shared" si="124"/>
        <v>3.4223461713858491E-11</v>
      </c>
      <c r="N339">
        <f t="shared" si="130"/>
        <v>7.8624868346026531E-11</v>
      </c>
      <c r="O339">
        <f t="shared" si="99"/>
        <v>1.8063251386187825E-10</v>
      </c>
      <c r="P339">
        <f t="shared" si="104"/>
        <v>4.1498454306423739E-10</v>
      </c>
      <c r="Q339">
        <f t="shared" si="109"/>
        <v>9.5338412393417152E-10</v>
      </c>
      <c r="R339">
        <f t="shared" si="115"/>
        <v>2.1903015496869447E-9</v>
      </c>
      <c r="S339">
        <f t="shared" si="121"/>
        <v>5.0319915741456996E-9</v>
      </c>
      <c r="T339">
        <f t="shared" si="127"/>
        <v>1.1560480887160213E-8</v>
      </c>
      <c r="U339">
        <f t="shared" si="140"/>
        <v>2.6559010756111206E-8</v>
      </c>
      <c r="V339">
        <f t="shared" si="102"/>
        <v>6.1016583931787004E-8</v>
      </c>
      <c r="W339">
        <f t="shared" si="107"/>
        <v>1.4017929917996454E-7</v>
      </c>
      <c r="X339">
        <f t="shared" si="113"/>
        <v>3.2204746074532494E-7</v>
      </c>
      <c r="Y339">
        <f t="shared" si="119"/>
        <v>7.3987077677825417E-7</v>
      </c>
      <c r="Z339">
        <f t="shared" si="125"/>
        <v>1.6997766883911151E-6</v>
      </c>
      <c r="AA339">
        <f t="shared" si="131"/>
        <v>3.905061371634364E-6</v>
      </c>
      <c r="AB339">
        <f t="shared" si="100"/>
        <v>8.9714751475177185E-6</v>
      </c>
      <c r="AC339">
        <f t="shared" si="105"/>
        <v>2.0611037487700776E-5</v>
      </c>
      <c r="AD339">
        <f t="shared" si="111"/>
        <v>4.7351729713808206E-5</v>
      </c>
      <c r="AE339">
        <f t="shared" si="117"/>
        <v>1.0878570805703143E-4</v>
      </c>
      <c r="AF339">
        <f t="shared" si="123"/>
        <v>2.499239277845994E-4</v>
      </c>
      <c r="AG339">
        <f t="shared" si="129"/>
        <v>5.7417440944113431E-4</v>
      </c>
      <c r="AH339">
        <f t="shared" ref="AH339:AH370" si="142">$C$11*(EXP(-$C$7*($D339-($AH$14-1)*$C$3))-EXP(-$C$5*($D339-($AH$14-1)*$C$3)))</f>
        <v>1.319106399212849E-3</v>
      </c>
      <c r="AI339">
        <f t="shared" si="122"/>
        <v>3.0305107016837239E-3</v>
      </c>
      <c r="AJ339">
        <f t="shared" si="128"/>
        <v>6.9622853156500082E-3</v>
      </c>
      <c r="AK339">
        <f t="shared" si="141"/>
        <v>1.5995131378214355E-2</v>
      </c>
      <c r="AL339">
        <f t="shared" si="120"/>
        <v>3.6747162204232561E-2</v>
      </c>
      <c r="AM339">
        <f t="shared" si="126"/>
        <v>8.442280953932943E-2</v>
      </c>
      <c r="AN339">
        <f t="shared" si="139"/>
        <v>0.19377999836034945</v>
      </c>
    </row>
    <row r="340" spans="1:41" x14ac:dyDescent="0.2">
      <c r="A340">
        <v>326</v>
      </c>
      <c r="B340">
        <f t="shared" si="132"/>
        <v>32</v>
      </c>
      <c r="C340">
        <f t="shared" si="133"/>
        <v>5</v>
      </c>
      <c r="D340">
        <f t="shared" si="134"/>
        <v>781.33333333333337</v>
      </c>
      <c r="E340">
        <f t="shared" si="135"/>
        <v>-481.33333333333337</v>
      </c>
      <c r="F340" t="e">
        <f t="shared" si="136"/>
        <v>#N/A</v>
      </c>
      <c r="G340" t="e">
        <f t="shared" si="137"/>
        <v>#N/A</v>
      </c>
      <c r="H340">
        <f t="shared" si="138"/>
        <v>4.875359325130598E-13</v>
      </c>
      <c r="I340">
        <f t="shared" si="101"/>
        <v>1.1200634473593949E-12</v>
      </c>
      <c r="J340">
        <f t="shared" si="106"/>
        <v>2.5732300789480898E-12</v>
      </c>
      <c r="K340">
        <f t="shared" si="112"/>
        <v>5.9117303174331239E-12</v>
      </c>
      <c r="L340">
        <f t="shared" si="118"/>
        <v>1.3581589781643058E-11</v>
      </c>
      <c r="M340">
        <f t="shared" si="124"/>
        <v>3.1202299680835846E-11</v>
      </c>
      <c r="N340">
        <f t="shared" si="130"/>
        <v>7.1684060631001298E-11</v>
      </c>
      <c r="O340">
        <f t="shared" si="99"/>
        <v>1.6468672505267783E-10</v>
      </c>
      <c r="P340">
        <f t="shared" si="104"/>
        <v>3.7835074031572008E-10</v>
      </c>
      <c r="Q340">
        <f t="shared" si="109"/>
        <v>8.692217460251561E-10</v>
      </c>
      <c r="R340">
        <f t="shared" si="115"/>
        <v>1.996947179573495E-9</v>
      </c>
      <c r="S340">
        <f t="shared" si="121"/>
        <v>4.5877798803840855E-9</v>
      </c>
      <c r="T340">
        <f t="shared" si="127"/>
        <v>1.0539950403371387E-8</v>
      </c>
      <c r="U340">
        <f t="shared" si="140"/>
        <v>2.4214447380206099E-8</v>
      </c>
      <c r="V340">
        <f t="shared" si="102"/>
        <v>5.5630191745610023E-8</v>
      </c>
      <c r="W340">
        <f t="shared" si="107"/>
        <v>1.2780461949270376E-7</v>
      </c>
      <c r="X340">
        <f t="shared" si="113"/>
        <v>2.936179123445811E-7</v>
      </c>
      <c r="Y340">
        <f t="shared" si="119"/>
        <v>6.7455682581576795E-7</v>
      </c>
      <c r="Z340">
        <f t="shared" si="125"/>
        <v>1.5497246323331882E-6</v>
      </c>
      <c r="AA340">
        <f t="shared" si="131"/>
        <v>3.5603322717190373E-6</v>
      </c>
      <c r="AB340">
        <f t="shared" si="100"/>
        <v>8.1794956475330304E-6</v>
      </c>
      <c r="AC340">
        <f t="shared" si="105"/>
        <v>1.8791546390053201E-5</v>
      </c>
      <c r="AD340">
        <f t="shared" si="111"/>
        <v>4.3171636852209169E-5</v>
      </c>
      <c r="AE340">
        <f t="shared" si="117"/>
        <v>9.9182376469324112E-5</v>
      </c>
      <c r="AF340">
        <f t="shared" si="123"/>
        <v>2.2786126539001828E-4</v>
      </c>
      <c r="AG340">
        <f t="shared" si="129"/>
        <v>5.2348772144211373E-4</v>
      </c>
      <c r="AH340">
        <f t="shared" si="142"/>
        <v>1.2026589689634042E-3</v>
      </c>
      <c r="AI340">
        <f t="shared" si="122"/>
        <v>2.762984758541386E-3</v>
      </c>
      <c r="AJ340">
        <f t="shared" si="128"/>
        <v>6.347672094036738E-3</v>
      </c>
      <c r="AK340">
        <f t="shared" si="141"/>
        <v>1.4583120984961173E-2</v>
      </c>
      <c r="AL340">
        <f t="shared" si="120"/>
        <v>3.3503214172295286E-2</v>
      </c>
      <c r="AM340">
        <f t="shared" si="126"/>
        <v>7.6970174012036846E-2</v>
      </c>
      <c r="AN340">
        <f t="shared" si="139"/>
        <v>0.17680382811963441</v>
      </c>
    </row>
    <row r="341" spans="1:41" x14ac:dyDescent="0.2">
      <c r="A341">
        <v>327</v>
      </c>
      <c r="B341">
        <f t="shared" si="132"/>
        <v>32</v>
      </c>
      <c r="C341">
        <f t="shared" si="133"/>
        <v>6</v>
      </c>
      <c r="D341">
        <f t="shared" si="134"/>
        <v>784</v>
      </c>
      <c r="E341">
        <f t="shared" si="135"/>
        <v>-484</v>
      </c>
      <c r="F341" t="e">
        <f t="shared" si="136"/>
        <v>#N/A</v>
      </c>
      <c r="G341" t="e">
        <f t="shared" si="137"/>
        <v>#N/A</v>
      </c>
      <c r="H341">
        <f t="shared" si="138"/>
        <v>4.4449747365235984E-13</v>
      </c>
      <c r="I341">
        <f t="shared" si="101"/>
        <v>1.0211870335696038E-12</v>
      </c>
      <c r="J341">
        <f t="shared" si="106"/>
        <v>2.346071731211412E-12</v>
      </c>
      <c r="K341">
        <f t="shared" si="112"/>
        <v>5.3898574766951907E-12</v>
      </c>
      <c r="L341">
        <f t="shared" si="118"/>
        <v>1.2382640834296472E-11</v>
      </c>
      <c r="M341">
        <f t="shared" si="124"/>
        <v>2.8447838313750943E-11</v>
      </c>
      <c r="N341">
        <f t="shared" si="130"/>
        <v>6.5355970148454668E-11</v>
      </c>
      <c r="O341">
        <f t="shared" ref="O341:O404" si="143">$C$11*(EXP(-$C$7*($D341-($O$14-1)*$C$3))-EXP(-$C$5*($D341-($O$14-1)*$C$3)))</f>
        <v>1.5014859079753045E-10</v>
      </c>
      <c r="P341">
        <f t="shared" si="104"/>
        <v>3.4495087850849236E-10</v>
      </c>
      <c r="Q341">
        <f t="shared" si="109"/>
        <v>7.924890133949747E-10</v>
      </c>
      <c r="R341">
        <f t="shared" si="115"/>
        <v>1.8206616520800614E-9</v>
      </c>
      <c r="S341">
        <f t="shared" si="121"/>
        <v>4.182782089501102E-9</v>
      </c>
      <c r="T341">
        <f t="shared" si="127"/>
        <v>9.6095098110419535E-9</v>
      </c>
      <c r="U341">
        <f t="shared" si="140"/>
        <v>2.2076856224543524E-8</v>
      </c>
      <c r="V341">
        <f t="shared" si="102"/>
        <v>5.07192968572784E-8</v>
      </c>
      <c r="W341">
        <f t="shared" si="107"/>
        <v>1.1652234573312398E-7</v>
      </c>
      <c r="X341">
        <f t="shared" si="113"/>
        <v>2.6769805372807064E-7</v>
      </c>
      <c r="Y341">
        <f t="shared" si="119"/>
        <v>6.1500862790668418E-7</v>
      </c>
      <c r="Z341">
        <f t="shared" si="125"/>
        <v>1.4129187983707839E-6</v>
      </c>
      <c r="AA341">
        <f t="shared" si="131"/>
        <v>3.2460349988658138E-6</v>
      </c>
      <c r="AB341">
        <f t="shared" si="100"/>
        <v>7.4574301269199262E-6</v>
      </c>
      <c r="AC341">
        <f t="shared" si="105"/>
        <v>1.7132675438596497E-5</v>
      </c>
      <c r="AD341">
        <f t="shared" si="111"/>
        <v>3.9360552186027815E-5</v>
      </c>
      <c r="AE341">
        <f t="shared" si="117"/>
        <v>9.0426803095730208E-5</v>
      </c>
      <c r="AF341">
        <f t="shared" si="123"/>
        <v>2.0774623992741217E-4</v>
      </c>
      <c r="AG341">
        <f t="shared" si="129"/>
        <v>4.7727552812287512E-4</v>
      </c>
      <c r="AH341">
        <f t="shared" si="142"/>
        <v>1.0964912280701756E-3</v>
      </c>
      <c r="AI341">
        <f t="shared" si="122"/>
        <v>2.5190753399057793E-3</v>
      </c>
      <c r="AJ341">
        <f t="shared" si="128"/>
        <v>5.7873153981267316E-3</v>
      </c>
      <c r="AK341">
        <f t="shared" si="141"/>
        <v>1.329575935535437E-2</v>
      </c>
      <c r="AL341">
        <f t="shared" si="120"/>
        <v>3.0545633799864007E-2</v>
      </c>
      <c r="AM341">
        <f t="shared" si="126"/>
        <v>7.0175438596235928E-2</v>
      </c>
      <c r="AN341">
        <f t="shared" si="139"/>
        <v>0.16121653858511018</v>
      </c>
    </row>
    <row r="342" spans="1:41" x14ac:dyDescent="0.2">
      <c r="A342">
        <v>328</v>
      </c>
      <c r="B342">
        <f t="shared" si="132"/>
        <v>32</v>
      </c>
      <c r="C342">
        <f t="shared" si="133"/>
        <v>7</v>
      </c>
      <c r="D342">
        <f t="shared" si="134"/>
        <v>786.66666666666674</v>
      </c>
      <c r="E342">
        <f t="shared" si="135"/>
        <v>-486.66666666666674</v>
      </c>
      <c r="F342" t="e">
        <f t="shared" si="136"/>
        <v>#N/A</v>
      </c>
      <c r="G342" t="e">
        <f t="shared" si="137"/>
        <v>#N/A</v>
      </c>
      <c r="H342">
        <f t="shared" si="138"/>
        <v>4.0525834283616751E-13</v>
      </c>
      <c r="I342">
        <f t="shared" si="101"/>
        <v>9.3103918352946013E-13</v>
      </c>
      <c r="J342">
        <f t="shared" si="106"/>
        <v>2.1389663571161472E-12</v>
      </c>
      <c r="K342">
        <f t="shared" si="112"/>
        <v>4.914054271626638E-12</v>
      </c>
      <c r="L342">
        <f t="shared" si="118"/>
        <v>1.1289532116367347E-11</v>
      </c>
      <c r="M342">
        <f t="shared" si="124"/>
        <v>2.5936533941514733E-11</v>
      </c>
      <c r="N342">
        <f t="shared" si="130"/>
        <v>5.9586507745885487E-11</v>
      </c>
      <c r="O342">
        <f t="shared" si="143"/>
        <v>1.368938468554335E-10</v>
      </c>
      <c r="P342">
        <f t="shared" si="104"/>
        <v>3.1449947338410499E-10</v>
      </c>
      <c r="Q342">
        <f t="shared" si="109"/>
        <v>7.2253005544751053E-10</v>
      </c>
      <c r="R342">
        <f t="shared" si="115"/>
        <v>1.659938172256944E-9</v>
      </c>
      <c r="S342">
        <f t="shared" si="121"/>
        <v>3.8135364957366728E-9</v>
      </c>
      <c r="T342">
        <f t="shared" si="127"/>
        <v>8.7612061987477489E-9</v>
      </c>
      <c r="U342">
        <f t="shared" si="140"/>
        <v>2.0127966296582732E-8</v>
      </c>
      <c r="V342">
        <f t="shared" si="102"/>
        <v>4.62419235486407E-8</v>
      </c>
      <c r="W342">
        <f t="shared" si="107"/>
        <v>1.0623604302444447E-7</v>
      </c>
      <c r="X342">
        <f t="shared" si="113"/>
        <v>2.440663357271468E-7</v>
      </c>
      <c r="Y342">
        <f t="shared" si="119"/>
        <v>5.6071719671985519E-7</v>
      </c>
      <c r="Z342">
        <f t="shared" si="125"/>
        <v>1.2881898429812932E-6</v>
      </c>
      <c r="AA342">
        <f t="shared" si="131"/>
        <v>2.9594831071130014E-6</v>
      </c>
      <c r="AB342">
        <f t="shared" si="100"/>
        <v>6.7991067535644374E-6</v>
      </c>
      <c r="AC342">
        <f t="shared" si="105"/>
        <v>1.5620245486537402E-5</v>
      </c>
      <c r="AD342">
        <f t="shared" si="111"/>
        <v>3.5885900590070752E-5</v>
      </c>
      <c r="AE342">
        <f t="shared" si="117"/>
        <v>8.2444149950802804E-5</v>
      </c>
      <c r="AF342">
        <f t="shared" si="123"/>
        <v>1.8940691885523198E-4</v>
      </c>
      <c r="AG342">
        <f t="shared" si="129"/>
        <v>4.3514283222812383E-4</v>
      </c>
      <c r="AH342">
        <f t="shared" si="142"/>
        <v>9.9969571113839328E-4</v>
      </c>
      <c r="AI342">
        <f t="shared" si="122"/>
        <v>2.2966976377645273E-3</v>
      </c>
      <c r="AJ342">
        <f t="shared" si="128"/>
        <v>5.276425596851376E-3</v>
      </c>
      <c r="AK342">
        <f t="shared" si="141"/>
        <v>1.2122042806734849E-2</v>
      </c>
      <c r="AL342">
        <f t="shared" si="120"/>
        <v>2.7849141262599915E-2</v>
      </c>
      <c r="AM342">
        <f t="shared" si="126"/>
        <v>6.3980525512816938E-2</v>
      </c>
      <c r="AN342">
        <f t="shared" si="139"/>
        <v>0.14698797426010388</v>
      </c>
    </row>
    <row r="343" spans="1:41" x14ac:dyDescent="0.2">
      <c r="A343">
        <v>329</v>
      </c>
      <c r="B343">
        <f t="shared" si="132"/>
        <v>32</v>
      </c>
      <c r="C343">
        <f t="shared" si="133"/>
        <v>8</v>
      </c>
      <c r="D343">
        <f t="shared" si="134"/>
        <v>789.33333333333326</v>
      </c>
      <c r="E343">
        <f t="shared" si="135"/>
        <v>-489.33333333333326</v>
      </c>
      <c r="F343" t="e">
        <f t="shared" si="136"/>
        <v>#N/A</v>
      </c>
      <c r="G343" t="e">
        <f t="shared" si="137"/>
        <v>#N/A</v>
      </c>
      <c r="H343">
        <f t="shared" si="138"/>
        <v>3.6948314483957272E-13</v>
      </c>
      <c r="I343">
        <f t="shared" si="101"/>
        <v>8.4884936135269685E-13</v>
      </c>
      <c r="J343">
        <f t="shared" si="106"/>
        <v>1.9501437300522533E-12</v>
      </c>
      <c r="K343">
        <f t="shared" si="112"/>
        <v>4.4802537894375956E-12</v>
      </c>
      <c r="L343">
        <f t="shared" si="118"/>
        <v>1.0292920315792398E-11</v>
      </c>
      <c r="M343">
        <f t="shared" si="124"/>
        <v>2.3646921269732583E-11</v>
      </c>
      <c r="N343">
        <f t="shared" si="130"/>
        <v>5.4326359126572431E-11</v>
      </c>
      <c r="O343">
        <f t="shared" si="143"/>
        <v>1.2480919872334385E-10</v>
      </c>
      <c r="P343">
        <f t="shared" si="104"/>
        <v>2.8673624252400628E-10</v>
      </c>
      <c r="Q343">
        <f t="shared" si="109"/>
        <v>6.5874690021071379E-10</v>
      </c>
      <c r="R343">
        <f t="shared" si="115"/>
        <v>1.5134029612628859E-9</v>
      </c>
      <c r="S343">
        <f t="shared" si="121"/>
        <v>3.4768869841006376E-9</v>
      </c>
      <c r="T343">
        <f t="shared" si="127"/>
        <v>7.9877887182940097E-9</v>
      </c>
      <c r="U343">
        <f t="shared" si="140"/>
        <v>1.8351119521536408E-8</v>
      </c>
      <c r="V343">
        <f t="shared" si="102"/>
        <v>4.2159801613485702E-8</v>
      </c>
      <c r="W343">
        <f t="shared" si="107"/>
        <v>9.6857789520824752E-8</v>
      </c>
      <c r="X343">
        <f t="shared" si="113"/>
        <v>2.2252076698244091E-7</v>
      </c>
      <c r="Y343">
        <f t="shared" si="119"/>
        <v>5.1121847797081694E-7</v>
      </c>
      <c r="Z343">
        <f t="shared" si="125"/>
        <v>1.174471649378331E-6</v>
      </c>
      <c r="AA343">
        <f t="shared" si="131"/>
        <v>2.698227303263082E-6</v>
      </c>
      <c r="AB343">
        <f t="shared" ref="AB343:AB406" si="144">$C$11*(EXP(-$C$7*($D343-($AB$14-1)*$C$3))-EXP(-$C$5*($D343-($AB$14-1)*$C$3)))</f>
        <v>6.1988985293327765E-6</v>
      </c>
      <c r="AC343">
        <f t="shared" si="105"/>
        <v>1.4241329086876202E-5</v>
      </c>
      <c r="AD343">
        <f t="shared" si="111"/>
        <v>3.2717982590132244E-5</v>
      </c>
      <c r="AE343">
        <f t="shared" si="117"/>
        <v>7.5166185560213088E-5</v>
      </c>
      <c r="AF343">
        <f t="shared" si="123"/>
        <v>1.7268654740883733E-4</v>
      </c>
      <c r="AG343">
        <f t="shared" si="129"/>
        <v>3.9672950587729791E-4</v>
      </c>
      <c r="AH343">
        <f t="shared" si="142"/>
        <v>9.1144506156007744E-4</v>
      </c>
      <c r="AI343">
        <f t="shared" si="122"/>
        <v>2.0939508857684627E-3</v>
      </c>
      <c r="AJ343">
        <f t="shared" si="128"/>
        <v>4.8106358758536359E-3</v>
      </c>
      <c r="AK343">
        <f t="shared" si="141"/>
        <v>1.1051939034165585E-2</v>
      </c>
      <c r="AL343">
        <f t="shared" si="120"/>
        <v>2.5390688376147059E-2</v>
      </c>
      <c r="AM343">
        <f t="shared" si="126"/>
        <v>5.8332483939838579E-2</v>
      </c>
      <c r="AN343">
        <f t="shared" si="139"/>
        <v>0.1340127504531386</v>
      </c>
    </row>
    <row r="344" spans="1:41" x14ac:dyDescent="0.2">
      <c r="A344">
        <v>330</v>
      </c>
      <c r="B344">
        <f t="shared" si="132"/>
        <v>32</v>
      </c>
      <c r="C344">
        <f t="shared" si="133"/>
        <v>9</v>
      </c>
      <c r="D344">
        <f t="shared" si="134"/>
        <v>792</v>
      </c>
      <c r="E344">
        <f t="shared" si="135"/>
        <v>-492</v>
      </c>
      <c r="F344" t="e">
        <f t="shared" si="136"/>
        <v>#N/A</v>
      </c>
      <c r="G344" t="e">
        <f t="shared" si="137"/>
        <v>#N/A</v>
      </c>
      <c r="H344">
        <f t="shared" si="138"/>
        <v>3.3686609229345048E-13</v>
      </c>
      <c r="I344">
        <f t="shared" si="101"/>
        <v>7.73915052143532E-13</v>
      </c>
      <c r="J344">
        <f t="shared" si="106"/>
        <v>1.7779898946094333E-12</v>
      </c>
      <c r="K344">
        <f t="shared" si="112"/>
        <v>4.0847481342784159E-12</v>
      </c>
      <c r="L344">
        <f t="shared" si="118"/>
        <v>9.3842869248456497E-12</v>
      </c>
      <c r="M344">
        <f t="shared" si="124"/>
        <v>2.1559429906780766E-11</v>
      </c>
      <c r="N344">
        <f t="shared" si="130"/>
        <v>4.9530563337185893E-11</v>
      </c>
      <c r="O344">
        <f t="shared" si="143"/>
        <v>1.1379135325500378E-10</v>
      </c>
      <c r="P344">
        <f t="shared" si="104"/>
        <v>2.6142388059381872E-10</v>
      </c>
      <c r="Q344">
        <f t="shared" si="109"/>
        <v>6.0059436319012189E-10</v>
      </c>
      <c r="R344">
        <f t="shared" si="115"/>
        <v>1.3798035140339697E-9</v>
      </c>
      <c r="S344">
        <f t="shared" si="121"/>
        <v>3.1699560535798992E-9</v>
      </c>
      <c r="T344">
        <f t="shared" si="127"/>
        <v>7.2826466083202471E-9</v>
      </c>
      <c r="U344">
        <f t="shared" si="140"/>
        <v>1.6731128358004412E-8</v>
      </c>
      <c r="V344">
        <f t="shared" si="102"/>
        <v>3.8438039244167821E-8</v>
      </c>
      <c r="W344">
        <f t="shared" si="107"/>
        <v>8.8307424898174111E-8</v>
      </c>
      <c r="X344">
        <f t="shared" si="113"/>
        <v>2.0287718742911363E-7</v>
      </c>
      <c r="Y344">
        <f t="shared" si="119"/>
        <v>4.6608938293249603E-7</v>
      </c>
      <c r="Z344">
        <f t="shared" si="125"/>
        <v>1.0707922149122809E-6</v>
      </c>
      <c r="AA344">
        <f t="shared" si="131"/>
        <v>2.4600345116267376E-6</v>
      </c>
      <c r="AB344">
        <f t="shared" si="144"/>
        <v>5.6516751934831363E-6</v>
      </c>
      <c r="AC344">
        <f t="shared" si="105"/>
        <v>1.2984139995463257E-5</v>
      </c>
      <c r="AD344">
        <f t="shared" si="111"/>
        <v>2.9829720507679708E-5</v>
      </c>
      <c r="AE344">
        <f t="shared" si="117"/>
        <v>6.8530701754386002E-5</v>
      </c>
      <c r="AF344">
        <f t="shared" si="123"/>
        <v>1.5744220874411129E-4</v>
      </c>
      <c r="AG344">
        <f t="shared" si="129"/>
        <v>3.6170721238292089E-4</v>
      </c>
      <c r="AH344">
        <f t="shared" si="142"/>
        <v>8.3098495970964812E-4</v>
      </c>
      <c r="AI344">
        <f t="shared" si="122"/>
        <v>1.9091021124915007E-3</v>
      </c>
      <c r="AJ344">
        <f t="shared" si="128"/>
        <v>4.3859649122807032E-3</v>
      </c>
      <c r="AK344">
        <f t="shared" si="141"/>
        <v>1.0076301359623119E-2</v>
      </c>
      <c r="AL344">
        <f t="shared" si="120"/>
        <v>2.3149261592506919E-2</v>
      </c>
      <c r="AM344">
        <f t="shared" si="126"/>
        <v>5.3183037421416487E-2</v>
      </c>
      <c r="AN344">
        <f t="shared" si="139"/>
        <v>0.12218251846832767</v>
      </c>
    </row>
    <row r="345" spans="1:41" s="1" customFormat="1" x14ac:dyDescent="0.2">
      <c r="A345" s="1">
        <v>331</v>
      </c>
      <c r="B345" s="1">
        <f t="shared" si="132"/>
        <v>33</v>
      </c>
      <c r="C345" s="1">
        <f t="shared" si="133"/>
        <v>0</v>
      </c>
      <c r="D345" s="1">
        <f t="shared" si="134"/>
        <v>792</v>
      </c>
      <c r="E345" s="1">
        <f t="shared" si="135"/>
        <v>-492</v>
      </c>
      <c r="F345" s="1" t="e">
        <f t="shared" si="136"/>
        <v>#N/A</v>
      </c>
      <c r="G345" s="1" t="e">
        <f t="shared" si="137"/>
        <v>#N/A</v>
      </c>
      <c r="H345" s="1">
        <f t="shared" si="138"/>
        <v>3.3686609229345048E-13</v>
      </c>
      <c r="I345" s="1">
        <f t="shared" ref="I345:I408" si="145">$C$11*(EXP(-$C$7*($D345-($I$14-1)*$C$3))-EXP(-$C$5*($D345-($I$14-1)*$C$3)))</f>
        <v>7.73915052143532E-13</v>
      </c>
      <c r="J345" s="1">
        <f t="shared" si="106"/>
        <v>1.7779898946094333E-12</v>
      </c>
      <c r="K345" s="1">
        <f t="shared" si="112"/>
        <v>4.0847481342784159E-12</v>
      </c>
      <c r="L345" s="1">
        <f t="shared" si="118"/>
        <v>9.3842869248456497E-12</v>
      </c>
      <c r="M345" s="1">
        <f t="shared" si="124"/>
        <v>2.1559429906780766E-11</v>
      </c>
      <c r="N345" s="1">
        <f t="shared" si="130"/>
        <v>4.9530563337185893E-11</v>
      </c>
      <c r="O345" s="1">
        <f t="shared" si="143"/>
        <v>1.1379135325500378E-10</v>
      </c>
      <c r="P345" s="1">
        <f t="shared" si="104"/>
        <v>2.6142388059381872E-10</v>
      </c>
      <c r="Q345" s="1">
        <f t="shared" si="109"/>
        <v>6.0059436319012189E-10</v>
      </c>
      <c r="R345" s="1">
        <f t="shared" si="115"/>
        <v>1.3798035140339697E-9</v>
      </c>
      <c r="S345" s="1">
        <f t="shared" si="121"/>
        <v>3.1699560535798992E-9</v>
      </c>
      <c r="T345" s="1">
        <f t="shared" si="127"/>
        <v>7.2826466083202471E-9</v>
      </c>
      <c r="U345" s="1">
        <f t="shared" si="140"/>
        <v>1.6731128358004412E-8</v>
      </c>
      <c r="V345" s="1">
        <f t="shared" si="102"/>
        <v>3.8438039244167821E-8</v>
      </c>
      <c r="W345" s="1">
        <f t="shared" si="107"/>
        <v>8.8307424898174111E-8</v>
      </c>
      <c r="X345" s="1">
        <f t="shared" si="113"/>
        <v>2.0287718742911363E-7</v>
      </c>
      <c r="Y345" s="1">
        <f t="shared" si="119"/>
        <v>4.6608938293249603E-7</v>
      </c>
      <c r="Z345" s="1">
        <f t="shared" si="125"/>
        <v>1.0707922149122809E-6</v>
      </c>
      <c r="AA345" s="1">
        <f t="shared" si="131"/>
        <v>2.4600345116267376E-6</v>
      </c>
      <c r="AB345" s="1">
        <f t="shared" si="144"/>
        <v>5.6516751934831363E-6</v>
      </c>
      <c r="AC345" s="1">
        <f t="shared" si="105"/>
        <v>1.2984139995463257E-5</v>
      </c>
      <c r="AD345" s="1">
        <f t="shared" si="111"/>
        <v>2.9829720507679708E-5</v>
      </c>
      <c r="AE345" s="1">
        <f t="shared" si="117"/>
        <v>6.8530701754386002E-5</v>
      </c>
      <c r="AF345" s="1">
        <f t="shared" si="123"/>
        <v>1.5744220874411129E-4</v>
      </c>
      <c r="AG345" s="1">
        <f t="shared" si="129"/>
        <v>3.6170721238292089E-4</v>
      </c>
      <c r="AH345" s="1">
        <f t="shared" si="142"/>
        <v>8.3098495970964812E-4</v>
      </c>
      <c r="AI345" s="1">
        <f t="shared" si="122"/>
        <v>1.9091021124915007E-3</v>
      </c>
      <c r="AJ345" s="1">
        <f t="shared" si="128"/>
        <v>4.3859649122807032E-3</v>
      </c>
      <c r="AK345" s="1">
        <f t="shared" si="141"/>
        <v>1.0076301359623119E-2</v>
      </c>
      <c r="AL345" s="1">
        <f t="shared" si="120"/>
        <v>2.3149261592506919E-2</v>
      </c>
      <c r="AM345" s="1">
        <f t="shared" si="126"/>
        <v>5.3183037421416487E-2</v>
      </c>
      <c r="AN345" s="1">
        <f t="shared" si="139"/>
        <v>0.12218251846832767</v>
      </c>
      <c r="AO345" s="1">
        <f t="shared" ref="AO345:AO376" si="146">$C$11*(EXP(-$C$7*($D345-($AO$14-1)*$C$3))-EXP(-$C$5*($D345-($AO$14-1)*$C$3)))</f>
        <v>0</v>
      </c>
    </row>
    <row r="346" spans="1:41" x14ac:dyDescent="0.2">
      <c r="A346">
        <v>332</v>
      </c>
      <c r="B346">
        <f t="shared" si="132"/>
        <v>33</v>
      </c>
      <c r="C346">
        <f t="shared" si="133"/>
        <v>1</v>
      </c>
      <c r="D346">
        <f t="shared" si="134"/>
        <v>794.66666666666674</v>
      </c>
      <c r="E346">
        <f t="shared" si="135"/>
        <v>-494.66666666666674</v>
      </c>
      <c r="F346" t="e">
        <f t="shared" si="136"/>
        <v>#N/A</v>
      </c>
      <c r="G346" t="e">
        <f t="shared" si="137"/>
        <v>#N/A</v>
      </c>
      <c r="H346">
        <f t="shared" si="138"/>
        <v>3.0712839197666482E-13</v>
      </c>
      <c r="I346">
        <f t="shared" si="145"/>
        <v>7.0559575727295899E-13</v>
      </c>
      <c r="J346">
        <f t="shared" si="106"/>
        <v>1.6210333713446704E-12</v>
      </c>
      <c r="K346">
        <f t="shared" si="112"/>
        <v>3.7241567341178421E-12</v>
      </c>
      <c r="L346">
        <f t="shared" si="118"/>
        <v>8.5558654284645904E-12</v>
      </c>
      <c r="M346">
        <f t="shared" si="124"/>
        <v>1.9656217086506555E-11</v>
      </c>
      <c r="N346">
        <f t="shared" si="130"/>
        <v>4.5158128465469395E-11</v>
      </c>
      <c r="O346">
        <f t="shared" si="143"/>
        <v>1.0374613576605896E-10</v>
      </c>
      <c r="P346">
        <f t="shared" si="104"/>
        <v>2.38346030983542E-10</v>
      </c>
      <c r="Q346">
        <f t="shared" si="109"/>
        <v>5.475753874217342E-10</v>
      </c>
      <c r="R346">
        <f t="shared" si="115"/>
        <v>1.2579978935364204E-9</v>
      </c>
      <c r="S346">
        <f t="shared" si="121"/>
        <v>2.8901202217900425E-9</v>
      </c>
      <c r="T346">
        <f t="shared" si="127"/>
        <v>6.6397526890277767E-9</v>
      </c>
      <c r="U346">
        <f t="shared" si="140"/>
        <v>1.5254145982946695E-8</v>
      </c>
      <c r="V346">
        <f t="shared" si="102"/>
        <v>3.5044824794991002E-8</v>
      </c>
      <c r="W346">
        <f t="shared" si="107"/>
        <v>8.0511865186330943E-8</v>
      </c>
      <c r="X346">
        <f t="shared" si="113"/>
        <v>1.8496769419456248E-7</v>
      </c>
      <c r="Y346">
        <f t="shared" si="119"/>
        <v>4.2494417209777718E-7</v>
      </c>
      <c r="Z346">
        <f t="shared" si="125"/>
        <v>9.7626534290858719E-7</v>
      </c>
      <c r="AA346">
        <f t="shared" si="131"/>
        <v>2.2428687868794212E-6</v>
      </c>
      <c r="AB346">
        <f t="shared" si="144"/>
        <v>5.1527593719251736E-6</v>
      </c>
      <c r="AC346">
        <f t="shared" si="105"/>
        <v>1.1837932428452007E-5</v>
      </c>
      <c r="AD346">
        <f t="shared" si="111"/>
        <v>2.7196427014257753E-5</v>
      </c>
      <c r="AE346">
        <f t="shared" si="117"/>
        <v>6.2480981946149621E-5</v>
      </c>
      <c r="AF346">
        <f t="shared" si="123"/>
        <v>1.435436023602829E-4</v>
      </c>
      <c r="AG346">
        <f t="shared" si="129"/>
        <v>3.29776599803211E-4</v>
      </c>
      <c r="AH346">
        <f t="shared" si="142"/>
        <v>7.5762767542092804E-4</v>
      </c>
      <c r="AI346">
        <f t="shared" si="122"/>
        <v>1.7405713289124955E-3</v>
      </c>
      <c r="AJ346">
        <f t="shared" si="128"/>
        <v>3.998782844553574E-3</v>
      </c>
      <c r="AK346">
        <f t="shared" si="141"/>
        <v>9.1867905510581074E-3</v>
      </c>
      <c r="AL346">
        <f t="shared" si="120"/>
        <v>2.1105702387405507E-2</v>
      </c>
      <c r="AM346">
        <f t="shared" si="126"/>
        <v>4.8488171226939228E-2</v>
      </c>
      <c r="AN346">
        <f t="shared" si="139"/>
        <v>0.11139656241541207</v>
      </c>
      <c r="AO346">
        <f t="shared" si="146"/>
        <v>0.21171434591476873</v>
      </c>
    </row>
    <row r="347" spans="1:41" x14ac:dyDescent="0.2">
      <c r="A347">
        <v>333</v>
      </c>
      <c r="B347">
        <f t="shared" si="132"/>
        <v>33</v>
      </c>
      <c r="C347">
        <f t="shared" si="133"/>
        <v>2</v>
      </c>
      <c r="D347">
        <f t="shared" si="134"/>
        <v>797.33333333333326</v>
      </c>
      <c r="E347">
        <f t="shared" si="135"/>
        <v>-497.33333333333326</v>
      </c>
      <c r="F347" t="e">
        <f t="shared" si="136"/>
        <v>#N/A</v>
      </c>
      <c r="G347" t="e">
        <f t="shared" si="137"/>
        <v>#N/A</v>
      </c>
      <c r="H347">
        <f t="shared" si="138"/>
        <v>2.8001586183985064E-13</v>
      </c>
      <c r="I347">
        <f t="shared" si="145"/>
        <v>6.433075197370269E-13</v>
      </c>
      <c r="J347">
        <f t="shared" si="106"/>
        <v>1.4779325793582911E-12</v>
      </c>
      <c r="K347">
        <f t="shared" si="112"/>
        <v>3.3953974454107761E-12</v>
      </c>
      <c r="L347">
        <f t="shared" si="118"/>
        <v>7.8005749202089874E-12</v>
      </c>
      <c r="M347">
        <f t="shared" si="124"/>
        <v>1.7921015157750386E-11</v>
      </c>
      <c r="N347">
        <f t="shared" si="130"/>
        <v>4.1171681263169599E-11</v>
      </c>
      <c r="O347">
        <f t="shared" si="143"/>
        <v>9.4587685078930344E-11</v>
      </c>
      <c r="P347">
        <f t="shared" si="104"/>
        <v>2.173054365062898E-10</v>
      </c>
      <c r="Q347">
        <f t="shared" si="109"/>
        <v>4.992367948933754E-10</v>
      </c>
      <c r="R347">
        <f t="shared" si="115"/>
        <v>1.1469449700960251E-9</v>
      </c>
      <c r="S347">
        <f t="shared" si="121"/>
        <v>2.6349876008428556E-9</v>
      </c>
      <c r="T347">
        <f t="shared" si="127"/>
        <v>6.0536118450515453E-9</v>
      </c>
      <c r="U347">
        <f t="shared" si="140"/>
        <v>1.3907547936402554E-8</v>
      </c>
      <c r="V347">
        <f t="shared" ref="V347:V410" si="147">$C$11*(EXP(-$C$7*($D347-($V$14-1)*$C$3))-EXP(-$C$5*($D347-($V$14-1)*$C$3)))</f>
        <v>3.1951154873176046E-8</v>
      </c>
      <c r="W347">
        <f t="shared" si="107"/>
        <v>7.340447808614566E-8</v>
      </c>
      <c r="X347">
        <f t="shared" si="113"/>
        <v>1.6863920645394284E-7</v>
      </c>
      <c r="Y347">
        <f t="shared" si="119"/>
        <v>3.8743115808329911E-7</v>
      </c>
      <c r="Z347">
        <f t="shared" si="125"/>
        <v>8.9008306792976397E-7</v>
      </c>
      <c r="AA347">
        <f t="shared" si="131"/>
        <v>2.0448739118832644E-6</v>
      </c>
      <c r="AB347">
        <f t="shared" si="144"/>
        <v>4.6978865975133163E-6</v>
      </c>
      <c r="AC347">
        <f t="shared" si="105"/>
        <v>1.079290921305233E-5</v>
      </c>
      <c r="AD347">
        <f t="shared" si="111"/>
        <v>2.4795594117331113E-5</v>
      </c>
      <c r="AE347">
        <f t="shared" si="117"/>
        <v>5.6965316347504813E-5</v>
      </c>
      <c r="AF347">
        <f t="shared" si="123"/>
        <v>1.30871930360529E-4</v>
      </c>
      <c r="AG347">
        <f t="shared" si="129"/>
        <v>3.0066474224085241E-4</v>
      </c>
      <c r="AH347">
        <f t="shared" si="142"/>
        <v>6.9074618963534942E-4</v>
      </c>
      <c r="AI347">
        <f t="shared" si="122"/>
        <v>1.5869180235091906E-3</v>
      </c>
      <c r="AJ347">
        <f t="shared" si="128"/>
        <v>3.6457802462403067E-3</v>
      </c>
      <c r="AK347">
        <f t="shared" si="141"/>
        <v>8.3758035430738526E-3</v>
      </c>
      <c r="AL347">
        <f t="shared" ref="AL347:AL378" si="148">$C$11*(EXP(-$C$7*($D347-($AL$14-1)*$C$3))-EXP(-$C$5*($D347-($AL$14-1)*$C$3)))</f>
        <v>1.9242543503414547E-2</v>
      </c>
      <c r="AM347">
        <f t="shared" si="126"/>
        <v>4.4207756136662314E-2</v>
      </c>
      <c r="AN347">
        <f t="shared" si="139"/>
        <v>0.10156275308960366</v>
      </c>
      <c r="AO347">
        <f t="shared" si="146"/>
        <v>0.22636765044372925</v>
      </c>
    </row>
    <row r="348" spans="1:41" x14ac:dyDescent="0.2">
      <c r="A348">
        <v>334</v>
      </c>
      <c r="B348">
        <f t="shared" si="132"/>
        <v>33</v>
      </c>
      <c r="C348">
        <f t="shared" si="133"/>
        <v>3</v>
      </c>
      <c r="D348">
        <f t="shared" si="134"/>
        <v>800</v>
      </c>
      <c r="E348">
        <f t="shared" si="135"/>
        <v>-500</v>
      </c>
      <c r="F348" t="e">
        <f t="shared" si="136"/>
        <v>#N/A</v>
      </c>
      <c r="G348" t="e">
        <f t="shared" si="137"/>
        <v>#N/A</v>
      </c>
      <c r="H348">
        <f t="shared" si="138"/>
        <v>2.552967583924018E-13</v>
      </c>
      <c r="I348">
        <f t="shared" si="145"/>
        <v>5.8651793280285502E-13</v>
      </c>
      <c r="J348">
        <f t="shared" si="106"/>
        <v>1.3474643691737975E-12</v>
      </c>
      <c r="K348">
        <f t="shared" si="112"/>
        <v>3.0956602085741175E-12</v>
      </c>
      <c r="L348">
        <f t="shared" si="118"/>
        <v>7.1119595784377348E-12</v>
      </c>
      <c r="M348">
        <f t="shared" si="124"/>
        <v>1.6338992537113667E-11</v>
      </c>
      <c r="N348">
        <f t="shared" si="130"/>
        <v>3.7537147699382605E-11</v>
      </c>
      <c r="O348">
        <f t="shared" si="143"/>
        <v>8.6237719627123077E-11</v>
      </c>
      <c r="P348">
        <f t="shared" si="104"/>
        <v>1.981222533487436E-10</v>
      </c>
      <c r="Q348">
        <f t="shared" si="109"/>
        <v>4.5516541302001529E-10</v>
      </c>
      <c r="R348">
        <f t="shared" si="115"/>
        <v>1.0456955223752753E-9</v>
      </c>
      <c r="S348">
        <f t="shared" si="121"/>
        <v>2.402377452760488E-9</v>
      </c>
      <c r="T348">
        <f t="shared" si="127"/>
        <v>5.5192140561358803E-9</v>
      </c>
      <c r="U348">
        <f t="shared" si="140"/>
        <v>1.2679824214319598E-8</v>
      </c>
      <c r="V348">
        <f t="shared" si="147"/>
        <v>2.9130586433280992E-8</v>
      </c>
      <c r="W348">
        <f t="shared" si="107"/>
        <v>6.6924513432017646E-8</v>
      </c>
      <c r="X348">
        <f t="shared" si="113"/>
        <v>1.5375215697667134E-7</v>
      </c>
      <c r="Y348">
        <f t="shared" si="119"/>
        <v>3.532296995926965E-7</v>
      </c>
      <c r="Z348">
        <f t="shared" si="125"/>
        <v>8.1150874971645335E-7</v>
      </c>
      <c r="AA348">
        <f t="shared" si="131"/>
        <v>1.8643575317299811E-6</v>
      </c>
      <c r="AB348">
        <f t="shared" si="144"/>
        <v>4.2831688596491243E-6</v>
      </c>
      <c r="AC348">
        <f t="shared" si="105"/>
        <v>9.8401380465069519E-6</v>
      </c>
      <c r="AD348">
        <f t="shared" si="111"/>
        <v>2.2606700773932549E-5</v>
      </c>
      <c r="AE348">
        <f t="shared" si="117"/>
        <v>5.1936559981853035E-5</v>
      </c>
      <c r="AF348">
        <f t="shared" si="123"/>
        <v>1.1931888203071885E-4</v>
      </c>
      <c r="AG348">
        <f t="shared" si="129"/>
        <v>2.7412280701754406E-4</v>
      </c>
      <c r="AH348">
        <f t="shared" si="142"/>
        <v>6.297688349764446E-4</v>
      </c>
      <c r="AI348">
        <f t="shared" si="122"/>
        <v>1.4468288495316827E-3</v>
      </c>
      <c r="AJ348">
        <f t="shared" si="128"/>
        <v>3.3239398388385934E-3</v>
      </c>
      <c r="AK348">
        <f t="shared" si="141"/>
        <v>7.6364084499660045E-3</v>
      </c>
      <c r="AL348">
        <f t="shared" si="148"/>
        <v>1.7543859649122806E-2</v>
      </c>
      <c r="AM348">
        <f t="shared" si="126"/>
        <v>4.0305205438492468E-2</v>
      </c>
      <c r="AN348">
        <f t="shared" si="139"/>
        <v>9.2597046304671707E-2</v>
      </c>
      <c r="AO348">
        <f t="shared" si="146"/>
        <v>0.21163565845759974</v>
      </c>
    </row>
    <row r="349" spans="1:41" x14ac:dyDescent="0.2">
      <c r="A349">
        <v>335</v>
      </c>
      <c r="B349">
        <f t="shared" si="132"/>
        <v>33</v>
      </c>
      <c r="C349">
        <f t="shared" si="133"/>
        <v>4</v>
      </c>
      <c r="D349">
        <f t="shared" si="134"/>
        <v>802.66666666666663</v>
      </c>
      <c r="E349">
        <f t="shared" si="135"/>
        <v>-502.66666666666663</v>
      </c>
      <c r="F349" t="e">
        <f t="shared" si="136"/>
        <v>#N/A</v>
      </c>
      <c r="G349" t="e">
        <f t="shared" si="137"/>
        <v>#N/A</v>
      </c>
      <c r="H349">
        <f t="shared" si="138"/>
        <v>2.3275979588236665E-13</v>
      </c>
      <c r="I349">
        <f t="shared" si="145"/>
        <v>5.3474158927904054E-13</v>
      </c>
      <c r="J349">
        <f t="shared" si="106"/>
        <v>1.2285135679066682E-12</v>
      </c>
      <c r="K349">
        <f t="shared" si="112"/>
        <v>2.8223830290918461E-12</v>
      </c>
      <c r="L349">
        <f t="shared" si="118"/>
        <v>6.4841334853787052E-12</v>
      </c>
      <c r="M349">
        <f t="shared" si="124"/>
        <v>1.489662693647142E-11</v>
      </c>
      <c r="N349">
        <f t="shared" si="130"/>
        <v>3.4223461713858491E-11</v>
      </c>
      <c r="O349">
        <f t="shared" si="143"/>
        <v>7.8624868346026531E-11</v>
      </c>
      <c r="P349">
        <f t="shared" si="104"/>
        <v>1.8063251386187825E-10</v>
      </c>
      <c r="Q349">
        <f t="shared" si="109"/>
        <v>4.1498454306423739E-10</v>
      </c>
      <c r="R349">
        <f t="shared" si="115"/>
        <v>9.5338412393417152E-10</v>
      </c>
      <c r="S349">
        <f t="shared" si="121"/>
        <v>2.1903015496869447E-9</v>
      </c>
      <c r="T349">
        <f t="shared" si="127"/>
        <v>5.0319915741456996E-9</v>
      </c>
      <c r="U349">
        <f t="shared" si="140"/>
        <v>1.1560480887160213E-8</v>
      </c>
      <c r="V349">
        <f t="shared" si="147"/>
        <v>2.6559010756111206E-8</v>
      </c>
      <c r="W349">
        <f t="shared" si="107"/>
        <v>6.1016583931787004E-8</v>
      </c>
      <c r="X349">
        <f t="shared" si="113"/>
        <v>1.4017929917996454E-7</v>
      </c>
      <c r="Y349">
        <f t="shared" si="119"/>
        <v>3.2204746074532494E-7</v>
      </c>
      <c r="Z349">
        <f t="shared" si="125"/>
        <v>7.3987077677825417E-7</v>
      </c>
      <c r="AA349">
        <f t="shared" si="131"/>
        <v>1.6997766883911151E-6</v>
      </c>
      <c r="AB349">
        <f t="shared" si="144"/>
        <v>3.905061371634364E-6</v>
      </c>
      <c r="AC349">
        <f t="shared" si="105"/>
        <v>8.9714751475177185E-6</v>
      </c>
      <c r="AD349">
        <f t="shared" si="111"/>
        <v>2.0611037487700776E-5</v>
      </c>
      <c r="AE349">
        <f t="shared" si="117"/>
        <v>4.7351729713808206E-5</v>
      </c>
      <c r="AF349">
        <f t="shared" si="123"/>
        <v>1.0878570805703143E-4</v>
      </c>
      <c r="AG349">
        <f t="shared" si="129"/>
        <v>2.499239277845994E-4</v>
      </c>
      <c r="AH349">
        <f t="shared" si="142"/>
        <v>5.7417440944113431E-4</v>
      </c>
      <c r="AI349">
        <f t="shared" ref="AI349:AI380" si="149">$C$11*(EXP(-$C$7*($D349-($AI$14-1)*$C$3))-EXP(-$C$5*($D349-($AI$14-1)*$C$3)))</f>
        <v>1.319106399212849E-3</v>
      </c>
      <c r="AJ349">
        <f t="shared" si="128"/>
        <v>3.0305107016837239E-3</v>
      </c>
      <c r="AK349">
        <f t="shared" si="141"/>
        <v>6.9622853156500082E-3</v>
      </c>
      <c r="AL349">
        <f t="shared" si="148"/>
        <v>1.5995131378214355E-2</v>
      </c>
      <c r="AM349">
        <f t="shared" si="126"/>
        <v>3.6747162204232561E-2</v>
      </c>
      <c r="AN349">
        <f t="shared" si="139"/>
        <v>8.442280953932943E-2</v>
      </c>
      <c r="AO349">
        <f t="shared" si="146"/>
        <v>0.19377999836034945</v>
      </c>
    </row>
    <row r="350" spans="1:41" x14ac:dyDescent="0.2">
      <c r="A350">
        <v>336</v>
      </c>
      <c r="B350">
        <f t="shared" si="132"/>
        <v>33</v>
      </c>
      <c r="C350">
        <f t="shared" si="133"/>
        <v>5</v>
      </c>
      <c r="D350">
        <f t="shared" si="134"/>
        <v>805.33333333333337</v>
      </c>
      <c r="E350">
        <f t="shared" si="135"/>
        <v>-505.33333333333337</v>
      </c>
      <c r="F350" t="e">
        <f t="shared" si="136"/>
        <v>#N/A</v>
      </c>
      <c r="G350" t="e">
        <f t="shared" si="137"/>
        <v>#N/A</v>
      </c>
      <c r="H350">
        <f t="shared" si="138"/>
        <v>2.1221234033817343E-13</v>
      </c>
      <c r="I350">
        <f t="shared" si="145"/>
        <v>4.875359325130598E-13</v>
      </c>
      <c r="J350">
        <f t="shared" si="106"/>
        <v>1.1200634473593949E-12</v>
      </c>
      <c r="K350">
        <f t="shared" si="112"/>
        <v>2.5732300789480898E-12</v>
      </c>
      <c r="L350">
        <f t="shared" si="118"/>
        <v>5.9117303174331239E-12</v>
      </c>
      <c r="M350">
        <f t="shared" si="124"/>
        <v>1.3581589781643058E-11</v>
      </c>
      <c r="N350">
        <f t="shared" si="130"/>
        <v>3.1202299680835846E-11</v>
      </c>
      <c r="O350">
        <f t="shared" si="143"/>
        <v>7.1684060631001298E-11</v>
      </c>
      <c r="P350">
        <f t="shared" si="104"/>
        <v>1.6468672505267783E-10</v>
      </c>
      <c r="Q350">
        <f t="shared" si="109"/>
        <v>3.7835074031572008E-10</v>
      </c>
      <c r="R350">
        <f t="shared" si="115"/>
        <v>8.692217460251561E-10</v>
      </c>
      <c r="S350">
        <f t="shared" si="121"/>
        <v>1.996947179573495E-9</v>
      </c>
      <c r="T350">
        <f t="shared" si="127"/>
        <v>4.5877798803840855E-9</v>
      </c>
      <c r="U350">
        <f t="shared" si="140"/>
        <v>1.0539950403371387E-8</v>
      </c>
      <c r="V350">
        <f t="shared" si="147"/>
        <v>2.4214447380206099E-8</v>
      </c>
      <c r="W350">
        <f t="shared" si="107"/>
        <v>5.5630191745610023E-8</v>
      </c>
      <c r="X350">
        <f t="shared" si="113"/>
        <v>1.2780461949270376E-7</v>
      </c>
      <c r="Y350">
        <f t="shared" si="119"/>
        <v>2.936179123445811E-7</v>
      </c>
      <c r="Z350">
        <f t="shared" si="125"/>
        <v>6.7455682581576795E-7</v>
      </c>
      <c r="AA350">
        <f t="shared" si="131"/>
        <v>1.5497246323331882E-6</v>
      </c>
      <c r="AB350">
        <f t="shared" si="144"/>
        <v>3.5603322717190373E-6</v>
      </c>
      <c r="AC350">
        <f t="shared" si="105"/>
        <v>8.1794956475330304E-6</v>
      </c>
      <c r="AD350">
        <f t="shared" si="111"/>
        <v>1.8791546390053201E-5</v>
      </c>
      <c r="AE350">
        <f t="shared" si="117"/>
        <v>4.3171636852209169E-5</v>
      </c>
      <c r="AF350">
        <f t="shared" si="123"/>
        <v>9.9182376469324112E-5</v>
      </c>
      <c r="AG350">
        <f t="shared" si="129"/>
        <v>2.2786126539001828E-4</v>
      </c>
      <c r="AH350">
        <f t="shared" si="142"/>
        <v>5.2348772144211373E-4</v>
      </c>
      <c r="AI350">
        <f t="shared" si="149"/>
        <v>1.2026589689634042E-3</v>
      </c>
      <c r="AJ350">
        <f t="shared" si="128"/>
        <v>2.762984758541386E-3</v>
      </c>
      <c r="AK350">
        <f t="shared" si="141"/>
        <v>6.347672094036738E-3</v>
      </c>
      <c r="AL350">
        <f t="shared" si="148"/>
        <v>1.4583120984961173E-2</v>
      </c>
      <c r="AM350">
        <f t="shared" si="126"/>
        <v>3.3503214172295286E-2</v>
      </c>
      <c r="AN350">
        <f t="shared" si="139"/>
        <v>7.6970174012036846E-2</v>
      </c>
      <c r="AO350">
        <f t="shared" si="146"/>
        <v>0.17680382811963441</v>
      </c>
    </row>
    <row r="351" spans="1:41" x14ac:dyDescent="0.2">
      <c r="A351">
        <v>337</v>
      </c>
      <c r="B351">
        <f t="shared" si="132"/>
        <v>33</v>
      </c>
      <c r="C351">
        <f t="shared" si="133"/>
        <v>6</v>
      </c>
      <c r="D351">
        <f t="shared" si="134"/>
        <v>808</v>
      </c>
      <c r="E351">
        <f t="shared" si="135"/>
        <v>-508</v>
      </c>
      <c r="F351" t="e">
        <f t="shared" si="136"/>
        <v>#N/A</v>
      </c>
      <c r="G351" t="e">
        <f t="shared" si="137"/>
        <v>#N/A</v>
      </c>
      <c r="H351">
        <f t="shared" si="138"/>
        <v>1.9347876303588297E-13</v>
      </c>
      <c r="I351">
        <f t="shared" si="145"/>
        <v>4.4449747365235984E-13</v>
      </c>
      <c r="J351">
        <f t="shared" si="106"/>
        <v>1.0211870335696038E-12</v>
      </c>
      <c r="K351">
        <f t="shared" si="112"/>
        <v>2.346071731211412E-12</v>
      </c>
      <c r="L351">
        <f t="shared" si="118"/>
        <v>5.3898574766951907E-12</v>
      </c>
      <c r="M351">
        <f t="shared" si="124"/>
        <v>1.2382640834296472E-11</v>
      </c>
      <c r="N351">
        <f t="shared" si="130"/>
        <v>2.8447838313750943E-11</v>
      </c>
      <c r="O351">
        <f t="shared" si="143"/>
        <v>6.5355970148454668E-11</v>
      </c>
      <c r="P351">
        <f t="shared" ref="P351:P414" si="150">$C$11*(EXP(-$C$7*($D351-($P$14-1)*$C$3))-EXP(-$C$5*($D351-($P$14-1)*$C$3)))</f>
        <v>1.5014859079753045E-10</v>
      </c>
      <c r="Q351">
        <f t="shared" si="109"/>
        <v>3.4495087850849236E-10</v>
      </c>
      <c r="R351">
        <f t="shared" si="115"/>
        <v>7.924890133949747E-10</v>
      </c>
      <c r="S351">
        <f t="shared" si="121"/>
        <v>1.8206616520800614E-9</v>
      </c>
      <c r="T351">
        <f t="shared" si="127"/>
        <v>4.182782089501102E-9</v>
      </c>
      <c r="U351">
        <f t="shared" si="140"/>
        <v>9.6095098110419535E-9</v>
      </c>
      <c r="V351">
        <f t="shared" si="147"/>
        <v>2.2076856224543524E-8</v>
      </c>
      <c r="W351">
        <f t="shared" si="107"/>
        <v>5.07192968572784E-8</v>
      </c>
      <c r="X351">
        <f t="shared" si="113"/>
        <v>1.1652234573312398E-7</v>
      </c>
      <c r="Y351">
        <f t="shared" si="119"/>
        <v>2.6769805372807064E-7</v>
      </c>
      <c r="Z351">
        <f t="shared" si="125"/>
        <v>6.1500862790668418E-7</v>
      </c>
      <c r="AA351">
        <f t="shared" si="131"/>
        <v>1.4129187983707839E-6</v>
      </c>
      <c r="AB351">
        <f t="shared" si="144"/>
        <v>3.2460349988658138E-6</v>
      </c>
      <c r="AC351">
        <f t="shared" si="105"/>
        <v>7.4574301269199262E-6</v>
      </c>
      <c r="AD351">
        <f t="shared" si="111"/>
        <v>1.7132675438596497E-5</v>
      </c>
      <c r="AE351">
        <f t="shared" si="117"/>
        <v>3.9360552186027815E-5</v>
      </c>
      <c r="AF351">
        <f t="shared" si="123"/>
        <v>9.0426803095730208E-5</v>
      </c>
      <c r="AG351">
        <f t="shared" si="129"/>
        <v>2.0774623992741217E-4</v>
      </c>
      <c r="AH351">
        <f t="shared" si="142"/>
        <v>4.7727552812287512E-4</v>
      </c>
      <c r="AI351">
        <f t="shared" si="149"/>
        <v>1.0964912280701756E-3</v>
      </c>
      <c r="AJ351">
        <f t="shared" si="128"/>
        <v>2.5190753399057793E-3</v>
      </c>
      <c r="AK351">
        <f t="shared" si="141"/>
        <v>5.7873153981267316E-3</v>
      </c>
      <c r="AL351">
        <f t="shared" si="148"/>
        <v>1.329575935535437E-2</v>
      </c>
      <c r="AM351">
        <f t="shared" si="126"/>
        <v>3.0545633799864007E-2</v>
      </c>
      <c r="AN351">
        <f t="shared" si="139"/>
        <v>7.0175438596235928E-2</v>
      </c>
      <c r="AO351">
        <f t="shared" si="146"/>
        <v>0.16121653858511018</v>
      </c>
    </row>
    <row r="352" spans="1:41" x14ac:dyDescent="0.2">
      <c r="A352">
        <v>338</v>
      </c>
      <c r="B352">
        <f t="shared" si="132"/>
        <v>33</v>
      </c>
      <c r="C352">
        <f t="shared" si="133"/>
        <v>7</v>
      </c>
      <c r="D352">
        <f t="shared" si="134"/>
        <v>810.66666666666674</v>
      </c>
      <c r="E352">
        <f t="shared" si="135"/>
        <v>-510.66666666666674</v>
      </c>
      <c r="F352" t="e">
        <f t="shared" si="136"/>
        <v>#N/A</v>
      </c>
      <c r="G352" t="e">
        <f t="shared" si="137"/>
        <v>#N/A</v>
      </c>
      <c r="H352">
        <f t="shared" si="138"/>
        <v>1.7639893931824033E-13</v>
      </c>
      <c r="I352">
        <f t="shared" si="145"/>
        <v>4.0525834283616751E-13</v>
      </c>
      <c r="J352">
        <f t="shared" si="106"/>
        <v>9.3103918352946013E-13</v>
      </c>
      <c r="K352">
        <f t="shared" si="112"/>
        <v>2.1389663571161472E-12</v>
      </c>
      <c r="L352">
        <f t="shared" si="118"/>
        <v>4.914054271626638E-12</v>
      </c>
      <c r="M352">
        <f t="shared" si="124"/>
        <v>1.1289532116367347E-11</v>
      </c>
      <c r="N352">
        <f t="shared" si="130"/>
        <v>2.5936533941514733E-11</v>
      </c>
      <c r="O352">
        <f t="shared" si="143"/>
        <v>5.9586507745885487E-11</v>
      </c>
      <c r="P352">
        <f t="shared" si="150"/>
        <v>1.368938468554335E-10</v>
      </c>
      <c r="Q352">
        <f t="shared" si="109"/>
        <v>3.1449947338410499E-10</v>
      </c>
      <c r="R352">
        <f t="shared" si="115"/>
        <v>7.2253005544751053E-10</v>
      </c>
      <c r="S352">
        <f t="shared" si="121"/>
        <v>1.659938172256944E-9</v>
      </c>
      <c r="T352">
        <f t="shared" si="127"/>
        <v>3.8135364957366728E-9</v>
      </c>
      <c r="U352">
        <f t="shared" si="140"/>
        <v>8.7612061987477489E-9</v>
      </c>
      <c r="V352">
        <f t="shared" si="147"/>
        <v>2.0127966296582732E-8</v>
      </c>
      <c r="W352">
        <f t="shared" si="107"/>
        <v>4.62419235486407E-8</v>
      </c>
      <c r="X352">
        <f t="shared" si="113"/>
        <v>1.0623604302444447E-7</v>
      </c>
      <c r="Y352">
        <f t="shared" si="119"/>
        <v>2.440663357271468E-7</v>
      </c>
      <c r="Z352">
        <f t="shared" si="125"/>
        <v>5.6071719671985519E-7</v>
      </c>
      <c r="AA352">
        <f t="shared" si="131"/>
        <v>1.2881898429812932E-6</v>
      </c>
      <c r="AB352">
        <f t="shared" si="144"/>
        <v>2.9594831071130014E-6</v>
      </c>
      <c r="AC352">
        <f t="shared" si="105"/>
        <v>6.7991067535644374E-6</v>
      </c>
      <c r="AD352">
        <f t="shared" si="111"/>
        <v>1.5620245486537402E-5</v>
      </c>
      <c r="AE352">
        <f t="shared" si="117"/>
        <v>3.5885900590070752E-5</v>
      </c>
      <c r="AF352">
        <f t="shared" si="123"/>
        <v>8.2444149950802804E-5</v>
      </c>
      <c r="AG352">
        <f t="shared" si="129"/>
        <v>1.8940691885523198E-4</v>
      </c>
      <c r="AH352">
        <f t="shared" si="142"/>
        <v>4.3514283222812383E-4</v>
      </c>
      <c r="AI352">
        <f t="shared" si="149"/>
        <v>9.9969571113839328E-4</v>
      </c>
      <c r="AJ352">
        <f t="shared" si="128"/>
        <v>2.2966976377645273E-3</v>
      </c>
      <c r="AK352">
        <f t="shared" si="141"/>
        <v>5.276425596851376E-3</v>
      </c>
      <c r="AL352">
        <f t="shared" si="148"/>
        <v>1.2122042806734849E-2</v>
      </c>
      <c r="AM352">
        <f t="shared" si="126"/>
        <v>2.7849141262599915E-2</v>
      </c>
      <c r="AN352">
        <f t="shared" si="139"/>
        <v>6.3980525512816938E-2</v>
      </c>
      <c r="AO352">
        <f t="shared" si="146"/>
        <v>0.14698797426010388</v>
      </c>
    </row>
    <row r="353" spans="1:43" x14ac:dyDescent="0.2">
      <c r="A353">
        <v>339</v>
      </c>
      <c r="B353">
        <f t="shared" si="132"/>
        <v>33</v>
      </c>
      <c r="C353">
        <f t="shared" si="133"/>
        <v>8</v>
      </c>
      <c r="D353">
        <f t="shared" si="134"/>
        <v>813.33333333333326</v>
      </c>
      <c r="E353">
        <f t="shared" si="135"/>
        <v>-513.33333333333326</v>
      </c>
      <c r="F353" t="e">
        <f t="shared" si="136"/>
        <v>#N/A</v>
      </c>
      <c r="G353" t="e">
        <f t="shared" si="137"/>
        <v>#N/A</v>
      </c>
      <c r="H353">
        <f t="shared" si="138"/>
        <v>1.608268799342567E-13</v>
      </c>
      <c r="I353">
        <f t="shared" si="145"/>
        <v>3.6948314483957272E-13</v>
      </c>
      <c r="J353">
        <f t="shared" si="106"/>
        <v>8.4884936135269685E-13</v>
      </c>
      <c r="K353">
        <f t="shared" si="112"/>
        <v>1.9501437300522533E-12</v>
      </c>
      <c r="L353">
        <f t="shared" si="118"/>
        <v>4.4802537894375956E-12</v>
      </c>
      <c r="M353">
        <f t="shared" si="124"/>
        <v>1.0292920315792398E-11</v>
      </c>
      <c r="N353">
        <f t="shared" si="130"/>
        <v>2.3646921269732583E-11</v>
      </c>
      <c r="O353">
        <f t="shared" si="143"/>
        <v>5.4326359126572431E-11</v>
      </c>
      <c r="P353">
        <f t="shared" si="150"/>
        <v>1.2480919872334385E-10</v>
      </c>
      <c r="Q353">
        <f t="shared" si="109"/>
        <v>2.8673624252400628E-10</v>
      </c>
      <c r="R353">
        <f t="shared" si="115"/>
        <v>6.5874690021071379E-10</v>
      </c>
      <c r="S353">
        <f t="shared" si="121"/>
        <v>1.5134029612628859E-9</v>
      </c>
      <c r="T353">
        <f t="shared" si="127"/>
        <v>3.4768869841006376E-9</v>
      </c>
      <c r="U353">
        <f t="shared" si="140"/>
        <v>7.9877887182940097E-9</v>
      </c>
      <c r="V353">
        <f t="shared" si="147"/>
        <v>1.8351119521536408E-8</v>
      </c>
      <c r="W353">
        <f t="shared" si="107"/>
        <v>4.2159801613485702E-8</v>
      </c>
      <c r="X353">
        <f t="shared" si="113"/>
        <v>9.6857789520824752E-8</v>
      </c>
      <c r="Y353">
        <f t="shared" si="119"/>
        <v>2.2252076698244091E-7</v>
      </c>
      <c r="Z353">
        <f t="shared" si="125"/>
        <v>5.1121847797081694E-7</v>
      </c>
      <c r="AA353">
        <f t="shared" si="131"/>
        <v>1.174471649378331E-6</v>
      </c>
      <c r="AB353">
        <f t="shared" si="144"/>
        <v>2.698227303263082E-6</v>
      </c>
      <c r="AC353">
        <f t="shared" ref="AC353:AC416" si="151">$C$11*(EXP(-$C$7*($D353-($AC$14-1)*$C$3))-EXP(-$C$5*($D353-($AC$14-1)*$C$3)))</f>
        <v>6.1988985293327765E-6</v>
      </c>
      <c r="AD353">
        <f t="shared" si="111"/>
        <v>1.4241329086876202E-5</v>
      </c>
      <c r="AE353">
        <f t="shared" si="117"/>
        <v>3.2717982590132244E-5</v>
      </c>
      <c r="AF353">
        <f t="shared" si="123"/>
        <v>7.5166185560213088E-5</v>
      </c>
      <c r="AG353">
        <f t="shared" si="129"/>
        <v>1.7268654740883733E-4</v>
      </c>
      <c r="AH353">
        <f t="shared" si="142"/>
        <v>3.9672950587729791E-4</v>
      </c>
      <c r="AI353">
        <f t="shared" si="149"/>
        <v>9.1144506156007744E-4</v>
      </c>
      <c r="AJ353">
        <f t="shared" si="128"/>
        <v>2.0939508857684627E-3</v>
      </c>
      <c r="AK353">
        <f t="shared" si="141"/>
        <v>4.8106358758536359E-3</v>
      </c>
      <c r="AL353">
        <f t="shared" si="148"/>
        <v>1.1051939034165585E-2</v>
      </c>
      <c r="AM353">
        <f t="shared" si="126"/>
        <v>2.5390688376147059E-2</v>
      </c>
      <c r="AN353">
        <f t="shared" si="139"/>
        <v>5.8332483939838579E-2</v>
      </c>
      <c r="AO353">
        <f t="shared" si="146"/>
        <v>0.1340127504531386</v>
      </c>
    </row>
    <row r="354" spans="1:43" x14ac:dyDescent="0.2">
      <c r="A354">
        <v>340</v>
      </c>
      <c r="B354">
        <f t="shared" si="132"/>
        <v>33</v>
      </c>
      <c r="C354">
        <f t="shared" si="133"/>
        <v>9</v>
      </c>
      <c r="D354">
        <f t="shared" si="134"/>
        <v>816</v>
      </c>
      <c r="E354">
        <f t="shared" si="135"/>
        <v>-516</v>
      </c>
      <c r="F354" t="e">
        <f t="shared" si="136"/>
        <v>#N/A</v>
      </c>
      <c r="G354" t="e">
        <f t="shared" si="137"/>
        <v>#N/A</v>
      </c>
      <c r="H354">
        <f t="shared" si="138"/>
        <v>1.4662948320071373E-13</v>
      </c>
      <c r="I354">
        <f t="shared" si="145"/>
        <v>3.3686609229345048E-13</v>
      </c>
      <c r="J354">
        <f t="shared" si="106"/>
        <v>7.73915052143532E-13</v>
      </c>
      <c r="K354">
        <f t="shared" si="112"/>
        <v>1.7779898946094333E-12</v>
      </c>
      <c r="L354">
        <f t="shared" si="118"/>
        <v>4.0847481342784159E-12</v>
      </c>
      <c r="M354">
        <f t="shared" si="124"/>
        <v>9.3842869248456497E-12</v>
      </c>
      <c r="N354">
        <f t="shared" si="130"/>
        <v>2.1559429906780766E-11</v>
      </c>
      <c r="O354">
        <f t="shared" si="143"/>
        <v>4.9530563337185893E-11</v>
      </c>
      <c r="P354">
        <f t="shared" si="150"/>
        <v>1.1379135325500378E-10</v>
      </c>
      <c r="Q354">
        <f t="shared" si="109"/>
        <v>2.6142388059381872E-10</v>
      </c>
      <c r="R354">
        <f t="shared" si="115"/>
        <v>6.0059436319012189E-10</v>
      </c>
      <c r="S354">
        <f t="shared" si="121"/>
        <v>1.3798035140339697E-9</v>
      </c>
      <c r="T354">
        <f t="shared" si="127"/>
        <v>3.1699560535798992E-9</v>
      </c>
      <c r="U354">
        <f t="shared" si="140"/>
        <v>7.2826466083202471E-9</v>
      </c>
      <c r="V354">
        <f t="shared" si="147"/>
        <v>1.6731128358004412E-8</v>
      </c>
      <c r="W354">
        <f t="shared" si="107"/>
        <v>3.8438039244167821E-8</v>
      </c>
      <c r="X354">
        <f t="shared" si="113"/>
        <v>8.8307424898174111E-8</v>
      </c>
      <c r="Y354">
        <f t="shared" si="119"/>
        <v>2.0287718742911363E-7</v>
      </c>
      <c r="Z354">
        <f t="shared" si="125"/>
        <v>4.6608938293249603E-7</v>
      </c>
      <c r="AA354">
        <f t="shared" si="131"/>
        <v>1.0707922149122809E-6</v>
      </c>
      <c r="AB354">
        <f t="shared" si="144"/>
        <v>2.4600345116267376E-6</v>
      </c>
      <c r="AC354">
        <f t="shared" si="151"/>
        <v>5.6516751934831363E-6</v>
      </c>
      <c r="AD354">
        <f t="shared" si="111"/>
        <v>1.2984139995463257E-5</v>
      </c>
      <c r="AE354">
        <f t="shared" si="117"/>
        <v>2.9829720507679708E-5</v>
      </c>
      <c r="AF354">
        <f t="shared" si="123"/>
        <v>6.8530701754386002E-5</v>
      </c>
      <c r="AG354">
        <f t="shared" si="129"/>
        <v>1.5744220874411129E-4</v>
      </c>
      <c r="AH354">
        <f t="shared" si="142"/>
        <v>3.6170721238292089E-4</v>
      </c>
      <c r="AI354">
        <f t="shared" si="149"/>
        <v>8.3098495970964812E-4</v>
      </c>
      <c r="AJ354">
        <f t="shared" si="128"/>
        <v>1.9091021124915007E-3</v>
      </c>
      <c r="AK354">
        <f t="shared" si="141"/>
        <v>4.3859649122807032E-3</v>
      </c>
      <c r="AL354">
        <f t="shared" si="148"/>
        <v>1.0076301359623119E-2</v>
      </c>
      <c r="AM354">
        <f t="shared" si="126"/>
        <v>2.3149261592506919E-2</v>
      </c>
      <c r="AN354">
        <f t="shared" si="139"/>
        <v>5.3183037421416487E-2</v>
      </c>
      <c r="AO354">
        <f t="shared" si="146"/>
        <v>0.12218251846832767</v>
      </c>
    </row>
    <row r="355" spans="1:43" s="1" customFormat="1" x14ac:dyDescent="0.2">
      <c r="A355" s="1">
        <v>341</v>
      </c>
      <c r="B355" s="1">
        <f t="shared" si="132"/>
        <v>34</v>
      </c>
      <c r="C355" s="1">
        <f t="shared" si="133"/>
        <v>0</v>
      </c>
      <c r="D355" s="1">
        <f t="shared" si="134"/>
        <v>816</v>
      </c>
      <c r="E355" s="1">
        <f t="shared" si="135"/>
        <v>-516</v>
      </c>
      <c r="F355" s="1" t="e">
        <f t="shared" si="136"/>
        <v>#N/A</v>
      </c>
      <c r="G355" s="1" t="e">
        <f t="shared" si="137"/>
        <v>#N/A</v>
      </c>
      <c r="H355" s="1">
        <f t="shared" si="138"/>
        <v>1.4662948320071373E-13</v>
      </c>
      <c r="I355" s="1">
        <f t="shared" si="145"/>
        <v>3.3686609229345048E-13</v>
      </c>
      <c r="J355" s="1">
        <f t="shared" ref="J355:J418" si="152">$C$11*(EXP(-$C$7*($D355-($J$14-1)*$C$3))-EXP(-$C$5*($D355-($J$14-1)*$C$3)))</f>
        <v>7.73915052143532E-13</v>
      </c>
      <c r="K355" s="1">
        <f t="shared" si="112"/>
        <v>1.7779898946094333E-12</v>
      </c>
      <c r="L355" s="1">
        <f t="shared" si="118"/>
        <v>4.0847481342784159E-12</v>
      </c>
      <c r="M355" s="1">
        <f t="shared" si="124"/>
        <v>9.3842869248456497E-12</v>
      </c>
      <c r="N355" s="1">
        <f t="shared" si="130"/>
        <v>2.1559429906780766E-11</v>
      </c>
      <c r="O355" s="1">
        <f t="shared" si="143"/>
        <v>4.9530563337185893E-11</v>
      </c>
      <c r="P355" s="1">
        <f t="shared" si="150"/>
        <v>1.1379135325500378E-10</v>
      </c>
      <c r="Q355" s="1">
        <f t="shared" si="109"/>
        <v>2.6142388059381872E-10</v>
      </c>
      <c r="R355" s="1">
        <f t="shared" si="115"/>
        <v>6.0059436319012189E-10</v>
      </c>
      <c r="S355" s="1">
        <f t="shared" si="121"/>
        <v>1.3798035140339697E-9</v>
      </c>
      <c r="T355" s="1">
        <f t="shared" si="127"/>
        <v>3.1699560535798992E-9</v>
      </c>
      <c r="U355" s="1">
        <f t="shared" si="140"/>
        <v>7.2826466083202471E-9</v>
      </c>
      <c r="V355" s="1">
        <f t="shared" si="147"/>
        <v>1.6731128358004412E-8</v>
      </c>
      <c r="W355" s="1">
        <f t="shared" si="107"/>
        <v>3.8438039244167821E-8</v>
      </c>
      <c r="X355" s="1">
        <f t="shared" si="113"/>
        <v>8.8307424898174111E-8</v>
      </c>
      <c r="Y355" s="1">
        <f t="shared" si="119"/>
        <v>2.0287718742911363E-7</v>
      </c>
      <c r="Z355" s="1">
        <f t="shared" si="125"/>
        <v>4.6608938293249603E-7</v>
      </c>
      <c r="AA355" s="1">
        <f t="shared" si="131"/>
        <v>1.0707922149122809E-6</v>
      </c>
      <c r="AB355" s="1">
        <f t="shared" si="144"/>
        <v>2.4600345116267376E-6</v>
      </c>
      <c r="AC355" s="1">
        <f t="shared" si="151"/>
        <v>5.6516751934831363E-6</v>
      </c>
      <c r="AD355" s="1">
        <f t="shared" si="111"/>
        <v>1.2984139995463257E-5</v>
      </c>
      <c r="AE355" s="1">
        <f t="shared" si="117"/>
        <v>2.9829720507679708E-5</v>
      </c>
      <c r="AF355" s="1">
        <f t="shared" si="123"/>
        <v>6.8530701754386002E-5</v>
      </c>
      <c r="AG355" s="1">
        <f t="shared" si="129"/>
        <v>1.5744220874411129E-4</v>
      </c>
      <c r="AH355" s="1">
        <f t="shared" si="142"/>
        <v>3.6170721238292089E-4</v>
      </c>
      <c r="AI355" s="1">
        <f t="shared" si="149"/>
        <v>8.3098495970964812E-4</v>
      </c>
      <c r="AJ355" s="1">
        <f t="shared" si="128"/>
        <v>1.9091021124915007E-3</v>
      </c>
      <c r="AK355" s="1">
        <f t="shared" si="141"/>
        <v>4.3859649122807032E-3</v>
      </c>
      <c r="AL355" s="1">
        <f t="shared" si="148"/>
        <v>1.0076301359623119E-2</v>
      </c>
      <c r="AM355" s="1">
        <f t="shared" si="126"/>
        <v>2.3149261592506919E-2</v>
      </c>
      <c r="AN355" s="1">
        <f t="shared" si="139"/>
        <v>5.3183037421416487E-2</v>
      </c>
      <c r="AO355" s="1">
        <f t="shared" si="146"/>
        <v>0.12218251846832767</v>
      </c>
      <c r="AP355" s="1">
        <f t="shared" ref="AP355:AP386" si="153">$C$11*(EXP(-$C$7*($D355-($AP$14-1)*$C$3))-EXP(-$C$5*($D355-($AP$14-1)*$C$3)))</f>
        <v>0</v>
      </c>
    </row>
    <row r="356" spans="1:43" x14ac:dyDescent="0.2">
      <c r="A356">
        <v>342</v>
      </c>
      <c r="B356">
        <f t="shared" si="132"/>
        <v>34</v>
      </c>
      <c r="C356">
        <f t="shared" si="133"/>
        <v>1</v>
      </c>
      <c r="D356">
        <f t="shared" si="134"/>
        <v>818.66666666666674</v>
      </c>
      <c r="E356">
        <f t="shared" si="135"/>
        <v>-518.66666666666674</v>
      </c>
      <c r="F356" t="e">
        <f t="shared" si="136"/>
        <v>#N/A</v>
      </c>
      <c r="G356" t="e">
        <f t="shared" si="137"/>
        <v>#N/A</v>
      </c>
      <c r="H356">
        <f t="shared" si="138"/>
        <v>1.3368539731975963E-13</v>
      </c>
      <c r="I356">
        <f t="shared" si="145"/>
        <v>3.0712839197666482E-13</v>
      </c>
      <c r="J356">
        <f t="shared" si="152"/>
        <v>7.0559575727295899E-13</v>
      </c>
      <c r="K356">
        <f t="shared" si="112"/>
        <v>1.6210333713446704E-12</v>
      </c>
      <c r="L356">
        <f t="shared" si="118"/>
        <v>3.7241567341178421E-12</v>
      </c>
      <c r="M356">
        <f t="shared" si="124"/>
        <v>8.5558654284645904E-12</v>
      </c>
      <c r="N356">
        <f t="shared" si="130"/>
        <v>1.9656217086506555E-11</v>
      </c>
      <c r="O356">
        <f t="shared" si="143"/>
        <v>4.5158128465469395E-11</v>
      </c>
      <c r="P356">
        <f t="shared" si="150"/>
        <v>1.0374613576605896E-10</v>
      </c>
      <c r="Q356">
        <f t="shared" si="109"/>
        <v>2.38346030983542E-10</v>
      </c>
      <c r="R356">
        <f t="shared" si="115"/>
        <v>5.475753874217342E-10</v>
      </c>
      <c r="S356">
        <f t="shared" si="121"/>
        <v>1.2579978935364204E-9</v>
      </c>
      <c r="T356">
        <f t="shared" si="127"/>
        <v>2.8901202217900425E-9</v>
      </c>
      <c r="U356">
        <f t="shared" si="140"/>
        <v>6.6397526890277767E-9</v>
      </c>
      <c r="V356">
        <f t="shared" si="147"/>
        <v>1.5254145982946695E-8</v>
      </c>
      <c r="W356">
        <f t="shared" si="107"/>
        <v>3.5044824794991002E-8</v>
      </c>
      <c r="X356">
        <f t="shared" si="113"/>
        <v>8.0511865186330943E-8</v>
      </c>
      <c r="Y356">
        <f t="shared" si="119"/>
        <v>1.8496769419456248E-7</v>
      </c>
      <c r="Z356">
        <f t="shared" si="125"/>
        <v>4.2494417209777718E-7</v>
      </c>
      <c r="AA356">
        <f t="shared" si="131"/>
        <v>9.7626534290858719E-7</v>
      </c>
      <c r="AB356">
        <f t="shared" si="144"/>
        <v>2.2428687868794212E-6</v>
      </c>
      <c r="AC356">
        <f t="shared" si="151"/>
        <v>5.1527593719251736E-6</v>
      </c>
      <c r="AD356">
        <f t="shared" si="111"/>
        <v>1.1837932428452007E-5</v>
      </c>
      <c r="AE356">
        <f t="shared" si="117"/>
        <v>2.7196427014257753E-5</v>
      </c>
      <c r="AF356">
        <f t="shared" si="123"/>
        <v>6.2480981946149621E-5</v>
      </c>
      <c r="AG356">
        <f t="shared" si="129"/>
        <v>1.435436023602829E-4</v>
      </c>
      <c r="AH356">
        <f t="shared" si="142"/>
        <v>3.29776599803211E-4</v>
      </c>
      <c r="AI356">
        <f t="shared" si="149"/>
        <v>7.5762767542092804E-4</v>
      </c>
      <c r="AJ356">
        <f t="shared" si="128"/>
        <v>1.7405713289124955E-3</v>
      </c>
      <c r="AK356">
        <f t="shared" si="141"/>
        <v>3.998782844553574E-3</v>
      </c>
      <c r="AL356">
        <f t="shared" si="148"/>
        <v>9.1867905510581074E-3</v>
      </c>
      <c r="AM356">
        <f t="shared" si="126"/>
        <v>2.1105702387405507E-2</v>
      </c>
      <c r="AN356">
        <f t="shared" si="139"/>
        <v>4.8488171226939228E-2</v>
      </c>
      <c r="AO356">
        <f t="shared" si="146"/>
        <v>0.11139656241541207</v>
      </c>
      <c r="AP356">
        <f t="shared" si="153"/>
        <v>0.21171434591476873</v>
      </c>
    </row>
    <row r="357" spans="1:43" x14ac:dyDescent="0.2">
      <c r="A357">
        <v>343</v>
      </c>
      <c r="B357">
        <f t="shared" si="132"/>
        <v>34</v>
      </c>
      <c r="C357">
        <f t="shared" si="133"/>
        <v>2</v>
      </c>
      <c r="D357">
        <f t="shared" si="134"/>
        <v>821.33333333333326</v>
      </c>
      <c r="E357">
        <f t="shared" si="135"/>
        <v>-521.33333333333326</v>
      </c>
      <c r="F357" t="e">
        <f t="shared" si="136"/>
        <v>#N/A</v>
      </c>
      <c r="G357" t="e">
        <f t="shared" si="137"/>
        <v>#N/A</v>
      </c>
      <c r="H357">
        <f t="shared" si="138"/>
        <v>1.2188398312826581E-13</v>
      </c>
      <c r="I357">
        <f t="shared" si="145"/>
        <v>2.8001586183985064E-13</v>
      </c>
      <c r="J357">
        <f t="shared" si="152"/>
        <v>6.433075197370269E-13</v>
      </c>
      <c r="K357">
        <f t="shared" si="112"/>
        <v>1.4779325793582911E-12</v>
      </c>
      <c r="L357">
        <f t="shared" si="118"/>
        <v>3.3953974454107761E-12</v>
      </c>
      <c r="M357">
        <f t="shared" si="124"/>
        <v>7.8005749202089874E-12</v>
      </c>
      <c r="N357">
        <f t="shared" si="130"/>
        <v>1.7921015157750386E-11</v>
      </c>
      <c r="O357">
        <f t="shared" si="143"/>
        <v>4.1171681263169599E-11</v>
      </c>
      <c r="P357">
        <f t="shared" si="150"/>
        <v>9.4587685078930344E-11</v>
      </c>
      <c r="Q357">
        <f t="shared" si="109"/>
        <v>2.173054365062898E-10</v>
      </c>
      <c r="R357">
        <f t="shared" si="115"/>
        <v>4.992367948933754E-10</v>
      </c>
      <c r="S357">
        <f t="shared" si="121"/>
        <v>1.1469449700960251E-9</v>
      </c>
      <c r="T357">
        <f t="shared" si="127"/>
        <v>2.6349876008428556E-9</v>
      </c>
      <c r="U357">
        <f t="shared" si="140"/>
        <v>6.0536118450515453E-9</v>
      </c>
      <c r="V357">
        <f t="shared" si="147"/>
        <v>1.3907547936402554E-8</v>
      </c>
      <c r="W357">
        <f t="shared" ref="W357:W420" si="154">$C$11*(EXP(-$C$7*($D357-($W$14-1)*$C$3))-EXP(-$C$5*($D357-($W$14-1)*$C$3)))</f>
        <v>3.1951154873176046E-8</v>
      </c>
      <c r="X357">
        <f t="shared" si="113"/>
        <v>7.340447808614566E-8</v>
      </c>
      <c r="Y357">
        <f t="shared" si="119"/>
        <v>1.6863920645394284E-7</v>
      </c>
      <c r="Z357">
        <f t="shared" si="125"/>
        <v>3.8743115808329911E-7</v>
      </c>
      <c r="AA357">
        <f t="shared" si="131"/>
        <v>8.9008306792976397E-7</v>
      </c>
      <c r="AB357">
        <f t="shared" si="144"/>
        <v>2.0448739118832644E-6</v>
      </c>
      <c r="AC357">
        <f t="shared" si="151"/>
        <v>4.6978865975133163E-6</v>
      </c>
      <c r="AD357">
        <f t="shared" si="111"/>
        <v>1.079290921305233E-5</v>
      </c>
      <c r="AE357">
        <f t="shared" si="117"/>
        <v>2.4795594117331113E-5</v>
      </c>
      <c r="AF357">
        <f t="shared" si="123"/>
        <v>5.6965316347504813E-5</v>
      </c>
      <c r="AG357">
        <f t="shared" si="129"/>
        <v>1.30871930360529E-4</v>
      </c>
      <c r="AH357">
        <f t="shared" si="142"/>
        <v>3.0066474224085241E-4</v>
      </c>
      <c r="AI357">
        <f t="shared" si="149"/>
        <v>6.9074618963534942E-4</v>
      </c>
      <c r="AJ357">
        <f t="shared" si="128"/>
        <v>1.5869180235091906E-3</v>
      </c>
      <c r="AK357">
        <f t="shared" si="141"/>
        <v>3.6457802462403067E-3</v>
      </c>
      <c r="AL357">
        <f t="shared" si="148"/>
        <v>8.3758035430738526E-3</v>
      </c>
      <c r="AM357">
        <f t="shared" ref="AM357:AM388" si="155">$C$11*(EXP(-$C$7*($D357-($AM$14-1)*$C$3))-EXP(-$C$5*($D357-($AM$14-1)*$C$3)))</f>
        <v>1.9242543503414547E-2</v>
      </c>
      <c r="AN357">
        <f t="shared" si="139"/>
        <v>4.4207756136662314E-2</v>
      </c>
      <c r="AO357">
        <f t="shared" si="146"/>
        <v>0.10156275308960366</v>
      </c>
      <c r="AP357">
        <f t="shared" si="153"/>
        <v>0.22636765044372925</v>
      </c>
    </row>
    <row r="358" spans="1:43" x14ac:dyDescent="0.2">
      <c r="A358">
        <v>344</v>
      </c>
      <c r="B358">
        <f t="shared" si="132"/>
        <v>34</v>
      </c>
      <c r="C358">
        <f t="shared" si="133"/>
        <v>3</v>
      </c>
      <c r="D358">
        <f t="shared" si="134"/>
        <v>824</v>
      </c>
      <c r="E358">
        <f t="shared" si="135"/>
        <v>-524</v>
      </c>
      <c r="F358" t="e">
        <f t="shared" si="136"/>
        <v>#N/A</v>
      </c>
      <c r="G358" t="e">
        <f t="shared" si="137"/>
        <v>#N/A</v>
      </c>
      <c r="H358">
        <f t="shared" si="138"/>
        <v>1.1112436841308993E-13</v>
      </c>
      <c r="I358">
        <f t="shared" si="145"/>
        <v>2.552967583924018E-13</v>
      </c>
      <c r="J358">
        <f t="shared" si="152"/>
        <v>5.8651793280285502E-13</v>
      </c>
      <c r="K358">
        <f t="shared" si="112"/>
        <v>1.3474643691737975E-12</v>
      </c>
      <c r="L358">
        <f t="shared" si="118"/>
        <v>3.0956602085741175E-12</v>
      </c>
      <c r="M358">
        <f t="shared" si="124"/>
        <v>7.1119595784377348E-12</v>
      </c>
      <c r="N358">
        <f t="shared" si="130"/>
        <v>1.6338992537113667E-11</v>
      </c>
      <c r="O358">
        <f t="shared" si="143"/>
        <v>3.7537147699382605E-11</v>
      </c>
      <c r="P358">
        <f t="shared" si="150"/>
        <v>8.6237719627123077E-11</v>
      </c>
      <c r="Q358">
        <f t="shared" si="109"/>
        <v>1.981222533487436E-10</v>
      </c>
      <c r="R358">
        <f t="shared" si="115"/>
        <v>4.5516541302001529E-10</v>
      </c>
      <c r="S358">
        <f t="shared" si="121"/>
        <v>1.0456955223752753E-9</v>
      </c>
      <c r="T358">
        <f t="shared" si="127"/>
        <v>2.402377452760488E-9</v>
      </c>
      <c r="U358">
        <f t="shared" si="140"/>
        <v>5.5192140561358803E-9</v>
      </c>
      <c r="V358">
        <f t="shared" si="147"/>
        <v>1.2679824214319598E-8</v>
      </c>
      <c r="W358">
        <f t="shared" si="154"/>
        <v>2.9130586433280992E-8</v>
      </c>
      <c r="X358">
        <f t="shared" si="113"/>
        <v>6.6924513432017646E-8</v>
      </c>
      <c r="Y358">
        <f t="shared" si="119"/>
        <v>1.5375215697667134E-7</v>
      </c>
      <c r="Z358">
        <f t="shared" si="125"/>
        <v>3.532296995926965E-7</v>
      </c>
      <c r="AA358">
        <f t="shared" si="131"/>
        <v>8.1150874971645335E-7</v>
      </c>
      <c r="AB358">
        <f t="shared" si="144"/>
        <v>1.8643575317299811E-6</v>
      </c>
      <c r="AC358">
        <f t="shared" si="151"/>
        <v>4.2831688596491243E-6</v>
      </c>
      <c r="AD358">
        <f t="shared" si="111"/>
        <v>9.8401380465069519E-6</v>
      </c>
      <c r="AE358">
        <f t="shared" si="117"/>
        <v>2.2606700773932549E-5</v>
      </c>
      <c r="AF358">
        <f t="shared" si="123"/>
        <v>5.1936559981853035E-5</v>
      </c>
      <c r="AG358">
        <f t="shared" si="129"/>
        <v>1.1931888203071885E-4</v>
      </c>
      <c r="AH358">
        <f t="shared" si="142"/>
        <v>2.7412280701754406E-4</v>
      </c>
      <c r="AI358">
        <f t="shared" si="149"/>
        <v>6.297688349764446E-4</v>
      </c>
      <c r="AJ358">
        <f t="shared" si="128"/>
        <v>1.4468288495316827E-3</v>
      </c>
      <c r="AK358">
        <f t="shared" si="141"/>
        <v>3.3239398388385934E-3</v>
      </c>
      <c r="AL358">
        <f t="shared" si="148"/>
        <v>7.6364084499660045E-3</v>
      </c>
      <c r="AM358">
        <f t="shared" si="155"/>
        <v>1.7543859649122806E-2</v>
      </c>
      <c r="AN358">
        <f t="shared" si="139"/>
        <v>4.0305205438492468E-2</v>
      </c>
      <c r="AO358">
        <f t="shared" si="146"/>
        <v>9.2597046304671707E-2</v>
      </c>
      <c r="AP358">
        <f t="shared" si="153"/>
        <v>0.21163565845759974</v>
      </c>
    </row>
    <row r="359" spans="1:43" x14ac:dyDescent="0.2">
      <c r="A359">
        <v>345</v>
      </c>
      <c r="B359">
        <f t="shared" si="132"/>
        <v>34</v>
      </c>
      <c r="C359">
        <f t="shared" si="133"/>
        <v>4</v>
      </c>
      <c r="D359">
        <f t="shared" si="134"/>
        <v>826.66666666666663</v>
      </c>
      <c r="E359">
        <f t="shared" si="135"/>
        <v>-526.66666666666663</v>
      </c>
      <c r="F359" t="e">
        <f t="shared" si="136"/>
        <v>#N/A</v>
      </c>
      <c r="G359" t="e">
        <f t="shared" si="137"/>
        <v>#N/A</v>
      </c>
      <c r="H359">
        <f t="shared" si="138"/>
        <v>1.0131458570904258E-13</v>
      </c>
      <c r="I359">
        <f t="shared" si="145"/>
        <v>2.3275979588236665E-13</v>
      </c>
      <c r="J359">
        <f t="shared" si="152"/>
        <v>5.3474158927904054E-13</v>
      </c>
      <c r="K359">
        <f t="shared" si="112"/>
        <v>1.2285135679066682E-12</v>
      </c>
      <c r="L359">
        <f t="shared" si="118"/>
        <v>2.8223830290918461E-12</v>
      </c>
      <c r="M359">
        <f t="shared" si="124"/>
        <v>6.4841334853787052E-12</v>
      </c>
      <c r="N359">
        <f t="shared" si="130"/>
        <v>1.489662693647142E-11</v>
      </c>
      <c r="O359">
        <f t="shared" si="143"/>
        <v>3.4223461713858491E-11</v>
      </c>
      <c r="P359">
        <f t="shared" si="150"/>
        <v>7.8624868346026531E-11</v>
      </c>
      <c r="Q359">
        <f t="shared" si="109"/>
        <v>1.8063251386187825E-10</v>
      </c>
      <c r="R359">
        <f t="shared" si="115"/>
        <v>4.1498454306423739E-10</v>
      </c>
      <c r="S359">
        <f t="shared" si="121"/>
        <v>9.5338412393417152E-10</v>
      </c>
      <c r="T359">
        <f t="shared" si="127"/>
        <v>2.1903015496869447E-9</v>
      </c>
      <c r="U359">
        <f t="shared" si="140"/>
        <v>5.0319915741456996E-9</v>
      </c>
      <c r="V359">
        <f t="shared" si="147"/>
        <v>1.1560480887160213E-8</v>
      </c>
      <c r="W359">
        <f t="shared" si="154"/>
        <v>2.6559010756111206E-8</v>
      </c>
      <c r="X359">
        <f t="shared" si="113"/>
        <v>6.1016583931787004E-8</v>
      </c>
      <c r="Y359">
        <f t="shared" si="119"/>
        <v>1.4017929917996454E-7</v>
      </c>
      <c r="Z359">
        <f t="shared" si="125"/>
        <v>3.2204746074532494E-7</v>
      </c>
      <c r="AA359">
        <f t="shared" si="131"/>
        <v>7.3987077677825417E-7</v>
      </c>
      <c r="AB359">
        <f t="shared" si="144"/>
        <v>1.6997766883911151E-6</v>
      </c>
      <c r="AC359">
        <f t="shared" si="151"/>
        <v>3.905061371634364E-6</v>
      </c>
      <c r="AD359">
        <f t="shared" si="111"/>
        <v>8.9714751475177185E-6</v>
      </c>
      <c r="AE359">
        <f t="shared" si="117"/>
        <v>2.0611037487700776E-5</v>
      </c>
      <c r="AF359">
        <f t="shared" si="123"/>
        <v>4.7351729713808206E-5</v>
      </c>
      <c r="AG359">
        <f t="shared" si="129"/>
        <v>1.0878570805703143E-4</v>
      </c>
      <c r="AH359">
        <f t="shared" si="142"/>
        <v>2.499239277845994E-4</v>
      </c>
      <c r="AI359">
        <f t="shared" si="149"/>
        <v>5.7417440944113431E-4</v>
      </c>
      <c r="AJ359">
        <f t="shared" ref="AJ359:AJ390" si="156">$C$11*(EXP(-$C$7*($D359-($AJ$14-1)*$C$3))-EXP(-$C$5*($D359-($AJ$14-1)*$C$3)))</f>
        <v>1.319106399212849E-3</v>
      </c>
      <c r="AK359">
        <f t="shared" si="141"/>
        <v>3.0305107016837239E-3</v>
      </c>
      <c r="AL359">
        <f t="shared" si="148"/>
        <v>6.9622853156500082E-3</v>
      </c>
      <c r="AM359">
        <f t="shared" si="155"/>
        <v>1.5995131378214355E-2</v>
      </c>
      <c r="AN359">
        <f t="shared" si="139"/>
        <v>3.6747162204232561E-2</v>
      </c>
      <c r="AO359">
        <f t="shared" si="146"/>
        <v>8.442280953932943E-2</v>
      </c>
      <c r="AP359">
        <f t="shared" si="153"/>
        <v>0.19377999836034945</v>
      </c>
    </row>
    <row r="360" spans="1:43" x14ac:dyDescent="0.2">
      <c r="A360">
        <v>346</v>
      </c>
      <c r="B360">
        <f t="shared" si="132"/>
        <v>34</v>
      </c>
      <c r="C360">
        <f t="shared" si="133"/>
        <v>5</v>
      </c>
      <c r="D360">
        <f t="shared" si="134"/>
        <v>829.33333333333337</v>
      </c>
      <c r="E360">
        <f t="shared" si="135"/>
        <v>-529.33333333333337</v>
      </c>
      <c r="F360" t="e">
        <f t="shared" si="136"/>
        <v>#N/A</v>
      </c>
      <c r="G360" t="e">
        <f t="shared" si="137"/>
        <v>#N/A</v>
      </c>
      <c r="H360">
        <f t="shared" si="138"/>
        <v>9.2370786209892826E-14</v>
      </c>
      <c r="I360">
        <f t="shared" si="145"/>
        <v>2.1221234033817343E-13</v>
      </c>
      <c r="J360">
        <f t="shared" si="152"/>
        <v>4.875359325130598E-13</v>
      </c>
      <c r="K360">
        <f t="shared" si="112"/>
        <v>1.1200634473593949E-12</v>
      </c>
      <c r="L360">
        <f t="shared" si="118"/>
        <v>2.5732300789480898E-12</v>
      </c>
      <c r="M360">
        <f t="shared" si="124"/>
        <v>5.9117303174331239E-12</v>
      </c>
      <c r="N360">
        <f t="shared" si="130"/>
        <v>1.3581589781643058E-11</v>
      </c>
      <c r="O360">
        <f t="shared" si="143"/>
        <v>3.1202299680835846E-11</v>
      </c>
      <c r="P360">
        <f t="shared" si="150"/>
        <v>7.1684060631001298E-11</v>
      </c>
      <c r="Q360">
        <f t="shared" si="109"/>
        <v>1.6468672505267783E-10</v>
      </c>
      <c r="R360">
        <f t="shared" si="115"/>
        <v>3.7835074031572008E-10</v>
      </c>
      <c r="S360">
        <f t="shared" si="121"/>
        <v>8.692217460251561E-10</v>
      </c>
      <c r="T360">
        <f t="shared" si="127"/>
        <v>1.996947179573495E-9</v>
      </c>
      <c r="U360">
        <f t="shared" si="140"/>
        <v>4.5877798803840855E-9</v>
      </c>
      <c r="V360">
        <f t="shared" si="147"/>
        <v>1.0539950403371387E-8</v>
      </c>
      <c r="W360">
        <f t="shared" si="154"/>
        <v>2.4214447380206099E-8</v>
      </c>
      <c r="X360">
        <f t="shared" si="113"/>
        <v>5.5630191745610023E-8</v>
      </c>
      <c r="Y360">
        <f t="shared" si="119"/>
        <v>1.2780461949270376E-7</v>
      </c>
      <c r="Z360">
        <f t="shared" si="125"/>
        <v>2.936179123445811E-7</v>
      </c>
      <c r="AA360">
        <f t="shared" si="131"/>
        <v>6.7455682581576795E-7</v>
      </c>
      <c r="AB360">
        <f t="shared" si="144"/>
        <v>1.5497246323331882E-6</v>
      </c>
      <c r="AC360">
        <f t="shared" si="151"/>
        <v>3.5603322717190373E-6</v>
      </c>
      <c r="AD360">
        <f t="shared" si="111"/>
        <v>8.1794956475330304E-6</v>
      </c>
      <c r="AE360">
        <f t="shared" si="117"/>
        <v>1.8791546390053201E-5</v>
      </c>
      <c r="AF360">
        <f t="shared" si="123"/>
        <v>4.3171636852209169E-5</v>
      </c>
      <c r="AG360">
        <f t="shared" si="129"/>
        <v>9.9182376469324112E-5</v>
      </c>
      <c r="AH360">
        <f t="shared" si="142"/>
        <v>2.2786126539001828E-4</v>
      </c>
      <c r="AI360">
        <f t="shared" si="149"/>
        <v>5.2348772144211373E-4</v>
      </c>
      <c r="AJ360">
        <f t="shared" si="156"/>
        <v>1.2026589689634042E-3</v>
      </c>
      <c r="AK360">
        <f t="shared" si="141"/>
        <v>2.762984758541386E-3</v>
      </c>
      <c r="AL360">
        <f t="shared" si="148"/>
        <v>6.347672094036738E-3</v>
      </c>
      <c r="AM360">
        <f t="shared" si="155"/>
        <v>1.4583120984961173E-2</v>
      </c>
      <c r="AN360">
        <f t="shared" si="139"/>
        <v>3.3503214172295286E-2</v>
      </c>
      <c r="AO360">
        <f t="shared" si="146"/>
        <v>7.6970174012036846E-2</v>
      </c>
      <c r="AP360">
        <f t="shared" si="153"/>
        <v>0.17680382811963441</v>
      </c>
    </row>
    <row r="361" spans="1:43" x14ac:dyDescent="0.2">
      <c r="A361">
        <v>347</v>
      </c>
      <c r="B361">
        <f t="shared" si="132"/>
        <v>34</v>
      </c>
      <c r="C361">
        <f t="shared" si="133"/>
        <v>6</v>
      </c>
      <c r="D361">
        <f t="shared" si="134"/>
        <v>832</v>
      </c>
      <c r="E361">
        <f t="shared" si="135"/>
        <v>-532</v>
      </c>
      <c r="F361" t="e">
        <f t="shared" si="136"/>
        <v>#N/A</v>
      </c>
      <c r="G361" t="e">
        <f t="shared" si="137"/>
        <v>#N/A</v>
      </c>
      <c r="H361">
        <f t="shared" si="138"/>
        <v>8.4216523073362607E-14</v>
      </c>
      <c r="I361">
        <f t="shared" si="145"/>
        <v>1.9347876303588297E-13</v>
      </c>
      <c r="J361">
        <f t="shared" si="152"/>
        <v>4.4449747365235984E-13</v>
      </c>
      <c r="K361">
        <f t="shared" si="112"/>
        <v>1.0211870335696038E-12</v>
      </c>
      <c r="L361">
        <f t="shared" si="118"/>
        <v>2.346071731211412E-12</v>
      </c>
      <c r="M361">
        <f t="shared" si="124"/>
        <v>5.3898574766951907E-12</v>
      </c>
      <c r="N361">
        <f t="shared" si="130"/>
        <v>1.2382640834296472E-11</v>
      </c>
      <c r="O361">
        <f t="shared" si="143"/>
        <v>2.8447838313750943E-11</v>
      </c>
      <c r="P361">
        <f t="shared" si="150"/>
        <v>6.5355970148454668E-11</v>
      </c>
      <c r="Q361">
        <f t="shared" ref="Q361:Q424" si="157">$C$11*(EXP(-$C$7*($D361-($Q$14-1)*$C$3))-EXP(-$C$5*($D361-($Q$14-1)*$C$3)))</f>
        <v>1.5014859079753045E-10</v>
      </c>
      <c r="R361">
        <f t="shared" si="115"/>
        <v>3.4495087850849236E-10</v>
      </c>
      <c r="S361">
        <f t="shared" si="121"/>
        <v>7.924890133949747E-10</v>
      </c>
      <c r="T361">
        <f t="shared" si="127"/>
        <v>1.8206616520800614E-9</v>
      </c>
      <c r="U361">
        <f t="shared" si="140"/>
        <v>4.182782089501102E-9</v>
      </c>
      <c r="V361">
        <f t="shared" si="147"/>
        <v>9.6095098110419535E-9</v>
      </c>
      <c r="W361">
        <f t="shared" si="154"/>
        <v>2.2076856224543524E-8</v>
      </c>
      <c r="X361">
        <f t="shared" si="113"/>
        <v>5.07192968572784E-8</v>
      </c>
      <c r="Y361">
        <f t="shared" si="119"/>
        <v>1.1652234573312398E-7</v>
      </c>
      <c r="Z361">
        <f t="shared" si="125"/>
        <v>2.6769805372807064E-7</v>
      </c>
      <c r="AA361">
        <f t="shared" si="131"/>
        <v>6.1500862790668418E-7</v>
      </c>
      <c r="AB361">
        <f t="shared" si="144"/>
        <v>1.4129187983707839E-6</v>
      </c>
      <c r="AC361">
        <f t="shared" si="151"/>
        <v>3.2460349988658138E-6</v>
      </c>
      <c r="AD361">
        <f t="shared" si="111"/>
        <v>7.4574301269199262E-6</v>
      </c>
      <c r="AE361">
        <f t="shared" si="117"/>
        <v>1.7132675438596497E-5</v>
      </c>
      <c r="AF361">
        <f t="shared" si="123"/>
        <v>3.9360552186027815E-5</v>
      </c>
      <c r="AG361">
        <f t="shared" ref="AG361:AG392" si="158">$C$11*(EXP(-$C$7*($D361-($AG$14-1)*$C$3))-EXP(-$C$5*($D361-($AG$14-1)*$C$3)))</f>
        <v>9.0426803095730208E-5</v>
      </c>
      <c r="AH361">
        <f t="shared" si="142"/>
        <v>2.0774623992741217E-4</v>
      </c>
      <c r="AI361">
        <f t="shared" si="149"/>
        <v>4.7727552812287512E-4</v>
      </c>
      <c r="AJ361">
        <f t="shared" si="156"/>
        <v>1.0964912280701756E-3</v>
      </c>
      <c r="AK361">
        <f t="shared" si="141"/>
        <v>2.5190753399057793E-3</v>
      </c>
      <c r="AL361">
        <f t="shared" si="148"/>
        <v>5.7873153981267316E-3</v>
      </c>
      <c r="AM361">
        <f t="shared" si="155"/>
        <v>1.329575935535437E-2</v>
      </c>
      <c r="AN361">
        <f t="shared" si="139"/>
        <v>3.0545633799864007E-2</v>
      </c>
      <c r="AO361">
        <f t="shared" si="146"/>
        <v>7.0175438596235928E-2</v>
      </c>
      <c r="AP361">
        <f t="shared" si="153"/>
        <v>0.16121653858511018</v>
      </c>
    </row>
    <row r="362" spans="1:43" x14ac:dyDescent="0.2">
      <c r="A362">
        <v>348</v>
      </c>
      <c r="B362">
        <f t="shared" si="132"/>
        <v>34</v>
      </c>
      <c r="C362">
        <f t="shared" si="133"/>
        <v>7</v>
      </c>
      <c r="D362">
        <f t="shared" si="134"/>
        <v>834.66666666666674</v>
      </c>
      <c r="E362">
        <f t="shared" si="135"/>
        <v>-534.66666666666674</v>
      </c>
      <c r="F362" t="e">
        <f t="shared" si="136"/>
        <v>#N/A</v>
      </c>
      <c r="G362" t="e">
        <f t="shared" si="137"/>
        <v>#N/A</v>
      </c>
      <c r="H362">
        <f t="shared" si="138"/>
        <v>7.6782097994166459E-14</v>
      </c>
      <c r="I362">
        <f t="shared" si="145"/>
        <v>1.7639893931824033E-13</v>
      </c>
      <c r="J362">
        <f t="shared" si="152"/>
        <v>4.0525834283616751E-13</v>
      </c>
      <c r="K362">
        <f t="shared" si="112"/>
        <v>9.3103918352946013E-13</v>
      </c>
      <c r="L362">
        <f t="shared" si="118"/>
        <v>2.1389663571161472E-12</v>
      </c>
      <c r="M362">
        <f t="shared" si="124"/>
        <v>4.914054271626638E-12</v>
      </c>
      <c r="N362">
        <f t="shared" si="130"/>
        <v>1.1289532116367347E-11</v>
      </c>
      <c r="O362">
        <f t="shared" si="143"/>
        <v>2.5936533941514733E-11</v>
      </c>
      <c r="P362">
        <f t="shared" si="150"/>
        <v>5.9586507745885487E-11</v>
      </c>
      <c r="Q362">
        <f t="shared" si="157"/>
        <v>1.368938468554335E-10</v>
      </c>
      <c r="R362">
        <f t="shared" si="115"/>
        <v>3.1449947338410499E-10</v>
      </c>
      <c r="S362">
        <f t="shared" si="121"/>
        <v>7.2253005544751053E-10</v>
      </c>
      <c r="T362">
        <f t="shared" si="127"/>
        <v>1.659938172256944E-9</v>
      </c>
      <c r="U362">
        <f t="shared" si="140"/>
        <v>3.8135364957366728E-9</v>
      </c>
      <c r="V362">
        <f t="shared" si="147"/>
        <v>8.7612061987477489E-9</v>
      </c>
      <c r="W362">
        <f t="shared" si="154"/>
        <v>2.0127966296582732E-8</v>
      </c>
      <c r="X362">
        <f t="shared" si="113"/>
        <v>4.62419235486407E-8</v>
      </c>
      <c r="Y362">
        <f t="shared" si="119"/>
        <v>1.0623604302444447E-7</v>
      </c>
      <c r="Z362">
        <f t="shared" si="125"/>
        <v>2.440663357271468E-7</v>
      </c>
      <c r="AA362">
        <f t="shared" si="131"/>
        <v>5.6071719671985519E-7</v>
      </c>
      <c r="AB362">
        <f t="shared" si="144"/>
        <v>1.2881898429812932E-6</v>
      </c>
      <c r="AC362">
        <f t="shared" si="151"/>
        <v>2.9594831071130014E-6</v>
      </c>
      <c r="AD362">
        <f t="shared" si="111"/>
        <v>6.7991067535644374E-6</v>
      </c>
      <c r="AE362">
        <f t="shared" si="117"/>
        <v>1.5620245486537402E-5</v>
      </c>
      <c r="AF362">
        <f t="shared" si="123"/>
        <v>3.5885900590070752E-5</v>
      </c>
      <c r="AG362">
        <f t="shared" si="158"/>
        <v>8.2444149950802804E-5</v>
      </c>
      <c r="AH362">
        <f t="shared" si="142"/>
        <v>1.8940691885523198E-4</v>
      </c>
      <c r="AI362">
        <f t="shared" si="149"/>
        <v>4.3514283222812383E-4</v>
      </c>
      <c r="AJ362">
        <f t="shared" si="156"/>
        <v>9.9969571113839328E-4</v>
      </c>
      <c r="AK362">
        <f t="shared" si="141"/>
        <v>2.2966976377645273E-3</v>
      </c>
      <c r="AL362">
        <f t="shared" si="148"/>
        <v>5.276425596851376E-3</v>
      </c>
      <c r="AM362">
        <f t="shared" si="155"/>
        <v>1.2122042806734849E-2</v>
      </c>
      <c r="AN362">
        <f t="shared" si="139"/>
        <v>2.7849141262599915E-2</v>
      </c>
      <c r="AO362">
        <f t="shared" si="146"/>
        <v>6.3980525512816938E-2</v>
      </c>
      <c r="AP362">
        <f t="shared" si="153"/>
        <v>0.14698797426010388</v>
      </c>
    </row>
    <row r="363" spans="1:43" x14ac:dyDescent="0.2">
      <c r="A363">
        <v>349</v>
      </c>
      <c r="B363">
        <f t="shared" si="132"/>
        <v>34</v>
      </c>
      <c r="C363">
        <f t="shared" si="133"/>
        <v>8</v>
      </c>
      <c r="D363">
        <f t="shared" si="134"/>
        <v>837.33333333333326</v>
      </c>
      <c r="E363">
        <f t="shared" si="135"/>
        <v>-537.33333333333326</v>
      </c>
      <c r="F363" t="e">
        <f t="shared" si="136"/>
        <v>#N/A</v>
      </c>
      <c r="G363" t="e">
        <f t="shared" si="137"/>
        <v>#N/A</v>
      </c>
      <c r="H363">
        <f t="shared" si="138"/>
        <v>7.0003965459962647E-14</v>
      </c>
      <c r="I363">
        <f t="shared" si="145"/>
        <v>1.608268799342567E-13</v>
      </c>
      <c r="J363">
        <f t="shared" si="152"/>
        <v>3.6948314483957272E-13</v>
      </c>
      <c r="K363">
        <f t="shared" si="112"/>
        <v>8.4884936135269685E-13</v>
      </c>
      <c r="L363">
        <f t="shared" si="118"/>
        <v>1.9501437300522533E-12</v>
      </c>
      <c r="M363">
        <f t="shared" si="124"/>
        <v>4.4802537894375956E-12</v>
      </c>
      <c r="N363">
        <f t="shared" si="130"/>
        <v>1.0292920315792398E-11</v>
      </c>
      <c r="O363">
        <f t="shared" si="143"/>
        <v>2.3646921269732583E-11</v>
      </c>
      <c r="P363">
        <f t="shared" si="150"/>
        <v>5.4326359126572431E-11</v>
      </c>
      <c r="Q363">
        <f t="shared" si="157"/>
        <v>1.2480919872334385E-10</v>
      </c>
      <c r="R363">
        <f t="shared" si="115"/>
        <v>2.8673624252400628E-10</v>
      </c>
      <c r="S363">
        <f t="shared" si="121"/>
        <v>6.5874690021071379E-10</v>
      </c>
      <c r="T363">
        <f t="shared" si="127"/>
        <v>1.5134029612628859E-9</v>
      </c>
      <c r="U363">
        <f t="shared" si="140"/>
        <v>3.4768869841006376E-9</v>
      </c>
      <c r="V363">
        <f t="shared" si="147"/>
        <v>7.9877887182940097E-9</v>
      </c>
      <c r="W363">
        <f t="shared" si="154"/>
        <v>1.8351119521536408E-8</v>
      </c>
      <c r="X363">
        <f t="shared" si="113"/>
        <v>4.2159801613485702E-8</v>
      </c>
      <c r="Y363">
        <f t="shared" si="119"/>
        <v>9.6857789520824752E-8</v>
      </c>
      <c r="Z363">
        <f t="shared" si="125"/>
        <v>2.2252076698244091E-7</v>
      </c>
      <c r="AA363">
        <f t="shared" si="131"/>
        <v>5.1121847797081694E-7</v>
      </c>
      <c r="AB363">
        <f t="shared" si="144"/>
        <v>1.174471649378331E-6</v>
      </c>
      <c r="AC363">
        <f t="shared" si="151"/>
        <v>2.698227303263082E-6</v>
      </c>
      <c r="AD363">
        <f t="shared" ref="AD363:AD426" si="159">$C$11*(EXP(-$C$7*($D363-($AD$14-1)*$C$3))-EXP(-$C$5*($D363-($AD$14-1)*$C$3)))</f>
        <v>6.1988985293327765E-6</v>
      </c>
      <c r="AE363">
        <f t="shared" si="117"/>
        <v>1.4241329086876202E-5</v>
      </c>
      <c r="AF363">
        <f t="shared" si="123"/>
        <v>3.2717982590132244E-5</v>
      </c>
      <c r="AG363">
        <f t="shared" si="158"/>
        <v>7.5166185560213088E-5</v>
      </c>
      <c r="AH363">
        <f t="shared" si="142"/>
        <v>1.7268654740883733E-4</v>
      </c>
      <c r="AI363">
        <f t="shared" si="149"/>
        <v>3.9672950587729791E-4</v>
      </c>
      <c r="AJ363">
        <f t="shared" si="156"/>
        <v>9.1144506156007744E-4</v>
      </c>
      <c r="AK363">
        <f t="shared" si="141"/>
        <v>2.0939508857684627E-3</v>
      </c>
      <c r="AL363">
        <f t="shared" si="148"/>
        <v>4.8106358758536359E-3</v>
      </c>
      <c r="AM363">
        <f t="shared" si="155"/>
        <v>1.1051939034165585E-2</v>
      </c>
      <c r="AN363">
        <f t="shared" si="139"/>
        <v>2.5390688376147059E-2</v>
      </c>
      <c r="AO363">
        <f t="shared" si="146"/>
        <v>5.8332483939838579E-2</v>
      </c>
      <c r="AP363">
        <f t="shared" si="153"/>
        <v>0.1340127504531386</v>
      </c>
    </row>
    <row r="364" spans="1:43" x14ac:dyDescent="0.2">
      <c r="A364">
        <v>350</v>
      </c>
      <c r="B364">
        <f t="shared" si="132"/>
        <v>34</v>
      </c>
      <c r="C364">
        <f t="shared" si="133"/>
        <v>9</v>
      </c>
      <c r="D364">
        <f t="shared" si="134"/>
        <v>840</v>
      </c>
      <c r="E364">
        <f t="shared" si="135"/>
        <v>-540</v>
      </c>
      <c r="F364" t="e">
        <f t="shared" si="136"/>
        <v>#N/A</v>
      </c>
      <c r="G364" t="e">
        <f t="shared" si="137"/>
        <v>#N/A</v>
      </c>
      <c r="H364">
        <f t="shared" si="138"/>
        <v>6.3824189598100438E-14</v>
      </c>
      <c r="I364">
        <f t="shared" si="145"/>
        <v>1.4662948320071373E-13</v>
      </c>
      <c r="J364">
        <f t="shared" si="152"/>
        <v>3.3686609229345048E-13</v>
      </c>
      <c r="K364">
        <f t="shared" si="112"/>
        <v>7.73915052143532E-13</v>
      </c>
      <c r="L364">
        <f t="shared" si="118"/>
        <v>1.7779898946094333E-12</v>
      </c>
      <c r="M364">
        <f t="shared" si="124"/>
        <v>4.0847481342784159E-12</v>
      </c>
      <c r="N364">
        <f t="shared" si="130"/>
        <v>9.3842869248456497E-12</v>
      </c>
      <c r="O364">
        <f t="shared" si="143"/>
        <v>2.1559429906780766E-11</v>
      </c>
      <c r="P364">
        <f t="shared" si="150"/>
        <v>4.9530563337185893E-11</v>
      </c>
      <c r="Q364">
        <f t="shared" si="157"/>
        <v>1.1379135325500378E-10</v>
      </c>
      <c r="R364">
        <f t="shared" si="115"/>
        <v>2.6142388059381872E-10</v>
      </c>
      <c r="S364">
        <f t="shared" si="121"/>
        <v>6.0059436319012189E-10</v>
      </c>
      <c r="T364">
        <f t="shared" si="127"/>
        <v>1.3798035140339697E-9</v>
      </c>
      <c r="U364">
        <f t="shared" si="140"/>
        <v>3.1699560535798992E-9</v>
      </c>
      <c r="V364">
        <f t="shared" si="147"/>
        <v>7.2826466083202471E-9</v>
      </c>
      <c r="W364">
        <f t="shared" si="154"/>
        <v>1.6731128358004412E-8</v>
      </c>
      <c r="X364">
        <f t="shared" si="113"/>
        <v>3.8438039244167821E-8</v>
      </c>
      <c r="Y364">
        <f t="shared" si="119"/>
        <v>8.8307424898174111E-8</v>
      </c>
      <c r="Z364">
        <f t="shared" si="125"/>
        <v>2.0287718742911363E-7</v>
      </c>
      <c r="AA364">
        <f t="shared" si="131"/>
        <v>4.6608938293249603E-7</v>
      </c>
      <c r="AB364">
        <f t="shared" si="144"/>
        <v>1.0707922149122809E-6</v>
      </c>
      <c r="AC364">
        <f t="shared" si="151"/>
        <v>2.4600345116267376E-6</v>
      </c>
      <c r="AD364">
        <f t="shared" si="159"/>
        <v>5.6516751934831363E-6</v>
      </c>
      <c r="AE364">
        <f t="shared" si="117"/>
        <v>1.2984139995463257E-5</v>
      </c>
      <c r="AF364">
        <f t="shared" si="123"/>
        <v>2.9829720507679708E-5</v>
      </c>
      <c r="AG364">
        <f t="shared" si="158"/>
        <v>6.8530701754386002E-5</v>
      </c>
      <c r="AH364">
        <f t="shared" si="142"/>
        <v>1.5744220874411129E-4</v>
      </c>
      <c r="AI364">
        <f t="shared" si="149"/>
        <v>3.6170721238292089E-4</v>
      </c>
      <c r="AJ364">
        <f t="shared" si="156"/>
        <v>8.3098495970964812E-4</v>
      </c>
      <c r="AK364">
        <f t="shared" si="141"/>
        <v>1.9091021124915007E-3</v>
      </c>
      <c r="AL364">
        <f t="shared" si="148"/>
        <v>4.3859649122807032E-3</v>
      </c>
      <c r="AM364">
        <f t="shared" si="155"/>
        <v>1.0076301359623119E-2</v>
      </c>
      <c r="AN364">
        <f t="shared" si="139"/>
        <v>2.3149261592506919E-2</v>
      </c>
      <c r="AO364">
        <f t="shared" si="146"/>
        <v>5.3183037421416487E-2</v>
      </c>
      <c r="AP364">
        <f t="shared" si="153"/>
        <v>0.12218251846832767</v>
      </c>
    </row>
    <row r="365" spans="1:43" s="1" customFormat="1" x14ac:dyDescent="0.2">
      <c r="A365" s="1">
        <v>351</v>
      </c>
      <c r="B365" s="1">
        <f t="shared" si="132"/>
        <v>35</v>
      </c>
      <c r="C365" s="1">
        <f t="shared" si="133"/>
        <v>0</v>
      </c>
      <c r="D365" s="1">
        <f t="shared" si="134"/>
        <v>840</v>
      </c>
      <c r="E365" s="1">
        <f t="shared" si="135"/>
        <v>-540</v>
      </c>
      <c r="F365" s="1" t="e">
        <f t="shared" si="136"/>
        <v>#N/A</v>
      </c>
      <c r="G365" s="1" t="e">
        <f t="shared" si="137"/>
        <v>#N/A</v>
      </c>
      <c r="H365" s="1">
        <f t="shared" si="138"/>
        <v>6.3824189598100438E-14</v>
      </c>
      <c r="I365" s="1">
        <f t="shared" si="145"/>
        <v>1.4662948320071373E-13</v>
      </c>
      <c r="J365" s="1">
        <f t="shared" si="152"/>
        <v>3.3686609229345048E-13</v>
      </c>
      <c r="K365" s="1">
        <f t="shared" ref="K365:K428" si="160">$C$11*(EXP(-$C$7*($D365-($K$14-1)*$C$3))-EXP(-$C$5*($D365-($K$14-1)*$C$3)))</f>
        <v>7.73915052143532E-13</v>
      </c>
      <c r="L365" s="1">
        <f t="shared" si="118"/>
        <v>1.7779898946094333E-12</v>
      </c>
      <c r="M365" s="1">
        <f t="shared" si="124"/>
        <v>4.0847481342784159E-12</v>
      </c>
      <c r="N365" s="1">
        <f t="shared" si="130"/>
        <v>9.3842869248456497E-12</v>
      </c>
      <c r="O365" s="1">
        <f t="shared" si="143"/>
        <v>2.1559429906780766E-11</v>
      </c>
      <c r="P365" s="1">
        <f t="shared" si="150"/>
        <v>4.9530563337185893E-11</v>
      </c>
      <c r="Q365" s="1">
        <f t="shared" si="157"/>
        <v>1.1379135325500378E-10</v>
      </c>
      <c r="R365" s="1">
        <f t="shared" si="115"/>
        <v>2.6142388059381872E-10</v>
      </c>
      <c r="S365" s="1">
        <f t="shared" si="121"/>
        <v>6.0059436319012189E-10</v>
      </c>
      <c r="T365" s="1">
        <f t="shared" si="127"/>
        <v>1.3798035140339697E-9</v>
      </c>
      <c r="U365" s="1">
        <f t="shared" si="140"/>
        <v>3.1699560535798992E-9</v>
      </c>
      <c r="V365" s="1">
        <f t="shared" si="147"/>
        <v>7.2826466083202471E-9</v>
      </c>
      <c r="W365" s="1">
        <f t="shared" si="154"/>
        <v>1.6731128358004412E-8</v>
      </c>
      <c r="X365" s="1">
        <f t="shared" si="113"/>
        <v>3.8438039244167821E-8</v>
      </c>
      <c r="Y365" s="1">
        <f t="shared" si="119"/>
        <v>8.8307424898174111E-8</v>
      </c>
      <c r="Z365" s="1">
        <f t="shared" si="125"/>
        <v>2.0287718742911363E-7</v>
      </c>
      <c r="AA365" s="1">
        <f t="shared" si="131"/>
        <v>4.6608938293249603E-7</v>
      </c>
      <c r="AB365" s="1">
        <f t="shared" si="144"/>
        <v>1.0707922149122809E-6</v>
      </c>
      <c r="AC365" s="1">
        <f t="shared" si="151"/>
        <v>2.4600345116267376E-6</v>
      </c>
      <c r="AD365" s="1">
        <f t="shared" si="159"/>
        <v>5.6516751934831363E-6</v>
      </c>
      <c r="AE365" s="1">
        <f t="shared" si="117"/>
        <v>1.2984139995463257E-5</v>
      </c>
      <c r="AF365" s="1">
        <f t="shared" si="123"/>
        <v>2.9829720507679708E-5</v>
      </c>
      <c r="AG365" s="1">
        <f t="shared" si="158"/>
        <v>6.8530701754386002E-5</v>
      </c>
      <c r="AH365" s="1">
        <f t="shared" si="142"/>
        <v>1.5744220874411129E-4</v>
      </c>
      <c r="AI365" s="1">
        <f t="shared" si="149"/>
        <v>3.6170721238292089E-4</v>
      </c>
      <c r="AJ365" s="1">
        <f t="shared" si="156"/>
        <v>8.3098495970964812E-4</v>
      </c>
      <c r="AK365" s="1">
        <f t="shared" si="141"/>
        <v>1.9091021124915007E-3</v>
      </c>
      <c r="AL365" s="1">
        <f t="shared" si="148"/>
        <v>4.3859649122807032E-3</v>
      </c>
      <c r="AM365" s="1">
        <f t="shared" si="155"/>
        <v>1.0076301359623119E-2</v>
      </c>
      <c r="AN365" s="1">
        <f t="shared" si="139"/>
        <v>2.3149261592506919E-2</v>
      </c>
      <c r="AO365" s="1">
        <f t="shared" si="146"/>
        <v>5.3183037421416487E-2</v>
      </c>
      <c r="AP365" s="1">
        <f t="shared" si="153"/>
        <v>0.12218251846832767</v>
      </c>
      <c r="AQ365" s="1">
        <f t="shared" ref="AQ365:AQ396" si="161">$C$11*(EXP(-$C$7*($D365-($AQ$14-1)*$C$3))-EXP(-$C$5*($D365-($AQ$14-1)*$C$3)))</f>
        <v>0</v>
      </c>
    </row>
    <row r="366" spans="1:43" x14ac:dyDescent="0.2">
      <c r="A366">
        <v>352</v>
      </c>
      <c r="B366">
        <f t="shared" si="132"/>
        <v>35</v>
      </c>
      <c r="C366">
        <f t="shared" si="133"/>
        <v>1</v>
      </c>
      <c r="D366">
        <f t="shared" si="134"/>
        <v>842.66666666666674</v>
      </c>
      <c r="E366">
        <f t="shared" si="135"/>
        <v>-542.66666666666674</v>
      </c>
      <c r="F366" t="e">
        <f t="shared" si="136"/>
        <v>#N/A</v>
      </c>
      <c r="G366" t="e">
        <f t="shared" si="137"/>
        <v>#N/A</v>
      </c>
      <c r="H366">
        <f t="shared" si="138"/>
        <v>5.818994897059146E-14</v>
      </c>
      <c r="I366">
        <f t="shared" si="145"/>
        <v>1.3368539731975963E-13</v>
      </c>
      <c r="J366">
        <f t="shared" si="152"/>
        <v>3.0712839197666482E-13</v>
      </c>
      <c r="K366">
        <f t="shared" si="160"/>
        <v>7.0559575727295899E-13</v>
      </c>
      <c r="L366">
        <f t="shared" si="118"/>
        <v>1.6210333713446704E-12</v>
      </c>
      <c r="M366">
        <f t="shared" si="124"/>
        <v>3.7241567341178421E-12</v>
      </c>
      <c r="N366">
        <f t="shared" si="130"/>
        <v>8.5558654284645904E-12</v>
      </c>
      <c r="O366">
        <f t="shared" si="143"/>
        <v>1.9656217086506555E-11</v>
      </c>
      <c r="P366">
        <f t="shared" si="150"/>
        <v>4.5158128465469395E-11</v>
      </c>
      <c r="Q366">
        <f t="shared" si="157"/>
        <v>1.0374613576605896E-10</v>
      </c>
      <c r="R366">
        <f t="shared" si="115"/>
        <v>2.38346030983542E-10</v>
      </c>
      <c r="S366">
        <f t="shared" si="121"/>
        <v>5.475753874217342E-10</v>
      </c>
      <c r="T366">
        <f t="shared" si="127"/>
        <v>1.2579978935364204E-9</v>
      </c>
      <c r="U366">
        <f t="shared" si="140"/>
        <v>2.8901202217900425E-9</v>
      </c>
      <c r="V366">
        <f t="shared" si="147"/>
        <v>6.6397526890277767E-9</v>
      </c>
      <c r="W366">
        <f t="shared" si="154"/>
        <v>1.5254145982946695E-8</v>
      </c>
      <c r="X366">
        <f t="shared" si="113"/>
        <v>3.5044824794991002E-8</v>
      </c>
      <c r="Y366">
        <f t="shared" si="119"/>
        <v>8.0511865186330943E-8</v>
      </c>
      <c r="Z366">
        <f t="shared" si="125"/>
        <v>1.8496769419456248E-7</v>
      </c>
      <c r="AA366">
        <f t="shared" si="131"/>
        <v>4.2494417209777718E-7</v>
      </c>
      <c r="AB366">
        <f t="shared" si="144"/>
        <v>9.7626534290858719E-7</v>
      </c>
      <c r="AC366">
        <f t="shared" si="151"/>
        <v>2.2428687868794212E-6</v>
      </c>
      <c r="AD366">
        <f t="shared" si="159"/>
        <v>5.1527593719251736E-6</v>
      </c>
      <c r="AE366">
        <f t="shared" si="117"/>
        <v>1.1837932428452007E-5</v>
      </c>
      <c r="AF366">
        <f t="shared" si="123"/>
        <v>2.7196427014257753E-5</v>
      </c>
      <c r="AG366">
        <f t="shared" si="158"/>
        <v>6.2480981946149621E-5</v>
      </c>
      <c r="AH366">
        <f t="shared" si="142"/>
        <v>1.435436023602829E-4</v>
      </c>
      <c r="AI366">
        <f t="shared" si="149"/>
        <v>3.29776599803211E-4</v>
      </c>
      <c r="AJ366">
        <f t="shared" si="156"/>
        <v>7.5762767542092804E-4</v>
      </c>
      <c r="AK366">
        <f t="shared" si="141"/>
        <v>1.7405713289124955E-3</v>
      </c>
      <c r="AL366">
        <f t="shared" si="148"/>
        <v>3.998782844553574E-3</v>
      </c>
      <c r="AM366">
        <f t="shared" si="155"/>
        <v>9.1867905510581074E-3</v>
      </c>
      <c r="AN366">
        <f t="shared" si="139"/>
        <v>2.1105702387405507E-2</v>
      </c>
      <c r="AO366">
        <f t="shared" si="146"/>
        <v>4.8488171226939228E-2</v>
      </c>
      <c r="AP366">
        <f t="shared" si="153"/>
        <v>0.11139656241541207</v>
      </c>
      <c r="AQ366">
        <f t="shared" si="161"/>
        <v>0.21171434591476873</v>
      </c>
    </row>
    <row r="367" spans="1:43" x14ac:dyDescent="0.2">
      <c r="A367">
        <v>353</v>
      </c>
      <c r="B367">
        <f t="shared" si="132"/>
        <v>35</v>
      </c>
      <c r="C367">
        <f t="shared" si="133"/>
        <v>2</v>
      </c>
      <c r="D367">
        <f t="shared" si="134"/>
        <v>845.33333333333326</v>
      </c>
      <c r="E367">
        <f t="shared" si="135"/>
        <v>-545.33333333333326</v>
      </c>
      <c r="F367" t="e">
        <f t="shared" si="136"/>
        <v>#N/A</v>
      </c>
      <c r="G367" t="e">
        <f t="shared" si="137"/>
        <v>#N/A</v>
      </c>
      <c r="H367">
        <f t="shared" si="138"/>
        <v>5.3053085084543534E-14</v>
      </c>
      <c r="I367">
        <f t="shared" si="145"/>
        <v>1.2188398312826581E-13</v>
      </c>
      <c r="J367">
        <f t="shared" si="152"/>
        <v>2.8001586183985064E-13</v>
      </c>
      <c r="K367">
        <f t="shared" si="160"/>
        <v>6.433075197370269E-13</v>
      </c>
      <c r="L367">
        <f t="shared" si="118"/>
        <v>1.4779325793582911E-12</v>
      </c>
      <c r="M367">
        <f t="shared" si="124"/>
        <v>3.3953974454107761E-12</v>
      </c>
      <c r="N367">
        <f t="shared" si="130"/>
        <v>7.8005749202089874E-12</v>
      </c>
      <c r="O367">
        <f t="shared" si="143"/>
        <v>1.7921015157750386E-11</v>
      </c>
      <c r="P367">
        <f t="shared" si="150"/>
        <v>4.1171681263169599E-11</v>
      </c>
      <c r="Q367">
        <f t="shared" si="157"/>
        <v>9.4587685078930344E-11</v>
      </c>
      <c r="R367">
        <f t="shared" si="115"/>
        <v>2.173054365062898E-10</v>
      </c>
      <c r="S367">
        <f t="shared" si="121"/>
        <v>4.992367948933754E-10</v>
      </c>
      <c r="T367">
        <f t="shared" si="127"/>
        <v>1.1469449700960251E-9</v>
      </c>
      <c r="U367">
        <f t="shared" si="140"/>
        <v>2.6349876008428556E-9</v>
      </c>
      <c r="V367">
        <f t="shared" si="147"/>
        <v>6.0536118450515453E-9</v>
      </c>
      <c r="W367">
        <f t="shared" si="154"/>
        <v>1.3907547936402554E-8</v>
      </c>
      <c r="X367">
        <f t="shared" ref="X367:X430" si="162">$C$11*(EXP(-$C$7*($D367-($X$14-1)*$C$3))-EXP(-$C$5*($D367-($X$14-1)*$C$3)))</f>
        <v>3.1951154873176046E-8</v>
      </c>
      <c r="Y367">
        <f t="shared" si="119"/>
        <v>7.340447808614566E-8</v>
      </c>
      <c r="Z367">
        <f t="shared" si="125"/>
        <v>1.6863920645394284E-7</v>
      </c>
      <c r="AA367">
        <f t="shared" si="131"/>
        <v>3.8743115808329911E-7</v>
      </c>
      <c r="AB367">
        <f t="shared" si="144"/>
        <v>8.9008306792976397E-7</v>
      </c>
      <c r="AC367">
        <f t="shared" si="151"/>
        <v>2.0448739118832644E-6</v>
      </c>
      <c r="AD367">
        <f t="shared" si="159"/>
        <v>4.6978865975133163E-6</v>
      </c>
      <c r="AE367">
        <f t="shared" si="117"/>
        <v>1.079290921305233E-5</v>
      </c>
      <c r="AF367">
        <f t="shared" si="123"/>
        <v>2.4795594117331113E-5</v>
      </c>
      <c r="AG367">
        <f t="shared" si="158"/>
        <v>5.6965316347504813E-5</v>
      </c>
      <c r="AH367">
        <f t="shared" si="142"/>
        <v>1.30871930360529E-4</v>
      </c>
      <c r="AI367">
        <f t="shared" si="149"/>
        <v>3.0066474224085241E-4</v>
      </c>
      <c r="AJ367">
        <f t="shared" si="156"/>
        <v>6.9074618963534942E-4</v>
      </c>
      <c r="AK367">
        <f t="shared" si="141"/>
        <v>1.5869180235091906E-3</v>
      </c>
      <c r="AL367">
        <f t="shared" si="148"/>
        <v>3.6457802462403067E-3</v>
      </c>
      <c r="AM367">
        <f t="shared" si="155"/>
        <v>8.3758035430738526E-3</v>
      </c>
      <c r="AN367">
        <f t="shared" ref="AN367:AN398" si="163">$C$11*(EXP(-$C$7*($D367-($AN$14-1)*$C$3))-EXP(-$C$5*($D367-($AN$14-1)*$C$3)))</f>
        <v>1.9242543503414547E-2</v>
      </c>
      <c r="AO367">
        <f t="shared" si="146"/>
        <v>4.4207756136662314E-2</v>
      </c>
      <c r="AP367">
        <f t="shared" si="153"/>
        <v>0.10156275308960366</v>
      </c>
      <c r="AQ367">
        <f t="shared" si="161"/>
        <v>0.22636765044372925</v>
      </c>
    </row>
    <row r="368" spans="1:43" x14ac:dyDescent="0.2">
      <c r="A368">
        <v>354</v>
      </c>
      <c r="B368">
        <f t="shared" si="132"/>
        <v>35</v>
      </c>
      <c r="C368">
        <f t="shared" si="133"/>
        <v>3</v>
      </c>
      <c r="D368">
        <f t="shared" si="134"/>
        <v>848</v>
      </c>
      <c r="E368">
        <f t="shared" si="135"/>
        <v>-548</v>
      </c>
      <c r="F368" t="e">
        <f t="shared" si="136"/>
        <v>#N/A</v>
      </c>
      <c r="G368" t="e">
        <f t="shared" si="137"/>
        <v>#N/A</v>
      </c>
      <c r="H368">
        <f t="shared" si="138"/>
        <v>4.8369690758970725E-14</v>
      </c>
      <c r="I368">
        <f t="shared" si="145"/>
        <v>1.1112436841308993E-13</v>
      </c>
      <c r="J368">
        <f t="shared" si="152"/>
        <v>2.552967583924018E-13</v>
      </c>
      <c r="K368">
        <f t="shared" si="160"/>
        <v>5.8651793280285502E-13</v>
      </c>
      <c r="L368">
        <f t="shared" si="118"/>
        <v>1.3474643691737975E-12</v>
      </c>
      <c r="M368">
        <f t="shared" si="124"/>
        <v>3.0956602085741175E-12</v>
      </c>
      <c r="N368">
        <f t="shared" si="130"/>
        <v>7.1119595784377348E-12</v>
      </c>
      <c r="O368">
        <f t="shared" si="143"/>
        <v>1.6338992537113667E-11</v>
      </c>
      <c r="P368">
        <f t="shared" si="150"/>
        <v>3.7537147699382605E-11</v>
      </c>
      <c r="Q368">
        <f t="shared" si="157"/>
        <v>8.6237719627123077E-11</v>
      </c>
      <c r="R368">
        <f t="shared" si="115"/>
        <v>1.981222533487436E-10</v>
      </c>
      <c r="S368">
        <f t="shared" si="121"/>
        <v>4.5516541302001529E-10</v>
      </c>
      <c r="T368">
        <f t="shared" si="127"/>
        <v>1.0456955223752753E-9</v>
      </c>
      <c r="U368">
        <f t="shared" si="140"/>
        <v>2.402377452760488E-9</v>
      </c>
      <c r="V368">
        <f t="shared" si="147"/>
        <v>5.5192140561358803E-9</v>
      </c>
      <c r="W368">
        <f t="shared" si="154"/>
        <v>1.2679824214319598E-8</v>
      </c>
      <c r="X368">
        <f t="shared" si="162"/>
        <v>2.9130586433280992E-8</v>
      </c>
      <c r="Y368">
        <f t="shared" si="119"/>
        <v>6.6924513432017646E-8</v>
      </c>
      <c r="Z368">
        <f t="shared" si="125"/>
        <v>1.5375215697667134E-7</v>
      </c>
      <c r="AA368">
        <f t="shared" si="131"/>
        <v>3.532296995926965E-7</v>
      </c>
      <c r="AB368">
        <f t="shared" si="144"/>
        <v>8.1150874971645335E-7</v>
      </c>
      <c r="AC368">
        <f t="shared" si="151"/>
        <v>1.8643575317299811E-6</v>
      </c>
      <c r="AD368">
        <f t="shared" si="159"/>
        <v>4.2831688596491243E-6</v>
      </c>
      <c r="AE368">
        <f t="shared" si="117"/>
        <v>9.8401380465069519E-6</v>
      </c>
      <c r="AF368">
        <f t="shared" si="123"/>
        <v>2.2606700773932549E-5</v>
      </c>
      <c r="AG368">
        <f t="shared" si="158"/>
        <v>5.1936559981853035E-5</v>
      </c>
      <c r="AH368">
        <f t="shared" si="142"/>
        <v>1.1931888203071885E-4</v>
      </c>
      <c r="AI368">
        <f t="shared" si="149"/>
        <v>2.7412280701754406E-4</v>
      </c>
      <c r="AJ368">
        <f t="shared" si="156"/>
        <v>6.297688349764446E-4</v>
      </c>
      <c r="AK368">
        <f t="shared" si="141"/>
        <v>1.4468288495316827E-3</v>
      </c>
      <c r="AL368">
        <f t="shared" si="148"/>
        <v>3.3239398388385934E-3</v>
      </c>
      <c r="AM368">
        <f t="shared" si="155"/>
        <v>7.6364084499660045E-3</v>
      </c>
      <c r="AN368">
        <f t="shared" si="163"/>
        <v>1.7543859649122806E-2</v>
      </c>
      <c r="AO368">
        <f t="shared" si="146"/>
        <v>4.0305205438492468E-2</v>
      </c>
      <c r="AP368">
        <f t="shared" si="153"/>
        <v>9.2597046304671707E-2</v>
      </c>
      <c r="AQ368">
        <f t="shared" si="161"/>
        <v>0.21163565845759974</v>
      </c>
    </row>
    <row r="369" spans="1:44" x14ac:dyDescent="0.2">
      <c r="A369">
        <v>355</v>
      </c>
      <c r="B369">
        <f t="shared" si="132"/>
        <v>35</v>
      </c>
      <c r="C369">
        <f t="shared" si="133"/>
        <v>4</v>
      </c>
      <c r="D369">
        <f t="shared" si="134"/>
        <v>850.66666666666663</v>
      </c>
      <c r="E369">
        <f t="shared" si="135"/>
        <v>-550.66666666666663</v>
      </c>
      <c r="F369" t="e">
        <f t="shared" si="136"/>
        <v>#N/A</v>
      </c>
      <c r="G369" t="e">
        <f t="shared" si="137"/>
        <v>#N/A</v>
      </c>
      <c r="H369">
        <f t="shared" si="138"/>
        <v>4.4099734829560234E-14</v>
      </c>
      <c r="I369">
        <f t="shared" si="145"/>
        <v>1.0131458570904258E-13</v>
      </c>
      <c r="J369">
        <f t="shared" si="152"/>
        <v>2.3275979588236665E-13</v>
      </c>
      <c r="K369">
        <f t="shared" si="160"/>
        <v>5.3474158927904054E-13</v>
      </c>
      <c r="L369">
        <f t="shared" si="118"/>
        <v>1.2285135679066682E-12</v>
      </c>
      <c r="M369">
        <f t="shared" si="124"/>
        <v>2.8223830290918461E-12</v>
      </c>
      <c r="N369">
        <f t="shared" si="130"/>
        <v>6.4841334853787052E-12</v>
      </c>
      <c r="O369">
        <f t="shared" si="143"/>
        <v>1.489662693647142E-11</v>
      </c>
      <c r="P369">
        <f t="shared" si="150"/>
        <v>3.4223461713858491E-11</v>
      </c>
      <c r="Q369">
        <f t="shared" si="157"/>
        <v>7.8624868346026531E-11</v>
      </c>
      <c r="R369">
        <f t="shared" si="115"/>
        <v>1.8063251386187825E-10</v>
      </c>
      <c r="S369">
        <f t="shared" si="121"/>
        <v>4.1498454306423739E-10</v>
      </c>
      <c r="T369">
        <f t="shared" si="127"/>
        <v>9.5338412393417152E-10</v>
      </c>
      <c r="U369">
        <f t="shared" si="140"/>
        <v>2.1903015496869447E-9</v>
      </c>
      <c r="V369">
        <f t="shared" si="147"/>
        <v>5.0319915741456996E-9</v>
      </c>
      <c r="W369">
        <f t="shared" si="154"/>
        <v>1.1560480887160213E-8</v>
      </c>
      <c r="X369">
        <f t="shared" si="162"/>
        <v>2.6559010756111206E-8</v>
      </c>
      <c r="Y369">
        <f t="shared" si="119"/>
        <v>6.1016583931787004E-8</v>
      </c>
      <c r="Z369">
        <f t="shared" si="125"/>
        <v>1.4017929917996454E-7</v>
      </c>
      <c r="AA369">
        <f t="shared" si="131"/>
        <v>3.2204746074532494E-7</v>
      </c>
      <c r="AB369">
        <f t="shared" si="144"/>
        <v>7.3987077677825417E-7</v>
      </c>
      <c r="AC369">
        <f t="shared" si="151"/>
        <v>1.6997766883911151E-6</v>
      </c>
      <c r="AD369">
        <f t="shared" si="159"/>
        <v>3.905061371634364E-6</v>
      </c>
      <c r="AE369">
        <f t="shared" si="117"/>
        <v>8.9714751475177185E-6</v>
      </c>
      <c r="AF369">
        <f t="shared" si="123"/>
        <v>2.0611037487700776E-5</v>
      </c>
      <c r="AG369">
        <f t="shared" si="158"/>
        <v>4.7351729713808206E-5</v>
      </c>
      <c r="AH369">
        <f t="shared" si="142"/>
        <v>1.0878570805703143E-4</v>
      </c>
      <c r="AI369">
        <f t="shared" si="149"/>
        <v>2.499239277845994E-4</v>
      </c>
      <c r="AJ369">
        <f t="shared" si="156"/>
        <v>5.7417440944113431E-4</v>
      </c>
      <c r="AK369">
        <f t="shared" ref="AK369:AK400" si="164">$C$11*(EXP(-$C$7*($D369-($AK$14-1)*$C$3))-EXP(-$C$5*($D369-($AK$14-1)*$C$3)))</f>
        <v>1.319106399212849E-3</v>
      </c>
      <c r="AL369">
        <f t="shared" si="148"/>
        <v>3.0305107016837239E-3</v>
      </c>
      <c r="AM369">
        <f t="shared" si="155"/>
        <v>6.9622853156500082E-3</v>
      </c>
      <c r="AN369">
        <f t="shared" si="163"/>
        <v>1.5995131378214355E-2</v>
      </c>
      <c r="AO369">
        <f t="shared" si="146"/>
        <v>3.6747162204232561E-2</v>
      </c>
      <c r="AP369">
        <f t="shared" si="153"/>
        <v>8.442280953932943E-2</v>
      </c>
      <c r="AQ369">
        <f t="shared" si="161"/>
        <v>0.19377999836034945</v>
      </c>
    </row>
    <row r="370" spans="1:44" x14ac:dyDescent="0.2">
      <c r="A370">
        <v>356</v>
      </c>
      <c r="B370">
        <f t="shared" si="132"/>
        <v>35</v>
      </c>
      <c r="C370">
        <f t="shared" si="133"/>
        <v>5</v>
      </c>
      <c r="D370">
        <f t="shared" si="134"/>
        <v>853.33333333333337</v>
      </c>
      <c r="E370">
        <f t="shared" si="135"/>
        <v>-553.33333333333337</v>
      </c>
      <c r="F370" t="e">
        <f t="shared" si="136"/>
        <v>#N/A</v>
      </c>
      <c r="G370" t="e">
        <f t="shared" si="137"/>
        <v>#N/A</v>
      </c>
      <c r="H370">
        <f t="shared" si="138"/>
        <v>4.0206719983564023E-14</v>
      </c>
      <c r="I370">
        <f t="shared" si="145"/>
        <v>9.2370786209892826E-14</v>
      </c>
      <c r="J370">
        <f t="shared" si="152"/>
        <v>2.1221234033817343E-13</v>
      </c>
      <c r="K370">
        <f t="shared" si="160"/>
        <v>4.875359325130598E-13</v>
      </c>
      <c r="L370">
        <f t="shared" si="118"/>
        <v>1.1200634473593949E-12</v>
      </c>
      <c r="M370">
        <f t="shared" si="124"/>
        <v>2.5732300789480898E-12</v>
      </c>
      <c r="N370">
        <f t="shared" si="130"/>
        <v>5.9117303174331239E-12</v>
      </c>
      <c r="O370">
        <f t="shared" si="143"/>
        <v>1.3581589781643058E-11</v>
      </c>
      <c r="P370">
        <f t="shared" si="150"/>
        <v>3.1202299680835846E-11</v>
      </c>
      <c r="Q370">
        <f t="shared" si="157"/>
        <v>7.1684060631001298E-11</v>
      </c>
      <c r="R370">
        <f t="shared" si="115"/>
        <v>1.6468672505267783E-10</v>
      </c>
      <c r="S370">
        <f t="shared" si="121"/>
        <v>3.7835074031572008E-10</v>
      </c>
      <c r="T370">
        <f t="shared" si="127"/>
        <v>8.692217460251561E-10</v>
      </c>
      <c r="U370">
        <f t="shared" si="140"/>
        <v>1.996947179573495E-9</v>
      </c>
      <c r="V370">
        <f t="shared" si="147"/>
        <v>4.5877798803840855E-9</v>
      </c>
      <c r="W370">
        <f t="shared" si="154"/>
        <v>1.0539950403371387E-8</v>
      </c>
      <c r="X370">
        <f t="shared" si="162"/>
        <v>2.4214447380206099E-8</v>
      </c>
      <c r="Y370">
        <f t="shared" si="119"/>
        <v>5.5630191745610023E-8</v>
      </c>
      <c r="Z370">
        <f t="shared" si="125"/>
        <v>1.2780461949270376E-7</v>
      </c>
      <c r="AA370">
        <f t="shared" si="131"/>
        <v>2.936179123445811E-7</v>
      </c>
      <c r="AB370">
        <f t="shared" si="144"/>
        <v>6.7455682581576795E-7</v>
      </c>
      <c r="AC370">
        <f t="shared" si="151"/>
        <v>1.5497246323331882E-6</v>
      </c>
      <c r="AD370">
        <f t="shared" si="159"/>
        <v>3.5603322717190373E-6</v>
      </c>
      <c r="AE370">
        <f t="shared" si="117"/>
        <v>8.1794956475330304E-6</v>
      </c>
      <c r="AF370">
        <f t="shared" si="123"/>
        <v>1.8791546390053201E-5</v>
      </c>
      <c r="AG370">
        <f t="shared" si="158"/>
        <v>4.3171636852209169E-5</v>
      </c>
      <c r="AH370">
        <f t="shared" si="142"/>
        <v>9.9182376469324112E-5</v>
      </c>
      <c r="AI370">
        <f t="shared" si="149"/>
        <v>2.2786126539001828E-4</v>
      </c>
      <c r="AJ370">
        <f t="shared" si="156"/>
        <v>5.2348772144211373E-4</v>
      </c>
      <c r="AK370">
        <f t="shared" si="164"/>
        <v>1.2026589689634042E-3</v>
      </c>
      <c r="AL370">
        <f t="shared" si="148"/>
        <v>2.762984758541386E-3</v>
      </c>
      <c r="AM370">
        <f t="shared" si="155"/>
        <v>6.347672094036738E-3</v>
      </c>
      <c r="AN370">
        <f t="shared" si="163"/>
        <v>1.4583120984961173E-2</v>
      </c>
      <c r="AO370">
        <f t="shared" si="146"/>
        <v>3.3503214172295286E-2</v>
      </c>
      <c r="AP370">
        <f t="shared" si="153"/>
        <v>7.6970174012036846E-2</v>
      </c>
      <c r="AQ370">
        <f t="shared" si="161"/>
        <v>0.17680382811963441</v>
      </c>
    </row>
    <row r="371" spans="1:44" x14ac:dyDescent="0.2">
      <c r="A371">
        <v>357</v>
      </c>
      <c r="B371">
        <f t="shared" si="132"/>
        <v>35</v>
      </c>
      <c r="C371">
        <f t="shared" si="133"/>
        <v>6</v>
      </c>
      <c r="D371">
        <f t="shared" si="134"/>
        <v>856</v>
      </c>
      <c r="E371">
        <f t="shared" si="135"/>
        <v>-556</v>
      </c>
      <c r="F371" t="e">
        <f t="shared" si="136"/>
        <v>#N/A</v>
      </c>
      <c r="G371" t="e">
        <f t="shared" si="137"/>
        <v>#N/A</v>
      </c>
      <c r="H371">
        <f t="shared" si="138"/>
        <v>3.6657370800178426E-14</v>
      </c>
      <c r="I371">
        <f t="shared" si="145"/>
        <v>8.4216523073362607E-14</v>
      </c>
      <c r="J371">
        <f t="shared" si="152"/>
        <v>1.9347876303588297E-13</v>
      </c>
      <c r="K371">
        <f t="shared" si="160"/>
        <v>4.4449747365235984E-13</v>
      </c>
      <c r="L371">
        <f t="shared" si="118"/>
        <v>1.0211870335696038E-12</v>
      </c>
      <c r="M371">
        <f t="shared" si="124"/>
        <v>2.346071731211412E-12</v>
      </c>
      <c r="N371">
        <f t="shared" si="130"/>
        <v>5.3898574766951907E-12</v>
      </c>
      <c r="O371">
        <f t="shared" si="143"/>
        <v>1.2382640834296472E-11</v>
      </c>
      <c r="P371">
        <f t="shared" si="150"/>
        <v>2.8447838313750943E-11</v>
      </c>
      <c r="Q371">
        <f t="shared" si="157"/>
        <v>6.5355970148454668E-11</v>
      </c>
      <c r="R371">
        <f t="shared" ref="R371:R434" si="165">$C$11*(EXP(-$C$7*($D371-($R$14-1)*$C$3))-EXP(-$C$5*($D371-($R$14-1)*$C$3)))</f>
        <v>1.5014859079753045E-10</v>
      </c>
      <c r="S371">
        <f t="shared" si="121"/>
        <v>3.4495087850849236E-10</v>
      </c>
      <c r="T371">
        <f t="shared" si="127"/>
        <v>7.924890133949747E-10</v>
      </c>
      <c r="U371">
        <f t="shared" si="140"/>
        <v>1.8206616520800614E-9</v>
      </c>
      <c r="V371">
        <f t="shared" si="147"/>
        <v>4.182782089501102E-9</v>
      </c>
      <c r="W371">
        <f t="shared" si="154"/>
        <v>9.6095098110419535E-9</v>
      </c>
      <c r="X371">
        <f t="shared" si="162"/>
        <v>2.2076856224543524E-8</v>
      </c>
      <c r="Y371">
        <f t="shared" si="119"/>
        <v>5.07192968572784E-8</v>
      </c>
      <c r="Z371">
        <f t="shared" si="125"/>
        <v>1.1652234573312398E-7</v>
      </c>
      <c r="AA371">
        <f t="shared" si="131"/>
        <v>2.6769805372807064E-7</v>
      </c>
      <c r="AB371">
        <f t="shared" si="144"/>
        <v>6.1500862790668418E-7</v>
      </c>
      <c r="AC371">
        <f t="shared" si="151"/>
        <v>1.4129187983707839E-6</v>
      </c>
      <c r="AD371">
        <f t="shared" si="159"/>
        <v>3.2460349988658138E-6</v>
      </c>
      <c r="AE371">
        <f t="shared" si="117"/>
        <v>7.4574301269199262E-6</v>
      </c>
      <c r="AF371">
        <f t="shared" si="123"/>
        <v>1.7132675438596497E-5</v>
      </c>
      <c r="AG371">
        <f t="shared" si="158"/>
        <v>3.9360552186027815E-5</v>
      </c>
      <c r="AH371">
        <f t="shared" ref="AH371:AH402" si="166">$C$11*(EXP(-$C$7*($D371-($AH$14-1)*$C$3))-EXP(-$C$5*($D371-($AH$14-1)*$C$3)))</f>
        <v>9.0426803095730208E-5</v>
      </c>
      <c r="AI371">
        <f t="shared" si="149"/>
        <v>2.0774623992741217E-4</v>
      </c>
      <c r="AJ371">
        <f t="shared" si="156"/>
        <v>4.7727552812287512E-4</v>
      </c>
      <c r="AK371">
        <f t="shared" si="164"/>
        <v>1.0964912280701756E-3</v>
      </c>
      <c r="AL371">
        <f t="shared" si="148"/>
        <v>2.5190753399057793E-3</v>
      </c>
      <c r="AM371">
        <f t="shared" si="155"/>
        <v>5.7873153981267316E-3</v>
      </c>
      <c r="AN371">
        <f t="shared" si="163"/>
        <v>1.329575935535437E-2</v>
      </c>
      <c r="AO371">
        <f t="shared" si="146"/>
        <v>3.0545633799864007E-2</v>
      </c>
      <c r="AP371">
        <f t="shared" si="153"/>
        <v>7.0175438596235928E-2</v>
      </c>
      <c r="AQ371">
        <f t="shared" si="161"/>
        <v>0.16121653858511018</v>
      </c>
    </row>
    <row r="372" spans="1:44" x14ac:dyDescent="0.2">
      <c r="A372">
        <v>358</v>
      </c>
      <c r="B372">
        <f t="shared" si="132"/>
        <v>35</v>
      </c>
      <c r="C372">
        <f t="shared" si="133"/>
        <v>7</v>
      </c>
      <c r="D372">
        <f t="shared" si="134"/>
        <v>858.66666666666674</v>
      </c>
      <c r="E372">
        <f t="shared" si="135"/>
        <v>-558.66666666666674</v>
      </c>
      <c r="F372" t="e">
        <f t="shared" si="136"/>
        <v>#N/A</v>
      </c>
      <c r="G372" t="e">
        <f t="shared" si="137"/>
        <v>#N/A</v>
      </c>
      <c r="H372">
        <f t="shared" si="138"/>
        <v>3.3421349329939907E-14</v>
      </c>
      <c r="I372">
        <f t="shared" si="145"/>
        <v>7.6782097994166459E-14</v>
      </c>
      <c r="J372">
        <f t="shared" si="152"/>
        <v>1.7639893931824033E-13</v>
      </c>
      <c r="K372">
        <f t="shared" si="160"/>
        <v>4.0525834283616751E-13</v>
      </c>
      <c r="L372">
        <f t="shared" si="118"/>
        <v>9.3103918352946013E-13</v>
      </c>
      <c r="M372">
        <f t="shared" si="124"/>
        <v>2.1389663571161472E-12</v>
      </c>
      <c r="N372">
        <f t="shared" si="130"/>
        <v>4.914054271626638E-12</v>
      </c>
      <c r="O372">
        <f t="shared" si="143"/>
        <v>1.1289532116367347E-11</v>
      </c>
      <c r="P372">
        <f t="shared" si="150"/>
        <v>2.5936533941514733E-11</v>
      </c>
      <c r="Q372">
        <f t="shared" si="157"/>
        <v>5.9586507745885487E-11</v>
      </c>
      <c r="R372">
        <f t="shared" si="165"/>
        <v>1.368938468554335E-10</v>
      </c>
      <c r="S372">
        <f t="shared" si="121"/>
        <v>3.1449947338410499E-10</v>
      </c>
      <c r="T372">
        <f t="shared" si="127"/>
        <v>7.2253005544751053E-10</v>
      </c>
      <c r="U372">
        <f t="shared" si="140"/>
        <v>1.659938172256944E-9</v>
      </c>
      <c r="V372">
        <f t="shared" si="147"/>
        <v>3.8135364957366728E-9</v>
      </c>
      <c r="W372">
        <f t="shared" si="154"/>
        <v>8.7612061987477489E-9</v>
      </c>
      <c r="X372">
        <f t="shared" si="162"/>
        <v>2.0127966296582732E-8</v>
      </c>
      <c r="Y372">
        <f t="shared" si="119"/>
        <v>4.62419235486407E-8</v>
      </c>
      <c r="Z372">
        <f t="shared" si="125"/>
        <v>1.0623604302444447E-7</v>
      </c>
      <c r="AA372">
        <f t="shared" si="131"/>
        <v>2.440663357271468E-7</v>
      </c>
      <c r="AB372">
        <f t="shared" si="144"/>
        <v>5.6071719671985519E-7</v>
      </c>
      <c r="AC372">
        <f t="shared" si="151"/>
        <v>1.2881898429812932E-6</v>
      </c>
      <c r="AD372">
        <f t="shared" si="159"/>
        <v>2.9594831071130014E-6</v>
      </c>
      <c r="AE372">
        <f t="shared" si="117"/>
        <v>6.7991067535644374E-6</v>
      </c>
      <c r="AF372">
        <f t="shared" si="123"/>
        <v>1.5620245486537402E-5</v>
      </c>
      <c r="AG372">
        <f t="shared" si="158"/>
        <v>3.5885900590070752E-5</v>
      </c>
      <c r="AH372">
        <f t="shared" si="166"/>
        <v>8.2444149950802804E-5</v>
      </c>
      <c r="AI372">
        <f t="shared" si="149"/>
        <v>1.8940691885523198E-4</v>
      </c>
      <c r="AJ372">
        <f t="shared" si="156"/>
        <v>4.3514283222812383E-4</v>
      </c>
      <c r="AK372">
        <f t="shared" si="164"/>
        <v>9.9969571113839328E-4</v>
      </c>
      <c r="AL372">
        <f t="shared" si="148"/>
        <v>2.2966976377645273E-3</v>
      </c>
      <c r="AM372">
        <f t="shared" si="155"/>
        <v>5.276425596851376E-3</v>
      </c>
      <c r="AN372">
        <f t="shared" si="163"/>
        <v>1.2122042806734849E-2</v>
      </c>
      <c r="AO372">
        <f t="shared" si="146"/>
        <v>2.7849141262599915E-2</v>
      </c>
      <c r="AP372">
        <f t="shared" si="153"/>
        <v>6.3980525512816938E-2</v>
      </c>
      <c r="AQ372">
        <f t="shared" si="161"/>
        <v>0.14698797426010388</v>
      </c>
    </row>
    <row r="373" spans="1:44" x14ac:dyDescent="0.2">
      <c r="A373">
        <v>359</v>
      </c>
      <c r="B373">
        <f t="shared" si="132"/>
        <v>35</v>
      </c>
      <c r="C373">
        <f t="shared" si="133"/>
        <v>8</v>
      </c>
      <c r="D373">
        <f t="shared" si="134"/>
        <v>861.33333333333326</v>
      </c>
      <c r="E373">
        <f t="shared" si="135"/>
        <v>-561.33333333333326</v>
      </c>
      <c r="F373" t="e">
        <f t="shared" si="136"/>
        <v>#N/A</v>
      </c>
      <c r="G373" t="e">
        <f t="shared" si="137"/>
        <v>#N/A</v>
      </c>
      <c r="H373">
        <f t="shared" si="138"/>
        <v>3.0470995782066445E-14</v>
      </c>
      <c r="I373">
        <f t="shared" si="145"/>
        <v>7.0003965459962647E-14</v>
      </c>
      <c r="J373">
        <f t="shared" si="152"/>
        <v>1.608268799342567E-13</v>
      </c>
      <c r="K373">
        <f t="shared" si="160"/>
        <v>3.6948314483957272E-13</v>
      </c>
      <c r="L373">
        <f t="shared" si="118"/>
        <v>8.4884936135269685E-13</v>
      </c>
      <c r="M373">
        <f t="shared" si="124"/>
        <v>1.9501437300522533E-12</v>
      </c>
      <c r="N373">
        <f t="shared" si="130"/>
        <v>4.4802537894375956E-12</v>
      </c>
      <c r="O373">
        <f t="shared" si="143"/>
        <v>1.0292920315792398E-11</v>
      </c>
      <c r="P373">
        <f t="shared" si="150"/>
        <v>2.3646921269732583E-11</v>
      </c>
      <c r="Q373">
        <f t="shared" si="157"/>
        <v>5.4326359126572431E-11</v>
      </c>
      <c r="R373">
        <f t="shared" si="165"/>
        <v>1.2480919872334385E-10</v>
      </c>
      <c r="S373">
        <f t="shared" si="121"/>
        <v>2.8673624252400628E-10</v>
      </c>
      <c r="T373">
        <f t="shared" si="127"/>
        <v>6.5874690021071379E-10</v>
      </c>
      <c r="U373">
        <f t="shared" si="140"/>
        <v>1.5134029612628859E-9</v>
      </c>
      <c r="V373">
        <f t="shared" si="147"/>
        <v>3.4768869841006376E-9</v>
      </c>
      <c r="W373">
        <f t="shared" si="154"/>
        <v>7.9877887182940097E-9</v>
      </c>
      <c r="X373">
        <f t="shared" si="162"/>
        <v>1.8351119521536408E-8</v>
      </c>
      <c r="Y373">
        <f t="shared" si="119"/>
        <v>4.2159801613485702E-8</v>
      </c>
      <c r="Z373">
        <f t="shared" si="125"/>
        <v>9.6857789520824752E-8</v>
      </c>
      <c r="AA373">
        <f t="shared" si="131"/>
        <v>2.2252076698244091E-7</v>
      </c>
      <c r="AB373">
        <f t="shared" si="144"/>
        <v>5.1121847797081694E-7</v>
      </c>
      <c r="AC373">
        <f t="shared" si="151"/>
        <v>1.174471649378331E-6</v>
      </c>
      <c r="AD373">
        <f t="shared" si="159"/>
        <v>2.698227303263082E-6</v>
      </c>
      <c r="AE373">
        <f t="shared" ref="AE373:AE436" si="167">$C$11*(EXP(-$C$7*($D373-($AE$14-1)*$C$3))-EXP(-$C$5*($D373-($AE$14-1)*$C$3)))</f>
        <v>6.1988985293327765E-6</v>
      </c>
      <c r="AF373">
        <f t="shared" si="123"/>
        <v>1.4241329086876202E-5</v>
      </c>
      <c r="AG373">
        <f t="shared" si="158"/>
        <v>3.2717982590132244E-5</v>
      </c>
      <c r="AH373">
        <f t="shared" si="166"/>
        <v>7.5166185560213088E-5</v>
      </c>
      <c r="AI373">
        <f t="shared" si="149"/>
        <v>1.7268654740883733E-4</v>
      </c>
      <c r="AJ373">
        <f t="shared" si="156"/>
        <v>3.9672950587729791E-4</v>
      </c>
      <c r="AK373">
        <f t="shared" si="164"/>
        <v>9.1144506156007744E-4</v>
      </c>
      <c r="AL373">
        <f t="shared" si="148"/>
        <v>2.0939508857684627E-3</v>
      </c>
      <c r="AM373">
        <f t="shared" si="155"/>
        <v>4.8106358758536359E-3</v>
      </c>
      <c r="AN373">
        <f t="shared" si="163"/>
        <v>1.1051939034165585E-2</v>
      </c>
      <c r="AO373">
        <f t="shared" si="146"/>
        <v>2.5390688376147059E-2</v>
      </c>
      <c r="AP373">
        <f t="shared" si="153"/>
        <v>5.8332483939838579E-2</v>
      </c>
      <c r="AQ373">
        <f t="shared" si="161"/>
        <v>0.1340127504531386</v>
      </c>
    </row>
    <row r="374" spans="1:44" x14ac:dyDescent="0.2">
      <c r="A374">
        <v>360</v>
      </c>
      <c r="B374">
        <f t="shared" si="132"/>
        <v>35</v>
      </c>
      <c r="C374">
        <f t="shared" si="133"/>
        <v>9</v>
      </c>
      <c r="D374">
        <f t="shared" si="134"/>
        <v>864</v>
      </c>
      <c r="E374">
        <f t="shared" si="135"/>
        <v>-564</v>
      </c>
      <c r="F374" t="e">
        <f t="shared" si="136"/>
        <v>#N/A</v>
      </c>
      <c r="G374" t="e">
        <f t="shared" si="137"/>
        <v>#N/A</v>
      </c>
      <c r="H374">
        <f t="shared" si="138"/>
        <v>2.7781092103272481E-14</v>
      </c>
      <c r="I374">
        <f t="shared" si="145"/>
        <v>6.3824189598100438E-14</v>
      </c>
      <c r="J374">
        <f t="shared" si="152"/>
        <v>1.4662948320071373E-13</v>
      </c>
      <c r="K374">
        <f t="shared" si="160"/>
        <v>3.3686609229345048E-13</v>
      </c>
      <c r="L374">
        <f t="shared" si="118"/>
        <v>7.73915052143532E-13</v>
      </c>
      <c r="M374">
        <f t="shared" si="124"/>
        <v>1.7779898946094333E-12</v>
      </c>
      <c r="N374">
        <f t="shared" si="130"/>
        <v>4.0847481342784159E-12</v>
      </c>
      <c r="O374">
        <f t="shared" si="143"/>
        <v>9.3842869248456497E-12</v>
      </c>
      <c r="P374">
        <f t="shared" si="150"/>
        <v>2.1559429906780766E-11</v>
      </c>
      <c r="Q374">
        <f t="shared" si="157"/>
        <v>4.9530563337185893E-11</v>
      </c>
      <c r="R374">
        <f t="shared" si="165"/>
        <v>1.1379135325500378E-10</v>
      </c>
      <c r="S374">
        <f t="shared" si="121"/>
        <v>2.6142388059381872E-10</v>
      </c>
      <c r="T374">
        <f t="shared" si="127"/>
        <v>6.0059436319012189E-10</v>
      </c>
      <c r="U374">
        <f t="shared" si="140"/>
        <v>1.3798035140339697E-9</v>
      </c>
      <c r="V374">
        <f t="shared" si="147"/>
        <v>3.1699560535798992E-9</v>
      </c>
      <c r="W374">
        <f t="shared" si="154"/>
        <v>7.2826466083202471E-9</v>
      </c>
      <c r="X374">
        <f t="shared" si="162"/>
        <v>1.6731128358004412E-8</v>
      </c>
      <c r="Y374">
        <f t="shared" si="119"/>
        <v>3.8438039244167821E-8</v>
      </c>
      <c r="Z374">
        <f t="shared" si="125"/>
        <v>8.8307424898174111E-8</v>
      </c>
      <c r="AA374">
        <f t="shared" si="131"/>
        <v>2.0287718742911363E-7</v>
      </c>
      <c r="AB374">
        <f t="shared" si="144"/>
        <v>4.6608938293249603E-7</v>
      </c>
      <c r="AC374">
        <f t="shared" si="151"/>
        <v>1.0707922149122809E-6</v>
      </c>
      <c r="AD374">
        <f t="shared" si="159"/>
        <v>2.4600345116267376E-6</v>
      </c>
      <c r="AE374">
        <f t="shared" si="167"/>
        <v>5.6516751934831363E-6</v>
      </c>
      <c r="AF374">
        <f t="shared" si="123"/>
        <v>1.2984139995463257E-5</v>
      </c>
      <c r="AG374">
        <f t="shared" si="158"/>
        <v>2.9829720507679708E-5</v>
      </c>
      <c r="AH374">
        <f t="shared" si="166"/>
        <v>6.8530701754386002E-5</v>
      </c>
      <c r="AI374">
        <f t="shared" si="149"/>
        <v>1.5744220874411129E-4</v>
      </c>
      <c r="AJ374">
        <f t="shared" si="156"/>
        <v>3.6170721238292089E-4</v>
      </c>
      <c r="AK374">
        <f t="shared" si="164"/>
        <v>8.3098495970964812E-4</v>
      </c>
      <c r="AL374">
        <f t="shared" si="148"/>
        <v>1.9091021124915007E-3</v>
      </c>
      <c r="AM374">
        <f t="shared" si="155"/>
        <v>4.3859649122807032E-3</v>
      </c>
      <c r="AN374">
        <f t="shared" si="163"/>
        <v>1.0076301359623119E-2</v>
      </c>
      <c r="AO374">
        <f t="shared" si="146"/>
        <v>2.3149261592506919E-2</v>
      </c>
      <c r="AP374">
        <f t="shared" si="153"/>
        <v>5.3183037421416487E-2</v>
      </c>
      <c r="AQ374">
        <f t="shared" si="161"/>
        <v>0.12218251846832767</v>
      </c>
    </row>
    <row r="375" spans="1:44" s="1" customFormat="1" x14ac:dyDescent="0.2">
      <c r="A375" s="1">
        <v>361</v>
      </c>
      <c r="B375" s="1">
        <f t="shared" si="132"/>
        <v>36</v>
      </c>
      <c r="C375" s="1">
        <f t="shared" si="133"/>
        <v>0</v>
      </c>
      <c r="D375" s="1">
        <f t="shared" si="134"/>
        <v>864</v>
      </c>
      <c r="E375" s="1">
        <f t="shared" si="135"/>
        <v>-564</v>
      </c>
      <c r="F375" s="1" t="e">
        <f t="shared" si="136"/>
        <v>#N/A</v>
      </c>
      <c r="G375" s="1" t="e">
        <f t="shared" si="137"/>
        <v>#N/A</v>
      </c>
      <c r="H375" s="1">
        <f t="shared" si="138"/>
        <v>2.7781092103272481E-14</v>
      </c>
      <c r="I375" s="1">
        <f t="shared" si="145"/>
        <v>6.3824189598100438E-14</v>
      </c>
      <c r="J375" s="1">
        <f t="shared" si="152"/>
        <v>1.4662948320071373E-13</v>
      </c>
      <c r="K375" s="1">
        <f t="shared" si="160"/>
        <v>3.3686609229345048E-13</v>
      </c>
      <c r="L375" s="1">
        <f t="shared" ref="L375:L438" si="168">$C$11*(EXP(-$C$7*($D375-($L$14-1)*$C$3))-EXP(-$C$5*($D375-($L$14-1)*$C$3)))</f>
        <v>7.73915052143532E-13</v>
      </c>
      <c r="M375" s="1">
        <f t="shared" si="124"/>
        <v>1.7779898946094333E-12</v>
      </c>
      <c r="N375" s="1">
        <f t="shared" si="130"/>
        <v>4.0847481342784159E-12</v>
      </c>
      <c r="O375" s="1">
        <f t="shared" si="143"/>
        <v>9.3842869248456497E-12</v>
      </c>
      <c r="P375" s="1">
        <f t="shared" si="150"/>
        <v>2.1559429906780766E-11</v>
      </c>
      <c r="Q375" s="1">
        <f t="shared" si="157"/>
        <v>4.9530563337185893E-11</v>
      </c>
      <c r="R375" s="1">
        <f t="shared" si="165"/>
        <v>1.1379135325500378E-10</v>
      </c>
      <c r="S375" s="1">
        <f t="shared" si="121"/>
        <v>2.6142388059381872E-10</v>
      </c>
      <c r="T375" s="1">
        <f t="shared" si="127"/>
        <v>6.0059436319012189E-10</v>
      </c>
      <c r="U375" s="1">
        <f t="shared" si="140"/>
        <v>1.3798035140339697E-9</v>
      </c>
      <c r="V375" s="1">
        <f t="shared" si="147"/>
        <v>3.1699560535798992E-9</v>
      </c>
      <c r="W375" s="1">
        <f t="shared" si="154"/>
        <v>7.2826466083202471E-9</v>
      </c>
      <c r="X375" s="1">
        <f t="shared" si="162"/>
        <v>1.6731128358004412E-8</v>
      </c>
      <c r="Y375" s="1">
        <f t="shared" si="119"/>
        <v>3.8438039244167821E-8</v>
      </c>
      <c r="Z375" s="1">
        <f t="shared" si="125"/>
        <v>8.8307424898174111E-8</v>
      </c>
      <c r="AA375" s="1">
        <f t="shared" si="131"/>
        <v>2.0287718742911363E-7</v>
      </c>
      <c r="AB375" s="1">
        <f t="shared" si="144"/>
        <v>4.6608938293249603E-7</v>
      </c>
      <c r="AC375" s="1">
        <f t="shared" si="151"/>
        <v>1.0707922149122809E-6</v>
      </c>
      <c r="AD375" s="1">
        <f t="shared" si="159"/>
        <v>2.4600345116267376E-6</v>
      </c>
      <c r="AE375" s="1">
        <f t="shared" si="167"/>
        <v>5.6516751934831363E-6</v>
      </c>
      <c r="AF375" s="1">
        <f t="shared" si="123"/>
        <v>1.2984139995463257E-5</v>
      </c>
      <c r="AG375" s="1">
        <f t="shared" si="158"/>
        <v>2.9829720507679708E-5</v>
      </c>
      <c r="AH375" s="1">
        <f t="shared" si="166"/>
        <v>6.8530701754386002E-5</v>
      </c>
      <c r="AI375" s="1">
        <f t="shared" si="149"/>
        <v>1.5744220874411129E-4</v>
      </c>
      <c r="AJ375" s="1">
        <f t="shared" si="156"/>
        <v>3.6170721238292089E-4</v>
      </c>
      <c r="AK375" s="1">
        <f t="shared" si="164"/>
        <v>8.3098495970964812E-4</v>
      </c>
      <c r="AL375" s="1">
        <f t="shared" si="148"/>
        <v>1.9091021124915007E-3</v>
      </c>
      <c r="AM375" s="1">
        <f t="shared" si="155"/>
        <v>4.3859649122807032E-3</v>
      </c>
      <c r="AN375" s="1">
        <f t="shared" si="163"/>
        <v>1.0076301359623119E-2</v>
      </c>
      <c r="AO375" s="1">
        <f t="shared" si="146"/>
        <v>2.3149261592506919E-2</v>
      </c>
      <c r="AP375" s="1">
        <f t="shared" si="153"/>
        <v>5.3183037421416487E-2</v>
      </c>
      <c r="AQ375" s="1">
        <f t="shared" si="161"/>
        <v>0.12218251846832767</v>
      </c>
      <c r="AR375" s="1">
        <f t="shared" ref="AR375:AR406" si="169">$C$11*(EXP(-$C$7*($D375-($AR$14-1)*$C$3))-EXP(-$C$5*($D375-($AR$14-1)*$C$3)))</f>
        <v>0</v>
      </c>
    </row>
    <row r="376" spans="1:44" x14ac:dyDescent="0.2">
      <c r="A376">
        <v>362</v>
      </c>
      <c r="B376">
        <f t="shared" si="132"/>
        <v>36</v>
      </c>
      <c r="C376">
        <f t="shared" si="133"/>
        <v>1</v>
      </c>
      <c r="D376">
        <f t="shared" si="134"/>
        <v>866.66666666666674</v>
      </c>
      <c r="E376">
        <f t="shared" si="135"/>
        <v>-566.66666666666674</v>
      </c>
      <c r="F376" t="e">
        <f t="shared" si="136"/>
        <v>#N/A</v>
      </c>
      <c r="G376" t="e">
        <f t="shared" si="137"/>
        <v>#N/A</v>
      </c>
      <c r="H376">
        <f t="shared" si="138"/>
        <v>2.5328646427260551E-14</v>
      </c>
      <c r="I376">
        <f t="shared" si="145"/>
        <v>5.818994897059146E-14</v>
      </c>
      <c r="J376">
        <f t="shared" si="152"/>
        <v>1.3368539731975963E-13</v>
      </c>
      <c r="K376">
        <f t="shared" si="160"/>
        <v>3.0712839197666482E-13</v>
      </c>
      <c r="L376">
        <f t="shared" si="168"/>
        <v>7.0559575727295899E-13</v>
      </c>
      <c r="M376">
        <f t="shared" si="124"/>
        <v>1.6210333713446704E-12</v>
      </c>
      <c r="N376">
        <f t="shared" si="130"/>
        <v>3.7241567341178421E-12</v>
      </c>
      <c r="O376">
        <f t="shared" si="143"/>
        <v>8.5558654284645904E-12</v>
      </c>
      <c r="P376">
        <f t="shared" si="150"/>
        <v>1.9656217086506555E-11</v>
      </c>
      <c r="Q376">
        <f t="shared" si="157"/>
        <v>4.5158128465469395E-11</v>
      </c>
      <c r="R376">
        <f t="shared" si="165"/>
        <v>1.0374613576605896E-10</v>
      </c>
      <c r="S376">
        <f t="shared" si="121"/>
        <v>2.38346030983542E-10</v>
      </c>
      <c r="T376">
        <f t="shared" si="127"/>
        <v>5.475753874217342E-10</v>
      </c>
      <c r="U376">
        <f t="shared" si="140"/>
        <v>1.2579978935364204E-9</v>
      </c>
      <c r="V376">
        <f t="shared" si="147"/>
        <v>2.8901202217900425E-9</v>
      </c>
      <c r="W376">
        <f t="shared" si="154"/>
        <v>6.6397526890277767E-9</v>
      </c>
      <c r="X376">
        <f t="shared" si="162"/>
        <v>1.5254145982946695E-8</v>
      </c>
      <c r="Y376">
        <f t="shared" si="119"/>
        <v>3.5044824794991002E-8</v>
      </c>
      <c r="Z376">
        <f t="shared" si="125"/>
        <v>8.0511865186330943E-8</v>
      </c>
      <c r="AA376">
        <f t="shared" si="131"/>
        <v>1.8496769419456248E-7</v>
      </c>
      <c r="AB376">
        <f t="shared" si="144"/>
        <v>4.2494417209777718E-7</v>
      </c>
      <c r="AC376">
        <f t="shared" si="151"/>
        <v>9.7626534290858719E-7</v>
      </c>
      <c r="AD376">
        <f t="shared" si="159"/>
        <v>2.2428687868794212E-6</v>
      </c>
      <c r="AE376">
        <f t="shared" si="167"/>
        <v>5.1527593719251736E-6</v>
      </c>
      <c r="AF376">
        <f t="shared" si="123"/>
        <v>1.1837932428452007E-5</v>
      </c>
      <c r="AG376">
        <f t="shared" si="158"/>
        <v>2.7196427014257753E-5</v>
      </c>
      <c r="AH376">
        <f t="shared" si="166"/>
        <v>6.2480981946149621E-5</v>
      </c>
      <c r="AI376">
        <f t="shared" si="149"/>
        <v>1.435436023602829E-4</v>
      </c>
      <c r="AJ376">
        <f t="shared" si="156"/>
        <v>3.29776599803211E-4</v>
      </c>
      <c r="AK376">
        <f t="shared" si="164"/>
        <v>7.5762767542092804E-4</v>
      </c>
      <c r="AL376">
        <f t="shared" si="148"/>
        <v>1.7405713289124955E-3</v>
      </c>
      <c r="AM376">
        <f t="shared" si="155"/>
        <v>3.998782844553574E-3</v>
      </c>
      <c r="AN376">
        <f t="shared" si="163"/>
        <v>9.1867905510581074E-3</v>
      </c>
      <c r="AO376">
        <f t="shared" si="146"/>
        <v>2.1105702387405507E-2</v>
      </c>
      <c r="AP376">
        <f t="shared" si="153"/>
        <v>4.8488171226939228E-2</v>
      </c>
      <c r="AQ376">
        <f t="shared" si="161"/>
        <v>0.11139656241541207</v>
      </c>
      <c r="AR376">
        <f t="shared" si="169"/>
        <v>0.21171434591476873</v>
      </c>
    </row>
    <row r="377" spans="1:44" x14ac:dyDescent="0.2">
      <c r="A377">
        <v>363</v>
      </c>
      <c r="B377">
        <f t="shared" si="132"/>
        <v>36</v>
      </c>
      <c r="C377">
        <f t="shared" si="133"/>
        <v>2</v>
      </c>
      <c r="D377">
        <f t="shared" si="134"/>
        <v>869.33333333333326</v>
      </c>
      <c r="E377">
        <f t="shared" si="135"/>
        <v>-569.33333333333326</v>
      </c>
      <c r="F377" t="e">
        <f t="shared" si="136"/>
        <v>#N/A</v>
      </c>
      <c r="G377" t="e">
        <f t="shared" si="137"/>
        <v>#N/A</v>
      </c>
      <c r="H377">
        <f t="shared" si="138"/>
        <v>2.3092696552473285E-14</v>
      </c>
      <c r="I377">
        <f t="shared" si="145"/>
        <v>5.3053085084543534E-14</v>
      </c>
      <c r="J377">
        <f t="shared" si="152"/>
        <v>1.2188398312826581E-13</v>
      </c>
      <c r="K377">
        <f t="shared" si="160"/>
        <v>2.8001586183985064E-13</v>
      </c>
      <c r="L377">
        <f t="shared" si="168"/>
        <v>6.433075197370269E-13</v>
      </c>
      <c r="M377">
        <f t="shared" si="124"/>
        <v>1.4779325793582911E-12</v>
      </c>
      <c r="N377">
        <f t="shared" si="130"/>
        <v>3.3953974454107761E-12</v>
      </c>
      <c r="O377">
        <f t="shared" si="143"/>
        <v>7.8005749202089874E-12</v>
      </c>
      <c r="P377">
        <f t="shared" si="150"/>
        <v>1.7921015157750386E-11</v>
      </c>
      <c r="Q377">
        <f t="shared" si="157"/>
        <v>4.1171681263169599E-11</v>
      </c>
      <c r="R377">
        <f t="shared" si="165"/>
        <v>9.4587685078930344E-11</v>
      </c>
      <c r="S377">
        <f t="shared" si="121"/>
        <v>2.173054365062898E-10</v>
      </c>
      <c r="T377">
        <f t="shared" si="127"/>
        <v>4.992367948933754E-10</v>
      </c>
      <c r="U377">
        <f t="shared" si="140"/>
        <v>1.1469449700960251E-9</v>
      </c>
      <c r="V377">
        <f t="shared" si="147"/>
        <v>2.6349876008428556E-9</v>
      </c>
      <c r="W377">
        <f t="shared" si="154"/>
        <v>6.0536118450515453E-9</v>
      </c>
      <c r="X377">
        <f t="shared" si="162"/>
        <v>1.3907547936402554E-8</v>
      </c>
      <c r="Y377">
        <f t="shared" ref="Y377:Y440" si="170">$C$11*(EXP(-$C$7*($D377-($Y$14-1)*$C$3))-EXP(-$C$5*($D377-($Y$14-1)*$C$3)))</f>
        <v>3.1951154873176046E-8</v>
      </c>
      <c r="Z377">
        <f t="shared" si="125"/>
        <v>7.340447808614566E-8</v>
      </c>
      <c r="AA377">
        <f t="shared" si="131"/>
        <v>1.6863920645394284E-7</v>
      </c>
      <c r="AB377">
        <f t="shared" si="144"/>
        <v>3.8743115808329911E-7</v>
      </c>
      <c r="AC377">
        <f t="shared" si="151"/>
        <v>8.9008306792976397E-7</v>
      </c>
      <c r="AD377">
        <f t="shared" si="159"/>
        <v>2.0448739118832644E-6</v>
      </c>
      <c r="AE377">
        <f t="shared" si="167"/>
        <v>4.6978865975133163E-6</v>
      </c>
      <c r="AF377">
        <f t="shared" si="123"/>
        <v>1.079290921305233E-5</v>
      </c>
      <c r="AG377">
        <f t="shared" si="158"/>
        <v>2.4795594117331113E-5</v>
      </c>
      <c r="AH377">
        <f t="shared" si="166"/>
        <v>5.6965316347504813E-5</v>
      </c>
      <c r="AI377">
        <f t="shared" si="149"/>
        <v>1.30871930360529E-4</v>
      </c>
      <c r="AJ377">
        <f t="shared" si="156"/>
        <v>3.0066474224085241E-4</v>
      </c>
      <c r="AK377">
        <f t="shared" si="164"/>
        <v>6.9074618963534942E-4</v>
      </c>
      <c r="AL377">
        <f t="shared" si="148"/>
        <v>1.5869180235091906E-3</v>
      </c>
      <c r="AM377">
        <f t="shared" si="155"/>
        <v>3.6457802462403067E-3</v>
      </c>
      <c r="AN377">
        <f t="shared" si="163"/>
        <v>8.3758035430738526E-3</v>
      </c>
      <c r="AO377">
        <f t="shared" ref="AO377:AO408" si="171">$C$11*(EXP(-$C$7*($D377-($AO$14-1)*$C$3))-EXP(-$C$5*($D377-($AO$14-1)*$C$3)))</f>
        <v>1.9242543503414547E-2</v>
      </c>
      <c r="AP377">
        <f t="shared" si="153"/>
        <v>4.4207756136662314E-2</v>
      </c>
      <c r="AQ377">
        <f t="shared" si="161"/>
        <v>0.10156275308960366</v>
      </c>
      <c r="AR377">
        <f t="shared" si="169"/>
        <v>0.22636765044372925</v>
      </c>
    </row>
    <row r="378" spans="1:44" x14ac:dyDescent="0.2">
      <c r="A378">
        <v>364</v>
      </c>
      <c r="B378">
        <f t="shared" si="132"/>
        <v>36</v>
      </c>
      <c r="C378">
        <f t="shared" si="133"/>
        <v>3</v>
      </c>
      <c r="D378">
        <f t="shared" si="134"/>
        <v>872</v>
      </c>
      <c r="E378">
        <f t="shared" si="135"/>
        <v>-572</v>
      </c>
      <c r="F378" t="e">
        <f t="shared" si="136"/>
        <v>#N/A</v>
      </c>
      <c r="G378" t="e">
        <f t="shared" si="137"/>
        <v>#N/A</v>
      </c>
      <c r="H378">
        <f t="shared" si="138"/>
        <v>2.1054130768340649E-14</v>
      </c>
      <c r="I378">
        <f t="shared" si="145"/>
        <v>4.8369690758970725E-14</v>
      </c>
      <c r="J378">
        <f t="shared" si="152"/>
        <v>1.1112436841308993E-13</v>
      </c>
      <c r="K378">
        <f t="shared" si="160"/>
        <v>2.552967583924018E-13</v>
      </c>
      <c r="L378">
        <f t="shared" si="168"/>
        <v>5.8651793280285502E-13</v>
      </c>
      <c r="M378">
        <f t="shared" si="124"/>
        <v>1.3474643691737975E-12</v>
      </c>
      <c r="N378">
        <f t="shared" si="130"/>
        <v>3.0956602085741175E-12</v>
      </c>
      <c r="O378">
        <f t="shared" si="143"/>
        <v>7.1119595784377348E-12</v>
      </c>
      <c r="P378">
        <f t="shared" si="150"/>
        <v>1.6338992537113667E-11</v>
      </c>
      <c r="Q378">
        <f t="shared" si="157"/>
        <v>3.7537147699382605E-11</v>
      </c>
      <c r="R378">
        <f t="shared" si="165"/>
        <v>8.6237719627123077E-11</v>
      </c>
      <c r="S378">
        <f t="shared" si="121"/>
        <v>1.981222533487436E-10</v>
      </c>
      <c r="T378">
        <f t="shared" si="127"/>
        <v>4.5516541302001529E-10</v>
      </c>
      <c r="U378">
        <f t="shared" si="140"/>
        <v>1.0456955223752753E-9</v>
      </c>
      <c r="V378">
        <f t="shared" si="147"/>
        <v>2.402377452760488E-9</v>
      </c>
      <c r="W378">
        <f t="shared" si="154"/>
        <v>5.5192140561358803E-9</v>
      </c>
      <c r="X378">
        <f t="shared" si="162"/>
        <v>1.2679824214319598E-8</v>
      </c>
      <c r="Y378">
        <f t="shared" si="170"/>
        <v>2.9130586433280992E-8</v>
      </c>
      <c r="Z378">
        <f t="shared" si="125"/>
        <v>6.6924513432017646E-8</v>
      </c>
      <c r="AA378">
        <f t="shared" si="131"/>
        <v>1.5375215697667134E-7</v>
      </c>
      <c r="AB378">
        <f t="shared" si="144"/>
        <v>3.532296995926965E-7</v>
      </c>
      <c r="AC378">
        <f t="shared" si="151"/>
        <v>8.1150874971645335E-7</v>
      </c>
      <c r="AD378">
        <f t="shared" si="159"/>
        <v>1.8643575317299811E-6</v>
      </c>
      <c r="AE378">
        <f t="shared" si="167"/>
        <v>4.2831688596491243E-6</v>
      </c>
      <c r="AF378">
        <f t="shared" si="123"/>
        <v>9.8401380465069519E-6</v>
      </c>
      <c r="AG378">
        <f t="shared" si="158"/>
        <v>2.2606700773932549E-5</v>
      </c>
      <c r="AH378">
        <f t="shared" si="166"/>
        <v>5.1936559981853035E-5</v>
      </c>
      <c r="AI378">
        <f t="shared" si="149"/>
        <v>1.1931888203071885E-4</v>
      </c>
      <c r="AJ378">
        <f t="shared" si="156"/>
        <v>2.7412280701754406E-4</v>
      </c>
      <c r="AK378">
        <f t="shared" si="164"/>
        <v>6.297688349764446E-4</v>
      </c>
      <c r="AL378">
        <f t="shared" si="148"/>
        <v>1.4468288495316827E-3</v>
      </c>
      <c r="AM378">
        <f t="shared" si="155"/>
        <v>3.3239398388385934E-3</v>
      </c>
      <c r="AN378">
        <f t="shared" si="163"/>
        <v>7.6364084499660045E-3</v>
      </c>
      <c r="AO378">
        <f t="shared" si="171"/>
        <v>1.7543859649122806E-2</v>
      </c>
      <c r="AP378">
        <f t="shared" si="153"/>
        <v>4.0305205438492468E-2</v>
      </c>
      <c r="AQ378">
        <f t="shared" si="161"/>
        <v>9.2597046304671707E-2</v>
      </c>
      <c r="AR378">
        <f t="shared" si="169"/>
        <v>0.21163565845759974</v>
      </c>
    </row>
    <row r="379" spans="1:44" x14ac:dyDescent="0.2">
      <c r="A379">
        <v>365</v>
      </c>
      <c r="B379">
        <f t="shared" si="132"/>
        <v>36</v>
      </c>
      <c r="C379">
        <f t="shared" si="133"/>
        <v>4</v>
      </c>
      <c r="D379">
        <f t="shared" si="134"/>
        <v>874.66666666666663</v>
      </c>
      <c r="E379">
        <f t="shared" si="135"/>
        <v>-574.66666666666663</v>
      </c>
      <c r="F379" t="e">
        <f t="shared" si="136"/>
        <v>#N/A</v>
      </c>
      <c r="G379" t="e">
        <f t="shared" si="137"/>
        <v>#N/A</v>
      </c>
      <c r="H379">
        <f t="shared" si="138"/>
        <v>1.9195524498541678E-14</v>
      </c>
      <c r="I379">
        <f t="shared" si="145"/>
        <v>4.4099734829560234E-14</v>
      </c>
      <c r="J379">
        <f t="shared" si="152"/>
        <v>1.0131458570904258E-13</v>
      </c>
      <c r="K379">
        <f t="shared" si="160"/>
        <v>2.3275979588236665E-13</v>
      </c>
      <c r="L379">
        <f t="shared" si="168"/>
        <v>5.3474158927904054E-13</v>
      </c>
      <c r="M379">
        <f t="shared" si="124"/>
        <v>1.2285135679066682E-12</v>
      </c>
      <c r="N379">
        <f t="shared" si="130"/>
        <v>2.8223830290918461E-12</v>
      </c>
      <c r="O379">
        <f t="shared" si="143"/>
        <v>6.4841334853787052E-12</v>
      </c>
      <c r="P379">
        <f t="shared" si="150"/>
        <v>1.489662693647142E-11</v>
      </c>
      <c r="Q379">
        <f t="shared" si="157"/>
        <v>3.4223461713858491E-11</v>
      </c>
      <c r="R379">
        <f t="shared" si="165"/>
        <v>7.8624868346026531E-11</v>
      </c>
      <c r="S379">
        <f t="shared" si="121"/>
        <v>1.8063251386187825E-10</v>
      </c>
      <c r="T379">
        <f t="shared" si="127"/>
        <v>4.1498454306423739E-10</v>
      </c>
      <c r="U379">
        <f t="shared" si="140"/>
        <v>9.5338412393417152E-10</v>
      </c>
      <c r="V379">
        <f t="shared" si="147"/>
        <v>2.1903015496869447E-9</v>
      </c>
      <c r="W379">
        <f t="shared" si="154"/>
        <v>5.0319915741456996E-9</v>
      </c>
      <c r="X379">
        <f t="shared" si="162"/>
        <v>1.1560480887160213E-8</v>
      </c>
      <c r="Y379">
        <f t="shared" si="170"/>
        <v>2.6559010756111206E-8</v>
      </c>
      <c r="Z379">
        <f t="shared" si="125"/>
        <v>6.1016583931787004E-8</v>
      </c>
      <c r="AA379">
        <f t="shared" si="131"/>
        <v>1.4017929917996454E-7</v>
      </c>
      <c r="AB379">
        <f t="shared" si="144"/>
        <v>3.2204746074532494E-7</v>
      </c>
      <c r="AC379">
        <f t="shared" si="151"/>
        <v>7.3987077677825417E-7</v>
      </c>
      <c r="AD379">
        <f t="shared" si="159"/>
        <v>1.6997766883911151E-6</v>
      </c>
      <c r="AE379">
        <f t="shared" si="167"/>
        <v>3.905061371634364E-6</v>
      </c>
      <c r="AF379">
        <f t="shared" si="123"/>
        <v>8.9714751475177185E-6</v>
      </c>
      <c r="AG379">
        <f t="shared" si="158"/>
        <v>2.0611037487700776E-5</v>
      </c>
      <c r="AH379">
        <f t="shared" si="166"/>
        <v>4.7351729713808206E-5</v>
      </c>
      <c r="AI379">
        <f t="shared" si="149"/>
        <v>1.0878570805703143E-4</v>
      </c>
      <c r="AJ379">
        <f t="shared" si="156"/>
        <v>2.499239277845994E-4</v>
      </c>
      <c r="AK379">
        <f t="shared" si="164"/>
        <v>5.7417440944113431E-4</v>
      </c>
      <c r="AL379">
        <f t="shared" ref="AL379:AL410" si="172">$C$11*(EXP(-$C$7*($D379-($AL$14-1)*$C$3))-EXP(-$C$5*($D379-($AL$14-1)*$C$3)))</f>
        <v>1.319106399212849E-3</v>
      </c>
      <c r="AM379">
        <f t="shared" si="155"/>
        <v>3.0305107016837239E-3</v>
      </c>
      <c r="AN379">
        <f t="shared" si="163"/>
        <v>6.9622853156500082E-3</v>
      </c>
      <c r="AO379">
        <f t="shared" si="171"/>
        <v>1.5995131378214355E-2</v>
      </c>
      <c r="AP379">
        <f t="shared" si="153"/>
        <v>3.6747162204232561E-2</v>
      </c>
      <c r="AQ379">
        <f t="shared" si="161"/>
        <v>8.442280953932943E-2</v>
      </c>
      <c r="AR379">
        <f t="shared" si="169"/>
        <v>0.19377999836034945</v>
      </c>
    </row>
    <row r="380" spans="1:44" x14ac:dyDescent="0.2">
      <c r="A380">
        <v>366</v>
      </c>
      <c r="B380">
        <f t="shared" si="132"/>
        <v>36</v>
      </c>
      <c r="C380">
        <f t="shared" si="133"/>
        <v>5</v>
      </c>
      <c r="D380">
        <f t="shared" si="134"/>
        <v>877.33333333333337</v>
      </c>
      <c r="E380">
        <f t="shared" si="135"/>
        <v>-577.33333333333337</v>
      </c>
      <c r="F380" t="e">
        <f t="shared" si="136"/>
        <v>#N/A</v>
      </c>
      <c r="G380" t="e">
        <f t="shared" si="137"/>
        <v>#N/A</v>
      </c>
      <c r="H380">
        <f t="shared" si="138"/>
        <v>1.7500991364990595E-14</v>
      </c>
      <c r="I380">
        <f t="shared" si="145"/>
        <v>4.0206719983564023E-14</v>
      </c>
      <c r="J380">
        <f t="shared" si="152"/>
        <v>9.2370786209892826E-14</v>
      </c>
      <c r="K380">
        <f t="shared" si="160"/>
        <v>2.1221234033817343E-13</v>
      </c>
      <c r="L380">
        <f t="shared" si="168"/>
        <v>4.875359325130598E-13</v>
      </c>
      <c r="M380">
        <f t="shared" si="124"/>
        <v>1.1200634473593949E-12</v>
      </c>
      <c r="N380">
        <f t="shared" si="130"/>
        <v>2.5732300789480898E-12</v>
      </c>
      <c r="O380">
        <f t="shared" si="143"/>
        <v>5.9117303174331239E-12</v>
      </c>
      <c r="P380">
        <f t="shared" si="150"/>
        <v>1.3581589781643058E-11</v>
      </c>
      <c r="Q380">
        <f t="shared" si="157"/>
        <v>3.1202299680835846E-11</v>
      </c>
      <c r="R380">
        <f t="shared" si="165"/>
        <v>7.1684060631001298E-11</v>
      </c>
      <c r="S380">
        <f t="shared" si="121"/>
        <v>1.6468672505267783E-10</v>
      </c>
      <c r="T380">
        <f t="shared" si="127"/>
        <v>3.7835074031572008E-10</v>
      </c>
      <c r="U380">
        <f t="shared" si="140"/>
        <v>8.692217460251561E-10</v>
      </c>
      <c r="V380">
        <f t="shared" si="147"/>
        <v>1.996947179573495E-9</v>
      </c>
      <c r="W380">
        <f t="shared" si="154"/>
        <v>4.5877798803840855E-9</v>
      </c>
      <c r="X380">
        <f t="shared" si="162"/>
        <v>1.0539950403371387E-8</v>
      </c>
      <c r="Y380">
        <f t="shared" si="170"/>
        <v>2.4214447380206099E-8</v>
      </c>
      <c r="Z380">
        <f t="shared" si="125"/>
        <v>5.5630191745610023E-8</v>
      </c>
      <c r="AA380">
        <f t="shared" si="131"/>
        <v>1.2780461949270376E-7</v>
      </c>
      <c r="AB380">
        <f t="shared" si="144"/>
        <v>2.936179123445811E-7</v>
      </c>
      <c r="AC380">
        <f t="shared" si="151"/>
        <v>6.7455682581576795E-7</v>
      </c>
      <c r="AD380">
        <f t="shared" si="159"/>
        <v>1.5497246323331882E-6</v>
      </c>
      <c r="AE380">
        <f t="shared" si="167"/>
        <v>3.5603322717190373E-6</v>
      </c>
      <c r="AF380">
        <f t="shared" si="123"/>
        <v>8.1794956475330304E-6</v>
      </c>
      <c r="AG380">
        <f t="shared" si="158"/>
        <v>1.8791546390053201E-5</v>
      </c>
      <c r="AH380">
        <f t="shared" si="166"/>
        <v>4.3171636852209169E-5</v>
      </c>
      <c r="AI380">
        <f t="shared" si="149"/>
        <v>9.9182376469324112E-5</v>
      </c>
      <c r="AJ380">
        <f t="shared" si="156"/>
        <v>2.2786126539001828E-4</v>
      </c>
      <c r="AK380">
        <f t="shared" si="164"/>
        <v>5.2348772144211373E-4</v>
      </c>
      <c r="AL380">
        <f t="shared" si="172"/>
        <v>1.2026589689634042E-3</v>
      </c>
      <c r="AM380">
        <f t="shared" si="155"/>
        <v>2.762984758541386E-3</v>
      </c>
      <c r="AN380">
        <f t="shared" si="163"/>
        <v>6.347672094036738E-3</v>
      </c>
      <c r="AO380">
        <f t="shared" si="171"/>
        <v>1.4583120984961173E-2</v>
      </c>
      <c r="AP380">
        <f t="shared" si="153"/>
        <v>3.3503214172295286E-2</v>
      </c>
      <c r="AQ380">
        <f t="shared" si="161"/>
        <v>7.6970174012036846E-2</v>
      </c>
      <c r="AR380">
        <f t="shared" si="169"/>
        <v>0.17680382811963441</v>
      </c>
    </row>
    <row r="381" spans="1:44" x14ac:dyDescent="0.2">
      <c r="A381">
        <v>367</v>
      </c>
      <c r="B381">
        <f t="shared" si="132"/>
        <v>36</v>
      </c>
      <c r="C381">
        <f t="shared" si="133"/>
        <v>6</v>
      </c>
      <c r="D381">
        <f t="shared" si="134"/>
        <v>880</v>
      </c>
      <c r="E381">
        <f t="shared" si="135"/>
        <v>-580</v>
      </c>
      <c r="F381" t="e">
        <f t="shared" si="136"/>
        <v>#N/A</v>
      </c>
      <c r="G381" t="e">
        <f t="shared" si="137"/>
        <v>#N/A</v>
      </c>
      <c r="H381">
        <f t="shared" si="138"/>
        <v>1.595604739952511E-14</v>
      </c>
      <c r="I381">
        <f t="shared" si="145"/>
        <v>3.6657370800178426E-14</v>
      </c>
      <c r="J381">
        <f t="shared" si="152"/>
        <v>8.4216523073362607E-14</v>
      </c>
      <c r="K381">
        <f t="shared" si="160"/>
        <v>1.9347876303588297E-13</v>
      </c>
      <c r="L381">
        <f t="shared" si="168"/>
        <v>4.4449747365235984E-13</v>
      </c>
      <c r="M381">
        <f t="shared" si="124"/>
        <v>1.0211870335696038E-12</v>
      </c>
      <c r="N381">
        <f t="shared" si="130"/>
        <v>2.346071731211412E-12</v>
      </c>
      <c r="O381">
        <f t="shared" si="143"/>
        <v>5.3898574766951907E-12</v>
      </c>
      <c r="P381">
        <f t="shared" si="150"/>
        <v>1.2382640834296472E-11</v>
      </c>
      <c r="Q381">
        <f t="shared" si="157"/>
        <v>2.8447838313750943E-11</v>
      </c>
      <c r="R381">
        <f t="shared" si="165"/>
        <v>6.5355970148454668E-11</v>
      </c>
      <c r="S381">
        <f t="shared" ref="S381:S444" si="173">$C$11*(EXP(-$C$7*($D381-($S$14-1)*$C$3))-EXP(-$C$5*($D381-($S$14-1)*$C$3)))</f>
        <v>1.5014859079753045E-10</v>
      </c>
      <c r="T381">
        <f t="shared" si="127"/>
        <v>3.4495087850849236E-10</v>
      </c>
      <c r="U381">
        <f t="shared" si="140"/>
        <v>7.924890133949747E-10</v>
      </c>
      <c r="V381">
        <f t="shared" si="147"/>
        <v>1.8206616520800614E-9</v>
      </c>
      <c r="W381">
        <f t="shared" si="154"/>
        <v>4.182782089501102E-9</v>
      </c>
      <c r="X381">
        <f t="shared" si="162"/>
        <v>9.6095098110419535E-9</v>
      </c>
      <c r="Y381">
        <f t="shared" si="170"/>
        <v>2.2076856224543524E-8</v>
      </c>
      <c r="Z381">
        <f t="shared" si="125"/>
        <v>5.07192968572784E-8</v>
      </c>
      <c r="AA381">
        <f t="shared" si="131"/>
        <v>1.1652234573312398E-7</v>
      </c>
      <c r="AB381">
        <f t="shared" si="144"/>
        <v>2.6769805372807064E-7</v>
      </c>
      <c r="AC381">
        <f t="shared" si="151"/>
        <v>6.1500862790668418E-7</v>
      </c>
      <c r="AD381">
        <f t="shared" si="159"/>
        <v>1.4129187983707839E-6</v>
      </c>
      <c r="AE381">
        <f t="shared" si="167"/>
        <v>3.2460349988658138E-6</v>
      </c>
      <c r="AF381">
        <f t="shared" si="123"/>
        <v>7.4574301269199262E-6</v>
      </c>
      <c r="AG381">
        <f t="shared" si="158"/>
        <v>1.7132675438596497E-5</v>
      </c>
      <c r="AH381">
        <f t="shared" si="166"/>
        <v>3.9360552186027815E-5</v>
      </c>
      <c r="AI381">
        <f t="shared" ref="AI381:AI412" si="174">$C$11*(EXP(-$C$7*($D381-($AI$14-1)*$C$3))-EXP(-$C$5*($D381-($AI$14-1)*$C$3)))</f>
        <v>9.0426803095730208E-5</v>
      </c>
      <c r="AJ381">
        <f t="shared" si="156"/>
        <v>2.0774623992741217E-4</v>
      </c>
      <c r="AK381">
        <f t="shared" si="164"/>
        <v>4.7727552812287512E-4</v>
      </c>
      <c r="AL381">
        <f t="shared" si="172"/>
        <v>1.0964912280701756E-3</v>
      </c>
      <c r="AM381">
        <f t="shared" si="155"/>
        <v>2.5190753399057793E-3</v>
      </c>
      <c r="AN381">
        <f t="shared" si="163"/>
        <v>5.7873153981267316E-3</v>
      </c>
      <c r="AO381">
        <f t="shared" si="171"/>
        <v>1.329575935535437E-2</v>
      </c>
      <c r="AP381">
        <f t="shared" si="153"/>
        <v>3.0545633799864007E-2</v>
      </c>
      <c r="AQ381">
        <f t="shared" si="161"/>
        <v>7.0175438596235928E-2</v>
      </c>
      <c r="AR381">
        <f t="shared" si="169"/>
        <v>0.16121653858511018</v>
      </c>
    </row>
    <row r="382" spans="1:44" x14ac:dyDescent="0.2">
      <c r="A382">
        <v>368</v>
      </c>
      <c r="B382">
        <f t="shared" si="132"/>
        <v>36</v>
      </c>
      <c r="C382">
        <f t="shared" si="133"/>
        <v>7</v>
      </c>
      <c r="D382">
        <f t="shared" si="134"/>
        <v>882.66666666666674</v>
      </c>
      <c r="E382">
        <f t="shared" si="135"/>
        <v>-582.66666666666674</v>
      </c>
      <c r="F382" t="e">
        <f t="shared" si="136"/>
        <v>#N/A</v>
      </c>
      <c r="G382" t="e">
        <f t="shared" si="137"/>
        <v>#N/A</v>
      </c>
      <c r="H382">
        <f t="shared" si="138"/>
        <v>1.4547487242647859E-14</v>
      </c>
      <c r="I382">
        <f t="shared" si="145"/>
        <v>3.3421349329939907E-14</v>
      </c>
      <c r="J382">
        <f t="shared" si="152"/>
        <v>7.6782097994166459E-14</v>
      </c>
      <c r="K382">
        <f t="shared" si="160"/>
        <v>1.7639893931824033E-13</v>
      </c>
      <c r="L382">
        <f t="shared" si="168"/>
        <v>4.0525834283616751E-13</v>
      </c>
      <c r="M382">
        <f t="shared" si="124"/>
        <v>9.3103918352946013E-13</v>
      </c>
      <c r="N382">
        <f t="shared" si="130"/>
        <v>2.1389663571161472E-12</v>
      </c>
      <c r="O382">
        <f t="shared" si="143"/>
        <v>4.914054271626638E-12</v>
      </c>
      <c r="P382">
        <f t="shared" si="150"/>
        <v>1.1289532116367347E-11</v>
      </c>
      <c r="Q382">
        <f t="shared" si="157"/>
        <v>2.5936533941514733E-11</v>
      </c>
      <c r="R382">
        <f t="shared" si="165"/>
        <v>5.9586507745885487E-11</v>
      </c>
      <c r="S382">
        <f t="shared" si="173"/>
        <v>1.368938468554335E-10</v>
      </c>
      <c r="T382">
        <f t="shared" si="127"/>
        <v>3.1449947338410499E-10</v>
      </c>
      <c r="U382">
        <f t="shared" si="140"/>
        <v>7.2253005544751053E-10</v>
      </c>
      <c r="V382">
        <f t="shared" si="147"/>
        <v>1.659938172256944E-9</v>
      </c>
      <c r="W382">
        <f t="shared" si="154"/>
        <v>3.8135364957366728E-9</v>
      </c>
      <c r="X382">
        <f t="shared" si="162"/>
        <v>8.7612061987477489E-9</v>
      </c>
      <c r="Y382">
        <f t="shared" si="170"/>
        <v>2.0127966296582732E-8</v>
      </c>
      <c r="Z382">
        <f t="shared" si="125"/>
        <v>4.62419235486407E-8</v>
      </c>
      <c r="AA382">
        <f t="shared" si="131"/>
        <v>1.0623604302444447E-7</v>
      </c>
      <c r="AB382">
        <f t="shared" si="144"/>
        <v>2.440663357271468E-7</v>
      </c>
      <c r="AC382">
        <f t="shared" si="151"/>
        <v>5.6071719671985519E-7</v>
      </c>
      <c r="AD382">
        <f t="shared" si="159"/>
        <v>1.2881898429812932E-6</v>
      </c>
      <c r="AE382">
        <f t="shared" si="167"/>
        <v>2.9594831071130014E-6</v>
      </c>
      <c r="AF382">
        <f t="shared" si="123"/>
        <v>6.7991067535644374E-6</v>
      </c>
      <c r="AG382">
        <f t="shared" si="158"/>
        <v>1.5620245486537402E-5</v>
      </c>
      <c r="AH382">
        <f t="shared" si="166"/>
        <v>3.5885900590070752E-5</v>
      </c>
      <c r="AI382">
        <f t="shared" si="174"/>
        <v>8.2444149950802804E-5</v>
      </c>
      <c r="AJ382">
        <f t="shared" si="156"/>
        <v>1.8940691885523198E-4</v>
      </c>
      <c r="AK382">
        <f t="shared" si="164"/>
        <v>4.3514283222812383E-4</v>
      </c>
      <c r="AL382">
        <f t="shared" si="172"/>
        <v>9.9969571113839328E-4</v>
      </c>
      <c r="AM382">
        <f t="shared" si="155"/>
        <v>2.2966976377645273E-3</v>
      </c>
      <c r="AN382">
        <f t="shared" si="163"/>
        <v>5.276425596851376E-3</v>
      </c>
      <c r="AO382">
        <f t="shared" si="171"/>
        <v>1.2122042806734849E-2</v>
      </c>
      <c r="AP382">
        <f t="shared" si="153"/>
        <v>2.7849141262599915E-2</v>
      </c>
      <c r="AQ382">
        <f t="shared" si="161"/>
        <v>6.3980525512816938E-2</v>
      </c>
      <c r="AR382">
        <f t="shared" si="169"/>
        <v>0.14698797426010388</v>
      </c>
    </row>
    <row r="383" spans="1:44" x14ac:dyDescent="0.2">
      <c r="A383">
        <v>369</v>
      </c>
      <c r="B383">
        <f t="shared" si="132"/>
        <v>36</v>
      </c>
      <c r="C383">
        <f t="shared" si="133"/>
        <v>8</v>
      </c>
      <c r="D383">
        <f t="shared" si="134"/>
        <v>885.33333333333326</v>
      </c>
      <c r="E383">
        <f t="shared" si="135"/>
        <v>-585.33333333333326</v>
      </c>
      <c r="F383" t="e">
        <f t="shared" si="136"/>
        <v>#N/A</v>
      </c>
      <c r="G383" t="e">
        <f t="shared" si="137"/>
        <v>#N/A</v>
      </c>
      <c r="H383">
        <f t="shared" si="138"/>
        <v>1.3263271271135882E-14</v>
      </c>
      <c r="I383">
        <f t="shared" si="145"/>
        <v>3.0470995782066445E-14</v>
      </c>
      <c r="J383">
        <f t="shared" si="152"/>
        <v>7.0003965459962647E-14</v>
      </c>
      <c r="K383">
        <f t="shared" si="160"/>
        <v>1.608268799342567E-13</v>
      </c>
      <c r="L383">
        <f t="shared" si="168"/>
        <v>3.6948314483957272E-13</v>
      </c>
      <c r="M383">
        <f t="shared" si="124"/>
        <v>8.4884936135269685E-13</v>
      </c>
      <c r="N383">
        <f t="shared" si="130"/>
        <v>1.9501437300522533E-12</v>
      </c>
      <c r="O383">
        <f t="shared" si="143"/>
        <v>4.4802537894375956E-12</v>
      </c>
      <c r="P383">
        <f t="shared" si="150"/>
        <v>1.0292920315792398E-11</v>
      </c>
      <c r="Q383">
        <f t="shared" si="157"/>
        <v>2.3646921269732583E-11</v>
      </c>
      <c r="R383">
        <f t="shared" si="165"/>
        <v>5.4326359126572431E-11</v>
      </c>
      <c r="S383">
        <f t="shared" si="173"/>
        <v>1.2480919872334385E-10</v>
      </c>
      <c r="T383">
        <f t="shared" si="127"/>
        <v>2.8673624252400628E-10</v>
      </c>
      <c r="U383">
        <f t="shared" si="140"/>
        <v>6.5874690021071379E-10</v>
      </c>
      <c r="V383">
        <f t="shared" si="147"/>
        <v>1.5134029612628859E-9</v>
      </c>
      <c r="W383">
        <f t="shared" si="154"/>
        <v>3.4768869841006376E-9</v>
      </c>
      <c r="X383">
        <f t="shared" si="162"/>
        <v>7.9877887182940097E-9</v>
      </c>
      <c r="Y383">
        <f t="shared" si="170"/>
        <v>1.8351119521536408E-8</v>
      </c>
      <c r="Z383">
        <f t="shared" si="125"/>
        <v>4.2159801613485702E-8</v>
      </c>
      <c r="AA383">
        <f t="shared" si="131"/>
        <v>9.6857789520824752E-8</v>
      </c>
      <c r="AB383">
        <f t="shared" si="144"/>
        <v>2.2252076698244091E-7</v>
      </c>
      <c r="AC383">
        <f t="shared" si="151"/>
        <v>5.1121847797081694E-7</v>
      </c>
      <c r="AD383">
        <f t="shared" si="159"/>
        <v>1.174471649378331E-6</v>
      </c>
      <c r="AE383">
        <f t="shared" si="167"/>
        <v>2.698227303263082E-6</v>
      </c>
      <c r="AF383">
        <f t="shared" ref="AF383:AF446" si="175">$C$11*(EXP(-$C$7*($D383-($AF$14-1)*$C$3))-EXP(-$C$5*($D383-($AF$14-1)*$C$3)))</f>
        <v>6.1988985293327765E-6</v>
      </c>
      <c r="AG383">
        <f t="shared" si="158"/>
        <v>1.4241329086876202E-5</v>
      </c>
      <c r="AH383">
        <f t="shared" si="166"/>
        <v>3.2717982590132244E-5</v>
      </c>
      <c r="AI383">
        <f t="shared" si="174"/>
        <v>7.5166185560213088E-5</v>
      </c>
      <c r="AJ383">
        <f t="shared" si="156"/>
        <v>1.7268654740883733E-4</v>
      </c>
      <c r="AK383">
        <f t="shared" si="164"/>
        <v>3.9672950587729791E-4</v>
      </c>
      <c r="AL383">
        <f t="shared" si="172"/>
        <v>9.1144506156007744E-4</v>
      </c>
      <c r="AM383">
        <f t="shared" si="155"/>
        <v>2.0939508857684627E-3</v>
      </c>
      <c r="AN383">
        <f t="shared" si="163"/>
        <v>4.8106358758536359E-3</v>
      </c>
      <c r="AO383">
        <f t="shared" si="171"/>
        <v>1.1051939034165585E-2</v>
      </c>
      <c r="AP383">
        <f t="shared" si="153"/>
        <v>2.5390688376147059E-2</v>
      </c>
      <c r="AQ383">
        <f t="shared" si="161"/>
        <v>5.8332483939838579E-2</v>
      </c>
      <c r="AR383">
        <f t="shared" si="169"/>
        <v>0.1340127504531386</v>
      </c>
    </row>
    <row r="384" spans="1:44" x14ac:dyDescent="0.2">
      <c r="A384">
        <v>370</v>
      </c>
      <c r="B384">
        <f t="shared" si="132"/>
        <v>36</v>
      </c>
      <c r="C384">
        <f t="shared" si="133"/>
        <v>9</v>
      </c>
      <c r="D384">
        <f t="shared" si="134"/>
        <v>888</v>
      </c>
      <c r="E384">
        <f t="shared" si="135"/>
        <v>-588</v>
      </c>
      <c r="F384" t="e">
        <f t="shared" si="136"/>
        <v>#N/A</v>
      </c>
      <c r="G384" t="e">
        <f t="shared" si="137"/>
        <v>#N/A</v>
      </c>
      <c r="H384">
        <f t="shared" si="138"/>
        <v>1.209242268974268E-14</v>
      </c>
      <c r="I384">
        <f t="shared" si="145"/>
        <v>2.7781092103272481E-14</v>
      </c>
      <c r="J384">
        <f t="shared" si="152"/>
        <v>6.3824189598100438E-14</v>
      </c>
      <c r="K384">
        <f t="shared" si="160"/>
        <v>1.4662948320071373E-13</v>
      </c>
      <c r="L384">
        <f t="shared" si="168"/>
        <v>3.3686609229345048E-13</v>
      </c>
      <c r="M384">
        <f t="shared" si="124"/>
        <v>7.73915052143532E-13</v>
      </c>
      <c r="N384">
        <f t="shared" si="130"/>
        <v>1.7779898946094333E-12</v>
      </c>
      <c r="O384">
        <f t="shared" si="143"/>
        <v>4.0847481342784159E-12</v>
      </c>
      <c r="P384">
        <f t="shared" si="150"/>
        <v>9.3842869248456497E-12</v>
      </c>
      <c r="Q384">
        <f t="shared" si="157"/>
        <v>2.1559429906780766E-11</v>
      </c>
      <c r="R384">
        <f t="shared" si="165"/>
        <v>4.9530563337185893E-11</v>
      </c>
      <c r="S384">
        <f t="shared" si="173"/>
        <v>1.1379135325500378E-10</v>
      </c>
      <c r="T384">
        <f t="shared" si="127"/>
        <v>2.6142388059381872E-10</v>
      </c>
      <c r="U384">
        <f t="shared" si="140"/>
        <v>6.0059436319012189E-10</v>
      </c>
      <c r="V384">
        <f t="shared" si="147"/>
        <v>1.3798035140339697E-9</v>
      </c>
      <c r="W384">
        <f t="shared" si="154"/>
        <v>3.1699560535798992E-9</v>
      </c>
      <c r="X384">
        <f t="shared" si="162"/>
        <v>7.2826466083202471E-9</v>
      </c>
      <c r="Y384">
        <f t="shared" si="170"/>
        <v>1.6731128358004412E-8</v>
      </c>
      <c r="Z384">
        <f t="shared" si="125"/>
        <v>3.8438039244167821E-8</v>
      </c>
      <c r="AA384">
        <f t="shared" si="131"/>
        <v>8.8307424898174111E-8</v>
      </c>
      <c r="AB384">
        <f t="shared" si="144"/>
        <v>2.0287718742911363E-7</v>
      </c>
      <c r="AC384">
        <f t="shared" si="151"/>
        <v>4.6608938293249603E-7</v>
      </c>
      <c r="AD384">
        <f t="shared" si="159"/>
        <v>1.0707922149122809E-6</v>
      </c>
      <c r="AE384">
        <f t="shared" si="167"/>
        <v>2.4600345116267376E-6</v>
      </c>
      <c r="AF384">
        <f t="shared" si="175"/>
        <v>5.6516751934831363E-6</v>
      </c>
      <c r="AG384">
        <f t="shared" si="158"/>
        <v>1.2984139995463257E-5</v>
      </c>
      <c r="AH384">
        <f t="shared" si="166"/>
        <v>2.9829720507679708E-5</v>
      </c>
      <c r="AI384">
        <f t="shared" si="174"/>
        <v>6.8530701754386002E-5</v>
      </c>
      <c r="AJ384">
        <f t="shared" si="156"/>
        <v>1.5744220874411129E-4</v>
      </c>
      <c r="AK384">
        <f t="shared" si="164"/>
        <v>3.6170721238292089E-4</v>
      </c>
      <c r="AL384">
        <f t="shared" si="172"/>
        <v>8.3098495970964812E-4</v>
      </c>
      <c r="AM384">
        <f t="shared" si="155"/>
        <v>1.9091021124915007E-3</v>
      </c>
      <c r="AN384">
        <f t="shared" si="163"/>
        <v>4.3859649122807032E-3</v>
      </c>
      <c r="AO384">
        <f t="shared" si="171"/>
        <v>1.0076301359623119E-2</v>
      </c>
      <c r="AP384">
        <f t="shared" si="153"/>
        <v>2.3149261592506919E-2</v>
      </c>
      <c r="AQ384">
        <f t="shared" si="161"/>
        <v>5.3183037421416487E-2</v>
      </c>
      <c r="AR384">
        <f t="shared" si="169"/>
        <v>0.12218251846832767</v>
      </c>
    </row>
    <row r="385" spans="1:46" s="1" customFormat="1" x14ac:dyDescent="0.2">
      <c r="A385" s="1">
        <v>371</v>
      </c>
      <c r="B385" s="1">
        <f t="shared" si="132"/>
        <v>37</v>
      </c>
      <c r="C385" s="1">
        <f t="shared" si="133"/>
        <v>0</v>
      </c>
      <c r="D385" s="1">
        <f t="shared" si="134"/>
        <v>888</v>
      </c>
      <c r="E385" s="1">
        <f t="shared" si="135"/>
        <v>-588</v>
      </c>
      <c r="F385" s="1" t="e">
        <f t="shared" si="136"/>
        <v>#N/A</v>
      </c>
      <c r="G385" s="1" t="e">
        <f t="shared" si="137"/>
        <v>#N/A</v>
      </c>
      <c r="H385" s="1">
        <f t="shared" si="138"/>
        <v>1.209242268974268E-14</v>
      </c>
      <c r="I385" s="1">
        <f t="shared" si="145"/>
        <v>2.7781092103272481E-14</v>
      </c>
      <c r="J385" s="1">
        <f t="shared" si="152"/>
        <v>6.3824189598100438E-14</v>
      </c>
      <c r="K385" s="1">
        <f t="shared" si="160"/>
        <v>1.4662948320071373E-13</v>
      </c>
      <c r="L385" s="1">
        <f t="shared" si="168"/>
        <v>3.3686609229345048E-13</v>
      </c>
      <c r="M385" s="1">
        <f t="shared" ref="M385:M448" si="176">$C$11*(EXP(-$C$7*($D385-($M$14-1)*$C$3))-EXP(-$C$5*($D385-($M$14-1)*$C$3)))</f>
        <v>7.73915052143532E-13</v>
      </c>
      <c r="N385" s="1">
        <f t="shared" si="130"/>
        <v>1.7779898946094333E-12</v>
      </c>
      <c r="O385" s="1">
        <f t="shared" si="143"/>
        <v>4.0847481342784159E-12</v>
      </c>
      <c r="P385" s="1">
        <f t="shared" si="150"/>
        <v>9.3842869248456497E-12</v>
      </c>
      <c r="Q385" s="1">
        <f t="shared" si="157"/>
        <v>2.1559429906780766E-11</v>
      </c>
      <c r="R385" s="1">
        <f t="shared" si="165"/>
        <v>4.9530563337185893E-11</v>
      </c>
      <c r="S385" s="1">
        <f t="shared" si="173"/>
        <v>1.1379135325500378E-10</v>
      </c>
      <c r="T385" s="1">
        <f t="shared" si="127"/>
        <v>2.6142388059381872E-10</v>
      </c>
      <c r="U385" s="1">
        <f t="shared" si="140"/>
        <v>6.0059436319012189E-10</v>
      </c>
      <c r="V385" s="1">
        <f t="shared" si="147"/>
        <v>1.3798035140339697E-9</v>
      </c>
      <c r="W385" s="1">
        <f t="shared" si="154"/>
        <v>3.1699560535798992E-9</v>
      </c>
      <c r="X385" s="1">
        <f t="shared" si="162"/>
        <v>7.2826466083202471E-9</v>
      </c>
      <c r="Y385" s="1">
        <f t="shared" si="170"/>
        <v>1.6731128358004412E-8</v>
      </c>
      <c r="Z385" s="1">
        <f t="shared" si="125"/>
        <v>3.8438039244167821E-8</v>
      </c>
      <c r="AA385" s="1">
        <f t="shared" si="131"/>
        <v>8.8307424898174111E-8</v>
      </c>
      <c r="AB385" s="1">
        <f t="shared" si="144"/>
        <v>2.0287718742911363E-7</v>
      </c>
      <c r="AC385" s="1">
        <f t="shared" si="151"/>
        <v>4.6608938293249603E-7</v>
      </c>
      <c r="AD385" s="1">
        <f t="shared" si="159"/>
        <v>1.0707922149122809E-6</v>
      </c>
      <c r="AE385" s="1">
        <f t="shared" si="167"/>
        <v>2.4600345116267376E-6</v>
      </c>
      <c r="AF385" s="1">
        <f t="shared" si="175"/>
        <v>5.6516751934831363E-6</v>
      </c>
      <c r="AG385" s="1">
        <f t="shared" si="158"/>
        <v>1.2984139995463257E-5</v>
      </c>
      <c r="AH385" s="1">
        <f t="shared" si="166"/>
        <v>2.9829720507679708E-5</v>
      </c>
      <c r="AI385" s="1">
        <f t="shared" si="174"/>
        <v>6.8530701754386002E-5</v>
      </c>
      <c r="AJ385" s="1">
        <f t="shared" si="156"/>
        <v>1.5744220874411129E-4</v>
      </c>
      <c r="AK385" s="1">
        <f t="shared" si="164"/>
        <v>3.6170721238292089E-4</v>
      </c>
      <c r="AL385" s="1">
        <f t="shared" si="172"/>
        <v>8.3098495970964812E-4</v>
      </c>
      <c r="AM385" s="1">
        <f t="shared" si="155"/>
        <v>1.9091021124915007E-3</v>
      </c>
      <c r="AN385" s="1">
        <f t="shared" si="163"/>
        <v>4.3859649122807032E-3</v>
      </c>
      <c r="AO385" s="1">
        <f t="shared" si="171"/>
        <v>1.0076301359623119E-2</v>
      </c>
      <c r="AP385" s="1">
        <f t="shared" si="153"/>
        <v>2.3149261592506919E-2</v>
      </c>
      <c r="AQ385" s="1">
        <f t="shared" si="161"/>
        <v>5.3183037421416487E-2</v>
      </c>
      <c r="AR385" s="1">
        <f t="shared" si="169"/>
        <v>0.12218251846832767</v>
      </c>
      <c r="AS385" s="1">
        <f t="shared" ref="AS385:AS416" si="177">$C$11*(EXP(-$C$7*($D385-($AS$14-1)*$C$3))-EXP(-$C$5*($D385-($AS$14-1)*$C$3)))</f>
        <v>0</v>
      </c>
    </row>
    <row r="386" spans="1:46" x14ac:dyDescent="0.2">
      <c r="A386">
        <v>372</v>
      </c>
      <c r="B386">
        <f t="shared" si="132"/>
        <v>37</v>
      </c>
      <c r="C386">
        <f t="shared" si="133"/>
        <v>1</v>
      </c>
      <c r="D386">
        <f t="shared" si="134"/>
        <v>890.66666666666674</v>
      </c>
      <c r="E386">
        <f t="shared" si="135"/>
        <v>-590.66666666666674</v>
      </c>
      <c r="F386" t="e">
        <f t="shared" si="136"/>
        <v>#N/A</v>
      </c>
      <c r="G386" t="e">
        <f t="shared" si="137"/>
        <v>#N/A</v>
      </c>
      <c r="H386">
        <f t="shared" si="138"/>
        <v>1.1024933707390016E-14</v>
      </c>
      <c r="I386">
        <f t="shared" si="145"/>
        <v>2.5328646427260551E-14</v>
      </c>
      <c r="J386">
        <f t="shared" si="152"/>
        <v>5.818994897059146E-14</v>
      </c>
      <c r="K386">
        <f t="shared" si="160"/>
        <v>1.3368539731975963E-13</v>
      </c>
      <c r="L386">
        <f t="shared" si="168"/>
        <v>3.0712839197666482E-13</v>
      </c>
      <c r="M386">
        <f t="shared" si="176"/>
        <v>7.0559575727295899E-13</v>
      </c>
      <c r="N386">
        <f t="shared" si="130"/>
        <v>1.6210333713446704E-12</v>
      </c>
      <c r="O386">
        <f t="shared" si="143"/>
        <v>3.7241567341178421E-12</v>
      </c>
      <c r="P386">
        <f t="shared" si="150"/>
        <v>8.5558654284645904E-12</v>
      </c>
      <c r="Q386">
        <f t="shared" si="157"/>
        <v>1.9656217086506555E-11</v>
      </c>
      <c r="R386">
        <f t="shared" si="165"/>
        <v>4.5158128465469395E-11</v>
      </c>
      <c r="S386">
        <f t="shared" si="173"/>
        <v>1.0374613576605896E-10</v>
      </c>
      <c r="T386">
        <f t="shared" si="127"/>
        <v>2.38346030983542E-10</v>
      </c>
      <c r="U386">
        <f t="shared" si="140"/>
        <v>5.475753874217342E-10</v>
      </c>
      <c r="V386">
        <f t="shared" si="147"/>
        <v>1.2579978935364204E-9</v>
      </c>
      <c r="W386">
        <f t="shared" si="154"/>
        <v>2.8901202217900425E-9</v>
      </c>
      <c r="X386">
        <f t="shared" si="162"/>
        <v>6.6397526890277767E-9</v>
      </c>
      <c r="Y386">
        <f t="shared" si="170"/>
        <v>1.5254145982946695E-8</v>
      </c>
      <c r="Z386">
        <f t="shared" si="125"/>
        <v>3.5044824794991002E-8</v>
      </c>
      <c r="AA386">
        <f t="shared" si="131"/>
        <v>8.0511865186330943E-8</v>
      </c>
      <c r="AB386">
        <f t="shared" si="144"/>
        <v>1.8496769419456248E-7</v>
      </c>
      <c r="AC386">
        <f t="shared" si="151"/>
        <v>4.2494417209777718E-7</v>
      </c>
      <c r="AD386">
        <f t="shared" si="159"/>
        <v>9.7626534290858719E-7</v>
      </c>
      <c r="AE386">
        <f t="shared" si="167"/>
        <v>2.2428687868794212E-6</v>
      </c>
      <c r="AF386">
        <f t="shared" si="175"/>
        <v>5.1527593719251736E-6</v>
      </c>
      <c r="AG386">
        <f t="shared" si="158"/>
        <v>1.1837932428452007E-5</v>
      </c>
      <c r="AH386">
        <f t="shared" si="166"/>
        <v>2.7196427014257753E-5</v>
      </c>
      <c r="AI386">
        <f t="shared" si="174"/>
        <v>6.2480981946149621E-5</v>
      </c>
      <c r="AJ386">
        <f t="shared" si="156"/>
        <v>1.435436023602829E-4</v>
      </c>
      <c r="AK386">
        <f t="shared" si="164"/>
        <v>3.29776599803211E-4</v>
      </c>
      <c r="AL386">
        <f t="shared" si="172"/>
        <v>7.5762767542092804E-4</v>
      </c>
      <c r="AM386">
        <f t="shared" si="155"/>
        <v>1.7405713289124955E-3</v>
      </c>
      <c r="AN386">
        <f t="shared" si="163"/>
        <v>3.998782844553574E-3</v>
      </c>
      <c r="AO386">
        <f t="shared" si="171"/>
        <v>9.1867905510581074E-3</v>
      </c>
      <c r="AP386">
        <f t="shared" si="153"/>
        <v>2.1105702387405507E-2</v>
      </c>
      <c r="AQ386">
        <f t="shared" si="161"/>
        <v>4.8488171226939228E-2</v>
      </c>
      <c r="AR386">
        <f t="shared" si="169"/>
        <v>0.11139656241541207</v>
      </c>
      <c r="AS386">
        <f t="shared" si="177"/>
        <v>0.21171434591476873</v>
      </c>
    </row>
    <row r="387" spans="1:46" x14ac:dyDescent="0.2">
      <c r="A387">
        <v>373</v>
      </c>
      <c r="B387">
        <f t="shared" si="132"/>
        <v>37</v>
      </c>
      <c r="C387">
        <f t="shared" si="133"/>
        <v>2</v>
      </c>
      <c r="D387">
        <f t="shared" si="134"/>
        <v>893.33333333333326</v>
      </c>
      <c r="E387">
        <f t="shared" si="135"/>
        <v>-593.33333333333326</v>
      </c>
      <c r="F387" t="e">
        <f t="shared" si="136"/>
        <v>#N/A</v>
      </c>
      <c r="G387" t="e">
        <f t="shared" si="137"/>
        <v>#N/A</v>
      </c>
      <c r="H387">
        <f t="shared" si="138"/>
        <v>1.0051679995891039E-14</v>
      </c>
      <c r="I387">
        <f t="shared" si="145"/>
        <v>2.3092696552473285E-14</v>
      </c>
      <c r="J387">
        <f t="shared" si="152"/>
        <v>5.3053085084543534E-14</v>
      </c>
      <c r="K387">
        <f t="shared" si="160"/>
        <v>1.2188398312826581E-13</v>
      </c>
      <c r="L387">
        <f t="shared" si="168"/>
        <v>2.8001586183985064E-13</v>
      </c>
      <c r="M387">
        <f t="shared" si="176"/>
        <v>6.433075197370269E-13</v>
      </c>
      <c r="N387">
        <f t="shared" si="130"/>
        <v>1.4779325793582911E-12</v>
      </c>
      <c r="O387">
        <f t="shared" si="143"/>
        <v>3.3953974454107761E-12</v>
      </c>
      <c r="P387">
        <f t="shared" si="150"/>
        <v>7.8005749202089874E-12</v>
      </c>
      <c r="Q387">
        <f t="shared" si="157"/>
        <v>1.7921015157750386E-11</v>
      </c>
      <c r="R387">
        <f t="shared" si="165"/>
        <v>4.1171681263169599E-11</v>
      </c>
      <c r="S387">
        <f t="shared" si="173"/>
        <v>9.4587685078930344E-11</v>
      </c>
      <c r="T387">
        <f t="shared" si="127"/>
        <v>2.173054365062898E-10</v>
      </c>
      <c r="U387">
        <f t="shared" si="140"/>
        <v>4.992367948933754E-10</v>
      </c>
      <c r="V387">
        <f t="shared" si="147"/>
        <v>1.1469449700960251E-9</v>
      </c>
      <c r="W387">
        <f t="shared" si="154"/>
        <v>2.6349876008428556E-9</v>
      </c>
      <c r="X387">
        <f t="shared" si="162"/>
        <v>6.0536118450515453E-9</v>
      </c>
      <c r="Y387">
        <f t="shared" si="170"/>
        <v>1.3907547936402554E-8</v>
      </c>
      <c r="Z387">
        <f t="shared" ref="Z387:Z450" si="178">$C$11*(EXP(-$C$7*($D387-($Z$14-1)*$C$3))-EXP(-$C$5*($D387-($Z$14-1)*$C$3)))</f>
        <v>3.1951154873176046E-8</v>
      </c>
      <c r="AA387">
        <f t="shared" si="131"/>
        <v>7.340447808614566E-8</v>
      </c>
      <c r="AB387">
        <f t="shared" si="144"/>
        <v>1.6863920645394284E-7</v>
      </c>
      <c r="AC387">
        <f t="shared" si="151"/>
        <v>3.8743115808329911E-7</v>
      </c>
      <c r="AD387">
        <f t="shared" si="159"/>
        <v>8.9008306792976397E-7</v>
      </c>
      <c r="AE387">
        <f t="shared" si="167"/>
        <v>2.0448739118832644E-6</v>
      </c>
      <c r="AF387">
        <f t="shared" si="175"/>
        <v>4.6978865975133163E-6</v>
      </c>
      <c r="AG387">
        <f t="shared" si="158"/>
        <v>1.079290921305233E-5</v>
      </c>
      <c r="AH387">
        <f t="shared" si="166"/>
        <v>2.4795594117331113E-5</v>
      </c>
      <c r="AI387">
        <f t="shared" si="174"/>
        <v>5.6965316347504813E-5</v>
      </c>
      <c r="AJ387">
        <f t="shared" si="156"/>
        <v>1.30871930360529E-4</v>
      </c>
      <c r="AK387">
        <f t="shared" si="164"/>
        <v>3.0066474224085241E-4</v>
      </c>
      <c r="AL387">
        <f t="shared" si="172"/>
        <v>6.9074618963534942E-4</v>
      </c>
      <c r="AM387">
        <f t="shared" si="155"/>
        <v>1.5869180235091906E-3</v>
      </c>
      <c r="AN387">
        <f t="shared" si="163"/>
        <v>3.6457802462403067E-3</v>
      </c>
      <c r="AO387">
        <f t="shared" si="171"/>
        <v>8.3758035430738526E-3</v>
      </c>
      <c r="AP387">
        <f t="shared" ref="AP387:AP418" si="179">$C$11*(EXP(-$C$7*($D387-($AP$14-1)*$C$3))-EXP(-$C$5*($D387-($AP$14-1)*$C$3)))</f>
        <v>1.9242543503414547E-2</v>
      </c>
      <c r="AQ387">
        <f t="shared" si="161"/>
        <v>4.4207756136662314E-2</v>
      </c>
      <c r="AR387">
        <f t="shared" si="169"/>
        <v>0.10156275308960366</v>
      </c>
      <c r="AS387">
        <f t="shared" si="177"/>
        <v>0.22636765044372925</v>
      </c>
    </row>
    <row r="388" spans="1:46" x14ac:dyDescent="0.2">
      <c r="A388">
        <v>374</v>
      </c>
      <c r="B388">
        <f t="shared" si="132"/>
        <v>37</v>
      </c>
      <c r="C388">
        <f t="shared" si="133"/>
        <v>3</v>
      </c>
      <c r="D388">
        <f t="shared" si="134"/>
        <v>896</v>
      </c>
      <c r="E388">
        <f t="shared" si="135"/>
        <v>-596</v>
      </c>
      <c r="F388" t="e">
        <f t="shared" si="136"/>
        <v>#N/A</v>
      </c>
      <c r="G388" t="e">
        <f t="shared" si="137"/>
        <v>#N/A</v>
      </c>
      <c r="H388">
        <f t="shared" si="138"/>
        <v>9.1643427000446034E-15</v>
      </c>
      <c r="I388">
        <f t="shared" si="145"/>
        <v>2.1054130768340649E-14</v>
      </c>
      <c r="J388">
        <f t="shared" si="152"/>
        <v>4.8369690758970725E-14</v>
      </c>
      <c r="K388">
        <f t="shared" si="160"/>
        <v>1.1112436841308993E-13</v>
      </c>
      <c r="L388">
        <f t="shared" si="168"/>
        <v>2.552967583924018E-13</v>
      </c>
      <c r="M388">
        <f t="shared" si="176"/>
        <v>5.8651793280285502E-13</v>
      </c>
      <c r="N388">
        <f t="shared" si="130"/>
        <v>1.3474643691737975E-12</v>
      </c>
      <c r="O388">
        <f t="shared" si="143"/>
        <v>3.0956602085741175E-12</v>
      </c>
      <c r="P388">
        <f t="shared" si="150"/>
        <v>7.1119595784377348E-12</v>
      </c>
      <c r="Q388">
        <f t="shared" si="157"/>
        <v>1.6338992537113667E-11</v>
      </c>
      <c r="R388">
        <f t="shared" si="165"/>
        <v>3.7537147699382605E-11</v>
      </c>
      <c r="S388">
        <f t="shared" si="173"/>
        <v>8.6237719627123077E-11</v>
      </c>
      <c r="T388">
        <f t="shared" si="127"/>
        <v>1.981222533487436E-10</v>
      </c>
      <c r="U388">
        <f t="shared" si="140"/>
        <v>4.5516541302001529E-10</v>
      </c>
      <c r="V388">
        <f t="shared" si="147"/>
        <v>1.0456955223752753E-9</v>
      </c>
      <c r="W388">
        <f t="shared" si="154"/>
        <v>2.402377452760488E-9</v>
      </c>
      <c r="X388">
        <f t="shared" si="162"/>
        <v>5.5192140561358803E-9</v>
      </c>
      <c r="Y388">
        <f t="shared" si="170"/>
        <v>1.2679824214319598E-8</v>
      </c>
      <c r="Z388">
        <f t="shared" si="178"/>
        <v>2.9130586433280992E-8</v>
      </c>
      <c r="AA388">
        <f t="shared" si="131"/>
        <v>6.6924513432017646E-8</v>
      </c>
      <c r="AB388">
        <f t="shared" si="144"/>
        <v>1.5375215697667134E-7</v>
      </c>
      <c r="AC388">
        <f t="shared" si="151"/>
        <v>3.532296995926965E-7</v>
      </c>
      <c r="AD388">
        <f t="shared" si="159"/>
        <v>8.1150874971645335E-7</v>
      </c>
      <c r="AE388">
        <f t="shared" si="167"/>
        <v>1.8643575317299811E-6</v>
      </c>
      <c r="AF388">
        <f t="shared" si="175"/>
        <v>4.2831688596491243E-6</v>
      </c>
      <c r="AG388">
        <f t="shared" si="158"/>
        <v>9.8401380465069519E-6</v>
      </c>
      <c r="AH388">
        <f t="shared" si="166"/>
        <v>2.2606700773932549E-5</v>
      </c>
      <c r="AI388">
        <f t="shared" si="174"/>
        <v>5.1936559981853035E-5</v>
      </c>
      <c r="AJ388">
        <f t="shared" si="156"/>
        <v>1.1931888203071885E-4</v>
      </c>
      <c r="AK388">
        <f t="shared" si="164"/>
        <v>2.7412280701754406E-4</v>
      </c>
      <c r="AL388">
        <f t="shared" si="172"/>
        <v>6.297688349764446E-4</v>
      </c>
      <c r="AM388">
        <f t="shared" si="155"/>
        <v>1.4468288495316827E-3</v>
      </c>
      <c r="AN388">
        <f t="shared" si="163"/>
        <v>3.3239398388385934E-3</v>
      </c>
      <c r="AO388">
        <f t="shared" si="171"/>
        <v>7.6364084499660045E-3</v>
      </c>
      <c r="AP388">
        <f t="shared" si="179"/>
        <v>1.7543859649122806E-2</v>
      </c>
      <c r="AQ388">
        <f t="shared" si="161"/>
        <v>4.0305205438492468E-2</v>
      </c>
      <c r="AR388">
        <f t="shared" si="169"/>
        <v>9.2597046304671707E-2</v>
      </c>
      <c r="AS388">
        <f t="shared" si="177"/>
        <v>0.21163565845759974</v>
      </c>
    </row>
    <row r="389" spans="1:46" x14ac:dyDescent="0.2">
      <c r="A389">
        <v>375</v>
      </c>
      <c r="B389">
        <f t="shared" si="132"/>
        <v>37</v>
      </c>
      <c r="C389">
        <f t="shared" si="133"/>
        <v>4</v>
      </c>
      <c r="D389">
        <f t="shared" si="134"/>
        <v>898.66666666666663</v>
      </c>
      <c r="E389">
        <f t="shared" si="135"/>
        <v>-598.66666666666663</v>
      </c>
      <c r="F389" t="e">
        <f t="shared" si="136"/>
        <v>#N/A</v>
      </c>
      <c r="G389" t="e">
        <f t="shared" si="137"/>
        <v>#N/A</v>
      </c>
      <c r="H389">
        <f t="shared" si="138"/>
        <v>8.3553373324850036E-15</v>
      </c>
      <c r="I389">
        <f t="shared" si="145"/>
        <v>1.9195524498541678E-14</v>
      </c>
      <c r="J389">
        <f t="shared" si="152"/>
        <v>4.4099734829560234E-14</v>
      </c>
      <c r="K389">
        <f t="shared" si="160"/>
        <v>1.0131458570904258E-13</v>
      </c>
      <c r="L389">
        <f t="shared" si="168"/>
        <v>2.3275979588236665E-13</v>
      </c>
      <c r="M389">
        <f t="shared" si="176"/>
        <v>5.3474158927904054E-13</v>
      </c>
      <c r="N389">
        <f t="shared" si="130"/>
        <v>1.2285135679066682E-12</v>
      </c>
      <c r="O389">
        <f t="shared" si="143"/>
        <v>2.8223830290918461E-12</v>
      </c>
      <c r="P389">
        <f t="shared" si="150"/>
        <v>6.4841334853787052E-12</v>
      </c>
      <c r="Q389">
        <f t="shared" si="157"/>
        <v>1.489662693647142E-11</v>
      </c>
      <c r="R389">
        <f t="shared" si="165"/>
        <v>3.4223461713858491E-11</v>
      </c>
      <c r="S389">
        <f t="shared" si="173"/>
        <v>7.8624868346026531E-11</v>
      </c>
      <c r="T389">
        <f t="shared" si="127"/>
        <v>1.8063251386187825E-10</v>
      </c>
      <c r="U389">
        <f t="shared" si="140"/>
        <v>4.1498454306423739E-10</v>
      </c>
      <c r="V389">
        <f t="shared" si="147"/>
        <v>9.5338412393417152E-10</v>
      </c>
      <c r="W389">
        <f t="shared" si="154"/>
        <v>2.1903015496869447E-9</v>
      </c>
      <c r="X389">
        <f t="shared" si="162"/>
        <v>5.0319915741456996E-9</v>
      </c>
      <c r="Y389">
        <f t="shared" si="170"/>
        <v>1.1560480887160213E-8</v>
      </c>
      <c r="Z389">
        <f t="shared" si="178"/>
        <v>2.6559010756111206E-8</v>
      </c>
      <c r="AA389">
        <f t="shared" si="131"/>
        <v>6.1016583931787004E-8</v>
      </c>
      <c r="AB389">
        <f t="shared" si="144"/>
        <v>1.4017929917996454E-7</v>
      </c>
      <c r="AC389">
        <f t="shared" si="151"/>
        <v>3.2204746074532494E-7</v>
      </c>
      <c r="AD389">
        <f t="shared" si="159"/>
        <v>7.3987077677825417E-7</v>
      </c>
      <c r="AE389">
        <f t="shared" si="167"/>
        <v>1.6997766883911151E-6</v>
      </c>
      <c r="AF389">
        <f t="shared" si="175"/>
        <v>3.905061371634364E-6</v>
      </c>
      <c r="AG389">
        <f t="shared" si="158"/>
        <v>8.9714751475177185E-6</v>
      </c>
      <c r="AH389">
        <f t="shared" si="166"/>
        <v>2.0611037487700776E-5</v>
      </c>
      <c r="AI389">
        <f t="shared" si="174"/>
        <v>4.7351729713808206E-5</v>
      </c>
      <c r="AJ389">
        <f t="shared" si="156"/>
        <v>1.0878570805703143E-4</v>
      </c>
      <c r="AK389">
        <f t="shared" si="164"/>
        <v>2.499239277845994E-4</v>
      </c>
      <c r="AL389">
        <f t="shared" si="172"/>
        <v>5.7417440944113431E-4</v>
      </c>
      <c r="AM389">
        <f t="shared" ref="AM389:AM420" si="180">$C$11*(EXP(-$C$7*($D389-($AM$14-1)*$C$3))-EXP(-$C$5*($D389-($AM$14-1)*$C$3)))</f>
        <v>1.319106399212849E-3</v>
      </c>
      <c r="AN389">
        <f t="shared" si="163"/>
        <v>3.0305107016837239E-3</v>
      </c>
      <c r="AO389">
        <f t="shared" si="171"/>
        <v>6.9622853156500082E-3</v>
      </c>
      <c r="AP389">
        <f t="shared" si="179"/>
        <v>1.5995131378214355E-2</v>
      </c>
      <c r="AQ389">
        <f t="shared" si="161"/>
        <v>3.6747162204232561E-2</v>
      </c>
      <c r="AR389">
        <f t="shared" si="169"/>
        <v>8.442280953932943E-2</v>
      </c>
      <c r="AS389">
        <f t="shared" si="177"/>
        <v>0.19377999836034945</v>
      </c>
    </row>
    <row r="390" spans="1:46" x14ac:dyDescent="0.2">
      <c r="A390">
        <v>376</v>
      </c>
      <c r="B390">
        <f t="shared" si="132"/>
        <v>37</v>
      </c>
      <c r="C390">
        <f t="shared" si="133"/>
        <v>5</v>
      </c>
      <c r="D390">
        <f t="shared" si="134"/>
        <v>901.33333333333337</v>
      </c>
      <c r="E390">
        <f t="shared" si="135"/>
        <v>-601.33333333333337</v>
      </c>
      <c r="F390" t="e">
        <f t="shared" si="136"/>
        <v>#N/A</v>
      </c>
      <c r="G390" t="e">
        <f t="shared" si="137"/>
        <v>#N/A</v>
      </c>
      <c r="H390">
        <f t="shared" si="138"/>
        <v>7.617748945516583E-15</v>
      </c>
      <c r="I390">
        <f t="shared" si="145"/>
        <v>1.7500991364990595E-14</v>
      </c>
      <c r="J390">
        <f t="shared" si="152"/>
        <v>4.0206719983564023E-14</v>
      </c>
      <c r="K390">
        <f t="shared" si="160"/>
        <v>9.2370786209892826E-14</v>
      </c>
      <c r="L390">
        <f t="shared" si="168"/>
        <v>2.1221234033817343E-13</v>
      </c>
      <c r="M390">
        <f t="shared" si="176"/>
        <v>4.875359325130598E-13</v>
      </c>
      <c r="N390">
        <f t="shared" si="130"/>
        <v>1.1200634473593949E-12</v>
      </c>
      <c r="O390">
        <f t="shared" si="143"/>
        <v>2.5732300789480898E-12</v>
      </c>
      <c r="P390">
        <f t="shared" si="150"/>
        <v>5.9117303174331239E-12</v>
      </c>
      <c r="Q390">
        <f t="shared" si="157"/>
        <v>1.3581589781643058E-11</v>
      </c>
      <c r="R390">
        <f t="shared" si="165"/>
        <v>3.1202299680835846E-11</v>
      </c>
      <c r="S390">
        <f t="shared" si="173"/>
        <v>7.1684060631001298E-11</v>
      </c>
      <c r="T390">
        <f t="shared" si="127"/>
        <v>1.6468672505267783E-10</v>
      </c>
      <c r="U390">
        <f t="shared" si="140"/>
        <v>3.7835074031572008E-10</v>
      </c>
      <c r="V390">
        <f t="shared" si="147"/>
        <v>8.692217460251561E-10</v>
      </c>
      <c r="W390">
        <f t="shared" si="154"/>
        <v>1.996947179573495E-9</v>
      </c>
      <c r="X390">
        <f t="shared" si="162"/>
        <v>4.5877798803840855E-9</v>
      </c>
      <c r="Y390">
        <f t="shared" si="170"/>
        <v>1.0539950403371387E-8</v>
      </c>
      <c r="Z390">
        <f t="shared" si="178"/>
        <v>2.4214447380206099E-8</v>
      </c>
      <c r="AA390">
        <f t="shared" si="131"/>
        <v>5.5630191745610023E-8</v>
      </c>
      <c r="AB390">
        <f t="shared" si="144"/>
        <v>1.2780461949270376E-7</v>
      </c>
      <c r="AC390">
        <f t="shared" si="151"/>
        <v>2.936179123445811E-7</v>
      </c>
      <c r="AD390">
        <f t="shared" si="159"/>
        <v>6.7455682581576795E-7</v>
      </c>
      <c r="AE390">
        <f t="shared" si="167"/>
        <v>1.5497246323331882E-6</v>
      </c>
      <c r="AF390">
        <f t="shared" si="175"/>
        <v>3.5603322717190373E-6</v>
      </c>
      <c r="AG390">
        <f t="shared" si="158"/>
        <v>8.1794956475330304E-6</v>
      </c>
      <c r="AH390">
        <f t="shared" si="166"/>
        <v>1.8791546390053201E-5</v>
      </c>
      <c r="AI390">
        <f t="shared" si="174"/>
        <v>4.3171636852209169E-5</v>
      </c>
      <c r="AJ390">
        <f t="shared" si="156"/>
        <v>9.9182376469324112E-5</v>
      </c>
      <c r="AK390">
        <f t="shared" si="164"/>
        <v>2.2786126539001828E-4</v>
      </c>
      <c r="AL390">
        <f t="shared" si="172"/>
        <v>5.2348772144211373E-4</v>
      </c>
      <c r="AM390">
        <f t="shared" si="180"/>
        <v>1.2026589689634042E-3</v>
      </c>
      <c r="AN390">
        <f t="shared" si="163"/>
        <v>2.762984758541386E-3</v>
      </c>
      <c r="AO390">
        <f t="shared" si="171"/>
        <v>6.347672094036738E-3</v>
      </c>
      <c r="AP390">
        <f t="shared" si="179"/>
        <v>1.4583120984961173E-2</v>
      </c>
      <c r="AQ390">
        <f t="shared" si="161"/>
        <v>3.3503214172295286E-2</v>
      </c>
      <c r="AR390">
        <f t="shared" si="169"/>
        <v>7.6970174012036846E-2</v>
      </c>
      <c r="AS390">
        <f t="shared" si="177"/>
        <v>0.17680382811963441</v>
      </c>
    </row>
    <row r="391" spans="1:46" x14ac:dyDescent="0.2">
      <c r="A391">
        <v>377</v>
      </c>
      <c r="B391">
        <f t="shared" si="132"/>
        <v>37</v>
      </c>
      <c r="C391">
        <f t="shared" si="133"/>
        <v>6</v>
      </c>
      <c r="D391">
        <f t="shared" si="134"/>
        <v>904</v>
      </c>
      <c r="E391">
        <f t="shared" si="135"/>
        <v>-604</v>
      </c>
      <c r="F391" t="e">
        <f t="shared" si="136"/>
        <v>#N/A</v>
      </c>
      <c r="G391" t="e">
        <f t="shared" si="137"/>
        <v>#N/A</v>
      </c>
      <c r="H391">
        <f t="shared" si="138"/>
        <v>6.9452730258181194E-15</v>
      </c>
      <c r="I391">
        <f t="shared" si="145"/>
        <v>1.595604739952511E-14</v>
      </c>
      <c r="J391">
        <f t="shared" si="152"/>
        <v>3.6657370800178426E-14</v>
      </c>
      <c r="K391">
        <f t="shared" si="160"/>
        <v>8.4216523073362607E-14</v>
      </c>
      <c r="L391">
        <f t="shared" si="168"/>
        <v>1.9347876303588297E-13</v>
      </c>
      <c r="M391">
        <f t="shared" si="176"/>
        <v>4.4449747365235984E-13</v>
      </c>
      <c r="N391">
        <f t="shared" si="130"/>
        <v>1.0211870335696038E-12</v>
      </c>
      <c r="O391">
        <f t="shared" si="143"/>
        <v>2.346071731211412E-12</v>
      </c>
      <c r="P391">
        <f t="shared" si="150"/>
        <v>5.3898574766951907E-12</v>
      </c>
      <c r="Q391">
        <f t="shared" si="157"/>
        <v>1.2382640834296472E-11</v>
      </c>
      <c r="R391">
        <f t="shared" si="165"/>
        <v>2.8447838313750943E-11</v>
      </c>
      <c r="S391">
        <f t="shared" si="173"/>
        <v>6.5355970148454668E-11</v>
      </c>
      <c r="T391">
        <f t="shared" ref="T391:T454" si="181">$C$11*(EXP(-$C$7*($D391-($T$14-1)*$C$3))-EXP(-$C$5*($D391-($T$14-1)*$C$3)))</f>
        <v>1.5014859079753045E-10</v>
      </c>
      <c r="U391">
        <f t="shared" si="140"/>
        <v>3.4495087850849236E-10</v>
      </c>
      <c r="V391">
        <f t="shared" si="147"/>
        <v>7.924890133949747E-10</v>
      </c>
      <c r="W391">
        <f t="shared" si="154"/>
        <v>1.8206616520800614E-9</v>
      </c>
      <c r="X391">
        <f t="shared" si="162"/>
        <v>4.182782089501102E-9</v>
      </c>
      <c r="Y391">
        <f t="shared" si="170"/>
        <v>9.6095098110419535E-9</v>
      </c>
      <c r="Z391">
        <f t="shared" si="178"/>
        <v>2.2076856224543524E-8</v>
      </c>
      <c r="AA391">
        <f t="shared" si="131"/>
        <v>5.07192968572784E-8</v>
      </c>
      <c r="AB391">
        <f t="shared" si="144"/>
        <v>1.1652234573312398E-7</v>
      </c>
      <c r="AC391">
        <f t="shared" si="151"/>
        <v>2.6769805372807064E-7</v>
      </c>
      <c r="AD391">
        <f t="shared" si="159"/>
        <v>6.1500862790668418E-7</v>
      </c>
      <c r="AE391">
        <f t="shared" si="167"/>
        <v>1.4129187983707839E-6</v>
      </c>
      <c r="AF391">
        <f t="shared" si="175"/>
        <v>3.2460349988658138E-6</v>
      </c>
      <c r="AG391">
        <f t="shared" si="158"/>
        <v>7.4574301269199262E-6</v>
      </c>
      <c r="AH391">
        <f t="shared" si="166"/>
        <v>1.7132675438596497E-5</v>
      </c>
      <c r="AI391">
        <f t="shared" si="174"/>
        <v>3.9360552186027815E-5</v>
      </c>
      <c r="AJ391">
        <f t="shared" ref="AJ391:AJ422" si="182">$C$11*(EXP(-$C$7*($D391-($AJ$14-1)*$C$3))-EXP(-$C$5*($D391-($AJ$14-1)*$C$3)))</f>
        <v>9.0426803095730208E-5</v>
      </c>
      <c r="AK391">
        <f t="shared" si="164"/>
        <v>2.0774623992741217E-4</v>
      </c>
      <c r="AL391">
        <f t="shared" si="172"/>
        <v>4.7727552812287512E-4</v>
      </c>
      <c r="AM391">
        <f t="shared" si="180"/>
        <v>1.0964912280701756E-3</v>
      </c>
      <c r="AN391">
        <f t="shared" si="163"/>
        <v>2.5190753399057793E-3</v>
      </c>
      <c r="AO391">
        <f t="shared" si="171"/>
        <v>5.7873153981267316E-3</v>
      </c>
      <c r="AP391">
        <f t="shared" si="179"/>
        <v>1.329575935535437E-2</v>
      </c>
      <c r="AQ391">
        <f t="shared" si="161"/>
        <v>3.0545633799864007E-2</v>
      </c>
      <c r="AR391">
        <f t="shared" si="169"/>
        <v>7.0175438596235928E-2</v>
      </c>
      <c r="AS391">
        <f t="shared" si="177"/>
        <v>0.16121653858511018</v>
      </c>
    </row>
    <row r="392" spans="1:46" x14ac:dyDescent="0.2">
      <c r="A392">
        <v>378</v>
      </c>
      <c r="B392">
        <f t="shared" si="132"/>
        <v>37</v>
      </c>
      <c r="C392">
        <f t="shared" si="133"/>
        <v>7</v>
      </c>
      <c r="D392">
        <f t="shared" si="134"/>
        <v>906.66666666666674</v>
      </c>
      <c r="E392">
        <f t="shared" si="135"/>
        <v>-606.66666666666674</v>
      </c>
      <c r="F392" t="e">
        <f t="shared" si="136"/>
        <v>#N/A</v>
      </c>
      <c r="G392" t="e">
        <f t="shared" si="137"/>
        <v>#N/A</v>
      </c>
      <c r="H392">
        <f t="shared" si="138"/>
        <v>6.332161606815137E-15</v>
      </c>
      <c r="I392">
        <f t="shared" si="145"/>
        <v>1.4547487242647859E-14</v>
      </c>
      <c r="J392">
        <f t="shared" si="152"/>
        <v>3.3421349329939907E-14</v>
      </c>
      <c r="K392">
        <f t="shared" si="160"/>
        <v>7.6782097994166459E-14</v>
      </c>
      <c r="L392">
        <f t="shared" si="168"/>
        <v>1.7639893931824033E-13</v>
      </c>
      <c r="M392">
        <f t="shared" si="176"/>
        <v>4.0525834283616751E-13</v>
      </c>
      <c r="N392">
        <f t="shared" si="130"/>
        <v>9.3103918352946013E-13</v>
      </c>
      <c r="O392">
        <f t="shared" si="143"/>
        <v>2.1389663571161472E-12</v>
      </c>
      <c r="P392">
        <f t="shared" si="150"/>
        <v>4.914054271626638E-12</v>
      </c>
      <c r="Q392">
        <f t="shared" si="157"/>
        <v>1.1289532116367347E-11</v>
      </c>
      <c r="R392">
        <f t="shared" si="165"/>
        <v>2.5936533941514733E-11</v>
      </c>
      <c r="S392">
        <f t="shared" si="173"/>
        <v>5.9586507745885487E-11</v>
      </c>
      <c r="T392">
        <f t="shared" si="181"/>
        <v>1.368938468554335E-10</v>
      </c>
      <c r="U392">
        <f t="shared" si="140"/>
        <v>3.1449947338410499E-10</v>
      </c>
      <c r="V392">
        <f t="shared" si="147"/>
        <v>7.2253005544751053E-10</v>
      </c>
      <c r="W392">
        <f t="shared" si="154"/>
        <v>1.659938172256944E-9</v>
      </c>
      <c r="X392">
        <f t="shared" si="162"/>
        <v>3.8135364957366728E-9</v>
      </c>
      <c r="Y392">
        <f t="shared" si="170"/>
        <v>8.7612061987477489E-9</v>
      </c>
      <c r="Z392">
        <f t="shared" si="178"/>
        <v>2.0127966296582732E-8</v>
      </c>
      <c r="AA392">
        <f t="shared" si="131"/>
        <v>4.62419235486407E-8</v>
      </c>
      <c r="AB392">
        <f t="shared" si="144"/>
        <v>1.0623604302444447E-7</v>
      </c>
      <c r="AC392">
        <f t="shared" si="151"/>
        <v>2.440663357271468E-7</v>
      </c>
      <c r="AD392">
        <f t="shared" si="159"/>
        <v>5.6071719671985519E-7</v>
      </c>
      <c r="AE392">
        <f t="shared" si="167"/>
        <v>1.2881898429812932E-6</v>
      </c>
      <c r="AF392">
        <f t="shared" si="175"/>
        <v>2.9594831071130014E-6</v>
      </c>
      <c r="AG392">
        <f t="shared" si="158"/>
        <v>6.7991067535644374E-6</v>
      </c>
      <c r="AH392">
        <f t="shared" si="166"/>
        <v>1.5620245486537402E-5</v>
      </c>
      <c r="AI392">
        <f t="shared" si="174"/>
        <v>3.5885900590070752E-5</v>
      </c>
      <c r="AJ392">
        <f t="shared" si="182"/>
        <v>8.2444149950802804E-5</v>
      </c>
      <c r="AK392">
        <f t="shared" si="164"/>
        <v>1.8940691885523198E-4</v>
      </c>
      <c r="AL392">
        <f t="shared" si="172"/>
        <v>4.3514283222812383E-4</v>
      </c>
      <c r="AM392">
        <f t="shared" si="180"/>
        <v>9.9969571113839328E-4</v>
      </c>
      <c r="AN392">
        <f t="shared" si="163"/>
        <v>2.2966976377645273E-3</v>
      </c>
      <c r="AO392">
        <f t="shared" si="171"/>
        <v>5.276425596851376E-3</v>
      </c>
      <c r="AP392">
        <f t="shared" si="179"/>
        <v>1.2122042806734849E-2</v>
      </c>
      <c r="AQ392">
        <f t="shared" si="161"/>
        <v>2.7849141262599915E-2</v>
      </c>
      <c r="AR392">
        <f t="shared" si="169"/>
        <v>6.3980525512816938E-2</v>
      </c>
      <c r="AS392">
        <f t="shared" si="177"/>
        <v>0.14698797426010388</v>
      </c>
    </row>
    <row r="393" spans="1:46" x14ac:dyDescent="0.2">
      <c r="A393">
        <v>379</v>
      </c>
      <c r="B393">
        <f t="shared" si="132"/>
        <v>37</v>
      </c>
      <c r="C393">
        <f t="shared" si="133"/>
        <v>8</v>
      </c>
      <c r="D393">
        <f t="shared" si="134"/>
        <v>909.33333333333326</v>
      </c>
      <c r="E393">
        <f t="shared" si="135"/>
        <v>-609.33333333333326</v>
      </c>
      <c r="F393" t="e">
        <f t="shared" si="136"/>
        <v>#N/A</v>
      </c>
      <c r="G393" t="e">
        <f t="shared" si="137"/>
        <v>#N/A</v>
      </c>
      <c r="H393">
        <f t="shared" si="138"/>
        <v>5.7731741381183206E-15</v>
      </c>
      <c r="I393">
        <f t="shared" si="145"/>
        <v>1.3263271271135882E-14</v>
      </c>
      <c r="J393">
        <f t="shared" si="152"/>
        <v>3.0470995782066445E-14</v>
      </c>
      <c r="K393">
        <f t="shared" si="160"/>
        <v>7.0003965459962647E-14</v>
      </c>
      <c r="L393">
        <f t="shared" si="168"/>
        <v>1.608268799342567E-13</v>
      </c>
      <c r="M393">
        <f t="shared" si="176"/>
        <v>3.6948314483957272E-13</v>
      </c>
      <c r="N393">
        <f t="shared" si="130"/>
        <v>8.4884936135269685E-13</v>
      </c>
      <c r="O393">
        <f t="shared" si="143"/>
        <v>1.9501437300522533E-12</v>
      </c>
      <c r="P393">
        <f t="shared" si="150"/>
        <v>4.4802537894375956E-12</v>
      </c>
      <c r="Q393">
        <f t="shared" si="157"/>
        <v>1.0292920315792398E-11</v>
      </c>
      <c r="R393">
        <f t="shared" si="165"/>
        <v>2.3646921269732583E-11</v>
      </c>
      <c r="S393">
        <f t="shared" si="173"/>
        <v>5.4326359126572431E-11</v>
      </c>
      <c r="T393">
        <f t="shared" si="181"/>
        <v>1.2480919872334385E-10</v>
      </c>
      <c r="U393">
        <f t="shared" si="140"/>
        <v>2.8673624252400628E-10</v>
      </c>
      <c r="V393">
        <f t="shared" si="147"/>
        <v>6.5874690021071379E-10</v>
      </c>
      <c r="W393">
        <f t="shared" si="154"/>
        <v>1.5134029612628859E-9</v>
      </c>
      <c r="X393">
        <f t="shared" si="162"/>
        <v>3.4768869841006376E-9</v>
      </c>
      <c r="Y393">
        <f t="shared" si="170"/>
        <v>7.9877887182940097E-9</v>
      </c>
      <c r="Z393">
        <f t="shared" si="178"/>
        <v>1.8351119521536408E-8</v>
      </c>
      <c r="AA393">
        <f t="shared" si="131"/>
        <v>4.2159801613485702E-8</v>
      </c>
      <c r="AB393">
        <f t="shared" si="144"/>
        <v>9.6857789520824752E-8</v>
      </c>
      <c r="AC393">
        <f t="shared" si="151"/>
        <v>2.2252076698244091E-7</v>
      </c>
      <c r="AD393">
        <f t="shared" si="159"/>
        <v>5.1121847797081694E-7</v>
      </c>
      <c r="AE393">
        <f t="shared" si="167"/>
        <v>1.174471649378331E-6</v>
      </c>
      <c r="AF393">
        <f t="shared" si="175"/>
        <v>2.698227303263082E-6</v>
      </c>
      <c r="AG393">
        <f t="shared" ref="AG393:AG424" si="183">$C$11*(EXP(-$C$7*($D393-($AG$14-1)*$C$3))-EXP(-$C$5*($D393-($AG$14-1)*$C$3)))</f>
        <v>6.1988985293327765E-6</v>
      </c>
      <c r="AH393">
        <f t="shared" si="166"/>
        <v>1.4241329086876202E-5</v>
      </c>
      <c r="AI393">
        <f t="shared" si="174"/>
        <v>3.2717982590132244E-5</v>
      </c>
      <c r="AJ393">
        <f t="shared" si="182"/>
        <v>7.5166185560213088E-5</v>
      </c>
      <c r="AK393">
        <f t="shared" si="164"/>
        <v>1.7268654740883733E-4</v>
      </c>
      <c r="AL393">
        <f t="shared" si="172"/>
        <v>3.9672950587729791E-4</v>
      </c>
      <c r="AM393">
        <f t="shared" si="180"/>
        <v>9.1144506156007744E-4</v>
      </c>
      <c r="AN393">
        <f t="shared" si="163"/>
        <v>2.0939508857684627E-3</v>
      </c>
      <c r="AO393">
        <f t="shared" si="171"/>
        <v>4.8106358758536359E-3</v>
      </c>
      <c r="AP393">
        <f t="shared" si="179"/>
        <v>1.1051939034165585E-2</v>
      </c>
      <c r="AQ393">
        <f t="shared" si="161"/>
        <v>2.5390688376147059E-2</v>
      </c>
      <c r="AR393">
        <f t="shared" si="169"/>
        <v>5.8332483939838579E-2</v>
      </c>
      <c r="AS393">
        <f t="shared" si="177"/>
        <v>0.1340127504531386</v>
      </c>
    </row>
    <row r="394" spans="1:46" x14ac:dyDescent="0.2">
      <c r="A394">
        <v>380</v>
      </c>
      <c r="B394">
        <f t="shared" si="132"/>
        <v>37</v>
      </c>
      <c r="C394">
        <f t="shared" si="133"/>
        <v>9</v>
      </c>
      <c r="D394">
        <f t="shared" si="134"/>
        <v>912</v>
      </c>
      <c r="E394">
        <f t="shared" si="135"/>
        <v>-612</v>
      </c>
      <c r="F394" t="e">
        <f t="shared" si="136"/>
        <v>#N/A</v>
      </c>
      <c r="G394" t="e">
        <f t="shared" si="137"/>
        <v>#N/A</v>
      </c>
      <c r="H394">
        <f t="shared" si="138"/>
        <v>5.2635326920851614E-15</v>
      </c>
      <c r="I394">
        <f t="shared" si="145"/>
        <v>1.209242268974268E-14</v>
      </c>
      <c r="J394">
        <f t="shared" si="152"/>
        <v>2.7781092103272481E-14</v>
      </c>
      <c r="K394">
        <f t="shared" si="160"/>
        <v>6.3824189598100438E-14</v>
      </c>
      <c r="L394">
        <f t="shared" si="168"/>
        <v>1.4662948320071373E-13</v>
      </c>
      <c r="M394">
        <f t="shared" si="176"/>
        <v>3.3686609229345048E-13</v>
      </c>
      <c r="N394">
        <f t="shared" si="130"/>
        <v>7.73915052143532E-13</v>
      </c>
      <c r="O394">
        <f t="shared" si="143"/>
        <v>1.7779898946094333E-12</v>
      </c>
      <c r="P394">
        <f t="shared" si="150"/>
        <v>4.0847481342784159E-12</v>
      </c>
      <c r="Q394">
        <f t="shared" si="157"/>
        <v>9.3842869248456497E-12</v>
      </c>
      <c r="R394">
        <f t="shared" si="165"/>
        <v>2.1559429906780766E-11</v>
      </c>
      <c r="S394">
        <f t="shared" si="173"/>
        <v>4.9530563337185893E-11</v>
      </c>
      <c r="T394">
        <f t="shared" si="181"/>
        <v>1.1379135325500378E-10</v>
      </c>
      <c r="U394">
        <f t="shared" si="140"/>
        <v>2.6142388059381872E-10</v>
      </c>
      <c r="V394">
        <f t="shared" si="147"/>
        <v>6.0059436319012189E-10</v>
      </c>
      <c r="W394">
        <f t="shared" si="154"/>
        <v>1.3798035140339697E-9</v>
      </c>
      <c r="X394">
        <f t="shared" si="162"/>
        <v>3.1699560535798992E-9</v>
      </c>
      <c r="Y394">
        <f t="shared" si="170"/>
        <v>7.2826466083202471E-9</v>
      </c>
      <c r="Z394">
        <f t="shared" si="178"/>
        <v>1.6731128358004412E-8</v>
      </c>
      <c r="AA394">
        <f t="shared" si="131"/>
        <v>3.8438039244167821E-8</v>
      </c>
      <c r="AB394">
        <f t="shared" si="144"/>
        <v>8.8307424898174111E-8</v>
      </c>
      <c r="AC394">
        <f t="shared" si="151"/>
        <v>2.0287718742911363E-7</v>
      </c>
      <c r="AD394">
        <f t="shared" si="159"/>
        <v>4.6608938293249603E-7</v>
      </c>
      <c r="AE394">
        <f t="shared" si="167"/>
        <v>1.0707922149122809E-6</v>
      </c>
      <c r="AF394">
        <f t="shared" si="175"/>
        <v>2.4600345116267376E-6</v>
      </c>
      <c r="AG394">
        <f t="shared" si="183"/>
        <v>5.6516751934831363E-6</v>
      </c>
      <c r="AH394">
        <f t="shared" si="166"/>
        <v>1.2984139995463257E-5</v>
      </c>
      <c r="AI394">
        <f t="shared" si="174"/>
        <v>2.9829720507679708E-5</v>
      </c>
      <c r="AJ394">
        <f t="shared" si="182"/>
        <v>6.8530701754386002E-5</v>
      </c>
      <c r="AK394">
        <f t="shared" si="164"/>
        <v>1.5744220874411129E-4</v>
      </c>
      <c r="AL394">
        <f t="shared" si="172"/>
        <v>3.6170721238292089E-4</v>
      </c>
      <c r="AM394">
        <f t="shared" si="180"/>
        <v>8.3098495970964812E-4</v>
      </c>
      <c r="AN394">
        <f t="shared" si="163"/>
        <v>1.9091021124915007E-3</v>
      </c>
      <c r="AO394">
        <f t="shared" si="171"/>
        <v>4.3859649122807032E-3</v>
      </c>
      <c r="AP394">
        <f t="shared" si="179"/>
        <v>1.0076301359623119E-2</v>
      </c>
      <c r="AQ394">
        <f t="shared" si="161"/>
        <v>2.3149261592506919E-2</v>
      </c>
      <c r="AR394">
        <f t="shared" si="169"/>
        <v>5.3183037421416487E-2</v>
      </c>
      <c r="AS394">
        <f t="shared" si="177"/>
        <v>0.12218251846832767</v>
      </c>
    </row>
    <row r="395" spans="1:46" s="1" customFormat="1" x14ac:dyDescent="0.2">
      <c r="A395" s="1">
        <v>381</v>
      </c>
      <c r="B395" s="1">
        <f t="shared" si="132"/>
        <v>38</v>
      </c>
      <c r="C395" s="1">
        <f t="shared" si="133"/>
        <v>0</v>
      </c>
      <c r="D395" s="1">
        <f t="shared" si="134"/>
        <v>912</v>
      </c>
      <c r="E395" s="1">
        <f t="shared" si="135"/>
        <v>-612</v>
      </c>
      <c r="F395" s="1" t="e">
        <f t="shared" si="136"/>
        <v>#N/A</v>
      </c>
      <c r="G395" s="1" t="e">
        <f t="shared" si="137"/>
        <v>#N/A</v>
      </c>
      <c r="H395" s="1">
        <f t="shared" si="138"/>
        <v>5.2635326920851614E-15</v>
      </c>
      <c r="I395" s="1">
        <f t="shared" si="145"/>
        <v>1.209242268974268E-14</v>
      </c>
      <c r="J395" s="1">
        <f t="shared" si="152"/>
        <v>2.7781092103272481E-14</v>
      </c>
      <c r="K395" s="1">
        <f t="shared" si="160"/>
        <v>6.3824189598100438E-14</v>
      </c>
      <c r="L395" s="1">
        <f t="shared" si="168"/>
        <v>1.4662948320071373E-13</v>
      </c>
      <c r="M395" s="1">
        <f t="shared" si="176"/>
        <v>3.3686609229345048E-13</v>
      </c>
      <c r="N395" s="1">
        <f t="shared" ref="N395:N458" si="184">$C$11*(EXP(-$C$7*($D395-($N$14-1)*$C$3))-EXP(-$C$5*($D395-($N$14-1)*$C$3)))</f>
        <v>7.73915052143532E-13</v>
      </c>
      <c r="O395" s="1">
        <f t="shared" si="143"/>
        <v>1.7779898946094333E-12</v>
      </c>
      <c r="P395" s="1">
        <f t="shared" si="150"/>
        <v>4.0847481342784159E-12</v>
      </c>
      <c r="Q395" s="1">
        <f t="shared" si="157"/>
        <v>9.3842869248456497E-12</v>
      </c>
      <c r="R395" s="1">
        <f t="shared" si="165"/>
        <v>2.1559429906780766E-11</v>
      </c>
      <c r="S395" s="1">
        <f t="shared" si="173"/>
        <v>4.9530563337185893E-11</v>
      </c>
      <c r="T395" s="1">
        <f t="shared" si="181"/>
        <v>1.1379135325500378E-10</v>
      </c>
      <c r="U395" s="1">
        <f t="shared" si="140"/>
        <v>2.6142388059381872E-10</v>
      </c>
      <c r="V395" s="1">
        <f t="shared" si="147"/>
        <v>6.0059436319012189E-10</v>
      </c>
      <c r="W395" s="1">
        <f t="shared" si="154"/>
        <v>1.3798035140339697E-9</v>
      </c>
      <c r="X395" s="1">
        <f t="shared" si="162"/>
        <v>3.1699560535798992E-9</v>
      </c>
      <c r="Y395" s="1">
        <f t="shared" si="170"/>
        <v>7.2826466083202471E-9</v>
      </c>
      <c r="Z395" s="1">
        <f t="shared" si="178"/>
        <v>1.6731128358004412E-8</v>
      </c>
      <c r="AA395" s="1">
        <f t="shared" si="131"/>
        <v>3.8438039244167821E-8</v>
      </c>
      <c r="AB395" s="1">
        <f t="shared" si="144"/>
        <v>8.8307424898174111E-8</v>
      </c>
      <c r="AC395" s="1">
        <f t="shared" si="151"/>
        <v>2.0287718742911363E-7</v>
      </c>
      <c r="AD395" s="1">
        <f t="shared" si="159"/>
        <v>4.6608938293249603E-7</v>
      </c>
      <c r="AE395" s="1">
        <f t="shared" si="167"/>
        <v>1.0707922149122809E-6</v>
      </c>
      <c r="AF395" s="1">
        <f t="shared" si="175"/>
        <v>2.4600345116267376E-6</v>
      </c>
      <c r="AG395" s="1">
        <f t="shared" si="183"/>
        <v>5.6516751934831363E-6</v>
      </c>
      <c r="AH395" s="1">
        <f t="shared" si="166"/>
        <v>1.2984139995463257E-5</v>
      </c>
      <c r="AI395" s="1">
        <f t="shared" si="174"/>
        <v>2.9829720507679708E-5</v>
      </c>
      <c r="AJ395" s="1">
        <f t="shared" si="182"/>
        <v>6.8530701754386002E-5</v>
      </c>
      <c r="AK395" s="1">
        <f t="shared" si="164"/>
        <v>1.5744220874411129E-4</v>
      </c>
      <c r="AL395" s="1">
        <f t="shared" si="172"/>
        <v>3.6170721238292089E-4</v>
      </c>
      <c r="AM395" s="1">
        <f t="shared" si="180"/>
        <v>8.3098495970964812E-4</v>
      </c>
      <c r="AN395" s="1">
        <f t="shared" si="163"/>
        <v>1.9091021124915007E-3</v>
      </c>
      <c r="AO395" s="1">
        <f t="shared" si="171"/>
        <v>4.3859649122807032E-3</v>
      </c>
      <c r="AP395" s="1">
        <f t="shared" si="179"/>
        <v>1.0076301359623119E-2</v>
      </c>
      <c r="AQ395" s="1">
        <f t="shared" si="161"/>
        <v>2.3149261592506919E-2</v>
      </c>
      <c r="AR395" s="1">
        <f t="shared" si="169"/>
        <v>5.3183037421416487E-2</v>
      </c>
      <c r="AS395" s="1">
        <f t="shared" si="177"/>
        <v>0.12218251846832767</v>
      </c>
      <c r="AT395" s="1">
        <f t="shared" ref="AT395:AT426" si="185">$C$11*(EXP(-$C$7*($D395-($AT$14-1)*$C$3))-EXP(-$C$5*($D395-($AT$14-1)*$C$3)))</f>
        <v>0</v>
      </c>
    </row>
    <row r="396" spans="1:46" x14ac:dyDescent="0.2">
      <c r="A396">
        <v>382</v>
      </c>
      <c r="B396">
        <f t="shared" si="132"/>
        <v>38</v>
      </c>
      <c r="C396">
        <f t="shared" si="133"/>
        <v>1</v>
      </c>
      <c r="D396">
        <f t="shared" si="134"/>
        <v>914.66666666666674</v>
      </c>
      <c r="E396">
        <f t="shared" si="135"/>
        <v>-614.66666666666674</v>
      </c>
      <c r="F396" t="e">
        <f t="shared" si="136"/>
        <v>#N/A</v>
      </c>
      <c r="G396" t="e">
        <f t="shared" si="137"/>
        <v>#N/A</v>
      </c>
      <c r="H396">
        <f t="shared" si="138"/>
        <v>4.7988811246354021E-15</v>
      </c>
      <c r="I396">
        <f t="shared" si="145"/>
        <v>1.1024933707390016E-14</v>
      </c>
      <c r="J396">
        <f t="shared" si="152"/>
        <v>2.5328646427260551E-14</v>
      </c>
      <c r="K396">
        <f t="shared" si="160"/>
        <v>5.818994897059146E-14</v>
      </c>
      <c r="L396">
        <f t="shared" si="168"/>
        <v>1.3368539731975963E-13</v>
      </c>
      <c r="M396">
        <f t="shared" si="176"/>
        <v>3.0712839197666482E-13</v>
      </c>
      <c r="N396">
        <f t="shared" si="184"/>
        <v>7.0559575727295899E-13</v>
      </c>
      <c r="O396">
        <f t="shared" si="143"/>
        <v>1.6210333713446704E-12</v>
      </c>
      <c r="P396">
        <f t="shared" si="150"/>
        <v>3.7241567341178421E-12</v>
      </c>
      <c r="Q396">
        <f t="shared" si="157"/>
        <v>8.5558654284645904E-12</v>
      </c>
      <c r="R396">
        <f t="shared" si="165"/>
        <v>1.9656217086506555E-11</v>
      </c>
      <c r="S396">
        <f t="shared" si="173"/>
        <v>4.5158128465469395E-11</v>
      </c>
      <c r="T396">
        <f t="shared" si="181"/>
        <v>1.0374613576605896E-10</v>
      </c>
      <c r="U396">
        <f t="shared" si="140"/>
        <v>2.38346030983542E-10</v>
      </c>
      <c r="V396">
        <f t="shared" si="147"/>
        <v>5.475753874217342E-10</v>
      </c>
      <c r="W396">
        <f t="shared" si="154"/>
        <v>1.2579978935364204E-9</v>
      </c>
      <c r="X396">
        <f t="shared" si="162"/>
        <v>2.8901202217900425E-9</v>
      </c>
      <c r="Y396">
        <f t="shared" si="170"/>
        <v>6.6397526890277767E-9</v>
      </c>
      <c r="Z396">
        <f t="shared" si="178"/>
        <v>1.5254145982946695E-8</v>
      </c>
      <c r="AA396">
        <f t="shared" si="131"/>
        <v>3.5044824794991002E-8</v>
      </c>
      <c r="AB396">
        <f t="shared" si="144"/>
        <v>8.0511865186330943E-8</v>
      </c>
      <c r="AC396">
        <f t="shared" si="151"/>
        <v>1.8496769419456248E-7</v>
      </c>
      <c r="AD396">
        <f t="shared" si="159"/>
        <v>4.2494417209777718E-7</v>
      </c>
      <c r="AE396">
        <f t="shared" si="167"/>
        <v>9.7626534290858719E-7</v>
      </c>
      <c r="AF396">
        <f t="shared" si="175"/>
        <v>2.2428687868794212E-6</v>
      </c>
      <c r="AG396">
        <f t="shared" si="183"/>
        <v>5.1527593719251736E-6</v>
      </c>
      <c r="AH396">
        <f t="shared" si="166"/>
        <v>1.1837932428452007E-5</v>
      </c>
      <c r="AI396">
        <f t="shared" si="174"/>
        <v>2.7196427014257753E-5</v>
      </c>
      <c r="AJ396">
        <f t="shared" si="182"/>
        <v>6.2480981946149621E-5</v>
      </c>
      <c r="AK396">
        <f t="shared" si="164"/>
        <v>1.435436023602829E-4</v>
      </c>
      <c r="AL396">
        <f t="shared" si="172"/>
        <v>3.29776599803211E-4</v>
      </c>
      <c r="AM396">
        <f t="shared" si="180"/>
        <v>7.5762767542092804E-4</v>
      </c>
      <c r="AN396">
        <f t="shared" si="163"/>
        <v>1.7405713289124955E-3</v>
      </c>
      <c r="AO396">
        <f t="shared" si="171"/>
        <v>3.998782844553574E-3</v>
      </c>
      <c r="AP396">
        <f t="shared" si="179"/>
        <v>9.1867905510581074E-3</v>
      </c>
      <c r="AQ396">
        <f t="shared" si="161"/>
        <v>2.1105702387405507E-2</v>
      </c>
      <c r="AR396">
        <f t="shared" si="169"/>
        <v>4.8488171226939228E-2</v>
      </c>
      <c r="AS396">
        <f t="shared" si="177"/>
        <v>0.11139656241541207</v>
      </c>
      <c r="AT396">
        <f t="shared" si="185"/>
        <v>0.21171434591476873</v>
      </c>
    </row>
    <row r="397" spans="1:46" x14ac:dyDescent="0.2">
      <c r="A397">
        <v>383</v>
      </c>
      <c r="B397">
        <f t="shared" si="132"/>
        <v>38</v>
      </c>
      <c r="C397">
        <f t="shared" si="133"/>
        <v>2</v>
      </c>
      <c r="D397">
        <f t="shared" si="134"/>
        <v>917.33333333333326</v>
      </c>
      <c r="E397">
        <f t="shared" si="135"/>
        <v>-617.33333333333326</v>
      </c>
      <c r="F397" t="e">
        <f t="shared" si="136"/>
        <v>#N/A</v>
      </c>
      <c r="G397" t="e">
        <f t="shared" si="137"/>
        <v>#N/A</v>
      </c>
      <c r="H397">
        <f t="shared" si="138"/>
        <v>4.375247841247663E-15</v>
      </c>
      <c r="I397">
        <f t="shared" si="145"/>
        <v>1.0051679995891039E-14</v>
      </c>
      <c r="J397">
        <f t="shared" si="152"/>
        <v>2.3092696552473285E-14</v>
      </c>
      <c r="K397">
        <f t="shared" si="160"/>
        <v>5.3053085084543534E-14</v>
      </c>
      <c r="L397">
        <f t="shared" si="168"/>
        <v>1.2188398312826581E-13</v>
      </c>
      <c r="M397">
        <f t="shared" si="176"/>
        <v>2.8001586183985064E-13</v>
      </c>
      <c r="N397">
        <f t="shared" si="184"/>
        <v>6.433075197370269E-13</v>
      </c>
      <c r="O397">
        <f t="shared" si="143"/>
        <v>1.4779325793582911E-12</v>
      </c>
      <c r="P397">
        <f t="shared" si="150"/>
        <v>3.3953974454107761E-12</v>
      </c>
      <c r="Q397">
        <f t="shared" si="157"/>
        <v>7.8005749202089874E-12</v>
      </c>
      <c r="R397">
        <f t="shared" si="165"/>
        <v>1.7921015157750386E-11</v>
      </c>
      <c r="S397">
        <f t="shared" si="173"/>
        <v>4.1171681263169599E-11</v>
      </c>
      <c r="T397">
        <f t="shared" si="181"/>
        <v>9.4587685078930344E-11</v>
      </c>
      <c r="U397">
        <f t="shared" si="140"/>
        <v>2.173054365062898E-10</v>
      </c>
      <c r="V397">
        <f t="shared" si="147"/>
        <v>4.992367948933754E-10</v>
      </c>
      <c r="W397">
        <f t="shared" si="154"/>
        <v>1.1469449700960251E-9</v>
      </c>
      <c r="X397">
        <f t="shared" si="162"/>
        <v>2.6349876008428556E-9</v>
      </c>
      <c r="Y397">
        <f t="shared" si="170"/>
        <v>6.0536118450515453E-9</v>
      </c>
      <c r="Z397">
        <f t="shared" si="178"/>
        <v>1.3907547936402554E-8</v>
      </c>
      <c r="AA397">
        <f t="shared" ref="AA397:AA464" si="186">$C$11*(EXP(-$C$7*($D397-($AA$14-1)*$C$3))-EXP(-$C$5*($D397-($AA$14-1)*$C$3)))</f>
        <v>3.1951154873176046E-8</v>
      </c>
      <c r="AB397">
        <f t="shared" si="144"/>
        <v>7.340447808614566E-8</v>
      </c>
      <c r="AC397">
        <f t="shared" si="151"/>
        <v>1.6863920645394284E-7</v>
      </c>
      <c r="AD397">
        <f t="shared" si="159"/>
        <v>3.8743115808329911E-7</v>
      </c>
      <c r="AE397">
        <f t="shared" si="167"/>
        <v>8.9008306792976397E-7</v>
      </c>
      <c r="AF397">
        <f t="shared" si="175"/>
        <v>2.0448739118832644E-6</v>
      </c>
      <c r="AG397">
        <f t="shared" si="183"/>
        <v>4.6978865975133163E-6</v>
      </c>
      <c r="AH397">
        <f t="shared" si="166"/>
        <v>1.079290921305233E-5</v>
      </c>
      <c r="AI397">
        <f t="shared" si="174"/>
        <v>2.4795594117331113E-5</v>
      </c>
      <c r="AJ397">
        <f t="shared" si="182"/>
        <v>5.6965316347504813E-5</v>
      </c>
      <c r="AK397">
        <f t="shared" si="164"/>
        <v>1.30871930360529E-4</v>
      </c>
      <c r="AL397">
        <f t="shared" si="172"/>
        <v>3.0066474224085241E-4</v>
      </c>
      <c r="AM397">
        <f t="shared" si="180"/>
        <v>6.9074618963534942E-4</v>
      </c>
      <c r="AN397">
        <f t="shared" si="163"/>
        <v>1.5869180235091906E-3</v>
      </c>
      <c r="AO397">
        <f t="shared" si="171"/>
        <v>3.6457802462403067E-3</v>
      </c>
      <c r="AP397">
        <f t="shared" si="179"/>
        <v>8.3758035430738526E-3</v>
      </c>
      <c r="AQ397">
        <f t="shared" ref="AQ397:AQ428" si="187">$C$11*(EXP(-$C$7*($D397-($AQ$14-1)*$C$3))-EXP(-$C$5*($D397-($AQ$14-1)*$C$3)))</f>
        <v>1.9242543503414547E-2</v>
      </c>
      <c r="AR397">
        <f t="shared" si="169"/>
        <v>4.4207756136662314E-2</v>
      </c>
      <c r="AS397">
        <f t="shared" si="177"/>
        <v>0.10156275308960366</v>
      </c>
      <c r="AT397">
        <f t="shared" si="185"/>
        <v>0.22636765044372925</v>
      </c>
    </row>
    <row r="398" spans="1:46" x14ac:dyDescent="0.2">
      <c r="A398">
        <v>384</v>
      </c>
      <c r="B398">
        <f t="shared" si="132"/>
        <v>38</v>
      </c>
      <c r="C398">
        <f t="shared" si="133"/>
        <v>3</v>
      </c>
      <c r="D398">
        <f t="shared" si="134"/>
        <v>920</v>
      </c>
      <c r="E398">
        <f t="shared" si="135"/>
        <v>-620</v>
      </c>
      <c r="F398" t="e">
        <f t="shared" si="136"/>
        <v>#N/A</v>
      </c>
      <c r="G398" t="e">
        <f t="shared" si="137"/>
        <v>#N/A</v>
      </c>
      <c r="H398">
        <f t="shared" si="138"/>
        <v>3.9890118498812766E-15</v>
      </c>
      <c r="I398">
        <f t="shared" si="145"/>
        <v>9.1643427000446034E-15</v>
      </c>
      <c r="J398">
        <f t="shared" si="152"/>
        <v>2.1054130768340649E-14</v>
      </c>
      <c r="K398">
        <f t="shared" si="160"/>
        <v>4.8369690758970725E-14</v>
      </c>
      <c r="L398">
        <f t="shared" si="168"/>
        <v>1.1112436841308993E-13</v>
      </c>
      <c r="M398">
        <f t="shared" si="176"/>
        <v>2.552967583924018E-13</v>
      </c>
      <c r="N398">
        <f t="shared" si="184"/>
        <v>5.8651793280285502E-13</v>
      </c>
      <c r="O398">
        <f t="shared" si="143"/>
        <v>1.3474643691737975E-12</v>
      </c>
      <c r="P398">
        <f t="shared" si="150"/>
        <v>3.0956602085741175E-12</v>
      </c>
      <c r="Q398">
        <f t="shared" si="157"/>
        <v>7.1119595784377348E-12</v>
      </c>
      <c r="R398">
        <f t="shared" si="165"/>
        <v>1.6338992537113667E-11</v>
      </c>
      <c r="S398">
        <f t="shared" si="173"/>
        <v>3.7537147699382605E-11</v>
      </c>
      <c r="T398">
        <f t="shared" si="181"/>
        <v>8.6237719627123077E-11</v>
      </c>
      <c r="U398">
        <f t="shared" si="140"/>
        <v>1.981222533487436E-10</v>
      </c>
      <c r="V398">
        <f t="shared" si="147"/>
        <v>4.5516541302001529E-10</v>
      </c>
      <c r="W398">
        <f t="shared" si="154"/>
        <v>1.0456955223752753E-9</v>
      </c>
      <c r="X398">
        <f t="shared" si="162"/>
        <v>2.402377452760488E-9</v>
      </c>
      <c r="Y398">
        <f t="shared" si="170"/>
        <v>5.5192140561358803E-9</v>
      </c>
      <c r="Z398">
        <f t="shared" si="178"/>
        <v>1.2679824214319598E-8</v>
      </c>
      <c r="AA398">
        <f t="shared" si="186"/>
        <v>2.9130586433280992E-8</v>
      </c>
      <c r="AB398">
        <f t="shared" si="144"/>
        <v>6.6924513432017646E-8</v>
      </c>
      <c r="AC398">
        <f t="shared" si="151"/>
        <v>1.5375215697667134E-7</v>
      </c>
      <c r="AD398">
        <f t="shared" si="159"/>
        <v>3.532296995926965E-7</v>
      </c>
      <c r="AE398">
        <f t="shared" si="167"/>
        <v>8.1150874971645335E-7</v>
      </c>
      <c r="AF398">
        <f t="shared" si="175"/>
        <v>1.8643575317299811E-6</v>
      </c>
      <c r="AG398">
        <f t="shared" si="183"/>
        <v>4.2831688596491243E-6</v>
      </c>
      <c r="AH398">
        <f t="shared" si="166"/>
        <v>9.8401380465069519E-6</v>
      </c>
      <c r="AI398">
        <f t="shared" si="174"/>
        <v>2.2606700773932549E-5</v>
      </c>
      <c r="AJ398">
        <f t="shared" si="182"/>
        <v>5.1936559981853035E-5</v>
      </c>
      <c r="AK398">
        <f t="shared" si="164"/>
        <v>1.1931888203071885E-4</v>
      </c>
      <c r="AL398">
        <f t="shared" si="172"/>
        <v>2.7412280701754406E-4</v>
      </c>
      <c r="AM398">
        <f t="shared" si="180"/>
        <v>6.297688349764446E-4</v>
      </c>
      <c r="AN398">
        <f t="shared" si="163"/>
        <v>1.4468288495316827E-3</v>
      </c>
      <c r="AO398">
        <f t="shared" si="171"/>
        <v>3.3239398388385934E-3</v>
      </c>
      <c r="AP398">
        <f t="shared" si="179"/>
        <v>7.6364084499660045E-3</v>
      </c>
      <c r="AQ398">
        <f t="shared" si="187"/>
        <v>1.7543859649122806E-2</v>
      </c>
      <c r="AR398">
        <f t="shared" si="169"/>
        <v>4.0305205438492468E-2</v>
      </c>
      <c r="AS398">
        <f t="shared" si="177"/>
        <v>9.2597046304671707E-2</v>
      </c>
      <c r="AT398">
        <f t="shared" si="185"/>
        <v>0.21163565845759974</v>
      </c>
    </row>
    <row r="399" spans="1:46" x14ac:dyDescent="0.2">
      <c r="A399">
        <v>385</v>
      </c>
      <c r="B399">
        <f t="shared" ref="B399:B462" si="188">FLOOR(A399-1,10)/10</f>
        <v>38</v>
      </c>
      <c r="C399">
        <f t="shared" ref="C399:C464" si="189">MOD(A399-1,10)</f>
        <v>4</v>
      </c>
      <c r="D399">
        <f t="shared" ref="D399:D462" si="190">(B399+C399/9)*$C$3</f>
        <v>922.66666666666663</v>
      </c>
      <c r="E399">
        <f t="shared" ref="E399:E462" si="191">$G$11-D399</f>
        <v>-622.66666666666663</v>
      </c>
      <c r="F399" t="e">
        <f t="shared" ref="F399:F462" si="192">IF(E399&lt;0,NA(),D399)</f>
        <v>#N/A</v>
      </c>
      <c r="G399" t="e">
        <f t="shared" ref="G399:G462" si="193">IF(E399&lt;0,NA(),SUM(H399:AZ399))</f>
        <v>#N/A</v>
      </c>
      <c r="H399">
        <f t="shared" ref="H399:H464" si="194">$C$10*(EXP(-$C$7*D399)-EXP(-$C$5*D399))</f>
        <v>3.6368718106619773E-15</v>
      </c>
      <c r="I399">
        <f t="shared" si="145"/>
        <v>8.3553373324850036E-15</v>
      </c>
      <c r="J399">
        <f t="shared" si="152"/>
        <v>1.9195524498541678E-14</v>
      </c>
      <c r="K399">
        <f t="shared" si="160"/>
        <v>4.4099734829560234E-14</v>
      </c>
      <c r="L399">
        <f t="shared" si="168"/>
        <v>1.0131458570904258E-13</v>
      </c>
      <c r="M399">
        <f t="shared" si="176"/>
        <v>2.3275979588236665E-13</v>
      </c>
      <c r="N399">
        <f t="shared" si="184"/>
        <v>5.3474158927904054E-13</v>
      </c>
      <c r="O399">
        <f t="shared" si="143"/>
        <v>1.2285135679066682E-12</v>
      </c>
      <c r="P399">
        <f t="shared" si="150"/>
        <v>2.8223830290918461E-12</v>
      </c>
      <c r="Q399">
        <f t="shared" si="157"/>
        <v>6.4841334853787052E-12</v>
      </c>
      <c r="R399">
        <f t="shared" si="165"/>
        <v>1.489662693647142E-11</v>
      </c>
      <c r="S399">
        <f t="shared" si="173"/>
        <v>3.4223461713858491E-11</v>
      </c>
      <c r="T399">
        <f t="shared" si="181"/>
        <v>7.8624868346026531E-11</v>
      </c>
      <c r="U399">
        <f t="shared" si="140"/>
        <v>1.8063251386187825E-10</v>
      </c>
      <c r="V399">
        <f t="shared" si="147"/>
        <v>4.1498454306423739E-10</v>
      </c>
      <c r="W399">
        <f t="shared" si="154"/>
        <v>9.5338412393417152E-10</v>
      </c>
      <c r="X399">
        <f t="shared" si="162"/>
        <v>2.1903015496869447E-9</v>
      </c>
      <c r="Y399">
        <f t="shared" si="170"/>
        <v>5.0319915741456996E-9</v>
      </c>
      <c r="Z399">
        <f t="shared" si="178"/>
        <v>1.1560480887160213E-8</v>
      </c>
      <c r="AA399">
        <f t="shared" si="186"/>
        <v>2.6559010756111206E-8</v>
      </c>
      <c r="AB399">
        <f t="shared" si="144"/>
        <v>6.1016583931787004E-8</v>
      </c>
      <c r="AC399">
        <f t="shared" si="151"/>
        <v>1.4017929917996454E-7</v>
      </c>
      <c r="AD399">
        <f t="shared" si="159"/>
        <v>3.2204746074532494E-7</v>
      </c>
      <c r="AE399">
        <f t="shared" si="167"/>
        <v>7.3987077677825417E-7</v>
      </c>
      <c r="AF399">
        <f t="shared" si="175"/>
        <v>1.6997766883911151E-6</v>
      </c>
      <c r="AG399">
        <f t="shared" si="183"/>
        <v>3.905061371634364E-6</v>
      </c>
      <c r="AH399">
        <f t="shared" si="166"/>
        <v>8.9714751475177185E-6</v>
      </c>
      <c r="AI399">
        <f t="shared" si="174"/>
        <v>2.0611037487700776E-5</v>
      </c>
      <c r="AJ399">
        <f t="shared" si="182"/>
        <v>4.7351729713808206E-5</v>
      </c>
      <c r="AK399">
        <f t="shared" si="164"/>
        <v>1.0878570805703143E-4</v>
      </c>
      <c r="AL399">
        <f t="shared" si="172"/>
        <v>2.499239277845994E-4</v>
      </c>
      <c r="AM399">
        <f t="shared" si="180"/>
        <v>5.7417440944113431E-4</v>
      </c>
      <c r="AN399">
        <f t="shared" ref="AN399:AN430" si="195">$C$11*(EXP(-$C$7*($D399-($AN$14-1)*$C$3))-EXP(-$C$5*($D399-($AN$14-1)*$C$3)))</f>
        <v>1.319106399212849E-3</v>
      </c>
      <c r="AO399">
        <f t="shared" si="171"/>
        <v>3.0305107016837239E-3</v>
      </c>
      <c r="AP399">
        <f t="shared" si="179"/>
        <v>6.9622853156500082E-3</v>
      </c>
      <c r="AQ399">
        <f t="shared" si="187"/>
        <v>1.5995131378214355E-2</v>
      </c>
      <c r="AR399">
        <f t="shared" si="169"/>
        <v>3.6747162204232561E-2</v>
      </c>
      <c r="AS399">
        <f t="shared" si="177"/>
        <v>8.442280953932943E-2</v>
      </c>
      <c r="AT399">
        <f t="shared" si="185"/>
        <v>0.19377999836034945</v>
      </c>
    </row>
    <row r="400" spans="1:46" x14ac:dyDescent="0.2">
      <c r="A400">
        <v>386</v>
      </c>
      <c r="B400">
        <f t="shared" si="188"/>
        <v>38</v>
      </c>
      <c r="C400">
        <f t="shared" si="189"/>
        <v>5</v>
      </c>
      <c r="D400">
        <f t="shared" si="190"/>
        <v>925.33333333333337</v>
      </c>
      <c r="E400">
        <f t="shared" si="191"/>
        <v>-625.33333333333337</v>
      </c>
      <c r="F400" t="e">
        <f t="shared" si="192"/>
        <v>#N/A</v>
      </c>
      <c r="G400" t="e">
        <f t="shared" si="193"/>
        <v>#N/A</v>
      </c>
      <c r="H400">
        <f t="shared" si="194"/>
        <v>3.3158178177839579E-15</v>
      </c>
      <c r="I400">
        <f t="shared" si="145"/>
        <v>7.617748945516583E-15</v>
      </c>
      <c r="J400">
        <f t="shared" si="152"/>
        <v>1.7500991364990595E-14</v>
      </c>
      <c r="K400">
        <f t="shared" si="160"/>
        <v>4.0206719983564023E-14</v>
      </c>
      <c r="L400">
        <f t="shared" si="168"/>
        <v>9.2370786209892826E-14</v>
      </c>
      <c r="M400">
        <f t="shared" si="176"/>
        <v>2.1221234033817343E-13</v>
      </c>
      <c r="N400">
        <f t="shared" si="184"/>
        <v>4.875359325130598E-13</v>
      </c>
      <c r="O400">
        <f t="shared" si="143"/>
        <v>1.1200634473593949E-12</v>
      </c>
      <c r="P400">
        <f t="shared" si="150"/>
        <v>2.5732300789480898E-12</v>
      </c>
      <c r="Q400">
        <f t="shared" si="157"/>
        <v>5.9117303174331239E-12</v>
      </c>
      <c r="R400">
        <f t="shared" si="165"/>
        <v>1.3581589781643058E-11</v>
      </c>
      <c r="S400">
        <f t="shared" si="173"/>
        <v>3.1202299680835846E-11</v>
      </c>
      <c r="T400">
        <f t="shared" si="181"/>
        <v>7.1684060631001298E-11</v>
      </c>
      <c r="U400">
        <f t="shared" si="140"/>
        <v>1.6468672505267783E-10</v>
      </c>
      <c r="V400">
        <f t="shared" si="147"/>
        <v>3.7835074031572008E-10</v>
      </c>
      <c r="W400">
        <f t="shared" si="154"/>
        <v>8.692217460251561E-10</v>
      </c>
      <c r="X400">
        <f t="shared" si="162"/>
        <v>1.996947179573495E-9</v>
      </c>
      <c r="Y400">
        <f t="shared" si="170"/>
        <v>4.5877798803840855E-9</v>
      </c>
      <c r="Z400">
        <f t="shared" si="178"/>
        <v>1.0539950403371387E-8</v>
      </c>
      <c r="AA400">
        <f t="shared" si="186"/>
        <v>2.4214447380206099E-8</v>
      </c>
      <c r="AB400">
        <f t="shared" si="144"/>
        <v>5.5630191745610023E-8</v>
      </c>
      <c r="AC400">
        <f t="shared" si="151"/>
        <v>1.2780461949270376E-7</v>
      </c>
      <c r="AD400">
        <f t="shared" si="159"/>
        <v>2.936179123445811E-7</v>
      </c>
      <c r="AE400">
        <f t="shared" si="167"/>
        <v>6.7455682581576795E-7</v>
      </c>
      <c r="AF400">
        <f t="shared" si="175"/>
        <v>1.5497246323331882E-6</v>
      </c>
      <c r="AG400">
        <f t="shared" si="183"/>
        <v>3.5603322717190373E-6</v>
      </c>
      <c r="AH400">
        <f t="shared" si="166"/>
        <v>8.1794956475330304E-6</v>
      </c>
      <c r="AI400">
        <f t="shared" si="174"/>
        <v>1.8791546390053201E-5</v>
      </c>
      <c r="AJ400">
        <f t="shared" si="182"/>
        <v>4.3171636852209169E-5</v>
      </c>
      <c r="AK400">
        <f t="shared" si="164"/>
        <v>9.9182376469324112E-5</v>
      </c>
      <c r="AL400">
        <f t="shared" si="172"/>
        <v>2.2786126539001828E-4</v>
      </c>
      <c r="AM400">
        <f t="shared" si="180"/>
        <v>5.2348772144211373E-4</v>
      </c>
      <c r="AN400">
        <f t="shared" si="195"/>
        <v>1.2026589689634042E-3</v>
      </c>
      <c r="AO400">
        <f t="shared" si="171"/>
        <v>2.762984758541386E-3</v>
      </c>
      <c r="AP400">
        <f t="shared" si="179"/>
        <v>6.347672094036738E-3</v>
      </c>
      <c r="AQ400">
        <f t="shared" si="187"/>
        <v>1.4583120984961173E-2</v>
      </c>
      <c r="AR400">
        <f t="shared" si="169"/>
        <v>3.3503214172295286E-2</v>
      </c>
      <c r="AS400">
        <f t="shared" si="177"/>
        <v>7.6970174012036846E-2</v>
      </c>
      <c r="AT400">
        <f t="shared" si="185"/>
        <v>0.17680382811963441</v>
      </c>
    </row>
    <row r="401" spans="1:48" x14ac:dyDescent="0.2">
      <c r="A401">
        <v>387</v>
      </c>
      <c r="B401">
        <f t="shared" si="188"/>
        <v>38</v>
      </c>
      <c r="C401">
        <f t="shared" si="189"/>
        <v>6</v>
      </c>
      <c r="D401">
        <f t="shared" si="190"/>
        <v>928</v>
      </c>
      <c r="E401">
        <f t="shared" si="191"/>
        <v>-628</v>
      </c>
      <c r="F401" t="e">
        <f t="shared" si="192"/>
        <v>#N/A</v>
      </c>
      <c r="G401" t="e">
        <f t="shared" si="193"/>
        <v>#N/A</v>
      </c>
      <c r="H401">
        <f t="shared" si="194"/>
        <v>3.0231056724356695E-15</v>
      </c>
      <c r="I401">
        <f t="shared" si="145"/>
        <v>6.9452730258181194E-15</v>
      </c>
      <c r="J401">
        <f t="shared" si="152"/>
        <v>1.595604739952511E-14</v>
      </c>
      <c r="K401">
        <f t="shared" si="160"/>
        <v>3.6657370800178426E-14</v>
      </c>
      <c r="L401">
        <f t="shared" si="168"/>
        <v>8.4216523073362607E-14</v>
      </c>
      <c r="M401">
        <f t="shared" si="176"/>
        <v>1.9347876303588297E-13</v>
      </c>
      <c r="N401">
        <f t="shared" si="184"/>
        <v>4.4449747365235984E-13</v>
      </c>
      <c r="O401">
        <f t="shared" si="143"/>
        <v>1.0211870335696038E-12</v>
      </c>
      <c r="P401">
        <f t="shared" si="150"/>
        <v>2.346071731211412E-12</v>
      </c>
      <c r="Q401">
        <f t="shared" si="157"/>
        <v>5.3898574766951907E-12</v>
      </c>
      <c r="R401">
        <f t="shared" si="165"/>
        <v>1.2382640834296472E-11</v>
      </c>
      <c r="S401">
        <f t="shared" si="173"/>
        <v>2.8447838313750943E-11</v>
      </c>
      <c r="T401">
        <f t="shared" si="181"/>
        <v>6.5355970148454668E-11</v>
      </c>
      <c r="U401">
        <f t="shared" ref="U401:U464" si="196">$C$11*(EXP(-$C$7*($D401-($U$14-1)*$C$3))-EXP(-$C$5*($D401-($U$14-1)*$C$3)))</f>
        <v>1.5014859079753045E-10</v>
      </c>
      <c r="V401">
        <f t="shared" si="147"/>
        <v>3.4495087850849236E-10</v>
      </c>
      <c r="W401">
        <f t="shared" si="154"/>
        <v>7.924890133949747E-10</v>
      </c>
      <c r="X401">
        <f t="shared" si="162"/>
        <v>1.8206616520800614E-9</v>
      </c>
      <c r="Y401">
        <f t="shared" si="170"/>
        <v>4.182782089501102E-9</v>
      </c>
      <c r="Z401">
        <f t="shared" si="178"/>
        <v>9.6095098110419535E-9</v>
      </c>
      <c r="AA401">
        <f t="shared" si="186"/>
        <v>2.2076856224543524E-8</v>
      </c>
      <c r="AB401">
        <f t="shared" si="144"/>
        <v>5.07192968572784E-8</v>
      </c>
      <c r="AC401">
        <f t="shared" si="151"/>
        <v>1.1652234573312398E-7</v>
      </c>
      <c r="AD401">
        <f t="shared" si="159"/>
        <v>2.6769805372807064E-7</v>
      </c>
      <c r="AE401">
        <f t="shared" si="167"/>
        <v>6.1500862790668418E-7</v>
      </c>
      <c r="AF401">
        <f t="shared" si="175"/>
        <v>1.4129187983707839E-6</v>
      </c>
      <c r="AG401">
        <f t="shared" si="183"/>
        <v>3.2460349988658138E-6</v>
      </c>
      <c r="AH401">
        <f t="shared" si="166"/>
        <v>7.4574301269199262E-6</v>
      </c>
      <c r="AI401">
        <f t="shared" si="174"/>
        <v>1.7132675438596497E-5</v>
      </c>
      <c r="AJ401">
        <f t="shared" si="182"/>
        <v>3.9360552186027815E-5</v>
      </c>
      <c r="AK401">
        <f t="shared" ref="AK401:AK432" si="197">$C$11*(EXP(-$C$7*($D401-($AK$14-1)*$C$3))-EXP(-$C$5*($D401-($AK$14-1)*$C$3)))</f>
        <v>9.0426803095730208E-5</v>
      </c>
      <c r="AL401">
        <f t="shared" si="172"/>
        <v>2.0774623992741217E-4</v>
      </c>
      <c r="AM401">
        <f t="shared" si="180"/>
        <v>4.7727552812287512E-4</v>
      </c>
      <c r="AN401">
        <f t="shared" si="195"/>
        <v>1.0964912280701756E-3</v>
      </c>
      <c r="AO401">
        <f t="shared" si="171"/>
        <v>2.5190753399057793E-3</v>
      </c>
      <c r="AP401">
        <f t="shared" si="179"/>
        <v>5.7873153981267316E-3</v>
      </c>
      <c r="AQ401">
        <f t="shared" si="187"/>
        <v>1.329575935535437E-2</v>
      </c>
      <c r="AR401">
        <f t="shared" si="169"/>
        <v>3.0545633799864007E-2</v>
      </c>
      <c r="AS401">
        <f t="shared" si="177"/>
        <v>7.0175438596235928E-2</v>
      </c>
      <c r="AT401">
        <f t="shared" si="185"/>
        <v>0.16121653858511018</v>
      </c>
    </row>
    <row r="402" spans="1:48" x14ac:dyDescent="0.2">
      <c r="A402">
        <v>388</v>
      </c>
      <c r="B402">
        <f t="shared" si="188"/>
        <v>38</v>
      </c>
      <c r="C402">
        <f t="shared" si="189"/>
        <v>7</v>
      </c>
      <c r="D402">
        <f t="shared" si="190"/>
        <v>930.66666666666674</v>
      </c>
      <c r="E402">
        <f t="shared" si="191"/>
        <v>-630.66666666666674</v>
      </c>
      <c r="F402" t="e">
        <f t="shared" si="192"/>
        <v>#N/A</v>
      </c>
      <c r="G402" t="e">
        <f t="shared" si="193"/>
        <v>#N/A</v>
      </c>
      <c r="H402">
        <f t="shared" si="194"/>
        <v>2.7562334268474937E-15</v>
      </c>
      <c r="I402">
        <f t="shared" si="145"/>
        <v>6.332161606815137E-15</v>
      </c>
      <c r="J402">
        <f t="shared" si="152"/>
        <v>1.4547487242647859E-14</v>
      </c>
      <c r="K402">
        <f t="shared" si="160"/>
        <v>3.3421349329939907E-14</v>
      </c>
      <c r="L402">
        <f t="shared" si="168"/>
        <v>7.6782097994166459E-14</v>
      </c>
      <c r="M402">
        <f t="shared" si="176"/>
        <v>1.7639893931824033E-13</v>
      </c>
      <c r="N402">
        <f t="shared" si="184"/>
        <v>4.0525834283616751E-13</v>
      </c>
      <c r="O402">
        <f t="shared" si="143"/>
        <v>9.3103918352946013E-13</v>
      </c>
      <c r="P402">
        <f t="shared" si="150"/>
        <v>2.1389663571161472E-12</v>
      </c>
      <c r="Q402">
        <f t="shared" si="157"/>
        <v>4.914054271626638E-12</v>
      </c>
      <c r="R402">
        <f t="shared" si="165"/>
        <v>1.1289532116367347E-11</v>
      </c>
      <c r="S402">
        <f t="shared" si="173"/>
        <v>2.5936533941514733E-11</v>
      </c>
      <c r="T402">
        <f t="shared" si="181"/>
        <v>5.9586507745885487E-11</v>
      </c>
      <c r="U402">
        <f t="shared" si="196"/>
        <v>1.368938468554335E-10</v>
      </c>
      <c r="V402">
        <f t="shared" si="147"/>
        <v>3.1449947338410499E-10</v>
      </c>
      <c r="W402">
        <f t="shared" si="154"/>
        <v>7.2253005544751053E-10</v>
      </c>
      <c r="X402">
        <f t="shared" si="162"/>
        <v>1.659938172256944E-9</v>
      </c>
      <c r="Y402">
        <f t="shared" si="170"/>
        <v>3.8135364957366728E-9</v>
      </c>
      <c r="Z402">
        <f t="shared" si="178"/>
        <v>8.7612061987477489E-9</v>
      </c>
      <c r="AA402">
        <f t="shared" si="186"/>
        <v>2.0127966296582732E-8</v>
      </c>
      <c r="AB402">
        <f t="shared" si="144"/>
        <v>4.62419235486407E-8</v>
      </c>
      <c r="AC402">
        <f t="shared" si="151"/>
        <v>1.0623604302444447E-7</v>
      </c>
      <c r="AD402">
        <f t="shared" si="159"/>
        <v>2.440663357271468E-7</v>
      </c>
      <c r="AE402">
        <f t="shared" si="167"/>
        <v>5.6071719671985519E-7</v>
      </c>
      <c r="AF402">
        <f t="shared" si="175"/>
        <v>1.2881898429812932E-6</v>
      </c>
      <c r="AG402">
        <f t="shared" si="183"/>
        <v>2.9594831071130014E-6</v>
      </c>
      <c r="AH402">
        <f t="shared" si="166"/>
        <v>6.7991067535644374E-6</v>
      </c>
      <c r="AI402">
        <f t="shared" si="174"/>
        <v>1.5620245486537402E-5</v>
      </c>
      <c r="AJ402">
        <f t="shared" si="182"/>
        <v>3.5885900590070752E-5</v>
      </c>
      <c r="AK402">
        <f t="shared" si="197"/>
        <v>8.2444149950802804E-5</v>
      </c>
      <c r="AL402">
        <f t="shared" si="172"/>
        <v>1.8940691885523198E-4</v>
      </c>
      <c r="AM402">
        <f t="shared" si="180"/>
        <v>4.3514283222812383E-4</v>
      </c>
      <c r="AN402">
        <f t="shared" si="195"/>
        <v>9.9969571113839328E-4</v>
      </c>
      <c r="AO402">
        <f t="shared" si="171"/>
        <v>2.2966976377645273E-3</v>
      </c>
      <c r="AP402">
        <f t="shared" si="179"/>
        <v>5.276425596851376E-3</v>
      </c>
      <c r="AQ402">
        <f t="shared" si="187"/>
        <v>1.2122042806734849E-2</v>
      </c>
      <c r="AR402">
        <f t="shared" si="169"/>
        <v>2.7849141262599915E-2</v>
      </c>
      <c r="AS402">
        <f t="shared" si="177"/>
        <v>6.3980525512816938E-2</v>
      </c>
      <c r="AT402">
        <f t="shared" si="185"/>
        <v>0.14698797426010388</v>
      </c>
    </row>
    <row r="403" spans="1:48" x14ac:dyDescent="0.2">
      <c r="A403">
        <v>389</v>
      </c>
      <c r="B403">
        <f t="shared" si="188"/>
        <v>38</v>
      </c>
      <c r="C403">
        <f t="shared" si="189"/>
        <v>8</v>
      </c>
      <c r="D403">
        <f t="shared" si="190"/>
        <v>933.33333333333326</v>
      </c>
      <c r="E403">
        <f t="shared" si="191"/>
        <v>-633.33333333333326</v>
      </c>
      <c r="F403" t="e">
        <f t="shared" si="192"/>
        <v>#N/A</v>
      </c>
      <c r="G403" t="e">
        <f t="shared" si="193"/>
        <v>#N/A</v>
      </c>
      <c r="H403">
        <f t="shared" si="194"/>
        <v>2.5129199989727593E-15</v>
      </c>
      <c r="I403">
        <f t="shared" si="145"/>
        <v>5.7731741381183206E-15</v>
      </c>
      <c r="J403">
        <f t="shared" si="152"/>
        <v>1.3263271271135882E-14</v>
      </c>
      <c r="K403">
        <f t="shared" si="160"/>
        <v>3.0470995782066445E-14</v>
      </c>
      <c r="L403">
        <f t="shared" si="168"/>
        <v>7.0003965459962647E-14</v>
      </c>
      <c r="M403">
        <f t="shared" si="176"/>
        <v>1.608268799342567E-13</v>
      </c>
      <c r="N403">
        <f t="shared" si="184"/>
        <v>3.6948314483957272E-13</v>
      </c>
      <c r="O403">
        <f t="shared" si="143"/>
        <v>8.4884936135269685E-13</v>
      </c>
      <c r="P403">
        <f t="shared" si="150"/>
        <v>1.9501437300522533E-12</v>
      </c>
      <c r="Q403">
        <f t="shared" si="157"/>
        <v>4.4802537894375956E-12</v>
      </c>
      <c r="R403">
        <f t="shared" si="165"/>
        <v>1.0292920315792398E-11</v>
      </c>
      <c r="S403">
        <f t="shared" si="173"/>
        <v>2.3646921269732583E-11</v>
      </c>
      <c r="T403">
        <f t="shared" si="181"/>
        <v>5.4326359126572431E-11</v>
      </c>
      <c r="U403">
        <f t="shared" si="196"/>
        <v>1.2480919872334385E-10</v>
      </c>
      <c r="V403">
        <f t="shared" si="147"/>
        <v>2.8673624252400628E-10</v>
      </c>
      <c r="W403">
        <f t="shared" si="154"/>
        <v>6.5874690021071379E-10</v>
      </c>
      <c r="X403">
        <f t="shared" si="162"/>
        <v>1.5134029612628859E-9</v>
      </c>
      <c r="Y403">
        <f t="shared" si="170"/>
        <v>3.4768869841006376E-9</v>
      </c>
      <c r="Z403">
        <f t="shared" si="178"/>
        <v>7.9877887182940097E-9</v>
      </c>
      <c r="AA403">
        <f t="shared" si="186"/>
        <v>1.8351119521536408E-8</v>
      </c>
      <c r="AB403">
        <f t="shared" si="144"/>
        <v>4.2159801613485702E-8</v>
      </c>
      <c r="AC403">
        <f t="shared" si="151"/>
        <v>9.6857789520824752E-8</v>
      </c>
      <c r="AD403">
        <f t="shared" si="159"/>
        <v>2.2252076698244091E-7</v>
      </c>
      <c r="AE403">
        <f t="shared" si="167"/>
        <v>5.1121847797081694E-7</v>
      </c>
      <c r="AF403">
        <f t="shared" si="175"/>
        <v>1.174471649378331E-6</v>
      </c>
      <c r="AG403">
        <f t="shared" si="183"/>
        <v>2.698227303263082E-6</v>
      </c>
      <c r="AH403">
        <f t="shared" ref="AH403:AH434" si="198">$C$11*(EXP(-$C$7*($D403-($AH$14-1)*$C$3))-EXP(-$C$5*($D403-($AH$14-1)*$C$3)))</f>
        <v>6.1988985293327765E-6</v>
      </c>
      <c r="AI403">
        <f t="shared" si="174"/>
        <v>1.4241329086876202E-5</v>
      </c>
      <c r="AJ403">
        <f t="shared" si="182"/>
        <v>3.2717982590132244E-5</v>
      </c>
      <c r="AK403">
        <f t="shared" si="197"/>
        <v>7.5166185560213088E-5</v>
      </c>
      <c r="AL403">
        <f t="shared" si="172"/>
        <v>1.7268654740883733E-4</v>
      </c>
      <c r="AM403">
        <f t="shared" si="180"/>
        <v>3.9672950587729791E-4</v>
      </c>
      <c r="AN403">
        <f t="shared" si="195"/>
        <v>9.1144506156007744E-4</v>
      </c>
      <c r="AO403">
        <f t="shared" si="171"/>
        <v>2.0939508857684627E-3</v>
      </c>
      <c r="AP403">
        <f t="shared" si="179"/>
        <v>4.8106358758536359E-3</v>
      </c>
      <c r="AQ403">
        <f t="shared" si="187"/>
        <v>1.1051939034165585E-2</v>
      </c>
      <c r="AR403">
        <f t="shared" si="169"/>
        <v>2.5390688376147059E-2</v>
      </c>
      <c r="AS403">
        <f t="shared" si="177"/>
        <v>5.8332483939838579E-2</v>
      </c>
      <c r="AT403">
        <f t="shared" si="185"/>
        <v>0.1340127504531386</v>
      </c>
    </row>
    <row r="404" spans="1:48" x14ac:dyDescent="0.2">
      <c r="A404">
        <v>390</v>
      </c>
      <c r="B404">
        <f t="shared" si="188"/>
        <v>38</v>
      </c>
      <c r="C404">
        <f t="shared" si="189"/>
        <v>9</v>
      </c>
      <c r="D404">
        <f t="shared" si="190"/>
        <v>936</v>
      </c>
      <c r="E404">
        <f t="shared" si="191"/>
        <v>-636</v>
      </c>
      <c r="F404" t="e">
        <f t="shared" si="192"/>
        <v>#N/A</v>
      </c>
      <c r="G404" t="e">
        <f t="shared" si="193"/>
        <v>#N/A</v>
      </c>
      <c r="H404">
        <f t="shared" si="194"/>
        <v>2.2910856750111426E-15</v>
      </c>
      <c r="I404">
        <f t="shared" si="145"/>
        <v>5.2635326920851614E-15</v>
      </c>
      <c r="J404">
        <f t="shared" si="152"/>
        <v>1.209242268974268E-14</v>
      </c>
      <c r="K404">
        <f t="shared" si="160"/>
        <v>2.7781092103272481E-14</v>
      </c>
      <c r="L404">
        <f t="shared" si="168"/>
        <v>6.3824189598100438E-14</v>
      </c>
      <c r="M404">
        <f t="shared" si="176"/>
        <v>1.4662948320071373E-13</v>
      </c>
      <c r="N404">
        <f t="shared" si="184"/>
        <v>3.3686609229345048E-13</v>
      </c>
      <c r="O404">
        <f t="shared" si="143"/>
        <v>7.73915052143532E-13</v>
      </c>
      <c r="P404">
        <f t="shared" si="150"/>
        <v>1.7779898946094333E-12</v>
      </c>
      <c r="Q404">
        <f t="shared" si="157"/>
        <v>4.0847481342784159E-12</v>
      </c>
      <c r="R404">
        <f t="shared" si="165"/>
        <v>9.3842869248456497E-12</v>
      </c>
      <c r="S404">
        <f t="shared" si="173"/>
        <v>2.1559429906780766E-11</v>
      </c>
      <c r="T404">
        <f t="shared" si="181"/>
        <v>4.9530563337185893E-11</v>
      </c>
      <c r="U404">
        <f t="shared" si="196"/>
        <v>1.1379135325500378E-10</v>
      </c>
      <c r="V404">
        <f t="shared" si="147"/>
        <v>2.6142388059381872E-10</v>
      </c>
      <c r="W404">
        <f t="shared" si="154"/>
        <v>6.0059436319012189E-10</v>
      </c>
      <c r="X404">
        <f t="shared" si="162"/>
        <v>1.3798035140339697E-9</v>
      </c>
      <c r="Y404">
        <f t="shared" si="170"/>
        <v>3.1699560535798992E-9</v>
      </c>
      <c r="Z404">
        <f t="shared" si="178"/>
        <v>7.2826466083202471E-9</v>
      </c>
      <c r="AA404">
        <f t="shared" si="186"/>
        <v>1.6731128358004412E-8</v>
      </c>
      <c r="AB404">
        <f t="shared" si="144"/>
        <v>3.8438039244167821E-8</v>
      </c>
      <c r="AC404">
        <f t="shared" si="151"/>
        <v>8.8307424898174111E-8</v>
      </c>
      <c r="AD404">
        <f t="shared" si="159"/>
        <v>2.0287718742911363E-7</v>
      </c>
      <c r="AE404">
        <f t="shared" si="167"/>
        <v>4.6608938293249603E-7</v>
      </c>
      <c r="AF404">
        <f t="shared" si="175"/>
        <v>1.0707922149122809E-6</v>
      </c>
      <c r="AG404">
        <f t="shared" si="183"/>
        <v>2.4600345116267376E-6</v>
      </c>
      <c r="AH404">
        <f t="shared" si="198"/>
        <v>5.6516751934831363E-6</v>
      </c>
      <c r="AI404">
        <f t="shared" si="174"/>
        <v>1.2984139995463257E-5</v>
      </c>
      <c r="AJ404">
        <f t="shared" si="182"/>
        <v>2.9829720507679708E-5</v>
      </c>
      <c r="AK404">
        <f t="shared" si="197"/>
        <v>6.8530701754386002E-5</v>
      </c>
      <c r="AL404">
        <f t="shared" si="172"/>
        <v>1.5744220874411129E-4</v>
      </c>
      <c r="AM404">
        <f t="shared" si="180"/>
        <v>3.6170721238292089E-4</v>
      </c>
      <c r="AN404">
        <f t="shared" si="195"/>
        <v>8.3098495970964812E-4</v>
      </c>
      <c r="AO404">
        <f t="shared" si="171"/>
        <v>1.9091021124915007E-3</v>
      </c>
      <c r="AP404">
        <f t="shared" si="179"/>
        <v>4.3859649122807032E-3</v>
      </c>
      <c r="AQ404">
        <f t="shared" si="187"/>
        <v>1.0076301359623119E-2</v>
      </c>
      <c r="AR404">
        <f t="shared" si="169"/>
        <v>2.3149261592506919E-2</v>
      </c>
      <c r="AS404">
        <f t="shared" si="177"/>
        <v>5.3183037421416487E-2</v>
      </c>
      <c r="AT404">
        <f t="shared" si="185"/>
        <v>0.12218251846832767</v>
      </c>
    </row>
    <row r="405" spans="1:48" s="1" customFormat="1" x14ac:dyDescent="0.2">
      <c r="A405" s="1">
        <v>391</v>
      </c>
      <c r="B405" s="1">
        <f t="shared" si="188"/>
        <v>39</v>
      </c>
      <c r="C405" s="1">
        <f t="shared" si="189"/>
        <v>0</v>
      </c>
      <c r="D405" s="1">
        <f t="shared" si="190"/>
        <v>936</v>
      </c>
      <c r="E405" s="1">
        <f t="shared" si="191"/>
        <v>-636</v>
      </c>
      <c r="F405" s="1" t="e">
        <f t="shared" si="192"/>
        <v>#N/A</v>
      </c>
      <c r="G405" s="1" t="e">
        <f t="shared" si="193"/>
        <v>#N/A</v>
      </c>
      <c r="H405" s="1">
        <f t="shared" si="194"/>
        <v>2.2910856750111426E-15</v>
      </c>
      <c r="I405" s="1">
        <f t="shared" si="145"/>
        <v>5.2635326920851614E-15</v>
      </c>
      <c r="J405" s="1">
        <f t="shared" si="152"/>
        <v>1.209242268974268E-14</v>
      </c>
      <c r="K405" s="1">
        <f t="shared" si="160"/>
        <v>2.7781092103272481E-14</v>
      </c>
      <c r="L405" s="1">
        <f t="shared" si="168"/>
        <v>6.3824189598100438E-14</v>
      </c>
      <c r="M405" s="1">
        <f t="shared" si="176"/>
        <v>1.4662948320071373E-13</v>
      </c>
      <c r="N405" s="1">
        <f t="shared" si="184"/>
        <v>3.3686609229345048E-13</v>
      </c>
      <c r="O405" s="1">
        <f t="shared" ref="O405:O464" si="199">$C$11*(EXP(-$C$7*($D405-($O$14-1)*$C$3))-EXP(-$C$5*($D405-($O$14-1)*$C$3)))</f>
        <v>7.73915052143532E-13</v>
      </c>
      <c r="P405" s="1">
        <f t="shared" si="150"/>
        <v>1.7779898946094333E-12</v>
      </c>
      <c r="Q405" s="1">
        <f t="shared" si="157"/>
        <v>4.0847481342784159E-12</v>
      </c>
      <c r="R405" s="1">
        <f t="shared" si="165"/>
        <v>9.3842869248456497E-12</v>
      </c>
      <c r="S405" s="1">
        <f t="shared" si="173"/>
        <v>2.1559429906780766E-11</v>
      </c>
      <c r="T405" s="1">
        <f t="shared" si="181"/>
        <v>4.9530563337185893E-11</v>
      </c>
      <c r="U405" s="1">
        <f t="shared" si="196"/>
        <v>1.1379135325500378E-10</v>
      </c>
      <c r="V405" s="1">
        <f t="shared" si="147"/>
        <v>2.6142388059381872E-10</v>
      </c>
      <c r="W405" s="1">
        <f t="shared" si="154"/>
        <v>6.0059436319012189E-10</v>
      </c>
      <c r="X405" s="1">
        <f t="shared" si="162"/>
        <v>1.3798035140339697E-9</v>
      </c>
      <c r="Y405" s="1">
        <f t="shared" si="170"/>
        <v>3.1699560535798992E-9</v>
      </c>
      <c r="Z405" s="1">
        <f t="shared" si="178"/>
        <v>7.2826466083202471E-9</v>
      </c>
      <c r="AA405" s="1">
        <f t="shared" si="186"/>
        <v>1.6731128358004412E-8</v>
      </c>
      <c r="AB405" s="1">
        <f t="shared" si="144"/>
        <v>3.8438039244167821E-8</v>
      </c>
      <c r="AC405" s="1">
        <f t="shared" si="151"/>
        <v>8.8307424898174111E-8</v>
      </c>
      <c r="AD405" s="1">
        <f t="shared" si="159"/>
        <v>2.0287718742911363E-7</v>
      </c>
      <c r="AE405" s="1">
        <f t="shared" si="167"/>
        <v>4.6608938293249603E-7</v>
      </c>
      <c r="AF405" s="1">
        <f t="shared" si="175"/>
        <v>1.0707922149122809E-6</v>
      </c>
      <c r="AG405" s="1">
        <f t="shared" si="183"/>
        <v>2.4600345116267376E-6</v>
      </c>
      <c r="AH405" s="1">
        <f t="shared" si="198"/>
        <v>5.6516751934831363E-6</v>
      </c>
      <c r="AI405" s="1">
        <f t="shared" si="174"/>
        <v>1.2984139995463257E-5</v>
      </c>
      <c r="AJ405" s="1">
        <f t="shared" si="182"/>
        <v>2.9829720507679708E-5</v>
      </c>
      <c r="AK405" s="1">
        <f t="shared" si="197"/>
        <v>6.8530701754386002E-5</v>
      </c>
      <c r="AL405" s="1">
        <f t="shared" si="172"/>
        <v>1.5744220874411129E-4</v>
      </c>
      <c r="AM405" s="1">
        <f t="shared" si="180"/>
        <v>3.6170721238292089E-4</v>
      </c>
      <c r="AN405" s="1">
        <f t="shared" si="195"/>
        <v>8.3098495970964812E-4</v>
      </c>
      <c r="AO405" s="1">
        <f t="shared" si="171"/>
        <v>1.9091021124915007E-3</v>
      </c>
      <c r="AP405" s="1">
        <f t="shared" si="179"/>
        <v>4.3859649122807032E-3</v>
      </c>
      <c r="AQ405" s="1">
        <f t="shared" si="187"/>
        <v>1.0076301359623119E-2</v>
      </c>
      <c r="AR405" s="1">
        <f t="shared" si="169"/>
        <v>2.3149261592506919E-2</v>
      </c>
      <c r="AS405" s="1">
        <f t="shared" si="177"/>
        <v>5.3183037421416487E-2</v>
      </c>
      <c r="AT405" s="1">
        <f t="shared" si="185"/>
        <v>0.12218251846832767</v>
      </c>
      <c r="AU405" s="1">
        <f t="shared" ref="AU405:AU436" si="200">$C$11*(EXP(-$C$7*($D405-($AU$14-1)*$C$3))-EXP(-$C$5*($D405-($AU$14-1)*$C$3)))</f>
        <v>0</v>
      </c>
    </row>
    <row r="406" spans="1:48" x14ac:dyDescent="0.2">
      <c r="A406">
        <v>392</v>
      </c>
      <c r="B406">
        <f t="shared" si="188"/>
        <v>39</v>
      </c>
      <c r="C406">
        <f t="shared" si="189"/>
        <v>1</v>
      </c>
      <c r="D406">
        <f t="shared" si="190"/>
        <v>938.66666666666674</v>
      </c>
      <c r="E406">
        <f t="shared" si="191"/>
        <v>-638.66666666666674</v>
      </c>
      <c r="F406" t="e">
        <f t="shared" si="192"/>
        <v>#N/A</v>
      </c>
      <c r="G406" t="e">
        <f t="shared" si="193"/>
        <v>#N/A</v>
      </c>
      <c r="H406">
        <f t="shared" si="194"/>
        <v>2.0888343331212434E-15</v>
      </c>
      <c r="I406">
        <f t="shared" si="145"/>
        <v>4.7988811246354021E-15</v>
      </c>
      <c r="J406">
        <f t="shared" si="152"/>
        <v>1.1024933707390016E-14</v>
      </c>
      <c r="K406">
        <f t="shared" si="160"/>
        <v>2.5328646427260551E-14</v>
      </c>
      <c r="L406">
        <f t="shared" si="168"/>
        <v>5.818994897059146E-14</v>
      </c>
      <c r="M406">
        <f t="shared" si="176"/>
        <v>1.3368539731975963E-13</v>
      </c>
      <c r="N406">
        <f t="shared" si="184"/>
        <v>3.0712839197666482E-13</v>
      </c>
      <c r="O406">
        <f t="shared" si="199"/>
        <v>7.0559575727295899E-13</v>
      </c>
      <c r="P406">
        <f t="shared" si="150"/>
        <v>1.6210333713446704E-12</v>
      </c>
      <c r="Q406">
        <f t="shared" si="157"/>
        <v>3.7241567341178421E-12</v>
      </c>
      <c r="R406">
        <f t="shared" si="165"/>
        <v>8.5558654284645904E-12</v>
      </c>
      <c r="S406">
        <f t="shared" si="173"/>
        <v>1.9656217086506555E-11</v>
      </c>
      <c r="T406">
        <f t="shared" si="181"/>
        <v>4.5158128465469395E-11</v>
      </c>
      <c r="U406">
        <f t="shared" si="196"/>
        <v>1.0374613576605896E-10</v>
      </c>
      <c r="V406">
        <f t="shared" si="147"/>
        <v>2.38346030983542E-10</v>
      </c>
      <c r="W406">
        <f t="shared" si="154"/>
        <v>5.475753874217342E-10</v>
      </c>
      <c r="X406">
        <f t="shared" si="162"/>
        <v>1.2579978935364204E-9</v>
      </c>
      <c r="Y406">
        <f t="shared" si="170"/>
        <v>2.8901202217900425E-9</v>
      </c>
      <c r="Z406">
        <f t="shared" si="178"/>
        <v>6.6397526890277767E-9</v>
      </c>
      <c r="AA406">
        <f t="shared" si="186"/>
        <v>1.5254145982946695E-8</v>
      </c>
      <c r="AB406">
        <f t="shared" si="144"/>
        <v>3.5044824794991002E-8</v>
      </c>
      <c r="AC406">
        <f t="shared" si="151"/>
        <v>8.0511865186330943E-8</v>
      </c>
      <c r="AD406">
        <f t="shared" si="159"/>
        <v>1.8496769419456248E-7</v>
      </c>
      <c r="AE406">
        <f t="shared" si="167"/>
        <v>4.2494417209777718E-7</v>
      </c>
      <c r="AF406">
        <f t="shared" si="175"/>
        <v>9.7626534290858719E-7</v>
      </c>
      <c r="AG406">
        <f t="shared" si="183"/>
        <v>2.2428687868794212E-6</v>
      </c>
      <c r="AH406">
        <f t="shared" si="198"/>
        <v>5.1527593719251736E-6</v>
      </c>
      <c r="AI406">
        <f t="shared" si="174"/>
        <v>1.1837932428452007E-5</v>
      </c>
      <c r="AJ406">
        <f t="shared" si="182"/>
        <v>2.7196427014257753E-5</v>
      </c>
      <c r="AK406">
        <f t="shared" si="197"/>
        <v>6.2480981946149621E-5</v>
      </c>
      <c r="AL406">
        <f t="shared" si="172"/>
        <v>1.435436023602829E-4</v>
      </c>
      <c r="AM406">
        <f t="shared" si="180"/>
        <v>3.29776599803211E-4</v>
      </c>
      <c r="AN406">
        <f t="shared" si="195"/>
        <v>7.5762767542092804E-4</v>
      </c>
      <c r="AO406">
        <f t="shared" si="171"/>
        <v>1.7405713289124955E-3</v>
      </c>
      <c r="AP406">
        <f t="shared" si="179"/>
        <v>3.998782844553574E-3</v>
      </c>
      <c r="AQ406">
        <f t="shared" si="187"/>
        <v>9.1867905510581074E-3</v>
      </c>
      <c r="AR406">
        <f t="shared" si="169"/>
        <v>2.1105702387405507E-2</v>
      </c>
      <c r="AS406">
        <f t="shared" si="177"/>
        <v>4.8488171226939228E-2</v>
      </c>
      <c r="AT406">
        <f t="shared" si="185"/>
        <v>0.11139656241541207</v>
      </c>
      <c r="AU406">
        <f t="shared" si="200"/>
        <v>0.21171434591476873</v>
      </c>
    </row>
    <row r="407" spans="1:48" x14ac:dyDescent="0.2">
      <c r="A407">
        <v>393</v>
      </c>
      <c r="B407">
        <f t="shared" si="188"/>
        <v>39</v>
      </c>
      <c r="C407">
        <f t="shared" si="189"/>
        <v>2</v>
      </c>
      <c r="D407">
        <f t="shared" si="190"/>
        <v>941.33333333333326</v>
      </c>
      <c r="E407">
        <f t="shared" si="191"/>
        <v>-641.33333333333326</v>
      </c>
      <c r="F407" t="e">
        <f t="shared" si="192"/>
        <v>#N/A</v>
      </c>
      <c r="G407" t="e">
        <f t="shared" si="193"/>
        <v>#N/A</v>
      </c>
      <c r="H407">
        <f t="shared" si="194"/>
        <v>1.9044372363791453E-15</v>
      </c>
      <c r="I407">
        <f t="shared" si="145"/>
        <v>4.375247841247663E-15</v>
      </c>
      <c r="J407">
        <f t="shared" si="152"/>
        <v>1.0051679995891039E-14</v>
      </c>
      <c r="K407">
        <f t="shared" si="160"/>
        <v>2.3092696552473285E-14</v>
      </c>
      <c r="L407">
        <f t="shared" si="168"/>
        <v>5.3053085084543534E-14</v>
      </c>
      <c r="M407">
        <f t="shared" si="176"/>
        <v>1.2188398312826581E-13</v>
      </c>
      <c r="N407">
        <f t="shared" si="184"/>
        <v>2.8001586183985064E-13</v>
      </c>
      <c r="O407">
        <f t="shared" si="199"/>
        <v>6.433075197370269E-13</v>
      </c>
      <c r="P407">
        <f t="shared" si="150"/>
        <v>1.4779325793582911E-12</v>
      </c>
      <c r="Q407">
        <f t="shared" si="157"/>
        <v>3.3953974454107761E-12</v>
      </c>
      <c r="R407">
        <f t="shared" si="165"/>
        <v>7.8005749202089874E-12</v>
      </c>
      <c r="S407">
        <f t="shared" si="173"/>
        <v>1.7921015157750386E-11</v>
      </c>
      <c r="T407">
        <f t="shared" si="181"/>
        <v>4.1171681263169599E-11</v>
      </c>
      <c r="U407">
        <f t="shared" si="196"/>
        <v>9.4587685078930344E-11</v>
      </c>
      <c r="V407">
        <f t="shared" si="147"/>
        <v>2.173054365062898E-10</v>
      </c>
      <c r="W407">
        <f t="shared" si="154"/>
        <v>4.992367948933754E-10</v>
      </c>
      <c r="X407">
        <f t="shared" si="162"/>
        <v>1.1469449700960251E-9</v>
      </c>
      <c r="Y407">
        <f t="shared" si="170"/>
        <v>2.6349876008428556E-9</v>
      </c>
      <c r="Z407">
        <f t="shared" si="178"/>
        <v>6.0536118450515453E-9</v>
      </c>
      <c r="AA407">
        <f t="shared" si="186"/>
        <v>1.3907547936402554E-8</v>
      </c>
      <c r="AB407">
        <f t="shared" ref="AB407:AB464" si="201">$C$11*(EXP(-$C$7*($D407-($AB$14-1)*$C$3))-EXP(-$C$5*($D407-($AB$14-1)*$C$3)))</f>
        <v>3.1951154873176046E-8</v>
      </c>
      <c r="AC407">
        <f t="shared" si="151"/>
        <v>7.340447808614566E-8</v>
      </c>
      <c r="AD407">
        <f t="shared" si="159"/>
        <v>1.6863920645394284E-7</v>
      </c>
      <c r="AE407">
        <f t="shared" si="167"/>
        <v>3.8743115808329911E-7</v>
      </c>
      <c r="AF407">
        <f t="shared" si="175"/>
        <v>8.9008306792976397E-7</v>
      </c>
      <c r="AG407">
        <f t="shared" si="183"/>
        <v>2.0448739118832644E-6</v>
      </c>
      <c r="AH407">
        <f t="shared" si="198"/>
        <v>4.6978865975133163E-6</v>
      </c>
      <c r="AI407">
        <f t="shared" si="174"/>
        <v>1.079290921305233E-5</v>
      </c>
      <c r="AJ407">
        <f t="shared" si="182"/>
        <v>2.4795594117331113E-5</v>
      </c>
      <c r="AK407">
        <f t="shared" si="197"/>
        <v>5.6965316347504813E-5</v>
      </c>
      <c r="AL407">
        <f t="shared" si="172"/>
        <v>1.30871930360529E-4</v>
      </c>
      <c r="AM407">
        <f t="shared" si="180"/>
        <v>3.0066474224085241E-4</v>
      </c>
      <c r="AN407">
        <f t="shared" si="195"/>
        <v>6.9074618963534942E-4</v>
      </c>
      <c r="AO407">
        <f t="shared" si="171"/>
        <v>1.5869180235091906E-3</v>
      </c>
      <c r="AP407">
        <f t="shared" si="179"/>
        <v>3.6457802462403067E-3</v>
      </c>
      <c r="AQ407">
        <f t="shared" si="187"/>
        <v>8.3758035430738526E-3</v>
      </c>
      <c r="AR407">
        <f t="shared" ref="AR407:AR438" si="202">$C$11*(EXP(-$C$7*($D407-($AR$14-1)*$C$3))-EXP(-$C$5*($D407-($AR$14-1)*$C$3)))</f>
        <v>1.9242543503414547E-2</v>
      </c>
      <c r="AS407">
        <f t="shared" si="177"/>
        <v>4.4207756136662314E-2</v>
      </c>
      <c r="AT407">
        <f t="shared" si="185"/>
        <v>0.10156275308960366</v>
      </c>
      <c r="AU407">
        <f t="shared" si="200"/>
        <v>0.22636765044372925</v>
      </c>
    </row>
    <row r="408" spans="1:48" x14ac:dyDescent="0.2">
      <c r="A408">
        <v>394</v>
      </c>
      <c r="B408">
        <f t="shared" si="188"/>
        <v>39</v>
      </c>
      <c r="C408">
        <f t="shared" si="189"/>
        <v>3</v>
      </c>
      <c r="D408">
        <f t="shared" si="190"/>
        <v>944</v>
      </c>
      <c r="E408">
        <f t="shared" si="191"/>
        <v>-644</v>
      </c>
      <c r="F408" t="e">
        <f t="shared" si="192"/>
        <v>#N/A</v>
      </c>
      <c r="G408" t="e">
        <f t="shared" si="193"/>
        <v>#N/A</v>
      </c>
      <c r="H408">
        <f t="shared" si="194"/>
        <v>1.7363182564545292E-15</v>
      </c>
      <c r="I408">
        <f t="shared" si="145"/>
        <v>3.9890118498812766E-15</v>
      </c>
      <c r="J408">
        <f t="shared" si="152"/>
        <v>9.1643427000446034E-15</v>
      </c>
      <c r="K408">
        <f t="shared" si="160"/>
        <v>2.1054130768340649E-14</v>
      </c>
      <c r="L408">
        <f t="shared" si="168"/>
        <v>4.8369690758970725E-14</v>
      </c>
      <c r="M408">
        <f t="shared" si="176"/>
        <v>1.1112436841308993E-13</v>
      </c>
      <c r="N408">
        <f t="shared" si="184"/>
        <v>2.552967583924018E-13</v>
      </c>
      <c r="O408">
        <f t="shared" si="199"/>
        <v>5.8651793280285502E-13</v>
      </c>
      <c r="P408">
        <f t="shared" si="150"/>
        <v>1.3474643691737975E-12</v>
      </c>
      <c r="Q408">
        <f t="shared" si="157"/>
        <v>3.0956602085741175E-12</v>
      </c>
      <c r="R408">
        <f t="shared" si="165"/>
        <v>7.1119595784377348E-12</v>
      </c>
      <c r="S408">
        <f t="shared" si="173"/>
        <v>1.6338992537113667E-11</v>
      </c>
      <c r="T408">
        <f t="shared" si="181"/>
        <v>3.7537147699382605E-11</v>
      </c>
      <c r="U408">
        <f t="shared" si="196"/>
        <v>8.6237719627123077E-11</v>
      </c>
      <c r="V408">
        <f t="shared" si="147"/>
        <v>1.981222533487436E-10</v>
      </c>
      <c r="W408">
        <f t="shared" si="154"/>
        <v>4.5516541302001529E-10</v>
      </c>
      <c r="X408">
        <f t="shared" si="162"/>
        <v>1.0456955223752753E-9</v>
      </c>
      <c r="Y408">
        <f t="shared" si="170"/>
        <v>2.402377452760488E-9</v>
      </c>
      <c r="Z408">
        <f t="shared" si="178"/>
        <v>5.5192140561358803E-9</v>
      </c>
      <c r="AA408">
        <f t="shared" si="186"/>
        <v>1.2679824214319598E-8</v>
      </c>
      <c r="AB408">
        <f t="shared" si="201"/>
        <v>2.9130586433280992E-8</v>
      </c>
      <c r="AC408">
        <f t="shared" si="151"/>
        <v>6.6924513432017646E-8</v>
      </c>
      <c r="AD408">
        <f t="shared" si="159"/>
        <v>1.5375215697667134E-7</v>
      </c>
      <c r="AE408">
        <f t="shared" si="167"/>
        <v>3.532296995926965E-7</v>
      </c>
      <c r="AF408">
        <f t="shared" si="175"/>
        <v>8.1150874971645335E-7</v>
      </c>
      <c r="AG408">
        <f t="shared" si="183"/>
        <v>1.8643575317299811E-6</v>
      </c>
      <c r="AH408">
        <f t="shared" si="198"/>
        <v>4.2831688596491243E-6</v>
      </c>
      <c r="AI408">
        <f t="shared" si="174"/>
        <v>9.8401380465069519E-6</v>
      </c>
      <c r="AJ408">
        <f t="shared" si="182"/>
        <v>2.2606700773932549E-5</v>
      </c>
      <c r="AK408">
        <f t="shared" si="197"/>
        <v>5.1936559981853035E-5</v>
      </c>
      <c r="AL408">
        <f t="shared" si="172"/>
        <v>1.1931888203071885E-4</v>
      </c>
      <c r="AM408">
        <f t="shared" si="180"/>
        <v>2.7412280701754406E-4</v>
      </c>
      <c r="AN408">
        <f t="shared" si="195"/>
        <v>6.297688349764446E-4</v>
      </c>
      <c r="AO408">
        <f t="shared" si="171"/>
        <v>1.4468288495316827E-3</v>
      </c>
      <c r="AP408">
        <f t="shared" si="179"/>
        <v>3.3239398388385934E-3</v>
      </c>
      <c r="AQ408">
        <f t="shared" si="187"/>
        <v>7.6364084499660045E-3</v>
      </c>
      <c r="AR408">
        <f t="shared" si="202"/>
        <v>1.7543859649122806E-2</v>
      </c>
      <c r="AS408">
        <f t="shared" si="177"/>
        <v>4.0305205438492468E-2</v>
      </c>
      <c r="AT408">
        <f t="shared" si="185"/>
        <v>9.2597046304671707E-2</v>
      </c>
      <c r="AU408">
        <f t="shared" si="200"/>
        <v>0.21163565845759974</v>
      </c>
    </row>
    <row r="409" spans="1:48" x14ac:dyDescent="0.2">
      <c r="A409">
        <v>395</v>
      </c>
      <c r="B409">
        <f t="shared" si="188"/>
        <v>39</v>
      </c>
      <c r="C409">
        <f t="shared" si="189"/>
        <v>4</v>
      </c>
      <c r="D409">
        <f t="shared" si="190"/>
        <v>946.66666666666663</v>
      </c>
      <c r="E409">
        <f t="shared" si="191"/>
        <v>-646.66666666666663</v>
      </c>
      <c r="F409" t="e">
        <f t="shared" si="192"/>
        <v>#N/A</v>
      </c>
      <c r="G409" t="e">
        <f t="shared" si="193"/>
        <v>#N/A</v>
      </c>
      <c r="H409">
        <f t="shared" si="194"/>
        <v>1.5830404017037896E-15</v>
      </c>
      <c r="I409">
        <f t="shared" ref="I409:I464" si="203">$C$11*(EXP(-$C$7*($D409-($I$14-1)*$C$3))-EXP(-$C$5*($D409-($I$14-1)*$C$3)))</f>
        <v>3.6368718106619773E-15</v>
      </c>
      <c r="J409">
        <f t="shared" si="152"/>
        <v>8.3553373324850036E-15</v>
      </c>
      <c r="K409">
        <f t="shared" si="160"/>
        <v>1.9195524498541678E-14</v>
      </c>
      <c r="L409">
        <f t="shared" si="168"/>
        <v>4.4099734829560234E-14</v>
      </c>
      <c r="M409">
        <f t="shared" si="176"/>
        <v>1.0131458570904258E-13</v>
      </c>
      <c r="N409">
        <f t="shared" si="184"/>
        <v>2.3275979588236665E-13</v>
      </c>
      <c r="O409">
        <f t="shared" si="199"/>
        <v>5.3474158927904054E-13</v>
      </c>
      <c r="P409">
        <f t="shared" si="150"/>
        <v>1.2285135679066682E-12</v>
      </c>
      <c r="Q409">
        <f t="shared" si="157"/>
        <v>2.8223830290918461E-12</v>
      </c>
      <c r="R409">
        <f t="shared" si="165"/>
        <v>6.4841334853787052E-12</v>
      </c>
      <c r="S409">
        <f t="shared" si="173"/>
        <v>1.489662693647142E-11</v>
      </c>
      <c r="T409">
        <f t="shared" si="181"/>
        <v>3.4223461713858491E-11</v>
      </c>
      <c r="U409">
        <f t="shared" si="196"/>
        <v>7.8624868346026531E-11</v>
      </c>
      <c r="V409">
        <f t="shared" si="147"/>
        <v>1.8063251386187825E-10</v>
      </c>
      <c r="W409">
        <f t="shared" si="154"/>
        <v>4.1498454306423739E-10</v>
      </c>
      <c r="X409">
        <f t="shared" si="162"/>
        <v>9.5338412393417152E-10</v>
      </c>
      <c r="Y409">
        <f t="shared" si="170"/>
        <v>2.1903015496869447E-9</v>
      </c>
      <c r="Z409">
        <f t="shared" si="178"/>
        <v>5.0319915741456996E-9</v>
      </c>
      <c r="AA409">
        <f t="shared" si="186"/>
        <v>1.1560480887160213E-8</v>
      </c>
      <c r="AB409">
        <f t="shared" si="201"/>
        <v>2.6559010756111206E-8</v>
      </c>
      <c r="AC409">
        <f t="shared" si="151"/>
        <v>6.1016583931787004E-8</v>
      </c>
      <c r="AD409">
        <f t="shared" si="159"/>
        <v>1.4017929917996454E-7</v>
      </c>
      <c r="AE409">
        <f t="shared" si="167"/>
        <v>3.2204746074532494E-7</v>
      </c>
      <c r="AF409">
        <f t="shared" si="175"/>
        <v>7.3987077677825417E-7</v>
      </c>
      <c r="AG409">
        <f t="shared" si="183"/>
        <v>1.6997766883911151E-6</v>
      </c>
      <c r="AH409">
        <f t="shared" si="198"/>
        <v>3.905061371634364E-6</v>
      </c>
      <c r="AI409">
        <f t="shared" si="174"/>
        <v>8.9714751475177185E-6</v>
      </c>
      <c r="AJ409">
        <f t="shared" si="182"/>
        <v>2.0611037487700776E-5</v>
      </c>
      <c r="AK409">
        <f t="shared" si="197"/>
        <v>4.7351729713808206E-5</v>
      </c>
      <c r="AL409">
        <f t="shared" si="172"/>
        <v>1.0878570805703143E-4</v>
      </c>
      <c r="AM409">
        <f t="shared" si="180"/>
        <v>2.499239277845994E-4</v>
      </c>
      <c r="AN409">
        <f t="shared" si="195"/>
        <v>5.7417440944113431E-4</v>
      </c>
      <c r="AO409">
        <f t="shared" ref="AO409:AO440" si="204">$C$11*(EXP(-$C$7*($D409-($AO$14-1)*$C$3))-EXP(-$C$5*($D409-($AO$14-1)*$C$3)))</f>
        <v>1.319106399212849E-3</v>
      </c>
      <c r="AP409">
        <f t="shared" si="179"/>
        <v>3.0305107016837239E-3</v>
      </c>
      <c r="AQ409">
        <f t="shared" si="187"/>
        <v>6.9622853156500082E-3</v>
      </c>
      <c r="AR409">
        <f t="shared" si="202"/>
        <v>1.5995131378214355E-2</v>
      </c>
      <c r="AS409">
        <f t="shared" si="177"/>
        <v>3.6747162204232561E-2</v>
      </c>
      <c r="AT409">
        <f t="shared" si="185"/>
        <v>8.442280953932943E-2</v>
      </c>
      <c r="AU409">
        <f t="shared" si="200"/>
        <v>0.19377999836034945</v>
      </c>
    </row>
    <row r="410" spans="1:48" x14ac:dyDescent="0.2">
      <c r="A410">
        <v>396</v>
      </c>
      <c r="B410">
        <f t="shared" si="188"/>
        <v>39</v>
      </c>
      <c r="C410">
        <f t="shared" si="189"/>
        <v>5</v>
      </c>
      <c r="D410">
        <f t="shared" si="190"/>
        <v>949.33333333333337</v>
      </c>
      <c r="E410">
        <f t="shared" si="191"/>
        <v>-649.33333333333337</v>
      </c>
      <c r="F410" t="e">
        <f t="shared" si="192"/>
        <v>#N/A</v>
      </c>
      <c r="G410" t="e">
        <f t="shared" si="193"/>
        <v>#N/A</v>
      </c>
      <c r="H410">
        <f t="shared" si="194"/>
        <v>1.4432935345295697E-15</v>
      </c>
      <c r="I410">
        <f t="shared" si="203"/>
        <v>3.3158178177839579E-15</v>
      </c>
      <c r="J410">
        <f t="shared" si="152"/>
        <v>7.617748945516583E-15</v>
      </c>
      <c r="K410">
        <f t="shared" si="160"/>
        <v>1.7500991364990595E-14</v>
      </c>
      <c r="L410">
        <f t="shared" si="168"/>
        <v>4.0206719983564023E-14</v>
      </c>
      <c r="M410">
        <f t="shared" si="176"/>
        <v>9.2370786209892826E-14</v>
      </c>
      <c r="N410">
        <f t="shared" si="184"/>
        <v>2.1221234033817343E-13</v>
      </c>
      <c r="O410">
        <f t="shared" si="199"/>
        <v>4.875359325130598E-13</v>
      </c>
      <c r="P410">
        <f t="shared" si="150"/>
        <v>1.1200634473593949E-12</v>
      </c>
      <c r="Q410">
        <f t="shared" si="157"/>
        <v>2.5732300789480898E-12</v>
      </c>
      <c r="R410">
        <f t="shared" si="165"/>
        <v>5.9117303174331239E-12</v>
      </c>
      <c r="S410">
        <f t="shared" si="173"/>
        <v>1.3581589781643058E-11</v>
      </c>
      <c r="T410">
        <f t="shared" si="181"/>
        <v>3.1202299680835846E-11</v>
      </c>
      <c r="U410">
        <f t="shared" si="196"/>
        <v>7.1684060631001298E-11</v>
      </c>
      <c r="V410">
        <f t="shared" si="147"/>
        <v>1.6468672505267783E-10</v>
      </c>
      <c r="W410">
        <f t="shared" si="154"/>
        <v>3.7835074031572008E-10</v>
      </c>
      <c r="X410">
        <f t="shared" si="162"/>
        <v>8.692217460251561E-10</v>
      </c>
      <c r="Y410">
        <f t="shared" si="170"/>
        <v>1.996947179573495E-9</v>
      </c>
      <c r="Z410">
        <f t="shared" si="178"/>
        <v>4.5877798803840855E-9</v>
      </c>
      <c r="AA410">
        <f t="shared" si="186"/>
        <v>1.0539950403371387E-8</v>
      </c>
      <c r="AB410">
        <f t="shared" si="201"/>
        <v>2.4214447380206099E-8</v>
      </c>
      <c r="AC410">
        <f t="shared" si="151"/>
        <v>5.5630191745610023E-8</v>
      </c>
      <c r="AD410">
        <f t="shared" si="159"/>
        <v>1.2780461949270376E-7</v>
      </c>
      <c r="AE410">
        <f t="shared" si="167"/>
        <v>2.936179123445811E-7</v>
      </c>
      <c r="AF410">
        <f t="shared" si="175"/>
        <v>6.7455682581576795E-7</v>
      </c>
      <c r="AG410">
        <f t="shared" si="183"/>
        <v>1.5497246323331882E-6</v>
      </c>
      <c r="AH410">
        <f t="shared" si="198"/>
        <v>3.5603322717190373E-6</v>
      </c>
      <c r="AI410">
        <f t="shared" si="174"/>
        <v>8.1794956475330304E-6</v>
      </c>
      <c r="AJ410">
        <f t="shared" si="182"/>
        <v>1.8791546390053201E-5</v>
      </c>
      <c r="AK410">
        <f t="shared" si="197"/>
        <v>4.3171636852209169E-5</v>
      </c>
      <c r="AL410">
        <f t="shared" si="172"/>
        <v>9.9182376469324112E-5</v>
      </c>
      <c r="AM410">
        <f t="shared" si="180"/>
        <v>2.2786126539001828E-4</v>
      </c>
      <c r="AN410">
        <f t="shared" si="195"/>
        <v>5.2348772144211373E-4</v>
      </c>
      <c r="AO410">
        <f t="shared" si="204"/>
        <v>1.2026589689634042E-3</v>
      </c>
      <c r="AP410">
        <f t="shared" si="179"/>
        <v>2.762984758541386E-3</v>
      </c>
      <c r="AQ410">
        <f t="shared" si="187"/>
        <v>6.347672094036738E-3</v>
      </c>
      <c r="AR410">
        <f t="shared" si="202"/>
        <v>1.4583120984961173E-2</v>
      </c>
      <c r="AS410">
        <f t="shared" si="177"/>
        <v>3.3503214172295286E-2</v>
      </c>
      <c r="AT410">
        <f t="shared" si="185"/>
        <v>7.6970174012036846E-2</v>
      </c>
      <c r="AU410">
        <f t="shared" si="200"/>
        <v>0.17680382811963441</v>
      </c>
    </row>
    <row r="411" spans="1:48" x14ac:dyDescent="0.2">
      <c r="A411">
        <v>397</v>
      </c>
      <c r="B411">
        <f t="shared" si="188"/>
        <v>39</v>
      </c>
      <c r="C411">
        <f t="shared" si="189"/>
        <v>6</v>
      </c>
      <c r="D411">
        <f t="shared" si="190"/>
        <v>952</v>
      </c>
      <c r="E411">
        <f t="shared" si="191"/>
        <v>-652</v>
      </c>
      <c r="F411" t="e">
        <f t="shared" si="192"/>
        <v>#N/A</v>
      </c>
      <c r="G411" t="e">
        <f t="shared" si="193"/>
        <v>#N/A</v>
      </c>
      <c r="H411">
        <f t="shared" si="194"/>
        <v>1.3158831730212854E-15</v>
      </c>
      <c r="I411">
        <f t="shared" si="203"/>
        <v>3.0231056724356695E-15</v>
      </c>
      <c r="J411">
        <f t="shared" si="152"/>
        <v>6.9452730258181194E-15</v>
      </c>
      <c r="K411">
        <f t="shared" si="160"/>
        <v>1.595604739952511E-14</v>
      </c>
      <c r="L411">
        <f t="shared" si="168"/>
        <v>3.6657370800178426E-14</v>
      </c>
      <c r="M411">
        <f t="shared" si="176"/>
        <v>8.4216523073362607E-14</v>
      </c>
      <c r="N411">
        <f t="shared" si="184"/>
        <v>1.9347876303588297E-13</v>
      </c>
      <c r="O411">
        <f t="shared" si="199"/>
        <v>4.4449747365235984E-13</v>
      </c>
      <c r="P411">
        <f t="shared" si="150"/>
        <v>1.0211870335696038E-12</v>
      </c>
      <c r="Q411">
        <f t="shared" si="157"/>
        <v>2.346071731211412E-12</v>
      </c>
      <c r="R411">
        <f t="shared" si="165"/>
        <v>5.3898574766951907E-12</v>
      </c>
      <c r="S411">
        <f t="shared" si="173"/>
        <v>1.2382640834296472E-11</v>
      </c>
      <c r="T411">
        <f t="shared" si="181"/>
        <v>2.8447838313750943E-11</v>
      </c>
      <c r="U411">
        <f t="shared" si="196"/>
        <v>6.5355970148454668E-11</v>
      </c>
      <c r="V411">
        <f t="shared" ref="V411:V464" si="205">$C$11*(EXP(-$C$7*($D411-($V$14-1)*$C$3))-EXP(-$C$5*($D411-($V$14-1)*$C$3)))</f>
        <v>1.5014859079753045E-10</v>
      </c>
      <c r="W411">
        <f t="shared" si="154"/>
        <v>3.4495087850849236E-10</v>
      </c>
      <c r="X411">
        <f t="shared" si="162"/>
        <v>7.924890133949747E-10</v>
      </c>
      <c r="Y411">
        <f t="shared" si="170"/>
        <v>1.8206616520800614E-9</v>
      </c>
      <c r="Z411">
        <f t="shared" si="178"/>
        <v>4.182782089501102E-9</v>
      </c>
      <c r="AA411">
        <f t="shared" si="186"/>
        <v>9.6095098110419535E-9</v>
      </c>
      <c r="AB411">
        <f t="shared" si="201"/>
        <v>2.2076856224543524E-8</v>
      </c>
      <c r="AC411">
        <f t="shared" si="151"/>
        <v>5.07192968572784E-8</v>
      </c>
      <c r="AD411">
        <f t="shared" si="159"/>
        <v>1.1652234573312398E-7</v>
      </c>
      <c r="AE411">
        <f t="shared" si="167"/>
        <v>2.6769805372807064E-7</v>
      </c>
      <c r="AF411">
        <f t="shared" si="175"/>
        <v>6.1500862790668418E-7</v>
      </c>
      <c r="AG411">
        <f t="shared" si="183"/>
        <v>1.4129187983707839E-6</v>
      </c>
      <c r="AH411">
        <f t="shared" si="198"/>
        <v>3.2460349988658138E-6</v>
      </c>
      <c r="AI411">
        <f t="shared" si="174"/>
        <v>7.4574301269199262E-6</v>
      </c>
      <c r="AJ411">
        <f t="shared" si="182"/>
        <v>1.7132675438596497E-5</v>
      </c>
      <c r="AK411">
        <f t="shared" si="197"/>
        <v>3.9360552186027815E-5</v>
      </c>
      <c r="AL411">
        <f t="shared" ref="AL411:AL442" si="206">$C$11*(EXP(-$C$7*($D411-($AL$14-1)*$C$3))-EXP(-$C$5*($D411-($AL$14-1)*$C$3)))</f>
        <v>9.0426803095730208E-5</v>
      </c>
      <c r="AM411">
        <f t="shared" si="180"/>
        <v>2.0774623992741217E-4</v>
      </c>
      <c r="AN411">
        <f t="shared" si="195"/>
        <v>4.7727552812287512E-4</v>
      </c>
      <c r="AO411">
        <f t="shared" si="204"/>
        <v>1.0964912280701756E-3</v>
      </c>
      <c r="AP411">
        <f t="shared" si="179"/>
        <v>2.5190753399057793E-3</v>
      </c>
      <c r="AQ411">
        <f t="shared" si="187"/>
        <v>5.7873153981267316E-3</v>
      </c>
      <c r="AR411">
        <f t="shared" si="202"/>
        <v>1.329575935535437E-2</v>
      </c>
      <c r="AS411">
        <f t="shared" si="177"/>
        <v>3.0545633799864007E-2</v>
      </c>
      <c r="AT411">
        <f t="shared" si="185"/>
        <v>7.0175438596235928E-2</v>
      </c>
      <c r="AU411">
        <f t="shared" si="200"/>
        <v>0.16121653858511018</v>
      </c>
    </row>
    <row r="412" spans="1:48" x14ac:dyDescent="0.2">
      <c r="A412">
        <v>398</v>
      </c>
      <c r="B412">
        <f t="shared" si="188"/>
        <v>39</v>
      </c>
      <c r="C412">
        <f t="shared" si="189"/>
        <v>7</v>
      </c>
      <c r="D412">
        <f t="shared" si="190"/>
        <v>954.66666666666674</v>
      </c>
      <c r="E412">
        <f t="shared" si="191"/>
        <v>-654.66666666666674</v>
      </c>
      <c r="F412" t="e">
        <f t="shared" si="192"/>
        <v>#N/A</v>
      </c>
      <c r="G412" t="e">
        <f t="shared" si="193"/>
        <v>#N/A</v>
      </c>
      <c r="H412">
        <f t="shared" si="194"/>
        <v>1.1997202811588503E-15</v>
      </c>
      <c r="I412">
        <f t="shared" si="203"/>
        <v>2.7562334268474937E-15</v>
      </c>
      <c r="J412">
        <f t="shared" si="152"/>
        <v>6.332161606815137E-15</v>
      </c>
      <c r="K412">
        <f t="shared" si="160"/>
        <v>1.4547487242647859E-14</v>
      </c>
      <c r="L412">
        <f t="shared" si="168"/>
        <v>3.3421349329939907E-14</v>
      </c>
      <c r="M412">
        <f t="shared" si="176"/>
        <v>7.6782097994166459E-14</v>
      </c>
      <c r="N412">
        <f t="shared" si="184"/>
        <v>1.7639893931824033E-13</v>
      </c>
      <c r="O412">
        <f t="shared" si="199"/>
        <v>4.0525834283616751E-13</v>
      </c>
      <c r="P412">
        <f t="shared" si="150"/>
        <v>9.3103918352946013E-13</v>
      </c>
      <c r="Q412">
        <f t="shared" si="157"/>
        <v>2.1389663571161472E-12</v>
      </c>
      <c r="R412">
        <f t="shared" si="165"/>
        <v>4.914054271626638E-12</v>
      </c>
      <c r="S412">
        <f t="shared" si="173"/>
        <v>1.1289532116367347E-11</v>
      </c>
      <c r="T412">
        <f t="shared" si="181"/>
        <v>2.5936533941514733E-11</v>
      </c>
      <c r="U412">
        <f t="shared" si="196"/>
        <v>5.9586507745885487E-11</v>
      </c>
      <c r="V412">
        <f t="shared" si="205"/>
        <v>1.368938468554335E-10</v>
      </c>
      <c r="W412">
        <f t="shared" si="154"/>
        <v>3.1449947338410499E-10</v>
      </c>
      <c r="X412">
        <f t="shared" si="162"/>
        <v>7.2253005544751053E-10</v>
      </c>
      <c r="Y412">
        <f t="shared" si="170"/>
        <v>1.659938172256944E-9</v>
      </c>
      <c r="Z412">
        <f t="shared" si="178"/>
        <v>3.8135364957366728E-9</v>
      </c>
      <c r="AA412">
        <f t="shared" si="186"/>
        <v>8.7612061987477489E-9</v>
      </c>
      <c r="AB412">
        <f t="shared" si="201"/>
        <v>2.0127966296582732E-8</v>
      </c>
      <c r="AC412">
        <f t="shared" si="151"/>
        <v>4.62419235486407E-8</v>
      </c>
      <c r="AD412">
        <f t="shared" si="159"/>
        <v>1.0623604302444447E-7</v>
      </c>
      <c r="AE412">
        <f t="shared" si="167"/>
        <v>2.440663357271468E-7</v>
      </c>
      <c r="AF412">
        <f t="shared" si="175"/>
        <v>5.6071719671985519E-7</v>
      </c>
      <c r="AG412">
        <f t="shared" si="183"/>
        <v>1.2881898429812932E-6</v>
      </c>
      <c r="AH412">
        <f t="shared" si="198"/>
        <v>2.9594831071130014E-6</v>
      </c>
      <c r="AI412">
        <f t="shared" si="174"/>
        <v>6.7991067535644374E-6</v>
      </c>
      <c r="AJ412">
        <f t="shared" si="182"/>
        <v>1.5620245486537402E-5</v>
      </c>
      <c r="AK412">
        <f t="shared" si="197"/>
        <v>3.5885900590070752E-5</v>
      </c>
      <c r="AL412">
        <f t="shared" si="206"/>
        <v>8.2444149950802804E-5</v>
      </c>
      <c r="AM412">
        <f t="shared" si="180"/>
        <v>1.8940691885523198E-4</v>
      </c>
      <c r="AN412">
        <f t="shared" si="195"/>
        <v>4.3514283222812383E-4</v>
      </c>
      <c r="AO412">
        <f t="shared" si="204"/>
        <v>9.9969571113839328E-4</v>
      </c>
      <c r="AP412">
        <f t="shared" si="179"/>
        <v>2.2966976377645273E-3</v>
      </c>
      <c r="AQ412">
        <f t="shared" si="187"/>
        <v>5.276425596851376E-3</v>
      </c>
      <c r="AR412">
        <f t="shared" si="202"/>
        <v>1.2122042806734849E-2</v>
      </c>
      <c r="AS412">
        <f t="shared" si="177"/>
        <v>2.7849141262599915E-2</v>
      </c>
      <c r="AT412">
        <f t="shared" si="185"/>
        <v>6.3980525512816938E-2</v>
      </c>
      <c r="AU412">
        <f t="shared" si="200"/>
        <v>0.14698797426010388</v>
      </c>
    </row>
    <row r="413" spans="1:48" x14ac:dyDescent="0.2">
      <c r="A413">
        <v>399</v>
      </c>
      <c r="B413">
        <f t="shared" si="188"/>
        <v>39</v>
      </c>
      <c r="C413">
        <f t="shared" si="189"/>
        <v>8</v>
      </c>
      <c r="D413">
        <f t="shared" si="190"/>
        <v>957.33333333333326</v>
      </c>
      <c r="E413">
        <f t="shared" si="191"/>
        <v>-657.33333333333326</v>
      </c>
      <c r="F413" t="e">
        <f t="shared" si="192"/>
        <v>#N/A</v>
      </c>
      <c r="G413" t="e">
        <f t="shared" si="193"/>
        <v>#N/A</v>
      </c>
      <c r="H413">
        <f t="shared" si="194"/>
        <v>1.0938119603119118E-15</v>
      </c>
      <c r="I413">
        <f t="shared" si="203"/>
        <v>2.5129199989727593E-15</v>
      </c>
      <c r="J413">
        <f t="shared" si="152"/>
        <v>5.7731741381183206E-15</v>
      </c>
      <c r="K413">
        <f t="shared" si="160"/>
        <v>1.3263271271135882E-14</v>
      </c>
      <c r="L413">
        <f t="shared" si="168"/>
        <v>3.0470995782066445E-14</v>
      </c>
      <c r="M413">
        <f t="shared" si="176"/>
        <v>7.0003965459962647E-14</v>
      </c>
      <c r="N413">
        <f t="shared" si="184"/>
        <v>1.608268799342567E-13</v>
      </c>
      <c r="O413">
        <f t="shared" si="199"/>
        <v>3.6948314483957272E-13</v>
      </c>
      <c r="P413">
        <f t="shared" si="150"/>
        <v>8.4884936135269685E-13</v>
      </c>
      <c r="Q413">
        <f t="shared" si="157"/>
        <v>1.9501437300522533E-12</v>
      </c>
      <c r="R413">
        <f t="shared" si="165"/>
        <v>4.4802537894375956E-12</v>
      </c>
      <c r="S413">
        <f t="shared" si="173"/>
        <v>1.0292920315792398E-11</v>
      </c>
      <c r="T413">
        <f t="shared" si="181"/>
        <v>2.3646921269732583E-11</v>
      </c>
      <c r="U413">
        <f t="shared" si="196"/>
        <v>5.4326359126572431E-11</v>
      </c>
      <c r="V413">
        <f t="shared" si="205"/>
        <v>1.2480919872334385E-10</v>
      </c>
      <c r="W413">
        <f t="shared" si="154"/>
        <v>2.8673624252400628E-10</v>
      </c>
      <c r="X413">
        <f t="shared" si="162"/>
        <v>6.5874690021071379E-10</v>
      </c>
      <c r="Y413">
        <f t="shared" si="170"/>
        <v>1.5134029612628859E-9</v>
      </c>
      <c r="Z413">
        <f t="shared" si="178"/>
        <v>3.4768869841006376E-9</v>
      </c>
      <c r="AA413">
        <f t="shared" si="186"/>
        <v>7.9877887182940097E-9</v>
      </c>
      <c r="AB413">
        <f t="shared" si="201"/>
        <v>1.8351119521536408E-8</v>
      </c>
      <c r="AC413">
        <f t="shared" si="151"/>
        <v>4.2159801613485702E-8</v>
      </c>
      <c r="AD413">
        <f t="shared" si="159"/>
        <v>9.6857789520824752E-8</v>
      </c>
      <c r="AE413">
        <f t="shared" si="167"/>
        <v>2.2252076698244091E-7</v>
      </c>
      <c r="AF413">
        <f t="shared" si="175"/>
        <v>5.1121847797081694E-7</v>
      </c>
      <c r="AG413">
        <f t="shared" si="183"/>
        <v>1.174471649378331E-6</v>
      </c>
      <c r="AH413">
        <f t="shared" si="198"/>
        <v>2.698227303263082E-6</v>
      </c>
      <c r="AI413">
        <f t="shared" ref="AI413:AI444" si="207">$C$11*(EXP(-$C$7*($D413-($AI$14-1)*$C$3))-EXP(-$C$5*($D413-($AI$14-1)*$C$3)))</f>
        <v>6.1988985293327765E-6</v>
      </c>
      <c r="AJ413">
        <f t="shared" si="182"/>
        <v>1.4241329086876202E-5</v>
      </c>
      <c r="AK413">
        <f t="shared" si="197"/>
        <v>3.2717982590132244E-5</v>
      </c>
      <c r="AL413">
        <f t="shared" si="206"/>
        <v>7.5166185560213088E-5</v>
      </c>
      <c r="AM413">
        <f t="shared" si="180"/>
        <v>1.7268654740883733E-4</v>
      </c>
      <c r="AN413">
        <f t="shared" si="195"/>
        <v>3.9672950587729791E-4</v>
      </c>
      <c r="AO413">
        <f t="shared" si="204"/>
        <v>9.1144506156007744E-4</v>
      </c>
      <c r="AP413">
        <f t="shared" si="179"/>
        <v>2.0939508857684627E-3</v>
      </c>
      <c r="AQ413">
        <f t="shared" si="187"/>
        <v>4.8106358758536359E-3</v>
      </c>
      <c r="AR413">
        <f t="shared" si="202"/>
        <v>1.1051939034165585E-2</v>
      </c>
      <c r="AS413">
        <f t="shared" si="177"/>
        <v>2.5390688376147059E-2</v>
      </c>
      <c r="AT413">
        <f t="shared" si="185"/>
        <v>5.8332483939838579E-2</v>
      </c>
      <c r="AU413">
        <f t="shared" si="200"/>
        <v>0.1340127504531386</v>
      </c>
    </row>
    <row r="414" spans="1:48" x14ac:dyDescent="0.2">
      <c r="A414">
        <v>400</v>
      </c>
      <c r="B414">
        <f t="shared" si="188"/>
        <v>39</v>
      </c>
      <c r="C414">
        <f t="shared" si="189"/>
        <v>9</v>
      </c>
      <c r="D414">
        <f t="shared" si="190"/>
        <v>960</v>
      </c>
      <c r="E414">
        <f t="shared" si="191"/>
        <v>-660</v>
      </c>
      <c r="F414" t="e">
        <f t="shared" si="192"/>
        <v>#N/A</v>
      </c>
      <c r="G414" t="e">
        <f t="shared" si="193"/>
        <v>#N/A</v>
      </c>
      <c r="H414">
        <f t="shared" si="194"/>
        <v>9.9725296247031895E-16</v>
      </c>
      <c r="I414">
        <f t="shared" si="203"/>
        <v>2.2910856750111426E-15</v>
      </c>
      <c r="J414">
        <f t="shared" si="152"/>
        <v>5.2635326920851614E-15</v>
      </c>
      <c r="K414">
        <f t="shared" si="160"/>
        <v>1.209242268974268E-14</v>
      </c>
      <c r="L414">
        <f t="shared" si="168"/>
        <v>2.7781092103272481E-14</v>
      </c>
      <c r="M414">
        <f t="shared" si="176"/>
        <v>6.3824189598100438E-14</v>
      </c>
      <c r="N414">
        <f t="shared" si="184"/>
        <v>1.4662948320071373E-13</v>
      </c>
      <c r="O414">
        <f t="shared" si="199"/>
        <v>3.3686609229345048E-13</v>
      </c>
      <c r="P414">
        <f t="shared" si="150"/>
        <v>7.73915052143532E-13</v>
      </c>
      <c r="Q414">
        <f t="shared" si="157"/>
        <v>1.7779898946094333E-12</v>
      </c>
      <c r="R414">
        <f t="shared" si="165"/>
        <v>4.0847481342784159E-12</v>
      </c>
      <c r="S414">
        <f t="shared" si="173"/>
        <v>9.3842869248456497E-12</v>
      </c>
      <c r="T414">
        <f t="shared" si="181"/>
        <v>2.1559429906780766E-11</v>
      </c>
      <c r="U414">
        <f t="shared" si="196"/>
        <v>4.9530563337185893E-11</v>
      </c>
      <c r="V414">
        <f t="shared" si="205"/>
        <v>1.1379135325500378E-10</v>
      </c>
      <c r="W414">
        <f t="shared" si="154"/>
        <v>2.6142388059381872E-10</v>
      </c>
      <c r="X414">
        <f t="shared" si="162"/>
        <v>6.0059436319012189E-10</v>
      </c>
      <c r="Y414">
        <f t="shared" si="170"/>
        <v>1.3798035140339697E-9</v>
      </c>
      <c r="Z414">
        <f t="shared" si="178"/>
        <v>3.1699560535798992E-9</v>
      </c>
      <c r="AA414">
        <f t="shared" si="186"/>
        <v>7.2826466083202471E-9</v>
      </c>
      <c r="AB414">
        <f t="shared" si="201"/>
        <v>1.6731128358004412E-8</v>
      </c>
      <c r="AC414">
        <f t="shared" si="151"/>
        <v>3.8438039244167821E-8</v>
      </c>
      <c r="AD414">
        <f t="shared" si="159"/>
        <v>8.8307424898174111E-8</v>
      </c>
      <c r="AE414">
        <f t="shared" si="167"/>
        <v>2.0287718742911363E-7</v>
      </c>
      <c r="AF414">
        <f t="shared" si="175"/>
        <v>4.6608938293249603E-7</v>
      </c>
      <c r="AG414">
        <f t="shared" si="183"/>
        <v>1.0707922149122809E-6</v>
      </c>
      <c r="AH414">
        <f t="shared" si="198"/>
        <v>2.4600345116267376E-6</v>
      </c>
      <c r="AI414">
        <f t="shared" si="207"/>
        <v>5.6516751934831363E-6</v>
      </c>
      <c r="AJ414">
        <f t="shared" si="182"/>
        <v>1.2984139995463257E-5</v>
      </c>
      <c r="AK414">
        <f t="shared" si="197"/>
        <v>2.9829720507679708E-5</v>
      </c>
      <c r="AL414">
        <f t="shared" si="206"/>
        <v>6.8530701754386002E-5</v>
      </c>
      <c r="AM414">
        <f t="shared" si="180"/>
        <v>1.5744220874411129E-4</v>
      </c>
      <c r="AN414">
        <f t="shared" si="195"/>
        <v>3.6170721238292089E-4</v>
      </c>
      <c r="AO414">
        <f t="shared" si="204"/>
        <v>8.3098495970964812E-4</v>
      </c>
      <c r="AP414">
        <f t="shared" si="179"/>
        <v>1.9091021124915007E-3</v>
      </c>
      <c r="AQ414">
        <f t="shared" si="187"/>
        <v>4.3859649122807032E-3</v>
      </c>
      <c r="AR414">
        <f t="shared" si="202"/>
        <v>1.0076301359623119E-2</v>
      </c>
      <c r="AS414">
        <f t="shared" si="177"/>
        <v>2.3149261592506919E-2</v>
      </c>
      <c r="AT414">
        <f t="shared" si="185"/>
        <v>5.3183037421416487E-2</v>
      </c>
      <c r="AU414">
        <f t="shared" si="200"/>
        <v>0.12218251846832767</v>
      </c>
    </row>
    <row r="415" spans="1:48" s="1" customFormat="1" x14ac:dyDescent="0.2">
      <c r="A415" s="1">
        <v>401</v>
      </c>
      <c r="B415" s="1">
        <f t="shared" si="188"/>
        <v>40</v>
      </c>
      <c r="C415" s="1">
        <f t="shared" si="189"/>
        <v>0</v>
      </c>
      <c r="D415" s="1">
        <f t="shared" si="190"/>
        <v>960</v>
      </c>
      <c r="E415" s="1">
        <f t="shared" si="191"/>
        <v>-660</v>
      </c>
      <c r="F415" s="1" t="e">
        <f t="shared" si="192"/>
        <v>#N/A</v>
      </c>
      <c r="G415" s="1" t="e">
        <f t="shared" si="193"/>
        <v>#N/A</v>
      </c>
      <c r="H415" s="1">
        <f t="shared" si="194"/>
        <v>9.9725296247031895E-16</v>
      </c>
      <c r="I415" s="1">
        <f t="shared" si="203"/>
        <v>2.2910856750111426E-15</v>
      </c>
      <c r="J415" s="1">
        <f t="shared" si="152"/>
        <v>5.2635326920851614E-15</v>
      </c>
      <c r="K415" s="1">
        <f t="shared" si="160"/>
        <v>1.209242268974268E-14</v>
      </c>
      <c r="L415" s="1">
        <f t="shared" si="168"/>
        <v>2.7781092103272481E-14</v>
      </c>
      <c r="M415" s="1">
        <f t="shared" si="176"/>
        <v>6.3824189598100438E-14</v>
      </c>
      <c r="N415" s="1">
        <f t="shared" si="184"/>
        <v>1.4662948320071373E-13</v>
      </c>
      <c r="O415" s="1">
        <f t="shared" si="199"/>
        <v>3.3686609229345048E-13</v>
      </c>
      <c r="P415" s="1">
        <f t="shared" ref="P415:P464" si="208">$C$11*(EXP(-$C$7*($D415-($P$14-1)*$C$3))-EXP(-$C$5*($D415-($P$14-1)*$C$3)))</f>
        <v>7.73915052143532E-13</v>
      </c>
      <c r="Q415" s="1">
        <f t="shared" si="157"/>
        <v>1.7779898946094333E-12</v>
      </c>
      <c r="R415" s="1">
        <f t="shared" si="165"/>
        <v>4.0847481342784159E-12</v>
      </c>
      <c r="S415" s="1">
        <f t="shared" si="173"/>
        <v>9.3842869248456497E-12</v>
      </c>
      <c r="T415" s="1">
        <f t="shared" si="181"/>
        <v>2.1559429906780766E-11</v>
      </c>
      <c r="U415" s="1">
        <f t="shared" si="196"/>
        <v>4.9530563337185893E-11</v>
      </c>
      <c r="V415" s="1">
        <f t="shared" si="205"/>
        <v>1.1379135325500378E-10</v>
      </c>
      <c r="W415" s="1">
        <f t="shared" si="154"/>
        <v>2.6142388059381872E-10</v>
      </c>
      <c r="X415" s="1">
        <f t="shared" si="162"/>
        <v>6.0059436319012189E-10</v>
      </c>
      <c r="Y415" s="1">
        <f t="shared" si="170"/>
        <v>1.3798035140339697E-9</v>
      </c>
      <c r="Z415" s="1">
        <f t="shared" si="178"/>
        <v>3.1699560535798992E-9</v>
      </c>
      <c r="AA415" s="1">
        <f t="shared" si="186"/>
        <v>7.2826466083202471E-9</v>
      </c>
      <c r="AB415" s="1">
        <f t="shared" si="201"/>
        <v>1.6731128358004412E-8</v>
      </c>
      <c r="AC415" s="1">
        <f t="shared" si="151"/>
        <v>3.8438039244167821E-8</v>
      </c>
      <c r="AD415" s="1">
        <f t="shared" si="159"/>
        <v>8.8307424898174111E-8</v>
      </c>
      <c r="AE415" s="1">
        <f t="shared" si="167"/>
        <v>2.0287718742911363E-7</v>
      </c>
      <c r="AF415" s="1">
        <f t="shared" si="175"/>
        <v>4.6608938293249603E-7</v>
      </c>
      <c r="AG415" s="1">
        <f t="shared" si="183"/>
        <v>1.0707922149122809E-6</v>
      </c>
      <c r="AH415" s="1">
        <f t="shared" si="198"/>
        <v>2.4600345116267376E-6</v>
      </c>
      <c r="AI415" s="1">
        <f t="shared" si="207"/>
        <v>5.6516751934831363E-6</v>
      </c>
      <c r="AJ415" s="1">
        <f t="shared" si="182"/>
        <v>1.2984139995463257E-5</v>
      </c>
      <c r="AK415" s="1">
        <f t="shared" si="197"/>
        <v>2.9829720507679708E-5</v>
      </c>
      <c r="AL415" s="1">
        <f t="shared" si="206"/>
        <v>6.8530701754386002E-5</v>
      </c>
      <c r="AM415" s="1">
        <f t="shared" si="180"/>
        <v>1.5744220874411129E-4</v>
      </c>
      <c r="AN415" s="1">
        <f t="shared" si="195"/>
        <v>3.6170721238292089E-4</v>
      </c>
      <c r="AO415" s="1">
        <f t="shared" si="204"/>
        <v>8.3098495970964812E-4</v>
      </c>
      <c r="AP415" s="1">
        <f t="shared" si="179"/>
        <v>1.9091021124915007E-3</v>
      </c>
      <c r="AQ415" s="1">
        <f t="shared" si="187"/>
        <v>4.3859649122807032E-3</v>
      </c>
      <c r="AR415" s="1">
        <f t="shared" si="202"/>
        <v>1.0076301359623119E-2</v>
      </c>
      <c r="AS415" s="1">
        <f t="shared" si="177"/>
        <v>2.3149261592506919E-2</v>
      </c>
      <c r="AT415" s="1">
        <f t="shared" si="185"/>
        <v>5.3183037421416487E-2</v>
      </c>
      <c r="AU415" s="1">
        <f t="shared" si="200"/>
        <v>0.12218251846832767</v>
      </c>
      <c r="AV415" s="1">
        <f t="shared" ref="AV415:AV446" si="209">$C$11*(EXP(-$C$7*($D415-($AV$14-1)*$C$3))-EXP(-$C$5*($D415-($AV$14-1)*$C$3)))</f>
        <v>0</v>
      </c>
    </row>
    <row r="416" spans="1:48" x14ac:dyDescent="0.2">
      <c r="A416">
        <v>402</v>
      </c>
      <c r="B416">
        <f t="shared" si="188"/>
        <v>40</v>
      </c>
      <c r="C416">
        <f t="shared" si="189"/>
        <v>1</v>
      </c>
      <c r="D416">
        <f t="shared" si="190"/>
        <v>962.66666666666674</v>
      </c>
      <c r="E416">
        <f t="shared" si="191"/>
        <v>-662.66666666666674</v>
      </c>
      <c r="F416" t="e">
        <f t="shared" si="192"/>
        <v>#N/A</v>
      </c>
      <c r="G416" t="e">
        <f t="shared" si="193"/>
        <v>#N/A</v>
      </c>
      <c r="H416">
        <f t="shared" si="194"/>
        <v>9.0921795266548762E-16</v>
      </c>
      <c r="I416">
        <f t="shared" si="203"/>
        <v>2.0888343331212434E-15</v>
      </c>
      <c r="J416">
        <f t="shared" si="152"/>
        <v>4.7988811246354021E-15</v>
      </c>
      <c r="K416">
        <f t="shared" si="160"/>
        <v>1.1024933707390016E-14</v>
      </c>
      <c r="L416">
        <f t="shared" si="168"/>
        <v>2.5328646427260551E-14</v>
      </c>
      <c r="M416">
        <f t="shared" si="176"/>
        <v>5.818994897059146E-14</v>
      </c>
      <c r="N416">
        <f t="shared" si="184"/>
        <v>1.3368539731975963E-13</v>
      </c>
      <c r="O416">
        <f t="shared" si="199"/>
        <v>3.0712839197666482E-13</v>
      </c>
      <c r="P416">
        <f t="shared" si="208"/>
        <v>7.0559575727295899E-13</v>
      </c>
      <c r="Q416">
        <f t="shared" si="157"/>
        <v>1.6210333713446704E-12</v>
      </c>
      <c r="R416">
        <f t="shared" si="165"/>
        <v>3.7241567341178421E-12</v>
      </c>
      <c r="S416">
        <f t="shared" si="173"/>
        <v>8.5558654284645904E-12</v>
      </c>
      <c r="T416">
        <f t="shared" si="181"/>
        <v>1.9656217086506555E-11</v>
      </c>
      <c r="U416">
        <f t="shared" si="196"/>
        <v>4.5158128465469395E-11</v>
      </c>
      <c r="V416">
        <f t="shared" si="205"/>
        <v>1.0374613576605896E-10</v>
      </c>
      <c r="W416">
        <f t="shared" si="154"/>
        <v>2.38346030983542E-10</v>
      </c>
      <c r="X416">
        <f t="shared" si="162"/>
        <v>5.475753874217342E-10</v>
      </c>
      <c r="Y416">
        <f t="shared" si="170"/>
        <v>1.2579978935364204E-9</v>
      </c>
      <c r="Z416">
        <f t="shared" si="178"/>
        <v>2.8901202217900425E-9</v>
      </c>
      <c r="AA416">
        <f t="shared" si="186"/>
        <v>6.6397526890277767E-9</v>
      </c>
      <c r="AB416">
        <f t="shared" si="201"/>
        <v>1.5254145982946695E-8</v>
      </c>
      <c r="AC416">
        <f t="shared" si="151"/>
        <v>3.5044824794991002E-8</v>
      </c>
      <c r="AD416">
        <f t="shared" si="159"/>
        <v>8.0511865186330943E-8</v>
      </c>
      <c r="AE416">
        <f t="shared" si="167"/>
        <v>1.8496769419456248E-7</v>
      </c>
      <c r="AF416">
        <f t="shared" si="175"/>
        <v>4.2494417209777718E-7</v>
      </c>
      <c r="AG416">
        <f t="shared" si="183"/>
        <v>9.7626534290858719E-7</v>
      </c>
      <c r="AH416">
        <f t="shared" si="198"/>
        <v>2.2428687868794212E-6</v>
      </c>
      <c r="AI416">
        <f t="shared" si="207"/>
        <v>5.1527593719251736E-6</v>
      </c>
      <c r="AJ416">
        <f t="shared" si="182"/>
        <v>1.1837932428452007E-5</v>
      </c>
      <c r="AK416">
        <f t="shared" si="197"/>
        <v>2.7196427014257753E-5</v>
      </c>
      <c r="AL416">
        <f t="shared" si="206"/>
        <v>6.2480981946149621E-5</v>
      </c>
      <c r="AM416">
        <f t="shared" si="180"/>
        <v>1.435436023602829E-4</v>
      </c>
      <c r="AN416">
        <f t="shared" si="195"/>
        <v>3.29776599803211E-4</v>
      </c>
      <c r="AO416">
        <f t="shared" si="204"/>
        <v>7.5762767542092804E-4</v>
      </c>
      <c r="AP416">
        <f t="shared" si="179"/>
        <v>1.7405713289124955E-3</v>
      </c>
      <c r="AQ416">
        <f t="shared" si="187"/>
        <v>3.998782844553574E-3</v>
      </c>
      <c r="AR416">
        <f t="shared" si="202"/>
        <v>9.1867905510581074E-3</v>
      </c>
      <c r="AS416">
        <f t="shared" si="177"/>
        <v>2.1105702387405507E-2</v>
      </c>
      <c r="AT416">
        <f t="shared" si="185"/>
        <v>4.8488171226939228E-2</v>
      </c>
      <c r="AU416">
        <f t="shared" si="200"/>
        <v>0.11139656241541207</v>
      </c>
      <c r="AV416">
        <f t="shared" si="209"/>
        <v>0.21171434591476873</v>
      </c>
    </row>
    <row r="417" spans="1:49" x14ac:dyDescent="0.2">
      <c r="A417">
        <v>403</v>
      </c>
      <c r="B417">
        <f t="shared" si="188"/>
        <v>40</v>
      </c>
      <c r="C417">
        <f t="shared" si="189"/>
        <v>2</v>
      </c>
      <c r="D417">
        <f t="shared" si="190"/>
        <v>965.33333333333326</v>
      </c>
      <c r="E417">
        <f t="shared" si="191"/>
        <v>-665.33333333333326</v>
      </c>
      <c r="F417" t="e">
        <f t="shared" si="192"/>
        <v>#N/A</v>
      </c>
      <c r="G417" t="e">
        <f t="shared" si="193"/>
        <v>#N/A</v>
      </c>
      <c r="H417">
        <f t="shared" si="194"/>
        <v>8.2895445444599223E-16</v>
      </c>
      <c r="I417">
        <f t="shared" si="203"/>
        <v>1.9044372363791453E-15</v>
      </c>
      <c r="J417">
        <f t="shared" si="152"/>
        <v>4.375247841247663E-15</v>
      </c>
      <c r="K417">
        <f t="shared" si="160"/>
        <v>1.0051679995891039E-14</v>
      </c>
      <c r="L417">
        <f t="shared" si="168"/>
        <v>2.3092696552473285E-14</v>
      </c>
      <c r="M417">
        <f t="shared" si="176"/>
        <v>5.3053085084543534E-14</v>
      </c>
      <c r="N417">
        <f t="shared" si="184"/>
        <v>1.2188398312826581E-13</v>
      </c>
      <c r="O417">
        <f t="shared" si="199"/>
        <v>2.8001586183985064E-13</v>
      </c>
      <c r="P417">
        <f t="shared" si="208"/>
        <v>6.433075197370269E-13</v>
      </c>
      <c r="Q417">
        <f t="shared" si="157"/>
        <v>1.4779325793582911E-12</v>
      </c>
      <c r="R417">
        <f t="shared" si="165"/>
        <v>3.3953974454107761E-12</v>
      </c>
      <c r="S417">
        <f t="shared" si="173"/>
        <v>7.8005749202089874E-12</v>
      </c>
      <c r="T417">
        <f t="shared" si="181"/>
        <v>1.7921015157750386E-11</v>
      </c>
      <c r="U417">
        <f t="shared" si="196"/>
        <v>4.1171681263169599E-11</v>
      </c>
      <c r="V417">
        <f t="shared" si="205"/>
        <v>9.4587685078930344E-11</v>
      </c>
      <c r="W417">
        <f t="shared" si="154"/>
        <v>2.173054365062898E-10</v>
      </c>
      <c r="X417">
        <f t="shared" si="162"/>
        <v>4.992367948933754E-10</v>
      </c>
      <c r="Y417">
        <f t="shared" si="170"/>
        <v>1.1469449700960251E-9</v>
      </c>
      <c r="Z417">
        <f t="shared" si="178"/>
        <v>2.6349876008428556E-9</v>
      </c>
      <c r="AA417">
        <f t="shared" si="186"/>
        <v>6.0536118450515453E-9</v>
      </c>
      <c r="AB417">
        <f t="shared" si="201"/>
        <v>1.3907547936402554E-8</v>
      </c>
      <c r="AC417">
        <f t="shared" ref="AC417:AC464" si="210">$C$11*(EXP(-$C$7*($D417-($AC$14-1)*$C$3))-EXP(-$C$5*($D417-($AC$14-1)*$C$3)))</f>
        <v>3.1951154873176046E-8</v>
      </c>
      <c r="AD417">
        <f t="shared" si="159"/>
        <v>7.340447808614566E-8</v>
      </c>
      <c r="AE417">
        <f t="shared" si="167"/>
        <v>1.6863920645394284E-7</v>
      </c>
      <c r="AF417">
        <f t="shared" si="175"/>
        <v>3.8743115808329911E-7</v>
      </c>
      <c r="AG417">
        <f t="shared" si="183"/>
        <v>8.9008306792976397E-7</v>
      </c>
      <c r="AH417">
        <f t="shared" si="198"/>
        <v>2.0448739118832644E-6</v>
      </c>
      <c r="AI417">
        <f t="shared" si="207"/>
        <v>4.6978865975133163E-6</v>
      </c>
      <c r="AJ417">
        <f t="shared" si="182"/>
        <v>1.079290921305233E-5</v>
      </c>
      <c r="AK417">
        <f t="shared" si="197"/>
        <v>2.4795594117331113E-5</v>
      </c>
      <c r="AL417">
        <f t="shared" si="206"/>
        <v>5.6965316347504813E-5</v>
      </c>
      <c r="AM417">
        <f t="shared" si="180"/>
        <v>1.30871930360529E-4</v>
      </c>
      <c r="AN417">
        <f t="shared" si="195"/>
        <v>3.0066474224085241E-4</v>
      </c>
      <c r="AO417">
        <f t="shared" si="204"/>
        <v>6.9074618963534942E-4</v>
      </c>
      <c r="AP417">
        <f t="shared" si="179"/>
        <v>1.5869180235091906E-3</v>
      </c>
      <c r="AQ417">
        <f t="shared" si="187"/>
        <v>3.6457802462403067E-3</v>
      </c>
      <c r="AR417">
        <f t="shared" si="202"/>
        <v>8.3758035430738526E-3</v>
      </c>
      <c r="AS417">
        <f t="shared" ref="AS417:AS448" si="211">$C$11*(EXP(-$C$7*($D417-($AS$14-1)*$C$3))-EXP(-$C$5*($D417-($AS$14-1)*$C$3)))</f>
        <v>1.9242543503414547E-2</v>
      </c>
      <c r="AT417">
        <f t="shared" si="185"/>
        <v>4.4207756136662314E-2</v>
      </c>
      <c r="AU417">
        <f t="shared" si="200"/>
        <v>0.10156275308960366</v>
      </c>
      <c r="AV417">
        <f t="shared" si="209"/>
        <v>0.22636765044372925</v>
      </c>
    </row>
    <row r="418" spans="1:49" x14ac:dyDescent="0.2">
      <c r="A418">
        <v>404</v>
      </c>
      <c r="B418">
        <f t="shared" si="188"/>
        <v>40</v>
      </c>
      <c r="C418">
        <f t="shared" si="189"/>
        <v>3</v>
      </c>
      <c r="D418">
        <f t="shared" si="190"/>
        <v>968</v>
      </c>
      <c r="E418">
        <f t="shared" si="191"/>
        <v>-668</v>
      </c>
      <c r="F418" t="e">
        <f t="shared" si="192"/>
        <v>#N/A</v>
      </c>
      <c r="G418" t="e">
        <f t="shared" si="193"/>
        <v>#N/A</v>
      </c>
      <c r="H418">
        <f t="shared" si="194"/>
        <v>7.5577641810891461E-16</v>
      </c>
      <c r="I418">
        <f t="shared" si="203"/>
        <v>1.7363182564545292E-15</v>
      </c>
      <c r="J418">
        <f t="shared" si="152"/>
        <v>3.9890118498812766E-15</v>
      </c>
      <c r="K418">
        <f t="shared" si="160"/>
        <v>9.1643427000446034E-15</v>
      </c>
      <c r="L418">
        <f t="shared" si="168"/>
        <v>2.1054130768340649E-14</v>
      </c>
      <c r="M418">
        <f t="shared" si="176"/>
        <v>4.8369690758970725E-14</v>
      </c>
      <c r="N418">
        <f t="shared" si="184"/>
        <v>1.1112436841308993E-13</v>
      </c>
      <c r="O418">
        <f t="shared" si="199"/>
        <v>2.552967583924018E-13</v>
      </c>
      <c r="P418">
        <f t="shared" si="208"/>
        <v>5.8651793280285502E-13</v>
      </c>
      <c r="Q418">
        <f t="shared" si="157"/>
        <v>1.3474643691737975E-12</v>
      </c>
      <c r="R418">
        <f t="shared" si="165"/>
        <v>3.0956602085741175E-12</v>
      </c>
      <c r="S418">
        <f t="shared" si="173"/>
        <v>7.1119595784377348E-12</v>
      </c>
      <c r="T418">
        <f t="shared" si="181"/>
        <v>1.6338992537113667E-11</v>
      </c>
      <c r="U418">
        <f t="shared" si="196"/>
        <v>3.7537147699382605E-11</v>
      </c>
      <c r="V418">
        <f t="shared" si="205"/>
        <v>8.6237719627123077E-11</v>
      </c>
      <c r="W418">
        <f t="shared" si="154"/>
        <v>1.981222533487436E-10</v>
      </c>
      <c r="X418">
        <f t="shared" si="162"/>
        <v>4.5516541302001529E-10</v>
      </c>
      <c r="Y418">
        <f t="shared" si="170"/>
        <v>1.0456955223752753E-9</v>
      </c>
      <c r="Z418">
        <f t="shared" si="178"/>
        <v>2.402377452760488E-9</v>
      </c>
      <c r="AA418">
        <f t="shared" si="186"/>
        <v>5.5192140561358803E-9</v>
      </c>
      <c r="AB418">
        <f t="shared" si="201"/>
        <v>1.2679824214319598E-8</v>
      </c>
      <c r="AC418">
        <f t="shared" si="210"/>
        <v>2.9130586433280992E-8</v>
      </c>
      <c r="AD418">
        <f t="shared" si="159"/>
        <v>6.6924513432017646E-8</v>
      </c>
      <c r="AE418">
        <f t="shared" si="167"/>
        <v>1.5375215697667134E-7</v>
      </c>
      <c r="AF418">
        <f t="shared" si="175"/>
        <v>3.532296995926965E-7</v>
      </c>
      <c r="AG418">
        <f t="shared" si="183"/>
        <v>8.1150874971645335E-7</v>
      </c>
      <c r="AH418">
        <f t="shared" si="198"/>
        <v>1.8643575317299811E-6</v>
      </c>
      <c r="AI418">
        <f t="shared" si="207"/>
        <v>4.2831688596491243E-6</v>
      </c>
      <c r="AJ418">
        <f t="shared" si="182"/>
        <v>9.8401380465069519E-6</v>
      </c>
      <c r="AK418">
        <f t="shared" si="197"/>
        <v>2.2606700773932549E-5</v>
      </c>
      <c r="AL418">
        <f t="shared" si="206"/>
        <v>5.1936559981853035E-5</v>
      </c>
      <c r="AM418">
        <f t="shared" si="180"/>
        <v>1.1931888203071885E-4</v>
      </c>
      <c r="AN418">
        <f t="shared" si="195"/>
        <v>2.7412280701754406E-4</v>
      </c>
      <c r="AO418">
        <f t="shared" si="204"/>
        <v>6.297688349764446E-4</v>
      </c>
      <c r="AP418">
        <f t="shared" si="179"/>
        <v>1.4468288495316827E-3</v>
      </c>
      <c r="AQ418">
        <f t="shared" si="187"/>
        <v>3.3239398388385934E-3</v>
      </c>
      <c r="AR418">
        <f t="shared" si="202"/>
        <v>7.6364084499660045E-3</v>
      </c>
      <c r="AS418">
        <f t="shared" si="211"/>
        <v>1.7543859649122806E-2</v>
      </c>
      <c r="AT418">
        <f t="shared" si="185"/>
        <v>4.0305205438492468E-2</v>
      </c>
      <c r="AU418">
        <f t="shared" si="200"/>
        <v>9.2597046304671707E-2</v>
      </c>
      <c r="AV418">
        <f t="shared" si="209"/>
        <v>0.21163565845759974</v>
      </c>
    </row>
    <row r="419" spans="1:49" x14ac:dyDescent="0.2">
      <c r="A419">
        <v>405</v>
      </c>
      <c r="B419">
        <f t="shared" si="188"/>
        <v>40</v>
      </c>
      <c r="C419">
        <f t="shared" si="189"/>
        <v>4</v>
      </c>
      <c r="D419">
        <f t="shared" si="190"/>
        <v>970.66666666666663</v>
      </c>
      <c r="E419">
        <f t="shared" si="191"/>
        <v>-670.66666666666663</v>
      </c>
      <c r="F419" t="e">
        <f t="shared" si="192"/>
        <v>#N/A</v>
      </c>
      <c r="G419" t="e">
        <f t="shared" si="193"/>
        <v>#N/A</v>
      </c>
      <c r="H419">
        <f t="shared" si="194"/>
        <v>6.8905835671187579E-16</v>
      </c>
      <c r="I419">
        <f t="shared" si="203"/>
        <v>1.5830404017037896E-15</v>
      </c>
      <c r="J419">
        <f t="shared" ref="J419:J464" si="212">$C$11*(EXP(-$C$7*($D419-($J$14-1)*$C$3))-EXP(-$C$5*($D419-($J$14-1)*$C$3)))</f>
        <v>3.6368718106619773E-15</v>
      </c>
      <c r="K419">
        <f t="shared" si="160"/>
        <v>8.3553373324850036E-15</v>
      </c>
      <c r="L419">
        <f t="shared" si="168"/>
        <v>1.9195524498541678E-14</v>
      </c>
      <c r="M419">
        <f t="shared" si="176"/>
        <v>4.4099734829560234E-14</v>
      </c>
      <c r="N419">
        <f t="shared" si="184"/>
        <v>1.0131458570904258E-13</v>
      </c>
      <c r="O419">
        <f t="shared" si="199"/>
        <v>2.3275979588236665E-13</v>
      </c>
      <c r="P419">
        <f t="shared" si="208"/>
        <v>5.3474158927904054E-13</v>
      </c>
      <c r="Q419">
        <f t="shared" si="157"/>
        <v>1.2285135679066682E-12</v>
      </c>
      <c r="R419">
        <f t="shared" si="165"/>
        <v>2.8223830290918461E-12</v>
      </c>
      <c r="S419">
        <f t="shared" si="173"/>
        <v>6.4841334853787052E-12</v>
      </c>
      <c r="T419">
        <f t="shared" si="181"/>
        <v>1.489662693647142E-11</v>
      </c>
      <c r="U419">
        <f t="shared" si="196"/>
        <v>3.4223461713858491E-11</v>
      </c>
      <c r="V419">
        <f t="shared" si="205"/>
        <v>7.8624868346026531E-11</v>
      </c>
      <c r="W419">
        <f t="shared" si="154"/>
        <v>1.8063251386187825E-10</v>
      </c>
      <c r="X419">
        <f t="shared" si="162"/>
        <v>4.1498454306423739E-10</v>
      </c>
      <c r="Y419">
        <f t="shared" si="170"/>
        <v>9.5338412393417152E-10</v>
      </c>
      <c r="Z419">
        <f t="shared" si="178"/>
        <v>2.1903015496869447E-9</v>
      </c>
      <c r="AA419">
        <f t="shared" si="186"/>
        <v>5.0319915741456996E-9</v>
      </c>
      <c r="AB419">
        <f t="shared" si="201"/>
        <v>1.1560480887160213E-8</v>
      </c>
      <c r="AC419">
        <f t="shared" si="210"/>
        <v>2.6559010756111206E-8</v>
      </c>
      <c r="AD419">
        <f t="shared" si="159"/>
        <v>6.1016583931787004E-8</v>
      </c>
      <c r="AE419">
        <f t="shared" si="167"/>
        <v>1.4017929917996454E-7</v>
      </c>
      <c r="AF419">
        <f t="shared" si="175"/>
        <v>3.2204746074532494E-7</v>
      </c>
      <c r="AG419">
        <f t="shared" si="183"/>
        <v>7.3987077677825417E-7</v>
      </c>
      <c r="AH419">
        <f t="shared" si="198"/>
        <v>1.6997766883911151E-6</v>
      </c>
      <c r="AI419">
        <f t="shared" si="207"/>
        <v>3.905061371634364E-6</v>
      </c>
      <c r="AJ419">
        <f t="shared" si="182"/>
        <v>8.9714751475177185E-6</v>
      </c>
      <c r="AK419">
        <f t="shared" si="197"/>
        <v>2.0611037487700776E-5</v>
      </c>
      <c r="AL419">
        <f t="shared" si="206"/>
        <v>4.7351729713808206E-5</v>
      </c>
      <c r="AM419">
        <f t="shared" si="180"/>
        <v>1.0878570805703143E-4</v>
      </c>
      <c r="AN419">
        <f t="shared" si="195"/>
        <v>2.499239277845994E-4</v>
      </c>
      <c r="AO419">
        <f t="shared" si="204"/>
        <v>5.7417440944113431E-4</v>
      </c>
      <c r="AP419">
        <f t="shared" ref="AP419:AP450" si="213">$C$11*(EXP(-$C$7*($D419-($AP$14-1)*$C$3))-EXP(-$C$5*($D419-($AP$14-1)*$C$3)))</f>
        <v>1.319106399212849E-3</v>
      </c>
      <c r="AQ419">
        <f t="shared" si="187"/>
        <v>3.0305107016837239E-3</v>
      </c>
      <c r="AR419">
        <f t="shared" si="202"/>
        <v>6.9622853156500082E-3</v>
      </c>
      <c r="AS419">
        <f t="shared" si="211"/>
        <v>1.5995131378214355E-2</v>
      </c>
      <c r="AT419">
        <f t="shared" si="185"/>
        <v>3.6747162204232561E-2</v>
      </c>
      <c r="AU419">
        <f t="shared" si="200"/>
        <v>8.442280953932943E-2</v>
      </c>
      <c r="AV419">
        <f t="shared" si="209"/>
        <v>0.19377999836034945</v>
      </c>
    </row>
    <row r="420" spans="1:49" x14ac:dyDescent="0.2">
      <c r="A420">
        <v>406</v>
      </c>
      <c r="B420">
        <f t="shared" si="188"/>
        <v>40</v>
      </c>
      <c r="C420">
        <f t="shared" si="189"/>
        <v>5</v>
      </c>
      <c r="D420">
        <f t="shared" si="190"/>
        <v>973.33333333333337</v>
      </c>
      <c r="E420">
        <f t="shared" si="191"/>
        <v>-673.33333333333337</v>
      </c>
      <c r="F420" t="e">
        <f t="shared" si="192"/>
        <v>#N/A</v>
      </c>
      <c r="G420" t="e">
        <f t="shared" si="193"/>
        <v>#N/A</v>
      </c>
      <c r="H420">
        <f t="shared" si="194"/>
        <v>6.2822999974318757E-16</v>
      </c>
      <c r="I420">
        <f t="shared" si="203"/>
        <v>1.4432935345295697E-15</v>
      </c>
      <c r="J420">
        <f t="shared" si="212"/>
        <v>3.3158178177839579E-15</v>
      </c>
      <c r="K420">
        <f t="shared" si="160"/>
        <v>7.617748945516583E-15</v>
      </c>
      <c r="L420">
        <f t="shared" si="168"/>
        <v>1.7500991364990595E-14</v>
      </c>
      <c r="M420">
        <f t="shared" si="176"/>
        <v>4.0206719983564023E-14</v>
      </c>
      <c r="N420">
        <f t="shared" si="184"/>
        <v>9.2370786209892826E-14</v>
      </c>
      <c r="O420">
        <f t="shared" si="199"/>
        <v>2.1221234033817343E-13</v>
      </c>
      <c r="P420">
        <f t="shared" si="208"/>
        <v>4.875359325130598E-13</v>
      </c>
      <c r="Q420">
        <f t="shared" si="157"/>
        <v>1.1200634473593949E-12</v>
      </c>
      <c r="R420">
        <f t="shared" si="165"/>
        <v>2.5732300789480898E-12</v>
      </c>
      <c r="S420">
        <f t="shared" si="173"/>
        <v>5.9117303174331239E-12</v>
      </c>
      <c r="T420">
        <f t="shared" si="181"/>
        <v>1.3581589781643058E-11</v>
      </c>
      <c r="U420">
        <f t="shared" si="196"/>
        <v>3.1202299680835846E-11</v>
      </c>
      <c r="V420">
        <f t="shared" si="205"/>
        <v>7.1684060631001298E-11</v>
      </c>
      <c r="W420">
        <f t="shared" si="154"/>
        <v>1.6468672505267783E-10</v>
      </c>
      <c r="X420">
        <f t="shared" si="162"/>
        <v>3.7835074031572008E-10</v>
      </c>
      <c r="Y420">
        <f t="shared" si="170"/>
        <v>8.692217460251561E-10</v>
      </c>
      <c r="Z420">
        <f t="shared" si="178"/>
        <v>1.996947179573495E-9</v>
      </c>
      <c r="AA420">
        <f t="shared" si="186"/>
        <v>4.5877798803840855E-9</v>
      </c>
      <c r="AB420">
        <f t="shared" si="201"/>
        <v>1.0539950403371387E-8</v>
      </c>
      <c r="AC420">
        <f t="shared" si="210"/>
        <v>2.4214447380206099E-8</v>
      </c>
      <c r="AD420">
        <f t="shared" si="159"/>
        <v>5.5630191745610023E-8</v>
      </c>
      <c r="AE420">
        <f t="shared" si="167"/>
        <v>1.2780461949270376E-7</v>
      </c>
      <c r="AF420">
        <f t="shared" si="175"/>
        <v>2.936179123445811E-7</v>
      </c>
      <c r="AG420">
        <f t="shared" si="183"/>
        <v>6.7455682581576795E-7</v>
      </c>
      <c r="AH420">
        <f t="shared" si="198"/>
        <v>1.5497246323331882E-6</v>
      </c>
      <c r="AI420">
        <f t="shared" si="207"/>
        <v>3.5603322717190373E-6</v>
      </c>
      <c r="AJ420">
        <f t="shared" si="182"/>
        <v>8.1794956475330304E-6</v>
      </c>
      <c r="AK420">
        <f t="shared" si="197"/>
        <v>1.8791546390053201E-5</v>
      </c>
      <c r="AL420">
        <f t="shared" si="206"/>
        <v>4.3171636852209169E-5</v>
      </c>
      <c r="AM420">
        <f t="shared" si="180"/>
        <v>9.9182376469324112E-5</v>
      </c>
      <c r="AN420">
        <f t="shared" si="195"/>
        <v>2.2786126539001828E-4</v>
      </c>
      <c r="AO420">
        <f t="shared" si="204"/>
        <v>5.2348772144211373E-4</v>
      </c>
      <c r="AP420">
        <f t="shared" si="213"/>
        <v>1.2026589689634042E-3</v>
      </c>
      <c r="AQ420">
        <f t="shared" si="187"/>
        <v>2.762984758541386E-3</v>
      </c>
      <c r="AR420">
        <f t="shared" si="202"/>
        <v>6.347672094036738E-3</v>
      </c>
      <c r="AS420">
        <f t="shared" si="211"/>
        <v>1.4583120984961173E-2</v>
      </c>
      <c r="AT420">
        <f t="shared" si="185"/>
        <v>3.3503214172295286E-2</v>
      </c>
      <c r="AU420">
        <f t="shared" si="200"/>
        <v>7.6970174012036846E-2</v>
      </c>
      <c r="AV420">
        <f t="shared" si="209"/>
        <v>0.17680382811963441</v>
      </c>
    </row>
    <row r="421" spans="1:49" x14ac:dyDescent="0.2">
      <c r="A421">
        <v>407</v>
      </c>
      <c r="B421">
        <f t="shared" si="188"/>
        <v>40</v>
      </c>
      <c r="C421">
        <f t="shared" si="189"/>
        <v>6</v>
      </c>
      <c r="D421">
        <f t="shared" si="190"/>
        <v>976</v>
      </c>
      <c r="E421">
        <f t="shared" si="191"/>
        <v>-676</v>
      </c>
      <c r="F421" t="e">
        <f t="shared" si="192"/>
        <v>#N/A</v>
      </c>
      <c r="G421" t="e">
        <f t="shared" si="193"/>
        <v>#N/A</v>
      </c>
      <c r="H421">
        <f t="shared" si="194"/>
        <v>5.7277141875278752E-16</v>
      </c>
      <c r="I421">
        <f t="shared" si="203"/>
        <v>1.3158831730212854E-15</v>
      </c>
      <c r="J421">
        <f t="shared" si="212"/>
        <v>3.0231056724356695E-15</v>
      </c>
      <c r="K421">
        <f t="shared" si="160"/>
        <v>6.9452730258181194E-15</v>
      </c>
      <c r="L421">
        <f t="shared" si="168"/>
        <v>1.595604739952511E-14</v>
      </c>
      <c r="M421">
        <f t="shared" si="176"/>
        <v>3.6657370800178426E-14</v>
      </c>
      <c r="N421">
        <f t="shared" si="184"/>
        <v>8.4216523073362607E-14</v>
      </c>
      <c r="O421">
        <f t="shared" si="199"/>
        <v>1.9347876303588297E-13</v>
      </c>
      <c r="P421">
        <f t="shared" si="208"/>
        <v>4.4449747365235984E-13</v>
      </c>
      <c r="Q421">
        <f t="shared" si="157"/>
        <v>1.0211870335696038E-12</v>
      </c>
      <c r="R421">
        <f t="shared" si="165"/>
        <v>2.346071731211412E-12</v>
      </c>
      <c r="S421">
        <f t="shared" si="173"/>
        <v>5.3898574766951907E-12</v>
      </c>
      <c r="T421">
        <f t="shared" si="181"/>
        <v>1.2382640834296472E-11</v>
      </c>
      <c r="U421">
        <f t="shared" si="196"/>
        <v>2.8447838313750943E-11</v>
      </c>
      <c r="V421">
        <f t="shared" si="205"/>
        <v>6.5355970148454668E-11</v>
      </c>
      <c r="W421">
        <f t="shared" ref="W421:W464" si="214">$C$11*(EXP(-$C$7*($D421-($W$14-1)*$C$3))-EXP(-$C$5*($D421-($W$14-1)*$C$3)))</f>
        <v>1.5014859079753045E-10</v>
      </c>
      <c r="X421">
        <f t="shared" si="162"/>
        <v>3.4495087850849236E-10</v>
      </c>
      <c r="Y421">
        <f t="shared" si="170"/>
        <v>7.924890133949747E-10</v>
      </c>
      <c r="Z421">
        <f t="shared" si="178"/>
        <v>1.8206616520800614E-9</v>
      </c>
      <c r="AA421">
        <f t="shared" si="186"/>
        <v>4.182782089501102E-9</v>
      </c>
      <c r="AB421">
        <f t="shared" si="201"/>
        <v>9.6095098110419535E-9</v>
      </c>
      <c r="AC421">
        <f t="shared" si="210"/>
        <v>2.2076856224543524E-8</v>
      </c>
      <c r="AD421">
        <f t="shared" si="159"/>
        <v>5.07192968572784E-8</v>
      </c>
      <c r="AE421">
        <f t="shared" si="167"/>
        <v>1.1652234573312398E-7</v>
      </c>
      <c r="AF421">
        <f t="shared" si="175"/>
        <v>2.6769805372807064E-7</v>
      </c>
      <c r="AG421">
        <f t="shared" si="183"/>
        <v>6.1500862790668418E-7</v>
      </c>
      <c r="AH421">
        <f t="shared" si="198"/>
        <v>1.4129187983707839E-6</v>
      </c>
      <c r="AI421">
        <f t="shared" si="207"/>
        <v>3.2460349988658138E-6</v>
      </c>
      <c r="AJ421">
        <f t="shared" si="182"/>
        <v>7.4574301269199262E-6</v>
      </c>
      <c r="AK421">
        <f t="shared" si="197"/>
        <v>1.7132675438596497E-5</v>
      </c>
      <c r="AL421">
        <f t="shared" si="206"/>
        <v>3.9360552186027815E-5</v>
      </c>
      <c r="AM421">
        <f t="shared" ref="AM421:AM452" si="215">$C$11*(EXP(-$C$7*($D421-($AM$14-1)*$C$3))-EXP(-$C$5*($D421-($AM$14-1)*$C$3)))</f>
        <v>9.0426803095730208E-5</v>
      </c>
      <c r="AN421">
        <f t="shared" si="195"/>
        <v>2.0774623992741217E-4</v>
      </c>
      <c r="AO421">
        <f t="shared" si="204"/>
        <v>4.7727552812287512E-4</v>
      </c>
      <c r="AP421">
        <f t="shared" si="213"/>
        <v>1.0964912280701756E-3</v>
      </c>
      <c r="AQ421">
        <f t="shared" si="187"/>
        <v>2.5190753399057793E-3</v>
      </c>
      <c r="AR421">
        <f t="shared" si="202"/>
        <v>5.7873153981267316E-3</v>
      </c>
      <c r="AS421">
        <f t="shared" si="211"/>
        <v>1.329575935535437E-2</v>
      </c>
      <c r="AT421">
        <f t="shared" si="185"/>
        <v>3.0545633799864007E-2</v>
      </c>
      <c r="AU421">
        <f t="shared" si="200"/>
        <v>7.0175438596235928E-2</v>
      </c>
      <c r="AV421">
        <f t="shared" si="209"/>
        <v>0.16121653858511018</v>
      </c>
    </row>
    <row r="422" spans="1:49" x14ac:dyDescent="0.2">
      <c r="A422">
        <v>408</v>
      </c>
      <c r="B422">
        <f t="shared" si="188"/>
        <v>40</v>
      </c>
      <c r="C422">
        <f t="shared" si="189"/>
        <v>7</v>
      </c>
      <c r="D422">
        <f t="shared" si="190"/>
        <v>978.66666666666674</v>
      </c>
      <c r="E422">
        <f t="shared" si="191"/>
        <v>-678.66666666666674</v>
      </c>
      <c r="F422" t="e">
        <f t="shared" si="192"/>
        <v>#N/A</v>
      </c>
      <c r="G422" t="e">
        <f t="shared" si="193"/>
        <v>#N/A</v>
      </c>
      <c r="H422">
        <f t="shared" si="194"/>
        <v>5.2220858328030878E-16</v>
      </c>
      <c r="I422">
        <f t="shared" si="203"/>
        <v>1.1997202811588503E-15</v>
      </c>
      <c r="J422">
        <f t="shared" si="212"/>
        <v>2.7562334268474937E-15</v>
      </c>
      <c r="K422">
        <f t="shared" si="160"/>
        <v>6.332161606815137E-15</v>
      </c>
      <c r="L422">
        <f t="shared" si="168"/>
        <v>1.4547487242647859E-14</v>
      </c>
      <c r="M422">
        <f t="shared" si="176"/>
        <v>3.3421349329939907E-14</v>
      </c>
      <c r="N422">
        <f t="shared" si="184"/>
        <v>7.6782097994166459E-14</v>
      </c>
      <c r="O422">
        <f t="shared" si="199"/>
        <v>1.7639893931824033E-13</v>
      </c>
      <c r="P422">
        <f t="shared" si="208"/>
        <v>4.0525834283616751E-13</v>
      </c>
      <c r="Q422">
        <f t="shared" si="157"/>
        <v>9.3103918352946013E-13</v>
      </c>
      <c r="R422">
        <f t="shared" si="165"/>
        <v>2.1389663571161472E-12</v>
      </c>
      <c r="S422">
        <f t="shared" si="173"/>
        <v>4.914054271626638E-12</v>
      </c>
      <c r="T422">
        <f t="shared" si="181"/>
        <v>1.1289532116367347E-11</v>
      </c>
      <c r="U422">
        <f t="shared" si="196"/>
        <v>2.5936533941514733E-11</v>
      </c>
      <c r="V422">
        <f t="shared" si="205"/>
        <v>5.9586507745885487E-11</v>
      </c>
      <c r="W422">
        <f t="shared" si="214"/>
        <v>1.368938468554335E-10</v>
      </c>
      <c r="X422">
        <f t="shared" si="162"/>
        <v>3.1449947338410499E-10</v>
      </c>
      <c r="Y422">
        <f t="shared" si="170"/>
        <v>7.2253005544751053E-10</v>
      </c>
      <c r="Z422">
        <f t="shared" si="178"/>
        <v>1.659938172256944E-9</v>
      </c>
      <c r="AA422">
        <f t="shared" si="186"/>
        <v>3.8135364957366728E-9</v>
      </c>
      <c r="AB422">
        <f t="shared" si="201"/>
        <v>8.7612061987477489E-9</v>
      </c>
      <c r="AC422">
        <f t="shared" si="210"/>
        <v>2.0127966296582732E-8</v>
      </c>
      <c r="AD422">
        <f t="shared" si="159"/>
        <v>4.62419235486407E-8</v>
      </c>
      <c r="AE422">
        <f t="shared" si="167"/>
        <v>1.0623604302444447E-7</v>
      </c>
      <c r="AF422">
        <f t="shared" si="175"/>
        <v>2.440663357271468E-7</v>
      </c>
      <c r="AG422">
        <f t="shared" si="183"/>
        <v>5.6071719671985519E-7</v>
      </c>
      <c r="AH422">
        <f t="shared" si="198"/>
        <v>1.2881898429812932E-6</v>
      </c>
      <c r="AI422">
        <f t="shared" si="207"/>
        <v>2.9594831071130014E-6</v>
      </c>
      <c r="AJ422">
        <f t="shared" si="182"/>
        <v>6.7991067535644374E-6</v>
      </c>
      <c r="AK422">
        <f t="shared" si="197"/>
        <v>1.5620245486537402E-5</v>
      </c>
      <c r="AL422">
        <f t="shared" si="206"/>
        <v>3.5885900590070752E-5</v>
      </c>
      <c r="AM422">
        <f t="shared" si="215"/>
        <v>8.2444149950802804E-5</v>
      </c>
      <c r="AN422">
        <f t="shared" si="195"/>
        <v>1.8940691885523198E-4</v>
      </c>
      <c r="AO422">
        <f t="shared" si="204"/>
        <v>4.3514283222812383E-4</v>
      </c>
      <c r="AP422">
        <f t="shared" si="213"/>
        <v>9.9969571113839328E-4</v>
      </c>
      <c r="AQ422">
        <f t="shared" si="187"/>
        <v>2.2966976377645273E-3</v>
      </c>
      <c r="AR422">
        <f t="shared" si="202"/>
        <v>5.276425596851376E-3</v>
      </c>
      <c r="AS422">
        <f t="shared" si="211"/>
        <v>1.2122042806734849E-2</v>
      </c>
      <c r="AT422">
        <f t="shared" si="185"/>
        <v>2.7849141262599915E-2</v>
      </c>
      <c r="AU422">
        <f t="shared" si="200"/>
        <v>6.3980525512816938E-2</v>
      </c>
      <c r="AV422">
        <f t="shared" si="209"/>
        <v>0.14698797426010388</v>
      </c>
    </row>
    <row r="423" spans="1:49" x14ac:dyDescent="0.2">
      <c r="A423">
        <v>409</v>
      </c>
      <c r="B423">
        <f t="shared" si="188"/>
        <v>40</v>
      </c>
      <c r="C423">
        <f t="shared" si="189"/>
        <v>8</v>
      </c>
      <c r="D423">
        <f t="shared" si="190"/>
        <v>981.33333333333326</v>
      </c>
      <c r="E423">
        <f t="shared" si="191"/>
        <v>-681.33333333333326</v>
      </c>
      <c r="F423" t="e">
        <f t="shared" si="192"/>
        <v>#N/A</v>
      </c>
      <c r="G423" t="e">
        <f t="shared" si="193"/>
        <v>#N/A</v>
      </c>
      <c r="H423">
        <f t="shared" si="194"/>
        <v>4.7610930909478792E-16</v>
      </c>
      <c r="I423">
        <f t="shared" si="203"/>
        <v>1.0938119603119118E-15</v>
      </c>
      <c r="J423">
        <f t="shared" si="212"/>
        <v>2.5129199989727593E-15</v>
      </c>
      <c r="K423">
        <f t="shared" si="160"/>
        <v>5.7731741381183206E-15</v>
      </c>
      <c r="L423">
        <f t="shared" si="168"/>
        <v>1.3263271271135882E-14</v>
      </c>
      <c r="M423">
        <f t="shared" si="176"/>
        <v>3.0470995782066445E-14</v>
      </c>
      <c r="N423">
        <f t="shared" si="184"/>
        <v>7.0003965459962647E-14</v>
      </c>
      <c r="O423">
        <f t="shared" si="199"/>
        <v>1.608268799342567E-13</v>
      </c>
      <c r="P423">
        <f t="shared" si="208"/>
        <v>3.6948314483957272E-13</v>
      </c>
      <c r="Q423">
        <f t="shared" si="157"/>
        <v>8.4884936135269685E-13</v>
      </c>
      <c r="R423">
        <f t="shared" si="165"/>
        <v>1.9501437300522533E-12</v>
      </c>
      <c r="S423">
        <f t="shared" si="173"/>
        <v>4.4802537894375956E-12</v>
      </c>
      <c r="T423">
        <f t="shared" si="181"/>
        <v>1.0292920315792398E-11</v>
      </c>
      <c r="U423">
        <f t="shared" si="196"/>
        <v>2.3646921269732583E-11</v>
      </c>
      <c r="V423">
        <f t="shared" si="205"/>
        <v>5.4326359126572431E-11</v>
      </c>
      <c r="W423">
        <f t="shared" si="214"/>
        <v>1.2480919872334385E-10</v>
      </c>
      <c r="X423">
        <f t="shared" si="162"/>
        <v>2.8673624252400628E-10</v>
      </c>
      <c r="Y423">
        <f t="shared" si="170"/>
        <v>6.5874690021071379E-10</v>
      </c>
      <c r="Z423">
        <f t="shared" si="178"/>
        <v>1.5134029612628859E-9</v>
      </c>
      <c r="AA423">
        <f t="shared" si="186"/>
        <v>3.4768869841006376E-9</v>
      </c>
      <c r="AB423">
        <f t="shared" si="201"/>
        <v>7.9877887182940097E-9</v>
      </c>
      <c r="AC423">
        <f t="shared" si="210"/>
        <v>1.8351119521536408E-8</v>
      </c>
      <c r="AD423">
        <f t="shared" si="159"/>
        <v>4.2159801613485702E-8</v>
      </c>
      <c r="AE423">
        <f t="shared" si="167"/>
        <v>9.6857789520824752E-8</v>
      </c>
      <c r="AF423">
        <f t="shared" si="175"/>
        <v>2.2252076698244091E-7</v>
      </c>
      <c r="AG423">
        <f t="shared" si="183"/>
        <v>5.1121847797081694E-7</v>
      </c>
      <c r="AH423">
        <f t="shared" si="198"/>
        <v>1.174471649378331E-6</v>
      </c>
      <c r="AI423">
        <f t="shared" si="207"/>
        <v>2.698227303263082E-6</v>
      </c>
      <c r="AJ423">
        <f t="shared" ref="AJ423:AJ454" si="216">$C$11*(EXP(-$C$7*($D423-($AJ$14-1)*$C$3))-EXP(-$C$5*($D423-($AJ$14-1)*$C$3)))</f>
        <v>6.1988985293327765E-6</v>
      </c>
      <c r="AK423">
        <f t="shared" si="197"/>
        <v>1.4241329086876202E-5</v>
      </c>
      <c r="AL423">
        <f t="shared" si="206"/>
        <v>3.2717982590132244E-5</v>
      </c>
      <c r="AM423">
        <f t="shared" si="215"/>
        <v>7.5166185560213088E-5</v>
      </c>
      <c r="AN423">
        <f t="shared" si="195"/>
        <v>1.7268654740883733E-4</v>
      </c>
      <c r="AO423">
        <f t="shared" si="204"/>
        <v>3.9672950587729791E-4</v>
      </c>
      <c r="AP423">
        <f t="shared" si="213"/>
        <v>9.1144506156007744E-4</v>
      </c>
      <c r="AQ423">
        <f t="shared" si="187"/>
        <v>2.0939508857684627E-3</v>
      </c>
      <c r="AR423">
        <f t="shared" si="202"/>
        <v>4.8106358758536359E-3</v>
      </c>
      <c r="AS423">
        <f t="shared" si="211"/>
        <v>1.1051939034165585E-2</v>
      </c>
      <c r="AT423">
        <f t="shared" si="185"/>
        <v>2.5390688376147059E-2</v>
      </c>
      <c r="AU423">
        <f t="shared" si="200"/>
        <v>5.8332483939838579E-2</v>
      </c>
      <c r="AV423">
        <f t="shared" si="209"/>
        <v>0.1340127504531386</v>
      </c>
    </row>
    <row r="424" spans="1:49" x14ac:dyDescent="0.2">
      <c r="A424">
        <v>410</v>
      </c>
      <c r="B424">
        <f t="shared" si="188"/>
        <v>40</v>
      </c>
      <c r="C424">
        <f t="shared" si="189"/>
        <v>9</v>
      </c>
      <c r="D424">
        <f t="shared" si="190"/>
        <v>984</v>
      </c>
      <c r="E424">
        <f t="shared" si="191"/>
        <v>-684</v>
      </c>
      <c r="F424" t="e">
        <f t="shared" si="192"/>
        <v>#N/A</v>
      </c>
      <c r="G424" t="e">
        <f t="shared" si="193"/>
        <v>#N/A</v>
      </c>
      <c r="H424">
        <f t="shared" si="194"/>
        <v>4.3407956411363073E-16</v>
      </c>
      <c r="I424">
        <f t="shared" si="203"/>
        <v>9.9725296247031895E-16</v>
      </c>
      <c r="J424">
        <f t="shared" si="212"/>
        <v>2.2910856750111426E-15</v>
      </c>
      <c r="K424">
        <f t="shared" si="160"/>
        <v>5.2635326920851614E-15</v>
      </c>
      <c r="L424">
        <f t="shared" si="168"/>
        <v>1.209242268974268E-14</v>
      </c>
      <c r="M424">
        <f t="shared" si="176"/>
        <v>2.7781092103272481E-14</v>
      </c>
      <c r="N424">
        <f t="shared" si="184"/>
        <v>6.3824189598100438E-14</v>
      </c>
      <c r="O424">
        <f t="shared" si="199"/>
        <v>1.4662948320071373E-13</v>
      </c>
      <c r="P424">
        <f t="shared" si="208"/>
        <v>3.3686609229345048E-13</v>
      </c>
      <c r="Q424">
        <f t="shared" si="157"/>
        <v>7.73915052143532E-13</v>
      </c>
      <c r="R424">
        <f t="shared" si="165"/>
        <v>1.7779898946094333E-12</v>
      </c>
      <c r="S424">
        <f t="shared" si="173"/>
        <v>4.0847481342784159E-12</v>
      </c>
      <c r="T424">
        <f t="shared" si="181"/>
        <v>9.3842869248456497E-12</v>
      </c>
      <c r="U424">
        <f t="shared" si="196"/>
        <v>2.1559429906780766E-11</v>
      </c>
      <c r="V424">
        <f t="shared" si="205"/>
        <v>4.9530563337185893E-11</v>
      </c>
      <c r="W424">
        <f t="shared" si="214"/>
        <v>1.1379135325500378E-10</v>
      </c>
      <c r="X424">
        <f t="shared" si="162"/>
        <v>2.6142388059381872E-10</v>
      </c>
      <c r="Y424">
        <f t="shared" si="170"/>
        <v>6.0059436319012189E-10</v>
      </c>
      <c r="Z424">
        <f t="shared" si="178"/>
        <v>1.3798035140339697E-9</v>
      </c>
      <c r="AA424">
        <f t="shared" si="186"/>
        <v>3.1699560535798992E-9</v>
      </c>
      <c r="AB424">
        <f t="shared" si="201"/>
        <v>7.2826466083202471E-9</v>
      </c>
      <c r="AC424">
        <f t="shared" si="210"/>
        <v>1.6731128358004412E-8</v>
      </c>
      <c r="AD424">
        <f t="shared" si="159"/>
        <v>3.8438039244167821E-8</v>
      </c>
      <c r="AE424">
        <f t="shared" si="167"/>
        <v>8.8307424898174111E-8</v>
      </c>
      <c r="AF424">
        <f t="shared" si="175"/>
        <v>2.0287718742911363E-7</v>
      </c>
      <c r="AG424">
        <f t="shared" si="183"/>
        <v>4.6608938293249603E-7</v>
      </c>
      <c r="AH424">
        <f t="shared" si="198"/>
        <v>1.0707922149122809E-6</v>
      </c>
      <c r="AI424">
        <f t="shared" si="207"/>
        <v>2.4600345116267376E-6</v>
      </c>
      <c r="AJ424">
        <f t="shared" si="216"/>
        <v>5.6516751934831363E-6</v>
      </c>
      <c r="AK424">
        <f t="shared" si="197"/>
        <v>1.2984139995463257E-5</v>
      </c>
      <c r="AL424">
        <f t="shared" si="206"/>
        <v>2.9829720507679708E-5</v>
      </c>
      <c r="AM424">
        <f t="shared" si="215"/>
        <v>6.8530701754386002E-5</v>
      </c>
      <c r="AN424">
        <f t="shared" si="195"/>
        <v>1.5744220874411129E-4</v>
      </c>
      <c r="AO424">
        <f t="shared" si="204"/>
        <v>3.6170721238292089E-4</v>
      </c>
      <c r="AP424">
        <f t="shared" si="213"/>
        <v>8.3098495970964812E-4</v>
      </c>
      <c r="AQ424">
        <f t="shared" si="187"/>
        <v>1.9091021124915007E-3</v>
      </c>
      <c r="AR424">
        <f t="shared" si="202"/>
        <v>4.3859649122807032E-3</v>
      </c>
      <c r="AS424">
        <f t="shared" si="211"/>
        <v>1.0076301359623119E-2</v>
      </c>
      <c r="AT424">
        <f t="shared" si="185"/>
        <v>2.3149261592506919E-2</v>
      </c>
      <c r="AU424">
        <f t="shared" si="200"/>
        <v>5.3183037421416487E-2</v>
      </c>
      <c r="AV424">
        <f t="shared" si="209"/>
        <v>0.12218251846832767</v>
      </c>
    </row>
    <row r="425" spans="1:49" s="1" customFormat="1" x14ac:dyDescent="0.2">
      <c r="A425" s="1">
        <v>411</v>
      </c>
      <c r="B425" s="1">
        <f t="shared" si="188"/>
        <v>41</v>
      </c>
      <c r="C425" s="1">
        <f t="shared" si="189"/>
        <v>0</v>
      </c>
      <c r="D425" s="1">
        <f t="shared" si="190"/>
        <v>984</v>
      </c>
      <c r="E425" s="1">
        <f t="shared" si="191"/>
        <v>-684</v>
      </c>
      <c r="F425" s="1" t="e">
        <f t="shared" si="192"/>
        <v>#N/A</v>
      </c>
      <c r="G425" s="1" t="e">
        <f t="shared" si="193"/>
        <v>#N/A</v>
      </c>
      <c r="H425" s="1">
        <f t="shared" si="194"/>
        <v>4.3407956411363073E-16</v>
      </c>
      <c r="I425" s="1">
        <f t="shared" si="203"/>
        <v>9.9725296247031895E-16</v>
      </c>
      <c r="J425" s="1">
        <f t="shared" si="212"/>
        <v>2.2910856750111426E-15</v>
      </c>
      <c r="K425" s="1">
        <f t="shared" si="160"/>
        <v>5.2635326920851614E-15</v>
      </c>
      <c r="L425" s="1">
        <f t="shared" si="168"/>
        <v>1.209242268974268E-14</v>
      </c>
      <c r="M425" s="1">
        <f t="shared" si="176"/>
        <v>2.7781092103272481E-14</v>
      </c>
      <c r="N425" s="1">
        <f t="shared" si="184"/>
        <v>6.3824189598100438E-14</v>
      </c>
      <c r="O425" s="1">
        <f t="shared" si="199"/>
        <v>1.4662948320071373E-13</v>
      </c>
      <c r="P425" s="1">
        <f t="shared" si="208"/>
        <v>3.3686609229345048E-13</v>
      </c>
      <c r="Q425" s="1">
        <f t="shared" ref="Q425:Q464" si="217">$C$11*(EXP(-$C$7*($D425-($Q$14-1)*$C$3))-EXP(-$C$5*($D425-($Q$14-1)*$C$3)))</f>
        <v>7.73915052143532E-13</v>
      </c>
      <c r="R425" s="1">
        <f t="shared" si="165"/>
        <v>1.7779898946094333E-12</v>
      </c>
      <c r="S425" s="1">
        <f t="shared" si="173"/>
        <v>4.0847481342784159E-12</v>
      </c>
      <c r="T425" s="1">
        <f t="shared" si="181"/>
        <v>9.3842869248456497E-12</v>
      </c>
      <c r="U425" s="1">
        <f t="shared" si="196"/>
        <v>2.1559429906780766E-11</v>
      </c>
      <c r="V425" s="1">
        <f t="shared" si="205"/>
        <v>4.9530563337185893E-11</v>
      </c>
      <c r="W425" s="1">
        <f t="shared" si="214"/>
        <v>1.1379135325500378E-10</v>
      </c>
      <c r="X425" s="1">
        <f t="shared" si="162"/>
        <v>2.6142388059381872E-10</v>
      </c>
      <c r="Y425" s="1">
        <f t="shared" si="170"/>
        <v>6.0059436319012189E-10</v>
      </c>
      <c r="Z425" s="1">
        <f t="shared" si="178"/>
        <v>1.3798035140339697E-9</v>
      </c>
      <c r="AA425" s="1">
        <f t="shared" si="186"/>
        <v>3.1699560535798992E-9</v>
      </c>
      <c r="AB425" s="1">
        <f t="shared" si="201"/>
        <v>7.2826466083202471E-9</v>
      </c>
      <c r="AC425" s="1">
        <f t="shared" si="210"/>
        <v>1.6731128358004412E-8</v>
      </c>
      <c r="AD425" s="1">
        <f t="shared" si="159"/>
        <v>3.8438039244167821E-8</v>
      </c>
      <c r="AE425" s="1">
        <f t="shared" si="167"/>
        <v>8.8307424898174111E-8</v>
      </c>
      <c r="AF425" s="1">
        <f t="shared" si="175"/>
        <v>2.0287718742911363E-7</v>
      </c>
      <c r="AG425" s="1">
        <f t="shared" ref="AG425:AG456" si="218">$C$11*(EXP(-$C$7*($D425-($AG$14-1)*$C$3))-EXP(-$C$5*($D425-($AG$14-1)*$C$3)))</f>
        <v>4.6608938293249603E-7</v>
      </c>
      <c r="AH425" s="1">
        <f t="shared" si="198"/>
        <v>1.0707922149122809E-6</v>
      </c>
      <c r="AI425" s="1">
        <f t="shared" si="207"/>
        <v>2.4600345116267376E-6</v>
      </c>
      <c r="AJ425" s="1">
        <f t="shared" si="216"/>
        <v>5.6516751934831363E-6</v>
      </c>
      <c r="AK425" s="1">
        <f t="shared" si="197"/>
        <v>1.2984139995463257E-5</v>
      </c>
      <c r="AL425" s="1">
        <f t="shared" si="206"/>
        <v>2.9829720507679708E-5</v>
      </c>
      <c r="AM425" s="1">
        <f t="shared" si="215"/>
        <v>6.8530701754386002E-5</v>
      </c>
      <c r="AN425" s="1">
        <f t="shared" si="195"/>
        <v>1.5744220874411129E-4</v>
      </c>
      <c r="AO425" s="1">
        <f t="shared" si="204"/>
        <v>3.6170721238292089E-4</v>
      </c>
      <c r="AP425" s="1">
        <f t="shared" si="213"/>
        <v>8.3098495970964812E-4</v>
      </c>
      <c r="AQ425" s="1">
        <f t="shared" si="187"/>
        <v>1.9091021124915007E-3</v>
      </c>
      <c r="AR425" s="1">
        <f t="shared" si="202"/>
        <v>4.3859649122807032E-3</v>
      </c>
      <c r="AS425" s="1">
        <f t="shared" si="211"/>
        <v>1.0076301359623119E-2</v>
      </c>
      <c r="AT425" s="1">
        <f t="shared" si="185"/>
        <v>2.3149261592506919E-2</v>
      </c>
      <c r="AU425" s="1">
        <f t="shared" si="200"/>
        <v>5.3183037421416487E-2</v>
      </c>
      <c r="AV425" s="1">
        <f t="shared" si="209"/>
        <v>0.12218251846832767</v>
      </c>
      <c r="AW425" s="1">
        <f t="shared" ref="AW425:AW464" si="219">$C$11*(EXP(-$C$7*($D425-($AW$14-1)*$C$3))-EXP(-$C$5*($D425-($AW$14-1)*$C$3)))</f>
        <v>0</v>
      </c>
    </row>
    <row r="426" spans="1:49" x14ac:dyDescent="0.2">
      <c r="A426">
        <v>412</v>
      </c>
      <c r="B426">
        <f t="shared" si="188"/>
        <v>41</v>
      </c>
      <c r="C426">
        <f t="shared" si="189"/>
        <v>1</v>
      </c>
      <c r="D426">
        <f t="shared" si="190"/>
        <v>986.66666666666674</v>
      </c>
      <c r="E426">
        <f t="shared" si="191"/>
        <v>-686.66666666666674</v>
      </c>
      <c r="F426" t="e">
        <f t="shared" si="192"/>
        <v>#N/A</v>
      </c>
      <c r="G426" t="e">
        <f t="shared" si="193"/>
        <v>#N/A</v>
      </c>
      <c r="H426">
        <f t="shared" si="194"/>
        <v>3.9576010042594587E-16</v>
      </c>
      <c r="I426">
        <f t="shared" si="203"/>
        <v>9.0921795266548762E-16</v>
      </c>
      <c r="J426">
        <f t="shared" si="212"/>
        <v>2.0888343331212434E-15</v>
      </c>
      <c r="K426">
        <f t="shared" si="160"/>
        <v>4.7988811246354021E-15</v>
      </c>
      <c r="L426">
        <f t="shared" si="168"/>
        <v>1.1024933707390016E-14</v>
      </c>
      <c r="M426">
        <f t="shared" si="176"/>
        <v>2.5328646427260551E-14</v>
      </c>
      <c r="N426">
        <f t="shared" si="184"/>
        <v>5.818994897059146E-14</v>
      </c>
      <c r="O426">
        <f t="shared" si="199"/>
        <v>1.3368539731975963E-13</v>
      </c>
      <c r="P426">
        <f t="shared" si="208"/>
        <v>3.0712839197666482E-13</v>
      </c>
      <c r="Q426">
        <f t="shared" si="217"/>
        <v>7.0559575727295899E-13</v>
      </c>
      <c r="R426">
        <f t="shared" si="165"/>
        <v>1.6210333713446704E-12</v>
      </c>
      <c r="S426">
        <f t="shared" si="173"/>
        <v>3.7241567341178421E-12</v>
      </c>
      <c r="T426">
        <f t="shared" si="181"/>
        <v>8.5558654284645904E-12</v>
      </c>
      <c r="U426">
        <f t="shared" si="196"/>
        <v>1.9656217086506555E-11</v>
      </c>
      <c r="V426">
        <f t="shared" si="205"/>
        <v>4.5158128465469395E-11</v>
      </c>
      <c r="W426">
        <f t="shared" si="214"/>
        <v>1.0374613576605896E-10</v>
      </c>
      <c r="X426">
        <f t="shared" si="162"/>
        <v>2.38346030983542E-10</v>
      </c>
      <c r="Y426">
        <f t="shared" si="170"/>
        <v>5.475753874217342E-10</v>
      </c>
      <c r="Z426">
        <f t="shared" si="178"/>
        <v>1.2579978935364204E-9</v>
      </c>
      <c r="AA426">
        <f t="shared" si="186"/>
        <v>2.8901202217900425E-9</v>
      </c>
      <c r="AB426">
        <f t="shared" si="201"/>
        <v>6.6397526890277767E-9</v>
      </c>
      <c r="AC426">
        <f t="shared" si="210"/>
        <v>1.5254145982946695E-8</v>
      </c>
      <c r="AD426">
        <f t="shared" si="159"/>
        <v>3.5044824794991002E-8</v>
      </c>
      <c r="AE426">
        <f t="shared" si="167"/>
        <v>8.0511865186330943E-8</v>
      </c>
      <c r="AF426">
        <f t="shared" si="175"/>
        <v>1.8496769419456248E-7</v>
      </c>
      <c r="AG426">
        <f t="shared" si="218"/>
        <v>4.2494417209777718E-7</v>
      </c>
      <c r="AH426">
        <f t="shared" si="198"/>
        <v>9.7626534290858719E-7</v>
      </c>
      <c r="AI426">
        <f t="shared" si="207"/>
        <v>2.2428687868794212E-6</v>
      </c>
      <c r="AJ426">
        <f t="shared" si="216"/>
        <v>5.1527593719251736E-6</v>
      </c>
      <c r="AK426">
        <f t="shared" si="197"/>
        <v>1.1837932428452007E-5</v>
      </c>
      <c r="AL426">
        <f t="shared" si="206"/>
        <v>2.7196427014257753E-5</v>
      </c>
      <c r="AM426">
        <f t="shared" si="215"/>
        <v>6.2480981946149621E-5</v>
      </c>
      <c r="AN426">
        <f t="shared" si="195"/>
        <v>1.435436023602829E-4</v>
      </c>
      <c r="AO426">
        <f t="shared" si="204"/>
        <v>3.29776599803211E-4</v>
      </c>
      <c r="AP426">
        <f t="shared" si="213"/>
        <v>7.5762767542092804E-4</v>
      </c>
      <c r="AQ426">
        <f t="shared" si="187"/>
        <v>1.7405713289124955E-3</v>
      </c>
      <c r="AR426">
        <f t="shared" si="202"/>
        <v>3.998782844553574E-3</v>
      </c>
      <c r="AS426">
        <f t="shared" si="211"/>
        <v>9.1867905510581074E-3</v>
      </c>
      <c r="AT426">
        <f t="shared" si="185"/>
        <v>2.1105702387405507E-2</v>
      </c>
      <c r="AU426">
        <f t="shared" si="200"/>
        <v>4.8488171226939228E-2</v>
      </c>
      <c r="AV426">
        <f t="shared" si="209"/>
        <v>0.11139656241541207</v>
      </c>
      <c r="AW426">
        <f t="shared" si="219"/>
        <v>0.21171434591476873</v>
      </c>
    </row>
    <row r="427" spans="1:49" x14ac:dyDescent="0.2">
      <c r="A427">
        <v>413</v>
      </c>
      <c r="B427">
        <f t="shared" si="188"/>
        <v>41</v>
      </c>
      <c r="C427">
        <f t="shared" si="189"/>
        <v>2</v>
      </c>
      <c r="D427">
        <f t="shared" si="190"/>
        <v>989.33333333333326</v>
      </c>
      <c r="E427">
        <f t="shared" si="191"/>
        <v>-689.33333333333326</v>
      </c>
      <c r="F427" t="e">
        <f t="shared" si="192"/>
        <v>#N/A</v>
      </c>
      <c r="G427" t="e">
        <f t="shared" si="193"/>
        <v>#N/A</v>
      </c>
      <c r="H427">
        <f t="shared" si="194"/>
        <v>3.6082338363239617E-16</v>
      </c>
      <c r="I427">
        <f t="shared" si="203"/>
        <v>8.2895445444599223E-16</v>
      </c>
      <c r="J427">
        <f t="shared" si="212"/>
        <v>1.9044372363791453E-15</v>
      </c>
      <c r="K427">
        <f t="shared" si="160"/>
        <v>4.375247841247663E-15</v>
      </c>
      <c r="L427">
        <f t="shared" si="168"/>
        <v>1.0051679995891039E-14</v>
      </c>
      <c r="M427">
        <f t="shared" si="176"/>
        <v>2.3092696552473285E-14</v>
      </c>
      <c r="N427">
        <f t="shared" si="184"/>
        <v>5.3053085084543534E-14</v>
      </c>
      <c r="O427">
        <f t="shared" si="199"/>
        <v>1.2188398312826581E-13</v>
      </c>
      <c r="P427">
        <f t="shared" si="208"/>
        <v>2.8001586183985064E-13</v>
      </c>
      <c r="Q427">
        <f t="shared" si="217"/>
        <v>6.433075197370269E-13</v>
      </c>
      <c r="R427">
        <f t="shared" si="165"/>
        <v>1.4779325793582911E-12</v>
      </c>
      <c r="S427">
        <f t="shared" si="173"/>
        <v>3.3953974454107761E-12</v>
      </c>
      <c r="T427">
        <f t="shared" si="181"/>
        <v>7.8005749202089874E-12</v>
      </c>
      <c r="U427">
        <f t="shared" si="196"/>
        <v>1.7921015157750386E-11</v>
      </c>
      <c r="V427">
        <f t="shared" si="205"/>
        <v>4.1171681263169599E-11</v>
      </c>
      <c r="W427">
        <f t="shared" si="214"/>
        <v>9.4587685078930344E-11</v>
      </c>
      <c r="X427">
        <f t="shared" si="162"/>
        <v>2.173054365062898E-10</v>
      </c>
      <c r="Y427">
        <f t="shared" si="170"/>
        <v>4.992367948933754E-10</v>
      </c>
      <c r="Z427">
        <f t="shared" si="178"/>
        <v>1.1469449700960251E-9</v>
      </c>
      <c r="AA427">
        <f t="shared" si="186"/>
        <v>2.6349876008428556E-9</v>
      </c>
      <c r="AB427">
        <f t="shared" si="201"/>
        <v>6.0536118450515453E-9</v>
      </c>
      <c r="AC427">
        <f t="shared" si="210"/>
        <v>1.3907547936402554E-8</v>
      </c>
      <c r="AD427">
        <f t="shared" ref="AD427:AD464" si="220">$C$11*(EXP(-$C$7*($D427-($AD$14-1)*$C$3))-EXP(-$C$5*($D427-($AD$14-1)*$C$3)))</f>
        <v>3.1951154873176046E-8</v>
      </c>
      <c r="AE427">
        <f t="shared" si="167"/>
        <v>7.340447808614566E-8</v>
      </c>
      <c r="AF427">
        <f t="shared" si="175"/>
        <v>1.6863920645394284E-7</v>
      </c>
      <c r="AG427">
        <f t="shared" si="218"/>
        <v>3.8743115808329911E-7</v>
      </c>
      <c r="AH427">
        <f t="shared" si="198"/>
        <v>8.9008306792976397E-7</v>
      </c>
      <c r="AI427">
        <f t="shared" si="207"/>
        <v>2.0448739118832644E-6</v>
      </c>
      <c r="AJ427">
        <f t="shared" si="216"/>
        <v>4.6978865975133163E-6</v>
      </c>
      <c r="AK427">
        <f t="shared" si="197"/>
        <v>1.079290921305233E-5</v>
      </c>
      <c r="AL427">
        <f t="shared" si="206"/>
        <v>2.4795594117331113E-5</v>
      </c>
      <c r="AM427">
        <f t="shared" si="215"/>
        <v>5.6965316347504813E-5</v>
      </c>
      <c r="AN427">
        <f t="shared" si="195"/>
        <v>1.30871930360529E-4</v>
      </c>
      <c r="AO427">
        <f t="shared" si="204"/>
        <v>3.0066474224085241E-4</v>
      </c>
      <c r="AP427">
        <f t="shared" si="213"/>
        <v>6.9074618963534942E-4</v>
      </c>
      <c r="AQ427">
        <f t="shared" si="187"/>
        <v>1.5869180235091906E-3</v>
      </c>
      <c r="AR427">
        <f t="shared" si="202"/>
        <v>3.6457802462403067E-3</v>
      </c>
      <c r="AS427">
        <f t="shared" si="211"/>
        <v>8.3758035430738526E-3</v>
      </c>
      <c r="AT427">
        <f t="shared" ref="AT427:AT458" si="221">$C$11*(EXP(-$C$7*($D427-($AT$14-1)*$C$3))-EXP(-$C$5*($D427-($AT$14-1)*$C$3)))</f>
        <v>1.9242543503414547E-2</v>
      </c>
      <c r="AU427">
        <f t="shared" si="200"/>
        <v>4.4207756136662314E-2</v>
      </c>
      <c r="AV427">
        <f t="shared" si="209"/>
        <v>0.10156275308960366</v>
      </c>
      <c r="AW427">
        <f t="shared" si="219"/>
        <v>0.22636765044372925</v>
      </c>
    </row>
    <row r="428" spans="1:49" x14ac:dyDescent="0.2">
      <c r="A428">
        <v>414</v>
      </c>
      <c r="B428">
        <f t="shared" si="188"/>
        <v>41</v>
      </c>
      <c r="C428">
        <f t="shared" si="189"/>
        <v>3</v>
      </c>
      <c r="D428">
        <f t="shared" si="190"/>
        <v>992</v>
      </c>
      <c r="E428">
        <f t="shared" si="191"/>
        <v>-692</v>
      </c>
      <c r="F428" t="e">
        <f t="shared" si="192"/>
        <v>#N/A</v>
      </c>
      <c r="G428" t="e">
        <f t="shared" si="193"/>
        <v>#N/A</v>
      </c>
      <c r="H428">
        <f t="shared" si="194"/>
        <v>3.2897079325532249E-16</v>
      </c>
      <c r="I428">
        <f t="shared" si="203"/>
        <v>7.5577641810891461E-16</v>
      </c>
      <c r="J428">
        <f t="shared" si="212"/>
        <v>1.7363182564545292E-15</v>
      </c>
      <c r="K428">
        <f t="shared" si="160"/>
        <v>3.9890118498812766E-15</v>
      </c>
      <c r="L428">
        <f t="shared" si="168"/>
        <v>9.1643427000446034E-15</v>
      </c>
      <c r="M428">
        <f t="shared" si="176"/>
        <v>2.1054130768340649E-14</v>
      </c>
      <c r="N428">
        <f t="shared" si="184"/>
        <v>4.8369690758970725E-14</v>
      </c>
      <c r="O428">
        <f t="shared" si="199"/>
        <v>1.1112436841308993E-13</v>
      </c>
      <c r="P428">
        <f t="shared" si="208"/>
        <v>2.552967583924018E-13</v>
      </c>
      <c r="Q428">
        <f t="shared" si="217"/>
        <v>5.8651793280285502E-13</v>
      </c>
      <c r="R428">
        <f t="shared" si="165"/>
        <v>1.3474643691737975E-12</v>
      </c>
      <c r="S428">
        <f t="shared" si="173"/>
        <v>3.0956602085741175E-12</v>
      </c>
      <c r="T428">
        <f t="shared" si="181"/>
        <v>7.1119595784377348E-12</v>
      </c>
      <c r="U428">
        <f t="shared" si="196"/>
        <v>1.6338992537113667E-11</v>
      </c>
      <c r="V428">
        <f t="shared" si="205"/>
        <v>3.7537147699382605E-11</v>
      </c>
      <c r="W428">
        <f t="shared" si="214"/>
        <v>8.6237719627123077E-11</v>
      </c>
      <c r="X428">
        <f t="shared" si="162"/>
        <v>1.981222533487436E-10</v>
      </c>
      <c r="Y428">
        <f t="shared" si="170"/>
        <v>4.5516541302001529E-10</v>
      </c>
      <c r="Z428">
        <f t="shared" si="178"/>
        <v>1.0456955223752753E-9</v>
      </c>
      <c r="AA428">
        <f t="shared" si="186"/>
        <v>2.402377452760488E-9</v>
      </c>
      <c r="AB428">
        <f t="shared" si="201"/>
        <v>5.5192140561358803E-9</v>
      </c>
      <c r="AC428">
        <f t="shared" si="210"/>
        <v>1.2679824214319598E-8</v>
      </c>
      <c r="AD428">
        <f t="shared" si="220"/>
        <v>2.9130586433280992E-8</v>
      </c>
      <c r="AE428">
        <f t="shared" si="167"/>
        <v>6.6924513432017646E-8</v>
      </c>
      <c r="AF428">
        <f t="shared" si="175"/>
        <v>1.5375215697667134E-7</v>
      </c>
      <c r="AG428">
        <f t="shared" si="218"/>
        <v>3.532296995926965E-7</v>
      </c>
      <c r="AH428">
        <f t="shared" si="198"/>
        <v>8.1150874971645335E-7</v>
      </c>
      <c r="AI428">
        <f t="shared" si="207"/>
        <v>1.8643575317299811E-6</v>
      </c>
      <c r="AJ428">
        <f t="shared" si="216"/>
        <v>4.2831688596491243E-6</v>
      </c>
      <c r="AK428">
        <f t="shared" si="197"/>
        <v>9.8401380465069519E-6</v>
      </c>
      <c r="AL428">
        <f t="shared" si="206"/>
        <v>2.2606700773932549E-5</v>
      </c>
      <c r="AM428">
        <f t="shared" si="215"/>
        <v>5.1936559981853035E-5</v>
      </c>
      <c r="AN428">
        <f t="shared" si="195"/>
        <v>1.1931888203071885E-4</v>
      </c>
      <c r="AO428">
        <f t="shared" si="204"/>
        <v>2.7412280701754406E-4</v>
      </c>
      <c r="AP428">
        <f t="shared" si="213"/>
        <v>6.297688349764446E-4</v>
      </c>
      <c r="AQ428">
        <f t="shared" si="187"/>
        <v>1.4468288495316827E-3</v>
      </c>
      <c r="AR428">
        <f t="shared" si="202"/>
        <v>3.3239398388385934E-3</v>
      </c>
      <c r="AS428">
        <f t="shared" si="211"/>
        <v>7.6364084499660045E-3</v>
      </c>
      <c r="AT428">
        <f t="shared" si="221"/>
        <v>1.7543859649122806E-2</v>
      </c>
      <c r="AU428">
        <f t="shared" si="200"/>
        <v>4.0305205438492468E-2</v>
      </c>
      <c r="AV428">
        <f t="shared" si="209"/>
        <v>9.2597046304671707E-2</v>
      </c>
      <c r="AW428">
        <f t="shared" si="219"/>
        <v>0.21163565845759974</v>
      </c>
    </row>
    <row r="429" spans="1:49" x14ac:dyDescent="0.2">
      <c r="A429">
        <v>415</v>
      </c>
      <c r="B429">
        <f t="shared" si="188"/>
        <v>41</v>
      </c>
      <c r="C429">
        <f t="shared" si="189"/>
        <v>4</v>
      </c>
      <c r="D429">
        <f t="shared" si="190"/>
        <v>994.66666666666663</v>
      </c>
      <c r="E429">
        <f t="shared" si="191"/>
        <v>-694.66666666666663</v>
      </c>
      <c r="F429" t="e">
        <f t="shared" si="192"/>
        <v>#N/A</v>
      </c>
      <c r="G429" t="e">
        <f t="shared" si="193"/>
        <v>#N/A</v>
      </c>
      <c r="H429">
        <f t="shared" si="194"/>
        <v>2.9993007028971357E-16</v>
      </c>
      <c r="I429">
        <f t="shared" si="203"/>
        <v>6.8905835671187579E-16</v>
      </c>
      <c r="J429">
        <f t="shared" si="212"/>
        <v>1.5830404017037896E-15</v>
      </c>
      <c r="K429">
        <f t="shared" ref="K429:K464" si="222">$C$11*(EXP(-$C$7*($D429-($K$14-1)*$C$3))-EXP(-$C$5*($D429-($K$14-1)*$C$3)))</f>
        <v>3.6368718106619773E-15</v>
      </c>
      <c r="L429">
        <f t="shared" si="168"/>
        <v>8.3553373324850036E-15</v>
      </c>
      <c r="M429">
        <f t="shared" si="176"/>
        <v>1.9195524498541678E-14</v>
      </c>
      <c r="N429">
        <f t="shared" si="184"/>
        <v>4.4099734829560234E-14</v>
      </c>
      <c r="O429">
        <f t="shared" si="199"/>
        <v>1.0131458570904258E-13</v>
      </c>
      <c r="P429">
        <f t="shared" si="208"/>
        <v>2.3275979588236665E-13</v>
      </c>
      <c r="Q429">
        <f t="shared" si="217"/>
        <v>5.3474158927904054E-13</v>
      </c>
      <c r="R429">
        <f t="shared" si="165"/>
        <v>1.2285135679066682E-12</v>
      </c>
      <c r="S429">
        <f t="shared" si="173"/>
        <v>2.8223830290918461E-12</v>
      </c>
      <c r="T429">
        <f t="shared" si="181"/>
        <v>6.4841334853787052E-12</v>
      </c>
      <c r="U429">
        <f t="shared" si="196"/>
        <v>1.489662693647142E-11</v>
      </c>
      <c r="V429">
        <f t="shared" si="205"/>
        <v>3.4223461713858491E-11</v>
      </c>
      <c r="W429">
        <f t="shared" si="214"/>
        <v>7.8624868346026531E-11</v>
      </c>
      <c r="X429">
        <f t="shared" si="162"/>
        <v>1.8063251386187825E-10</v>
      </c>
      <c r="Y429">
        <f t="shared" si="170"/>
        <v>4.1498454306423739E-10</v>
      </c>
      <c r="Z429">
        <f t="shared" si="178"/>
        <v>9.5338412393417152E-10</v>
      </c>
      <c r="AA429">
        <f t="shared" si="186"/>
        <v>2.1903015496869447E-9</v>
      </c>
      <c r="AB429">
        <f t="shared" si="201"/>
        <v>5.0319915741456996E-9</v>
      </c>
      <c r="AC429">
        <f t="shared" si="210"/>
        <v>1.1560480887160213E-8</v>
      </c>
      <c r="AD429">
        <f t="shared" si="220"/>
        <v>2.6559010756111206E-8</v>
      </c>
      <c r="AE429">
        <f t="shared" si="167"/>
        <v>6.1016583931787004E-8</v>
      </c>
      <c r="AF429">
        <f t="shared" si="175"/>
        <v>1.4017929917996454E-7</v>
      </c>
      <c r="AG429">
        <f t="shared" si="218"/>
        <v>3.2204746074532494E-7</v>
      </c>
      <c r="AH429">
        <f t="shared" si="198"/>
        <v>7.3987077677825417E-7</v>
      </c>
      <c r="AI429">
        <f t="shared" si="207"/>
        <v>1.6997766883911151E-6</v>
      </c>
      <c r="AJ429">
        <f t="shared" si="216"/>
        <v>3.905061371634364E-6</v>
      </c>
      <c r="AK429">
        <f t="shared" si="197"/>
        <v>8.9714751475177185E-6</v>
      </c>
      <c r="AL429">
        <f t="shared" si="206"/>
        <v>2.0611037487700776E-5</v>
      </c>
      <c r="AM429">
        <f t="shared" si="215"/>
        <v>4.7351729713808206E-5</v>
      </c>
      <c r="AN429">
        <f t="shared" si="195"/>
        <v>1.0878570805703143E-4</v>
      </c>
      <c r="AO429">
        <f t="shared" si="204"/>
        <v>2.499239277845994E-4</v>
      </c>
      <c r="AP429">
        <f t="shared" si="213"/>
        <v>5.7417440944113431E-4</v>
      </c>
      <c r="AQ429">
        <f t="shared" ref="AQ429:AQ464" si="223">$C$11*(EXP(-$C$7*($D429-($AQ$14-1)*$C$3))-EXP(-$C$5*($D429-($AQ$14-1)*$C$3)))</f>
        <v>1.319106399212849E-3</v>
      </c>
      <c r="AR429">
        <f t="shared" si="202"/>
        <v>3.0305107016837239E-3</v>
      </c>
      <c r="AS429">
        <f t="shared" si="211"/>
        <v>6.9622853156500082E-3</v>
      </c>
      <c r="AT429">
        <f t="shared" si="221"/>
        <v>1.5995131378214355E-2</v>
      </c>
      <c r="AU429">
        <f t="shared" si="200"/>
        <v>3.6747162204232561E-2</v>
      </c>
      <c r="AV429">
        <f t="shared" si="209"/>
        <v>8.442280953932943E-2</v>
      </c>
      <c r="AW429">
        <f t="shared" si="219"/>
        <v>0.19377999836034945</v>
      </c>
    </row>
    <row r="430" spans="1:49" x14ac:dyDescent="0.2">
      <c r="A430">
        <v>416</v>
      </c>
      <c r="B430">
        <f t="shared" si="188"/>
        <v>41</v>
      </c>
      <c r="C430">
        <f t="shared" si="189"/>
        <v>5</v>
      </c>
      <c r="D430">
        <f t="shared" si="190"/>
        <v>997.33333333333337</v>
      </c>
      <c r="E430">
        <f t="shared" si="191"/>
        <v>-697.33333333333337</v>
      </c>
      <c r="F430" t="e">
        <f t="shared" si="192"/>
        <v>#N/A</v>
      </c>
      <c r="G430" t="e">
        <f t="shared" si="193"/>
        <v>#N/A</v>
      </c>
      <c r="H430">
        <f t="shared" si="194"/>
        <v>2.7345299007797692E-16</v>
      </c>
      <c r="I430">
        <f t="shared" si="203"/>
        <v>6.2822999974318757E-16</v>
      </c>
      <c r="J430">
        <f t="shared" si="212"/>
        <v>1.4432935345295697E-15</v>
      </c>
      <c r="K430">
        <f t="shared" si="222"/>
        <v>3.3158178177839579E-15</v>
      </c>
      <c r="L430">
        <f t="shared" si="168"/>
        <v>7.617748945516583E-15</v>
      </c>
      <c r="M430">
        <f t="shared" si="176"/>
        <v>1.7500991364990595E-14</v>
      </c>
      <c r="N430">
        <f t="shared" si="184"/>
        <v>4.0206719983564023E-14</v>
      </c>
      <c r="O430">
        <f t="shared" si="199"/>
        <v>9.2370786209892826E-14</v>
      </c>
      <c r="P430">
        <f t="shared" si="208"/>
        <v>2.1221234033817343E-13</v>
      </c>
      <c r="Q430">
        <f t="shared" si="217"/>
        <v>4.875359325130598E-13</v>
      </c>
      <c r="R430">
        <f t="shared" si="165"/>
        <v>1.1200634473593949E-12</v>
      </c>
      <c r="S430">
        <f t="shared" si="173"/>
        <v>2.5732300789480898E-12</v>
      </c>
      <c r="T430">
        <f t="shared" si="181"/>
        <v>5.9117303174331239E-12</v>
      </c>
      <c r="U430">
        <f t="shared" si="196"/>
        <v>1.3581589781643058E-11</v>
      </c>
      <c r="V430">
        <f t="shared" si="205"/>
        <v>3.1202299680835846E-11</v>
      </c>
      <c r="W430">
        <f t="shared" si="214"/>
        <v>7.1684060631001298E-11</v>
      </c>
      <c r="X430">
        <f t="shared" si="162"/>
        <v>1.6468672505267783E-10</v>
      </c>
      <c r="Y430">
        <f t="shared" si="170"/>
        <v>3.7835074031572008E-10</v>
      </c>
      <c r="Z430">
        <f t="shared" si="178"/>
        <v>8.692217460251561E-10</v>
      </c>
      <c r="AA430">
        <f t="shared" si="186"/>
        <v>1.996947179573495E-9</v>
      </c>
      <c r="AB430">
        <f t="shared" si="201"/>
        <v>4.5877798803840855E-9</v>
      </c>
      <c r="AC430">
        <f t="shared" si="210"/>
        <v>1.0539950403371387E-8</v>
      </c>
      <c r="AD430">
        <f t="shared" si="220"/>
        <v>2.4214447380206099E-8</v>
      </c>
      <c r="AE430">
        <f t="shared" si="167"/>
        <v>5.5630191745610023E-8</v>
      </c>
      <c r="AF430">
        <f t="shared" si="175"/>
        <v>1.2780461949270376E-7</v>
      </c>
      <c r="AG430">
        <f t="shared" si="218"/>
        <v>2.936179123445811E-7</v>
      </c>
      <c r="AH430">
        <f t="shared" si="198"/>
        <v>6.7455682581576795E-7</v>
      </c>
      <c r="AI430">
        <f t="shared" si="207"/>
        <v>1.5497246323331882E-6</v>
      </c>
      <c r="AJ430">
        <f t="shared" si="216"/>
        <v>3.5603322717190373E-6</v>
      </c>
      <c r="AK430">
        <f t="shared" si="197"/>
        <v>8.1794956475330304E-6</v>
      </c>
      <c r="AL430">
        <f t="shared" si="206"/>
        <v>1.8791546390053201E-5</v>
      </c>
      <c r="AM430">
        <f t="shared" si="215"/>
        <v>4.3171636852209169E-5</v>
      </c>
      <c r="AN430">
        <f t="shared" si="195"/>
        <v>9.9182376469324112E-5</v>
      </c>
      <c r="AO430">
        <f t="shared" si="204"/>
        <v>2.2786126539001828E-4</v>
      </c>
      <c r="AP430">
        <f t="shared" si="213"/>
        <v>5.2348772144211373E-4</v>
      </c>
      <c r="AQ430">
        <f t="shared" si="223"/>
        <v>1.2026589689634042E-3</v>
      </c>
      <c r="AR430">
        <f t="shared" si="202"/>
        <v>2.762984758541386E-3</v>
      </c>
      <c r="AS430">
        <f t="shared" si="211"/>
        <v>6.347672094036738E-3</v>
      </c>
      <c r="AT430">
        <f t="shared" si="221"/>
        <v>1.4583120984961173E-2</v>
      </c>
      <c r="AU430">
        <f t="shared" si="200"/>
        <v>3.3503214172295286E-2</v>
      </c>
      <c r="AV430">
        <f t="shared" si="209"/>
        <v>7.6970174012036846E-2</v>
      </c>
      <c r="AW430">
        <f t="shared" si="219"/>
        <v>0.17680382811963441</v>
      </c>
    </row>
    <row r="431" spans="1:49" x14ac:dyDescent="0.2">
      <c r="A431">
        <v>417</v>
      </c>
      <c r="B431">
        <f t="shared" si="188"/>
        <v>41</v>
      </c>
      <c r="C431">
        <f t="shared" si="189"/>
        <v>6</v>
      </c>
      <c r="D431">
        <f t="shared" si="190"/>
        <v>1000</v>
      </c>
      <c r="E431">
        <f t="shared" si="191"/>
        <v>-700</v>
      </c>
      <c r="F431" t="e">
        <f t="shared" si="192"/>
        <v>#N/A</v>
      </c>
      <c r="G431" t="e">
        <f t="shared" si="193"/>
        <v>#N/A</v>
      </c>
      <c r="H431">
        <f t="shared" si="194"/>
        <v>2.493132406175788E-16</v>
      </c>
      <c r="I431">
        <f t="shared" si="203"/>
        <v>5.7277141875278752E-16</v>
      </c>
      <c r="J431">
        <f t="shared" si="212"/>
        <v>1.3158831730212854E-15</v>
      </c>
      <c r="K431">
        <f t="shared" si="222"/>
        <v>3.0231056724356695E-15</v>
      </c>
      <c r="L431">
        <f t="shared" si="168"/>
        <v>6.9452730258181194E-15</v>
      </c>
      <c r="M431">
        <f t="shared" si="176"/>
        <v>1.595604739952511E-14</v>
      </c>
      <c r="N431">
        <f t="shared" si="184"/>
        <v>3.6657370800178426E-14</v>
      </c>
      <c r="O431">
        <f t="shared" si="199"/>
        <v>8.4216523073362607E-14</v>
      </c>
      <c r="P431">
        <f t="shared" si="208"/>
        <v>1.9347876303588297E-13</v>
      </c>
      <c r="Q431">
        <f t="shared" si="217"/>
        <v>4.4449747365235984E-13</v>
      </c>
      <c r="R431">
        <f t="shared" si="165"/>
        <v>1.0211870335696038E-12</v>
      </c>
      <c r="S431">
        <f t="shared" si="173"/>
        <v>2.346071731211412E-12</v>
      </c>
      <c r="T431">
        <f t="shared" si="181"/>
        <v>5.3898574766951907E-12</v>
      </c>
      <c r="U431">
        <f t="shared" si="196"/>
        <v>1.2382640834296472E-11</v>
      </c>
      <c r="V431">
        <f t="shared" si="205"/>
        <v>2.8447838313750943E-11</v>
      </c>
      <c r="W431">
        <f t="shared" si="214"/>
        <v>6.5355970148454668E-11</v>
      </c>
      <c r="X431">
        <f t="shared" ref="X431:X464" si="224">$C$11*(EXP(-$C$7*($D431-($X$14-1)*$C$3))-EXP(-$C$5*($D431-($X$14-1)*$C$3)))</f>
        <v>1.5014859079753045E-10</v>
      </c>
      <c r="Y431">
        <f t="shared" si="170"/>
        <v>3.4495087850849236E-10</v>
      </c>
      <c r="Z431">
        <f t="shared" si="178"/>
        <v>7.924890133949747E-10</v>
      </c>
      <c r="AA431">
        <f t="shared" si="186"/>
        <v>1.8206616520800614E-9</v>
      </c>
      <c r="AB431">
        <f t="shared" si="201"/>
        <v>4.182782089501102E-9</v>
      </c>
      <c r="AC431">
        <f t="shared" si="210"/>
        <v>9.6095098110419535E-9</v>
      </c>
      <c r="AD431">
        <f t="shared" si="220"/>
        <v>2.2076856224543524E-8</v>
      </c>
      <c r="AE431">
        <f t="shared" si="167"/>
        <v>5.07192968572784E-8</v>
      </c>
      <c r="AF431">
        <f t="shared" si="175"/>
        <v>1.1652234573312398E-7</v>
      </c>
      <c r="AG431">
        <f t="shared" si="218"/>
        <v>2.6769805372807064E-7</v>
      </c>
      <c r="AH431">
        <f t="shared" si="198"/>
        <v>6.1500862790668418E-7</v>
      </c>
      <c r="AI431">
        <f t="shared" si="207"/>
        <v>1.4129187983707839E-6</v>
      </c>
      <c r="AJ431">
        <f t="shared" si="216"/>
        <v>3.2460349988658138E-6</v>
      </c>
      <c r="AK431">
        <f t="shared" si="197"/>
        <v>7.4574301269199262E-6</v>
      </c>
      <c r="AL431">
        <f t="shared" si="206"/>
        <v>1.7132675438596497E-5</v>
      </c>
      <c r="AM431">
        <f t="shared" si="215"/>
        <v>3.9360552186027815E-5</v>
      </c>
      <c r="AN431">
        <f t="shared" ref="AN431:AN464" si="225">$C$11*(EXP(-$C$7*($D431-($AN$14-1)*$C$3))-EXP(-$C$5*($D431-($AN$14-1)*$C$3)))</f>
        <v>9.0426803095730208E-5</v>
      </c>
      <c r="AO431">
        <f t="shared" si="204"/>
        <v>2.0774623992741217E-4</v>
      </c>
      <c r="AP431">
        <f t="shared" si="213"/>
        <v>4.7727552812287512E-4</v>
      </c>
      <c r="AQ431">
        <f t="shared" si="223"/>
        <v>1.0964912280701756E-3</v>
      </c>
      <c r="AR431">
        <f t="shared" si="202"/>
        <v>2.5190753399057793E-3</v>
      </c>
      <c r="AS431">
        <f t="shared" si="211"/>
        <v>5.7873153981267316E-3</v>
      </c>
      <c r="AT431">
        <f t="shared" si="221"/>
        <v>1.329575935535437E-2</v>
      </c>
      <c r="AU431">
        <f t="shared" si="200"/>
        <v>3.0545633799864007E-2</v>
      </c>
      <c r="AV431">
        <f t="shared" si="209"/>
        <v>7.0175438596235928E-2</v>
      </c>
      <c r="AW431">
        <f t="shared" si="219"/>
        <v>0.16121653858511018</v>
      </c>
    </row>
    <row r="432" spans="1:49" x14ac:dyDescent="0.2">
      <c r="A432">
        <v>418</v>
      </c>
      <c r="B432">
        <f t="shared" si="188"/>
        <v>41</v>
      </c>
      <c r="C432">
        <f t="shared" si="189"/>
        <v>7</v>
      </c>
      <c r="D432">
        <f t="shared" si="190"/>
        <v>1002.6666666666667</v>
      </c>
      <c r="E432">
        <f t="shared" si="191"/>
        <v>-702.66666666666674</v>
      </c>
      <c r="F432" t="e">
        <f t="shared" si="192"/>
        <v>#N/A</v>
      </c>
      <c r="G432" t="e">
        <f t="shared" si="193"/>
        <v>#N/A</v>
      </c>
      <c r="H432">
        <f t="shared" si="194"/>
        <v>2.2730448816637269E-16</v>
      </c>
      <c r="I432">
        <f t="shared" si="203"/>
        <v>5.2220858328030878E-16</v>
      </c>
      <c r="J432">
        <f t="shared" si="212"/>
        <v>1.1997202811588503E-15</v>
      </c>
      <c r="K432">
        <f t="shared" si="222"/>
        <v>2.7562334268474937E-15</v>
      </c>
      <c r="L432">
        <f t="shared" si="168"/>
        <v>6.332161606815137E-15</v>
      </c>
      <c r="M432">
        <f t="shared" si="176"/>
        <v>1.4547487242647859E-14</v>
      </c>
      <c r="N432">
        <f t="shared" si="184"/>
        <v>3.3421349329939907E-14</v>
      </c>
      <c r="O432">
        <f t="shared" si="199"/>
        <v>7.6782097994166459E-14</v>
      </c>
      <c r="P432">
        <f t="shared" si="208"/>
        <v>1.7639893931824033E-13</v>
      </c>
      <c r="Q432">
        <f t="shared" si="217"/>
        <v>4.0525834283616751E-13</v>
      </c>
      <c r="R432">
        <f t="shared" si="165"/>
        <v>9.3103918352946013E-13</v>
      </c>
      <c r="S432">
        <f t="shared" si="173"/>
        <v>2.1389663571161472E-12</v>
      </c>
      <c r="T432">
        <f t="shared" si="181"/>
        <v>4.914054271626638E-12</v>
      </c>
      <c r="U432">
        <f t="shared" si="196"/>
        <v>1.1289532116367347E-11</v>
      </c>
      <c r="V432">
        <f t="shared" si="205"/>
        <v>2.5936533941514733E-11</v>
      </c>
      <c r="W432">
        <f t="shared" si="214"/>
        <v>5.9586507745885487E-11</v>
      </c>
      <c r="X432">
        <f t="shared" si="224"/>
        <v>1.368938468554335E-10</v>
      </c>
      <c r="Y432">
        <f t="shared" si="170"/>
        <v>3.1449947338410499E-10</v>
      </c>
      <c r="Z432">
        <f t="shared" si="178"/>
        <v>7.2253005544751053E-10</v>
      </c>
      <c r="AA432">
        <f t="shared" si="186"/>
        <v>1.659938172256944E-9</v>
      </c>
      <c r="AB432">
        <f t="shared" si="201"/>
        <v>3.8135364957366728E-9</v>
      </c>
      <c r="AC432">
        <f t="shared" si="210"/>
        <v>8.7612061987477489E-9</v>
      </c>
      <c r="AD432">
        <f t="shared" si="220"/>
        <v>2.0127966296582732E-8</v>
      </c>
      <c r="AE432">
        <f t="shared" si="167"/>
        <v>4.62419235486407E-8</v>
      </c>
      <c r="AF432">
        <f t="shared" si="175"/>
        <v>1.0623604302444447E-7</v>
      </c>
      <c r="AG432">
        <f t="shared" si="218"/>
        <v>2.440663357271468E-7</v>
      </c>
      <c r="AH432">
        <f t="shared" si="198"/>
        <v>5.6071719671985519E-7</v>
      </c>
      <c r="AI432">
        <f t="shared" si="207"/>
        <v>1.2881898429812932E-6</v>
      </c>
      <c r="AJ432">
        <f t="shared" si="216"/>
        <v>2.9594831071130014E-6</v>
      </c>
      <c r="AK432">
        <f t="shared" si="197"/>
        <v>6.7991067535644374E-6</v>
      </c>
      <c r="AL432">
        <f t="shared" si="206"/>
        <v>1.5620245486537402E-5</v>
      </c>
      <c r="AM432">
        <f t="shared" si="215"/>
        <v>3.5885900590070752E-5</v>
      </c>
      <c r="AN432">
        <f t="shared" si="225"/>
        <v>8.2444149950802804E-5</v>
      </c>
      <c r="AO432">
        <f t="shared" si="204"/>
        <v>1.8940691885523198E-4</v>
      </c>
      <c r="AP432">
        <f t="shared" si="213"/>
        <v>4.3514283222812383E-4</v>
      </c>
      <c r="AQ432">
        <f t="shared" si="223"/>
        <v>9.9969571113839328E-4</v>
      </c>
      <c r="AR432">
        <f t="shared" si="202"/>
        <v>2.2966976377645273E-3</v>
      </c>
      <c r="AS432">
        <f t="shared" si="211"/>
        <v>5.276425596851376E-3</v>
      </c>
      <c r="AT432">
        <f t="shared" si="221"/>
        <v>1.2122042806734849E-2</v>
      </c>
      <c r="AU432">
        <f t="shared" si="200"/>
        <v>2.7849141262599915E-2</v>
      </c>
      <c r="AV432">
        <f t="shared" si="209"/>
        <v>6.3980525512816938E-2</v>
      </c>
      <c r="AW432">
        <f t="shared" si="219"/>
        <v>0.14698797426010388</v>
      </c>
    </row>
    <row r="433" spans="1:51" x14ac:dyDescent="0.2">
      <c r="A433">
        <v>419</v>
      </c>
      <c r="B433">
        <f t="shared" si="188"/>
        <v>41</v>
      </c>
      <c r="C433">
        <f t="shared" si="189"/>
        <v>8</v>
      </c>
      <c r="D433">
        <f t="shared" si="190"/>
        <v>1005.3333333333333</v>
      </c>
      <c r="E433">
        <f t="shared" si="191"/>
        <v>-705.33333333333326</v>
      </c>
      <c r="F433" t="e">
        <f t="shared" si="192"/>
        <v>#N/A</v>
      </c>
      <c r="G433" t="e">
        <f t="shared" si="193"/>
        <v>#N/A</v>
      </c>
      <c r="H433">
        <f t="shared" si="194"/>
        <v>2.0723861361149877E-16</v>
      </c>
      <c r="I433">
        <f t="shared" si="203"/>
        <v>4.7610930909478792E-16</v>
      </c>
      <c r="J433">
        <f t="shared" si="212"/>
        <v>1.0938119603119118E-15</v>
      </c>
      <c r="K433">
        <f t="shared" si="222"/>
        <v>2.5129199989727593E-15</v>
      </c>
      <c r="L433">
        <f t="shared" si="168"/>
        <v>5.7731741381183206E-15</v>
      </c>
      <c r="M433">
        <f t="shared" si="176"/>
        <v>1.3263271271135882E-14</v>
      </c>
      <c r="N433">
        <f t="shared" si="184"/>
        <v>3.0470995782066445E-14</v>
      </c>
      <c r="O433">
        <f t="shared" si="199"/>
        <v>7.0003965459962647E-14</v>
      </c>
      <c r="P433">
        <f t="shared" si="208"/>
        <v>1.608268799342567E-13</v>
      </c>
      <c r="Q433">
        <f t="shared" si="217"/>
        <v>3.6948314483957272E-13</v>
      </c>
      <c r="R433">
        <f t="shared" si="165"/>
        <v>8.4884936135269685E-13</v>
      </c>
      <c r="S433">
        <f t="shared" si="173"/>
        <v>1.9501437300522533E-12</v>
      </c>
      <c r="T433">
        <f t="shared" si="181"/>
        <v>4.4802537894375956E-12</v>
      </c>
      <c r="U433">
        <f t="shared" si="196"/>
        <v>1.0292920315792398E-11</v>
      </c>
      <c r="V433">
        <f t="shared" si="205"/>
        <v>2.3646921269732583E-11</v>
      </c>
      <c r="W433">
        <f t="shared" si="214"/>
        <v>5.4326359126572431E-11</v>
      </c>
      <c r="X433">
        <f t="shared" si="224"/>
        <v>1.2480919872334385E-10</v>
      </c>
      <c r="Y433">
        <f t="shared" si="170"/>
        <v>2.8673624252400628E-10</v>
      </c>
      <c r="Z433">
        <f t="shared" si="178"/>
        <v>6.5874690021071379E-10</v>
      </c>
      <c r="AA433">
        <f t="shared" si="186"/>
        <v>1.5134029612628859E-9</v>
      </c>
      <c r="AB433">
        <f t="shared" si="201"/>
        <v>3.4768869841006376E-9</v>
      </c>
      <c r="AC433">
        <f t="shared" si="210"/>
        <v>7.9877887182940097E-9</v>
      </c>
      <c r="AD433">
        <f t="shared" si="220"/>
        <v>1.8351119521536408E-8</v>
      </c>
      <c r="AE433">
        <f t="shared" si="167"/>
        <v>4.2159801613485702E-8</v>
      </c>
      <c r="AF433">
        <f t="shared" si="175"/>
        <v>9.6857789520824752E-8</v>
      </c>
      <c r="AG433">
        <f t="shared" si="218"/>
        <v>2.2252076698244091E-7</v>
      </c>
      <c r="AH433">
        <f t="shared" si="198"/>
        <v>5.1121847797081694E-7</v>
      </c>
      <c r="AI433">
        <f t="shared" si="207"/>
        <v>1.174471649378331E-6</v>
      </c>
      <c r="AJ433">
        <f t="shared" si="216"/>
        <v>2.698227303263082E-6</v>
      </c>
      <c r="AK433">
        <f t="shared" ref="AK433:AK464" si="226">$C$11*(EXP(-$C$7*($D433-($AK$14-1)*$C$3))-EXP(-$C$5*($D433-($AK$14-1)*$C$3)))</f>
        <v>6.1988985293327765E-6</v>
      </c>
      <c r="AL433">
        <f t="shared" si="206"/>
        <v>1.4241329086876202E-5</v>
      </c>
      <c r="AM433">
        <f t="shared" si="215"/>
        <v>3.2717982590132244E-5</v>
      </c>
      <c r="AN433">
        <f t="shared" si="225"/>
        <v>7.5166185560213088E-5</v>
      </c>
      <c r="AO433">
        <f t="shared" si="204"/>
        <v>1.7268654740883733E-4</v>
      </c>
      <c r="AP433">
        <f t="shared" si="213"/>
        <v>3.9672950587729791E-4</v>
      </c>
      <c r="AQ433">
        <f t="shared" si="223"/>
        <v>9.1144506156007744E-4</v>
      </c>
      <c r="AR433">
        <f t="shared" si="202"/>
        <v>2.0939508857684627E-3</v>
      </c>
      <c r="AS433">
        <f t="shared" si="211"/>
        <v>4.8106358758536359E-3</v>
      </c>
      <c r="AT433">
        <f t="shared" si="221"/>
        <v>1.1051939034165585E-2</v>
      </c>
      <c r="AU433">
        <f t="shared" si="200"/>
        <v>2.5390688376147059E-2</v>
      </c>
      <c r="AV433">
        <f t="shared" si="209"/>
        <v>5.8332483939838579E-2</v>
      </c>
      <c r="AW433">
        <f t="shared" si="219"/>
        <v>0.1340127504531386</v>
      </c>
    </row>
    <row r="434" spans="1:51" x14ac:dyDescent="0.2">
      <c r="A434">
        <v>420</v>
      </c>
      <c r="B434">
        <f t="shared" si="188"/>
        <v>41</v>
      </c>
      <c r="C434">
        <f t="shared" si="189"/>
        <v>9</v>
      </c>
      <c r="D434">
        <f t="shared" si="190"/>
        <v>1008</v>
      </c>
      <c r="E434">
        <f t="shared" si="191"/>
        <v>-708</v>
      </c>
      <c r="F434" t="e">
        <f t="shared" si="192"/>
        <v>#N/A</v>
      </c>
      <c r="G434" t="e">
        <f t="shared" si="193"/>
        <v>#N/A</v>
      </c>
      <c r="H434">
        <f t="shared" si="194"/>
        <v>1.8894410452722929E-16</v>
      </c>
      <c r="I434">
        <f t="shared" si="203"/>
        <v>4.3407956411363073E-16</v>
      </c>
      <c r="J434">
        <f t="shared" si="212"/>
        <v>9.9725296247031895E-16</v>
      </c>
      <c r="K434">
        <f t="shared" si="222"/>
        <v>2.2910856750111426E-15</v>
      </c>
      <c r="L434">
        <f t="shared" si="168"/>
        <v>5.2635326920851614E-15</v>
      </c>
      <c r="M434">
        <f t="shared" si="176"/>
        <v>1.209242268974268E-14</v>
      </c>
      <c r="N434">
        <f t="shared" si="184"/>
        <v>2.7781092103272481E-14</v>
      </c>
      <c r="O434">
        <f t="shared" si="199"/>
        <v>6.3824189598100438E-14</v>
      </c>
      <c r="P434">
        <f t="shared" si="208"/>
        <v>1.4662948320071373E-13</v>
      </c>
      <c r="Q434">
        <f t="shared" si="217"/>
        <v>3.3686609229345048E-13</v>
      </c>
      <c r="R434">
        <f t="shared" si="165"/>
        <v>7.73915052143532E-13</v>
      </c>
      <c r="S434">
        <f t="shared" si="173"/>
        <v>1.7779898946094333E-12</v>
      </c>
      <c r="T434">
        <f t="shared" si="181"/>
        <v>4.0847481342784159E-12</v>
      </c>
      <c r="U434">
        <f t="shared" si="196"/>
        <v>9.3842869248456497E-12</v>
      </c>
      <c r="V434">
        <f t="shared" si="205"/>
        <v>2.1559429906780766E-11</v>
      </c>
      <c r="W434">
        <f t="shared" si="214"/>
        <v>4.9530563337185893E-11</v>
      </c>
      <c r="X434">
        <f t="shared" si="224"/>
        <v>1.1379135325500378E-10</v>
      </c>
      <c r="Y434">
        <f t="shared" si="170"/>
        <v>2.6142388059381872E-10</v>
      </c>
      <c r="Z434">
        <f t="shared" si="178"/>
        <v>6.0059436319012189E-10</v>
      </c>
      <c r="AA434">
        <f t="shared" si="186"/>
        <v>1.3798035140339697E-9</v>
      </c>
      <c r="AB434">
        <f t="shared" si="201"/>
        <v>3.1699560535798992E-9</v>
      </c>
      <c r="AC434">
        <f t="shared" si="210"/>
        <v>7.2826466083202471E-9</v>
      </c>
      <c r="AD434">
        <f t="shared" si="220"/>
        <v>1.6731128358004412E-8</v>
      </c>
      <c r="AE434">
        <f t="shared" si="167"/>
        <v>3.8438039244167821E-8</v>
      </c>
      <c r="AF434">
        <f t="shared" si="175"/>
        <v>8.8307424898174111E-8</v>
      </c>
      <c r="AG434">
        <f t="shared" si="218"/>
        <v>2.0287718742911363E-7</v>
      </c>
      <c r="AH434">
        <f t="shared" si="198"/>
        <v>4.6608938293249603E-7</v>
      </c>
      <c r="AI434">
        <f t="shared" si="207"/>
        <v>1.0707922149122809E-6</v>
      </c>
      <c r="AJ434">
        <f t="shared" si="216"/>
        <v>2.4600345116267376E-6</v>
      </c>
      <c r="AK434">
        <f t="shared" si="226"/>
        <v>5.6516751934831363E-6</v>
      </c>
      <c r="AL434">
        <f t="shared" si="206"/>
        <v>1.2984139995463257E-5</v>
      </c>
      <c r="AM434">
        <f t="shared" si="215"/>
        <v>2.9829720507679708E-5</v>
      </c>
      <c r="AN434">
        <f t="shared" si="225"/>
        <v>6.8530701754386002E-5</v>
      </c>
      <c r="AO434">
        <f t="shared" si="204"/>
        <v>1.5744220874411129E-4</v>
      </c>
      <c r="AP434">
        <f t="shared" si="213"/>
        <v>3.6170721238292089E-4</v>
      </c>
      <c r="AQ434">
        <f t="shared" si="223"/>
        <v>8.3098495970964812E-4</v>
      </c>
      <c r="AR434">
        <f t="shared" si="202"/>
        <v>1.9091021124915007E-3</v>
      </c>
      <c r="AS434">
        <f t="shared" si="211"/>
        <v>4.3859649122807032E-3</v>
      </c>
      <c r="AT434">
        <f t="shared" si="221"/>
        <v>1.0076301359623119E-2</v>
      </c>
      <c r="AU434">
        <f t="shared" si="200"/>
        <v>2.3149261592506919E-2</v>
      </c>
      <c r="AV434">
        <f t="shared" si="209"/>
        <v>5.3183037421416487E-2</v>
      </c>
      <c r="AW434">
        <f t="shared" si="219"/>
        <v>0.12218251846832767</v>
      </c>
    </row>
    <row r="435" spans="1:51" s="1" customFormat="1" x14ac:dyDescent="0.2">
      <c r="A435" s="1">
        <v>421</v>
      </c>
      <c r="B435" s="1">
        <f t="shared" si="188"/>
        <v>42</v>
      </c>
      <c r="C435" s="1">
        <f t="shared" si="189"/>
        <v>0</v>
      </c>
      <c r="D435" s="1">
        <f t="shared" si="190"/>
        <v>1008</v>
      </c>
      <c r="E435" s="1">
        <f t="shared" si="191"/>
        <v>-708</v>
      </c>
      <c r="F435" s="1" t="e">
        <f t="shared" si="192"/>
        <v>#N/A</v>
      </c>
      <c r="G435" s="1" t="e">
        <f t="shared" si="193"/>
        <v>#N/A</v>
      </c>
      <c r="H435" s="1">
        <f t="shared" si="194"/>
        <v>1.8894410452722929E-16</v>
      </c>
      <c r="I435" s="1">
        <f t="shared" si="203"/>
        <v>4.3407956411363073E-16</v>
      </c>
      <c r="J435" s="1">
        <f t="shared" si="212"/>
        <v>9.9725296247031895E-16</v>
      </c>
      <c r="K435" s="1">
        <f t="shared" si="222"/>
        <v>2.2910856750111426E-15</v>
      </c>
      <c r="L435" s="1">
        <f t="shared" si="168"/>
        <v>5.2635326920851614E-15</v>
      </c>
      <c r="M435" s="1">
        <f t="shared" si="176"/>
        <v>1.209242268974268E-14</v>
      </c>
      <c r="N435" s="1">
        <f t="shared" si="184"/>
        <v>2.7781092103272481E-14</v>
      </c>
      <c r="O435" s="1">
        <f t="shared" si="199"/>
        <v>6.3824189598100438E-14</v>
      </c>
      <c r="P435" s="1">
        <f t="shared" si="208"/>
        <v>1.4662948320071373E-13</v>
      </c>
      <c r="Q435" s="1">
        <f t="shared" si="217"/>
        <v>3.3686609229345048E-13</v>
      </c>
      <c r="R435" s="1">
        <f t="shared" ref="R435:R464" si="227">$C$11*(EXP(-$C$7*($D435-($R$14-1)*$C$3))-EXP(-$C$5*($D435-($R$14-1)*$C$3)))</f>
        <v>7.73915052143532E-13</v>
      </c>
      <c r="S435" s="1">
        <f t="shared" si="173"/>
        <v>1.7779898946094333E-12</v>
      </c>
      <c r="T435" s="1">
        <f t="shared" si="181"/>
        <v>4.0847481342784159E-12</v>
      </c>
      <c r="U435" s="1">
        <f t="shared" si="196"/>
        <v>9.3842869248456497E-12</v>
      </c>
      <c r="V435" s="1">
        <f t="shared" si="205"/>
        <v>2.1559429906780766E-11</v>
      </c>
      <c r="W435" s="1">
        <f t="shared" si="214"/>
        <v>4.9530563337185893E-11</v>
      </c>
      <c r="X435" s="1">
        <f t="shared" si="224"/>
        <v>1.1379135325500378E-10</v>
      </c>
      <c r="Y435" s="1">
        <f t="shared" si="170"/>
        <v>2.6142388059381872E-10</v>
      </c>
      <c r="Z435" s="1">
        <f t="shared" si="178"/>
        <v>6.0059436319012189E-10</v>
      </c>
      <c r="AA435" s="1">
        <f t="shared" si="186"/>
        <v>1.3798035140339697E-9</v>
      </c>
      <c r="AB435" s="1">
        <f t="shared" si="201"/>
        <v>3.1699560535798992E-9</v>
      </c>
      <c r="AC435" s="1">
        <f t="shared" si="210"/>
        <v>7.2826466083202471E-9</v>
      </c>
      <c r="AD435" s="1">
        <f t="shared" si="220"/>
        <v>1.6731128358004412E-8</v>
      </c>
      <c r="AE435" s="1">
        <f t="shared" si="167"/>
        <v>3.8438039244167821E-8</v>
      </c>
      <c r="AF435" s="1">
        <f t="shared" si="175"/>
        <v>8.8307424898174111E-8</v>
      </c>
      <c r="AG435" s="1">
        <f t="shared" si="218"/>
        <v>2.0287718742911363E-7</v>
      </c>
      <c r="AH435" s="1">
        <f t="shared" ref="AH435:AH464" si="228">$C$11*(EXP(-$C$7*($D435-($AH$14-1)*$C$3))-EXP(-$C$5*($D435-($AH$14-1)*$C$3)))</f>
        <v>4.6608938293249603E-7</v>
      </c>
      <c r="AI435" s="1">
        <f t="shared" si="207"/>
        <v>1.0707922149122809E-6</v>
      </c>
      <c r="AJ435" s="1">
        <f t="shared" si="216"/>
        <v>2.4600345116267376E-6</v>
      </c>
      <c r="AK435" s="1">
        <f t="shared" si="226"/>
        <v>5.6516751934831363E-6</v>
      </c>
      <c r="AL435" s="1">
        <f t="shared" si="206"/>
        <v>1.2984139995463257E-5</v>
      </c>
      <c r="AM435" s="1">
        <f t="shared" si="215"/>
        <v>2.9829720507679708E-5</v>
      </c>
      <c r="AN435" s="1">
        <f t="shared" si="225"/>
        <v>6.8530701754386002E-5</v>
      </c>
      <c r="AO435" s="1">
        <f t="shared" si="204"/>
        <v>1.5744220874411129E-4</v>
      </c>
      <c r="AP435" s="1">
        <f t="shared" si="213"/>
        <v>3.6170721238292089E-4</v>
      </c>
      <c r="AQ435" s="1">
        <f t="shared" si="223"/>
        <v>8.3098495970964812E-4</v>
      </c>
      <c r="AR435" s="1">
        <f t="shared" si="202"/>
        <v>1.9091021124915007E-3</v>
      </c>
      <c r="AS435" s="1">
        <f t="shared" si="211"/>
        <v>4.3859649122807032E-3</v>
      </c>
      <c r="AT435" s="1">
        <f t="shared" si="221"/>
        <v>1.0076301359623119E-2</v>
      </c>
      <c r="AU435" s="1">
        <f t="shared" si="200"/>
        <v>2.3149261592506919E-2</v>
      </c>
      <c r="AV435" s="1">
        <f t="shared" si="209"/>
        <v>5.3183037421416487E-2</v>
      </c>
      <c r="AW435" s="1">
        <f t="shared" si="219"/>
        <v>0.12218251846832767</v>
      </c>
      <c r="AX435" s="1">
        <f t="shared" ref="AX435:AX464" si="229">$C$11*(EXP(-$C$7*($D435-($AX$14-1)*$C$3))-EXP(-$C$5*($D435-($AX$14-1)*$C$3)))</f>
        <v>0</v>
      </c>
    </row>
    <row r="436" spans="1:51" x14ac:dyDescent="0.2">
      <c r="A436">
        <v>422</v>
      </c>
      <c r="B436">
        <f t="shared" si="188"/>
        <v>42</v>
      </c>
      <c r="C436">
        <f t="shared" si="189"/>
        <v>1</v>
      </c>
      <c r="D436">
        <f t="shared" si="190"/>
        <v>1010.6666666666667</v>
      </c>
      <c r="E436">
        <f t="shared" si="191"/>
        <v>-710.66666666666674</v>
      </c>
      <c r="F436" t="e">
        <f t="shared" si="192"/>
        <v>#N/A</v>
      </c>
      <c r="G436" t="e">
        <f t="shared" si="193"/>
        <v>#N/A</v>
      </c>
      <c r="H436">
        <f t="shared" si="194"/>
        <v>1.7226458917796831E-16</v>
      </c>
      <c r="I436">
        <f t="shared" si="203"/>
        <v>3.9576010042594587E-16</v>
      </c>
      <c r="J436">
        <f t="shared" si="212"/>
        <v>9.0921795266548762E-16</v>
      </c>
      <c r="K436">
        <f t="shared" si="222"/>
        <v>2.0888343331212434E-15</v>
      </c>
      <c r="L436">
        <f t="shared" si="168"/>
        <v>4.7988811246354021E-15</v>
      </c>
      <c r="M436">
        <f t="shared" si="176"/>
        <v>1.1024933707390016E-14</v>
      </c>
      <c r="N436">
        <f t="shared" si="184"/>
        <v>2.5328646427260551E-14</v>
      </c>
      <c r="O436">
        <f t="shared" si="199"/>
        <v>5.818994897059146E-14</v>
      </c>
      <c r="P436">
        <f t="shared" si="208"/>
        <v>1.3368539731975963E-13</v>
      </c>
      <c r="Q436">
        <f t="shared" si="217"/>
        <v>3.0712839197666482E-13</v>
      </c>
      <c r="R436">
        <f t="shared" si="227"/>
        <v>7.0559575727295899E-13</v>
      </c>
      <c r="S436">
        <f t="shared" si="173"/>
        <v>1.6210333713446704E-12</v>
      </c>
      <c r="T436">
        <f t="shared" si="181"/>
        <v>3.7241567341178421E-12</v>
      </c>
      <c r="U436">
        <f t="shared" si="196"/>
        <v>8.5558654284645904E-12</v>
      </c>
      <c r="V436">
        <f t="shared" si="205"/>
        <v>1.9656217086506555E-11</v>
      </c>
      <c r="W436">
        <f t="shared" si="214"/>
        <v>4.5158128465469395E-11</v>
      </c>
      <c r="X436">
        <f t="shared" si="224"/>
        <v>1.0374613576605896E-10</v>
      </c>
      <c r="Y436">
        <f t="shared" si="170"/>
        <v>2.38346030983542E-10</v>
      </c>
      <c r="Z436">
        <f t="shared" si="178"/>
        <v>5.475753874217342E-10</v>
      </c>
      <c r="AA436">
        <f t="shared" si="186"/>
        <v>1.2579978935364204E-9</v>
      </c>
      <c r="AB436">
        <f t="shared" si="201"/>
        <v>2.8901202217900425E-9</v>
      </c>
      <c r="AC436">
        <f t="shared" si="210"/>
        <v>6.6397526890277767E-9</v>
      </c>
      <c r="AD436">
        <f t="shared" si="220"/>
        <v>1.5254145982946695E-8</v>
      </c>
      <c r="AE436">
        <f t="shared" si="167"/>
        <v>3.5044824794991002E-8</v>
      </c>
      <c r="AF436">
        <f t="shared" si="175"/>
        <v>8.0511865186330943E-8</v>
      </c>
      <c r="AG436">
        <f t="shared" si="218"/>
        <v>1.8496769419456248E-7</v>
      </c>
      <c r="AH436">
        <f t="shared" si="228"/>
        <v>4.2494417209777718E-7</v>
      </c>
      <c r="AI436">
        <f t="shared" si="207"/>
        <v>9.7626534290858719E-7</v>
      </c>
      <c r="AJ436">
        <f t="shared" si="216"/>
        <v>2.2428687868794212E-6</v>
      </c>
      <c r="AK436">
        <f t="shared" si="226"/>
        <v>5.1527593719251736E-6</v>
      </c>
      <c r="AL436">
        <f t="shared" si="206"/>
        <v>1.1837932428452007E-5</v>
      </c>
      <c r="AM436">
        <f t="shared" si="215"/>
        <v>2.7196427014257753E-5</v>
      </c>
      <c r="AN436">
        <f t="shared" si="225"/>
        <v>6.2480981946149621E-5</v>
      </c>
      <c r="AO436">
        <f t="shared" si="204"/>
        <v>1.435436023602829E-4</v>
      </c>
      <c r="AP436">
        <f t="shared" si="213"/>
        <v>3.29776599803211E-4</v>
      </c>
      <c r="AQ436">
        <f t="shared" si="223"/>
        <v>7.5762767542092804E-4</v>
      </c>
      <c r="AR436">
        <f t="shared" si="202"/>
        <v>1.7405713289124955E-3</v>
      </c>
      <c r="AS436">
        <f t="shared" si="211"/>
        <v>3.998782844553574E-3</v>
      </c>
      <c r="AT436">
        <f t="shared" si="221"/>
        <v>9.1867905510581074E-3</v>
      </c>
      <c r="AU436">
        <f t="shared" si="200"/>
        <v>2.1105702387405507E-2</v>
      </c>
      <c r="AV436">
        <f t="shared" si="209"/>
        <v>4.8488171226939228E-2</v>
      </c>
      <c r="AW436">
        <f t="shared" si="219"/>
        <v>0.11139656241541207</v>
      </c>
      <c r="AX436">
        <f t="shared" si="229"/>
        <v>0.21171434591476873</v>
      </c>
    </row>
    <row r="437" spans="1:51" x14ac:dyDescent="0.2">
      <c r="A437">
        <v>423</v>
      </c>
      <c r="B437">
        <f t="shared" si="188"/>
        <v>42</v>
      </c>
      <c r="C437">
        <f t="shared" si="189"/>
        <v>2</v>
      </c>
      <c r="D437">
        <f t="shared" si="190"/>
        <v>1013.3333333333333</v>
      </c>
      <c r="E437">
        <f t="shared" si="191"/>
        <v>-713.33333333333326</v>
      </c>
      <c r="F437" t="e">
        <f t="shared" si="192"/>
        <v>#N/A</v>
      </c>
      <c r="G437" t="e">
        <f t="shared" si="193"/>
        <v>#N/A</v>
      </c>
      <c r="H437">
        <f t="shared" si="194"/>
        <v>1.5705749993579741E-16</v>
      </c>
      <c r="I437">
        <f t="shared" si="203"/>
        <v>3.6082338363239617E-16</v>
      </c>
      <c r="J437">
        <f t="shared" si="212"/>
        <v>8.2895445444599223E-16</v>
      </c>
      <c r="K437">
        <f t="shared" si="222"/>
        <v>1.9044372363791453E-15</v>
      </c>
      <c r="L437">
        <f t="shared" si="168"/>
        <v>4.375247841247663E-15</v>
      </c>
      <c r="M437">
        <f t="shared" si="176"/>
        <v>1.0051679995891039E-14</v>
      </c>
      <c r="N437">
        <f t="shared" si="184"/>
        <v>2.3092696552473285E-14</v>
      </c>
      <c r="O437">
        <f t="shared" si="199"/>
        <v>5.3053085084543534E-14</v>
      </c>
      <c r="P437">
        <f t="shared" si="208"/>
        <v>1.2188398312826581E-13</v>
      </c>
      <c r="Q437">
        <f t="shared" si="217"/>
        <v>2.8001586183985064E-13</v>
      </c>
      <c r="R437">
        <f t="shared" si="227"/>
        <v>6.433075197370269E-13</v>
      </c>
      <c r="S437">
        <f t="shared" si="173"/>
        <v>1.4779325793582911E-12</v>
      </c>
      <c r="T437">
        <f t="shared" si="181"/>
        <v>3.3953974454107761E-12</v>
      </c>
      <c r="U437">
        <f t="shared" si="196"/>
        <v>7.8005749202089874E-12</v>
      </c>
      <c r="V437">
        <f t="shared" si="205"/>
        <v>1.7921015157750386E-11</v>
      </c>
      <c r="W437">
        <f t="shared" si="214"/>
        <v>4.1171681263169599E-11</v>
      </c>
      <c r="X437">
        <f t="shared" si="224"/>
        <v>9.4587685078930344E-11</v>
      </c>
      <c r="Y437">
        <f t="shared" si="170"/>
        <v>2.173054365062898E-10</v>
      </c>
      <c r="Z437">
        <f t="shared" si="178"/>
        <v>4.992367948933754E-10</v>
      </c>
      <c r="AA437">
        <f t="shared" si="186"/>
        <v>1.1469449700960251E-9</v>
      </c>
      <c r="AB437">
        <f t="shared" si="201"/>
        <v>2.6349876008428556E-9</v>
      </c>
      <c r="AC437">
        <f t="shared" si="210"/>
        <v>6.0536118450515453E-9</v>
      </c>
      <c r="AD437">
        <f t="shared" si="220"/>
        <v>1.3907547936402554E-8</v>
      </c>
      <c r="AE437">
        <f t="shared" ref="AE437:AE464" si="230">$C$11*(EXP(-$C$7*($D437-($AE$14-1)*$C$3))-EXP(-$C$5*($D437-($AE$14-1)*$C$3)))</f>
        <v>3.1951154873176046E-8</v>
      </c>
      <c r="AF437">
        <f t="shared" si="175"/>
        <v>7.340447808614566E-8</v>
      </c>
      <c r="AG437">
        <f t="shared" si="218"/>
        <v>1.6863920645394284E-7</v>
      </c>
      <c r="AH437">
        <f t="shared" si="228"/>
        <v>3.8743115808329911E-7</v>
      </c>
      <c r="AI437">
        <f t="shared" si="207"/>
        <v>8.9008306792976397E-7</v>
      </c>
      <c r="AJ437">
        <f t="shared" si="216"/>
        <v>2.0448739118832644E-6</v>
      </c>
      <c r="AK437">
        <f t="shared" si="226"/>
        <v>4.6978865975133163E-6</v>
      </c>
      <c r="AL437">
        <f t="shared" si="206"/>
        <v>1.079290921305233E-5</v>
      </c>
      <c r="AM437">
        <f t="shared" si="215"/>
        <v>2.4795594117331113E-5</v>
      </c>
      <c r="AN437">
        <f t="shared" si="225"/>
        <v>5.6965316347504813E-5</v>
      </c>
      <c r="AO437">
        <f t="shared" si="204"/>
        <v>1.30871930360529E-4</v>
      </c>
      <c r="AP437">
        <f t="shared" si="213"/>
        <v>3.0066474224085241E-4</v>
      </c>
      <c r="AQ437">
        <f t="shared" si="223"/>
        <v>6.9074618963534942E-4</v>
      </c>
      <c r="AR437">
        <f t="shared" si="202"/>
        <v>1.5869180235091906E-3</v>
      </c>
      <c r="AS437">
        <f t="shared" si="211"/>
        <v>3.6457802462403067E-3</v>
      </c>
      <c r="AT437">
        <f t="shared" si="221"/>
        <v>8.3758035430738526E-3</v>
      </c>
      <c r="AU437">
        <f t="shared" ref="AU437:AU464" si="231">$C$11*(EXP(-$C$7*($D437-($AU$14-1)*$C$3))-EXP(-$C$5*($D437-($AU$14-1)*$C$3)))</f>
        <v>1.9242543503414547E-2</v>
      </c>
      <c r="AV437">
        <f t="shared" si="209"/>
        <v>4.4207756136662314E-2</v>
      </c>
      <c r="AW437">
        <f t="shared" si="219"/>
        <v>0.10156275308960366</v>
      </c>
      <c r="AX437">
        <f t="shared" si="229"/>
        <v>0.22636765044372925</v>
      </c>
    </row>
    <row r="438" spans="1:51" x14ac:dyDescent="0.2">
      <c r="A438">
        <v>424</v>
      </c>
      <c r="B438">
        <f t="shared" si="188"/>
        <v>42</v>
      </c>
      <c r="C438">
        <f t="shared" si="189"/>
        <v>3</v>
      </c>
      <c r="D438">
        <f t="shared" si="190"/>
        <v>1016</v>
      </c>
      <c r="E438">
        <f t="shared" si="191"/>
        <v>-716</v>
      </c>
      <c r="F438" t="e">
        <f t="shared" si="192"/>
        <v>#N/A</v>
      </c>
      <c r="G438" t="e">
        <f t="shared" si="193"/>
        <v>#N/A</v>
      </c>
      <c r="H438">
        <f t="shared" si="194"/>
        <v>1.4319285468819636E-16</v>
      </c>
      <c r="I438">
        <f t="shared" si="203"/>
        <v>3.2897079325532249E-16</v>
      </c>
      <c r="J438">
        <f t="shared" si="212"/>
        <v>7.5577641810891461E-16</v>
      </c>
      <c r="K438">
        <f t="shared" si="222"/>
        <v>1.7363182564545292E-15</v>
      </c>
      <c r="L438">
        <f t="shared" si="168"/>
        <v>3.9890118498812766E-15</v>
      </c>
      <c r="M438">
        <f t="shared" si="176"/>
        <v>9.1643427000446034E-15</v>
      </c>
      <c r="N438">
        <f t="shared" si="184"/>
        <v>2.1054130768340649E-14</v>
      </c>
      <c r="O438">
        <f t="shared" si="199"/>
        <v>4.8369690758970725E-14</v>
      </c>
      <c r="P438">
        <f t="shared" si="208"/>
        <v>1.1112436841308993E-13</v>
      </c>
      <c r="Q438">
        <f t="shared" si="217"/>
        <v>2.552967583924018E-13</v>
      </c>
      <c r="R438">
        <f t="shared" si="227"/>
        <v>5.8651793280285502E-13</v>
      </c>
      <c r="S438">
        <f t="shared" si="173"/>
        <v>1.3474643691737975E-12</v>
      </c>
      <c r="T438">
        <f t="shared" si="181"/>
        <v>3.0956602085741175E-12</v>
      </c>
      <c r="U438">
        <f t="shared" si="196"/>
        <v>7.1119595784377348E-12</v>
      </c>
      <c r="V438">
        <f t="shared" si="205"/>
        <v>1.6338992537113667E-11</v>
      </c>
      <c r="W438">
        <f t="shared" si="214"/>
        <v>3.7537147699382605E-11</v>
      </c>
      <c r="X438">
        <f t="shared" si="224"/>
        <v>8.6237719627123077E-11</v>
      </c>
      <c r="Y438">
        <f t="shared" si="170"/>
        <v>1.981222533487436E-10</v>
      </c>
      <c r="Z438">
        <f t="shared" si="178"/>
        <v>4.5516541302001529E-10</v>
      </c>
      <c r="AA438">
        <f t="shared" si="186"/>
        <v>1.0456955223752753E-9</v>
      </c>
      <c r="AB438">
        <f t="shared" si="201"/>
        <v>2.402377452760488E-9</v>
      </c>
      <c r="AC438">
        <f t="shared" si="210"/>
        <v>5.5192140561358803E-9</v>
      </c>
      <c r="AD438">
        <f t="shared" si="220"/>
        <v>1.2679824214319598E-8</v>
      </c>
      <c r="AE438">
        <f t="shared" si="230"/>
        <v>2.9130586433280992E-8</v>
      </c>
      <c r="AF438">
        <f t="shared" si="175"/>
        <v>6.6924513432017646E-8</v>
      </c>
      <c r="AG438">
        <f t="shared" si="218"/>
        <v>1.5375215697667134E-7</v>
      </c>
      <c r="AH438">
        <f t="shared" si="228"/>
        <v>3.532296995926965E-7</v>
      </c>
      <c r="AI438">
        <f t="shared" si="207"/>
        <v>8.1150874971645335E-7</v>
      </c>
      <c r="AJ438">
        <f t="shared" si="216"/>
        <v>1.8643575317299811E-6</v>
      </c>
      <c r="AK438">
        <f t="shared" si="226"/>
        <v>4.2831688596491243E-6</v>
      </c>
      <c r="AL438">
        <f t="shared" si="206"/>
        <v>9.8401380465069519E-6</v>
      </c>
      <c r="AM438">
        <f t="shared" si="215"/>
        <v>2.2606700773932549E-5</v>
      </c>
      <c r="AN438">
        <f t="shared" si="225"/>
        <v>5.1936559981853035E-5</v>
      </c>
      <c r="AO438">
        <f t="shared" si="204"/>
        <v>1.1931888203071885E-4</v>
      </c>
      <c r="AP438">
        <f t="shared" si="213"/>
        <v>2.7412280701754406E-4</v>
      </c>
      <c r="AQ438">
        <f t="shared" si="223"/>
        <v>6.297688349764446E-4</v>
      </c>
      <c r="AR438">
        <f t="shared" si="202"/>
        <v>1.4468288495316827E-3</v>
      </c>
      <c r="AS438">
        <f t="shared" si="211"/>
        <v>3.3239398388385934E-3</v>
      </c>
      <c r="AT438">
        <f t="shared" si="221"/>
        <v>7.6364084499660045E-3</v>
      </c>
      <c r="AU438">
        <f t="shared" si="231"/>
        <v>1.7543859649122806E-2</v>
      </c>
      <c r="AV438">
        <f t="shared" si="209"/>
        <v>4.0305205438492468E-2</v>
      </c>
      <c r="AW438">
        <f t="shared" si="219"/>
        <v>9.2597046304671707E-2</v>
      </c>
      <c r="AX438">
        <f t="shared" si="229"/>
        <v>0.21163565845759974</v>
      </c>
    </row>
    <row r="439" spans="1:51" x14ac:dyDescent="0.2">
      <c r="A439">
        <v>425</v>
      </c>
      <c r="B439">
        <f t="shared" si="188"/>
        <v>42</v>
      </c>
      <c r="C439">
        <f t="shared" si="189"/>
        <v>4</v>
      </c>
      <c r="D439">
        <f t="shared" si="190"/>
        <v>1018.6666666666666</v>
      </c>
      <c r="E439">
        <f t="shared" si="191"/>
        <v>-718.66666666666663</v>
      </c>
      <c r="F439" t="e">
        <f t="shared" si="192"/>
        <v>#N/A</v>
      </c>
      <c r="G439" t="e">
        <f t="shared" si="193"/>
        <v>#N/A</v>
      </c>
      <c r="H439">
        <f t="shared" si="194"/>
        <v>1.305521458200786E-16</v>
      </c>
      <c r="I439">
        <f t="shared" si="203"/>
        <v>2.9993007028971357E-16</v>
      </c>
      <c r="J439">
        <f t="shared" si="212"/>
        <v>6.8905835671187579E-16</v>
      </c>
      <c r="K439">
        <f t="shared" si="222"/>
        <v>1.5830404017037896E-15</v>
      </c>
      <c r="L439">
        <f t="shared" ref="L439:L464" si="232">$C$11*(EXP(-$C$7*($D439-($L$14-1)*$C$3))-EXP(-$C$5*($D439-($L$14-1)*$C$3)))</f>
        <v>3.6368718106619773E-15</v>
      </c>
      <c r="M439">
        <f t="shared" si="176"/>
        <v>8.3553373324850036E-15</v>
      </c>
      <c r="N439">
        <f t="shared" si="184"/>
        <v>1.9195524498541678E-14</v>
      </c>
      <c r="O439">
        <f t="shared" si="199"/>
        <v>4.4099734829560234E-14</v>
      </c>
      <c r="P439">
        <f t="shared" si="208"/>
        <v>1.0131458570904258E-13</v>
      </c>
      <c r="Q439">
        <f t="shared" si="217"/>
        <v>2.3275979588236665E-13</v>
      </c>
      <c r="R439">
        <f t="shared" si="227"/>
        <v>5.3474158927904054E-13</v>
      </c>
      <c r="S439">
        <f t="shared" si="173"/>
        <v>1.2285135679066682E-12</v>
      </c>
      <c r="T439">
        <f t="shared" si="181"/>
        <v>2.8223830290918461E-12</v>
      </c>
      <c r="U439">
        <f t="shared" si="196"/>
        <v>6.4841334853787052E-12</v>
      </c>
      <c r="V439">
        <f t="shared" si="205"/>
        <v>1.489662693647142E-11</v>
      </c>
      <c r="W439">
        <f t="shared" si="214"/>
        <v>3.4223461713858491E-11</v>
      </c>
      <c r="X439">
        <f t="shared" si="224"/>
        <v>7.8624868346026531E-11</v>
      </c>
      <c r="Y439">
        <f t="shared" si="170"/>
        <v>1.8063251386187825E-10</v>
      </c>
      <c r="Z439">
        <f t="shared" si="178"/>
        <v>4.1498454306423739E-10</v>
      </c>
      <c r="AA439">
        <f t="shared" si="186"/>
        <v>9.5338412393417152E-10</v>
      </c>
      <c r="AB439">
        <f t="shared" si="201"/>
        <v>2.1903015496869447E-9</v>
      </c>
      <c r="AC439">
        <f t="shared" si="210"/>
        <v>5.0319915741456996E-9</v>
      </c>
      <c r="AD439">
        <f t="shared" si="220"/>
        <v>1.1560480887160213E-8</v>
      </c>
      <c r="AE439">
        <f t="shared" si="230"/>
        <v>2.6559010756111206E-8</v>
      </c>
      <c r="AF439">
        <f t="shared" si="175"/>
        <v>6.1016583931787004E-8</v>
      </c>
      <c r="AG439">
        <f t="shared" si="218"/>
        <v>1.4017929917996454E-7</v>
      </c>
      <c r="AH439">
        <f t="shared" si="228"/>
        <v>3.2204746074532494E-7</v>
      </c>
      <c r="AI439">
        <f t="shared" si="207"/>
        <v>7.3987077677825417E-7</v>
      </c>
      <c r="AJ439">
        <f t="shared" si="216"/>
        <v>1.6997766883911151E-6</v>
      </c>
      <c r="AK439">
        <f t="shared" si="226"/>
        <v>3.905061371634364E-6</v>
      </c>
      <c r="AL439">
        <f t="shared" si="206"/>
        <v>8.9714751475177185E-6</v>
      </c>
      <c r="AM439">
        <f t="shared" si="215"/>
        <v>2.0611037487700776E-5</v>
      </c>
      <c r="AN439">
        <f t="shared" si="225"/>
        <v>4.7351729713808206E-5</v>
      </c>
      <c r="AO439">
        <f t="shared" si="204"/>
        <v>1.0878570805703143E-4</v>
      </c>
      <c r="AP439">
        <f t="shared" si="213"/>
        <v>2.499239277845994E-4</v>
      </c>
      <c r="AQ439">
        <f t="shared" si="223"/>
        <v>5.7417440944113431E-4</v>
      </c>
      <c r="AR439">
        <f t="shared" ref="AR439:AR464" si="233">$C$11*(EXP(-$C$7*($D439-($AR$14-1)*$C$3))-EXP(-$C$5*($D439-($AR$14-1)*$C$3)))</f>
        <v>1.319106399212849E-3</v>
      </c>
      <c r="AS439">
        <f t="shared" si="211"/>
        <v>3.0305107016837239E-3</v>
      </c>
      <c r="AT439">
        <f t="shared" si="221"/>
        <v>6.9622853156500082E-3</v>
      </c>
      <c r="AU439">
        <f t="shared" si="231"/>
        <v>1.5995131378214355E-2</v>
      </c>
      <c r="AV439">
        <f t="shared" si="209"/>
        <v>3.6747162204232561E-2</v>
      </c>
      <c r="AW439">
        <f t="shared" si="219"/>
        <v>8.442280953932943E-2</v>
      </c>
      <c r="AX439">
        <f t="shared" si="229"/>
        <v>0.19377999836034945</v>
      </c>
    </row>
    <row r="440" spans="1:51" x14ac:dyDescent="0.2">
      <c r="A440">
        <v>426</v>
      </c>
      <c r="B440">
        <f t="shared" si="188"/>
        <v>42</v>
      </c>
      <c r="C440">
        <f t="shared" si="189"/>
        <v>5</v>
      </c>
      <c r="D440">
        <f t="shared" si="190"/>
        <v>1021.3333333333334</v>
      </c>
      <c r="E440">
        <f t="shared" si="191"/>
        <v>-721.33333333333337</v>
      </c>
      <c r="F440" t="e">
        <f t="shared" si="192"/>
        <v>#N/A</v>
      </c>
      <c r="G440" t="e">
        <f t="shared" si="193"/>
        <v>#N/A</v>
      </c>
      <c r="H440">
        <f t="shared" si="194"/>
        <v>1.1902732727369654E-16</v>
      </c>
      <c r="I440">
        <f t="shared" si="203"/>
        <v>2.7345299007797692E-16</v>
      </c>
      <c r="J440">
        <f t="shared" si="212"/>
        <v>6.2822999974318757E-16</v>
      </c>
      <c r="K440">
        <f t="shared" si="222"/>
        <v>1.4432935345295697E-15</v>
      </c>
      <c r="L440">
        <f t="shared" si="232"/>
        <v>3.3158178177839579E-15</v>
      </c>
      <c r="M440">
        <f t="shared" si="176"/>
        <v>7.617748945516583E-15</v>
      </c>
      <c r="N440">
        <f t="shared" si="184"/>
        <v>1.7500991364990595E-14</v>
      </c>
      <c r="O440">
        <f t="shared" si="199"/>
        <v>4.0206719983564023E-14</v>
      </c>
      <c r="P440">
        <f t="shared" si="208"/>
        <v>9.2370786209892826E-14</v>
      </c>
      <c r="Q440">
        <f t="shared" si="217"/>
        <v>2.1221234033817343E-13</v>
      </c>
      <c r="R440">
        <f t="shared" si="227"/>
        <v>4.875359325130598E-13</v>
      </c>
      <c r="S440">
        <f t="shared" si="173"/>
        <v>1.1200634473593949E-12</v>
      </c>
      <c r="T440">
        <f t="shared" si="181"/>
        <v>2.5732300789480898E-12</v>
      </c>
      <c r="U440">
        <f t="shared" si="196"/>
        <v>5.9117303174331239E-12</v>
      </c>
      <c r="V440">
        <f t="shared" si="205"/>
        <v>1.3581589781643058E-11</v>
      </c>
      <c r="W440">
        <f t="shared" si="214"/>
        <v>3.1202299680835846E-11</v>
      </c>
      <c r="X440">
        <f t="shared" si="224"/>
        <v>7.1684060631001298E-11</v>
      </c>
      <c r="Y440">
        <f t="shared" si="170"/>
        <v>1.6468672505267783E-10</v>
      </c>
      <c r="Z440">
        <f t="shared" si="178"/>
        <v>3.7835074031572008E-10</v>
      </c>
      <c r="AA440">
        <f t="shared" si="186"/>
        <v>8.692217460251561E-10</v>
      </c>
      <c r="AB440">
        <f t="shared" si="201"/>
        <v>1.996947179573495E-9</v>
      </c>
      <c r="AC440">
        <f t="shared" si="210"/>
        <v>4.5877798803840855E-9</v>
      </c>
      <c r="AD440">
        <f t="shared" si="220"/>
        <v>1.0539950403371387E-8</v>
      </c>
      <c r="AE440">
        <f t="shared" si="230"/>
        <v>2.4214447380206099E-8</v>
      </c>
      <c r="AF440">
        <f t="shared" si="175"/>
        <v>5.5630191745610023E-8</v>
      </c>
      <c r="AG440">
        <f t="shared" si="218"/>
        <v>1.2780461949270376E-7</v>
      </c>
      <c r="AH440">
        <f t="shared" si="228"/>
        <v>2.936179123445811E-7</v>
      </c>
      <c r="AI440">
        <f t="shared" si="207"/>
        <v>6.7455682581576795E-7</v>
      </c>
      <c r="AJ440">
        <f t="shared" si="216"/>
        <v>1.5497246323331882E-6</v>
      </c>
      <c r="AK440">
        <f t="shared" si="226"/>
        <v>3.5603322717190373E-6</v>
      </c>
      <c r="AL440">
        <f t="shared" si="206"/>
        <v>8.1794956475330304E-6</v>
      </c>
      <c r="AM440">
        <f t="shared" si="215"/>
        <v>1.8791546390053201E-5</v>
      </c>
      <c r="AN440">
        <f t="shared" si="225"/>
        <v>4.3171636852209169E-5</v>
      </c>
      <c r="AO440">
        <f t="shared" si="204"/>
        <v>9.9182376469324112E-5</v>
      </c>
      <c r="AP440">
        <f t="shared" si="213"/>
        <v>2.2786126539001828E-4</v>
      </c>
      <c r="AQ440">
        <f t="shared" si="223"/>
        <v>5.2348772144211373E-4</v>
      </c>
      <c r="AR440">
        <f t="shared" si="233"/>
        <v>1.2026589689634042E-3</v>
      </c>
      <c r="AS440">
        <f t="shared" si="211"/>
        <v>2.762984758541386E-3</v>
      </c>
      <c r="AT440">
        <f t="shared" si="221"/>
        <v>6.347672094036738E-3</v>
      </c>
      <c r="AU440">
        <f t="shared" si="231"/>
        <v>1.4583120984961173E-2</v>
      </c>
      <c r="AV440">
        <f t="shared" si="209"/>
        <v>3.3503214172295286E-2</v>
      </c>
      <c r="AW440">
        <f t="shared" si="219"/>
        <v>7.6970174012036846E-2</v>
      </c>
      <c r="AX440">
        <f t="shared" si="229"/>
        <v>0.17680382811963441</v>
      </c>
    </row>
    <row r="441" spans="1:51" x14ac:dyDescent="0.2">
      <c r="A441">
        <v>427</v>
      </c>
      <c r="B441">
        <f t="shared" si="188"/>
        <v>42</v>
      </c>
      <c r="C441">
        <f t="shared" si="189"/>
        <v>6</v>
      </c>
      <c r="D441">
        <f t="shared" si="190"/>
        <v>1024</v>
      </c>
      <c r="E441">
        <f t="shared" si="191"/>
        <v>-724</v>
      </c>
      <c r="F441" t="e">
        <f t="shared" si="192"/>
        <v>#N/A</v>
      </c>
      <c r="G441" t="e">
        <f t="shared" si="193"/>
        <v>#N/A</v>
      </c>
      <c r="H441">
        <f t="shared" si="194"/>
        <v>1.0851989102840805E-16</v>
      </c>
      <c r="I441">
        <f t="shared" si="203"/>
        <v>2.493132406175788E-16</v>
      </c>
      <c r="J441">
        <f t="shared" si="212"/>
        <v>5.7277141875278752E-16</v>
      </c>
      <c r="K441">
        <f t="shared" si="222"/>
        <v>1.3158831730212854E-15</v>
      </c>
      <c r="L441">
        <f t="shared" si="232"/>
        <v>3.0231056724356695E-15</v>
      </c>
      <c r="M441">
        <f t="shared" si="176"/>
        <v>6.9452730258181194E-15</v>
      </c>
      <c r="N441">
        <f t="shared" si="184"/>
        <v>1.595604739952511E-14</v>
      </c>
      <c r="O441">
        <f t="shared" si="199"/>
        <v>3.6657370800178426E-14</v>
      </c>
      <c r="P441">
        <f t="shared" si="208"/>
        <v>8.4216523073362607E-14</v>
      </c>
      <c r="Q441">
        <f t="shared" si="217"/>
        <v>1.9347876303588297E-13</v>
      </c>
      <c r="R441">
        <f t="shared" si="227"/>
        <v>4.4449747365235984E-13</v>
      </c>
      <c r="S441">
        <f t="shared" si="173"/>
        <v>1.0211870335696038E-12</v>
      </c>
      <c r="T441">
        <f t="shared" si="181"/>
        <v>2.346071731211412E-12</v>
      </c>
      <c r="U441">
        <f t="shared" si="196"/>
        <v>5.3898574766951907E-12</v>
      </c>
      <c r="V441">
        <f t="shared" si="205"/>
        <v>1.2382640834296472E-11</v>
      </c>
      <c r="W441">
        <f t="shared" si="214"/>
        <v>2.8447838313750943E-11</v>
      </c>
      <c r="X441">
        <f t="shared" si="224"/>
        <v>6.5355970148454668E-11</v>
      </c>
      <c r="Y441">
        <f t="shared" ref="Y441:Y464" si="234">$C$11*(EXP(-$C$7*($D441-($Y$14-1)*$C$3))-EXP(-$C$5*($D441-($Y$14-1)*$C$3)))</f>
        <v>1.5014859079753045E-10</v>
      </c>
      <c r="Z441">
        <f t="shared" si="178"/>
        <v>3.4495087850849236E-10</v>
      </c>
      <c r="AA441">
        <f t="shared" si="186"/>
        <v>7.924890133949747E-10</v>
      </c>
      <c r="AB441">
        <f t="shared" si="201"/>
        <v>1.8206616520800614E-9</v>
      </c>
      <c r="AC441">
        <f t="shared" si="210"/>
        <v>4.182782089501102E-9</v>
      </c>
      <c r="AD441">
        <f t="shared" si="220"/>
        <v>9.6095098110419535E-9</v>
      </c>
      <c r="AE441">
        <f t="shared" si="230"/>
        <v>2.2076856224543524E-8</v>
      </c>
      <c r="AF441">
        <f t="shared" si="175"/>
        <v>5.07192968572784E-8</v>
      </c>
      <c r="AG441">
        <f t="shared" si="218"/>
        <v>1.1652234573312398E-7</v>
      </c>
      <c r="AH441">
        <f t="shared" si="228"/>
        <v>2.6769805372807064E-7</v>
      </c>
      <c r="AI441">
        <f t="shared" si="207"/>
        <v>6.1500862790668418E-7</v>
      </c>
      <c r="AJ441">
        <f t="shared" si="216"/>
        <v>1.4129187983707839E-6</v>
      </c>
      <c r="AK441">
        <f t="shared" si="226"/>
        <v>3.2460349988658138E-6</v>
      </c>
      <c r="AL441">
        <f t="shared" si="206"/>
        <v>7.4574301269199262E-6</v>
      </c>
      <c r="AM441">
        <f t="shared" si="215"/>
        <v>1.7132675438596497E-5</v>
      </c>
      <c r="AN441">
        <f t="shared" si="225"/>
        <v>3.9360552186027815E-5</v>
      </c>
      <c r="AO441">
        <f t="shared" ref="AO441:AO464" si="235">$C$11*(EXP(-$C$7*($D441-($AO$14-1)*$C$3))-EXP(-$C$5*($D441-($AO$14-1)*$C$3)))</f>
        <v>9.0426803095730208E-5</v>
      </c>
      <c r="AP441">
        <f t="shared" si="213"/>
        <v>2.0774623992741217E-4</v>
      </c>
      <c r="AQ441">
        <f t="shared" si="223"/>
        <v>4.7727552812287512E-4</v>
      </c>
      <c r="AR441">
        <f t="shared" si="233"/>
        <v>1.0964912280701756E-3</v>
      </c>
      <c r="AS441">
        <f t="shared" si="211"/>
        <v>2.5190753399057793E-3</v>
      </c>
      <c r="AT441">
        <f t="shared" si="221"/>
        <v>5.7873153981267316E-3</v>
      </c>
      <c r="AU441">
        <f t="shared" si="231"/>
        <v>1.329575935535437E-2</v>
      </c>
      <c r="AV441">
        <f t="shared" si="209"/>
        <v>3.0545633799864007E-2</v>
      </c>
      <c r="AW441">
        <f t="shared" si="219"/>
        <v>7.0175438596235928E-2</v>
      </c>
      <c r="AX441">
        <f t="shared" si="229"/>
        <v>0.16121653858511018</v>
      </c>
    </row>
    <row r="442" spans="1:51" x14ac:dyDescent="0.2">
      <c r="A442">
        <v>428</v>
      </c>
      <c r="B442">
        <f t="shared" si="188"/>
        <v>42</v>
      </c>
      <c r="C442">
        <f t="shared" si="189"/>
        <v>7</v>
      </c>
      <c r="D442">
        <f t="shared" si="190"/>
        <v>1026.6666666666667</v>
      </c>
      <c r="E442">
        <f t="shared" si="191"/>
        <v>-726.66666666666674</v>
      </c>
      <c r="F442" t="e">
        <f t="shared" si="192"/>
        <v>#N/A</v>
      </c>
      <c r="G442" t="e">
        <f t="shared" si="193"/>
        <v>#N/A</v>
      </c>
      <c r="H442">
        <f t="shared" si="194"/>
        <v>9.8940025106486109E-17</v>
      </c>
      <c r="I442">
        <f t="shared" si="203"/>
        <v>2.2730448816637269E-16</v>
      </c>
      <c r="J442">
        <f t="shared" si="212"/>
        <v>5.2220858328030878E-16</v>
      </c>
      <c r="K442">
        <f t="shared" si="222"/>
        <v>1.1997202811588503E-15</v>
      </c>
      <c r="L442">
        <f t="shared" si="232"/>
        <v>2.7562334268474937E-15</v>
      </c>
      <c r="M442">
        <f t="shared" si="176"/>
        <v>6.332161606815137E-15</v>
      </c>
      <c r="N442">
        <f t="shared" si="184"/>
        <v>1.4547487242647859E-14</v>
      </c>
      <c r="O442">
        <f t="shared" si="199"/>
        <v>3.3421349329939907E-14</v>
      </c>
      <c r="P442">
        <f t="shared" si="208"/>
        <v>7.6782097994166459E-14</v>
      </c>
      <c r="Q442">
        <f t="shared" si="217"/>
        <v>1.7639893931824033E-13</v>
      </c>
      <c r="R442">
        <f t="shared" si="227"/>
        <v>4.0525834283616751E-13</v>
      </c>
      <c r="S442">
        <f t="shared" si="173"/>
        <v>9.3103918352946013E-13</v>
      </c>
      <c r="T442">
        <f t="shared" si="181"/>
        <v>2.1389663571161472E-12</v>
      </c>
      <c r="U442">
        <f t="shared" si="196"/>
        <v>4.914054271626638E-12</v>
      </c>
      <c r="V442">
        <f t="shared" si="205"/>
        <v>1.1289532116367347E-11</v>
      </c>
      <c r="W442">
        <f t="shared" si="214"/>
        <v>2.5936533941514733E-11</v>
      </c>
      <c r="X442">
        <f t="shared" si="224"/>
        <v>5.9586507745885487E-11</v>
      </c>
      <c r="Y442">
        <f t="shared" si="234"/>
        <v>1.368938468554335E-10</v>
      </c>
      <c r="Z442">
        <f t="shared" si="178"/>
        <v>3.1449947338410499E-10</v>
      </c>
      <c r="AA442">
        <f t="shared" si="186"/>
        <v>7.2253005544751053E-10</v>
      </c>
      <c r="AB442">
        <f t="shared" si="201"/>
        <v>1.659938172256944E-9</v>
      </c>
      <c r="AC442">
        <f t="shared" si="210"/>
        <v>3.8135364957366728E-9</v>
      </c>
      <c r="AD442">
        <f t="shared" si="220"/>
        <v>8.7612061987477489E-9</v>
      </c>
      <c r="AE442">
        <f t="shared" si="230"/>
        <v>2.0127966296582732E-8</v>
      </c>
      <c r="AF442">
        <f t="shared" si="175"/>
        <v>4.62419235486407E-8</v>
      </c>
      <c r="AG442">
        <f t="shared" si="218"/>
        <v>1.0623604302444447E-7</v>
      </c>
      <c r="AH442">
        <f t="shared" si="228"/>
        <v>2.440663357271468E-7</v>
      </c>
      <c r="AI442">
        <f t="shared" si="207"/>
        <v>5.6071719671985519E-7</v>
      </c>
      <c r="AJ442">
        <f t="shared" si="216"/>
        <v>1.2881898429812932E-6</v>
      </c>
      <c r="AK442">
        <f t="shared" si="226"/>
        <v>2.9594831071130014E-6</v>
      </c>
      <c r="AL442">
        <f t="shared" si="206"/>
        <v>6.7991067535644374E-6</v>
      </c>
      <c r="AM442">
        <f t="shared" si="215"/>
        <v>1.5620245486537402E-5</v>
      </c>
      <c r="AN442">
        <f t="shared" si="225"/>
        <v>3.5885900590070752E-5</v>
      </c>
      <c r="AO442">
        <f t="shared" si="235"/>
        <v>8.2444149950802804E-5</v>
      </c>
      <c r="AP442">
        <f t="shared" si="213"/>
        <v>1.8940691885523198E-4</v>
      </c>
      <c r="AQ442">
        <f t="shared" si="223"/>
        <v>4.3514283222812383E-4</v>
      </c>
      <c r="AR442">
        <f t="shared" si="233"/>
        <v>9.9969571113839328E-4</v>
      </c>
      <c r="AS442">
        <f t="shared" si="211"/>
        <v>2.2966976377645273E-3</v>
      </c>
      <c r="AT442">
        <f t="shared" si="221"/>
        <v>5.276425596851376E-3</v>
      </c>
      <c r="AU442">
        <f t="shared" si="231"/>
        <v>1.2122042806734849E-2</v>
      </c>
      <c r="AV442">
        <f t="shared" si="209"/>
        <v>2.7849141262599915E-2</v>
      </c>
      <c r="AW442">
        <f t="shared" si="219"/>
        <v>6.3980525512816938E-2</v>
      </c>
      <c r="AX442">
        <f t="shared" si="229"/>
        <v>0.14698797426010388</v>
      </c>
    </row>
    <row r="443" spans="1:51" x14ac:dyDescent="0.2">
      <c r="A443">
        <v>429</v>
      </c>
      <c r="B443">
        <f t="shared" si="188"/>
        <v>42</v>
      </c>
      <c r="C443">
        <f t="shared" si="189"/>
        <v>8</v>
      </c>
      <c r="D443">
        <f t="shared" si="190"/>
        <v>1029.3333333333333</v>
      </c>
      <c r="E443">
        <f t="shared" si="191"/>
        <v>-729.33333333333326</v>
      </c>
      <c r="F443" t="e">
        <f t="shared" si="192"/>
        <v>#N/A</v>
      </c>
      <c r="G443" t="e">
        <f t="shared" si="193"/>
        <v>#N/A</v>
      </c>
      <c r="H443">
        <f t="shared" si="194"/>
        <v>9.0205845908098709E-17</v>
      </c>
      <c r="I443">
        <f t="shared" si="203"/>
        <v>2.0723861361149877E-16</v>
      </c>
      <c r="J443">
        <f t="shared" si="212"/>
        <v>4.7610930909478792E-16</v>
      </c>
      <c r="K443">
        <f t="shared" si="222"/>
        <v>1.0938119603119118E-15</v>
      </c>
      <c r="L443">
        <f t="shared" si="232"/>
        <v>2.5129199989727593E-15</v>
      </c>
      <c r="M443">
        <f t="shared" si="176"/>
        <v>5.7731741381183206E-15</v>
      </c>
      <c r="N443">
        <f t="shared" si="184"/>
        <v>1.3263271271135882E-14</v>
      </c>
      <c r="O443">
        <f t="shared" si="199"/>
        <v>3.0470995782066445E-14</v>
      </c>
      <c r="P443">
        <f t="shared" si="208"/>
        <v>7.0003965459962647E-14</v>
      </c>
      <c r="Q443">
        <f t="shared" si="217"/>
        <v>1.608268799342567E-13</v>
      </c>
      <c r="R443">
        <f t="shared" si="227"/>
        <v>3.6948314483957272E-13</v>
      </c>
      <c r="S443">
        <f t="shared" si="173"/>
        <v>8.4884936135269685E-13</v>
      </c>
      <c r="T443">
        <f t="shared" si="181"/>
        <v>1.9501437300522533E-12</v>
      </c>
      <c r="U443">
        <f t="shared" si="196"/>
        <v>4.4802537894375956E-12</v>
      </c>
      <c r="V443">
        <f t="shared" si="205"/>
        <v>1.0292920315792398E-11</v>
      </c>
      <c r="W443">
        <f t="shared" si="214"/>
        <v>2.3646921269732583E-11</v>
      </c>
      <c r="X443">
        <f t="shared" si="224"/>
        <v>5.4326359126572431E-11</v>
      </c>
      <c r="Y443">
        <f t="shared" si="234"/>
        <v>1.2480919872334385E-10</v>
      </c>
      <c r="Z443">
        <f t="shared" si="178"/>
        <v>2.8673624252400628E-10</v>
      </c>
      <c r="AA443">
        <f t="shared" si="186"/>
        <v>6.5874690021071379E-10</v>
      </c>
      <c r="AB443">
        <f t="shared" si="201"/>
        <v>1.5134029612628859E-9</v>
      </c>
      <c r="AC443">
        <f t="shared" si="210"/>
        <v>3.4768869841006376E-9</v>
      </c>
      <c r="AD443">
        <f t="shared" si="220"/>
        <v>7.9877887182940097E-9</v>
      </c>
      <c r="AE443">
        <f t="shared" si="230"/>
        <v>1.8351119521536408E-8</v>
      </c>
      <c r="AF443">
        <f t="shared" si="175"/>
        <v>4.2159801613485702E-8</v>
      </c>
      <c r="AG443">
        <f t="shared" si="218"/>
        <v>9.6857789520824752E-8</v>
      </c>
      <c r="AH443">
        <f t="shared" si="228"/>
        <v>2.2252076698244091E-7</v>
      </c>
      <c r="AI443">
        <f t="shared" si="207"/>
        <v>5.1121847797081694E-7</v>
      </c>
      <c r="AJ443">
        <f t="shared" si="216"/>
        <v>1.174471649378331E-6</v>
      </c>
      <c r="AK443">
        <f t="shared" si="226"/>
        <v>2.698227303263082E-6</v>
      </c>
      <c r="AL443">
        <f t="shared" ref="AL443:AL464" si="236">$C$11*(EXP(-$C$7*($D443-($AL$14-1)*$C$3))-EXP(-$C$5*($D443-($AL$14-1)*$C$3)))</f>
        <v>6.1988985293327765E-6</v>
      </c>
      <c r="AM443">
        <f t="shared" si="215"/>
        <v>1.4241329086876202E-5</v>
      </c>
      <c r="AN443">
        <f t="shared" si="225"/>
        <v>3.2717982590132244E-5</v>
      </c>
      <c r="AO443">
        <f t="shared" si="235"/>
        <v>7.5166185560213088E-5</v>
      </c>
      <c r="AP443">
        <f t="shared" si="213"/>
        <v>1.7268654740883733E-4</v>
      </c>
      <c r="AQ443">
        <f t="shared" si="223"/>
        <v>3.9672950587729791E-4</v>
      </c>
      <c r="AR443">
        <f t="shared" si="233"/>
        <v>9.1144506156007744E-4</v>
      </c>
      <c r="AS443">
        <f t="shared" si="211"/>
        <v>2.0939508857684627E-3</v>
      </c>
      <c r="AT443">
        <f t="shared" si="221"/>
        <v>4.8106358758536359E-3</v>
      </c>
      <c r="AU443">
        <f t="shared" si="231"/>
        <v>1.1051939034165585E-2</v>
      </c>
      <c r="AV443">
        <f t="shared" si="209"/>
        <v>2.5390688376147059E-2</v>
      </c>
      <c r="AW443">
        <f t="shared" si="219"/>
        <v>5.8332483939838579E-2</v>
      </c>
      <c r="AX443">
        <f t="shared" si="229"/>
        <v>0.1340127504531386</v>
      </c>
    </row>
    <row r="444" spans="1:51" x14ac:dyDescent="0.2">
      <c r="A444">
        <v>430</v>
      </c>
      <c r="B444">
        <f t="shared" si="188"/>
        <v>42</v>
      </c>
      <c r="C444">
        <f t="shared" si="189"/>
        <v>9</v>
      </c>
      <c r="D444">
        <f t="shared" si="190"/>
        <v>1032</v>
      </c>
      <c r="E444">
        <f t="shared" si="191"/>
        <v>-732</v>
      </c>
      <c r="F444" t="e">
        <f t="shared" si="192"/>
        <v>#N/A</v>
      </c>
      <c r="G444" t="e">
        <f t="shared" si="193"/>
        <v>#N/A</v>
      </c>
      <c r="H444">
        <f t="shared" si="194"/>
        <v>8.2242698313830893E-17</v>
      </c>
      <c r="I444">
        <f t="shared" si="203"/>
        <v>1.8894410452722929E-16</v>
      </c>
      <c r="J444">
        <f t="shared" si="212"/>
        <v>4.3407956411363073E-16</v>
      </c>
      <c r="K444">
        <f t="shared" si="222"/>
        <v>9.9725296247031895E-16</v>
      </c>
      <c r="L444">
        <f t="shared" si="232"/>
        <v>2.2910856750111426E-15</v>
      </c>
      <c r="M444">
        <f t="shared" si="176"/>
        <v>5.2635326920851614E-15</v>
      </c>
      <c r="N444">
        <f t="shared" si="184"/>
        <v>1.209242268974268E-14</v>
      </c>
      <c r="O444">
        <f t="shared" si="199"/>
        <v>2.7781092103272481E-14</v>
      </c>
      <c r="P444">
        <f t="shared" si="208"/>
        <v>6.3824189598100438E-14</v>
      </c>
      <c r="Q444">
        <f t="shared" si="217"/>
        <v>1.4662948320071373E-13</v>
      </c>
      <c r="R444">
        <f t="shared" si="227"/>
        <v>3.3686609229345048E-13</v>
      </c>
      <c r="S444">
        <f t="shared" si="173"/>
        <v>7.73915052143532E-13</v>
      </c>
      <c r="T444">
        <f t="shared" si="181"/>
        <v>1.7779898946094333E-12</v>
      </c>
      <c r="U444">
        <f t="shared" si="196"/>
        <v>4.0847481342784159E-12</v>
      </c>
      <c r="V444">
        <f t="shared" si="205"/>
        <v>9.3842869248456497E-12</v>
      </c>
      <c r="W444">
        <f t="shared" si="214"/>
        <v>2.1559429906780766E-11</v>
      </c>
      <c r="X444">
        <f t="shared" si="224"/>
        <v>4.9530563337185893E-11</v>
      </c>
      <c r="Y444">
        <f t="shared" si="234"/>
        <v>1.1379135325500378E-10</v>
      </c>
      <c r="Z444">
        <f t="shared" si="178"/>
        <v>2.6142388059381872E-10</v>
      </c>
      <c r="AA444">
        <f t="shared" si="186"/>
        <v>6.0059436319012189E-10</v>
      </c>
      <c r="AB444">
        <f t="shared" si="201"/>
        <v>1.3798035140339697E-9</v>
      </c>
      <c r="AC444">
        <f t="shared" si="210"/>
        <v>3.1699560535798992E-9</v>
      </c>
      <c r="AD444">
        <f t="shared" si="220"/>
        <v>7.2826466083202471E-9</v>
      </c>
      <c r="AE444">
        <f t="shared" si="230"/>
        <v>1.6731128358004412E-8</v>
      </c>
      <c r="AF444">
        <f t="shared" si="175"/>
        <v>3.8438039244167821E-8</v>
      </c>
      <c r="AG444">
        <f t="shared" si="218"/>
        <v>8.8307424898174111E-8</v>
      </c>
      <c r="AH444">
        <f t="shared" si="228"/>
        <v>2.0287718742911363E-7</v>
      </c>
      <c r="AI444">
        <f t="shared" si="207"/>
        <v>4.6608938293249603E-7</v>
      </c>
      <c r="AJ444">
        <f t="shared" si="216"/>
        <v>1.0707922149122809E-6</v>
      </c>
      <c r="AK444">
        <f t="shared" si="226"/>
        <v>2.4600345116267376E-6</v>
      </c>
      <c r="AL444">
        <f t="shared" si="236"/>
        <v>5.6516751934831363E-6</v>
      </c>
      <c r="AM444">
        <f t="shared" si="215"/>
        <v>1.2984139995463257E-5</v>
      </c>
      <c r="AN444">
        <f t="shared" si="225"/>
        <v>2.9829720507679708E-5</v>
      </c>
      <c r="AO444">
        <f t="shared" si="235"/>
        <v>6.8530701754386002E-5</v>
      </c>
      <c r="AP444">
        <f t="shared" si="213"/>
        <v>1.5744220874411129E-4</v>
      </c>
      <c r="AQ444">
        <f t="shared" si="223"/>
        <v>3.6170721238292089E-4</v>
      </c>
      <c r="AR444">
        <f t="shared" si="233"/>
        <v>8.3098495970964812E-4</v>
      </c>
      <c r="AS444">
        <f t="shared" si="211"/>
        <v>1.9091021124915007E-3</v>
      </c>
      <c r="AT444">
        <f t="shared" si="221"/>
        <v>4.3859649122807032E-3</v>
      </c>
      <c r="AU444">
        <f t="shared" si="231"/>
        <v>1.0076301359623119E-2</v>
      </c>
      <c r="AV444">
        <f t="shared" si="209"/>
        <v>2.3149261592506919E-2</v>
      </c>
      <c r="AW444">
        <f t="shared" si="219"/>
        <v>5.3183037421416487E-2</v>
      </c>
      <c r="AX444">
        <f t="shared" si="229"/>
        <v>0.12218251846832767</v>
      </c>
    </row>
    <row r="445" spans="1:51" s="1" customFormat="1" x14ac:dyDescent="0.2">
      <c r="A445" s="1">
        <v>431</v>
      </c>
      <c r="B445" s="1">
        <f t="shared" si="188"/>
        <v>43</v>
      </c>
      <c r="C445" s="1">
        <f t="shared" si="189"/>
        <v>0</v>
      </c>
      <c r="D445" s="1">
        <f t="shared" si="190"/>
        <v>1032</v>
      </c>
      <c r="E445" s="1">
        <f t="shared" si="191"/>
        <v>-732</v>
      </c>
      <c r="F445" s="1" t="e">
        <f t="shared" si="192"/>
        <v>#N/A</v>
      </c>
      <c r="G445" s="1" t="e">
        <f t="shared" si="193"/>
        <v>#N/A</v>
      </c>
      <c r="H445" s="1">
        <f t="shared" si="194"/>
        <v>8.2242698313830893E-17</v>
      </c>
      <c r="I445" s="1">
        <f t="shared" si="203"/>
        <v>1.8894410452722929E-16</v>
      </c>
      <c r="J445" s="1">
        <f t="shared" si="212"/>
        <v>4.3407956411363073E-16</v>
      </c>
      <c r="K445" s="1">
        <f t="shared" si="222"/>
        <v>9.9725296247031895E-16</v>
      </c>
      <c r="L445" s="1">
        <f t="shared" si="232"/>
        <v>2.2910856750111426E-15</v>
      </c>
      <c r="M445" s="1">
        <f t="shared" si="176"/>
        <v>5.2635326920851614E-15</v>
      </c>
      <c r="N445" s="1">
        <f t="shared" si="184"/>
        <v>1.209242268974268E-14</v>
      </c>
      <c r="O445" s="1">
        <f t="shared" si="199"/>
        <v>2.7781092103272481E-14</v>
      </c>
      <c r="P445" s="1">
        <f t="shared" si="208"/>
        <v>6.3824189598100438E-14</v>
      </c>
      <c r="Q445" s="1">
        <f t="shared" si="217"/>
        <v>1.4662948320071373E-13</v>
      </c>
      <c r="R445" s="1">
        <f t="shared" si="227"/>
        <v>3.3686609229345048E-13</v>
      </c>
      <c r="S445" s="1">
        <f t="shared" ref="S445:S464" si="237">$C$11*(EXP(-$C$7*($D445-($S$14-1)*$C$3))-EXP(-$C$5*($D445-($S$14-1)*$C$3)))</f>
        <v>7.73915052143532E-13</v>
      </c>
      <c r="T445" s="1">
        <f t="shared" si="181"/>
        <v>1.7779898946094333E-12</v>
      </c>
      <c r="U445" s="1">
        <f t="shared" si="196"/>
        <v>4.0847481342784159E-12</v>
      </c>
      <c r="V445" s="1">
        <f t="shared" si="205"/>
        <v>9.3842869248456497E-12</v>
      </c>
      <c r="W445" s="1">
        <f t="shared" si="214"/>
        <v>2.1559429906780766E-11</v>
      </c>
      <c r="X445" s="1">
        <f t="shared" si="224"/>
        <v>4.9530563337185893E-11</v>
      </c>
      <c r="Y445" s="1">
        <f t="shared" si="234"/>
        <v>1.1379135325500378E-10</v>
      </c>
      <c r="Z445" s="1">
        <f t="shared" si="178"/>
        <v>2.6142388059381872E-10</v>
      </c>
      <c r="AA445" s="1">
        <f t="shared" si="186"/>
        <v>6.0059436319012189E-10</v>
      </c>
      <c r="AB445" s="1">
        <f t="shared" si="201"/>
        <v>1.3798035140339697E-9</v>
      </c>
      <c r="AC445" s="1">
        <f t="shared" si="210"/>
        <v>3.1699560535798992E-9</v>
      </c>
      <c r="AD445" s="1">
        <f t="shared" si="220"/>
        <v>7.2826466083202471E-9</v>
      </c>
      <c r="AE445" s="1">
        <f t="shared" si="230"/>
        <v>1.6731128358004412E-8</v>
      </c>
      <c r="AF445" s="1">
        <f t="shared" si="175"/>
        <v>3.8438039244167821E-8</v>
      </c>
      <c r="AG445" s="1">
        <f t="shared" si="218"/>
        <v>8.8307424898174111E-8</v>
      </c>
      <c r="AH445" s="1">
        <f t="shared" si="228"/>
        <v>2.0287718742911363E-7</v>
      </c>
      <c r="AI445" s="1">
        <f t="shared" ref="AI445:AI464" si="238">$C$11*(EXP(-$C$7*($D445-($AI$14-1)*$C$3))-EXP(-$C$5*($D445-($AI$14-1)*$C$3)))</f>
        <v>4.6608938293249603E-7</v>
      </c>
      <c r="AJ445" s="1">
        <f t="shared" si="216"/>
        <v>1.0707922149122809E-6</v>
      </c>
      <c r="AK445" s="1">
        <f t="shared" si="226"/>
        <v>2.4600345116267376E-6</v>
      </c>
      <c r="AL445" s="1">
        <f t="shared" si="236"/>
        <v>5.6516751934831363E-6</v>
      </c>
      <c r="AM445" s="1">
        <f t="shared" si="215"/>
        <v>1.2984139995463257E-5</v>
      </c>
      <c r="AN445" s="1">
        <f t="shared" si="225"/>
        <v>2.9829720507679708E-5</v>
      </c>
      <c r="AO445" s="1">
        <f t="shared" si="235"/>
        <v>6.8530701754386002E-5</v>
      </c>
      <c r="AP445" s="1">
        <f t="shared" si="213"/>
        <v>1.5744220874411129E-4</v>
      </c>
      <c r="AQ445" s="1">
        <f t="shared" si="223"/>
        <v>3.6170721238292089E-4</v>
      </c>
      <c r="AR445" s="1">
        <f t="shared" si="233"/>
        <v>8.3098495970964812E-4</v>
      </c>
      <c r="AS445" s="1">
        <f t="shared" si="211"/>
        <v>1.9091021124915007E-3</v>
      </c>
      <c r="AT445" s="1">
        <f t="shared" si="221"/>
        <v>4.3859649122807032E-3</v>
      </c>
      <c r="AU445" s="1">
        <f t="shared" si="231"/>
        <v>1.0076301359623119E-2</v>
      </c>
      <c r="AV445" s="1">
        <f t="shared" si="209"/>
        <v>2.3149261592506919E-2</v>
      </c>
      <c r="AW445" s="1">
        <f t="shared" si="219"/>
        <v>5.3183037421416487E-2</v>
      </c>
      <c r="AX445" s="1">
        <f t="shared" si="229"/>
        <v>0.12218251846832767</v>
      </c>
      <c r="AY445" s="1">
        <f t="shared" ref="AY445:AY464" si="239">$C$11*(EXP(-$C$7*($D445-($AY$14-1)*$C$3))-EXP(-$C$5*($D445-($AY$14-1)*$C$3)))</f>
        <v>0</v>
      </c>
    </row>
    <row r="446" spans="1:51" x14ac:dyDescent="0.2">
      <c r="A446">
        <v>432</v>
      </c>
      <c r="B446">
        <f t="shared" si="188"/>
        <v>43</v>
      </c>
      <c r="C446">
        <f t="shared" si="189"/>
        <v>1</v>
      </c>
      <c r="D446">
        <f t="shared" si="190"/>
        <v>1034.6666666666667</v>
      </c>
      <c r="E446">
        <f t="shared" si="191"/>
        <v>-734.66666666666674</v>
      </c>
      <c r="F446" t="e">
        <f t="shared" si="192"/>
        <v>#N/A</v>
      </c>
      <c r="G446" t="e">
        <f t="shared" si="193"/>
        <v>#N/A</v>
      </c>
      <c r="H446">
        <f t="shared" si="194"/>
        <v>7.4982517572428121E-17</v>
      </c>
      <c r="I446">
        <f t="shared" si="203"/>
        <v>1.7226458917796831E-16</v>
      </c>
      <c r="J446">
        <f t="shared" si="212"/>
        <v>3.9576010042594587E-16</v>
      </c>
      <c r="K446">
        <f t="shared" si="222"/>
        <v>9.0921795266548762E-16</v>
      </c>
      <c r="L446">
        <f t="shared" si="232"/>
        <v>2.0888343331212434E-15</v>
      </c>
      <c r="M446">
        <f t="shared" si="176"/>
        <v>4.7988811246354021E-15</v>
      </c>
      <c r="N446">
        <f t="shared" si="184"/>
        <v>1.1024933707390016E-14</v>
      </c>
      <c r="O446">
        <f t="shared" si="199"/>
        <v>2.5328646427260551E-14</v>
      </c>
      <c r="P446">
        <f t="shared" si="208"/>
        <v>5.818994897059146E-14</v>
      </c>
      <c r="Q446">
        <f t="shared" si="217"/>
        <v>1.3368539731975963E-13</v>
      </c>
      <c r="R446">
        <f t="shared" si="227"/>
        <v>3.0712839197666482E-13</v>
      </c>
      <c r="S446">
        <f t="shared" si="237"/>
        <v>7.0559575727295899E-13</v>
      </c>
      <c r="T446">
        <f t="shared" si="181"/>
        <v>1.6210333713446704E-12</v>
      </c>
      <c r="U446">
        <f t="shared" si="196"/>
        <v>3.7241567341178421E-12</v>
      </c>
      <c r="V446">
        <f t="shared" si="205"/>
        <v>8.5558654284645904E-12</v>
      </c>
      <c r="W446">
        <f t="shared" si="214"/>
        <v>1.9656217086506555E-11</v>
      </c>
      <c r="X446">
        <f t="shared" si="224"/>
        <v>4.5158128465469395E-11</v>
      </c>
      <c r="Y446">
        <f t="shared" si="234"/>
        <v>1.0374613576605896E-10</v>
      </c>
      <c r="Z446">
        <f t="shared" si="178"/>
        <v>2.38346030983542E-10</v>
      </c>
      <c r="AA446">
        <f t="shared" si="186"/>
        <v>5.475753874217342E-10</v>
      </c>
      <c r="AB446">
        <f t="shared" si="201"/>
        <v>1.2579978935364204E-9</v>
      </c>
      <c r="AC446">
        <f t="shared" si="210"/>
        <v>2.8901202217900425E-9</v>
      </c>
      <c r="AD446">
        <f t="shared" si="220"/>
        <v>6.6397526890277767E-9</v>
      </c>
      <c r="AE446">
        <f t="shared" si="230"/>
        <v>1.5254145982946695E-8</v>
      </c>
      <c r="AF446">
        <f t="shared" si="175"/>
        <v>3.5044824794991002E-8</v>
      </c>
      <c r="AG446">
        <f t="shared" si="218"/>
        <v>8.0511865186330943E-8</v>
      </c>
      <c r="AH446">
        <f t="shared" si="228"/>
        <v>1.8496769419456248E-7</v>
      </c>
      <c r="AI446">
        <f t="shared" si="238"/>
        <v>4.2494417209777718E-7</v>
      </c>
      <c r="AJ446">
        <f t="shared" si="216"/>
        <v>9.7626534290858719E-7</v>
      </c>
      <c r="AK446">
        <f t="shared" si="226"/>
        <v>2.2428687868794212E-6</v>
      </c>
      <c r="AL446">
        <f t="shared" si="236"/>
        <v>5.1527593719251736E-6</v>
      </c>
      <c r="AM446">
        <f t="shared" si="215"/>
        <v>1.1837932428452007E-5</v>
      </c>
      <c r="AN446">
        <f t="shared" si="225"/>
        <v>2.7196427014257753E-5</v>
      </c>
      <c r="AO446">
        <f t="shared" si="235"/>
        <v>6.2480981946149621E-5</v>
      </c>
      <c r="AP446">
        <f t="shared" si="213"/>
        <v>1.435436023602829E-4</v>
      </c>
      <c r="AQ446">
        <f t="shared" si="223"/>
        <v>3.29776599803211E-4</v>
      </c>
      <c r="AR446">
        <f t="shared" si="233"/>
        <v>7.5762767542092804E-4</v>
      </c>
      <c r="AS446">
        <f t="shared" si="211"/>
        <v>1.7405713289124955E-3</v>
      </c>
      <c r="AT446">
        <f t="shared" si="221"/>
        <v>3.998782844553574E-3</v>
      </c>
      <c r="AU446">
        <f t="shared" si="231"/>
        <v>9.1867905510581074E-3</v>
      </c>
      <c r="AV446">
        <f t="shared" si="209"/>
        <v>2.1105702387405507E-2</v>
      </c>
      <c r="AW446">
        <f t="shared" si="219"/>
        <v>4.8488171226939228E-2</v>
      </c>
      <c r="AX446">
        <f t="shared" si="229"/>
        <v>0.11139656241541207</v>
      </c>
      <c r="AY446">
        <f t="shared" si="239"/>
        <v>0.21171434591476873</v>
      </c>
    </row>
    <row r="447" spans="1:51" x14ac:dyDescent="0.2">
      <c r="A447">
        <v>433</v>
      </c>
      <c r="B447">
        <f t="shared" si="188"/>
        <v>43</v>
      </c>
      <c r="C447">
        <f t="shared" si="189"/>
        <v>2</v>
      </c>
      <c r="D447">
        <f t="shared" si="190"/>
        <v>1037.3333333333333</v>
      </c>
      <c r="E447">
        <f t="shared" si="191"/>
        <v>-737.33333333333326</v>
      </c>
      <c r="F447" t="e">
        <f t="shared" si="192"/>
        <v>#N/A</v>
      </c>
      <c r="G447" t="e">
        <f t="shared" si="193"/>
        <v>#N/A</v>
      </c>
      <c r="H447">
        <f t="shared" si="194"/>
        <v>6.8363247519494945E-17</v>
      </c>
      <c r="I447">
        <f t="shared" si="203"/>
        <v>1.5705749993579741E-16</v>
      </c>
      <c r="J447">
        <f t="shared" si="212"/>
        <v>3.6082338363239617E-16</v>
      </c>
      <c r="K447">
        <f t="shared" si="222"/>
        <v>8.2895445444599223E-16</v>
      </c>
      <c r="L447">
        <f t="shared" si="232"/>
        <v>1.9044372363791453E-15</v>
      </c>
      <c r="M447">
        <f t="shared" si="176"/>
        <v>4.375247841247663E-15</v>
      </c>
      <c r="N447">
        <f t="shared" si="184"/>
        <v>1.0051679995891039E-14</v>
      </c>
      <c r="O447">
        <f t="shared" si="199"/>
        <v>2.3092696552473285E-14</v>
      </c>
      <c r="P447">
        <f t="shared" si="208"/>
        <v>5.3053085084543534E-14</v>
      </c>
      <c r="Q447">
        <f t="shared" si="217"/>
        <v>1.2188398312826581E-13</v>
      </c>
      <c r="R447">
        <f t="shared" si="227"/>
        <v>2.8001586183985064E-13</v>
      </c>
      <c r="S447">
        <f t="shared" si="237"/>
        <v>6.433075197370269E-13</v>
      </c>
      <c r="T447">
        <f t="shared" si="181"/>
        <v>1.4779325793582911E-12</v>
      </c>
      <c r="U447">
        <f t="shared" si="196"/>
        <v>3.3953974454107761E-12</v>
      </c>
      <c r="V447">
        <f t="shared" si="205"/>
        <v>7.8005749202089874E-12</v>
      </c>
      <c r="W447">
        <f t="shared" si="214"/>
        <v>1.7921015157750386E-11</v>
      </c>
      <c r="X447">
        <f t="shared" si="224"/>
        <v>4.1171681263169599E-11</v>
      </c>
      <c r="Y447">
        <f t="shared" si="234"/>
        <v>9.4587685078930344E-11</v>
      </c>
      <c r="Z447">
        <f t="shared" si="178"/>
        <v>2.173054365062898E-10</v>
      </c>
      <c r="AA447">
        <f t="shared" si="186"/>
        <v>4.992367948933754E-10</v>
      </c>
      <c r="AB447">
        <f t="shared" si="201"/>
        <v>1.1469449700960251E-9</v>
      </c>
      <c r="AC447">
        <f t="shared" si="210"/>
        <v>2.6349876008428556E-9</v>
      </c>
      <c r="AD447">
        <f t="shared" si="220"/>
        <v>6.0536118450515453E-9</v>
      </c>
      <c r="AE447">
        <f t="shared" si="230"/>
        <v>1.3907547936402554E-8</v>
      </c>
      <c r="AF447">
        <f t="shared" ref="AF447:AF464" si="240">$C$11*(EXP(-$C$7*($D447-($AF$14-1)*$C$3))-EXP(-$C$5*($D447-($AF$14-1)*$C$3)))</f>
        <v>3.1951154873176046E-8</v>
      </c>
      <c r="AG447">
        <f t="shared" si="218"/>
        <v>7.340447808614566E-8</v>
      </c>
      <c r="AH447">
        <f t="shared" si="228"/>
        <v>1.6863920645394284E-7</v>
      </c>
      <c r="AI447">
        <f t="shared" si="238"/>
        <v>3.8743115808329911E-7</v>
      </c>
      <c r="AJ447">
        <f t="shared" si="216"/>
        <v>8.9008306792976397E-7</v>
      </c>
      <c r="AK447">
        <f t="shared" si="226"/>
        <v>2.0448739118832644E-6</v>
      </c>
      <c r="AL447">
        <f t="shared" si="236"/>
        <v>4.6978865975133163E-6</v>
      </c>
      <c r="AM447">
        <f t="shared" si="215"/>
        <v>1.079290921305233E-5</v>
      </c>
      <c r="AN447">
        <f t="shared" si="225"/>
        <v>2.4795594117331113E-5</v>
      </c>
      <c r="AO447">
        <f t="shared" si="235"/>
        <v>5.6965316347504813E-5</v>
      </c>
      <c r="AP447">
        <f t="shared" si="213"/>
        <v>1.30871930360529E-4</v>
      </c>
      <c r="AQ447">
        <f t="shared" si="223"/>
        <v>3.0066474224085241E-4</v>
      </c>
      <c r="AR447">
        <f t="shared" si="233"/>
        <v>6.9074618963534942E-4</v>
      </c>
      <c r="AS447">
        <f t="shared" si="211"/>
        <v>1.5869180235091906E-3</v>
      </c>
      <c r="AT447">
        <f t="shared" si="221"/>
        <v>3.6457802462403067E-3</v>
      </c>
      <c r="AU447">
        <f t="shared" si="231"/>
        <v>8.3758035430738526E-3</v>
      </c>
      <c r="AV447">
        <f t="shared" ref="AV447:AV464" si="241">$C$11*(EXP(-$C$7*($D447-($AV$14-1)*$C$3))-EXP(-$C$5*($D447-($AV$14-1)*$C$3)))</f>
        <v>1.9242543503414547E-2</v>
      </c>
      <c r="AW447">
        <f t="shared" si="219"/>
        <v>4.4207756136662314E-2</v>
      </c>
      <c r="AX447">
        <f t="shared" si="229"/>
        <v>0.10156275308960366</v>
      </c>
      <c r="AY447">
        <f t="shared" si="239"/>
        <v>0.22636765044372925</v>
      </c>
    </row>
    <row r="448" spans="1:51" x14ac:dyDescent="0.2">
      <c r="A448">
        <v>434</v>
      </c>
      <c r="B448">
        <f t="shared" si="188"/>
        <v>43</v>
      </c>
      <c r="C448">
        <f t="shared" si="189"/>
        <v>3</v>
      </c>
      <c r="D448">
        <f t="shared" si="190"/>
        <v>1040</v>
      </c>
      <c r="E448">
        <f t="shared" si="191"/>
        <v>-740</v>
      </c>
      <c r="F448" t="e">
        <f t="shared" si="192"/>
        <v>#N/A</v>
      </c>
      <c r="G448" t="e">
        <f t="shared" si="193"/>
        <v>#N/A</v>
      </c>
      <c r="H448">
        <f t="shared" si="194"/>
        <v>6.2328310154394898E-17</v>
      </c>
      <c r="I448">
        <f t="shared" si="203"/>
        <v>1.4319285468819636E-16</v>
      </c>
      <c r="J448">
        <f t="shared" si="212"/>
        <v>3.2897079325532249E-16</v>
      </c>
      <c r="K448">
        <f t="shared" si="222"/>
        <v>7.5577641810891461E-16</v>
      </c>
      <c r="L448">
        <f t="shared" si="232"/>
        <v>1.7363182564545292E-15</v>
      </c>
      <c r="M448">
        <f t="shared" si="176"/>
        <v>3.9890118498812766E-15</v>
      </c>
      <c r="N448">
        <f t="shared" si="184"/>
        <v>9.1643427000446034E-15</v>
      </c>
      <c r="O448">
        <f t="shared" si="199"/>
        <v>2.1054130768340649E-14</v>
      </c>
      <c r="P448">
        <f t="shared" si="208"/>
        <v>4.8369690758970725E-14</v>
      </c>
      <c r="Q448">
        <f t="shared" si="217"/>
        <v>1.1112436841308993E-13</v>
      </c>
      <c r="R448">
        <f t="shared" si="227"/>
        <v>2.552967583924018E-13</v>
      </c>
      <c r="S448">
        <f t="shared" si="237"/>
        <v>5.8651793280285502E-13</v>
      </c>
      <c r="T448">
        <f t="shared" si="181"/>
        <v>1.3474643691737975E-12</v>
      </c>
      <c r="U448">
        <f t="shared" si="196"/>
        <v>3.0956602085741175E-12</v>
      </c>
      <c r="V448">
        <f t="shared" si="205"/>
        <v>7.1119595784377348E-12</v>
      </c>
      <c r="W448">
        <f t="shared" si="214"/>
        <v>1.6338992537113667E-11</v>
      </c>
      <c r="X448">
        <f t="shared" si="224"/>
        <v>3.7537147699382605E-11</v>
      </c>
      <c r="Y448">
        <f t="shared" si="234"/>
        <v>8.6237719627123077E-11</v>
      </c>
      <c r="Z448">
        <f t="shared" si="178"/>
        <v>1.981222533487436E-10</v>
      </c>
      <c r="AA448">
        <f t="shared" si="186"/>
        <v>4.5516541302001529E-10</v>
      </c>
      <c r="AB448">
        <f t="shared" si="201"/>
        <v>1.0456955223752753E-9</v>
      </c>
      <c r="AC448">
        <f t="shared" si="210"/>
        <v>2.402377452760488E-9</v>
      </c>
      <c r="AD448">
        <f t="shared" si="220"/>
        <v>5.5192140561358803E-9</v>
      </c>
      <c r="AE448">
        <f t="shared" si="230"/>
        <v>1.2679824214319598E-8</v>
      </c>
      <c r="AF448">
        <f t="shared" si="240"/>
        <v>2.9130586433280992E-8</v>
      </c>
      <c r="AG448">
        <f t="shared" si="218"/>
        <v>6.6924513432017646E-8</v>
      </c>
      <c r="AH448">
        <f t="shared" si="228"/>
        <v>1.5375215697667134E-7</v>
      </c>
      <c r="AI448">
        <f t="shared" si="238"/>
        <v>3.532296995926965E-7</v>
      </c>
      <c r="AJ448">
        <f t="shared" si="216"/>
        <v>8.1150874971645335E-7</v>
      </c>
      <c r="AK448">
        <f t="shared" si="226"/>
        <v>1.8643575317299811E-6</v>
      </c>
      <c r="AL448">
        <f t="shared" si="236"/>
        <v>4.2831688596491243E-6</v>
      </c>
      <c r="AM448">
        <f t="shared" si="215"/>
        <v>9.8401380465069519E-6</v>
      </c>
      <c r="AN448">
        <f t="shared" si="225"/>
        <v>2.2606700773932549E-5</v>
      </c>
      <c r="AO448">
        <f t="shared" si="235"/>
        <v>5.1936559981853035E-5</v>
      </c>
      <c r="AP448">
        <f t="shared" si="213"/>
        <v>1.1931888203071885E-4</v>
      </c>
      <c r="AQ448">
        <f t="shared" si="223"/>
        <v>2.7412280701754406E-4</v>
      </c>
      <c r="AR448">
        <f t="shared" si="233"/>
        <v>6.297688349764446E-4</v>
      </c>
      <c r="AS448">
        <f t="shared" si="211"/>
        <v>1.4468288495316827E-3</v>
      </c>
      <c r="AT448">
        <f t="shared" si="221"/>
        <v>3.3239398388385934E-3</v>
      </c>
      <c r="AU448">
        <f t="shared" si="231"/>
        <v>7.6364084499660045E-3</v>
      </c>
      <c r="AV448">
        <f t="shared" si="241"/>
        <v>1.7543859649122806E-2</v>
      </c>
      <c r="AW448">
        <f t="shared" si="219"/>
        <v>4.0305205438492468E-2</v>
      </c>
      <c r="AX448">
        <f t="shared" si="229"/>
        <v>9.2597046304671707E-2</v>
      </c>
      <c r="AY448">
        <f t="shared" si="239"/>
        <v>0.21163565845759974</v>
      </c>
    </row>
    <row r="449" spans="1:52" x14ac:dyDescent="0.2">
      <c r="A449">
        <v>435</v>
      </c>
      <c r="B449">
        <f t="shared" si="188"/>
        <v>43</v>
      </c>
      <c r="C449">
        <f t="shared" si="189"/>
        <v>4</v>
      </c>
      <c r="D449">
        <f t="shared" si="190"/>
        <v>1042.6666666666665</v>
      </c>
      <c r="E449">
        <f t="shared" si="191"/>
        <v>-742.66666666666652</v>
      </c>
      <c r="F449" t="e">
        <f t="shared" si="192"/>
        <v>#N/A</v>
      </c>
      <c r="G449" t="e">
        <f t="shared" si="193"/>
        <v>#N/A</v>
      </c>
      <c r="H449">
        <f t="shared" si="194"/>
        <v>5.6826122041593765E-17</v>
      </c>
      <c r="I449">
        <f t="shared" si="203"/>
        <v>1.305521458200786E-16</v>
      </c>
      <c r="J449">
        <f t="shared" si="212"/>
        <v>2.9993007028971574E-16</v>
      </c>
      <c r="K449">
        <f t="shared" si="222"/>
        <v>6.8905835671188062E-16</v>
      </c>
      <c r="L449">
        <f t="shared" si="232"/>
        <v>1.5830404017037896E-15</v>
      </c>
      <c r="M449">
        <f t="shared" ref="M449:M464" si="242">$C$11*(EXP(-$C$7*($D449-($M$14-1)*$C$3))-EXP(-$C$5*($D449-($M$14-1)*$C$3)))</f>
        <v>3.6368718106619899E-15</v>
      </c>
      <c r="N449">
        <f t="shared" si="184"/>
        <v>8.3553373324850336E-15</v>
      </c>
      <c r="O449">
        <f t="shared" si="199"/>
        <v>1.9195524498541747E-14</v>
      </c>
      <c r="P449">
        <f t="shared" si="208"/>
        <v>4.4099734829560385E-14</v>
      </c>
      <c r="Q449">
        <f t="shared" si="217"/>
        <v>1.0131458570904294E-13</v>
      </c>
      <c r="R449">
        <f t="shared" si="227"/>
        <v>2.3275979588236751E-13</v>
      </c>
      <c r="S449">
        <f t="shared" si="237"/>
        <v>5.3474158927904245E-13</v>
      </c>
      <c r="T449">
        <f t="shared" si="181"/>
        <v>1.2285135679066724E-12</v>
      </c>
      <c r="U449">
        <f t="shared" si="196"/>
        <v>2.8223830290918663E-12</v>
      </c>
      <c r="V449">
        <f t="shared" si="205"/>
        <v>6.484133485378752E-12</v>
      </c>
      <c r="W449">
        <f t="shared" si="214"/>
        <v>1.4896626936471475E-11</v>
      </c>
      <c r="X449">
        <f t="shared" si="224"/>
        <v>3.4223461713858607E-11</v>
      </c>
      <c r="Y449">
        <f t="shared" si="234"/>
        <v>7.8624868346026803E-11</v>
      </c>
      <c r="Z449">
        <f t="shared" si="178"/>
        <v>1.8063251386187887E-10</v>
      </c>
      <c r="AA449">
        <f t="shared" si="186"/>
        <v>4.1498454306423884E-10</v>
      </c>
      <c r="AB449">
        <f t="shared" si="201"/>
        <v>9.5338412393417483E-10</v>
      </c>
      <c r="AC449">
        <f t="shared" si="210"/>
        <v>2.1903015496869525E-9</v>
      </c>
      <c r="AD449">
        <f t="shared" si="220"/>
        <v>5.0319915741457178E-9</v>
      </c>
      <c r="AE449">
        <f t="shared" si="230"/>
        <v>1.1560480887160256E-8</v>
      </c>
      <c r="AF449">
        <f t="shared" si="240"/>
        <v>2.6559010756111299E-8</v>
      </c>
      <c r="AG449">
        <f t="shared" si="218"/>
        <v>6.1016583931787229E-8</v>
      </c>
      <c r="AH449">
        <f t="shared" si="228"/>
        <v>1.4017929917996501E-7</v>
      </c>
      <c r="AI449">
        <f t="shared" si="238"/>
        <v>3.2204746074532615E-7</v>
      </c>
      <c r="AJ449">
        <f t="shared" si="216"/>
        <v>7.3987077677825671E-7</v>
      </c>
      <c r="AK449">
        <f t="shared" si="226"/>
        <v>1.6997766883911242E-6</v>
      </c>
      <c r="AL449">
        <f t="shared" si="236"/>
        <v>3.9050613716343843E-6</v>
      </c>
      <c r="AM449">
        <f t="shared" si="215"/>
        <v>8.971475147517749E-6</v>
      </c>
      <c r="AN449">
        <f t="shared" si="225"/>
        <v>2.0611037487700847E-5</v>
      </c>
      <c r="AO449">
        <f t="shared" si="235"/>
        <v>4.7351729713808368E-5</v>
      </c>
      <c r="AP449">
        <f t="shared" si="213"/>
        <v>1.0878570805703181E-4</v>
      </c>
      <c r="AQ449">
        <f t="shared" si="223"/>
        <v>2.4992392778460027E-4</v>
      </c>
      <c r="AR449">
        <f t="shared" si="233"/>
        <v>5.7417440944113637E-4</v>
      </c>
      <c r="AS449">
        <f t="shared" ref="AS449:AS464" si="243">$C$11*(EXP(-$C$7*($D449-($AS$14-1)*$C$3))-EXP(-$C$5*($D449-($AS$14-1)*$C$3)))</f>
        <v>1.3191063992128548E-3</v>
      </c>
      <c r="AT449">
        <f t="shared" si="221"/>
        <v>3.0305107016837373E-3</v>
      </c>
      <c r="AU449">
        <f t="shared" si="231"/>
        <v>6.9622853156500368E-3</v>
      </c>
      <c r="AV449">
        <f t="shared" si="241"/>
        <v>1.5995131378214414E-2</v>
      </c>
      <c r="AW449">
        <f t="shared" si="219"/>
        <v>3.6747162204232707E-2</v>
      </c>
      <c r="AX449">
        <f t="shared" si="229"/>
        <v>8.4422809539329749E-2</v>
      </c>
      <c r="AY449">
        <f t="shared" si="239"/>
        <v>0.1937799983603502</v>
      </c>
    </row>
    <row r="450" spans="1:52" x14ac:dyDescent="0.2">
      <c r="A450">
        <v>436</v>
      </c>
      <c r="B450">
        <f t="shared" si="188"/>
        <v>43</v>
      </c>
      <c r="C450">
        <f t="shared" si="189"/>
        <v>5</v>
      </c>
      <c r="D450">
        <f t="shared" si="190"/>
        <v>1045.3333333333335</v>
      </c>
      <c r="E450">
        <f t="shared" si="191"/>
        <v>-745.33333333333348</v>
      </c>
      <c r="F450" t="e">
        <f t="shared" si="192"/>
        <v>#N/A</v>
      </c>
      <c r="G450" t="e">
        <f t="shared" si="193"/>
        <v>#N/A</v>
      </c>
      <c r="H450">
        <f t="shared" si="194"/>
        <v>5.1809653402874139E-17</v>
      </c>
      <c r="I450">
        <f t="shared" si="203"/>
        <v>1.190273272736957E-16</v>
      </c>
      <c r="J450">
        <f t="shared" si="212"/>
        <v>2.7345299007797692E-16</v>
      </c>
      <c r="K450">
        <f t="shared" si="222"/>
        <v>6.2822999974318313E-16</v>
      </c>
      <c r="L450">
        <f t="shared" si="232"/>
        <v>1.4432935345295697E-15</v>
      </c>
      <c r="M450">
        <f t="shared" si="242"/>
        <v>3.3158178177839346E-15</v>
      </c>
      <c r="N450">
        <f t="shared" si="184"/>
        <v>7.6177489455165562E-15</v>
      </c>
      <c r="O450">
        <f t="shared" si="199"/>
        <v>1.7500991364990532E-14</v>
      </c>
      <c r="P450">
        <f t="shared" si="208"/>
        <v>4.0206719983563885E-14</v>
      </c>
      <c r="Q450">
        <f t="shared" si="217"/>
        <v>9.237078620989217E-14</v>
      </c>
      <c r="R450">
        <f t="shared" si="227"/>
        <v>2.1221234033817192E-13</v>
      </c>
      <c r="S450">
        <f t="shared" si="237"/>
        <v>4.8753593251305808E-13</v>
      </c>
      <c r="T450">
        <f t="shared" si="181"/>
        <v>1.1200634473593906E-12</v>
      </c>
      <c r="U450">
        <f t="shared" si="196"/>
        <v>2.5732300789480809E-12</v>
      </c>
      <c r="V450">
        <f t="shared" si="205"/>
        <v>5.9117303174331029E-12</v>
      </c>
      <c r="W450">
        <f t="shared" si="214"/>
        <v>1.3581589781643011E-11</v>
      </c>
      <c r="X450">
        <f t="shared" si="224"/>
        <v>3.120229968083573E-11</v>
      </c>
      <c r="Y450">
        <f t="shared" si="234"/>
        <v>7.1684060631001052E-11</v>
      </c>
      <c r="Z450">
        <f t="shared" si="178"/>
        <v>1.6468672505267726E-10</v>
      </c>
      <c r="AA450">
        <f t="shared" si="186"/>
        <v>3.7835074031571874E-10</v>
      </c>
      <c r="AB450">
        <f t="shared" si="201"/>
        <v>8.692217460251531E-10</v>
      </c>
      <c r="AC450">
        <f t="shared" si="210"/>
        <v>1.996947179573488E-9</v>
      </c>
      <c r="AD450">
        <f t="shared" si="220"/>
        <v>4.587779880384069E-9</v>
      </c>
      <c r="AE450">
        <f t="shared" si="230"/>
        <v>1.0539950403371349E-8</v>
      </c>
      <c r="AF450">
        <f t="shared" si="240"/>
        <v>2.4214447380206013E-8</v>
      </c>
      <c r="AG450">
        <f t="shared" si="218"/>
        <v>5.5630191745609726E-8</v>
      </c>
      <c r="AH450">
        <f t="shared" si="228"/>
        <v>1.2780461949270307E-7</v>
      </c>
      <c r="AI450">
        <f t="shared" si="238"/>
        <v>2.9361791234458004E-7</v>
      </c>
      <c r="AJ450">
        <f t="shared" si="216"/>
        <v>6.7455682581576552E-7</v>
      </c>
      <c r="AK450">
        <f t="shared" si="226"/>
        <v>1.5497246323331829E-6</v>
      </c>
      <c r="AL450">
        <f t="shared" si="236"/>
        <v>3.5603322717190241E-6</v>
      </c>
      <c r="AM450">
        <f t="shared" si="215"/>
        <v>8.1794956475330016E-6</v>
      </c>
      <c r="AN450">
        <f t="shared" si="225"/>
        <v>1.8791546390053136E-5</v>
      </c>
      <c r="AO450">
        <f t="shared" si="235"/>
        <v>4.317163685220902E-5</v>
      </c>
      <c r="AP450">
        <f t="shared" si="213"/>
        <v>9.9182376469323665E-5</v>
      </c>
      <c r="AQ450">
        <f t="shared" si="223"/>
        <v>2.2786126539001749E-4</v>
      </c>
      <c r="AR450">
        <f t="shared" si="233"/>
        <v>5.2348772144211189E-4</v>
      </c>
      <c r="AS450">
        <f t="shared" si="243"/>
        <v>1.2026589689634001E-3</v>
      </c>
      <c r="AT450">
        <f t="shared" si="221"/>
        <v>2.7629847585413738E-3</v>
      </c>
      <c r="AU450">
        <f t="shared" si="231"/>
        <v>6.3476720940367146E-3</v>
      </c>
      <c r="AV450">
        <f t="shared" si="241"/>
        <v>1.4583120984961114E-2</v>
      </c>
      <c r="AW450">
        <f t="shared" si="219"/>
        <v>3.3503214172295147E-2</v>
      </c>
      <c r="AX450">
        <f t="shared" si="229"/>
        <v>7.6970174012036527E-2</v>
      </c>
      <c r="AY450">
        <f t="shared" si="239"/>
        <v>0.17680382811963369</v>
      </c>
    </row>
    <row r="451" spans="1:52" x14ac:dyDescent="0.2">
      <c r="A451">
        <v>437</v>
      </c>
      <c r="B451">
        <f t="shared" si="188"/>
        <v>43</v>
      </c>
      <c r="C451">
        <f t="shared" si="189"/>
        <v>6</v>
      </c>
      <c r="D451">
        <f t="shared" si="190"/>
        <v>1048</v>
      </c>
      <c r="E451">
        <f t="shared" si="191"/>
        <v>-748</v>
      </c>
      <c r="F451" t="e">
        <f t="shared" si="192"/>
        <v>#N/A</v>
      </c>
      <c r="G451" t="e">
        <f t="shared" si="193"/>
        <v>#N/A</v>
      </c>
      <c r="H451">
        <f t="shared" si="194"/>
        <v>4.7236026131807484E-17</v>
      </c>
      <c r="I451">
        <f t="shared" si="203"/>
        <v>1.0851989102840805E-16</v>
      </c>
      <c r="J451">
        <f t="shared" si="212"/>
        <v>2.493132406175788E-16</v>
      </c>
      <c r="K451">
        <f t="shared" si="222"/>
        <v>5.7277141875278752E-16</v>
      </c>
      <c r="L451">
        <f t="shared" si="232"/>
        <v>1.3158831730212854E-15</v>
      </c>
      <c r="M451">
        <f t="shared" si="242"/>
        <v>3.0231056724356695E-15</v>
      </c>
      <c r="N451">
        <f t="shared" si="184"/>
        <v>6.9452730258181194E-15</v>
      </c>
      <c r="O451">
        <f t="shared" si="199"/>
        <v>1.595604739952511E-14</v>
      </c>
      <c r="P451">
        <f t="shared" si="208"/>
        <v>3.6657370800178426E-14</v>
      </c>
      <c r="Q451">
        <f t="shared" si="217"/>
        <v>8.4216523073362607E-14</v>
      </c>
      <c r="R451">
        <f t="shared" si="227"/>
        <v>1.9347876303588297E-13</v>
      </c>
      <c r="S451">
        <f t="shared" si="237"/>
        <v>4.4449747365235984E-13</v>
      </c>
      <c r="T451">
        <f t="shared" si="181"/>
        <v>1.0211870335696038E-12</v>
      </c>
      <c r="U451">
        <f t="shared" si="196"/>
        <v>2.346071731211412E-12</v>
      </c>
      <c r="V451">
        <f t="shared" si="205"/>
        <v>5.3898574766951907E-12</v>
      </c>
      <c r="W451">
        <f t="shared" si="214"/>
        <v>1.2382640834296472E-11</v>
      </c>
      <c r="X451">
        <f t="shared" si="224"/>
        <v>2.8447838313750943E-11</v>
      </c>
      <c r="Y451">
        <f t="shared" si="234"/>
        <v>6.5355970148454668E-11</v>
      </c>
      <c r="Z451">
        <f t="shared" ref="Z451:Z464" si="244">$C$11*(EXP(-$C$7*($D451-($Z$14-1)*$C$3))-EXP(-$C$5*($D451-($Z$14-1)*$C$3)))</f>
        <v>1.5014859079753045E-10</v>
      </c>
      <c r="AA451">
        <f t="shared" si="186"/>
        <v>3.4495087850849236E-10</v>
      </c>
      <c r="AB451">
        <f t="shared" si="201"/>
        <v>7.924890133949747E-10</v>
      </c>
      <c r="AC451">
        <f t="shared" si="210"/>
        <v>1.8206616520800614E-9</v>
      </c>
      <c r="AD451">
        <f t="shared" si="220"/>
        <v>4.182782089501102E-9</v>
      </c>
      <c r="AE451">
        <f t="shared" si="230"/>
        <v>9.6095098110419535E-9</v>
      </c>
      <c r="AF451">
        <f t="shared" si="240"/>
        <v>2.2076856224543524E-8</v>
      </c>
      <c r="AG451">
        <f t="shared" si="218"/>
        <v>5.07192968572784E-8</v>
      </c>
      <c r="AH451">
        <f t="shared" si="228"/>
        <v>1.1652234573312398E-7</v>
      </c>
      <c r="AI451">
        <f t="shared" si="238"/>
        <v>2.6769805372807064E-7</v>
      </c>
      <c r="AJ451">
        <f t="shared" si="216"/>
        <v>6.1500862790668418E-7</v>
      </c>
      <c r="AK451">
        <f t="shared" si="226"/>
        <v>1.4129187983707839E-6</v>
      </c>
      <c r="AL451">
        <f t="shared" si="236"/>
        <v>3.2460349988658138E-6</v>
      </c>
      <c r="AM451">
        <f t="shared" si="215"/>
        <v>7.4574301269199262E-6</v>
      </c>
      <c r="AN451">
        <f t="shared" si="225"/>
        <v>1.7132675438596497E-5</v>
      </c>
      <c r="AO451">
        <f t="shared" si="235"/>
        <v>3.9360552186027815E-5</v>
      </c>
      <c r="AP451">
        <f t="shared" ref="AP451:AP464" si="245">$C$11*(EXP(-$C$7*($D451-($AP$14-1)*$C$3))-EXP(-$C$5*($D451-($AP$14-1)*$C$3)))</f>
        <v>9.0426803095730208E-5</v>
      </c>
      <c r="AQ451">
        <f t="shared" si="223"/>
        <v>2.0774623992741217E-4</v>
      </c>
      <c r="AR451">
        <f t="shared" si="233"/>
        <v>4.7727552812287512E-4</v>
      </c>
      <c r="AS451">
        <f t="shared" si="243"/>
        <v>1.0964912280701756E-3</v>
      </c>
      <c r="AT451">
        <f t="shared" si="221"/>
        <v>2.5190753399057793E-3</v>
      </c>
      <c r="AU451">
        <f t="shared" si="231"/>
        <v>5.7873153981267316E-3</v>
      </c>
      <c r="AV451">
        <f t="shared" si="241"/>
        <v>1.329575935535437E-2</v>
      </c>
      <c r="AW451">
        <f t="shared" si="219"/>
        <v>3.0545633799864007E-2</v>
      </c>
      <c r="AX451">
        <f t="shared" si="229"/>
        <v>7.0175438596235928E-2</v>
      </c>
      <c r="AY451">
        <f t="shared" si="239"/>
        <v>0.16121653858511018</v>
      </c>
    </row>
    <row r="452" spans="1:52" x14ac:dyDescent="0.2">
      <c r="A452">
        <v>438</v>
      </c>
      <c r="B452">
        <f t="shared" si="188"/>
        <v>43</v>
      </c>
      <c r="C452">
        <f t="shared" si="189"/>
        <v>7</v>
      </c>
      <c r="D452">
        <f t="shared" si="190"/>
        <v>1050.6666666666667</v>
      </c>
      <c r="E452">
        <f t="shared" si="191"/>
        <v>-750.66666666666674</v>
      </c>
      <c r="F452" t="e">
        <f t="shared" si="192"/>
        <v>#N/A</v>
      </c>
      <c r="G452" t="e">
        <f t="shared" si="193"/>
        <v>#N/A</v>
      </c>
      <c r="H452">
        <f t="shared" si="194"/>
        <v>4.3066147294492218E-17</v>
      </c>
      <c r="I452">
        <f t="shared" si="203"/>
        <v>9.8940025106486109E-17</v>
      </c>
      <c r="J452">
        <f t="shared" si="212"/>
        <v>2.2730448816637269E-16</v>
      </c>
      <c r="K452">
        <f t="shared" si="222"/>
        <v>5.2220858328030878E-16</v>
      </c>
      <c r="L452">
        <f t="shared" si="232"/>
        <v>1.1997202811588503E-15</v>
      </c>
      <c r="M452">
        <f t="shared" si="242"/>
        <v>2.7562334268474937E-15</v>
      </c>
      <c r="N452">
        <f t="shared" si="184"/>
        <v>6.332161606815137E-15</v>
      </c>
      <c r="O452">
        <f t="shared" si="199"/>
        <v>1.4547487242647859E-14</v>
      </c>
      <c r="P452">
        <f t="shared" si="208"/>
        <v>3.3421349329939907E-14</v>
      </c>
      <c r="Q452">
        <f t="shared" si="217"/>
        <v>7.6782097994166459E-14</v>
      </c>
      <c r="R452">
        <f t="shared" si="227"/>
        <v>1.7639893931824033E-13</v>
      </c>
      <c r="S452">
        <f t="shared" si="237"/>
        <v>4.0525834283616751E-13</v>
      </c>
      <c r="T452">
        <f t="shared" si="181"/>
        <v>9.3103918352946013E-13</v>
      </c>
      <c r="U452">
        <f t="shared" si="196"/>
        <v>2.1389663571161472E-12</v>
      </c>
      <c r="V452">
        <f t="shared" si="205"/>
        <v>4.914054271626638E-12</v>
      </c>
      <c r="W452">
        <f t="shared" si="214"/>
        <v>1.1289532116367347E-11</v>
      </c>
      <c r="X452">
        <f t="shared" si="224"/>
        <v>2.5936533941514733E-11</v>
      </c>
      <c r="Y452">
        <f t="shared" si="234"/>
        <v>5.9586507745885487E-11</v>
      </c>
      <c r="Z452">
        <f t="shared" si="244"/>
        <v>1.368938468554335E-10</v>
      </c>
      <c r="AA452">
        <f t="shared" si="186"/>
        <v>3.1449947338410499E-10</v>
      </c>
      <c r="AB452">
        <f t="shared" si="201"/>
        <v>7.2253005544751053E-10</v>
      </c>
      <c r="AC452">
        <f t="shared" si="210"/>
        <v>1.659938172256944E-9</v>
      </c>
      <c r="AD452">
        <f t="shared" si="220"/>
        <v>3.8135364957366728E-9</v>
      </c>
      <c r="AE452">
        <f t="shared" si="230"/>
        <v>8.7612061987477489E-9</v>
      </c>
      <c r="AF452">
        <f t="shared" si="240"/>
        <v>2.0127966296582732E-8</v>
      </c>
      <c r="AG452">
        <f t="shared" si="218"/>
        <v>4.62419235486407E-8</v>
      </c>
      <c r="AH452">
        <f t="shared" si="228"/>
        <v>1.0623604302444447E-7</v>
      </c>
      <c r="AI452">
        <f t="shared" si="238"/>
        <v>2.440663357271468E-7</v>
      </c>
      <c r="AJ452">
        <f t="shared" si="216"/>
        <v>5.6071719671985519E-7</v>
      </c>
      <c r="AK452">
        <f t="shared" si="226"/>
        <v>1.2881898429812932E-6</v>
      </c>
      <c r="AL452">
        <f t="shared" si="236"/>
        <v>2.9594831071130014E-6</v>
      </c>
      <c r="AM452">
        <f t="shared" si="215"/>
        <v>6.7991067535644374E-6</v>
      </c>
      <c r="AN452">
        <f t="shared" si="225"/>
        <v>1.5620245486537402E-5</v>
      </c>
      <c r="AO452">
        <f t="shared" si="235"/>
        <v>3.5885900590070752E-5</v>
      </c>
      <c r="AP452">
        <f t="shared" si="245"/>
        <v>8.2444149950802804E-5</v>
      </c>
      <c r="AQ452">
        <f t="shared" si="223"/>
        <v>1.8940691885523198E-4</v>
      </c>
      <c r="AR452">
        <f t="shared" si="233"/>
        <v>4.3514283222812383E-4</v>
      </c>
      <c r="AS452">
        <f t="shared" si="243"/>
        <v>9.9969571113839328E-4</v>
      </c>
      <c r="AT452">
        <f t="shared" si="221"/>
        <v>2.2966976377645273E-3</v>
      </c>
      <c r="AU452">
        <f t="shared" si="231"/>
        <v>5.276425596851376E-3</v>
      </c>
      <c r="AV452">
        <f t="shared" si="241"/>
        <v>1.2122042806734849E-2</v>
      </c>
      <c r="AW452">
        <f t="shared" si="219"/>
        <v>2.7849141262599915E-2</v>
      </c>
      <c r="AX452">
        <f t="shared" si="229"/>
        <v>6.3980525512816938E-2</v>
      </c>
      <c r="AY452">
        <f t="shared" si="239"/>
        <v>0.14698797426010388</v>
      </c>
    </row>
    <row r="453" spans="1:52" x14ac:dyDescent="0.2">
      <c r="A453">
        <v>439</v>
      </c>
      <c r="B453">
        <f t="shared" si="188"/>
        <v>43</v>
      </c>
      <c r="C453">
        <f t="shared" si="189"/>
        <v>8</v>
      </c>
      <c r="D453">
        <f t="shared" si="190"/>
        <v>1053.3333333333333</v>
      </c>
      <c r="E453">
        <f t="shared" si="191"/>
        <v>-753.33333333333326</v>
      </c>
      <c r="F453" t="e">
        <f t="shared" si="192"/>
        <v>#N/A</v>
      </c>
      <c r="G453" t="e">
        <f t="shared" si="193"/>
        <v>#N/A</v>
      </c>
      <c r="H453">
        <f t="shared" si="194"/>
        <v>3.9264374983949494E-17</v>
      </c>
      <c r="I453">
        <f t="shared" si="203"/>
        <v>9.0205845908098709E-17</v>
      </c>
      <c r="J453">
        <f t="shared" si="212"/>
        <v>2.0723861361149877E-16</v>
      </c>
      <c r="K453">
        <f t="shared" si="222"/>
        <v>4.7610930909478792E-16</v>
      </c>
      <c r="L453">
        <f t="shared" si="232"/>
        <v>1.0938119603119118E-15</v>
      </c>
      <c r="M453">
        <f t="shared" si="242"/>
        <v>2.5129199989727593E-15</v>
      </c>
      <c r="N453">
        <f t="shared" si="184"/>
        <v>5.7731741381183206E-15</v>
      </c>
      <c r="O453">
        <f t="shared" si="199"/>
        <v>1.3263271271135882E-14</v>
      </c>
      <c r="P453">
        <f t="shared" si="208"/>
        <v>3.0470995782066445E-14</v>
      </c>
      <c r="Q453">
        <f t="shared" si="217"/>
        <v>7.0003965459962647E-14</v>
      </c>
      <c r="R453">
        <f t="shared" si="227"/>
        <v>1.608268799342567E-13</v>
      </c>
      <c r="S453">
        <f t="shared" si="237"/>
        <v>3.6948314483957272E-13</v>
      </c>
      <c r="T453">
        <f t="shared" si="181"/>
        <v>8.4884936135269685E-13</v>
      </c>
      <c r="U453">
        <f t="shared" si="196"/>
        <v>1.9501437300522533E-12</v>
      </c>
      <c r="V453">
        <f t="shared" si="205"/>
        <v>4.4802537894375956E-12</v>
      </c>
      <c r="W453">
        <f t="shared" si="214"/>
        <v>1.0292920315792398E-11</v>
      </c>
      <c r="X453">
        <f t="shared" si="224"/>
        <v>2.3646921269732583E-11</v>
      </c>
      <c r="Y453">
        <f t="shared" si="234"/>
        <v>5.4326359126572431E-11</v>
      </c>
      <c r="Z453">
        <f t="shared" si="244"/>
        <v>1.2480919872334385E-10</v>
      </c>
      <c r="AA453">
        <f t="shared" si="186"/>
        <v>2.8673624252400628E-10</v>
      </c>
      <c r="AB453">
        <f t="shared" si="201"/>
        <v>6.5874690021071379E-10</v>
      </c>
      <c r="AC453">
        <f t="shared" si="210"/>
        <v>1.5134029612628859E-9</v>
      </c>
      <c r="AD453">
        <f t="shared" si="220"/>
        <v>3.4768869841006376E-9</v>
      </c>
      <c r="AE453">
        <f t="shared" si="230"/>
        <v>7.9877887182940097E-9</v>
      </c>
      <c r="AF453">
        <f t="shared" si="240"/>
        <v>1.8351119521536408E-8</v>
      </c>
      <c r="AG453">
        <f t="shared" si="218"/>
        <v>4.2159801613485702E-8</v>
      </c>
      <c r="AH453">
        <f t="shared" si="228"/>
        <v>9.6857789520824752E-8</v>
      </c>
      <c r="AI453">
        <f t="shared" si="238"/>
        <v>2.2252076698244091E-7</v>
      </c>
      <c r="AJ453">
        <f t="shared" si="216"/>
        <v>5.1121847797081694E-7</v>
      </c>
      <c r="AK453">
        <f t="shared" si="226"/>
        <v>1.174471649378331E-6</v>
      </c>
      <c r="AL453">
        <f t="shared" si="236"/>
        <v>2.698227303263082E-6</v>
      </c>
      <c r="AM453">
        <f t="shared" ref="AM453:AM464" si="246">$C$11*(EXP(-$C$7*($D453-($AM$14-1)*$C$3))-EXP(-$C$5*($D453-($AM$14-1)*$C$3)))</f>
        <v>6.1988985293327765E-6</v>
      </c>
      <c r="AN453">
        <f t="shared" si="225"/>
        <v>1.4241329086876202E-5</v>
      </c>
      <c r="AO453">
        <f t="shared" si="235"/>
        <v>3.2717982590132244E-5</v>
      </c>
      <c r="AP453">
        <f t="shared" si="245"/>
        <v>7.5166185560213088E-5</v>
      </c>
      <c r="AQ453">
        <f t="shared" si="223"/>
        <v>1.7268654740883733E-4</v>
      </c>
      <c r="AR453">
        <f t="shared" si="233"/>
        <v>3.9672950587729791E-4</v>
      </c>
      <c r="AS453">
        <f t="shared" si="243"/>
        <v>9.1144506156007744E-4</v>
      </c>
      <c r="AT453">
        <f t="shared" si="221"/>
        <v>2.0939508857684627E-3</v>
      </c>
      <c r="AU453">
        <f t="shared" si="231"/>
        <v>4.8106358758536359E-3</v>
      </c>
      <c r="AV453">
        <f t="shared" si="241"/>
        <v>1.1051939034165585E-2</v>
      </c>
      <c r="AW453">
        <f t="shared" si="219"/>
        <v>2.5390688376147059E-2</v>
      </c>
      <c r="AX453">
        <f t="shared" si="229"/>
        <v>5.8332483939838579E-2</v>
      </c>
      <c r="AY453">
        <f t="shared" si="239"/>
        <v>0.1340127504531386</v>
      </c>
    </row>
    <row r="454" spans="1:52" x14ac:dyDescent="0.2">
      <c r="A454">
        <v>440</v>
      </c>
      <c r="B454">
        <f t="shared" si="188"/>
        <v>43</v>
      </c>
      <c r="C454">
        <f t="shared" si="189"/>
        <v>9</v>
      </c>
      <c r="D454">
        <f t="shared" si="190"/>
        <v>1056</v>
      </c>
      <c r="E454">
        <f t="shared" si="191"/>
        <v>-756</v>
      </c>
      <c r="F454" t="e">
        <f t="shared" si="192"/>
        <v>#N/A</v>
      </c>
      <c r="G454" t="e">
        <f t="shared" si="193"/>
        <v>#N/A</v>
      </c>
      <c r="H454">
        <f t="shared" si="194"/>
        <v>3.5798213672049207E-17</v>
      </c>
      <c r="I454">
        <f t="shared" si="203"/>
        <v>8.2242698313830893E-17</v>
      </c>
      <c r="J454">
        <f t="shared" si="212"/>
        <v>1.8894410452722929E-16</v>
      </c>
      <c r="K454">
        <f t="shared" si="222"/>
        <v>4.3407956411363073E-16</v>
      </c>
      <c r="L454">
        <f t="shared" si="232"/>
        <v>9.9725296247031895E-16</v>
      </c>
      <c r="M454">
        <f t="shared" si="242"/>
        <v>2.2910856750111426E-15</v>
      </c>
      <c r="N454">
        <f t="shared" si="184"/>
        <v>5.2635326920851614E-15</v>
      </c>
      <c r="O454">
        <f t="shared" si="199"/>
        <v>1.209242268974268E-14</v>
      </c>
      <c r="P454">
        <f t="shared" si="208"/>
        <v>2.7781092103272481E-14</v>
      </c>
      <c r="Q454">
        <f t="shared" si="217"/>
        <v>6.3824189598100438E-14</v>
      </c>
      <c r="R454">
        <f t="shared" si="227"/>
        <v>1.4662948320071373E-13</v>
      </c>
      <c r="S454">
        <f t="shared" si="237"/>
        <v>3.3686609229345048E-13</v>
      </c>
      <c r="T454">
        <f t="shared" si="181"/>
        <v>7.73915052143532E-13</v>
      </c>
      <c r="U454">
        <f t="shared" si="196"/>
        <v>1.7779898946094333E-12</v>
      </c>
      <c r="V454">
        <f t="shared" si="205"/>
        <v>4.0847481342784159E-12</v>
      </c>
      <c r="W454">
        <f t="shared" si="214"/>
        <v>9.3842869248456497E-12</v>
      </c>
      <c r="X454">
        <f t="shared" si="224"/>
        <v>2.1559429906780766E-11</v>
      </c>
      <c r="Y454">
        <f t="shared" si="234"/>
        <v>4.9530563337185893E-11</v>
      </c>
      <c r="Z454">
        <f t="shared" si="244"/>
        <v>1.1379135325500378E-10</v>
      </c>
      <c r="AA454">
        <f t="shared" si="186"/>
        <v>2.6142388059381872E-10</v>
      </c>
      <c r="AB454">
        <f t="shared" si="201"/>
        <v>6.0059436319012189E-10</v>
      </c>
      <c r="AC454">
        <f t="shared" si="210"/>
        <v>1.3798035140339697E-9</v>
      </c>
      <c r="AD454">
        <f t="shared" si="220"/>
        <v>3.1699560535798992E-9</v>
      </c>
      <c r="AE454">
        <f t="shared" si="230"/>
        <v>7.2826466083202471E-9</v>
      </c>
      <c r="AF454">
        <f t="shared" si="240"/>
        <v>1.6731128358004412E-8</v>
      </c>
      <c r="AG454">
        <f t="shared" si="218"/>
        <v>3.8438039244167821E-8</v>
      </c>
      <c r="AH454">
        <f t="shared" si="228"/>
        <v>8.8307424898174111E-8</v>
      </c>
      <c r="AI454">
        <f t="shared" si="238"/>
        <v>2.0287718742911363E-7</v>
      </c>
      <c r="AJ454">
        <f t="shared" si="216"/>
        <v>4.6608938293249603E-7</v>
      </c>
      <c r="AK454">
        <f t="shared" si="226"/>
        <v>1.0707922149122809E-6</v>
      </c>
      <c r="AL454">
        <f t="shared" si="236"/>
        <v>2.4600345116267376E-6</v>
      </c>
      <c r="AM454">
        <f t="shared" si="246"/>
        <v>5.6516751934831363E-6</v>
      </c>
      <c r="AN454">
        <f t="shared" si="225"/>
        <v>1.2984139995463257E-5</v>
      </c>
      <c r="AO454">
        <f t="shared" si="235"/>
        <v>2.9829720507679708E-5</v>
      </c>
      <c r="AP454">
        <f t="shared" si="245"/>
        <v>6.8530701754386002E-5</v>
      </c>
      <c r="AQ454">
        <f t="shared" si="223"/>
        <v>1.5744220874411129E-4</v>
      </c>
      <c r="AR454">
        <f t="shared" si="233"/>
        <v>3.6170721238292089E-4</v>
      </c>
      <c r="AS454">
        <f t="shared" si="243"/>
        <v>8.3098495970964812E-4</v>
      </c>
      <c r="AT454">
        <f t="shared" si="221"/>
        <v>1.9091021124915007E-3</v>
      </c>
      <c r="AU454">
        <f t="shared" si="231"/>
        <v>4.3859649122807032E-3</v>
      </c>
      <c r="AV454">
        <f t="shared" si="241"/>
        <v>1.0076301359623119E-2</v>
      </c>
      <c r="AW454">
        <f t="shared" si="219"/>
        <v>2.3149261592506919E-2</v>
      </c>
      <c r="AX454">
        <f t="shared" si="229"/>
        <v>5.3183037421416487E-2</v>
      </c>
      <c r="AY454">
        <f t="shared" si="239"/>
        <v>0.12218251846832767</v>
      </c>
    </row>
    <row r="455" spans="1:52" s="1" customFormat="1" x14ac:dyDescent="0.2">
      <c r="A455" s="1">
        <v>441</v>
      </c>
      <c r="B455" s="1">
        <f t="shared" si="188"/>
        <v>44</v>
      </c>
      <c r="C455" s="1">
        <f t="shared" si="189"/>
        <v>0</v>
      </c>
      <c r="D455" s="1">
        <f t="shared" si="190"/>
        <v>1056</v>
      </c>
      <c r="E455" s="1">
        <f t="shared" si="191"/>
        <v>-756</v>
      </c>
      <c r="F455" s="1" t="e">
        <f t="shared" si="192"/>
        <v>#N/A</v>
      </c>
      <c r="G455" s="1" t="e">
        <f t="shared" si="193"/>
        <v>#N/A</v>
      </c>
      <c r="H455" s="1">
        <f t="shared" si="194"/>
        <v>3.5798213672049207E-17</v>
      </c>
      <c r="I455" s="1">
        <f t="shared" si="203"/>
        <v>8.2242698313830893E-17</v>
      </c>
      <c r="J455" s="1">
        <f t="shared" si="212"/>
        <v>1.8894410452722929E-16</v>
      </c>
      <c r="K455" s="1">
        <f t="shared" si="222"/>
        <v>4.3407956411363073E-16</v>
      </c>
      <c r="L455" s="1">
        <f t="shared" si="232"/>
        <v>9.9725296247031895E-16</v>
      </c>
      <c r="M455" s="1">
        <f t="shared" si="242"/>
        <v>2.2910856750111426E-15</v>
      </c>
      <c r="N455" s="1">
        <f t="shared" si="184"/>
        <v>5.2635326920851614E-15</v>
      </c>
      <c r="O455" s="1">
        <f t="shared" si="199"/>
        <v>1.209242268974268E-14</v>
      </c>
      <c r="P455" s="1">
        <f t="shared" si="208"/>
        <v>2.7781092103272481E-14</v>
      </c>
      <c r="Q455" s="1">
        <f t="shared" si="217"/>
        <v>6.3824189598100438E-14</v>
      </c>
      <c r="R455" s="1">
        <f t="shared" si="227"/>
        <v>1.4662948320071373E-13</v>
      </c>
      <c r="S455" s="1">
        <f t="shared" si="237"/>
        <v>3.3686609229345048E-13</v>
      </c>
      <c r="T455" s="1">
        <f t="shared" ref="T455:T464" si="247">$C$11*(EXP(-$C$7*($D455-($T$14-1)*$C$3))-EXP(-$C$5*($D455-($T$14-1)*$C$3)))</f>
        <v>7.73915052143532E-13</v>
      </c>
      <c r="U455" s="1">
        <f t="shared" si="196"/>
        <v>1.7779898946094333E-12</v>
      </c>
      <c r="V455" s="1">
        <f t="shared" si="205"/>
        <v>4.0847481342784159E-12</v>
      </c>
      <c r="W455" s="1">
        <f t="shared" si="214"/>
        <v>9.3842869248456497E-12</v>
      </c>
      <c r="X455" s="1">
        <f t="shared" si="224"/>
        <v>2.1559429906780766E-11</v>
      </c>
      <c r="Y455" s="1">
        <f t="shared" si="234"/>
        <v>4.9530563337185893E-11</v>
      </c>
      <c r="Z455" s="1">
        <f t="shared" si="244"/>
        <v>1.1379135325500378E-10</v>
      </c>
      <c r="AA455" s="1">
        <f t="shared" si="186"/>
        <v>2.6142388059381872E-10</v>
      </c>
      <c r="AB455" s="1">
        <f t="shared" si="201"/>
        <v>6.0059436319012189E-10</v>
      </c>
      <c r="AC455" s="1">
        <f t="shared" si="210"/>
        <v>1.3798035140339697E-9</v>
      </c>
      <c r="AD455" s="1">
        <f t="shared" si="220"/>
        <v>3.1699560535798992E-9</v>
      </c>
      <c r="AE455" s="1">
        <f t="shared" si="230"/>
        <v>7.2826466083202471E-9</v>
      </c>
      <c r="AF455" s="1">
        <f t="shared" si="240"/>
        <v>1.6731128358004412E-8</v>
      </c>
      <c r="AG455" s="1">
        <f t="shared" si="218"/>
        <v>3.8438039244167821E-8</v>
      </c>
      <c r="AH455" s="1">
        <f t="shared" si="228"/>
        <v>8.8307424898174111E-8</v>
      </c>
      <c r="AI455" s="1">
        <f t="shared" si="238"/>
        <v>2.0287718742911363E-7</v>
      </c>
      <c r="AJ455" s="1">
        <f t="shared" ref="AJ455:AJ464" si="248">$C$11*(EXP(-$C$7*($D455-($AJ$14-1)*$C$3))-EXP(-$C$5*($D455-($AJ$14-1)*$C$3)))</f>
        <v>4.6608938293249603E-7</v>
      </c>
      <c r="AK455" s="1">
        <f t="shared" si="226"/>
        <v>1.0707922149122809E-6</v>
      </c>
      <c r="AL455" s="1">
        <f t="shared" si="236"/>
        <v>2.4600345116267376E-6</v>
      </c>
      <c r="AM455" s="1">
        <f t="shared" si="246"/>
        <v>5.6516751934831363E-6</v>
      </c>
      <c r="AN455" s="1">
        <f t="shared" si="225"/>
        <v>1.2984139995463257E-5</v>
      </c>
      <c r="AO455" s="1">
        <f t="shared" si="235"/>
        <v>2.9829720507679708E-5</v>
      </c>
      <c r="AP455" s="1">
        <f t="shared" si="245"/>
        <v>6.8530701754386002E-5</v>
      </c>
      <c r="AQ455" s="1">
        <f t="shared" si="223"/>
        <v>1.5744220874411129E-4</v>
      </c>
      <c r="AR455" s="1">
        <f t="shared" si="233"/>
        <v>3.6170721238292089E-4</v>
      </c>
      <c r="AS455" s="1">
        <f t="shared" si="243"/>
        <v>8.3098495970964812E-4</v>
      </c>
      <c r="AT455" s="1">
        <f t="shared" si="221"/>
        <v>1.9091021124915007E-3</v>
      </c>
      <c r="AU455" s="1">
        <f t="shared" si="231"/>
        <v>4.3859649122807032E-3</v>
      </c>
      <c r="AV455" s="1">
        <f t="shared" si="241"/>
        <v>1.0076301359623119E-2</v>
      </c>
      <c r="AW455" s="1">
        <f t="shared" si="219"/>
        <v>2.3149261592506919E-2</v>
      </c>
      <c r="AX455" s="1">
        <f t="shared" si="229"/>
        <v>5.3183037421416487E-2</v>
      </c>
      <c r="AY455" s="1">
        <f t="shared" si="239"/>
        <v>0.12218251846832767</v>
      </c>
      <c r="AZ455" s="1">
        <f t="shared" ref="AZ455:AZ464" si="249">$C$11*(EXP(-$C$7*($D455-($AZ$14-1)*$C$3))-EXP(-$C$5*($D455-($AZ$14-1)*$C$3)))</f>
        <v>0</v>
      </c>
    </row>
    <row r="456" spans="1:52" x14ac:dyDescent="0.2">
      <c r="A456">
        <v>442</v>
      </c>
      <c r="B456">
        <f t="shared" si="188"/>
        <v>44</v>
      </c>
      <c r="C456">
        <f t="shared" si="189"/>
        <v>1</v>
      </c>
      <c r="D456">
        <f t="shared" si="190"/>
        <v>1058.6666666666667</v>
      </c>
      <c r="E456">
        <f t="shared" si="191"/>
        <v>-758.66666666666674</v>
      </c>
      <c r="F456" t="e">
        <f t="shared" si="192"/>
        <v>#N/A</v>
      </c>
      <c r="G456" t="e">
        <f t="shared" si="193"/>
        <v>#N/A</v>
      </c>
      <c r="H456">
        <f t="shared" si="194"/>
        <v>3.2638036455019293E-17</v>
      </c>
      <c r="I456">
        <f t="shared" si="203"/>
        <v>7.4982517572428121E-17</v>
      </c>
      <c r="J456">
        <f t="shared" si="212"/>
        <v>1.7226458917796831E-16</v>
      </c>
      <c r="K456">
        <f t="shared" si="222"/>
        <v>3.9576010042594587E-16</v>
      </c>
      <c r="L456">
        <f t="shared" si="232"/>
        <v>9.0921795266548762E-16</v>
      </c>
      <c r="M456">
        <f t="shared" si="242"/>
        <v>2.0888343331212434E-15</v>
      </c>
      <c r="N456">
        <f t="shared" si="184"/>
        <v>4.7988811246354021E-15</v>
      </c>
      <c r="O456">
        <f t="shared" si="199"/>
        <v>1.1024933707390016E-14</v>
      </c>
      <c r="P456">
        <f t="shared" si="208"/>
        <v>2.5328646427260551E-14</v>
      </c>
      <c r="Q456">
        <f t="shared" si="217"/>
        <v>5.818994897059146E-14</v>
      </c>
      <c r="R456">
        <f t="shared" si="227"/>
        <v>1.3368539731975963E-13</v>
      </c>
      <c r="S456">
        <f t="shared" si="237"/>
        <v>3.0712839197666482E-13</v>
      </c>
      <c r="T456">
        <f t="shared" si="247"/>
        <v>7.0559575727295899E-13</v>
      </c>
      <c r="U456">
        <f t="shared" si="196"/>
        <v>1.6210333713446704E-12</v>
      </c>
      <c r="V456">
        <f t="shared" si="205"/>
        <v>3.7241567341178421E-12</v>
      </c>
      <c r="W456">
        <f t="shared" si="214"/>
        <v>8.5558654284645904E-12</v>
      </c>
      <c r="X456">
        <f t="shared" si="224"/>
        <v>1.9656217086506555E-11</v>
      </c>
      <c r="Y456">
        <f t="shared" si="234"/>
        <v>4.5158128465469395E-11</v>
      </c>
      <c r="Z456">
        <f t="shared" si="244"/>
        <v>1.0374613576605896E-10</v>
      </c>
      <c r="AA456">
        <f t="shared" si="186"/>
        <v>2.38346030983542E-10</v>
      </c>
      <c r="AB456">
        <f t="shared" si="201"/>
        <v>5.475753874217342E-10</v>
      </c>
      <c r="AC456">
        <f t="shared" si="210"/>
        <v>1.2579978935364204E-9</v>
      </c>
      <c r="AD456">
        <f t="shared" si="220"/>
        <v>2.8901202217900425E-9</v>
      </c>
      <c r="AE456">
        <f t="shared" si="230"/>
        <v>6.6397526890277767E-9</v>
      </c>
      <c r="AF456">
        <f t="shared" si="240"/>
        <v>1.5254145982946695E-8</v>
      </c>
      <c r="AG456">
        <f t="shared" si="218"/>
        <v>3.5044824794991002E-8</v>
      </c>
      <c r="AH456">
        <f t="shared" si="228"/>
        <v>8.0511865186330943E-8</v>
      </c>
      <c r="AI456">
        <f t="shared" si="238"/>
        <v>1.8496769419456248E-7</v>
      </c>
      <c r="AJ456">
        <f t="shared" si="248"/>
        <v>4.2494417209777718E-7</v>
      </c>
      <c r="AK456">
        <f t="shared" si="226"/>
        <v>9.7626534290858719E-7</v>
      </c>
      <c r="AL456">
        <f t="shared" si="236"/>
        <v>2.2428687868794212E-6</v>
      </c>
      <c r="AM456">
        <f t="shared" si="246"/>
        <v>5.1527593719251736E-6</v>
      </c>
      <c r="AN456">
        <f t="shared" si="225"/>
        <v>1.1837932428452007E-5</v>
      </c>
      <c r="AO456">
        <f t="shared" si="235"/>
        <v>2.7196427014257753E-5</v>
      </c>
      <c r="AP456">
        <f t="shared" si="245"/>
        <v>6.2480981946149621E-5</v>
      </c>
      <c r="AQ456">
        <f t="shared" si="223"/>
        <v>1.435436023602829E-4</v>
      </c>
      <c r="AR456">
        <f t="shared" si="233"/>
        <v>3.29776599803211E-4</v>
      </c>
      <c r="AS456">
        <f t="shared" si="243"/>
        <v>7.5762767542092804E-4</v>
      </c>
      <c r="AT456">
        <f t="shared" si="221"/>
        <v>1.7405713289124955E-3</v>
      </c>
      <c r="AU456">
        <f t="shared" si="231"/>
        <v>3.998782844553574E-3</v>
      </c>
      <c r="AV456">
        <f t="shared" si="241"/>
        <v>9.1867905510581074E-3</v>
      </c>
      <c r="AW456">
        <f t="shared" si="219"/>
        <v>2.1105702387405507E-2</v>
      </c>
      <c r="AX456">
        <f t="shared" si="229"/>
        <v>4.8488171226939228E-2</v>
      </c>
      <c r="AY456">
        <f t="shared" si="239"/>
        <v>0.11139656241541207</v>
      </c>
      <c r="AZ456">
        <f t="shared" si="249"/>
        <v>0.21171434591476873</v>
      </c>
    </row>
    <row r="457" spans="1:52" x14ac:dyDescent="0.2">
      <c r="A457">
        <v>443</v>
      </c>
      <c r="B457">
        <f t="shared" si="188"/>
        <v>44</v>
      </c>
      <c r="C457">
        <f t="shared" si="189"/>
        <v>2</v>
      </c>
      <c r="D457">
        <f t="shared" si="190"/>
        <v>1061.3333333333333</v>
      </c>
      <c r="E457">
        <f t="shared" si="191"/>
        <v>-761.33333333333326</v>
      </c>
      <c r="F457" t="e">
        <f t="shared" si="192"/>
        <v>#N/A</v>
      </c>
      <c r="G457" t="e">
        <f t="shared" si="193"/>
        <v>#N/A</v>
      </c>
      <c r="H457">
        <f t="shared" si="194"/>
        <v>2.9756831818424239E-17</v>
      </c>
      <c r="I457">
        <f t="shared" si="203"/>
        <v>6.8363247519494945E-17</v>
      </c>
      <c r="J457">
        <f t="shared" si="212"/>
        <v>1.5705749993579741E-16</v>
      </c>
      <c r="K457">
        <f t="shared" si="222"/>
        <v>3.6082338363239617E-16</v>
      </c>
      <c r="L457">
        <f t="shared" si="232"/>
        <v>8.2895445444599223E-16</v>
      </c>
      <c r="M457">
        <f t="shared" si="242"/>
        <v>1.9044372363791453E-15</v>
      </c>
      <c r="N457">
        <f t="shared" si="184"/>
        <v>4.375247841247663E-15</v>
      </c>
      <c r="O457">
        <f t="shared" si="199"/>
        <v>1.0051679995891039E-14</v>
      </c>
      <c r="P457">
        <f t="shared" si="208"/>
        <v>2.3092696552473285E-14</v>
      </c>
      <c r="Q457">
        <f t="shared" si="217"/>
        <v>5.3053085084543534E-14</v>
      </c>
      <c r="R457">
        <f t="shared" si="227"/>
        <v>1.2188398312826581E-13</v>
      </c>
      <c r="S457">
        <f t="shared" si="237"/>
        <v>2.8001586183985064E-13</v>
      </c>
      <c r="T457">
        <f t="shared" si="247"/>
        <v>6.433075197370269E-13</v>
      </c>
      <c r="U457">
        <f t="shared" si="196"/>
        <v>1.4779325793582911E-12</v>
      </c>
      <c r="V457">
        <f t="shared" si="205"/>
        <v>3.3953974454107761E-12</v>
      </c>
      <c r="W457">
        <f t="shared" si="214"/>
        <v>7.8005749202089874E-12</v>
      </c>
      <c r="X457">
        <f t="shared" si="224"/>
        <v>1.7921015157750386E-11</v>
      </c>
      <c r="Y457">
        <f t="shared" si="234"/>
        <v>4.1171681263169599E-11</v>
      </c>
      <c r="Z457">
        <f t="shared" si="244"/>
        <v>9.4587685078930344E-11</v>
      </c>
      <c r="AA457">
        <f t="shared" si="186"/>
        <v>2.173054365062898E-10</v>
      </c>
      <c r="AB457">
        <f t="shared" si="201"/>
        <v>4.992367948933754E-10</v>
      </c>
      <c r="AC457">
        <f t="shared" si="210"/>
        <v>1.1469449700960251E-9</v>
      </c>
      <c r="AD457">
        <f t="shared" si="220"/>
        <v>2.6349876008428556E-9</v>
      </c>
      <c r="AE457">
        <f t="shared" si="230"/>
        <v>6.0536118450515453E-9</v>
      </c>
      <c r="AF457">
        <f t="shared" si="240"/>
        <v>1.3907547936402554E-8</v>
      </c>
      <c r="AG457">
        <f t="shared" ref="AG457:AG464" si="250">$C$11*(EXP(-$C$7*($D457-($AG$14-1)*$C$3))-EXP(-$C$5*($D457-($AG$14-1)*$C$3)))</f>
        <v>3.1951154873176046E-8</v>
      </c>
      <c r="AH457">
        <f t="shared" si="228"/>
        <v>7.340447808614566E-8</v>
      </c>
      <c r="AI457">
        <f t="shared" si="238"/>
        <v>1.6863920645394284E-7</v>
      </c>
      <c r="AJ457">
        <f t="shared" si="248"/>
        <v>3.8743115808329911E-7</v>
      </c>
      <c r="AK457">
        <f t="shared" si="226"/>
        <v>8.9008306792976397E-7</v>
      </c>
      <c r="AL457">
        <f t="shared" si="236"/>
        <v>2.0448739118832644E-6</v>
      </c>
      <c r="AM457">
        <f t="shared" si="246"/>
        <v>4.6978865975133163E-6</v>
      </c>
      <c r="AN457">
        <f t="shared" si="225"/>
        <v>1.079290921305233E-5</v>
      </c>
      <c r="AO457">
        <f t="shared" si="235"/>
        <v>2.4795594117331113E-5</v>
      </c>
      <c r="AP457">
        <f t="shared" si="245"/>
        <v>5.6965316347504813E-5</v>
      </c>
      <c r="AQ457">
        <f t="shared" si="223"/>
        <v>1.30871930360529E-4</v>
      </c>
      <c r="AR457">
        <f t="shared" si="233"/>
        <v>3.0066474224085241E-4</v>
      </c>
      <c r="AS457">
        <f t="shared" si="243"/>
        <v>6.9074618963534942E-4</v>
      </c>
      <c r="AT457">
        <f t="shared" si="221"/>
        <v>1.5869180235091906E-3</v>
      </c>
      <c r="AU457">
        <f t="shared" si="231"/>
        <v>3.6457802462403067E-3</v>
      </c>
      <c r="AV457">
        <f t="shared" si="241"/>
        <v>8.3758035430738526E-3</v>
      </c>
      <c r="AW457">
        <f t="shared" si="219"/>
        <v>1.9242543503414547E-2</v>
      </c>
      <c r="AX457">
        <f t="shared" si="229"/>
        <v>4.4207756136662314E-2</v>
      </c>
      <c r="AY457">
        <f t="shared" si="239"/>
        <v>0.10156275308960366</v>
      </c>
      <c r="AZ457">
        <f t="shared" si="249"/>
        <v>0.22636765044372925</v>
      </c>
    </row>
    <row r="458" spans="1:52" x14ac:dyDescent="0.2">
      <c r="A458">
        <v>444</v>
      </c>
      <c r="B458">
        <f t="shared" si="188"/>
        <v>44</v>
      </c>
      <c r="C458">
        <f t="shared" si="189"/>
        <v>3</v>
      </c>
      <c r="D458">
        <f t="shared" si="190"/>
        <v>1064</v>
      </c>
      <c r="E458">
        <f t="shared" si="191"/>
        <v>-764</v>
      </c>
      <c r="F458" t="e">
        <f t="shared" si="192"/>
        <v>#N/A</v>
      </c>
      <c r="G458" t="e">
        <f t="shared" si="193"/>
        <v>#N/A</v>
      </c>
      <c r="H458">
        <f t="shared" si="194"/>
        <v>2.7129972757102103E-17</v>
      </c>
      <c r="I458">
        <f t="shared" si="203"/>
        <v>6.2328310154394898E-17</v>
      </c>
      <c r="J458">
        <f t="shared" si="212"/>
        <v>1.4319285468819636E-16</v>
      </c>
      <c r="K458">
        <f t="shared" si="222"/>
        <v>3.2897079325532249E-16</v>
      </c>
      <c r="L458">
        <f t="shared" si="232"/>
        <v>7.5577641810891461E-16</v>
      </c>
      <c r="M458">
        <f t="shared" si="242"/>
        <v>1.7363182564545292E-15</v>
      </c>
      <c r="N458">
        <f t="shared" si="184"/>
        <v>3.9890118498812766E-15</v>
      </c>
      <c r="O458">
        <f t="shared" si="199"/>
        <v>9.1643427000446034E-15</v>
      </c>
      <c r="P458">
        <f t="shared" si="208"/>
        <v>2.1054130768340649E-14</v>
      </c>
      <c r="Q458">
        <f t="shared" si="217"/>
        <v>4.8369690758970725E-14</v>
      </c>
      <c r="R458">
        <f t="shared" si="227"/>
        <v>1.1112436841308993E-13</v>
      </c>
      <c r="S458">
        <f t="shared" si="237"/>
        <v>2.552967583924018E-13</v>
      </c>
      <c r="T458">
        <f t="shared" si="247"/>
        <v>5.8651793280285502E-13</v>
      </c>
      <c r="U458">
        <f t="shared" si="196"/>
        <v>1.3474643691737975E-12</v>
      </c>
      <c r="V458">
        <f t="shared" si="205"/>
        <v>3.0956602085741175E-12</v>
      </c>
      <c r="W458">
        <f t="shared" si="214"/>
        <v>7.1119595784377348E-12</v>
      </c>
      <c r="X458">
        <f t="shared" si="224"/>
        <v>1.6338992537113667E-11</v>
      </c>
      <c r="Y458">
        <f t="shared" si="234"/>
        <v>3.7537147699382605E-11</v>
      </c>
      <c r="Z458">
        <f t="shared" si="244"/>
        <v>8.6237719627123077E-11</v>
      </c>
      <c r="AA458">
        <f t="shared" si="186"/>
        <v>1.981222533487436E-10</v>
      </c>
      <c r="AB458">
        <f t="shared" si="201"/>
        <v>4.5516541302001529E-10</v>
      </c>
      <c r="AC458">
        <f t="shared" si="210"/>
        <v>1.0456955223752753E-9</v>
      </c>
      <c r="AD458">
        <f t="shared" si="220"/>
        <v>2.402377452760488E-9</v>
      </c>
      <c r="AE458">
        <f t="shared" si="230"/>
        <v>5.5192140561358803E-9</v>
      </c>
      <c r="AF458">
        <f t="shared" si="240"/>
        <v>1.2679824214319598E-8</v>
      </c>
      <c r="AG458">
        <f t="shared" si="250"/>
        <v>2.9130586433280992E-8</v>
      </c>
      <c r="AH458">
        <f t="shared" si="228"/>
        <v>6.6924513432017646E-8</v>
      </c>
      <c r="AI458">
        <f t="shared" si="238"/>
        <v>1.5375215697667134E-7</v>
      </c>
      <c r="AJ458">
        <f t="shared" si="248"/>
        <v>3.532296995926965E-7</v>
      </c>
      <c r="AK458">
        <f t="shared" si="226"/>
        <v>8.1150874971645335E-7</v>
      </c>
      <c r="AL458">
        <f t="shared" si="236"/>
        <v>1.8643575317299811E-6</v>
      </c>
      <c r="AM458">
        <f t="shared" si="246"/>
        <v>4.2831688596491243E-6</v>
      </c>
      <c r="AN458">
        <f t="shared" si="225"/>
        <v>9.8401380465069519E-6</v>
      </c>
      <c r="AO458">
        <f t="shared" si="235"/>
        <v>2.2606700773932549E-5</v>
      </c>
      <c r="AP458">
        <f t="shared" si="245"/>
        <v>5.1936559981853035E-5</v>
      </c>
      <c r="AQ458">
        <f t="shared" si="223"/>
        <v>1.1931888203071885E-4</v>
      </c>
      <c r="AR458">
        <f t="shared" si="233"/>
        <v>2.7412280701754406E-4</v>
      </c>
      <c r="AS458">
        <f t="shared" si="243"/>
        <v>6.297688349764446E-4</v>
      </c>
      <c r="AT458">
        <f t="shared" si="221"/>
        <v>1.4468288495316827E-3</v>
      </c>
      <c r="AU458">
        <f t="shared" si="231"/>
        <v>3.3239398388385934E-3</v>
      </c>
      <c r="AV458">
        <f t="shared" si="241"/>
        <v>7.6364084499660045E-3</v>
      </c>
      <c r="AW458">
        <f t="shared" si="219"/>
        <v>1.7543859649122806E-2</v>
      </c>
      <c r="AX458">
        <f t="shared" si="229"/>
        <v>4.0305205438492468E-2</v>
      </c>
      <c r="AY458">
        <f t="shared" si="239"/>
        <v>9.2597046304671707E-2</v>
      </c>
      <c r="AZ458">
        <f t="shared" si="249"/>
        <v>0.21163565845759974</v>
      </c>
    </row>
    <row r="459" spans="1:52" x14ac:dyDescent="0.2">
      <c r="A459">
        <v>445</v>
      </c>
      <c r="B459">
        <f t="shared" si="188"/>
        <v>44</v>
      </c>
      <c r="C459">
        <f t="shared" si="189"/>
        <v>4</v>
      </c>
      <c r="D459">
        <f t="shared" si="190"/>
        <v>1066.6666666666665</v>
      </c>
      <c r="E459">
        <f t="shared" si="191"/>
        <v>-766.66666666666652</v>
      </c>
      <c r="F459" t="e">
        <f t="shared" si="192"/>
        <v>#N/A</v>
      </c>
      <c r="G459" t="e">
        <f t="shared" si="193"/>
        <v>#N/A</v>
      </c>
      <c r="H459">
        <f t="shared" si="194"/>
        <v>2.4735006276621786E-17</v>
      </c>
      <c r="I459">
        <f t="shared" si="203"/>
        <v>5.6826122041593765E-17</v>
      </c>
      <c r="J459">
        <f t="shared" si="212"/>
        <v>1.305521458200786E-16</v>
      </c>
      <c r="K459">
        <f t="shared" si="222"/>
        <v>2.9993007028971574E-16</v>
      </c>
      <c r="L459">
        <f t="shared" si="232"/>
        <v>6.8905835671188062E-16</v>
      </c>
      <c r="M459">
        <f t="shared" si="242"/>
        <v>1.5830404017037896E-15</v>
      </c>
      <c r="N459">
        <f t="shared" ref="N459:N464" si="251">$C$11*(EXP(-$C$7*($D459-($N$14-1)*$C$3))-EXP(-$C$5*($D459-($N$14-1)*$C$3)))</f>
        <v>3.6368718106619899E-15</v>
      </c>
      <c r="O459">
        <f t="shared" si="199"/>
        <v>8.3553373324850336E-15</v>
      </c>
      <c r="P459">
        <f t="shared" si="208"/>
        <v>1.9195524498541747E-14</v>
      </c>
      <c r="Q459">
        <f t="shared" si="217"/>
        <v>4.4099734829560385E-14</v>
      </c>
      <c r="R459">
        <f t="shared" si="227"/>
        <v>1.0131458570904294E-13</v>
      </c>
      <c r="S459">
        <f t="shared" si="237"/>
        <v>2.3275979588236751E-13</v>
      </c>
      <c r="T459">
        <f t="shared" si="247"/>
        <v>5.3474158927904245E-13</v>
      </c>
      <c r="U459">
        <f t="shared" si="196"/>
        <v>1.2285135679066724E-12</v>
      </c>
      <c r="V459">
        <f t="shared" si="205"/>
        <v>2.8223830290918663E-12</v>
      </c>
      <c r="W459">
        <f t="shared" si="214"/>
        <v>6.484133485378752E-12</v>
      </c>
      <c r="X459">
        <f t="shared" si="224"/>
        <v>1.4896626936471475E-11</v>
      </c>
      <c r="Y459">
        <f t="shared" si="234"/>
        <v>3.4223461713858607E-11</v>
      </c>
      <c r="Z459">
        <f t="shared" si="244"/>
        <v>7.8624868346026803E-11</v>
      </c>
      <c r="AA459">
        <f t="shared" si="186"/>
        <v>1.8063251386187887E-10</v>
      </c>
      <c r="AB459">
        <f t="shared" si="201"/>
        <v>4.1498454306423884E-10</v>
      </c>
      <c r="AC459">
        <f t="shared" si="210"/>
        <v>9.5338412393417483E-10</v>
      </c>
      <c r="AD459">
        <f t="shared" si="220"/>
        <v>2.1903015496869525E-9</v>
      </c>
      <c r="AE459">
        <f t="shared" si="230"/>
        <v>5.0319915741457178E-9</v>
      </c>
      <c r="AF459">
        <f t="shared" si="240"/>
        <v>1.1560480887160256E-8</v>
      </c>
      <c r="AG459">
        <f t="shared" si="250"/>
        <v>2.6559010756111299E-8</v>
      </c>
      <c r="AH459">
        <f t="shared" si="228"/>
        <v>6.1016583931787229E-8</v>
      </c>
      <c r="AI459">
        <f t="shared" si="238"/>
        <v>1.4017929917996501E-7</v>
      </c>
      <c r="AJ459">
        <f t="shared" si="248"/>
        <v>3.2204746074532615E-7</v>
      </c>
      <c r="AK459">
        <f t="shared" si="226"/>
        <v>7.3987077677825671E-7</v>
      </c>
      <c r="AL459">
        <f t="shared" si="236"/>
        <v>1.6997766883911242E-6</v>
      </c>
      <c r="AM459">
        <f t="shared" si="246"/>
        <v>3.9050613716343843E-6</v>
      </c>
      <c r="AN459">
        <f t="shared" si="225"/>
        <v>8.971475147517749E-6</v>
      </c>
      <c r="AO459">
        <f t="shared" si="235"/>
        <v>2.0611037487700847E-5</v>
      </c>
      <c r="AP459">
        <f t="shared" si="245"/>
        <v>4.7351729713808368E-5</v>
      </c>
      <c r="AQ459">
        <f t="shared" si="223"/>
        <v>1.0878570805703181E-4</v>
      </c>
      <c r="AR459">
        <f t="shared" si="233"/>
        <v>2.4992392778460027E-4</v>
      </c>
      <c r="AS459">
        <f t="shared" si="243"/>
        <v>5.7417440944113637E-4</v>
      </c>
      <c r="AT459">
        <f t="shared" ref="AT459:AT464" si="252">$C$11*(EXP(-$C$7*($D459-($AT$14-1)*$C$3))-EXP(-$C$5*($D459-($AT$14-1)*$C$3)))</f>
        <v>1.3191063992128548E-3</v>
      </c>
      <c r="AU459">
        <f t="shared" si="231"/>
        <v>3.0305107016837373E-3</v>
      </c>
      <c r="AV459">
        <f t="shared" si="241"/>
        <v>6.9622853156500368E-3</v>
      </c>
      <c r="AW459">
        <f t="shared" si="219"/>
        <v>1.5995131378214414E-2</v>
      </c>
      <c r="AX459">
        <f t="shared" si="229"/>
        <v>3.6747162204232707E-2</v>
      </c>
      <c r="AY459">
        <f t="shared" si="239"/>
        <v>8.4422809539329749E-2</v>
      </c>
      <c r="AZ459">
        <f t="shared" si="249"/>
        <v>0.1937799983603502</v>
      </c>
    </row>
    <row r="460" spans="1:52" x14ac:dyDescent="0.2">
      <c r="A460">
        <v>446</v>
      </c>
      <c r="B460">
        <f t="shared" si="188"/>
        <v>44</v>
      </c>
      <c r="C460">
        <f t="shared" si="189"/>
        <v>5</v>
      </c>
      <c r="D460">
        <f t="shared" si="190"/>
        <v>1069.3333333333335</v>
      </c>
      <c r="E460">
        <f t="shared" si="191"/>
        <v>-769.33333333333348</v>
      </c>
      <c r="F460" t="e">
        <f t="shared" si="192"/>
        <v>#N/A</v>
      </c>
      <c r="G460" t="e">
        <f t="shared" si="193"/>
        <v>#N/A</v>
      </c>
      <c r="H460">
        <f t="shared" si="194"/>
        <v>2.2551461477024431E-17</v>
      </c>
      <c r="I460">
        <f t="shared" si="203"/>
        <v>5.1809653402874139E-17</v>
      </c>
      <c r="J460">
        <f t="shared" si="212"/>
        <v>1.190273272736957E-16</v>
      </c>
      <c r="K460">
        <f t="shared" si="222"/>
        <v>2.7345299007797692E-16</v>
      </c>
      <c r="L460">
        <f t="shared" si="232"/>
        <v>6.2822999974318313E-16</v>
      </c>
      <c r="M460">
        <f t="shared" si="242"/>
        <v>1.4432935345295697E-15</v>
      </c>
      <c r="N460">
        <f t="shared" si="251"/>
        <v>3.3158178177839346E-15</v>
      </c>
      <c r="O460">
        <f t="shared" si="199"/>
        <v>7.6177489455165562E-15</v>
      </c>
      <c r="P460">
        <f t="shared" si="208"/>
        <v>1.7500991364990532E-14</v>
      </c>
      <c r="Q460">
        <f t="shared" si="217"/>
        <v>4.0206719983563885E-14</v>
      </c>
      <c r="R460">
        <f t="shared" si="227"/>
        <v>9.237078620989217E-14</v>
      </c>
      <c r="S460">
        <f t="shared" si="237"/>
        <v>2.1221234033817192E-13</v>
      </c>
      <c r="T460">
        <f t="shared" si="247"/>
        <v>4.8753593251305808E-13</v>
      </c>
      <c r="U460">
        <f t="shared" si="196"/>
        <v>1.1200634473593906E-12</v>
      </c>
      <c r="V460">
        <f t="shared" si="205"/>
        <v>2.5732300789480809E-12</v>
      </c>
      <c r="W460">
        <f t="shared" si="214"/>
        <v>5.9117303174331029E-12</v>
      </c>
      <c r="X460">
        <f t="shared" si="224"/>
        <v>1.3581589781643011E-11</v>
      </c>
      <c r="Y460">
        <f t="shared" si="234"/>
        <v>3.120229968083573E-11</v>
      </c>
      <c r="Z460">
        <f t="shared" si="244"/>
        <v>7.1684060631001052E-11</v>
      </c>
      <c r="AA460">
        <f t="shared" si="186"/>
        <v>1.6468672505267726E-10</v>
      </c>
      <c r="AB460">
        <f t="shared" si="201"/>
        <v>3.7835074031571874E-10</v>
      </c>
      <c r="AC460">
        <f t="shared" si="210"/>
        <v>8.692217460251531E-10</v>
      </c>
      <c r="AD460">
        <f t="shared" si="220"/>
        <v>1.996947179573488E-9</v>
      </c>
      <c r="AE460">
        <f t="shared" si="230"/>
        <v>4.587779880384069E-9</v>
      </c>
      <c r="AF460">
        <f t="shared" si="240"/>
        <v>1.0539950403371349E-8</v>
      </c>
      <c r="AG460">
        <f t="shared" si="250"/>
        <v>2.4214447380206013E-8</v>
      </c>
      <c r="AH460">
        <f t="shared" si="228"/>
        <v>5.5630191745609726E-8</v>
      </c>
      <c r="AI460">
        <f t="shared" si="238"/>
        <v>1.2780461949270307E-7</v>
      </c>
      <c r="AJ460">
        <f t="shared" si="248"/>
        <v>2.9361791234458004E-7</v>
      </c>
      <c r="AK460">
        <f t="shared" si="226"/>
        <v>6.7455682581576552E-7</v>
      </c>
      <c r="AL460">
        <f t="shared" si="236"/>
        <v>1.5497246323331829E-6</v>
      </c>
      <c r="AM460">
        <f t="shared" si="246"/>
        <v>3.5603322717190241E-6</v>
      </c>
      <c r="AN460">
        <f t="shared" si="225"/>
        <v>8.1794956475330016E-6</v>
      </c>
      <c r="AO460">
        <f t="shared" si="235"/>
        <v>1.8791546390053136E-5</v>
      </c>
      <c r="AP460">
        <f t="shared" si="245"/>
        <v>4.317163685220902E-5</v>
      </c>
      <c r="AQ460">
        <f t="shared" si="223"/>
        <v>9.9182376469323665E-5</v>
      </c>
      <c r="AR460">
        <f t="shared" si="233"/>
        <v>2.2786126539001749E-4</v>
      </c>
      <c r="AS460">
        <f t="shared" si="243"/>
        <v>5.2348772144211189E-4</v>
      </c>
      <c r="AT460">
        <f t="shared" si="252"/>
        <v>1.2026589689634001E-3</v>
      </c>
      <c r="AU460">
        <f t="shared" si="231"/>
        <v>2.7629847585413738E-3</v>
      </c>
      <c r="AV460">
        <f t="shared" si="241"/>
        <v>6.3476720940367146E-3</v>
      </c>
      <c r="AW460">
        <f t="shared" si="219"/>
        <v>1.4583120984961114E-2</v>
      </c>
      <c r="AX460">
        <f t="shared" si="229"/>
        <v>3.3503214172295147E-2</v>
      </c>
      <c r="AY460">
        <f t="shared" si="239"/>
        <v>7.6970174012036527E-2</v>
      </c>
      <c r="AZ460">
        <f t="shared" si="249"/>
        <v>0.17680382811963369</v>
      </c>
    </row>
    <row r="461" spans="1:52" x14ac:dyDescent="0.2">
      <c r="A461">
        <v>447</v>
      </c>
      <c r="B461">
        <f t="shared" si="188"/>
        <v>44</v>
      </c>
      <c r="C461">
        <f t="shared" si="189"/>
        <v>6</v>
      </c>
      <c r="D461">
        <f t="shared" si="190"/>
        <v>1072</v>
      </c>
      <c r="E461">
        <f t="shared" si="191"/>
        <v>-772</v>
      </c>
      <c r="F461" t="e">
        <f t="shared" si="192"/>
        <v>#N/A</v>
      </c>
      <c r="G461" t="e">
        <f t="shared" si="193"/>
        <v>#N/A</v>
      </c>
      <c r="H461">
        <f t="shared" si="194"/>
        <v>2.0560674578457646E-17</v>
      </c>
      <c r="I461">
        <f t="shared" si="203"/>
        <v>4.7236026131807484E-17</v>
      </c>
      <c r="J461">
        <f t="shared" si="212"/>
        <v>1.0851989102840805E-16</v>
      </c>
      <c r="K461">
        <f t="shared" si="222"/>
        <v>2.493132406175788E-16</v>
      </c>
      <c r="L461">
        <f t="shared" si="232"/>
        <v>5.7277141875278752E-16</v>
      </c>
      <c r="M461">
        <f t="shared" si="242"/>
        <v>1.3158831730212854E-15</v>
      </c>
      <c r="N461">
        <f t="shared" si="251"/>
        <v>3.0231056724356695E-15</v>
      </c>
      <c r="O461">
        <f t="shared" si="199"/>
        <v>6.9452730258181194E-15</v>
      </c>
      <c r="P461">
        <f t="shared" si="208"/>
        <v>1.595604739952511E-14</v>
      </c>
      <c r="Q461">
        <f t="shared" si="217"/>
        <v>3.6657370800178426E-14</v>
      </c>
      <c r="R461">
        <f t="shared" si="227"/>
        <v>8.4216523073362607E-14</v>
      </c>
      <c r="S461">
        <f t="shared" si="237"/>
        <v>1.9347876303588297E-13</v>
      </c>
      <c r="T461">
        <f t="shared" si="247"/>
        <v>4.4449747365235984E-13</v>
      </c>
      <c r="U461">
        <f t="shared" si="196"/>
        <v>1.0211870335696038E-12</v>
      </c>
      <c r="V461">
        <f t="shared" si="205"/>
        <v>2.346071731211412E-12</v>
      </c>
      <c r="W461">
        <f t="shared" si="214"/>
        <v>5.3898574766951907E-12</v>
      </c>
      <c r="X461">
        <f t="shared" si="224"/>
        <v>1.2382640834296472E-11</v>
      </c>
      <c r="Y461">
        <f t="shared" si="234"/>
        <v>2.8447838313750943E-11</v>
      </c>
      <c r="Z461">
        <f t="shared" si="244"/>
        <v>6.5355970148454668E-11</v>
      </c>
      <c r="AA461">
        <f t="shared" si="186"/>
        <v>1.5014859079753045E-10</v>
      </c>
      <c r="AB461">
        <f t="shared" si="201"/>
        <v>3.4495087850849236E-10</v>
      </c>
      <c r="AC461">
        <f t="shared" si="210"/>
        <v>7.924890133949747E-10</v>
      </c>
      <c r="AD461">
        <f t="shared" si="220"/>
        <v>1.8206616520800614E-9</v>
      </c>
      <c r="AE461">
        <f t="shared" si="230"/>
        <v>4.182782089501102E-9</v>
      </c>
      <c r="AF461">
        <f t="shared" si="240"/>
        <v>9.6095098110419535E-9</v>
      </c>
      <c r="AG461">
        <f t="shared" si="250"/>
        <v>2.2076856224543524E-8</v>
      </c>
      <c r="AH461">
        <f t="shared" si="228"/>
        <v>5.07192968572784E-8</v>
      </c>
      <c r="AI461">
        <f t="shared" si="238"/>
        <v>1.1652234573312398E-7</v>
      </c>
      <c r="AJ461">
        <f t="shared" si="248"/>
        <v>2.6769805372807064E-7</v>
      </c>
      <c r="AK461">
        <f t="shared" si="226"/>
        <v>6.1500862790668418E-7</v>
      </c>
      <c r="AL461">
        <f t="shared" si="236"/>
        <v>1.4129187983707839E-6</v>
      </c>
      <c r="AM461">
        <f t="shared" si="246"/>
        <v>3.2460349988658138E-6</v>
      </c>
      <c r="AN461">
        <f t="shared" si="225"/>
        <v>7.4574301269199262E-6</v>
      </c>
      <c r="AO461">
        <f t="shared" si="235"/>
        <v>1.7132675438596497E-5</v>
      </c>
      <c r="AP461">
        <f t="shared" si="245"/>
        <v>3.9360552186027815E-5</v>
      </c>
      <c r="AQ461">
        <f t="shared" si="223"/>
        <v>9.0426803095730208E-5</v>
      </c>
      <c r="AR461">
        <f t="shared" si="233"/>
        <v>2.0774623992741217E-4</v>
      </c>
      <c r="AS461">
        <f t="shared" si="243"/>
        <v>4.7727552812287512E-4</v>
      </c>
      <c r="AT461">
        <f t="shared" si="252"/>
        <v>1.0964912280701756E-3</v>
      </c>
      <c r="AU461">
        <f t="shared" si="231"/>
        <v>2.5190753399057793E-3</v>
      </c>
      <c r="AV461">
        <f t="shared" si="241"/>
        <v>5.7873153981267316E-3</v>
      </c>
      <c r="AW461">
        <f t="shared" si="219"/>
        <v>1.329575935535437E-2</v>
      </c>
      <c r="AX461">
        <f t="shared" si="229"/>
        <v>3.0545633799864007E-2</v>
      </c>
      <c r="AY461">
        <f t="shared" si="239"/>
        <v>7.0175438596235928E-2</v>
      </c>
      <c r="AZ461">
        <f t="shared" si="249"/>
        <v>0.16121653858511018</v>
      </c>
    </row>
    <row r="462" spans="1:52" x14ac:dyDescent="0.2">
      <c r="A462">
        <v>448</v>
      </c>
      <c r="B462">
        <f t="shared" si="188"/>
        <v>44</v>
      </c>
      <c r="C462">
        <f t="shared" si="189"/>
        <v>7</v>
      </c>
      <c r="D462">
        <f t="shared" si="190"/>
        <v>1074.6666666666667</v>
      </c>
      <c r="E462">
        <f t="shared" si="191"/>
        <v>-774.66666666666674</v>
      </c>
      <c r="F462" t="e">
        <f t="shared" si="192"/>
        <v>#N/A</v>
      </c>
      <c r="G462" t="e">
        <f t="shared" si="193"/>
        <v>#N/A</v>
      </c>
      <c r="H462">
        <f t="shared" si="194"/>
        <v>1.8745629393107092E-17</v>
      </c>
      <c r="I462">
        <f t="shared" si="203"/>
        <v>4.3066147294492218E-17</v>
      </c>
      <c r="J462">
        <f t="shared" si="212"/>
        <v>9.8940025106486109E-17</v>
      </c>
      <c r="K462">
        <f t="shared" si="222"/>
        <v>2.2730448816637269E-16</v>
      </c>
      <c r="L462">
        <f t="shared" si="232"/>
        <v>5.2220858328030878E-16</v>
      </c>
      <c r="M462">
        <f t="shared" si="242"/>
        <v>1.1997202811588503E-15</v>
      </c>
      <c r="N462">
        <f t="shared" si="251"/>
        <v>2.7562334268474937E-15</v>
      </c>
      <c r="O462">
        <f t="shared" si="199"/>
        <v>6.332161606815137E-15</v>
      </c>
      <c r="P462">
        <f t="shared" si="208"/>
        <v>1.4547487242647859E-14</v>
      </c>
      <c r="Q462">
        <f t="shared" si="217"/>
        <v>3.3421349329939907E-14</v>
      </c>
      <c r="R462">
        <f t="shared" si="227"/>
        <v>7.6782097994166459E-14</v>
      </c>
      <c r="S462">
        <f t="shared" si="237"/>
        <v>1.7639893931824033E-13</v>
      </c>
      <c r="T462">
        <f t="shared" si="247"/>
        <v>4.0525834283616751E-13</v>
      </c>
      <c r="U462">
        <f t="shared" si="196"/>
        <v>9.3103918352946013E-13</v>
      </c>
      <c r="V462">
        <f t="shared" si="205"/>
        <v>2.1389663571161472E-12</v>
      </c>
      <c r="W462">
        <f t="shared" si="214"/>
        <v>4.914054271626638E-12</v>
      </c>
      <c r="X462">
        <f t="shared" si="224"/>
        <v>1.1289532116367347E-11</v>
      </c>
      <c r="Y462">
        <f t="shared" si="234"/>
        <v>2.5936533941514733E-11</v>
      </c>
      <c r="Z462">
        <f t="shared" si="244"/>
        <v>5.9586507745885487E-11</v>
      </c>
      <c r="AA462">
        <f t="shared" si="186"/>
        <v>1.368938468554335E-10</v>
      </c>
      <c r="AB462">
        <f t="shared" si="201"/>
        <v>3.1449947338410499E-10</v>
      </c>
      <c r="AC462">
        <f t="shared" si="210"/>
        <v>7.2253005544751053E-10</v>
      </c>
      <c r="AD462">
        <f t="shared" si="220"/>
        <v>1.659938172256944E-9</v>
      </c>
      <c r="AE462">
        <f t="shared" si="230"/>
        <v>3.8135364957366728E-9</v>
      </c>
      <c r="AF462">
        <f t="shared" si="240"/>
        <v>8.7612061987477489E-9</v>
      </c>
      <c r="AG462">
        <f t="shared" si="250"/>
        <v>2.0127966296582732E-8</v>
      </c>
      <c r="AH462">
        <f t="shared" si="228"/>
        <v>4.62419235486407E-8</v>
      </c>
      <c r="AI462">
        <f t="shared" si="238"/>
        <v>1.0623604302444447E-7</v>
      </c>
      <c r="AJ462">
        <f t="shared" si="248"/>
        <v>2.440663357271468E-7</v>
      </c>
      <c r="AK462">
        <f t="shared" si="226"/>
        <v>5.6071719671985519E-7</v>
      </c>
      <c r="AL462">
        <f t="shared" si="236"/>
        <v>1.2881898429812932E-6</v>
      </c>
      <c r="AM462">
        <f t="shared" si="246"/>
        <v>2.9594831071130014E-6</v>
      </c>
      <c r="AN462">
        <f t="shared" si="225"/>
        <v>6.7991067535644374E-6</v>
      </c>
      <c r="AO462">
        <f t="shared" si="235"/>
        <v>1.5620245486537402E-5</v>
      </c>
      <c r="AP462">
        <f t="shared" si="245"/>
        <v>3.5885900590070752E-5</v>
      </c>
      <c r="AQ462">
        <f t="shared" si="223"/>
        <v>8.2444149950802804E-5</v>
      </c>
      <c r="AR462">
        <f t="shared" si="233"/>
        <v>1.8940691885523198E-4</v>
      </c>
      <c r="AS462">
        <f t="shared" si="243"/>
        <v>4.3514283222812383E-4</v>
      </c>
      <c r="AT462">
        <f t="shared" si="252"/>
        <v>9.9969571113839328E-4</v>
      </c>
      <c r="AU462">
        <f t="shared" si="231"/>
        <v>2.2966976377645273E-3</v>
      </c>
      <c r="AV462">
        <f t="shared" si="241"/>
        <v>5.276425596851376E-3</v>
      </c>
      <c r="AW462">
        <f t="shared" si="219"/>
        <v>1.2122042806734849E-2</v>
      </c>
      <c r="AX462">
        <f t="shared" si="229"/>
        <v>2.7849141262599915E-2</v>
      </c>
      <c r="AY462">
        <f t="shared" si="239"/>
        <v>6.3980525512816938E-2</v>
      </c>
      <c r="AZ462">
        <f t="shared" si="249"/>
        <v>0.14698797426010388</v>
      </c>
    </row>
    <row r="463" spans="1:52" x14ac:dyDescent="0.2">
      <c r="A463">
        <v>449</v>
      </c>
      <c r="B463">
        <f>FLOOR(A463-1,10)/10</f>
        <v>44</v>
      </c>
      <c r="C463">
        <f t="shared" si="189"/>
        <v>8</v>
      </c>
      <c r="D463">
        <f>(B463+C463/9)*$C$3</f>
        <v>1077.3333333333333</v>
      </c>
      <c r="E463">
        <f>$G$11-D463</f>
        <v>-777.33333333333326</v>
      </c>
      <c r="F463" t="e">
        <f>IF(E463&lt;0,NA(),D463)</f>
        <v>#N/A</v>
      </c>
      <c r="G463" t="e">
        <f>IF(E463&lt;0,NA(),SUM(H463:AZ463))</f>
        <v>#N/A</v>
      </c>
      <c r="H463">
        <f t="shared" si="194"/>
        <v>1.7090811879873675E-17</v>
      </c>
      <c r="I463">
        <f t="shared" si="203"/>
        <v>3.9264374983949494E-17</v>
      </c>
      <c r="J463">
        <f t="shared" si="212"/>
        <v>9.0205845908098709E-17</v>
      </c>
      <c r="K463">
        <f t="shared" si="222"/>
        <v>2.0723861361149877E-16</v>
      </c>
      <c r="L463">
        <f t="shared" si="232"/>
        <v>4.7610930909478792E-16</v>
      </c>
      <c r="M463">
        <f t="shared" si="242"/>
        <v>1.0938119603119118E-15</v>
      </c>
      <c r="N463">
        <f t="shared" si="251"/>
        <v>2.5129199989727593E-15</v>
      </c>
      <c r="O463">
        <f t="shared" si="199"/>
        <v>5.7731741381183206E-15</v>
      </c>
      <c r="P463">
        <f t="shared" si="208"/>
        <v>1.3263271271135882E-14</v>
      </c>
      <c r="Q463">
        <f t="shared" si="217"/>
        <v>3.0470995782066445E-14</v>
      </c>
      <c r="R463">
        <f t="shared" si="227"/>
        <v>7.0003965459962647E-14</v>
      </c>
      <c r="S463">
        <f t="shared" si="237"/>
        <v>1.608268799342567E-13</v>
      </c>
      <c r="T463">
        <f t="shared" si="247"/>
        <v>3.6948314483957272E-13</v>
      </c>
      <c r="U463">
        <f t="shared" si="196"/>
        <v>8.4884936135269685E-13</v>
      </c>
      <c r="V463">
        <f t="shared" si="205"/>
        <v>1.9501437300522533E-12</v>
      </c>
      <c r="W463">
        <f t="shared" si="214"/>
        <v>4.4802537894375956E-12</v>
      </c>
      <c r="X463">
        <f t="shared" si="224"/>
        <v>1.0292920315792398E-11</v>
      </c>
      <c r="Y463">
        <f t="shared" si="234"/>
        <v>2.3646921269732583E-11</v>
      </c>
      <c r="Z463">
        <f t="shared" si="244"/>
        <v>5.4326359126572431E-11</v>
      </c>
      <c r="AA463">
        <f t="shared" si="186"/>
        <v>1.2480919872334385E-10</v>
      </c>
      <c r="AB463">
        <f t="shared" si="201"/>
        <v>2.8673624252400628E-10</v>
      </c>
      <c r="AC463">
        <f t="shared" si="210"/>
        <v>6.5874690021071379E-10</v>
      </c>
      <c r="AD463">
        <f t="shared" si="220"/>
        <v>1.5134029612628859E-9</v>
      </c>
      <c r="AE463">
        <f t="shared" si="230"/>
        <v>3.4768869841006376E-9</v>
      </c>
      <c r="AF463">
        <f t="shared" si="240"/>
        <v>7.9877887182940097E-9</v>
      </c>
      <c r="AG463">
        <f t="shared" si="250"/>
        <v>1.8351119521536408E-8</v>
      </c>
      <c r="AH463">
        <f t="shared" si="228"/>
        <v>4.2159801613485702E-8</v>
      </c>
      <c r="AI463">
        <f t="shared" si="238"/>
        <v>9.6857789520824752E-8</v>
      </c>
      <c r="AJ463">
        <f t="shared" si="248"/>
        <v>2.2252076698244091E-7</v>
      </c>
      <c r="AK463">
        <f t="shared" si="226"/>
        <v>5.1121847797081694E-7</v>
      </c>
      <c r="AL463">
        <f t="shared" si="236"/>
        <v>1.174471649378331E-6</v>
      </c>
      <c r="AM463">
        <f t="shared" si="246"/>
        <v>2.698227303263082E-6</v>
      </c>
      <c r="AN463">
        <f t="shared" si="225"/>
        <v>6.1988985293327765E-6</v>
      </c>
      <c r="AO463">
        <f t="shared" si="235"/>
        <v>1.4241329086876202E-5</v>
      </c>
      <c r="AP463">
        <f t="shared" si="245"/>
        <v>3.2717982590132244E-5</v>
      </c>
      <c r="AQ463">
        <f t="shared" si="223"/>
        <v>7.5166185560213088E-5</v>
      </c>
      <c r="AR463">
        <f t="shared" si="233"/>
        <v>1.7268654740883733E-4</v>
      </c>
      <c r="AS463">
        <f t="shared" si="243"/>
        <v>3.9672950587729791E-4</v>
      </c>
      <c r="AT463">
        <f t="shared" si="252"/>
        <v>9.1144506156007744E-4</v>
      </c>
      <c r="AU463">
        <f t="shared" si="231"/>
        <v>2.0939508857684627E-3</v>
      </c>
      <c r="AV463">
        <f t="shared" si="241"/>
        <v>4.8106358758536359E-3</v>
      </c>
      <c r="AW463">
        <f t="shared" si="219"/>
        <v>1.1051939034165585E-2</v>
      </c>
      <c r="AX463">
        <f t="shared" si="229"/>
        <v>2.5390688376147059E-2</v>
      </c>
      <c r="AY463">
        <f t="shared" si="239"/>
        <v>5.8332483939838579E-2</v>
      </c>
      <c r="AZ463">
        <f t="shared" si="249"/>
        <v>0.1340127504531386</v>
      </c>
    </row>
    <row r="464" spans="1:52" x14ac:dyDescent="0.2">
      <c r="A464">
        <v>450</v>
      </c>
      <c r="B464">
        <f>FLOOR(A464-1,10)/10</f>
        <v>44</v>
      </c>
      <c r="C464">
        <f t="shared" si="189"/>
        <v>9</v>
      </c>
      <c r="D464">
        <f>(B464+C464/9)*$C$3</f>
        <v>1080</v>
      </c>
      <c r="E464">
        <f>$G$11-D464</f>
        <v>-780</v>
      </c>
      <c r="F464" t="e">
        <f>IF(E464&lt;0,NA(),D464)</f>
        <v>#N/A</v>
      </c>
      <c r="G464" t="e">
        <f>IF(E464&lt;0,NA(),SUM(H464:AZ464))</f>
        <v>#N/A</v>
      </c>
      <c r="H464">
        <f t="shared" si="194"/>
        <v>1.558207753859878E-17</v>
      </c>
      <c r="I464">
        <f t="shared" si="203"/>
        <v>3.5798213672049207E-17</v>
      </c>
      <c r="J464">
        <f t="shared" si="212"/>
        <v>8.2242698313830893E-17</v>
      </c>
      <c r="K464">
        <f t="shared" si="222"/>
        <v>1.8894410452722929E-16</v>
      </c>
      <c r="L464">
        <f t="shared" si="232"/>
        <v>4.3407956411363073E-16</v>
      </c>
      <c r="M464">
        <f t="shared" si="242"/>
        <v>9.9725296247031895E-16</v>
      </c>
      <c r="N464">
        <f t="shared" si="251"/>
        <v>2.2910856750111426E-15</v>
      </c>
      <c r="O464">
        <f t="shared" si="199"/>
        <v>5.2635326920851614E-15</v>
      </c>
      <c r="P464">
        <f t="shared" si="208"/>
        <v>1.209242268974268E-14</v>
      </c>
      <c r="Q464">
        <f t="shared" si="217"/>
        <v>2.7781092103272481E-14</v>
      </c>
      <c r="R464">
        <f t="shared" si="227"/>
        <v>6.3824189598100438E-14</v>
      </c>
      <c r="S464">
        <f t="shared" si="237"/>
        <v>1.4662948320071373E-13</v>
      </c>
      <c r="T464">
        <f t="shared" si="247"/>
        <v>3.3686609229345048E-13</v>
      </c>
      <c r="U464">
        <f t="shared" si="196"/>
        <v>7.73915052143532E-13</v>
      </c>
      <c r="V464">
        <f t="shared" si="205"/>
        <v>1.7779898946094333E-12</v>
      </c>
      <c r="W464">
        <f t="shared" si="214"/>
        <v>4.0847481342784159E-12</v>
      </c>
      <c r="X464">
        <f t="shared" si="224"/>
        <v>9.3842869248456497E-12</v>
      </c>
      <c r="Y464">
        <f t="shared" si="234"/>
        <v>2.1559429906780766E-11</v>
      </c>
      <c r="Z464">
        <f t="shared" si="244"/>
        <v>4.9530563337185893E-11</v>
      </c>
      <c r="AA464">
        <f t="shared" si="186"/>
        <v>1.1379135325500378E-10</v>
      </c>
      <c r="AB464">
        <f t="shared" si="201"/>
        <v>2.6142388059381872E-10</v>
      </c>
      <c r="AC464">
        <f t="shared" si="210"/>
        <v>6.0059436319012189E-10</v>
      </c>
      <c r="AD464">
        <f t="shared" si="220"/>
        <v>1.3798035140339697E-9</v>
      </c>
      <c r="AE464">
        <f t="shared" si="230"/>
        <v>3.1699560535798992E-9</v>
      </c>
      <c r="AF464">
        <f t="shared" si="240"/>
        <v>7.2826466083202471E-9</v>
      </c>
      <c r="AG464">
        <f t="shared" si="250"/>
        <v>1.6731128358004412E-8</v>
      </c>
      <c r="AH464">
        <f t="shared" si="228"/>
        <v>3.8438039244167821E-8</v>
      </c>
      <c r="AI464">
        <f t="shared" si="238"/>
        <v>8.8307424898174111E-8</v>
      </c>
      <c r="AJ464">
        <f t="shared" si="248"/>
        <v>2.0287718742911363E-7</v>
      </c>
      <c r="AK464">
        <f t="shared" si="226"/>
        <v>4.6608938293249603E-7</v>
      </c>
      <c r="AL464">
        <f t="shared" si="236"/>
        <v>1.0707922149122809E-6</v>
      </c>
      <c r="AM464">
        <f t="shared" si="246"/>
        <v>2.4600345116267376E-6</v>
      </c>
      <c r="AN464">
        <f t="shared" si="225"/>
        <v>5.6516751934831363E-6</v>
      </c>
      <c r="AO464">
        <f t="shared" si="235"/>
        <v>1.2984139995463257E-5</v>
      </c>
      <c r="AP464">
        <f t="shared" si="245"/>
        <v>2.9829720507679708E-5</v>
      </c>
      <c r="AQ464">
        <f t="shared" si="223"/>
        <v>6.8530701754386002E-5</v>
      </c>
      <c r="AR464">
        <f t="shared" si="233"/>
        <v>1.5744220874411129E-4</v>
      </c>
      <c r="AS464">
        <f t="shared" si="243"/>
        <v>3.6170721238292089E-4</v>
      </c>
      <c r="AT464">
        <f t="shared" si="252"/>
        <v>8.3098495970964812E-4</v>
      </c>
      <c r="AU464">
        <f t="shared" si="231"/>
        <v>1.9091021124915007E-3</v>
      </c>
      <c r="AV464">
        <f t="shared" si="241"/>
        <v>4.3859649122807032E-3</v>
      </c>
      <c r="AW464">
        <f t="shared" si="219"/>
        <v>1.0076301359623119E-2</v>
      </c>
      <c r="AX464">
        <f t="shared" si="229"/>
        <v>2.3149261592506919E-2</v>
      </c>
      <c r="AY464">
        <f t="shared" si="239"/>
        <v>5.3183037421416487E-2</v>
      </c>
      <c r="AZ464">
        <f t="shared" si="249"/>
        <v>0.12218251846832767</v>
      </c>
    </row>
  </sheetData>
  <phoneticPr fontId="3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workbookViewId="0">
      <selection activeCell="P10" sqref="P10"/>
    </sheetView>
  </sheetViews>
  <sheetFormatPr defaultColWidth="9" defaultRowHeight="13.8" x14ac:dyDescent="0.25"/>
  <cols>
    <col min="1" max="1" width="2.33203125" style="28" customWidth="1"/>
    <col min="2" max="2" width="12.33203125" style="28" customWidth="1"/>
    <col min="3" max="5" width="8.6640625" style="28" customWidth="1"/>
    <col min="6" max="6" width="2.6640625" style="28" customWidth="1"/>
    <col min="7" max="16384" width="9" style="28"/>
  </cols>
  <sheetData>
    <row r="1" spans="1:8" ht="25.05" customHeight="1" thickBot="1" x14ac:dyDescent="0.3">
      <c r="A1" s="123" t="s">
        <v>114</v>
      </c>
    </row>
    <row r="2" spans="1:8" ht="14.4" thickBot="1" x14ac:dyDescent="0.3">
      <c r="B2" s="28" t="s">
        <v>129</v>
      </c>
      <c r="C2" s="29">
        <v>48</v>
      </c>
      <c r="D2" s="71" t="s">
        <v>15</v>
      </c>
      <c r="E2" s="29">
        <v>0.3</v>
      </c>
      <c r="G2" s="30" t="s">
        <v>131</v>
      </c>
      <c r="H2" s="31"/>
    </row>
    <row r="3" spans="1:8" ht="14.4" thickBot="1" x14ac:dyDescent="0.3">
      <c r="B3" s="28" t="s">
        <v>130</v>
      </c>
      <c r="C3" s="29">
        <v>3</v>
      </c>
      <c r="D3" s="71" t="s">
        <v>16</v>
      </c>
      <c r="E3" s="32">
        <v>0.1</v>
      </c>
    </row>
    <row r="4" spans="1:8" ht="12" customHeight="1" x14ac:dyDescent="0.25"/>
    <row r="5" spans="1:8" ht="14.4" thickBot="1" x14ac:dyDescent="0.3">
      <c r="B5" s="28" t="s">
        <v>98</v>
      </c>
      <c r="C5" s="33" t="s">
        <v>60</v>
      </c>
      <c r="D5" s="34" t="s">
        <v>61</v>
      </c>
      <c r="E5" s="35" t="s">
        <v>62</v>
      </c>
    </row>
    <row r="6" spans="1:8" x14ac:dyDescent="0.25">
      <c r="B6" s="28" t="s">
        <v>132</v>
      </c>
      <c r="C6" s="72">
        <v>20</v>
      </c>
      <c r="D6" s="73">
        <v>20</v>
      </c>
      <c r="E6" s="74">
        <v>20</v>
      </c>
    </row>
    <row r="7" spans="1:8" x14ac:dyDescent="0.25">
      <c r="B7" s="127" t="s">
        <v>133</v>
      </c>
      <c r="C7" s="75">
        <v>0.5</v>
      </c>
      <c r="D7" s="76">
        <v>0.5</v>
      </c>
      <c r="E7" s="77">
        <v>0.5</v>
      </c>
    </row>
    <row r="8" spans="1:8" x14ac:dyDescent="0.25">
      <c r="B8" s="28" t="s">
        <v>134</v>
      </c>
      <c r="C8" s="39">
        <v>1</v>
      </c>
      <c r="D8" s="40">
        <v>1</v>
      </c>
      <c r="E8" s="41">
        <v>1</v>
      </c>
    </row>
    <row r="9" spans="1:8" x14ac:dyDescent="0.25">
      <c r="B9" s="28" t="s">
        <v>135</v>
      </c>
      <c r="C9" s="39">
        <v>6</v>
      </c>
      <c r="D9" s="40">
        <v>6</v>
      </c>
      <c r="E9" s="41">
        <v>6</v>
      </c>
    </row>
    <row r="10" spans="1:8" ht="14.4" thickBot="1" x14ac:dyDescent="0.3">
      <c r="B10" s="28" t="s">
        <v>136</v>
      </c>
      <c r="C10" s="32">
        <v>20</v>
      </c>
      <c r="D10" s="42">
        <v>20</v>
      </c>
      <c r="E10" s="43">
        <v>20</v>
      </c>
    </row>
    <row r="11" spans="1:8" x14ac:dyDescent="0.25">
      <c r="B11" s="28" t="s">
        <v>137</v>
      </c>
      <c r="C11" s="124">
        <f t="shared" ref="C11:E12" si="0">0.693/C8</f>
        <v>0.69299999999999995</v>
      </c>
      <c r="D11" s="124">
        <f t="shared" si="0"/>
        <v>0.69299999999999995</v>
      </c>
      <c r="E11" s="124">
        <f t="shared" si="0"/>
        <v>0.69299999999999995</v>
      </c>
    </row>
    <row r="12" spans="1:8" x14ac:dyDescent="0.25">
      <c r="B12" s="28" t="s">
        <v>138</v>
      </c>
      <c r="C12" s="124">
        <f t="shared" si="0"/>
        <v>0.11549999999999999</v>
      </c>
      <c r="D12" s="124">
        <f t="shared" si="0"/>
        <v>0.11549999999999999</v>
      </c>
      <c r="E12" s="124">
        <f t="shared" si="0"/>
        <v>0.11549999999999999</v>
      </c>
    </row>
    <row r="13" spans="1:8" x14ac:dyDescent="0.25">
      <c r="B13" s="28" t="s">
        <v>139</v>
      </c>
      <c r="C13" s="124">
        <f>C12*C10</f>
        <v>2.3099999999999996</v>
      </c>
      <c r="D13" s="124">
        <f>D12*D10</f>
        <v>2.3099999999999996</v>
      </c>
      <c r="E13" s="124">
        <f>E12*E10</f>
        <v>2.3099999999999996</v>
      </c>
    </row>
    <row r="14" spans="1:8" x14ac:dyDescent="0.25">
      <c r="B14" s="28" t="s">
        <v>198</v>
      </c>
      <c r="C14" s="124">
        <f>C7*C6/C10*EXP(-C12*C15)</f>
        <v>0.34941355938578961</v>
      </c>
      <c r="D14" s="124">
        <f>D7*D6/D10*EXP(-D12*D15)</f>
        <v>0.34941355938578961</v>
      </c>
      <c r="E14" s="124">
        <f>E7*E6/E10*EXP(-E12*E15)</f>
        <v>0.34941355938578961</v>
      </c>
    </row>
    <row r="15" spans="1:8" x14ac:dyDescent="0.25">
      <c r="B15" s="28" t="s">
        <v>199</v>
      </c>
      <c r="C15" s="124">
        <f>(LN(C11)-LN(C12))/(C11-C12)</f>
        <v>3.1026137995291001</v>
      </c>
      <c r="D15" s="124">
        <f>(LN(D11)-LN(D12))/(D11-D12)</f>
        <v>3.1026137995291001</v>
      </c>
      <c r="E15" s="124">
        <f>(LN(E11)-LN(E12))/(E11-E12)</f>
        <v>3.1026137995291001</v>
      </c>
    </row>
    <row r="16" spans="1:8" ht="12" customHeight="1" thickBot="1" x14ac:dyDescent="0.3"/>
    <row r="17" spans="2:13" ht="14.4" thickBot="1" x14ac:dyDescent="0.3">
      <c r="B17" s="45" t="s">
        <v>100</v>
      </c>
      <c r="C17" s="28" t="s">
        <v>129</v>
      </c>
      <c r="D17" s="28" t="s">
        <v>200</v>
      </c>
      <c r="E17" s="47"/>
      <c r="G17" s="30" t="s">
        <v>140</v>
      </c>
      <c r="H17" s="31"/>
    </row>
    <row r="18" spans="2:13" x14ac:dyDescent="0.25">
      <c r="B18" s="28">
        <v>1</v>
      </c>
      <c r="C18" s="46"/>
      <c r="D18" s="38"/>
      <c r="E18" s="47"/>
      <c r="G18" s="47"/>
    </row>
    <row r="19" spans="2:13" x14ac:dyDescent="0.25">
      <c r="B19" s="28">
        <v>2</v>
      </c>
      <c r="C19" s="49"/>
      <c r="D19" s="41"/>
      <c r="E19" s="50"/>
    </row>
    <row r="20" spans="2:13" x14ac:dyDescent="0.25">
      <c r="B20" s="28">
        <v>3</v>
      </c>
      <c r="C20" s="49"/>
      <c r="D20" s="41"/>
      <c r="E20" s="45"/>
    </row>
    <row r="21" spans="2:13" x14ac:dyDescent="0.25">
      <c r="B21" s="28">
        <v>4</v>
      </c>
      <c r="C21" s="49"/>
      <c r="D21" s="41"/>
      <c r="E21" s="45"/>
      <c r="G21" s="47"/>
    </row>
    <row r="22" spans="2:13" x14ac:dyDescent="0.25">
      <c r="B22" s="28">
        <v>5</v>
      </c>
      <c r="C22" s="49"/>
      <c r="D22" s="41"/>
      <c r="E22" s="45"/>
      <c r="G22" s="47"/>
    </row>
    <row r="23" spans="2:13" x14ac:dyDescent="0.25">
      <c r="B23" s="28">
        <v>6</v>
      </c>
      <c r="C23" s="49"/>
      <c r="D23" s="41"/>
      <c r="E23" s="45"/>
      <c r="G23" s="47"/>
    </row>
    <row r="24" spans="2:13" x14ac:dyDescent="0.25">
      <c r="B24" s="28">
        <v>7</v>
      </c>
      <c r="C24" s="49"/>
      <c r="D24" s="41"/>
      <c r="E24" s="45"/>
      <c r="G24" s="47"/>
    </row>
    <row r="25" spans="2:13" x14ac:dyDescent="0.25">
      <c r="B25" s="28">
        <v>8</v>
      </c>
      <c r="C25" s="49"/>
      <c r="D25" s="41"/>
      <c r="E25" s="45"/>
      <c r="G25" s="47"/>
    </row>
    <row r="26" spans="2:13" x14ac:dyDescent="0.25">
      <c r="B26" s="28">
        <v>9</v>
      </c>
      <c r="C26" s="49"/>
      <c r="D26" s="41"/>
      <c r="E26" s="45"/>
      <c r="G26" s="47"/>
    </row>
    <row r="27" spans="2:13" x14ac:dyDescent="0.25">
      <c r="B27" s="28">
        <v>10</v>
      </c>
      <c r="C27" s="49"/>
      <c r="D27" s="41"/>
      <c r="E27" s="45"/>
      <c r="G27" s="47"/>
    </row>
    <row r="28" spans="2:13" x14ac:dyDescent="0.25">
      <c r="B28" s="28">
        <v>11</v>
      </c>
      <c r="C28" s="49"/>
      <c r="D28" s="41"/>
      <c r="E28" s="45"/>
      <c r="G28" s="47"/>
    </row>
    <row r="29" spans="2:13" ht="14.4" thickBot="1" x14ac:dyDescent="0.3">
      <c r="B29" s="28">
        <v>12</v>
      </c>
      <c r="C29" s="49"/>
      <c r="D29" s="41"/>
      <c r="E29" s="45"/>
      <c r="G29" s="47"/>
    </row>
    <row r="30" spans="2:13" ht="14.4" thickBot="1" x14ac:dyDescent="0.3">
      <c r="B30" s="28">
        <v>13</v>
      </c>
      <c r="C30" s="49"/>
      <c r="D30" s="41"/>
      <c r="E30" s="45"/>
      <c r="G30" s="30" t="s">
        <v>222</v>
      </c>
      <c r="H30" s="31"/>
    </row>
    <row r="31" spans="2:13" x14ac:dyDescent="0.25">
      <c r="B31" s="28">
        <v>14</v>
      </c>
      <c r="C31" s="49"/>
      <c r="D31" s="41"/>
      <c r="E31" s="45"/>
      <c r="G31"/>
    </row>
    <row r="32" spans="2:13" ht="14.4" thickBot="1" x14ac:dyDescent="0.3">
      <c r="B32" s="28">
        <v>15</v>
      </c>
      <c r="C32" s="52"/>
      <c r="D32" s="43"/>
      <c r="E32" s="45"/>
      <c r="G32" s="47"/>
      <c r="M32" s="54"/>
    </row>
    <row r="33" spans="4:5" x14ac:dyDescent="0.25">
      <c r="E33" s="45"/>
    </row>
    <row r="34" spans="4:5" x14ac:dyDescent="0.25">
      <c r="D34" s="45"/>
      <c r="E34" s="45"/>
    </row>
  </sheetData>
  <phoneticPr fontId="3"/>
  <conditionalFormatting sqref="D11:D15">
    <cfRule type="expression" dxfId="26" priority="1" stopIfTrue="1">
      <formula>$C$3=1</formula>
    </cfRule>
  </conditionalFormatting>
  <conditionalFormatting sqref="E11:E15">
    <cfRule type="expression" dxfId="25" priority="2" stopIfTrue="1">
      <formula>$C$3&lt;3</formula>
    </cfRule>
  </conditionalFormatting>
  <conditionalFormatting sqref="E6:E10">
    <cfRule type="expression" dxfId="24" priority="3" stopIfTrue="1">
      <formula>$C$3&lt;3</formula>
    </cfRule>
  </conditionalFormatting>
  <conditionalFormatting sqref="D6:D10">
    <cfRule type="expression" dxfId="23" priority="4" stopIfTrue="1">
      <formula>$C$3=1</formula>
    </cfRule>
  </conditionalFormatting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3556" r:id="rId4">
          <objectPr defaultSize="0" autoPict="0" r:id="rId5">
            <anchor moveWithCells="1" sizeWithCells="1">
              <from>
                <xdr:col>8</xdr:col>
                <xdr:colOff>434340</xdr:colOff>
                <xdr:row>0</xdr:row>
                <xdr:rowOff>91440</xdr:rowOff>
              </from>
              <to>
                <xdr:col>11</xdr:col>
                <xdr:colOff>495300</xdr:colOff>
                <xdr:row>2</xdr:row>
                <xdr:rowOff>68580</xdr:rowOff>
              </to>
            </anchor>
          </objectPr>
        </oleObject>
      </mc:Choice>
      <mc:Fallback>
        <oleObject progId="Equation.3" shapeId="2355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"/>
  <sheetViews>
    <sheetView topLeftCell="A74" workbookViewId="0">
      <selection activeCell="D117" sqref="D117"/>
    </sheetView>
  </sheetViews>
  <sheetFormatPr defaultRowHeight="13.2" x14ac:dyDescent="0.2"/>
  <cols>
    <col min="1" max="1" width="4.21875" customWidth="1"/>
    <col min="2" max="2" width="10.109375" customWidth="1"/>
    <col min="3" max="3" width="11.44140625" customWidth="1"/>
  </cols>
  <sheetData>
    <row r="1" spans="1:11" ht="18" x14ac:dyDescent="0.35">
      <c r="A1" s="12" t="s">
        <v>114</v>
      </c>
    </row>
    <row r="2" spans="1:11" ht="14.4" thickBot="1" x14ac:dyDescent="0.3">
      <c r="B2" s="28"/>
      <c r="C2" s="28"/>
      <c r="D2" s="28"/>
      <c r="E2" s="28"/>
      <c r="F2" s="28" t="s">
        <v>141</v>
      </c>
      <c r="G2" s="28" t="s">
        <v>142</v>
      </c>
    </row>
    <row r="3" spans="1:11" ht="14.4" thickBot="1" x14ac:dyDescent="0.3">
      <c r="B3" s="28" t="s">
        <v>143</v>
      </c>
      <c r="C3" s="56">
        <f>'2.po'!C2</f>
        <v>48</v>
      </c>
      <c r="D3" s="28"/>
      <c r="E3" s="28">
        <v>0</v>
      </c>
      <c r="F3" s="28">
        <f>'2.po'!E2</f>
        <v>0.3</v>
      </c>
      <c r="G3" s="28">
        <f>'2.po'!E3</f>
        <v>0.1</v>
      </c>
      <c r="H3" s="28"/>
    </row>
    <row r="4" spans="1:11" ht="14.4" thickBot="1" x14ac:dyDescent="0.3">
      <c r="B4" s="28" t="s">
        <v>130</v>
      </c>
      <c r="C4" s="56">
        <f>'2.po'!C3</f>
        <v>3</v>
      </c>
      <c r="D4" s="28"/>
      <c r="E4" s="28">
        <f>C3</f>
        <v>48</v>
      </c>
      <c r="F4" s="28">
        <f>F3</f>
        <v>0.3</v>
      </c>
      <c r="G4" s="28">
        <f>G3</f>
        <v>0.1</v>
      </c>
    </row>
    <row r="5" spans="1:11" ht="13.8" thickBot="1" x14ac:dyDescent="0.25">
      <c r="B5" t="s">
        <v>98</v>
      </c>
      <c r="C5" s="78" t="s">
        <v>144</v>
      </c>
      <c r="D5" s="78" t="s">
        <v>145</v>
      </c>
      <c r="E5" s="78" t="s">
        <v>146</v>
      </c>
    </row>
    <row r="6" spans="1:11" x14ac:dyDescent="0.2">
      <c r="B6" t="s">
        <v>132</v>
      </c>
      <c r="C6" s="79">
        <f>'2.po'!C6</f>
        <v>20</v>
      </c>
      <c r="D6" s="80">
        <f>'2.po'!D6</f>
        <v>20</v>
      </c>
      <c r="E6" s="81">
        <f>'2.po'!E6</f>
        <v>20</v>
      </c>
      <c r="G6" s="78"/>
    </row>
    <row r="7" spans="1:11" x14ac:dyDescent="0.2">
      <c r="B7" t="s">
        <v>133</v>
      </c>
      <c r="C7" s="82">
        <f>'2.po'!C7</f>
        <v>0.5</v>
      </c>
      <c r="D7" s="83">
        <f>'2.po'!D7</f>
        <v>0.5</v>
      </c>
      <c r="E7" s="84">
        <f>'2.po'!E7</f>
        <v>0.5</v>
      </c>
      <c r="G7" s="78"/>
    </row>
    <row r="8" spans="1:11" x14ac:dyDescent="0.2">
      <c r="B8" t="s">
        <v>134</v>
      </c>
      <c r="C8" s="85">
        <f>'2.po'!C8</f>
        <v>1</v>
      </c>
      <c r="D8" s="86">
        <f>'2.po'!D8</f>
        <v>1</v>
      </c>
      <c r="E8" s="87">
        <f>'2.po'!E8</f>
        <v>1</v>
      </c>
      <c r="G8" s="78"/>
      <c r="K8" s="4"/>
    </row>
    <row r="9" spans="1:11" ht="13.8" x14ac:dyDescent="0.25">
      <c r="B9" t="s">
        <v>135</v>
      </c>
      <c r="C9" s="85">
        <f>'2.po'!C9</f>
        <v>6</v>
      </c>
      <c r="D9" s="86">
        <f>'2.po'!D9</f>
        <v>6</v>
      </c>
      <c r="E9" s="87">
        <f>'2.po'!E9</f>
        <v>6</v>
      </c>
      <c r="G9" s="4"/>
      <c r="J9" s="28"/>
      <c r="K9" s="4"/>
    </row>
    <row r="10" spans="1:11" ht="13.8" thickBot="1" x14ac:dyDescent="0.25">
      <c r="B10" t="s">
        <v>136</v>
      </c>
      <c r="C10" s="88">
        <f>'2.po'!C10</f>
        <v>20</v>
      </c>
      <c r="D10" s="89">
        <f>'2.po'!D10</f>
        <v>20</v>
      </c>
      <c r="E10" s="90">
        <f>'2.po'!E10</f>
        <v>20</v>
      </c>
      <c r="G10" s="4"/>
    </row>
    <row r="11" spans="1:11" x14ac:dyDescent="0.2">
      <c r="B11" t="s">
        <v>137</v>
      </c>
      <c r="C11" s="91">
        <f t="shared" ref="C11:E12" si="0">0.693/C8</f>
        <v>0.69299999999999995</v>
      </c>
      <c r="D11" s="91">
        <f t="shared" si="0"/>
        <v>0.69299999999999995</v>
      </c>
      <c r="E11" s="91">
        <f t="shared" si="0"/>
        <v>0.69299999999999995</v>
      </c>
      <c r="G11" s="4"/>
    </row>
    <row r="12" spans="1:11" x14ac:dyDescent="0.2">
      <c r="B12" t="s">
        <v>138</v>
      </c>
      <c r="C12" s="91">
        <f t="shared" si="0"/>
        <v>0.11549999999999999</v>
      </c>
      <c r="D12" s="91">
        <f t="shared" si="0"/>
        <v>0.11549999999999999</v>
      </c>
      <c r="E12" s="91">
        <f t="shared" si="0"/>
        <v>0.11549999999999999</v>
      </c>
      <c r="G12" s="4"/>
    </row>
    <row r="13" spans="1:11" x14ac:dyDescent="0.2">
      <c r="A13" t="s">
        <v>99</v>
      </c>
      <c r="B13" t="s">
        <v>115</v>
      </c>
      <c r="C13" s="92" t="s">
        <v>60</v>
      </c>
      <c r="D13" s="93" t="s">
        <v>61</v>
      </c>
      <c r="E13" s="94" t="s">
        <v>62</v>
      </c>
      <c r="F13" s="92" t="s">
        <v>60</v>
      </c>
      <c r="G13" s="93" t="s">
        <v>61</v>
      </c>
      <c r="H13" s="94" t="s">
        <v>62</v>
      </c>
    </row>
    <row r="14" spans="1:11" x14ac:dyDescent="0.2">
      <c r="B14">
        <v>0</v>
      </c>
      <c r="C14" s="105">
        <v>0</v>
      </c>
      <c r="D14" s="97">
        <f>IF($C$4=1,NA(),D$7*D$11*D$6*(EXP(-D$12*$B14)-EXP(-D$11*$B14))/D$10/(D$11-D$12))</f>
        <v>0</v>
      </c>
      <c r="E14" s="97">
        <f>IF($C$4=3,E$7*E$11*E$6*(EXP(-E$12*$B14)-EXP(-E$11*$B14))/E$10/(E$11-E$12),NA())</f>
        <v>0</v>
      </c>
      <c r="F14">
        <f>100-100*EXP(-$C$11*B14)</f>
        <v>0</v>
      </c>
      <c r="G14">
        <f>IF($C$4=1,NA(),100-100*EXP(-$D$11*B14))</f>
        <v>0</v>
      </c>
      <c r="H14">
        <f>IF($C$4=3,100-100*EXP(-$E$11*B14),NA())</f>
        <v>0</v>
      </c>
    </row>
    <row r="15" spans="1:11" x14ac:dyDescent="0.2">
      <c r="A15" s="95">
        <v>1</v>
      </c>
      <c r="B15" s="96">
        <f>$C$3/100</f>
        <v>0.48</v>
      </c>
      <c r="C15" s="97">
        <f t="shared" ref="C15:C34" si="1">C$7*C$11*C$6*(EXP(-C$12*$B15)-EXP(-C$11*$B15))/C$10/(C$11-C$12)</f>
        <v>0.13742430493009974</v>
      </c>
      <c r="D15" s="97">
        <f>IF($C$4=1,NA(),D$7*D$11*D$6*(EXP(-D$12*$B15)-EXP(-D$11*$B15))/D$10/(D$11-D$12))</f>
        <v>0.13742430493009974</v>
      </c>
      <c r="E15" s="97">
        <f>IF($C$4=3,E$7*E$11*E$6*(EXP(-E$12*$B15)-EXP(-E$11*$B15))/E$10/(E$11-E$12),NA())</f>
        <v>0.13742430493009974</v>
      </c>
      <c r="F15">
        <f t="shared" ref="F15:F78" si="2">100-100*EXP(-$C$11*B15)</f>
        <v>28.297172212212232</v>
      </c>
      <c r="G15">
        <f t="shared" ref="G15:G78" si="3">IF($C$4=1,NA(),100-100*EXP(-$D$11*B15))</f>
        <v>28.297172212212232</v>
      </c>
      <c r="H15">
        <f t="shared" ref="H15:H78" si="4">IF($C$4=3,100-100*EXP(-$E$11*B15),NA())</f>
        <v>28.297172212212232</v>
      </c>
    </row>
    <row r="16" spans="1:11" x14ac:dyDescent="0.2">
      <c r="A16" s="95">
        <f t="shared" ref="A16:A47" si="5">A15+1</f>
        <v>2</v>
      </c>
      <c r="B16" s="96">
        <f>$C$3/100+B15</f>
        <v>0.96</v>
      </c>
      <c r="C16" s="97">
        <f t="shared" si="1"/>
        <v>0.22854995804772249</v>
      </c>
      <c r="D16" s="97">
        <f t="shared" ref="D16:D79" si="6">IF($C$4=1,NA(),D$7*D$11*D$6*(EXP(-D$12*$B16)-EXP(-D$11*$B16))/D$10/(D$11-D$12))</f>
        <v>0.22854995804772249</v>
      </c>
      <c r="E16" s="97">
        <f t="shared" ref="E16:E79" si="7">IF($C$4=3,E$7*E$11*E$6*(EXP(-E$12*$B16)-EXP(-E$11*$B16))/E$10/(E$11-E$12),NA())</f>
        <v>0.22854995804772249</v>
      </c>
      <c r="F16">
        <f t="shared" si="2"/>
        <v>48.587044872348493</v>
      </c>
      <c r="G16">
        <f t="shared" si="3"/>
        <v>48.587044872348493</v>
      </c>
      <c r="H16">
        <f t="shared" si="4"/>
        <v>48.587044872348493</v>
      </c>
    </row>
    <row r="17" spans="1:8" x14ac:dyDescent="0.2">
      <c r="A17" s="95">
        <f t="shared" si="5"/>
        <v>3</v>
      </c>
      <c r="B17" s="96">
        <f t="shared" ref="B17:B80" si="8">$C$3/100+B16</f>
        <v>1.44</v>
      </c>
      <c r="C17" s="97">
        <f t="shared" si="1"/>
        <v>0.28687787760040512</v>
      </c>
      <c r="D17" s="97">
        <f t="shared" si="6"/>
        <v>0.28687787760040512</v>
      </c>
      <c r="E17" s="97">
        <f t="shared" si="7"/>
        <v>0.28687787760040512</v>
      </c>
      <c r="F17">
        <f t="shared" si="2"/>
        <v>63.135457324207444</v>
      </c>
      <c r="G17">
        <f t="shared" si="3"/>
        <v>63.135457324207444</v>
      </c>
      <c r="H17">
        <f t="shared" si="4"/>
        <v>63.135457324207444</v>
      </c>
    </row>
    <row r="18" spans="1:8" x14ac:dyDescent="0.2">
      <c r="A18" s="95">
        <f t="shared" si="5"/>
        <v>4</v>
      </c>
      <c r="B18" s="96">
        <f t="shared" si="8"/>
        <v>1.92</v>
      </c>
      <c r="C18" s="97">
        <f t="shared" si="1"/>
        <v>0.32206704695671012</v>
      </c>
      <c r="D18" s="97">
        <f t="shared" si="6"/>
        <v>0.32206704695671012</v>
      </c>
      <c r="E18" s="97">
        <f t="shared" si="7"/>
        <v>0.32206704695671012</v>
      </c>
      <c r="F18">
        <f t="shared" si="2"/>
        <v>73.567080450420931</v>
      </c>
      <c r="G18">
        <f t="shared" si="3"/>
        <v>73.567080450420931</v>
      </c>
      <c r="H18">
        <f t="shared" si="4"/>
        <v>73.567080450420931</v>
      </c>
    </row>
    <row r="19" spans="1:8" x14ac:dyDescent="0.2">
      <c r="A19" s="95">
        <f t="shared" si="5"/>
        <v>5</v>
      </c>
      <c r="B19" s="96">
        <f t="shared" si="8"/>
        <v>2.4</v>
      </c>
      <c r="C19" s="97">
        <f t="shared" si="1"/>
        <v>0.34102283611918432</v>
      </c>
      <c r="D19" s="97">
        <f t="shared" si="6"/>
        <v>0.34102283611918432</v>
      </c>
      <c r="E19" s="97">
        <f t="shared" si="7"/>
        <v>0.34102283611918432</v>
      </c>
      <c r="F19">
        <f t="shared" si="2"/>
        <v>81.04684921608083</v>
      </c>
      <c r="G19">
        <f t="shared" si="3"/>
        <v>81.04684921608083</v>
      </c>
      <c r="H19">
        <f t="shared" si="4"/>
        <v>81.04684921608083</v>
      </c>
    </row>
    <row r="20" spans="1:8" x14ac:dyDescent="0.2">
      <c r="A20" s="95">
        <f t="shared" si="5"/>
        <v>6</v>
      </c>
      <c r="B20" s="96">
        <f t="shared" si="8"/>
        <v>2.88</v>
      </c>
      <c r="C20" s="97">
        <f t="shared" si="1"/>
        <v>0.34867729632500682</v>
      </c>
      <c r="D20" s="97">
        <f t="shared" si="6"/>
        <v>0.34867729632500682</v>
      </c>
      <c r="E20" s="97">
        <f t="shared" si="7"/>
        <v>0.34867729632500682</v>
      </c>
      <c r="F20">
        <f t="shared" si="2"/>
        <v>86.410054933046695</v>
      </c>
      <c r="G20">
        <f t="shared" si="3"/>
        <v>86.410054933046695</v>
      </c>
      <c r="H20">
        <f t="shared" si="4"/>
        <v>86.410054933046695</v>
      </c>
    </row>
    <row r="21" spans="1:8" x14ac:dyDescent="0.2">
      <c r="A21" s="95">
        <f t="shared" si="5"/>
        <v>7</v>
      </c>
      <c r="B21" s="96">
        <f t="shared" si="8"/>
        <v>3.36</v>
      </c>
      <c r="C21" s="97">
        <f t="shared" si="1"/>
        <v>0.3485485940216278</v>
      </c>
      <c r="D21" s="97">
        <f t="shared" si="6"/>
        <v>0.3485485940216278</v>
      </c>
      <c r="E21" s="97">
        <f t="shared" si="7"/>
        <v>0.3485485940216278</v>
      </c>
      <c r="F21">
        <f t="shared" si="2"/>
        <v>90.255625092187515</v>
      </c>
      <c r="G21">
        <f t="shared" si="3"/>
        <v>90.255625092187515</v>
      </c>
      <c r="H21">
        <f t="shared" si="4"/>
        <v>90.255625092187515</v>
      </c>
    </row>
    <row r="22" spans="1:8" x14ac:dyDescent="0.2">
      <c r="A22" s="95">
        <f t="shared" si="5"/>
        <v>8</v>
      </c>
      <c r="B22" s="96">
        <f t="shared" si="8"/>
        <v>3.84</v>
      </c>
      <c r="C22" s="97">
        <f t="shared" si="1"/>
        <v>0.34314208472790397</v>
      </c>
      <c r="D22" s="97">
        <f t="shared" si="6"/>
        <v>0.34314208472790397</v>
      </c>
      <c r="E22" s="97">
        <f t="shared" si="7"/>
        <v>0.34314208472790397</v>
      </c>
      <c r="F22">
        <f t="shared" si="2"/>
        <v>93.013007640854809</v>
      </c>
      <c r="G22">
        <f t="shared" si="3"/>
        <v>93.013007640854809</v>
      </c>
      <c r="H22">
        <f t="shared" si="4"/>
        <v>93.013007640854809</v>
      </c>
    </row>
    <row r="23" spans="1:8" x14ac:dyDescent="0.2">
      <c r="A23" s="95">
        <f t="shared" si="5"/>
        <v>9</v>
      </c>
      <c r="B23" s="96">
        <f t="shared" si="8"/>
        <v>4.32</v>
      </c>
      <c r="C23" s="97">
        <f t="shared" si="1"/>
        <v>0.33423784124161082</v>
      </c>
      <c r="D23" s="97">
        <f t="shared" si="6"/>
        <v>0.33423784124161082</v>
      </c>
      <c r="E23" s="97">
        <f t="shared" si="7"/>
        <v>0.33423784124161082</v>
      </c>
      <c r="F23">
        <f t="shared" si="2"/>
        <v>94.990128901176234</v>
      </c>
      <c r="G23">
        <f t="shared" si="3"/>
        <v>94.990128901176234</v>
      </c>
      <c r="H23">
        <f t="shared" si="4"/>
        <v>94.990128901176234</v>
      </c>
    </row>
    <row r="24" spans="1:8" x14ac:dyDescent="0.2">
      <c r="A24" s="95">
        <f t="shared" si="5"/>
        <v>10</v>
      </c>
      <c r="B24" s="96">
        <f t="shared" si="8"/>
        <v>4.8000000000000007</v>
      </c>
      <c r="C24" s="97">
        <f t="shared" si="1"/>
        <v>0.32309676926581987</v>
      </c>
      <c r="D24" s="97">
        <f t="shared" si="6"/>
        <v>0.32309676926581987</v>
      </c>
      <c r="E24" s="97">
        <f t="shared" si="7"/>
        <v>0.32309676926581987</v>
      </c>
      <c r="F24">
        <f t="shared" si="2"/>
        <v>96.407780753620244</v>
      </c>
      <c r="G24">
        <f t="shared" si="3"/>
        <v>96.407780753620244</v>
      </c>
      <c r="H24">
        <f t="shared" si="4"/>
        <v>96.407780753620244</v>
      </c>
    </row>
    <row r="25" spans="1:8" x14ac:dyDescent="0.2">
      <c r="A25" s="95">
        <f t="shared" si="5"/>
        <v>11</v>
      </c>
      <c r="B25" s="96">
        <f t="shared" si="8"/>
        <v>5.2800000000000011</v>
      </c>
      <c r="C25" s="97">
        <f t="shared" si="1"/>
        <v>0.31060835062133962</v>
      </c>
      <c r="D25" s="97">
        <f t="shared" si="6"/>
        <v>0.31060835062133962</v>
      </c>
      <c r="E25" s="97">
        <f t="shared" si="7"/>
        <v>0.31060835062133962</v>
      </c>
      <c r="F25">
        <f t="shared" si="2"/>
        <v>97.424277220008562</v>
      </c>
      <c r="G25">
        <f t="shared" si="3"/>
        <v>97.424277220008562</v>
      </c>
      <c r="H25">
        <f t="shared" si="4"/>
        <v>97.424277220008562</v>
      </c>
    </row>
    <row r="26" spans="1:8" x14ac:dyDescent="0.2">
      <c r="A26" s="95">
        <f t="shared" si="5"/>
        <v>12</v>
      </c>
      <c r="B26" s="96">
        <f t="shared" si="8"/>
        <v>5.7600000000000016</v>
      </c>
      <c r="C26" s="97">
        <f t="shared" si="1"/>
        <v>0.29739653435054053</v>
      </c>
      <c r="D26" s="97">
        <f t="shared" si="6"/>
        <v>0.29739653435054053</v>
      </c>
      <c r="E26" s="97">
        <f t="shared" si="7"/>
        <v>0.29739653435054053</v>
      </c>
      <c r="F26">
        <f t="shared" si="2"/>
        <v>98.153133930771915</v>
      </c>
      <c r="G26">
        <f t="shared" si="3"/>
        <v>98.153133930771915</v>
      </c>
      <c r="H26">
        <f t="shared" si="4"/>
        <v>98.153133930771915</v>
      </c>
    </row>
    <row r="27" spans="1:8" x14ac:dyDescent="0.2">
      <c r="A27" s="95">
        <f t="shared" si="5"/>
        <v>13</v>
      </c>
      <c r="B27" s="96">
        <f t="shared" si="8"/>
        <v>6.240000000000002</v>
      </c>
      <c r="C27" s="97">
        <f t="shared" si="1"/>
        <v>0.28389562110041633</v>
      </c>
      <c r="D27" s="97">
        <f t="shared" si="6"/>
        <v>0.28389562110041633</v>
      </c>
      <c r="E27" s="97">
        <f t="shared" si="7"/>
        <v>0.28389562110041633</v>
      </c>
      <c r="F27">
        <f t="shared" si="2"/>
        <v>98.675744802910302</v>
      </c>
      <c r="G27">
        <f t="shared" si="3"/>
        <v>98.675744802910302</v>
      </c>
      <c r="H27">
        <f t="shared" si="4"/>
        <v>98.675744802910302</v>
      </c>
    </row>
    <row r="28" spans="1:8" x14ac:dyDescent="0.2">
      <c r="A28" s="95">
        <f t="shared" si="5"/>
        <v>14</v>
      </c>
      <c r="B28" s="96">
        <f t="shared" si="8"/>
        <v>6.7200000000000024</v>
      </c>
      <c r="C28" s="97">
        <f t="shared" si="1"/>
        <v>0.27040463413217597</v>
      </c>
      <c r="D28" s="97">
        <f t="shared" si="6"/>
        <v>0.27040463413217597</v>
      </c>
      <c r="E28" s="97">
        <f t="shared" si="7"/>
        <v>0.27040463413217597</v>
      </c>
      <c r="F28">
        <f t="shared" si="2"/>
        <v>99.050471576559943</v>
      </c>
      <c r="G28">
        <f t="shared" si="3"/>
        <v>99.050471576559943</v>
      </c>
      <c r="H28">
        <f t="shared" si="4"/>
        <v>99.050471576559943</v>
      </c>
    </row>
    <row r="29" spans="1:8" x14ac:dyDescent="0.2">
      <c r="A29" s="95">
        <f t="shared" si="5"/>
        <v>15</v>
      </c>
      <c r="B29" s="96">
        <f t="shared" si="8"/>
        <v>7.2000000000000028</v>
      </c>
      <c r="C29" s="97">
        <f t="shared" si="1"/>
        <v>0.25712626680383832</v>
      </c>
      <c r="D29" s="97">
        <f t="shared" si="6"/>
        <v>0.25712626680383832</v>
      </c>
      <c r="E29" s="97">
        <f t="shared" si="7"/>
        <v>0.25712626680383832</v>
      </c>
      <c r="F29">
        <f t="shared" si="2"/>
        <v>99.319161269744683</v>
      </c>
      <c r="G29">
        <f t="shared" si="3"/>
        <v>99.319161269744683</v>
      </c>
      <c r="H29">
        <f t="shared" si="4"/>
        <v>99.319161269744683</v>
      </c>
    </row>
    <row r="30" spans="1:8" x14ac:dyDescent="0.2">
      <c r="A30" s="95">
        <f t="shared" si="5"/>
        <v>16</v>
      </c>
      <c r="B30" s="96">
        <f t="shared" si="8"/>
        <v>7.6800000000000033</v>
      </c>
      <c r="C30" s="97">
        <f t="shared" si="1"/>
        <v>0.24419477300092021</v>
      </c>
      <c r="D30" s="97">
        <f t="shared" si="6"/>
        <v>0.24419477300092021</v>
      </c>
      <c r="E30" s="97">
        <f t="shared" si="7"/>
        <v>0.24419477300092021</v>
      </c>
      <c r="F30">
        <f t="shared" si="2"/>
        <v>99.511819377732465</v>
      </c>
      <c r="G30">
        <f t="shared" si="3"/>
        <v>99.511819377732465</v>
      </c>
      <c r="H30">
        <f t="shared" si="4"/>
        <v>99.511819377732465</v>
      </c>
    </row>
    <row r="31" spans="1:8" x14ac:dyDescent="0.2">
      <c r="A31" s="95">
        <f t="shared" si="5"/>
        <v>17</v>
      </c>
      <c r="B31" s="96">
        <f t="shared" si="8"/>
        <v>8.1600000000000037</v>
      </c>
      <c r="C31" s="97">
        <f t="shared" si="1"/>
        <v>0.23169593129060856</v>
      </c>
      <c r="D31" s="97">
        <f t="shared" si="6"/>
        <v>0.23169593129060856</v>
      </c>
      <c r="E31" s="97">
        <f t="shared" si="7"/>
        <v>0.23169593129060856</v>
      </c>
      <c r="F31">
        <f t="shared" si="2"/>
        <v>99.649960689122167</v>
      </c>
      <c r="G31">
        <f t="shared" si="3"/>
        <v>99.649960689122167</v>
      </c>
      <c r="H31">
        <f t="shared" si="4"/>
        <v>99.649960689122167</v>
      </c>
    </row>
    <row r="32" spans="1:8" x14ac:dyDescent="0.2">
      <c r="A32" s="95">
        <f t="shared" si="5"/>
        <v>18</v>
      </c>
      <c r="B32" s="96">
        <f t="shared" si="8"/>
        <v>8.6400000000000041</v>
      </c>
      <c r="C32" s="97">
        <f t="shared" si="1"/>
        <v>0.21968132754914552</v>
      </c>
      <c r="D32" s="97">
        <f t="shared" si="6"/>
        <v>0.21968132754914552</v>
      </c>
      <c r="E32" s="97">
        <f t="shared" si="7"/>
        <v>0.21968132754914552</v>
      </c>
      <c r="F32">
        <f t="shared" si="2"/>
        <v>99.7490119157317</v>
      </c>
      <c r="G32">
        <f t="shared" si="3"/>
        <v>99.7490119157317</v>
      </c>
      <c r="H32">
        <f t="shared" si="4"/>
        <v>99.7490119157317</v>
      </c>
    </row>
    <row r="33" spans="1:8" x14ac:dyDescent="0.2">
      <c r="A33" s="95">
        <f t="shared" si="5"/>
        <v>19</v>
      </c>
      <c r="B33" s="96">
        <f t="shared" si="8"/>
        <v>9.1200000000000045</v>
      </c>
      <c r="C33" s="97">
        <f t="shared" si="1"/>
        <v>0.20817856551235764</v>
      </c>
      <c r="D33" s="97">
        <f t="shared" si="6"/>
        <v>0.20817856551235764</v>
      </c>
      <c r="E33" s="97">
        <f t="shared" si="7"/>
        <v>0.20817856551235764</v>
      </c>
      <c r="F33">
        <f t="shared" si="2"/>
        <v>99.820034446169231</v>
      </c>
      <c r="G33">
        <f t="shared" si="3"/>
        <v>99.820034446169231</v>
      </c>
      <c r="H33">
        <f t="shared" si="4"/>
        <v>99.820034446169231</v>
      </c>
    </row>
    <row r="34" spans="1:8" x14ac:dyDescent="0.2">
      <c r="A34" s="95">
        <f t="shared" si="5"/>
        <v>20</v>
      </c>
      <c r="B34" s="96">
        <f t="shared" si="8"/>
        <v>9.600000000000005</v>
      </c>
      <c r="C34" s="97">
        <f t="shared" si="1"/>
        <v>0.19719855917667989</v>
      </c>
      <c r="D34" s="97">
        <f t="shared" si="6"/>
        <v>0.19719855917667989</v>
      </c>
      <c r="E34" s="97">
        <f t="shared" si="7"/>
        <v>0.19719855917667989</v>
      </c>
      <c r="F34">
        <f t="shared" si="2"/>
        <v>99.870959608859394</v>
      </c>
      <c r="G34">
        <f t="shared" si="3"/>
        <v>99.870959608859394</v>
      </c>
      <c r="H34">
        <f t="shared" si="4"/>
        <v>99.870959608859394</v>
      </c>
    </row>
    <row r="35" spans="1:8" x14ac:dyDescent="0.2">
      <c r="A35" s="95">
        <f t="shared" si="5"/>
        <v>21</v>
      </c>
      <c r="B35" s="96">
        <f t="shared" si="8"/>
        <v>10.080000000000005</v>
      </c>
      <c r="C35" s="97">
        <f t="shared" ref="C35:C98" si="9">C$7*C$11*C$6*(EXP(-C$12*$B35)-EXP(-C$11*$B35))/C$10/(C$11-C$12)</f>
        <v>0.18674073436051156</v>
      </c>
      <c r="D35" s="97">
        <f t="shared" si="6"/>
        <v>0.18674073436051156</v>
      </c>
      <c r="E35" s="97">
        <f t="shared" si="7"/>
        <v>0.18674073436051156</v>
      </c>
      <c r="F35">
        <f t="shared" si="2"/>
        <v>99.907474390563763</v>
      </c>
      <c r="G35">
        <f t="shared" si="3"/>
        <v>99.907474390563763</v>
      </c>
      <c r="H35">
        <f t="shared" si="4"/>
        <v>99.907474390563763</v>
      </c>
    </row>
    <row r="36" spans="1:8" x14ac:dyDescent="0.2">
      <c r="A36" s="95">
        <f t="shared" si="5"/>
        <v>22</v>
      </c>
      <c r="B36" s="96">
        <f t="shared" si="8"/>
        <v>10.560000000000006</v>
      </c>
      <c r="C36" s="97">
        <f t="shared" si="9"/>
        <v>0.17679673254653408</v>
      </c>
      <c r="D36" s="97">
        <f t="shared" si="6"/>
        <v>0.17679673254653408</v>
      </c>
      <c r="E36" s="97">
        <f t="shared" si="7"/>
        <v>0.17679673254653408</v>
      </c>
      <c r="F36">
        <f t="shared" si="2"/>
        <v>99.933656521606338</v>
      </c>
      <c r="G36">
        <f t="shared" si="3"/>
        <v>99.933656521606338</v>
      </c>
      <c r="H36">
        <f t="shared" si="4"/>
        <v>99.933656521606338</v>
      </c>
    </row>
    <row r="37" spans="1:8" x14ac:dyDescent="0.2">
      <c r="A37" s="95">
        <f t="shared" si="5"/>
        <v>23</v>
      </c>
      <c r="B37" s="96">
        <f t="shared" si="8"/>
        <v>11.040000000000006</v>
      </c>
      <c r="C37" s="97">
        <f t="shared" si="9"/>
        <v>0.16735304220985964</v>
      </c>
      <c r="D37" s="97">
        <f t="shared" si="6"/>
        <v>0.16735304220985964</v>
      </c>
      <c r="E37" s="97">
        <f t="shared" si="7"/>
        <v>0.16735304220985964</v>
      </c>
      <c r="F37">
        <f t="shared" si="2"/>
        <v>99.952429849938966</v>
      </c>
      <c r="G37">
        <f t="shared" si="3"/>
        <v>99.952429849938966</v>
      </c>
      <c r="H37">
        <f t="shared" si="4"/>
        <v>99.952429849938966</v>
      </c>
    </row>
    <row r="38" spans="1:8" x14ac:dyDescent="0.2">
      <c r="A38" s="95">
        <f t="shared" si="5"/>
        <v>24</v>
      </c>
      <c r="B38" s="96">
        <f t="shared" si="8"/>
        <v>11.520000000000007</v>
      </c>
      <c r="C38" s="97">
        <f t="shared" si="9"/>
        <v>0.15839286244081435</v>
      </c>
      <c r="D38" s="97">
        <f t="shared" si="6"/>
        <v>0.15839286244081435</v>
      </c>
      <c r="E38" s="97">
        <f t="shared" si="7"/>
        <v>0.15839286244081435</v>
      </c>
      <c r="F38">
        <f t="shared" si="2"/>
        <v>99.965890857223343</v>
      </c>
      <c r="G38">
        <f t="shared" si="3"/>
        <v>99.965890857223343</v>
      </c>
      <c r="H38">
        <f t="shared" si="4"/>
        <v>99.965890857223343</v>
      </c>
    </row>
    <row r="39" spans="1:8" x14ac:dyDescent="0.2">
      <c r="A39" s="95">
        <f t="shared" si="5"/>
        <v>25</v>
      </c>
      <c r="B39" s="96">
        <f t="shared" si="8"/>
        <v>12.000000000000007</v>
      </c>
      <c r="C39" s="97">
        <f t="shared" si="9"/>
        <v>0.14989741734782616</v>
      </c>
      <c r="D39" s="97">
        <f t="shared" si="6"/>
        <v>0.14989741734782616</v>
      </c>
      <c r="E39" s="97">
        <f t="shared" si="7"/>
        <v>0.14989741734782616</v>
      </c>
      <c r="F39">
        <f t="shared" si="2"/>
        <v>99.975542780094955</v>
      </c>
      <c r="G39">
        <f t="shared" si="3"/>
        <v>99.975542780094955</v>
      </c>
      <c r="H39">
        <f t="shared" si="4"/>
        <v>99.975542780094955</v>
      </c>
    </row>
    <row r="40" spans="1:8" x14ac:dyDescent="0.2">
      <c r="A40" s="95">
        <f t="shared" si="5"/>
        <v>26</v>
      </c>
      <c r="B40" s="96">
        <f t="shared" si="8"/>
        <v>12.480000000000008</v>
      </c>
      <c r="C40" s="97">
        <f t="shared" si="9"/>
        <v>0.14184687783344982</v>
      </c>
      <c r="D40" s="97">
        <f t="shared" si="6"/>
        <v>0.14184687783344982</v>
      </c>
      <c r="E40" s="97">
        <f t="shared" si="7"/>
        <v>0.14184687783344982</v>
      </c>
      <c r="F40">
        <f t="shared" si="2"/>
        <v>99.982463481729809</v>
      </c>
      <c r="G40">
        <f t="shared" si="3"/>
        <v>99.982463481729809</v>
      </c>
      <c r="H40">
        <f t="shared" si="4"/>
        <v>99.982463481729809</v>
      </c>
    </row>
    <row r="41" spans="1:8" x14ac:dyDescent="0.2">
      <c r="A41" s="95">
        <f t="shared" si="5"/>
        <v>27</v>
      </c>
      <c r="B41" s="96">
        <f t="shared" si="8"/>
        <v>12.960000000000008</v>
      </c>
      <c r="C41" s="97">
        <f t="shared" si="9"/>
        <v>0.13422100296155828</v>
      </c>
      <c r="D41" s="97">
        <f t="shared" si="6"/>
        <v>0.13422100296155828</v>
      </c>
      <c r="E41" s="97">
        <f t="shared" si="7"/>
        <v>0.13422100296155828</v>
      </c>
      <c r="F41">
        <f t="shared" si="2"/>
        <v>99.987425820504754</v>
      </c>
      <c r="G41">
        <f t="shared" si="3"/>
        <v>99.987425820504754</v>
      </c>
      <c r="H41">
        <f t="shared" si="4"/>
        <v>99.987425820504754</v>
      </c>
    </row>
    <row r="42" spans="1:8" x14ac:dyDescent="0.2">
      <c r="A42" s="95">
        <f t="shared" si="5"/>
        <v>28</v>
      </c>
      <c r="B42" s="96">
        <f t="shared" si="8"/>
        <v>13.440000000000008</v>
      </c>
      <c r="C42" s="97">
        <f t="shared" si="9"/>
        <v>0.12699958131902803</v>
      </c>
      <c r="D42" s="97">
        <f t="shared" si="6"/>
        <v>0.12699958131902803</v>
      </c>
      <c r="E42" s="97">
        <f t="shared" si="7"/>
        <v>0.12699958131902803</v>
      </c>
      <c r="F42">
        <f t="shared" si="2"/>
        <v>99.990983957730791</v>
      </c>
      <c r="G42">
        <f t="shared" si="3"/>
        <v>99.990983957730791</v>
      </c>
      <c r="H42">
        <f t="shared" si="4"/>
        <v>99.990983957730791</v>
      </c>
    </row>
    <row r="43" spans="1:8" x14ac:dyDescent="0.2">
      <c r="A43" s="95">
        <f t="shared" si="5"/>
        <v>29</v>
      </c>
      <c r="B43" s="96">
        <f t="shared" si="8"/>
        <v>13.920000000000009</v>
      </c>
      <c r="C43" s="97">
        <f t="shared" si="9"/>
        <v>0.12016272996644997</v>
      </c>
      <c r="D43" s="97">
        <f t="shared" si="6"/>
        <v>0.12016272996644997</v>
      </c>
      <c r="E43" s="97">
        <f t="shared" si="7"/>
        <v>0.12016272996644997</v>
      </c>
      <c r="F43">
        <f t="shared" si="2"/>
        <v>99.993535242738432</v>
      </c>
      <c r="G43">
        <f t="shared" si="3"/>
        <v>99.993535242738432</v>
      </c>
      <c r="H43">
        <f t="shared" si="4"/>
        <v>99.993535242738432</v>
      </c>
    </row>
    <row r="44" spans="1:8" x14ac:dyDescent="0.2">
      <c r="A44" s="95">
        <f t="shared" si="5"/>
        <v>30</v>
      </c>
      <c r="B44" s="96">
        <f t="shared" si="8"/>
        <v>14.400000000000009</v>
      </c>
      <c r="C44" s="97">
        <f t="shared" si="9"/>
        <v>0.11369109222091794</v>
      </c>
      <c r="D44" s="97">
        <f t="shared" si="6"/>
        <v>0.11369109222091794</v>
      </c>
      <c r="E44" s="97">
        <f t="shared" si="7"/>
        <v>0.11369109222091794</v>
      </c>
      <c r="F44">
        <f t="shared" si="2"/>
        <v>99.995364586233848</v>
      </c>
      <c r="G44">
        <f t="shared" si="3"/>
        <v>99.995364586233848</v>
      </c>
      <c r="H44">
        <f t="shared" si="4"/>
        <v>99.995364586233848</v>
      </c>
    </row>
    <row r="45" spans="1:8" x14ac:dyDescent="0.2">
      <c r="A45" s="95">
        <f t="shared" si="5"/>
        <v>31</v>
      </c>
      <c r="B45" s="96">
        <f t="shared" si="8"/>
        <v>14.88000000000001</v>
      </c>
      <c r="C45" s="97">
        <f t="shared" si="9"/>
        <v>0.1075659637923744</v>
      </c>
      <c r="D45" s="97">
        <f t="shared" si="6"/>
        <v>0.1075659637923744</v>
      </c>
      <c r="E45" s="97">
        <f t="shared" si="7"/>
        <v>0.1075659637923744</v>
      </c>
      <c r="F45">
        <f t="shared" si="2"/>
        <v>99.996676277250003</v>
      </c>
      <c r="G45">
        <f t="shared" si="3"/>
        <v>99.996676277250003</v>
      </c>
      <c r="H45">
        <f t="shared" si="4"/>
        <v>99.996676277250003</v>
      </c>
    </row>
    <row r="46" spans="1:8" x14ac:dyDescent="0.2">
      <c r="A46" s="95">
        <f t="shared" si="5"/>
        <v>32</v>
      </c>
      <c r="B46" s="96">
        <f t="shared" si="8"/>
        <v>15.36000000000001</v>
      </c>
      <c r="C46" s="97">
        <f t="shared" si="9"/>
        <v>0.10176936839304623</v>
      </c>
      <c r="D46" s="97">
        <f t="shared" si="6"/>
        <v>0.10176936839304623</v>
      </c>
      <c r="E46" s="97">
        <f t="shared" si="7"/>
        <v>0.10176936839304623</v>
      </c>
      <c r="F46">
        <f t="shared" si="2"/>
        <v>99.997616796800429</v>
      </c>
      <c r="G46">
        <f t="shared" si="3"/>
        <v>99.997616796800429</v>
      </c>
      <c r="H46">
        <f t="shared" si="4"/>
        <v>99.997616796800429</v>
      </c>
    </row>
    <row r="47" spans="1:8" x14ac:dyDescent="0.2">
      <c r="A47" s="95">
        <f t="shared" si="5"/>
        <v>33</v>
      </c>
      <c r="B47" s="96">
        <f t="shared" si="8"/>
        <v>15.840000000000011</v>
      </c>
      <c r="C47" s="97">
        <f t="shared" si="9"/>
        <v>9.6284097917666719E-2</v>
      </c>
      <c r="D47" s="97">
        <f t="shared" si="6"/>
        <v>9.6284097917666719E-2</v>
      </c>
      <c r="E47" s="97">
        <f t="shared" si="7"/>
        <v>9.6284097917666719E-2</v>
      </c>
      <c r="F47">
        <f t="shared" si="2"/>
        <v>99.998291175913977</v>
      </c>
      <c r="G47">
        <f t="shared" si="3"/>
        <v>99.998291175913977</v>
      </c>
      <c r="H47">
        <f t="shared" si="4"/>
        <v>99.998291175913977</v>
      </c>
    </row>
    <row r="48" spans="1:8" x14ac:dyDescent="0.2">
      <c r="A48" s="95">
        <f t="shared" ref="A48:A79" si="10">A47+1</f>
        <v>34</v>
      </c>
      <c r="B48" s="96">
        <f t="shared" si="8"/>
        <v>16.320000000000011</v>
      </c>
      <c r="C48" s="97">
        <f t="shared" si="9"/>
        <v>9.1093727976813907E-2</v>
      </c>
      <c r="D48" s="97">
        <f t="shared" si="6"/>
        <v>9.1093727976813907E-2</v>
      </c>
      <c r="E48" s="97">
        <f t="shared" si="7"/>
        <v>9.1093727976813907E-2</v>
      </c>
      <c r="F48">
        <f t="shared" si="2"/>
        <v>99.998774724808399</v>
      </c>
      <c r="G48">
        <f t="shared" si="3"/>
        <v>99.998774724808399</v>
      </c>
      <c r="H48">
        <f t="shared" si="4"/>
        <v>99.998774724808399</v>
      </c>
    </row>
    <row r="49" spans="1:8" x14ac:dyDescent="0.2">
      <c r="A49" s="95">
        <f t="shared" si="10"/>
        <v>35</v>
      </c>
      <c r="B49" s="96">
        <f t="shared" si="8"/>
        <v>16.800000000000011</v>
      </c>
      <c r="C49" s="97">
        <f t="shared" si="9"/>
        <v>8.6182616473781642E-2</v>
      </c>
      <c r="D49" s="97">
        <f t="shared" si="6"/>
        <v>8.6182616473781642E-2</v>
      </c>
      <c r="E49" s="97">
        <f t="shared" si="7"/>
        <v>8.6182616473781642E-2</v>
      </c>
      <c r="F49">
        <f t="shared" si="2"/>
        <v>99.999121443039442</v>
      </c>
      <c r="G49">
        <f t="shared" si="3"/>
        <v>99.999121443039442</v>
      </c>
      <c r="H49">
        <f t="shared" si="4"/>
        <v>99.999121443039442</v>
      </c>
    </row>
    <row r="50" spans="1:8" x14ac:dyDescent="0.2">
      <c r="A50" s="95">
        <f t="shared" si="10"/>
        <v>36</v>
      </c>
      <c r="B50" s="96">
        <f t="shared" si="8"/>
        <v>17.280000000000012</v>
      </c>
      <c r="C50" s="97">
        <f t="shared" si="9"/>
        <v>8.1535890700613053E-2</v>
      </c>
      <c r="D50" s="97">
        <f t="shared" si="6"/>
        <v>8.1535890700613053E-2</v>
      </c>
      <c r="E50" s="97">
        <f t="shared" si="7"/>
        <v>8.1535890700613053E-2</v>
      </c>
      <c r="F50">
        <f t="shared" si="2"/>
        <v>99.999370049815553</v>
      </c>
      <c r="G50">
        <f t="shared" si="3"/>
        <v>99.999370049815553</v>
      </c>
      <c r="H50">
        <f t="shared" si="4"/>
        <v>99.999370049815553</v>
      </c>
    </row>
    <row r="51" spans="1:8" x14ac:dyDescent="0.2">
      <c r="A51" s="95">
        <f t="shared" si="10"/>
        <v>37</v>
      </c>
      <c r="B51" s="96">
        <f t="shared" si="8"/>
        <v>17.760000000000012</v>
      </c>
      <c r="C51" s="97">
        <f t="shared" si="9"/>
        <v>7.7139426842942393E-2</v>
      </c>
      <c r="D51" s="97">
        <f t="shared" si="6"/>
        <v>7.7139426842942393E-2</v>
      </c>
      <c r="E51" s="97">
        <f t="shared" si="7"/>
        <v>7.7139426842942393E-2</v>
      </c>
      <c r="F51">
        <f t="shared" si="2"/>
        <v>99.999548307904092</v>
      </c>
      <c r="G51">
        <f t="shared" si="3"/>
        <v>99.999548307904092</v>
      </c>
      <c r="H51">
        <f t="shared" si="4"/>
        <v>99.999548307904092</v>
      </c>
    </row>
    <row r="52" spans="1:8" x14ac:dyDescent="0.2">
      <c r="A52" s="95">
        <f t="shared" si="10"/>
        <v>38</v>
      </c>
      <c r="B52" s="96">
        <f t="shared" si="8"/>
        <v>18.240000000000013</v>
      </c>
      <c r="C52" s="97">
        <f t="shared" si="9"/>
        <v>7.2979824648067432E-2</v>
      </c>
      <c r="D52" s="97">
        <f t="shared" si="6"/>
        <v>7.2979824648067432E-2</v>
      </c>
      <c r="E52" s="97">
        <f t="shared" si="7"/>
        <v>7.2979824648067432E-2</v>
      </c>
      <c r="F52">
        <f t="shared" si="2"/>
        <v>99.999676123994348</v>
      </c>
      <c r="G52">
        <f t="shared" si="3"/>
        <v>99.999676123994348</v>
      </c>
      <c r="H52">
        <f t="shared" si="4"/>
        <v>99.999676123994348</v>
      </c>
    </row>
    <row r="53" spans="1:8" x14ac:dyDescent="0.2">
      <c r="A53" s="95">
        <f t="shared" si="10"/>
        <v>39</v>
      </c>
      <c r="B53" s="96">
        <f t="shared" si="8"/>
        <v>18.720000000000013</v>
      </c>
      <c r="C53" s="97">
        <f t="shared" si="9"/>
        <v>6.9044379198551595E-2</v>
      </c>
      <c r="D53" s="97">
        <f t="shared" si="6"/>
        <v>6.9044379198551595E-2</v>
      </c>
      <c r="E53" s="97">
        <f t="shared" si="7"/>
        <v>6.9044379198551595E-2</v>
      </c>
      <c r="F53">
        <f t="shared" si="2"/>
        <v>99.999767771745425</v>
      </c>
      <c r="G53">
        <f t="shared" si="3"/>
        <v>99.999767771745425</v>
      </c>
      <c r="H53">
        <f t="shared" si="4"/>
        <v>99.999767771745425</v>
      </c>
    </row>
    <row r="54" spans="1:8" x14ac:dyDescent="0.2">
      <c r="A54" s="95">
        <f t="shared" si="10"/>
        <v>40</v>
      </c>
      <c r="B54" s="96">
        <f t="shared" si="8"/>
        <v>19.200000000000014</v>
      </c>
      <c r="C54" s="97">
        <f t="shared" si="9"/>
        <v>6.5321051153101314E-2</v>
      </c>
      <c r="D54" s="97">
        <f t="shared" si="6"/>
        <v>6.5321051153101314E-2</v>
      </c>
      <c r="E54" s="97">
        <f t="shared" si="7"/>
        <v>6.5321051153101314E-2</v>
      </c>
      <c r="F54">
        <f t="shared" si="2"/>
        <v>99.999833485774545</v>
      </c>
      <c r="G54">
        <f t="shared" si="3"/>
        <v>99.999833485774545</v>
      </c>
      <c r="H54">
        <f t="shared" si="4"/>
        <v>99.999833485774545</v>
      </c>
    </row>
    <row r="55" spans="1:8" x14ac:dyDescent="0.2">
      <c r="A55" s="95">
        <f t="shared" si="10"/>
        <v>41</v>
      </c>
      <c r="B55" s="96">
        <f t="shared" si="8"/>
        <v>19.680000000000014</v>
      </c>
      <c r="C55" s="97">
        <f t="shared" si="9"/>
        <v>6.1798436401862007E-2</v>
      </c>
      <c r="D55" s="97">
        <f t="shared" si="6"/>
        <v>6.1798436401862007E-2</v>
      </c>
      <c r="E55" s="97">
        <f t="shared" si="7"/>
        <v>6.1798436401862007E-2</v>
      </c>
      <c r="F55">
        <f t="shared" si="2"/>
        <v>99.999880604591681</v>
      </c>
      <c r="G55">
        <f t="shared" si="3"/>
        <v>99.999880604591681</v>
      </c>
      <c r="H55">
        <f t="shared" si="4"/>
        <v>99.999880604591681</v>
      </c>
    </row>
    <row r="56" spans="1:8" x14ac:dyDescent="0.2">
      <c r="A56" s="95">
        <f t="shared" si="10"/>
        <v>42</v>
      </c>
      <c r="B56" s="96">
        <f t="shared" si="8"/>
        <v>20.160000000000014</v>
      </c>
      <c r="C56" s="97">
        <f t="shared" si="9"/>
        <v>5.8465735787570736E-2</v>
      </c>
      <c r="D56" s="97">
        <f t="shared" si="6"/>
        <v>5.8465735787570736E-2</v>
      </c>
      <c r="E56" s="97">
        <f t="shared" si="7"/>
        <v>5.8465735787570736E-2</v>
      </c>
      <c r="F56">
        <f t="shared" si="2"/>
        <v>99.99991439011599</v>
      </c>
      <c r="G56">
        <f t="shared" si="3"/>
        <v>99.99991439011599</v>
      </c>
      <c r="H56">
        <f t="shared" si="4"/>
        <v>99.99991439011599</v>
      </c>
    </row>
    <row r="57" spans="1:8" x14ac:dyDescent="0.2">
      <c r="A57" s="95">
        <f t="shared" si="10"/>
        <v>43</v>
      </c>
      <c r="B57" s="96">
        <f t="shared" si="8"/>
        <v>20.640000000000015</v>
      </c>
      <c r="C57" s="97">
        <f t="shared" si="9"/>
        <v>5.531272533346919E-2</v>
      </c>
      <c r="D57" s="97">
        <f t="shared" si="6"/>
        <v>5.531272533346919E-2</v>
      </c>
      <c r="E57" s="97">
        <f t="shared" si="7"/>
        <v>5.531272533346919E-2</v>
      </c>
      <c r="F57">
        <f t="shared" si="2"/>
        <v>99.999938615292294</v>
      </c>
      <c r="G57">
        <f t="shared" si="3"/>
        <v>99.999938615292294</v>
      </c>
      <c r="H57">
        <f t="shared" si="4"/>
        <v>99.999938615292294</v>
      </c>
    </row>
    <row r="58" spans="1:8" x14ac:dyDescent="0.2">
      <c r="A58" s="95">
        <f t="shared" si="10"/>
        <v>44</v>
      </c>
      <c r="B58" s="96">
        <f t="shared" si="8"/>
        <v>21.120000000000015</v>
      </c>
      <c r="C58" s="97">
        <f t="shared" si="9"/>
        <v>5.2329727269333243E-2</v>
      </c>
      <c r="D58" s="97">
        <f t="shared" si="6"/>
        <v>5.2329727269333243E-2</v>
      </c>
      <c r="E58" s="97">
        <f t="shared" si="7"/>
        <v>5.2329727269333243E-2</v>
      </c>
      <c r="F58">
        <f t="shared" si="2"/>
        <v>99.999955985428741</v>
      </c>
      <c r="G58">
        <f t="shared" si="3"/>
        <v>99.999955985428741</v>
      </c>
      <c r="H58">
        <f t="shared" si="4"/>
        <v>99.999955985428741</v>
      </c>
    </row>
    <row r="59" spans="1:8" x14ac:dyDescent="0.2">
      <c r="A59" s="95">
        <f t="shared" si="10"/>
        <v>45</v>
      </c>
      <c r="B59" s="96">
        <f t="shared" si="8"/>
        <v>21.600000000000016</v>
      </c>
      <c r="C59" s="97">
        <f t="shared" si="9"/>
        <v>4.9507582041083992E-2</v>
      </c>
      <c r="D59" s="97">
        <f t="shared" si="6"/>
        <v>4.9507582041083992E-2</v>
      </c>
      <c r="E59" s="97">
        <f t="shared" si="7"/>
        <v>4.9507582041083992E-2</v>
      </c>
      <c r="F59">
        <f t="shared" si="2"/>
        <v>99.999968440307768</v>
      </c>
      <c r="G59">
        <f t="shared" si="3"/>
        <v>99.999968440307768</v>
      </c>
      <c r="H59">
        <f t="shared" si="4"/>
        <v>99.999968440307768</v>
      </c>
    </row>
    <row r="60" spans="1:8" x14ac:dyDescent="0.2">
      <c r="A60" s="95">
        <f t="shared" si="10"/>
        <v>46</v>
      </c>
      <c r="B60" s="96">
        <f t="shared" si="8"/>
        <v>22.080000000000016</v>
      </c>
      <c r="C60" s="97">
        <f t="shared" si="9"/>
        <v>4.6837621414780303E-2</v>
      </c>
      <c r="D60" s="97">
        <f t="shared" si="6"/>
        <v>4.6837621414780303E-2</v>
      </c>
      <c r="E60" s="97">
        <f t="shared" si="7"/>
        <v>4.6837621414780303E-2</v>
      </c>
      <c r="F60">
        <f t="shared" si="2"/>
        <v>99.999977370808239</v>
      </c>
      <c r="G60">
        <f t="shared" si="3"/>
        <v>99.999977370808239</v>
      </c>
      <c r="H60">
        <f t="shared" si="4"/>
        <v>99.999977370808239</v>
      </c>
    </row>
    <row r="61" spans="1:8" x14ac:dyDescent="0.2">
      <c r="A61" s="95">
        <f t="shared" si="10"/>
        <v>47</v>
      </c>
      <c r="B61" s="96">
        <f t="shared" si="8"/>
        <v>22.560000000000016</v>
      </c>
      <c r="C61" s="97">
        <f t="shared" si="9"/>
        <v>4.4311642733454316E-2</v>
      </c>
      <c r="D61" s="97">
        <f t="shared" si="6"/>
        <v>4.4311642733454316E-2</v>
      </c>
      <c r="E61" s="97">
        <f t="shared" si="7"/>
        <v>4.4311642733454316E-2</v>
      </c>
      <c r="F61">
        <f t="shared" si="2"/>
        <v>99.999983774229591</v>
      </c>
      <c r="G61">
        <f t="shared" si="3"/>
        <v>99.999983774229591</v>
      </c>
      <c r="H61">
        <f t="shared" si="4"/>
        <v>99.999983774229591</v>
      </c>
    </row>
    <row r="62" spans="1:8" x14ac:dyDescent="0.2">
      <c r="A62" s="95">
        <f t="shared" si="10"/>
        <v>48</v>
      </c>
      <c r="B62" s="96">
        <f t="shared" si="8"/>
        <v>23.040000000000017</v>
      </c>
      <c r="C62" s="97">
        <f t="shared" si="9"/>
        <v>4.192188434885382E-2</v>
      </c>
      <c r="D62" s="97">
        <f t="shared" si="6"/>
        <v>4.192188434885382E-2</v>
      </c>
      <c r="E62" s="97">
        <f t="shared" si="7"/>
        <v>4.192188434885382E-2</v>
      </c>
      <c r="F62">
        <f t="shared" si="2"/>
        <v>99.999988365663796</v>
      </c>
      <c r="G62">
        <f t="shared" si="3"/>
        <v>99.999988365663796</v>
      </c>
      <c r="H62">
        <f t="shared" si="4"/>
        <v>99.999988365663796</v>
      </c>
    </row>
    <row r="63" spans="1:8" x14ac:dyDescent="0.2">
      <c r="A63" s="95">
        <f t="shared" si="10"/>
        <v>49</v>
      </c>
      <c r="B63" s="96">
        <f t="shared" si="8"/>
        <v>23.520000000000017</v>
      </c>
      <c r="C63" s="97">
        <f t="shared" si="9"/>
        <v>3.9661002225128653E-2</v>
      </c>
      <c r="D63" s="97">
        <f t="shared" si="6"/>
        <v>3.9661002225128653E-2</v>
      </c>
      <c r="E63" s="97">
        <f t="shared" si="7"/>
        <v>3.9661002225128653E-2</v>
      </c>
      <c r="F63">
        <f t="shared" si="2"/>
        <v>99.99999165785195</v>
      </c>
      <c r="G63">
        <f t="shared" si="3"/>
        <v>99.99999165785195</v>
      </c>
      <c r="H63">
        <f t="shared" si="4"/>
        <v>99.99999165785195</v>
      </c>
    </row>
    <row r="64" spans="1:8" x14ac:dyDescent="0.2">
      <c r="A64" s="95">
        <f t="shared" si="10"/>
        <v>50</v>
      </c>
      <c r="B64" s="96">
        <f t="shared" si="8"/>
        <v>24.000000000000018</v>
      </c>
      <c r="C64" s="97">
        <f t="shared" si="9"/>
        <v>3.7522047694566053E-2</v>
      </c>
      <c r="D64" s="97">
        <f t="shared" si="6"/>
        <v>3.7522047694566053E-2</v>
      </c>
      <c r="E64" s="97">
        <f t="shared" si="7"/>
        <v>3.7522047694566053E-2</v>
      </c>
      <c r="F64">
        <f t="shared" si="2"/>
        <v>99.999994018443942</v>
      </c>
      <c r="G64">
        <f t="shared" si="3"/>
        <v>99.999994018443942</v>
      </c>
      <c r="H64">
        <f t="shared" si="4"/>
        <v>99.999994018443942</v>
      </c>
    </row>
    <row r="65" spans="1:8" x14ac:dyDescent="0.2">
      <c r="A65" s="95">
        <f t="shared" si="10"/>
        <v>51</v>
      </c>
      <c r="B65" s="96">
        <f t="shared" si="8"/>
        <v>24.480000000000018</v>
      </c>
      <c r="C65" s="97">
        <f t="shared" si="9"/>
        <v>3.5498446334297766E-2</v>
      </c>
      <c r="D65" s="97">
        <f t="shared" si="6"/>
        <v>3.5498446334297766E-2</v>
      </c>
      <c r="E65" s="97">
        <f t="shared" si="7"/>
        <v>3.5498446334297766E-2</v>
      </c>
      <c r="F65">
        <f t="shared" si="2"/>
        <v>99.999995711055163</v>
      </c>
      <c r="G65">
        <f t="shared" si="3"/>
        <v>99.999995711055163</v>
      </c>
      <c r="H65">
        <f t="shared" si="4"/>
        <v>99.999995711055163</v>
      </c>
    </row>
    <row r="66" spans="1:8" x14ac:dyDescent="0.2">
      <c r="A66" s="95">
        <f t="shared" si="10"/>
        <v>52</v>
      </c>
      <c r="B66" s="96">
        <f t="shared" si="8"/>
        <v>24.960000000000019</v>
      </c>
      <c r="C66" s="97">
        <f t="shared" si="9"/>
        <v>3.3583977925789946E-2</v>
      </c>
      <c r="D66" s="97">
        <f t="shared" si="6"/>
        <v>3.3583977925789946E-2</v>
      </c>
      <c r="E66" s="97">
        <f t="shared" si="7"/>
        <v>3.3583977925789946E-2</v>
      </c>
      <c r="F66">
        <f t="shared" si="2"/>
        <v>99.999996924705272</v>
      </c>
      <c r="G66">
        <f t="shared" si="3"/>
        <v>99.999996924705272</v>
      </c>
      <c r="H66">
        <f t="shared" si="4"/>
        <v>99.999996924705272</v>
      </c>
    </row>
    <row r="67" spans="1:8" x14ac:dyDescent="0.2">
      <c r="A67" s="95">
        <f t="shared" si="10"/>
        <v>53</v>
      </c>
      <c r="B67" s="96">
        <f t="shared" si="8"/>
        <v>25.440000000000019</v>
      </c>
      <c r="C67" s="97">
        <f t="shared" si="9"/>
        <v>3.1772757454686072E-2</v>
      </c>
      <c r="D67" s="97">
        <f t="shared" si="6"/>
        <v>3.1772757454686072E-2</v>
      </c>
      <c r="E67" s="97">
        <f t="shared" si="7"/>
        <v>3.1772757454686072E-2</v>
      </c>
      <c r="F67">
        <f t="shared" si="2"/>
        <v>99.999997794926713</v>
      </c>
      <c r="G67">
        <f t="shared" si="3"/>
        <v>99.999997794926713</v>
      </c>
      <c r="H67">
        <f t="shared" si="4"/>
        <v>99.999997794926713</v>
      </c>
    </row>
    <row r="68" spans="1:8" x14ac:dyDescent="0.2">
      <c r="A68" s="95">
        <f t="shared" si="10"/>
        <v>54</v>
      </c>
      <c r="B68" s="96">
        <f t="shared" si="8"/>
        <v>25.920000000000019</v>
      </c>
      <c r="C68" s="97">
        <f t="shared" si="9"/>
        <v>3.0059217106343142E-2</v>
      </c>
      <c r="D68" s="97">
        <f t="shared" si="6"/>
        <v>3.0059217106343142E-2</v>
      </c>
      <c r="E68" s="97">
        <f t="shared" si="7"/>
        <v>3.0059217106343142E-2</v>
      </c>
      <c r="F68">
        <f t="shared" si="2"/>
        <v>99.999998418900105</v>
      </c>
      <c r="G68">
        <f t="shared" si="3"/>
        <v>99.999998418900105</v>
      </c>
      <c r="H68">
        <f t="shared" si="4"/>
        <v>99.999998418900105</v>
      </c>
    </row>
    <row r="69" spans="1:8" x14ac:dyDescent="0.2">
      <c r="A69" s="95">
        <f t="shared" si="10"/>
        <v>55</v>
      </c>
      <c r="B69" s="96">
        <f t="shared" si="8"/>
        <v>26.40000000000002</v>
      </c>
      <c r="C69" s="97">
        <f t="shared" si="9"/>
        <v>2.8438089211570958E-2</v>
      </c>
      <c r="D69" s="97">
        <f t="shared" si="6"/>
        <v>2.8438089211570958E-2</v>
      </c>
      <c r="E69" s="97">
        <f t="shared" si="7"/>
        <v>2.8438089211570958E-2</v>
      </c>
      <c r="F69">
        <f t="shared" si="2"/>
        <v>99.999998866306669</v>
      </c>
      <c r="G69">
        <f t="shared" si="3"/>
        <v>99.999998866306669</v>
      </c>
      <c r="H69">
        <f t="shared" si="4"/>
        <v>99.999998866306669</v>
      </c>
    </row>
    <row r="70" spans="1:8" x14ac:dyDescent="0.2">
      <c r="A70" s="95">
        <f t="shared" si="10"/>
        <v>56</v>
      </c>
      <c r="B70" s="96">
        <f t="shared" si="8"/>
        <v>26.88000000000002</v>
      </c>
      <c r="C70" s="97">
        <f t="shared" si="9"/>
        <v>2.6904390097214213E-2</v>
      </c>
      <c r="D70" s="97">
        <f t="shared" si="6"/>
        <v>2.6904390097214213E-2</v>
      </c>
      <c r="E70" s="97">
        <f t="shared" si="7"/>
        <v>2.6904390097214213E-2</v>
      </c>
      <c r="F70">
        <f t="shared" si="2"/>
        <v>99.999999187109822</v>
      </c>
      <c r="G70">
        <f t="shared" si="3"/>
        <v>99.999999187109822</v>
      </c>
      <c r="H70">
        <f t="shared" si="4"/>
        <v>99.999999187109822</v>
      </c>
    </row>
    <row r="71" spans="1:8" x14ac:dyDescent="0.2">
      <c r="A71" s="95">
        <f t="shared" si="10"/>
        <v>57</v>
      </c>
      <c r="B71" s="96">
        <f t="shared" si="8"/>
        <v>27.360000000000021</v>
      </c>
      <c r="C71" s="97">
        <f t="shared" si="9"/>
        <v>2.5453404796998688E-2</v>
      </c>
      <c r="D71" s="97">
        <f t="shared" si="6"/>
        <v>2.5453404796998688E-2</v>
      </c>
      <c r="E71" s="97">
        <f t="shared" si="7"/>
        <v>2.5453404796998688E-2</v>
      </c>
      <c r="F71">
        <f t="shared" si="2"/>
        <v>99.999999417134759</v>
      </c>
      <c r="G71">
        <f t="shared" si="3"/>
        <v>99.999999417134759</v>
      </c>
      <c r="H71">
        <f t="shared" si="4"/>
        <v>99.999999417134759</v>
      </c>
    </row>
    <row r="72" spans="1:8" x14ac:dyDescent="0.2">
      <c r="A72" s="95">
        <f t="shared" si="10"/>
        <v>58</v>
      </c>
      <c r="B72" s="96">
        <f t="shared" si="8"/>
        <v>27.840000000000021</v>
      </c>
      <c r="C72" s="97">
        <f t="shared" si="9"/>
        <v>2.4080672579272336E-2</v>
      </c>
      <c r="D72" s="97">
        <f t="shared" si="6"/>
        <v>2.4080672579272336E-2</v>
      </c>
      <c r="E72" s="97">
        <f t="shared" si="7"/>
        <v>2.4080672579272336E-2</v>
      </c>
      <c r="F72">
        <f t="shared" si="2"/>
        <v>99.999999582069137</v>
      </c>
      <c r="G72">
        <f t="shared" si="3"/>
        <v>99.999999582069137</v>
      </c>
      <c r="H72">
        <f t="shared" si="4"/>
        <v>99.999999582069137</v>
      </c>
    </row>
    <row r="73" spans="1:8" x14ac:dyDescent="0.2">
      <c r="A73" s="95">
        <f t="shared" si="10"/>
        <v>59</v>
      </c>
      <c r="B73" s="96">
        <f t="shared" si="8"/>
        <v>28.320000000000022</v>
      </c>
      <c r="C73" s="97">
        <f t="shared" si="9"/>
        <v>2.2781973249754953E-2</v>
      </c>
      <c r="D73" s="97">
        <f t="shared" si="6"/>
        <v>2.2781973249754953E-2</v>
      </c>
      <c r="E73" s="97">
        <f t="shared" si="7"/>
        <v>2.2781973249754953E-2</v>
      </c>
      <c r="F73">
        <f t="shared" si="2"/>
        <v>99.999999700331756</v>
      </c>
      <c r="G73">
        <f t="shared" si="3"/>
        <v>99.999999700331756</v>
      </c>
      <c r="H73">
        <f t="shared" si="4"/>
        <v>99.999999700331756</v>
      </c>
    </row>
    <row r="74" spans="1:8" x14ac:dyDescent="0.2">
      <c r="A74" s="95">
        <f t="shared" si="10"/>
        <v>60</v>
      </c>
      <c r="B74" s="96">
        <f t="shared" si="8"/>
        <v>28.800000000000022</v>
      </c>
      <c r="C74" s="97">
        <f t="shared" si="9"/>
        <v>2.1553314189054842E-2</v>
      </c>
      <c r="D74" s="97">
        <f t="shared" si="6"/>
        <v>2.1553314189054842E-2</v>
      </c>
      <c r="E74" s="97">
        <f t="shared" si="7"/>
        <v>2.1553314189054842E-2</v>
      </c>
      <c r="F74">
        <f t="shared" si="2"/>
        <v>99.99999978512939</v>
      </c>
      <c r="G74">
        <f t="shared" si="3"/>
        <v>99.99999978512939</v>
      </c>
      <c r="H74">
        <f t="shared" si="4"/>
        <v>99.99999978512939</v>
      </c>
    </row>
    <row r="75" spans="1:8" x14ac:dyDescent="0.2">
      <c r="A75" s="95">
        <f t="shared" si="10"/>
        <v>61</v>
      </c>
      <c r="B75" s="96">
        <f t="shared" si="8"/>
        <v>29.280000000000022</v>
      </c>
      <c r="C75" s="97">
        <f t="shared" si="9"/>
        <v>2.0390918086441456E-2</v>
      </c>
      <c r="D75" s="97">
        <f t="shared" si="6"/>
        <v>2.0390918086441456E-2</v>
      </c>
      <c r="E75" s="97">
        <f t="shared" si="7"/>
        <v>2.0390918086441456E-2</v>
      </c>
      <c r="F75">
        <f t="shared" si="2"/>
        <v>99.999999845931697</v>
      </c>
      <c r="G75">
        <f t="shared" si="3"/>
        <v>99.999999845931697</v>
      </c>
      <c r="H75">
        <f t="shared" si="4"/>
        <v>99.999999845931697</v>
      </c>
    </row>
    <row r="76" spans="1:8" x14ac:dyDescent="0.2">
      <c r="A76" s="95">
        <f t="shared" si="10"/>
        <v>62</v>
      </c>
      <c r="B76" s="96">
        <f t="shared" si="8"/>
        <v>29.760000000000023</v>
      </c>
      <c r="C76" s="97">
        <f t="shared" si="9"/>
        <v>1.9291211333123635E-2</v>
      </c>
      <c r="D76" s="97">
        <f t="shared" si="6"/>
        <v>1.9291211333123635E-2</v>
      </c>
      <c r="E76" s="97">
        <f t="shared" si="7"/>
        <v>1.9291211333123635E-2</v>
      </c>
      <c r="F76">
        <f t="shared" si="2"/>
        <v>99.999999889528667</v>
      </c>
      <c r="G76">
        <f t="shared" si="3"/>
        <v>99.999999889528667</v>
      </c>
      <c r="H76">
        <f t="shared" si="4"/>
        <v>99.999999889528667</v>
      </c>
    </row>
    <row r="77" spans="1:8" x14ac:dyDescent="0.2">
      <c r="A77" s="95">
        <f t="shared" si="10"/>
        <v>63</v>
      </c>
      <c r="B77" s="96">
        <f t="shared" si="8"/>
        <v>30.240000000000023</v>
      </c>
      <c r="C77" s="97">
        <f t="shared" si="9"/>
        <v>1.8250813040039258E-2</v>
      </c>
      <c r="D77" s="97">
        <f t="shared" si="6"/>
        <v>1.8250813040039258E-2</v>
      </c>
      <c r="E77" s="97">
        <f t="shared" si="7"/>
        <v>1.8250813040039258E-2</v>
      </c>
      <c r="F77">
        <f t="shared" si="2"/>
        <v>99.999999920788937</v>
      </c>
      <c r="G77">
        <f t="shared" si="3"/>
        <v>99.999999920788937</v>
      </c>
      <c r="H77">
        <f t="shared" si="4"/>
        <v>99.999999920788937</v>
      </c>
    </row>
    <row r="78" spans="1:8" x14ac:dyDescent="0.2">
      <c r="A78" s="95">
        <f t="shared" si="10"/>
        <v>64</v>
      </c>
      <c r="B78" s="96">
        <f t="shared" si="8"/>
        <v>30.720000000000024</v>
      </c>
      <c r="C78" s="97">
        <f t="shared" si="9"/>
        <v>1.7266524646886713E-2</v>
      </c>
      <c r="D78" s="97">
        <f t="shared" si="6"/>
        <v>1.7266524646886713E-2</v>
      </c>
      <c r="E78" s="97">
        <f t="shared" si="7"/>
        <v>1.7266524646886713E-2</v>
      </c>
      <c r="F78">
        <f t="shared" si="2"/>
        <v>99.99999994320342</v>
      </c>
      <c r="G78">
        <f t="shared" si="3"/>
        <v>99.99999994320342</v>
      </c>
      <c r="H78">
        <f t="shared" si="4"/>
        <v>99.99999994320342</v>
      </c>
    </row>
    <row r="79" spans="1:8" x14ac:dyDescent="0.2">
      <c r="A79" s="95">
        <f t="shared" si="10"/>
        <v>65</v>
      </c>
      <c r="B79" s="96">
        <f t="shared" si="8"/>
        <v>31.200000000000024</v>
      </c>
      <c r="C79" s="97">
        <f t="shared" si="9"/>
        <v>1.633532009080681E-2</v>
      </c>
      <c r="D79" s="97">
        <f t="shared" si="6"/>
        <v>1.633532009080681E-2</v>
      </c>
      <c r="E79" s="97">
        <f t="shared" si="7"/>
        <v>1.633532009080681E-2</v>
      </c>
      <c r="F79">
        <f t="shared" ref="F79:F114" si="11">100-100*EXP(-$C$11*B79)</f>
        <v>99.999999959275243</v>
      </c>
      <c r="G79">
        <f t="shared" ref="G79:G114" si="12">IF($C$4=1,NA(),100-100*EXP(-$D$11*B79))</f>
        <v>99.999999959275243</v>
      </c>
      <c r="H79">
        <f t="shared" ref="H79:H114" si="13">IF($C$4=3,100-100*EXP(-$E$11*B79),NA())</f>
        <v>99.999999959275243</v>
      </c>
    </row>
    <row r="80" spans="1:8" x14ac:dyDescent="0.2">
      <c r="A80" s="95">
        <f t="shared" ref="A80:A114" si="14">A79+1</f>
        <v>66</v>
      </c>
      <c r="B80" s="96">
        <f t="shared" si="8"/>
        <v>31.680000000000025</v>
      </c>
      <c r="C80" s="97">
        <f t="shared" si="9"/>
        <v>1.5454336504743838E-2</v>
      </c>
      <c r="D80" s="97">
        <f t="shared" ref="D80:D114" si="15">IF($C$4=1,NA(),D$7*D$11*D$6*(EXP(-D$12*$B80)-EXP(-D$11*$B80))/D$10/(D$11-D$12))</f>
        <v>1.5454336504743838E-2</v>
      </c>
      <c r="E80" s="97">
        <f t="shared" ref="E80:E114" si="16">IF($C$4=3,E$7*E$11*E$6*(EXP(-E$12*$B80)-EXP(-E$11*$B80))/E$10/(E$11-E$12),NA())</f>
        <v>1.5454336504743838E-2</v>
      </c>
      <c r="F80">
        <f t="shared" si="11"/>
        <v>99.999999970799209</v>
      </c>
      <c r="G80">
        <f t="shared" si="12"/>
        <v>99.999999970799209</v>
      </c>
      <c r="H80">
        <f t="shared" si="13"/>
        <v>99.999999970799209</v>
      </c>
    </row>
    <row r="81" spans="1:8" x14ac:dyDescent="0.2">
      <c r="A81" s="95">
        <f t="shared" si="14"/>
        <v>67</v>
      </c>
      <c r="B81" s="96">
        <f t="shared" ref="B81:B114" si="17">$C$3/100+B80</f>
        <v>32.160000000000025</v>
      </c>
      <c r="C81" s="97">
        <f t="shared" si="9"/>
        <v>1.4620865417071168E-2</v>
      </c>
      <c r="D81" s="97">
        <f t="shared" si="15"/>
        <v>1.4620865417071168E-2</v>
      </c>
      <c r="E81" s="97">
        <f t="shared" si="16"/>
        <v>1.4620865417071168E-2</v>
      </c>
      <c r="F81">
        <f t="shared" si="11"/>
        <v>99.999999979062196</v>
      </c>
      <c r="G81">
        <f t="shared" si="12"/>
        <v>99.999999979062196</v>
      </c>
      <c r="H81">
        <f t="shared" si="13"/>
        <v>99.999999979062196</v>
      </c>
    </row>
    <row r="82" spans="1:8" x14ac:dyDescent="0.2">
      <c r="A82" s="95">
        <f t="shared" si="14"/>
        <v>68</v>
      </c>
      <c r="B82" s="96">
        <f t="shared" si="17"/>
        <v>32.640000000000022</v>
      </c>
      <c r="C82" s="97">
        <f t="shared" si="9"/>
        <v>1.3832344425556285E-2</v>
      </c>
      <c r="D82" s="97">
        <f t="shared" si="15"/>
        <v>1.3832344425556285E-2</v>
      </c>
      <c r="E82" s="97">
        <f t="shared" si="16"/>
        <v>1.3832344425556285E-2</v>
      </c>
      <c r="F82">
        <f t="shared" si="11"/>
        <v>99.999999984987014</v>
      </c>
      <c r="G82">
        <f t="shared" si="12"/>
        <v>99.999999984987014</v>
      </c>
      <c r="H82">
        <f t="shared" si="13"/>
        <v>99.999999984987014</v>
      </c>
    </row>
    <row r="83" spans="1:8" x14ac:dyDescent="0.2">
      <c r="A83" s="95">
        <f t="shared" si="14"/>
        <v>69</v>
      </c>
      <c r="B83" s="96">
        <f t="shared" si="17"/>
        <v>33.120000000000019</v>
      </c>
      <c r="C83" s="97">
        <f t="shared" si="9"/>
        <v>1.3086349320161473E-2</v>
      </c>
      <c r="D83" s="97">
        <f t="shared" si="15"/>
        <v>1.3086349320161473E-2</v>
      </c>
      <c r="E83" s="97">
        <f t="shared" si="16"/>
        <v>1.3086349320161473E-2</v>
      </c>
      <c r="F83">
        <f t="shared" si="11"/>
        <v>99.999999989235263</v>
      </c>
      <c r="G83">
        <f t="shared" si="12"/>
        <v>99.999999989235263</v>
      </c>
      <c r="H83">
        <f t="shared" si="13"/>
        <v>99.999999989235263</v>
      </c>
    </row>
    <row r="84" spans="1:8" x14ac:dyDescent="0.2">
      <c r="A84" s="95">
        <f t="shared" si="14"/>
        <v>70</v>
      </c>
      <c r="B84" s="96">
        <f t="shared" si="17"/>
        <v>33.600000000000016</v>
      </c>
      <c r="C84" s="97">
        <f t="shared" si="9"/>
        <v>1.2380586630529881E-2</v>
      </c>
      <c r="D84" s="97">
        <f t="shared" si="15"/>
        <v>1.2380586630529881E-2</v>
      </c>
      <c r="E84" s="97">
        <f t="shared" si="16"/>
        <v>1.2380586630529881E-2</v>
      </c>
      <c r="F84">
        <f t="shared" si="11"/>
        <v>99.999999992281374</v>
      </c>
      <c r="G84">
        <f t="shared" si="12"/>
        <v>99.999999992281374</v>
      </c>
      <c r="H84">
        <f t="shared" si="13"/>
        <v>99.999999992281374</v>
      </c>
    </row>
    <row r="85" spans="1:8" x14ac:dyDescent="0.2">
      <c r="A85" s="95">
        <f t="shared" si="14"/>
        <v>71</v>
      </c>
      <c r="B85" s="96">
        <f t="shared" si="17"/>
        <v>34.080000000000013</v>
      </c>
      <c r="C85" s="97">
        <f t="shared" si="9"/>
        <v>1.1712886575293078E-2</v>
      </c>
      <c r="D85" s="97">
        <f t="shared" si="15"/>
        <v>1.1712886575293078E-2</v>
      </c>
      <c r="E85" s="97">
        <f t="shared" si="16"/>
        <v>1.1712886575293078E-2</v>
      </c>
      <c r="F85">
        <f t="shared" si="11"/>
        <v>99.999999994465526</v>
      </c>
      <c r="G85">
        <f t="shared" si="12"/>
        <v>99.999999994465526</v>
      </c>
      <c r="H85">
        <f t="shared" si="13"/>
        <v>99.999999994465526</v>
      </c>
    </row>
    <row r="86" spans="1:8" x14ac:dyDescent="0.2">
      <c r="A86" s="95">
        <f t="shared" si="14"/>
        <v>72</v>
      </c>
      <c r="B86" s="96">
        <f t="shared" si="17"/>
        <v>34.560000000000009</v>
      </c>
      <c r="C86" s="97">
        <f t="shared" si="9"/>
        <v>1.1081196391558263E-2</v>
      </c>
      <c r="D86" s="97">
        <f t="shared" si="15"/>
        <v>1.1081196391558263E-2</v>
      </c>
      <c r="E86" s="97">
        <f t="shared" si="16"/>
        <v>1.1081196391558263E-2</v>
      </c>
      <c r="F86">
        <f t="shared" si="11"/>
        <v>99.999999996031633</v>
      </c>
      <c r="G86">
        <f t="shared" si="12"/>
        <v>99.999999996031633</v>
      </c>
      <c r="H86">
        <f t="shared" si="13"/>
        <v>99.999999996031633</v>
      </c>
    </row>
    <row r="87" spans="1:8" x14ac:dyDescent="0.2">
      <c r="A87" s="95">
        <f t="shared" si="14"/>
        <v>73</v>
      </c>
      <c r="B87" s="96">
        <f t="shared" si="17"/>
        <v>35.040000000000006</v>
      </c>
      <c r="C87" s="97">
        <f t="shared" si="9"/>
        <v>1.0483574024092127E-2</v>
      </c>
      <c r="D87" s="97">
        <f t="shared" si="15"/>
        <v>1.0483574024092127E-2</v>
      </c>
      <c r="E87" s="97">
        <f t="shared" si="16"/>
        <v>1.0483574024092127E-2</v>
      </c>
      <c r="F87">
        <f t="shared" si="11"/>
        <v>99.999999997154561</v>
      </c>
      <c r="G87">
        <f t="shared" si="12"/>
        <v>99.999999997154561</v>
      </c>
      <c r="H87">
        <f t="shared" si="13"/>
        <v>99.999999997154561</v>
      </c>
    </row>
    <row r="88" spans="1:8" x14ac:dyDescent="0.2">
      <c r="A88" s="95">
        <f t="shared" si="14"/>
        <v>74</v>
      </c>
      <c r="B88" s="96">
        <f t="shared" si="17"/>
        <v>35.520000000000003</v>
      </c>
      <c r="C88" s="97">
        <f t="shared" si="9"/>
        <v>9.9181821548172001E-3</v>
      </c>
      <c r="D88" s="97">
        <f t="shared" si="15"/>
        <v>9.9181821548172001E-3</v>
      </c>
      <c r="E88" s="97">
        <f t="shared" si="16"/>
        <v>9.9181821548172001E-3</v>
      </c>
      <c r="F88">
        <f t="shared" si="11"/>
        <v>99.999999997959748</v>
      </c>
      <c r="G88">
        <f t="shared" si="12"/>
        <v>99.999999997959748</v>
      </c>
      <c r="H88">
        <f t="shared" si="13"/>
        <v>99.999999997959748</v>
      </c>
    </row>
    <row r="89" spans="1:8" x14ac:dyDescent="0.2">
      <c r="A89" s="95">
        <f t="shared" si="14"/>
        <v>75</v>
      </c>
      <c r="B89" s="96">
        <f t="shared" si="17"/>
        <v>36</v>
      </c>
      <c r="C89" s="97">
        <f t="shared" si="9"/>
        <v>9.3832825542779462E-3</v>
      </c>
      <c r="D89" s="97">
        <f t="shared" si="15"/>
        <v>9.3832825542779462E-3</v>
      </c>
      <c r="E89" s="97">
        <f t="shared" si="16"/>
        <v>9.3832825542779462E-3</v>
      </c>
      <c r="F89">
        <f t="shared" si="11"/>
        <v>99.999999998537078</v>
      </c>
      <c r="G89">
        <f t="shared" si="12"/>
        <v>99.999999998537078</v>
      </c>
      <c r="H89">
        <f t="shared" si="13"/>
        <v>99.999999998537078</v>
      </c>
    </row>
    <row r="90" spans="1:8" x14ac:dyDescent="0.2">
      <c r="A90" s="95">
        <f t="shared" si="14"/>
        <v>76</v>
      </c>
      <c r="B90" s="96">
        <f t="shared" si="17"/>
        <v>36.479999999999997</v>
      </c>
      <c r="C90" s="97">
        <f t="shared" si="9"/>
        <v>8.8772307377198243E-3</v>
      </c>
      <c r="D90" s="97">
        <f t="shared" si="15"/>
        <v>8.8772307377198243E-3</v>
      </c>
      <c r="E90" s="97">
        <f t="shared" si="16"/>
        <v>8.8772307377198243E-3</v>
      </c>
      <c r="F90">
        <f t="shared" si="11"/>
        <v>99.99999999895104</v>
      </c>
      <c r="G90">
        <f t="shared" si="12"/>
        <v>99.99999999895104</v>
      </c>
      <c r="H90">
        <f t="shared" si="13"/>
        <v>99.99999999895104</v>
      </c>
    </row>
    <row r="91" spans="1:8" x14ac:dyDescent="0.2">
      <c r="A91" s="95">
        <f t="shared" si="14"/>
        <v>77</v>
      </c>
      <c r="B91" s="96">
        <f t="shared" si="17"/>
        <v>36.959999999999994</v>
      </c>
      <c r="C91" s="97">
        <f t="shared" si="9"/>
        <v>8.398470909358767E-3</v>
      </c>
      <c r="D91" s="97">
        <f t="shared" si="15"/>
        <v>8.398470909358767E-3</v>
      </c>
      <c r="E91" s="97">
        <f t="shared" si="16"/>
        <v>8.398470909358767E-3</v>
      </c>
      <c r="F91">
        <f t="shared" si="11"/>
        <v>99.999999999247862</v>
      </c>
      <c r="G91">
        <f t="shared" si="12"/>
        <v>99.999999999247862</v>
      </c>
      <c r="H91">
        <f t="shared" si="13"/>
        <v>99.999999999247862</v>
      </c>
    </row>
    <row r="92" spans="1:8" x14ac:dyDescent="0.2">
      <c r="A92" s="95">
        <f t="shared" si="14"/>
        <v>78</v>
      </c>
      <c r="B92" s="96">
        <f t="shared" si="17"/>
        <v>37.439999999999991</v>
      </c>
      <c r="C92" s="97">
        <f t="shared" si="9"/>
        <v>7.9455311793024085E-3</v>
      </c>
      <c r="D92" s="97">
        <f t="shared" si="15"/>
        <v>7.9455311793024085E-3</v>
      </c>
      <c r="E92" s="97">
        <f t="shared" si="16"/>
        <v>7.9455311793024085E-3</v>
      </c>
      <c r="F92">
        <f t="shared" si="11"/>
        <v>99.999999999460698</v>
      </c>
      <c r="G92">
        <f t="shared" si="12"/>
        <v>99.999999999460698</v>
      </c>
      <c r="H92">
        <f t="shared" si="13"/>
        <v>99.999999999460698</v>
      </c>
    </row>
    <row r="93" spans="1:8" x14ac:dyDescent="0.2">
      <c r="A93" s="95">
        <f t="shared" si="14"/>
        <v>79</v>
      </c>
      <c r="B93" s="96">
        <f t="shared" si="17"/>
        <v>37.919999999999987</v>
      </c>
      <c r="C93" s="97">
        <f t="shared" si="9"/>
        <v>7.5170190384214334E-3</v>
      </c>
      <c r="D93" s="97">
        <f t="shared" si="15"/>
        <v>7.5170190384214334E-3</v>
      </c>
      <c r="E93" s="97">
        <f t="shared" si="16"/>
        <v>7.5170190384214334E-3</v>
      </c>
      <c r="F93">
        <f t="shared" si="11"/>
        <v>99.999999999613308</v>
      </c>
      <c r="G93">
        <f t="shared" si="12"/>
        <v>99.999999999613308</v>
      </c>
      <c r="H93">
        <f t="shared" si="13"/>
        <v>99.999999999613308</v>
      </c>
    </row>
    <row r="94" spans="1:8" x14ac:dyDescent="0.2">
      <c r="A94" s="95">
        <f t="shared" si="14"/>
        <v>80</v>
      </c>
      <c r="B94" s="96">
        <f t="shared" si="17"/>
        <v>38.399999999999984</v>
      </c>
      <c r="C94" s="97">
        <f t="shared" si="9"/>
        <v>7.1116170772616049E-3</v>
      </c>
      <c r="D94" s="97">
        <f t="shared" si="15"/>
        <v>7.1116170772616049E-3</v>
      </c>
      <c r="E94" s="97">
        <f t="shared" si="16"/>
        <v>7.1116170772616049E-3</v>
      </c>
      <c r="F94">
        <f t="shared" si="11"/>
        <v>99.999999999722732</v>
      </c>
      <c r="G94">
        <f t="shared" si="12"/>
        <v>99.999999999722732</v>
      </c>
      <c r="H94">
        <f t="shared" si="13"/>
        <v>99.999999999722732</v>
      </c>
    </row>
    <row r="95" spans="1:8" x14ac:dyDescent="0.2">
      <c r="A95" s="95">
        <f t="shared" si="14"/>
        <v>81</v>
      </c>
      <c r="B95" s="96">
        <f t="shared" si="17"/>
        <v>38.879999999999981</v>
      </c>
      <c r="C95" s="97">
        <f t="shared" si="9"/>
        <v>6.7280789358363426E-3</v>
      </c>
      <c r="D95" s="97">
        <f t="shared" si="15"/>
        <v>6.7280789358363426E-3</v>
      </c>
      <c r="E95" s="97">
        <f t="shared" si="16"/>
        <v>6.7280789358363426E-3</v>
      </c>
      <c r="F95">
        <f t="shared" si="11"/>
        <v>99.99999999980119</v>
      </c>
      <c r="G95">
        <f t="shared" si="12"/>
        <v>99.99999999980119</v>
      </c>
      <c r="H95">
        <f t="shared" si="13"/>
        <v>99.99999999980119</v>
      </c>
    </row>
    <row r="96" spans="1:8" x14ac:dyDescent="0.2">
      <c r="A96" s="95">
        <f t="shared" si="14"/>
        <v>82</v>
      </c>
      <c r="B96" s="96">
        <f t="shared" si="17"/>
        <v>39.359999999999978</v>
      </c>
      <c r="C96" s="97">
        <f t="shared" si="9"/>
        <v>6.3652254718492944E-3</v>
      </c>
      <c r="D96" s="97">
        <f t="shared" si="15"/>
        <v>6.3652254718492944E-3</v>
      </c>
      <c r="E96" s="97">
        <f t="shared" si="16"/>
        <v>6.3652254718492944E-3</v>
      </c>
      <c r="F96">
        <f t="shared" si="11"/>
        <v>99.999999999857451</v>
      </c>
      <c r="G96">
        <f t="shared" si="12"/>
        <v>99.999999999857451</v>
      </c>
      <c r="H96">
        <f t="shared" si="13"/>
        <v>99.999999999857451</v>
      </c>
    </row>
    <row r="97" spans="1:8" x14ac:dyDescent="0.2">
      <c r="A97" s="95">
        <f t="shared" si="14"/>
        <v>83</v>
      </c>
      <c r="B97" s="96">
        <f t="shared" si="17"/>
        <v>39.839999999999975</v>
      </c>
      <c r="C97" s="97">
        <f t="shared" si="9"/>
        <v>6.0219411355674959E-3</v>
      </c>
      <c r="D97" s="97">
        <f t="shared" si="15"/>
        <v>6.0219411355674959E-3</v>
      </c>
      <c r="E97" s="97">
        <f t="shared" si="16"/>
        <v>6.0219411355674959E-3</v>
      </c>
      <c r="F97">
        <f t="shared" si="11"/>
        <v>99.999999999897781</v>
      </c>
      <c r="G97">
        <f t="shared" si="12"/>
        <v>99.999999999897781</v>
      </c>
      <c r="H97">
        <f t="shared" si="13"/>
        <v>99.999999999897781</v>
      </c>
    </row>
    <row r="98" spans="1:8" x14ac:dyDescent="0.2">
      <c r="A98" s="95">
        <f t="shared" si="14"/>
        <v>84</v>
      </c>
      <c r="B98" s="96">
        <f t="shared" si="17"/>
        <v>40.319999999999972</v>
      </c>
      <c r="C98" s="97">
        <f t="shared" si="9"/>
        <v>5.6971705402006157E-3</v>
      </c>
      <c r="D98" s="97">
        <f t="shared" si="15"/>
        <v>5.6971705402006157E-3</v>
      </c>
      <c r="E98" s="97">
        <f t="shared" si="16"/>
        <v>5.6971705402006157E-3</v>
      </c>
      <c r="F98">
        <f t="shared" si="11"/>
        <v>99.999999999926715</v>
      </c>
      <c r="G98">
        <f t="shared" si="12"/>
        <v>99.999999999926715</v>
      </c>
      <c r="H98">
        <f t="shared" si="13"/>
        <v>99.999999999926715</v>
      </c>
    </row>
    <row r="99" spans="1:8" x14ac:dyDescent="0.2">
      <c r="A99" s="95">
        <f t="shared" si="14"/>
        <v>85</v>
      </c>
      <c r="B99" s="96">
        <f t="shared" si="17"/>
        <v>40.799999999999969</v>
      </c>
      <c r="C99" s="97">
        <f t="shared" ref="C99:C114" si="18">C$7*C$11*C$6*(EXP(-C$12*$B99)-EXP(-C$11*$B99))/C$10/(C$11-C$12)</f>
        <v>5.3899152172428638E-3</v>
      </c>
      <c r="D99" s="97">
        <f t="shared" si="15"/>
        <v>5.3899152172428638E-3</v>
      </c>
      <c r="E99" s="97">
        <f t="shared" si="16"/>
        <v>5.3899152172428638E-3</v>
      </c>
      <c r="F99">
        <f t="shared" si="11"/>
        <v>99.999999999947448</v>
      </c>
      <c r="G99">
        <f t="shared" si="12"/>
        <v>99.999999999947448</v>
      </c>
      <c r="H99">
        <f t="shared" si="13"/>
        <v>99.999999999947448</v>
      </c>
    </row>
    <row r="100" spans="1:8" x14ac:dyDescent="0.2">
      <c r="A100" s="95">
        <f t="shared" si="14"/>
        <v>86</v>
      </c>
      <c r="B100" s="96">
        <f t="shared" si="17"/>
        <v>41.279999999999966</v>
      </c>
      <c r="C100" s="97">
        <f t="shared" si="18"/>
        <v>5.099230546802583E-3</v>
      </c>
      <c r="D100" s="97">
        <f t="shared" si="15"/>
        <v>5.099230546802583E-3</v>
      </c>
      <c r="E100" s="97">
        <f t="shared" si="16"/>
        <v>5.099230546802583E-3</v>
      </c>
      <c r="F100">
        <f t="shared" si="11"/>
        <v>99.999999999962313</v>
      </c>
      <c r="G100">
        <f t="shared" si="12"/>
        <v>99.999999999962313</v>
      </c>
      <c r="H100">
        <f t="shared" si="13"/>
        <v>99.999999999962313</v>
      </c>
    </row>
    <row r="101" spans="1:8" x14ac:dyDescent="0.2">
      <c r="A101" s="95">
        <f t="shared" si="14"/>
        <v>87</v>
      </c>
      <c r="B101" s="96">
        <f t="shared" si="17"/>
        <v>41.759999999999962</v>
      </c>
      <c r="C101" s="97">
        <f t="shared" si="18"/>
        <v>4.8242228534823746E-3</v>
      </c>
      <c r="D101" s="97">
        <f t="shared" si="15"/>
        <v>4.8242228534823746E-3</v>
      </c>
      <c r="E101" s="97">
        <f t="shared" si="16"/>
        <v>4.8242228534823746E-3</v>
      </c>
      <c r="F101">
        <f t="shared" si="11"/>
        <v>99.999999999972985</v>
      </c>
      <c r="G101">
        <f t="shared" si="12"/>
        <v>99.999999999972985</v>
      </c>
      <c r="H101">
        <f t="shared" si="13"/>
        <v>99.999999999972985</v>
      </c>
    </row>
    <row r="102" spans="1:8" x14ac:dyDescent="0.2">
      <c r="A102" s="95">
        <f t="shared" si="14"/>
        <v>88</v>
      </c>
      <c r="B102" s="96">
        <f t="shared" si="17"/>
        <v>42.239999999999959</v>
      </c>
      <c r="C102" s="97">
        <f t="shared" si="18"/>
        <v>4.5640466588815608E-3</v>
      </c>
      <c r="D102" s="97">
        <f t="shared" si="15"/>
        <v>4.5640466588815608E-3</v>
      </c>
      <c r="E102" s="97">
        <f t="shared" si="16"/>
        <v>4.5640466588815608E-3</v>
      </c>
      <c r="F102">
        <f t="shared" si="11"/>
        <v>99.999999999980631</v>
      </c>
      <c r="G102">
        <f t="shared" si="12"/>
        <v>99.999999999980631</v>
      </c>
      <c r="H102">
        <f t="shared" si="13"/>
        <v>99.999999999980631</v>
      </c>
    </row>
    <row r="103" spans="1:8" x14ac:dyDescent="0.2">
      <c r="A103" s="95">
        <f t="shared" si="14"/>
        <v>89</v>
      </c>
      <c r="B103" s="96">
        <f t="shared" si="17"/>
        <v>42.719999999999956</v>
      </c>
      <c r="C103" s="97">
        <f t="shared" si="18"/>
        <v>4.3179020822743204E-3</v>
      </c>
      <c r="D103" s="97">
        <f t="shared" si="15"/>
        <v>4.3179020822743204E-3</v>
      </c>
      <c r="E103" s="97">
        <f t="shared" si="16"/>
        <v>4.3179020822743204E-3</v>
      </c>
      <c r="F103">
        <f t="shared" si="11"/>
        <v>99.999999999986116</v>
      </c>
      <c r="G103">
        <f t="shared" si="12"/>
        <v>99.999999999986116</v>
      </c>
      <c r="H103">
        <f t="shared" si="13"/>
        <v>99.999999999986116</v>
      </c>
    </row>
    <row r="104" spans="1:8" x14ac:dyDescent="0.2">
      <c r="A104" s="95">
        <f t="shared" si="14"/>
        <v>90</v>
      </c>
      <c r="B104" s="96">
        <f t="shared" si="17"/>
        <v>43.199999999999953</v>
      </c>
      <c r="C104" s="97">
        <f t="shared" si="18"/>
        <v>4.0850323814721826E-3</v>
      </c>
      <c r="D104" s="97">
        <f t="shared" si="15"/>
        <v>4.0850323814721826E-3</v>
      </c>
      <c r="E104" s="97">
        <f t="shared" si="16"/>
        <v>4.0850323814721826E-3</v>
      </c>
      <c r="F104">
        <f t="shared" si="11"/>
        <v>99.999999999990038</v>
      </c>
      <c r="G104">
        <f t="shared" si="12"/>
        <v>99.999999999990038</v>
      </c>
      <c r="H104">
        <f t="shared" si="13"/>
        <v>99.999999999990038</v>
      </c>
    </row>
    <row r="105" spans="1:8" x14ac:dyDescent="0.2">
      <c r="A105" s="95">
        <f t="shared" si="14"/>
        <v>91</v>
      </c>
      <c r="B105" s="96">
        <f t="shared" si="17"/>
        <v>43.67999999999995</v>
      </c>
      <c r="C105" s="97">
        <f t="shared" si="18"/>
        <v>3.8647216263106602E-3</v>
      </c>
      <c r="D105" s="97">
        <f t="shared" si="15"/>
        <v>3.8647216263106602E-3</v>
      </c>
      <c r="E105" s="97">
        <f t="shared" si="16"/>
        <v>3.8647216263106602E-3</v>
      </c>
      <c r="F105">
        <f t="shared" si="11"/>
        <v>99.999999999992852</v>
      </c>
      <c r="G105">
        <f t="shared" si="12"/>
        <v>99.999999999992852</v>
      </c>
      <c r="H105">
        <f t="shared" si="13"/>
        <v>99.999999999992852</v>
      </c>
    </row>
    <row r="106" spans="1:8" x14ac:dyDescent="0.2">
      <c r="A106" s="95">
        <f t="shared" si="14"/>
        <v>92</v>
      </c>
      <c r="B106" s="96">
        <f t="shared" si="17"/>
        <v>44.159999999999947</v>
      </c>
      <c r="C106" s="97">
        <f t="shared" si="18"/>
        <v>3.6562924976075166E-3</v>
      </c>
      <c r="D106" s="97">
        <f t="shared" si="15"/>
        <v>3.6562924976075166E-3</v>
      </c>
      <c r="E106" s="97">
        <f t="shared" si="16"/>
        <v>3.6562924976075166E-3</v>
      </c>
      <c r="F106">
        <f t="shared" si="11"/>
        <v>99.999999999994884</v>
      </c>
      <c r="G106">
        <f t="shared" si="12"/>
        <v>99.999999999994884</v>
      </c>
      <c r="H106">
        <f t="shared" si="13"/>
        <v>99.999999999994884</v>
      </c>
    </row>
    <row r="107" spans="1:8" x14ac:dyDescent="0.2">
      <c r="A107" s="95">
        <f t="shared" si="14"/>
        <v>93</v>
      </c>
      <c r="B107" s="96">
        <f t="shared" si="17"/>
        <v>44.639999999999944</v>
      </c>
      <c r="C107" s="97">
        <f t="shared" si="18"/>
        <v>3.4591042048257815E-3</v>
      </c>
      <c r="D107" s="97">
        <f t="shared" si="15"/>
        <v>3.4591042048257815E-3</v>
      </c>
      <c r="E107" s="97">
        <f t="shared" si="16"/>
        <v>3.4591042048257815E-3</v>
      </c>
      <c r="F107">
        <f t="shared" si="11"/>
        <v>99.999999999996334</v>
      </c>
      <c r="G107">
        <f t="shared" si="12"/>
        <v>99.999999999996334</v>
      </c>
      <c r="H107">
        <f t="shared" si="13"/>
        <v>99.999999999996334</v>
      </c>
    </row>
    <row r="108" spans="1:8" x14ac:dyDescent="0.2">
      <c r="A108" s="95">
        <f t="shared" si="14"/>
        <v>94</v>
      </c>
      <c r="B108" s="96">
        <f t="shared" si="17"/>
        <v>45.119999999999941</v>
      </c>
      <c r="C108" s="97">
        <f t="shared" si="18"/>
        <v>3.2725505160396818E-3</v>
      </c>
      <c r="D108" s="97">
        <f t="shared" si="15"/>
        <v>3.2725505160396818E-3</v>
      </c>
      <c r="E108" s="97">
        <f t="shared" si="16"/>
        <v>3.2725505160396818E-3</v>
      </c>
      <c r="F108">
        <f t="shared" si="11"/>
        <v>99.999999999997371</v>
      </c>
      <c r="G108">
        <f t="shared" si="12"/>
        <v>99.999999999997371</v>
      </c>
      <c r="H108">
        <f t="shared" si="13"/>
        <v>99.999999999997371</v>
      </c>
    </row>
    <row r="109" spans="1:8" x14ac:dyDescent="0.2">
      <c r="A109" s="95">
        <f t="shared" si="14"/>
        <v>95</v>
      </c>
      <c r="B109" s="96">
        <f t="shared" si="17"/>
        <v>45.599999999999937</v>
      </c>
      <c r="C109" s="97">
        <f t="shared" si="18"/>
        <v>3.0960578941468986E-3</v>
      </c>
      <c r="D109" s="97">
        <f t="shared" si="15"/>
        <v>3.0960578941468986E-3</v>
      </c>
      <c r="E109" s="97">
        <f t="shared" si="16"/>
        <v>3.0960578941468986E-3</v>
      </c>
      <c r="F109">
        <f t="shared" si="11"/>
        <v>99.99999999999811</v>
      </c>
      <c r="G109">
        <f t="shared" si="12"/>
        <v>99.99999999999811</v>
      </c>
      <c r="H109">
        <f t="shared" si="13"/>
        <v>99.99999999999811</v>
      </c>
    </row>
    <row r="110" spans="1:8" x14ac:dyDescent="0.2">
      <c r="A110" s="95">
        <f t="shared" si="14"/>
        <v>96</v>
      </c>
      <c r="B110" s="96">
        <f t="shared" si="17"/>
        <v>46.079999999999934</v>
      </c>
      <c r="C110" s="97">
        <f t="shared" si="18"/>
        <v>2.9290837335970996E-3</v>
      </c>
      <c r="D110" s="97">
        <f t="shared" si="15"/>
        <v>2.9290837335970996E-3</v>
      </c>
      <c r="E110" s="97">
        <f t="shared" si="16"/>
        <v>2.9290837335970996E-3</v>
      </c>
      <c r="F110">
        <f t="shared" si="11"/>
        <v>99.99999999999865</v>
      </c>
      <c r="G110">
        <f t="shared" si="12"/>
        <v>99.99999999999865</v>
      </c>
      <c r="H110">
        <f t="shared" si="13"/>
        <v>99.99999999999865</v>
      </c>
    </row>
    <row r="111" spans="1:8" x14ac:dyDescent="0.2">
      <c r="A111" s="95">
        <f t="shared" si="14"/>
        <v>97</v>
      </c>
      <c r="B111" s="96">
        <f t="shared" si="17"/>
        <v>46.559999999999931</v>
      </c>
      <c r="C111" s="97">
        <f t="shared" si="18"/>
        <v>2.771114692215831E-3</v>
      </c>
      <c r="D111" s="97">
        <f t="shared" si="15"/>
        <v>2.771114692215831E-3</v>
      </c>
      <c r="E111" s="97">
        <f t="shared" si="16"/>
        <v>2.771114692215831E-3</v>
      </c>
      <c r="F111">
        <f t="shared" si="11"/>
        <v>99.999999999999034</v>
      </c>
      <c r="G111">
        <f t="shared" si="12"/>
        <v>99.999999999999034</v>
      </c>
      <c r="H111">
        <f t="shared" si="13"/>
        <v>99.999999999999034</v>
      </c>
    </row>
    <row r="112" spans="1:8" x14ac:dyDescent="0.2">
      <c r="A112" s="95">
        <f t="shared" si="14"/>
        <v>98</v>
      </c>
      <c r="B112" s="96">
        <f t="shared" si="17"/>
        <v>47.039999999999928</v>
      </c>
      <c r="C112" s="97">
        <f t="shared" si="18"/>
        <v>2.6216651129951831E-3</v>
      </c>
      <c r="D112" s="97">
        <f t="shared" si="15"/>
        <v>2.6216651129951831E-3</v>
      </c>
      <c r="E112" s="97">
        <f t="shared" si="16"/>
        <v>2.6216651129951831E-3</v>
      </c>
      <c r="F112">
        <f t="shared" si="11"/>
        <v>99.999999999999304</v>
      </c>
      <c r="G112">
        <f t="shared" si="12"/>
        <v>99.999999999999304</v>
      </c>
      <c r="H112">
        <f t="shared" si="13"/>
        <v>99.999999999999304</v>
      </c>
    </row>
    <row r="113" spans="1:8" x14ac:dyDescent="0.2">
      <c r="A113" s="95">
        <f t="shared" si="14"/>
        <v>99</v>
      </c>
      <c r="B113" s="96">
        <f t="shared" si="17"/>
        <v>47.519999999999925</v>
      </c>
      <c r="C113" s="97">
        <f t="shared" si="18"/>
        <v>2.4802755309991631E-3</v>
      </c>
      <c r="D113" s="97">
        <f t="shared" si="15"/>
        <v>2.4802755309991631E-3</v>
      </c>
      <c r="E113" s="97">
        <f t="shared" si="16"/>
        <v>2.4802755309991631E-3</v>
      </c>
      <c r="F113">
        <f t="shared" si="11"/>
        <v>99.999999999999503</v>
      </c>
      <c r="G113">
        <f t="shared" si="12"/>
        <v>99.999999999999503</v>
      </c>
      <c r="H113">
        <f t="shared" si="13"/>
        <v>99.999999999999503</v>
      </c>
    </row>
    <row r="114" spans="1:8" x14ac:dyDescent="0.2">
      <c r="A114" s="95">
        <f t="shared" si="14"/>
        <v>100</v>
      </c>
      <c r="B114" s="96">
        <f t="shared" si="17"/>
        <v>47.999999999999922</v>
      </c>
      <c r="C114" s="97">
        <f t="shared" si="18"/>
        <v>2.3465112607934779E-3</v>
      </c>
      <c r="D114" s="97">
        <f t="shared" si="15"/>
        <v>2.3465112607934779E-3</v>
      </c>
      <c r="E114" s="97">
        <f t="shared" si="16"/>
        <v>2.3465112607934779E-3</v>
      </c>
      <c r="F114">
        <f t="shared" si="11"/>
        <v>99.999999999999645</v>
      </c>
      <c r="G114">
        <f t="shared" si="12"/>
        <v>99.999999999999645</v>
      </c>
      <c r="H114">
        <f t="shared" si="13"/>
        <v>99.999999999999645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9"/>
  <sheetViews>
    <sheetView workbookViewId="0">
      <selection activeCell="P14" sqref="P14"/>
    </sheetView>
  </sheetViews>
  <sheetFormatPr defaultColWidth="9" defaultRowHeight="13.8" x14ac:dyDescent="0.25"/>
  <cols>
    <col min="1" max="1" width="4.77734375" style="28" customWidth="1"/>
    <col min="2" max="2" width="12.109375" style="28" customWidth="1"/>
    <col min="3" max="5" width="7.77734375" style="28" customWidth="1"/>
    <col min="6" max="6" width="4.77734375" style="28" customWidth="1"/>
    <col min="7" max="16384" width="9" style="28"/>
  </cols>
  <sheetData>
    <row r="1" spans="1:8" ht="18" x14ac:dyDescent="0.35">
      <c r="A1" s="11" t="s">
        <v>147</v>
      </c>
    </row>
    <row r="2" spans="1:8" ht="14.4" thickBot="1" x14ac:dyDescent="0.3"/>
    <row r="3" spans="1:8" ht="14.4" thickBot="1" x14ac:dyDescent="0.3">
      <c r="B3" s="71" t="s">
        <v>129</v>
      </c>
      <c r="C3" s="29">
        <v>24</v>
      </c>
      <c r="D3" s="71" t="s">
        <v>15</v>
      </c>
      <c r="E3" s="29">
        <v>10</v>
      </c>
    </row>
    <row r="4" spans="1:8" ht="14.4" thickBot="1" x14ac:dyDescent="0.3">
      <c r="B4" s="71" t="s">
        <v>130</v>
      </c>
      <c r="C4" s="29">
        <v>3</v>
      </c>
      <c r="D4" s="71" t="s">
        <v>16</v>
      </c>
      <c r="E4" s="32">
        <v>2</v>
      </c>
    </row>
    <row r="5" spans="1:8" ht="14.4" thickBot="1" x14ac:dyDescent="0.3"/>
    <row r="6" spans="1:8" ht="14.4" thickBot="1" x14ac:dyDescent="0.3">
      <c r="B6" s="28" t="s">
        <v>98</v>
      </c>
      <c r="C6" s="33" t="s">
        <v>60</v>
      </c>
      <c r="D6" s="34" t="s">
        <v>61</v>
      </c>
      <c r="E6" s="35" t="s">
        <v>62</v>
      </c>
      <c r="G6" s="30" t="s">
        <v>131</v>
      </c>
      <c r="H6" s="31"/>
    </row>
    <row r="7" spans="1:8" x14ac:dyDescent="0.25">
      <c r="B7" s="28" t="s">
        <v>148</v>
      </c>
      <c r="C7" s="36">
        <v>75</v>
      </c>
      <c r="D7" s="37">
        <v>75</v>
      </c>
      <c r="E7" s="38">
        <v>75</v>
      </c>
    </row>
    <row r="8" spans="1:8" x14ac:dyDescent="0.25">
      <c r="B8" s="28" t="s">
        <v>149</v>
      </c>
      <c r="C8" s="39">
        <v>3</v>
      </c>
      <c r="D8" s="40">
        <v>3</v>
      </c>
      <c r="E8" s="41">
        <v>3</v>
      </c>
    </row>
    <row r="9" spans="1:8" ht="14.4" thickBot="1" x14ac:dyDescent="0.3">
      <c r="B9" s="28" t="s">
        <v>150</v>
      </c>
      <c r="C9" s="32">
        <v>50</v>
      </c>
      <c r="D9" s="42">
        <v>50</v>
      </c>
      <c r="E9" s="43">
        <v>50</v>
      </c>
    </row>
    <row r="10" spans="1:8" x14ac:dyDescent="0.25">
      <c r="B10" s="28" t="s">
        <v>151</v>
      </c>
      <c r="C10" s="108">
        <f>0.693/C8</f>
        <v>0.23099999999999998</v>
      </c>
      <c r="D10" s="108">
        <f>0.693/D8</f>
        <v>0.23099999999999998</v>
      </c>
      <c r="E10" s="108">
        <f>0.693/E8</f>
        <v>0.23099999999999998</v>
      </c>
    </row>
    <row r="11" spans="1:8" x14ac:dyDescent="0.25">
      <c r="B11" s="28" t="s">
        <v>152</v>
      </c>
      <c r="C11" s="157">
        <f>C10*C9</f>
        <v>11.549999999999999</v>
      </c>
      <c r="D11" s="157">
        <f>D10*D9</f>
        <v>11.549999999999999</v>
      </c>
      <c r="E11" s="157">
        <f>E10*E9</f>
        <v>11.549999999999999</v>
      </c>
    </row>
    <row r="12" spans="1:8" x14ac:dyDescent="0.25">
      <c r="B12" s="28" t="s">
        <v>153</v>
      </c>
      <c r="C12" s="108">
        <f>C7/C11</f>
        <v>6.4935064935064943</v>
      </c>
      <c r="D12" s="108">
        <f>D7/D11</f>
        <v>6.4935064935064943</v>
      </c>
      <c r="E12" s="108">
        <f>E7/E11</f>
        <v>6.4935064935064943</v>
      </c>
    </row>
    <row r="13" spans="1:8" x14ac:dyDescent="0.25">
      <c r="E13" s="47"/>
      <c r="F13" s="47"/>
    </row>
    <row r="14" spans="1:8" ht="14.4" thickBot="1" x14ac:dyDescent="0.3">
      <c r="B14" s="71" t="s">
        <v>99</v>
      </c>
      <c r="C14" s="45" t="s">
        <v>154</v>
      </c>
      <c r="D14" s="45" t="s">
        <v>100</v>
      </c>
      <c r="E14" s="50"/>
    </row>
    <row r="15" spans="1:8" x14ac:dyDescent="0.25">
      <c r="B15" s="28">
        <v>1</v>
      </c>
      <c r="C15" s="46"/>
      <c r="D15" s="38"/>
      <c r="E15" s="50"/>
      <c r="F15" s="50"/>
      <c r="G15" s="47"/>
    </row>
    <row r="16" spans="1:8" x14ac:dyDescent="0.25">
      <c r="B16" s="28">
        <v>2</v>
      </c>
      <c r="C16" s="49"/>
      <c r="D16" s="41"/>
      <c r="E16" s="50"/>
    </row>
    <row r="17" spans="2:5" x14ac:dyDescent="0.25">
      <c r="B17" s="28">
        <v>3</v>
      </c>
      <c r="C17" s="49"/>
      <c r="D17" s="41"/>
      <c r="E17" s="50"/>
    </row>
    <row r="18" spans="2:5" x14ac:dyDescent="0.25">
      <c r="B18" s="28">
        <v>4</v>
      </c>
      <c r="C18" s="49"/>
      <c r="D18" s="41"/>
      <c r="E18" s="50"/>
    </row>
    <row r="19" spans="2:5" x14ac:dyDescent="0.25">
      <c r="B19" s="28">
        <v>5</v>
      </c>
      <c r="C19" s="49"/>
      <c r="D19" s="41"/>
      <c r="E19" s="50"/>
    </row>
    <row r="20" spans="2:5" x14ac:dyDescent="0.25">
      <c r="B20" s="28">
        <v>6</v>
      </c>
      <c r="C20" s="49"/>
      <c r="D20" s="41"/>
      <c r="E20" s="50"/>
    </row>
    <row r="21" spans="2:5" x14ac:dyDescent="0.25">
      <c r="B21" s="28">
        <v>7</v>
      </c>
      <c r="C21" s="49"/>
      <c r="D21" s="41"/>
      <c r="E21" s="50"/>
    </row>
    <row r="22" spans="2:5" x14ac:dyDescent="0.25">
      <c r="B22" s="28">
        <v>8</v>
      </c>
      <c r="C22" s="49"/>
      <c r="D22" s="41"/>
      <c r="E22" s="50"/>
    </row>
    <row r="23" spans="2:5" x14ac:dyDescent="0.25">
      <c r="B23" s="28">
        <v>9</v>
      </c>
      <c r="C23" s="49"/>
      <c r="D23" s="41"/>
      <c r="E23" s="50"/>
    </row>
    <row r="24" spans="2:5" x14ac:dyDescent="0.25">
      <c r="B24" s="28">
        <v>10</v>
      </c>
      <c r="C24" s="49"/>
      <c r="D24" s="51"/>
      <c r="E24" s="50"/>
    </row>
    <row r="25" spans="2:5" x14ac:dyDescent="0.25">
      <c r="B25" s="28">
        <v>11</v>
      </c>
      <c r="C25" s="49"/>
      <c r="D25" s="51"/>
      <c r="E25" s="50"/>
    </row>
    <row r="26" spans="2:5" x14ac:dyDescent="0.25">
      <c r="B26" s="28">
        <v>12</v>
      </c>
      <c r="C26" s="49"/>
      <c r="D26" s="51"/>
      <c r="E26" s="50"/>
    </row>
    <row r="27" spans="2:5" x14ac:dyDescent="0.25">
      <c r="B27" s="28">
        <v>13</v>
      </c>
      <c r="C27" s="49"/>
      <c r="D27" s="51"/>
      <c r="E27" s="50"/>
    </row>
    <row r="28" spans="2:5" x14ac:dyDescent="0.25">
      <c r="B28" s="28">
        <v>14</v>
      </c>
      <c r="C28" s="49"/>
      <c r="D28" s="51"/>
      <c r="E28" s="50"/>
    </row>
    <row r="29" spans="2:5" ht="14.4" thickBot="1" x14ac:dyDescent="0.3">
      <c r="B29" s="28">
        <v>15</v>
      </c>
      <c r="C29" s="52"/>
      <c r="D29" s="53"/>
      <c r="E29" s="50"/>
    </row>
  </sheetData>
  <phoneticPr fontId="11"/>
  <conditionalFormatting sqref="D7:D9">
    <cfRule type="expression" dxfId="22" priority="1" stopIfTrue="1">
      <formula>$C$4=1</formula>
    </cfRule>
  </conditionalFormatting>
  <conditionalFormatting sqref="E7:E9">
    <cfRule type="expression" dxfId="21" priority="2" stopIfTrue="1">
      <formula>$C$4&lt;3</formula>
    </cfRule>
  </conditionalFormatting>
  <conditionalFormatting sqref="D10:D12">
    <cfRule type="expression" dxfId="20" priority="3" stopIfTrue="1">
      <formula>$C$4=1</formula>
    </cfRule>
  </conditionalFormatting>
  <conditionalFormatting sqref="E10:E12">
    <cfRule type="expression" dxfId="19" priority="4" stopIfTrue="1">
      <formula>$C$4&lt;3</formula>
    </cfRule>
  </conditionalFormatting>
  <pageMargins left="0.75" right="0.75" top="1" bottom="1" header="0.51200000000000001" footer="0.51200000000000001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5601" r:id="rId4">
          <objectPr defaultSize="0" autoPict="0" r:id="rId5">
            <anchor moveWithCells="1">
              <from>
                <xdr:col>6</xdr:col>
                <xdr:colOff>30480</xdr:colOff>
                <xdr:row>1</xdr:row>
                <xdr:rowOff>167640</xdr:rowOff>
              </from>
              <to>
                <xdr:col>9</xdr:col>
                <xdr:colOff>0</xdr:colOff>
                <xdr:row>4</xdr:row>
                <xdr:rowOff>68580</xdr:rowOff>
              </to>
            </anchor>
          </objectPr>
        </oleObject>
      </mc:Choice>
      <mc:Fallback>
        <oleObject progId="Equation.3" shapeId="2560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4"/>
  <sheetViews>
    <sheetView topLeftCell="A79" workbookViewId="0">
      <selection activeCell="E23" sqref="E23"/>
    </sheetView>
  </sheetViews>
  <sheetFormatPr defaultRowHeight="13.2" x14ac:dyDescent="0.2"/>
  <cols>
    <col min="1" max="1" width="4.77734375" customWidth="1"/>
    <col min="3" max="3" width="10.44140625" customWidth="1"/>
    <col min="6" max="6" width="8.77734375" customWidth="1"/>
  </cols>
  <sheetData>
    <row r="1" spans="1:8" ht="18" x14ac:dyDescent="0.35">
      <c r="A1" s="12" t="s">
        <v>155</v>
      </c>
    </row>
    <row r="2" spans="1:8" ht="14.4" thickBot="1" x14ac:dyDescent="0.3">
      <c r="B2" s="28"/>
      <c r="C2" s="28"/>
      <c r="D2" s="28"/>
      <c r="E2" s="28"/>
      <c r="F2" s="28" t="s">
        <v>141</v>
      </c>
      <c r="G2" s="28" t="s">
        <v>142</v>
      </c>
    </row>
    <row r="3" spans="1:8" ht="14.4" thickBot="1" x14ac:dyDescent="0.3">
      <c r="B3" s="28" t="s">
        <v>143</v>
      </c>
      <c r="C3" s="56">
        <f>'3.infusion'!C3</f>
        <v>24</v>
      </c>
      <c r="D3" s="28"/>
      <c r="E3" s="28">
        <v>0</v>
      </c>
      <c r="F3" s="28">
        <f>'3.infusion'!E3</f>
        <v>10</v>
      </c>
      <c r="G3" s="28">
        <f>'3.infusion'!E4</f>
        <v>2</v>
      </c>
    </row>
    <row r="4" spans="1:8" ht="14.4" thickBot="1" x14ac:dyDescent="0.3">
      <c r="B4" s="28" t="s">
        <v>130</v>
      </c>
      <c r="C4" s="56">
        <f>'3.infusion'!C4</f>
        <v>3</v>
      </c>
      <c r="D4" s="28"/>
      <c r="E4" s="28">
        <f>C3</f>
        <v>24</v>
      </c>
      <c r="F4" s="28">
        <f>F3</f>
        <v>10</v>
      </c>
      <c r="G4" s="28">
        <f>G3</f>
        <v>2</v>
      </c>
    </row>
    <row r="6" spans="1:8" ht="13.8" thickBot="1" x14ac:dyDescent="0.25">
      <c r="C6" t="s">
        <v>98</v>
      </c>
      <c r="D6" s="78" t="s">
        <v>60</v>
      </c>
      <c r="E6" s="78" t="s">
        <v>61</v>
      </c>
      <c r="F6" s="78" t="s">
        <v>62</v>
      </c>
    </row>
    <row r="7" spans="1:8" ht="13.8" x14ac:dyDescent="0.25">
      <c r="C7" t="s">
        <v>148</v>
      </c>
      <c r="D7" s="98">
        <f>'3.infusion'!C7</f>
        <v>75</v>
      </c>
      <c r="E7" s="99">
        <f>'3.infusion'!D7</f>
        <v>75</v>
      </c>
      <c r="F7" s="100">
        <f>'3.infusion'!E7</f>
        <v>75</v>
      </c>
      <c r="H7" s="28"/>
    </row>
    <row r="8" spans="1:8" x14ac:dyDescent="0.2">
      <c r="C8" t="s">
        <v>149</v>
      </c>
      <c r="D8" s="101">
        <f>'3.infusion'!C8</f>
        <v>3</v>
      </c>
      <c r="E8" s="86">
        <f>'3.infusion'!D8</f>
        <v>3</v>
      </c>
      <c r="F8" s="87">
        <f>'3.infusion'!E8</f>
        <v>3</v>
      </c>
    </row>
    <row r="9" spans="1:8" ht="13.8" thickBot="1" x14ac:dyDescent="0.25">
      <c r="C9" t="s">
        <v>150</v>
      </c>
      <c r="D9" s="102">
        <f>'3.infusion'!C9</f>
        <v>50</v>
      </c>
      <c r="E9" s="89">
        <f>'3.infusion'!D9</f>
        <v>50</v>
      </c>
      <c r="F9" s="90">
        <f>'3.infusion'!E9</f>
        <v>50</v>
      </c>
    </row>
    <row r="10" spans="1:8" x14ac:dyDescent="0.2">
      <c r="C10" t="s">
        <v>156</v>
      </c>
      <c r="D10" s="91">
        <f>0.693/D8</f>
        <v>0.23099999999999998</v>
      </c>
      <c r="E10" s="91">
        <f>0.693/E8</f>
        <v>0.23099999999999998</v>
      </c>
      <c r="F10" s="91">
        <f>0.693/F8</f>
        <v>0.23099999999999998</v>
      </c>
    </row>
    <row r="11" spans="1:8" x14ac:dyDescent="0.2">
      <c r="D11" s="4"/>
      <c r="E11" s="4"/>
      <c r="F11" s="4"/>
    </row>
    <row r="12" spans="1:8" x14ac:dyDescent="0.2">
      <c r="C12" s="103"/>
      <c r="D12" s="4"/>
      <c r="E12" s="4"/>
    </row>
    <row r="13" spans="1:8" x14ac:dyDescent="0.2">
      <c r="A13" t="s">
        <v>99</v>
      </c>
      <c r="B13" t="s">
        <v>115</v>
      </c>
      <c r="C13" s="78"/>
      <c r="D13" s="92" t="s">
        <v>60</v>
      </c>
      <c r="E13" s="93" t="s">
        <v>61</v>
      </c>
      <c r="F13" s="94" t="s">
        <v>62</v>
      </c>
      <c r="G13" s="4"/>
      <c r="H13" s="4"/>
    </row>
    <row r="14" spans="1:8" x14ac:dyDescent="0.2">
      <c r="A14" s="95">
        <v>0</v>
      </c>
      <c r="B14" s="104">
        <v>0</v>
      </c>
      <c r="C14" s="105"/>
      <c r="D14" s="97">
        <f t="shared" ref="D14:D45" si="0">D$7/D$10/D$9*(1-EXP(-D$10*$B14))</f>
        <v>0</v>
      </c>
      <c r="E14" s="97">
        <f>IF($C$4&gt;1,E$7/E$10/E$9*(1-EXP(-E$10*$B14)),NA())</f>
        <v>0</v>
      </c>
      <c r="F14" s="97">
        <f>IF($C$4&gt;2,F$7/F$10/F$9*(1-EXP(-F$10*$B14)),NA())</f>
        <v>0</v>
      </c>
      <c r="G14" s="4"/>
      <c r="H14" s="4"/>
    </row>
    <row r="15" spans="1:8" x14ac:dyDescent="0.2">
      <c r="A15" s="106">
        <v>1</v>
      </c>
      <c r="B15" s="96">
        <f>$C$3/100+B14</f>
        <v>0.24</v>
      </c>
      <c r="D15" s="97">
        <f t="shared" si="0"/>
        <v>0.35020268769668467</v>
      </c>
      <c r="E15" s="97">
        <f t="shared" ref="E15:E78" si="1">IF($C$4&gt;1,E$7/E$10/E$9*(1-EXP(-E$10*$B15)),NA())</f>
        <v>0.35020268769668467</v>
      </c>
      <c r="F15" s="97">
        <f t="shared" ref="F15:F78" si="2">IF($C$4&gt;2,F$7/F$10/F$9*(1-EXP(-F$10*$B15)),NA())</f>
        <v>0.35020268769668467</v>
      </c>
      <c r="G15" s="4"/>
      <c r="H15" s="4"/>
    </row>
    <row r="16" spans="1:8" x14ac:dyDescent="0.2">
      <c r="A16" s="106">
        <f t="shared" ref="A16:A47" si="3">A15+1</f>
        <v>2</v>
      </c>
      <c r="B16" s="96">
        <f t="shared" ref="B16:B79" si="4">$C$3/100+B15</f>
        <v>0.48</v>
      </c>
      <c r="D16" s="97">
        <f t="shared" si="0"/>
        <v>0.68151851933299223</v>
      </c>
      <c r="E16" s="97">
        <f t="shared" si="1"/>
        <v>0.68151851933299223</v>
      </c>
      <c r="F16" s="97">
        <f t="shared" si="2"/>
        <v>0.68151851933299223</v>
      </c>
      <c r="G16" s="4"/>
      <c r="H16" s="4"/>
    </row>
    <row r="17" spans="1:10" x14ac:dyDescent="0.2">
      <c r="A17" s="106">
        <f t="shared" si="3"/>
        <v>3</v>
      </c>
      <c r="B17" s="96">
        <f t="shared" si="4"/>
        <v>0.72</v>
      </c>
      <c r="D17" s="97">
        <f t="shared" si="0"/>
        <v>0.99496608598311298</v>
      </c>
      <c r="E17" s="97">
        <f t="shared" si="1"/>
        <v>0.99496608598311298</v>
      </c>
      <c r="F17" s="97">
        <f t="shared" si="2"/>
        <v>0.99496608598311298</v>
      </c>
      <c r="G17" s="4"/>
      <c r="H17" s="4"/>
    </row>
    <row r="18" spans="1:10" x14ac:dyDescent="0.2">
      <c r="A18" s="106">
        <f t="shared" si="3"/>
        <v>4</v>
      </c>
      <c r="B18" s="96">
        <f t="shared" si="4"/>
        <v>0.96</v>
      </c>
      <c r="D18" s="97">
        <f t="shared" si="0"/>
        <v>1.2915090448681334</v>
      </c>
      <c r="E18" s="97">
        <f t="shared" si="1"/>
        <v>1.2915090448681334</v>
      </c>
      <c r="F18" s="97">
        <f t="shared" si="2"/>
        <v>1.2915090448681334</v>
      </c>
      <c r="G18" s="4"/>
      <c r="H18" s="4"/>
    </row>
    <row r="19" spans="1:10" x14ac:dyDescent="0.2">
      <c r="A19" s="106">
        <f t="shared" si="3"/>
        <v>5</v>
      </c>
      <c r="B19" s="96">
        <f t="shared" si="4"/>
        <v>1.2</v>
      </c>
      <c r="D19" s="97">
        <f t="shared" si="0"/>
        <v>1.5720590820054186</v>
      </c>
      <c r="E19" s="97">
        <f t="shared" si="1"/>
        <v>1.5720590820054186</v>
      </c>
      <c r="F19" s="97">
        <f t="shared" si="2"/>
        <v>1.5720590820054186</v>
      </c>
      <c r="G19" s="4"/>
      <c r="H19" s="4"/>
    </row>
    <row r="20" spans="1:10" x14ac:dyDescent="0.2">
      <c r="A20" s="106">
        <f t="shared" si="3"/>
        <v>6</v>
      </c>
      <c r="B20" s="96">
        <f t="shared" si="4"/>
        <v>1.44</v>
      </c>
      <c r="D20" s="97">
        <f t="shared" si="0"/>
        <v>1.8374787150787164</v>
      </c>
      <c r="E20" s="97">
        <f t="shared" si="1"/>
        <v>1.8374787150787164</v>
      </c>
      <c r="F20" s="97">
        <f t="shared" si="2"/>
        <v>1.8374787150787164</v>
      </c>
      <c r="G20" s="4"/>
      <c r="H20" s="4"/>
    </row>
    <row r="21" spans="1:10" x14ac:dyDescent="0.2">
      <c r="A21" s="106">
        <f t="shared" si="3"/>
        <v>7</v>
      </c>
      <c r="B21" s="96">
        <f t="shared" si="4"/>
        <v>1.68</v>
      </c>
      <c r="D21" s="97">
        <f t="shared" si="0"/>
        <v>2.0885839451460746</v>
      </c>
      <c r="E21" s="97">
        <f t="shared" si="1"/>
        <v>2.0885839451460746</v>
      </c>
      <c r="F21" s="97">
        <f t="shared" si="2"/>
        <v>2.0885839451460746</v>
      </c>
      <c r="G21" s="4"/>
      <c r="H21" s="4"/>
    </row>
    <row r="22" spans="1:10" x14ac:dyDescent="0.2">
      <c r="A22" s="106">
        <f t="shared" si="3"/>
        <v>8</v>
      </c>
      <c r="B22" s="96">
        <f t="shared" si="4"/>
        <v>1.92</v>
      </c>
      <c r="D22" s="97">
        <f t="shared" si="0"/>
        <v>2.3261467653379326</v>
      </c>
      <c r="E22" s="97">
        <f t="shared" si="1"/>
        <v>2.3261467653379326</v>
      </c>
      <c r="F22" s="97">
        <f t="shared" si="2"/>
        <v>2.3261467653379326</v>
      </c>
      <c r="G22" s="4"/>
      <c r="H22" s="4"/>
    </row>
    <row r="23" spans="1:10" x14ac:dyDescent="0.2">
      <c r="A23" s="106">
        <f t="shared" si="3"/>
        <v>9</v>
      </c>
      <c r="B23" s="96">
        <f t="shared" si="4"/>
        <v>2.16</v>
      </c>
      <c r="D23" s="97">
        <f t="shared" si="0"/>
        <v>2.5508975342580804</v>
      </c>
      <c r="E23" s="97">
        <f t="shared" si="1"/>
        <v>2.5508975342580804</v>
      </c>
      <c r="F23" s="97">
        <f t="shared" si="2"/>
        <v>2.5508975342580804</v>
      </c>
      <c r="G23" s="4"/>
      <c r="H23" s="4"/>
    </row>
    <row r="24" spans="1:10" x14ac:dyDescent="0.2">
      <c r="A24" s="106">
        <f t="shared" si="3"/>
        <v>10</v>
      </c>
      <c r="B24" s="96">
        <f t="shared" si="4"/>
        <v>2.4000000000000004</v>
      </c>
      <c r="D24" s="97">
        <f t="shared" si="0"/>
        <v>2.7635272213842175</v>
      </c>
      <c r="E24" s="97">
        <f t="shared" si="1"/>
        <v>2.7635272213842175</v>
      </c>
      <c r="F24" s="97">
        <f t="shared" si="2"/>
        <v>2.7635272213842175</v>
      </c>
      <c r="G24" s="4"/>
      <c r="H24" s="4"/>
    </row>
    <row r="25" spans="1:10" x14ac:dyDescent="0.2">
      <c r="A25" s="106">
        <f t="shared" si="3"/>
        <v>11</v>
      </c>
      <c r="B25" s="96">
        <f t="shared" si="4"/>
        <v>2.6400000000000006</v>
      </c>
      <c r="D25" s="97">
        <f t="shared" si="0"/>
        <v>2.9646895313713402</v>
      </c>
      <c r="E25" s="97">
        <f t="shared" si="1"/>
        <v>2.9646895313713402</v>
      </c>
      <c r="F25" s="97">
        <f t="shared" si="2"/>
        <v>2.9646895313713402</v>
      </c>
      <c r="G25" s="4"/>
      <c r="H25" s="4"/>
    </row>
    <row r="26" spans="1:10" x14ac:dyDescent="0.2">
      <c r="A26" s="106">
        <f t="shared" si="3"/>
        <v>12</v>
      </c>
      <c r="B26" s="96">
        <f t="shared" si="4"/>
        <v>2.8800000000000008</v>
      </c>
      <c r="D26" s="97">
        <f t="shared" si="0"/>
        <v>3.1550029137888642</v>
      </c>
      <c r="E26" s="97">
        <f t="shared" si="1"/>
        <v>3.1550029137888642</v>
      </c>
      <c r="F26" s="97">
        <f t="shared" si="2"/>
        <v>3.1550029137888642</v>
      </c>
      <c r="G26" s="4"/>
      <c r="H26" s="4"/>
      <c r="J26" s="4"/>
    </row>
    <row r="27" spans="1:10" x14ac:dyDescent="0.2">
      <c r="A27" s="106">
        <f t="shared" si="3"/>
        <v>13</v>
      </c>
      <c r="B27" s="96">
        <f t="shared" si="4"/>
        <v>3.120000000000001</v>
      </c>
      <c r="D27" s="97">
        <f t="shared" si="0"/>
        <v>3.3350524644701909</v>
      </c>
      <c r="E27" s="97">
        <f t="shared" si="1"/>
        <v>3.3350524644701909</v>
      </c>
      <c r="F27" s="97">
        <f t="shared" si="2"/>
        <v>3.3350524644701909</v>
      </c>
      <c r="G27" s="4"/>
      <c r="H27" s="4"/>
    </row>
    <row r="28" spans="1:10" x14ac:dyDescent="0.2">
      <c r="A28" s="106">
        <f t="shared" si="3"/>
        <v>14</v>
      </c>
      <c r="B28" s="96">
        <f t="shared" si="4"/>
        <v>3.3600000000000012</v>
      </c>
      <c r="D28" s="97">
        <f t="shared" si="0"/>
        <v>3.5053917243201713</v>
      </c>
      <c r="E28" s="97">
        <f t="shared" si="1"/>
        <v>3.5053917243201713</v>
      </c>
      <c r="F28" s="97">
        <f t="shared" si="2"/>
        <v>3.5053917243201713</v>
      </c>
      <c r="G28" s="4"/>
      <c r="H28" s="4"/>
    </row>
    <row r="29" spans="1:10" x14ac:dyDescent="0.2">
      <c r="A29" s="106">
        <f t="shared" si="3"/>
        <v>15</v>
      </c>
      <c r="B29" s="96">
        <f t="shared" si="4"/>
        <v>3.6000000000000014</v>
      </c>
      <c r="D29" s="97">
        <f t="shared" si="0"/>
        <v>3.6665443811107132</v>
      </c>
      <c r="E29" s="97">
        <f t="shared" si="1"/>
        <v>3.6665443811107132</v>
      </c>
      <c r="F29" s="97">
        <f t="shared" si="2"/>
        <v>3.6665443811107132</v>
      </c>
      <c r="G29" s="4"/>
      <c r="H29" s="4"/>
    </row>
    <row r="30" spans="1:10" x14ac:dyDescent="0.2">
      <c r="A30" s="106">
        <f t="shared" si="3"/>
        <v>16</v>
      </c>
      <c r="B30" s="96">
        <f t="shared" si="4"/>
        <v>3.8400000000000016</v>
      </c>
      <c r="D30" s="97">
        <f t="shared" si="0"/>
        <v>3.819005879496479</v>
      </c>
      <c r="E30" s="97">
        <f t="shared" si="1"/>
        <v>3.819005879496479</v>
      </c>
      <c r="F30" s="97">
        <f t="shared" si="2"/>
        <v>3.819005879496479</v>
      </c>
      <c r="G30" s="4"/>
      <c r="H30" s="4"/>
    </row>
    <row r="31" spans="1:10" x14ac:dyDescent="0.2">
      <c r="A31" s="106">
        <f t="shared" si="3"/>
        <v>17</v>
      </c>
      <c r="B31" s="96">
        <f t="shared" si="4"/>
        <v>4.0800000000000018</v>
      </c>
      <c r="D31" s="97">
        <f t="shared" si="0"/>
        <v>3.9632449442004809</v>
      </c>
      <c r="E31" s="97">
        <f t="shared" si="1"/>
        <v>3.9632449442004809</v>
      </c>
      <c r="F31" s="97">
        <f t="shared" si="2"/>
        <v>3.9632449442004809</v>
      </c>
      <c r="G31" s="4"/>
      <c r="H31" s="4"/>
    </row>
    <row r="32" spans="1:10" x14ac:dyDescent="0.2">
      <c r="A32" s="106">
        <f t="shared" si="3"/>
        <v>18</v>
      </c>
      <c r="B32" s="96">
        <f t="shared" si="4"/>
        <v>4.3200000000000021</v>
      </c>
      <c r="D32" s="97">
        <f t="shared" si="0"/>
        <v>4.0997050210524337</v>
      </c>
      <c r="E32" s="97">
        <f t="shared" si="1"/>
        <v>4.0997050210524337</v>
      </c>
      <c r="F32" s="97">
        <f t="shared" si="2"/>
        <v>4.0997050210524337</v>
      </c>
      <c r="G32" s="4"/>
      <c r="H32" s="4"/>
    </row>
    <row r="33" spans="1:8" x14ac:dyDescent="0.2">
      <c r="A33" s="106">
        <f t="shared" si="3"/>
        <v>19</v>
      </c>
      <c r="B33" s="96">
        <f t="shared" si="4"/>
        <v>4.5600000000000023</v>
      </c>
      <c r="D33" s="97">
        <f t="shared" si="0"/>
        <v>4.2288056403101493</v>
      </c>
      <c r="E33" s="97">
        <f t="shared" si="1"/>
        <v>4.2288056403101493</v>
      </c>
      <c r="F33" s="97">
        <f t="shared" si="2"/>
        <v>4.2288056403101493</v>
      </c>
      <c r="G33" s="4"/>
      <c r="H33" s="4"/>
    </row>
    <row r="34" spans="1:8" x14ac:dyDescent="0.2">
      <c r="A34" s="106">
        <f t="shared" si="3"/>
        <v>20</v>
      </c>
      <c r="B34" s="96">
        <f t="shared" si="4"/>
        <v>4.8000000000000025</v>
      </c>
      <c r="D34" s="97">
        <f t="shared" si="0"/>
        <v>4.3509437064553733</v>
      </c>
      <c r="E34" s="97">
        <f t="shared" si="1"/>
        <v>4.3509437064553733</v>
      </c>
      <c r="F34" s="97">
        <f t="shared" si="2"/>
        <v>4.3509437064553733</v>
      </c>
      <c r="G34" s="4"/>
      <c r="H34" s="4"/>
    </row>
    <row r="35" spans="1:8" x14ac:dyDescent="0.2">
      <c r="A35" s="106">
        <f t="shared" si="3"/>
        <v>21</v>
      </c>
      <c r="B35" s="96">
        <f t="shared" si="4"/>
        <v>5.0400000000000027</v>
      </c>
      <c r="D35" s="97">
        <f t="shared" si="0"/>
        <v>4.4664947184293409</v>
      </c>
      <c r="E35" s="97">
        <f t="shared" si="1"/>
        <v>4.4664947184293409</v>
      </c>
      <c r="F35" s="97">
        <f t="shared" si="2"/>
        <v>4.4664947184293409</v>
      </c>
      <c r="G35" s="4"/>
      <c r="H35" s="4"/>
    </row>
    <row r="36" spans="1:8" x14ac:dyDescent="0.2">
      <c r="A36" s="106">
        <f t="shared" si="3"/>
        <v>22</v>
      </c>
      <c r="B36" s="96">
        <f t="shared" si="4"/>
        <v>5.2800000000000029</v>
      </c>
      <c r="D36" s="97">
        <f t="shared" si="0"/>
        <v>4.5758139240595668</v>
      </c>
      <c r="E36" s="97">
        <f t="shared" si="1"/>
        <v>4.5758139240595668</v>
      </c>
      <c r="F36" s="97">
        <f t="shared" si="2"/>
        <v>4.5758139240595668</v>
      </c>
      <c r="G36" s="4"/>
      <c r="H36" s="4"/>
    </row>
    <row r="37" spans="1:8" x14ac:dyDescent="0.2">
      <c r="A37" s="106">
        <f t="shared" si="3"/>
        <v>23</v>
      </c>
      <c r="B37" s="96">
        <f t="shared" si="4"/>
        <v>5.5200000000000031</v>
      </c>
      <c r="D37" s="97">
        <f t="shared" si="0"/>
        <v>4.6792374122269944</v>
      </c>
      <c r="E37" s="97">
        <f t="shared" si="1"/>
        <v>4.6792374122269944</v>
      </c>
      <c r="F37" s="97">
        <f t="shared" si="2"/>
        <v>4.6792374122269944</v>
      </c>
      <c r="G37" s="4"/>
      <c r="H37" s="4"/>
    </row>
    <row r="38" spans="1:8" x14ac:dyDescent="0.2">
      <c r="A38" s="106">
        <f t="shared" si="3"/>
        <v>24</v>
      </c>
      <c r="B38" s="96">
        <f t="shared" si="4"/>
        <v>5.7600000000000033</v>
      </c>
      <c r="D38" s="97">
        <f t="shared" si="0"/>
        <v>4.7770831461312309</v>
      </c>
      <c r="E38" s="97">
        <f t="shared" si="1"/>
        <v>4.7770831461312309</v>
      </c>
      <c r="F38" s="97">
        <f t="shared" si="2"/>
        <v>4.7770831461312309</v>
      </c>
      <c r="G38" s="4"/>
      <c r="H38" s="4"/>
    </row>
    <row r="39" spans="1:8" x14ac:dyDescent="0.2">
      <c r="A39" s="106">
        <f t="shared" si="3"/>
        <v>25</v>
      </c>
      <c r="B39" s="96">
        <f t="shared" si="4"/>
        <v>6.0000000000000036</v>
      </c>
      <c r="D39" s="97">
        <f t="shared" si="0"/>
        <v>4.8696519408305603</v>
      </c>
      <c r="E39" s="97">
        <f t="shared" si="1"/>
        <v>4.8696519408305603</v>
      </c>
      <c r="F39" s="97">
        <f t="shared" si="2"/>
        <v>4.8696519408305603</v>
      </c>
      <c r="G39" s="4"/>
      <c r="H39" s="4"/>
    </row>
    <row r="40" spans="1:8" x14ac:dyDescent="0.2">
      <c r="A40" s="106">
        <f t="shared" si="3"/>
        <v>26</v>
      </c>
      <c r="B40" s="96">
        <f t="shared" si="4"/>
        <v>6.2400000000000038</v>
      </c>
      <c r="D40" s="97">
        <f t="shared" si="0"/>
        <v>4.9572283880620036</v>
      </c>
      <c r="E40" s="97">
        <f t="shared" si="1"/>
        <v>4.9572283880620036</v>
      </c>
      <c r="F40" s="97">
        <f t="shared" si="2"/>
        <v>4.9572283880620036</v>
      </c>
      <c r="G40" s="4"/>
      <c r="H40" s="4"/>
    </row>
    <row r="41" spans="1:8" x14ac:dyDescent="0.2">
      <c r="A41" s="106">
        <f t="shared" si="3"/>
        <v>27</v>
      </c>
      <c r="B41" s="96">
        <f t="shared" si="4"/>
        <v>6.480000000000004</v>
      </c>
      <c r="D41" s="97">
        <f t="shared" si="0"/>
        <v>5.0400817311847437</v>
      </c>
      <c r="E41" s="97">
        <f t="shared" si="1"/>
        <v>5.0400817311847437</v>
      </c>
      <c r="F41" s="97">
        <f t="shared" si="2"/>
        <v>5.0400817311847437</v>
      </c>
      <c r="G41" s="4"/>
      <c r="H41" s="4"/>
    </row>
    <row r="42" spans="1:8" x14ac:dyDescent="0.2">
      <c r="A42" s="106">
        <f t="shared" si="3"/>
        <v>28</v>
      </c>
      <c r="B42" s="96">
        <f t="shared" si="4"/>
        <v>6.7200000000000042</v>
      </c>
      <c r="D42" s="97">
        <f t="shared" si="0"/>
        <v>5.1184666929367619</v>
      </c>
      <c r="E42" s="97">
        <f t="shared" si="1"/>
        <v>5.1184666929367619</v>
      </c>
      <c r="F42" s="97">
        <f t="shared" si="2"/>
        <v>5.1184666929367619</v>
      </c>
      <c r="G42" s="4"/>
      <c r="H42" s="4"/>
    </row>
    <row r="43" spans="1:8" x14ac:dyDescent="0.2">
      <c r="A43" s="106">
        <f t="shared" si="3"/>
        <v>29</v>
      </c>
      <c r="B43" s="96">
        <f t="shared" si="4"/>
        <v>6.9600000000000044</v>
      </c>
      <c r="D43" s="97">
        <f t="shared" si="0"/>
        <v>5.192624258549575</v>
      </c>
      <c r="E43" s="97">
        <f t="shared" si="1"/>
        <v>5.192624258549575</v>
      </c>
      <c r="F43" s="97">
        <f t="shared" si="2"/>
        <v>5.192624258549575</v>
      </c>
      <c r="G43" s="4"/>
      <c r="H43" s="4"/>
    </row>
    <row r="44" spans="1:8" x14ac:dyDescent="0.2">
      <c r="A44" s="106">
        <f t="shared" si="3"/>
        <v>30</v>
      </c>
      <c r="B44" s="96">
        <f t="shared" si="4"/>
        <v>7.2000000000000046</v>
      </c>
      <c r="D44" s="97">
        <f t="shared" si="0"/>
        <v>5.2627824166286272</v>
      </c>
      <c r="E44" s="97">
        <f t="shared" si="1"/>
        <v>5.2627824166286272</v>
      </c>
      <c r="F44" s="97">
        <f t="shared" si="2"/>
        <v>5.2627824166286272</v>
      </c>
      <c r="G44" s="4"/>
      <c r="H44" s="4"/>
    </row>
    <row r="45" spans="1:8" x14ac:dyDescent="0.2">
      <c r="A45" s="106">
        <f t="shared" si="3"/>
        <v>31</v>
      </c>
      <c r="B45" s="96">
        <f t="shared" si="4"/>
        <v>7.4400000000000048</v>
      </c>
      <c r="D45" s="97">
        <f t="shared" si="0"/>
        <v>5.3291568600771182</v>
      </c>
      <c r="E45" s="97">
        <f t="shared" si="1"/>
        <v>5.3291568600771182</v>
      </c>
      <c r="F45" s="97">
        <f t="shared" si="2"/>
        <v>5.3291568600771182</v>
      </c>
      <c r="G45" s="4"/>
      <c r="H45" s="4"/>
    </row>
    <row r="46" spans="1:8" x14ac:dyDescent="0.2">
      <c r="A46" s="106">
        <f t="shared" si="3"/>
        <v>32</v>
      </c>
      <c r="B46" s="96">
        <f t="shared" si="4"/>
        <v>7.680000000000005</v>
      </c>
      <c r="D46" s="97">
        <f t="shared" ref="D46:D77" si="5">D$7/D$10/D$9*(1-EXP(-D$10*$B46))</f>
        <v>5.391951649218143</v>
      </c>
      <c r="E46" s="97">
        <f t="shared" si="1"/>
        <v>5.391951649218143</v>
      </c>
      <c r="F46" s="97">
        <f t="shared" si="2"/>
        <v>5.391951649218143</v>
      </c>
      <c r="G46" s="4"/>
      <c r="H46" s="4"/>
    </row>
    <row r="47" spans="1:8" x14ac:dyDescent="0.2">
      <c r="A47" s="106">
        <f t="shared" si="3"/>
        <v>33</v>
      </c>
      <c r="B47" s="96">
        <f t="shared" si="4"/>
        <v>7.9200000000000053</v>
      </c>
      <c r="D47" s="97">
        <f t="shared" si="5"/>
        <v>5.4513598391538656</v>
      </c>
      <c r="E47" s="97">
        <f t="shared" si="1"/>
        <v>5.4513598391538656</v>
      </c>
      <c r="F47" s="97">
        <f t="shared" si="2"/>
        <v>5.4513598391538656</v>
      </c>
      <c r="G47" s="4"/>
      <c r="H47" s="4"/>
    </row>
    <row r="48" spans="1:8" x14ac:dyDescent="0.2">
      <c r="A48" s="106">
        <f t="shared" ref="A48:A79" si="6">A47+1</f>
        <v>34</v>
      </c>
      <c r="B48" s="96">
        <f t="shared" si="4"/>
        <v>8.1600000000000055</v>
      </c>
      <c r="D48" s="97">
        <f t="shared" si="5"/>
        <v>5.507564073290439</v>
      </c>
      <c r="E48" s="97">
        <f t="shared" si="1"/>
        <v>5.507564073290439</v>
      </c>
      <c r="F48" s="97">
        <f t="shared" si="2"/>
        <v>5.507564073290439</v>
      </c>
      <c r="G48" s="4"/>
      <c r="H48" s="4"/>
    </row>
    <row r="49" spans="1:8" x14ac:dyDescent="0.2">
      <c r="A49" s="106">
        <f t="shared" si="6"/>
        <v>35</v>
      </c>
      <c r="B49" s="96">
        <f t="shared" si="4"/>
        <v>8.4000000000000057</v>
      </c>
      <c r="D49" s="97">
        <f t="shared" si="5"/>
        <v>5.5607371448534106</v>
      </c>
      <c r="E49" s="97">
        <f t="shared" si="1"/>
        <v>5.5607371448534106</v>
      </c>
      <c r="F49" s="97">
        <f t="shared" si="2"/>
        <v>5.5607371448534106</v>
      </c>
      <c r="G49" s="4"/>
      <c r="H49" s="4"/>
    </row>
    <row r="50" spans="1:8" x14ac:dyDescent="0.2">
      <c r="A50" s="106">
        <f t="shared" si="6"/>
        <v>36</v>
      </c>
      <c r="B50" s="96">
        <f t="shared" si="4"/>
        <v>8.6400000000000059</v>
      </c>
      <c r="D50" s="97">
        <f t="shared" si="5"/>
        <v>5.611042528119917</v>
      </c>
      <c r="E50" s="97">
        <f t="shared" si="1"/>
        <v>5.611042528119917</v>
      </c>
      <c r="F50" s="97">
        <f t="shared" si="2"/>
        <v>5.611042528119917</v>
      </c>
      <c r="G50" s="4"/>
      <c r="H50" s="4"/>
    </row>
    <row r="51" spans="1:8" x14ac:dyDescent="0.2">
      <c r="A51" s="106">
        <f t="shared" si="6"/>
        <v>37</v>
      </c>
      <c r="B51" s="96">
        <f t="shared" si="4"/>
        <v>8.8800000000000061</v>
      </c>
      <c r="D51" s="97">
        <f t="shared" si="5"/>
        <v>5.6586348810008902</v>
      </c>
      <c r="E51" s="97">
        <f t="shared" si="1"/>
        <v>5.6586348810008902</v>
      </c>
      <c r="F51" s="97">
        <f t="shared" si="2"/>
        <v>5.6586348810008902</v>
      </c>
      <c r="G51" s="4"/>
      <c r="H51" s="4"/>
    </row>
    <row r="52" spans="1:8" x14ac:dyDescent="0.2">
      <c r="A52" s="106">
        <f t="shared" si="6"/>
        <v>38</v>
      </c>
      <c r="B52" s="96">
        <f t="shared" si="4"/>
        <v>9.1200000000000063</v>
      </c>
      <c r="D52" s="97">
        <f t="shared" si="5"/>
        <v>5.7036605205183841</v>
      </c>
      <c r="E52" s="97">
        <f t="shared" si="1"/>
        <v>5.7036605205183841</v>
      </c>
      <c r="F52" s="97">
        <f t="shared" si="2"/>
        <v>5.7036605205183841</v>
      </c>
      <c r="G52" s="4"/>
      <c r="H52" s="4"/>
    </row>
    <row r="53" spans="1:8" x14ac:dyDescent="0.2">
      <c r="A53" s="106">
        <f t="shared" si="6"/>
        <v>39</v>
      </c>
      <c r="B53" s="96">
        <f t="shared" si="4"/>
        <v>9.3600000000000065</v>
      </c>
      <c r="D53" s="97">
        <f t="shared" si="5"/>
        <v>5.7462578726398377</v>
      </c>
      <c r="E53" s="97">
        <f t="shared" si="1"/>
        <v>5.7462578726398377</v>
      </c>
      <c r="F53" s="97">
        <f t="shared" si="2"/>
        <v>5.7462578726398377</v>
      </c>
      <c r="G53" s="4"/>
      <c r="H53" s="4"/>
    </row>
    <row r="54" spans="1:8" x14ac:dyDescent="0.2">
      <c r="A54" s="106">
        <f t="shared" si="6"/>
        <v>40</v>
      </c>
      <c r="B54" s="96">
        <f t="shared" si="4"/>
        <v>9.6000000000000068</v>
      </c>
      <c r="D54" s="97">
        <f t="shared" si="5"/>
        <v>5.7865578978522292</v>
      </c>
      <c r="E54" s="97">
        <f t="shared" si="1"/>
        <v>5.7865578978522292</v>
      </c>
      <c r="F54" s="97">
        <f t="shared" si="2"/>
        <v>5.7865578978522292</v>
      </c>
      <c r="G54" s="4"/>
      <c r="H54" s="4"/>
    </row>
    <row r="55" spans="1:8" x14ac:dyDescent="0.2">
      <c r="A55" s="106">
        <f t="shared" si="6"/>
        <v>41</v>
      </c>
      <c r="B55" s="96">
        <f t="shared" si="4"/>
        <v>9.840000000000007</v>
      </c>
      <c r="D55" s="97">
        <f t="shared" si="5"/>
        <v>5.8246844937845035</v>
      </c>
      <c r="E55" s="97">
        <f t="shared" si="1"/>
        <v>5.8246844937845035</v>
      </c>
      <c r="F55" s="97">
        <f t="shared" si="2"/>
        <v>5.8246844937845035</v>
      </c>
      <c r="G55" s="4"/>
      <c r="H55" s="4"/>
    </row>
    <row r="56" spans="1:8" x14ac:dyDescent="0.2">
      <c r="A56" s="106">
        <f t="shared" si="6"/>
        <v>42</v>
      </c>
      <c r="B56" s="96">
        <f t="shared" si="4"/>
        <v>10.080000000000007</v>
      </c>
      <c r="D56" s="97">
        <f t="shared" si="5"/>
        <v>5.8607548761160739</v>
      </c>
      <c r="E56" s="97">
        <f t="shared" si="1"/>
        <v>5.8607548761160739</v>
      </c>
      <c r="F56" s="97">
        <f t="shared" si="2"/>
        <v>5.8607548761160739</v>
      </c>
      <c r="G56" s="4"/>
      <c r="H56" s="4"/>
    </row>
    <row r="57" spans="1:8" x14ac:dyDescent="0.2">
      <c r="A57" s="106">
        <f t="shared" si="6"/>
        <v>43</v>
      </c>
      <c r="B57" s="96">
        <f t="shared" si="4"/>
        <v>10.320000000000007</v>
      </c>
      <c r="D57" s="97">
        <f t="shared" si="5"/>
        <v>5.8948799389424744</v>
      </c>
      <c r="E57" s="97">
        <f t="shared" si="1"/>
        <v>5.8948799389424744</v>
      </c>
      <c r="F57" s="97">
        <f t="shared" si="2"/>
        <v>5.8948799389424744</v>
      </c>
      <c r="G57" s="4"/>
      <c r="H57" s="4"/>
    </row>
    <row r="58" spans="1:8" x14ac:dyDescent="0.2">
      <c r="A58" s="106">
        <f t="shared" si="6"/>
        <v>44</v>
      </c>
      <c r="B58" s="96">
        <f t="shared" si="4"/>
        <v>10.560000000000008</v>
      </c>
      <c r="D58" s="97">
        <f t="shared" si="5"/>
        <v>5.9271645957060528</v>
      </c>
      <c r="E58" s="97">
        <f t="shared" si="1"/>
        <v>5.9271645957060528</v>
      </c>
      <c r="F58" s="97">
        <f t="shared" si="2"/>
        <v>5.9271645957060528</v>
      </c>
      <c r="G58" s="4"/>
      <c r="H58" s="4"/>
    </row>
    <row r="59" spans="1:8" x14ac:dyDescent="0.2">
      <c r="A59" s="106">
        <f t="shared" si="6"/>
        <v>45</v>
      </c>
      <c r="B59" s="96">
        <f t="shared" si="4"/>
        <v>10.800000000000008</v>
      </c>
      <c r="D59" s="97">
        <f t="shared" si="5"/>
        <v>5.9577081017398568</v>
      </c>
      <c r="E59" s="97">
        <f t="shared" si="1"/>
        <v>5.9577081017398568</v>
      </c>
      <c r="F59" s="97">
        <f t="shared" si="2"/>
        <v>5.9577081017398568</v>
      </c>
      <c r="G59" s="4"/>
      <c r="H59" s="4"/>
    </row>
    <row r="60" spans="1:8" x14ac:dyDescent="0.2">
      <c r="A60" s="106">
        <f t="shared" si="6"/>
        <v>46</v>
      </c>
      <c r="B60" s="96">
        <f t="shared" si="4"/>
        <v>11.040000000000008</v>
      </c>
      <c r="D60" s="97">
        <f t="shared" si="5"/>
        <v>5.986604359416333</v>
      </c>
      <c r="E60" s="97">
        <f t="shared" si="1"/>
        <v>5.986604359416333</v>
      </c>
      <c r="F60" s="97">
        <f t="shared" si="2"/>
        <v>5.986604359416333</v>
      </c>
      <c r="G60" s="4"/>
      <c r="H60" s="4"/>
    </row>
    <row r="61" spans="1:8" x14ac:dyDescent="0.2">
      <c r="A61" s="106">
        <f t="shared" si="6"/>
        <v>47</v>
      </c>
      <c r="B61" s="96">
        <f t="shared" si="4"/>
        <v>11.280000000000008</v>
      </c>
      <c r="D61" s="97">
        <f t="shared" si="5"/>
        <v>6.0139422068389967</v>
      </c>
      <c r="E61" s="97">
        <f t="shared" si="1"/>
        <v>6.0139422068389967</v>
      </c>
      <c r="F61" s="97">
        <f t="shared" si="2"/>
        <v>6.0139422068389967</v>
      </c>
      <c r="G61" s="4"/>
      <c r="H61" s="4"/>
    </row>
    <row r="62" spans="1:8" x14ac:dyDescent="0.2">
      <c r="A62" s="106">
        <f t="shared" si="6"/>
        <v>48</v>
      </c>
      <c r="B62" s="96">
        <f t="shared" si="4"/>
        <v>11.520000000000008</v>
      </c>
      <c r="D62" s="97">
        <f t="shared" si="5"/>
        <v>6.0398056909645996</v>
      </c>
      <c r="E62" s="97">
        <f t="shared" si="1"/>
        <v>6.0398056909645996</v>
      </c>
      <c r="F62" s="97">
        <f t="shared" si="2"/>
        <v>6.0398056909645996</v>
      </c>
      <c r="G62" s="4"/>
      <c r="H62" s="4"/>
    </row>
    <row r="63" spans="1:8" x14ac:dyDescent="0.2">
      <c r="A63" s="106">
        <f t="shared" si="6"/>
        <v>49</v>
      </c>
      <c r="B63" s="96">
        <f t="shared" si="4"/>
        <v>11.760000000000009</v>
      </c>
      <c r="D63" s="97">
        <f t="shared" si="5"/>
        <v>6.0642743259954877</v>
      </c>
      <c r="E63" s="97">
        <f t="shared" si="1"/>
        <v>6.0642743259954877</v>
      </c>
      <c r="F63" s="97">
        <f t="shared" si="2"/>
        <v>6.0642743259954877</v>
      </c>
      <c r="G63" s="4"/>
      <c r="H63" s="4"/>
    </row>
    <row r="64" spans="1:8" x14ac:dyDescent="0.2">
      <c r="A64" s="106">
        <f t="shared" si="6"/>
        <v>50</v>
      </c>
      <c r="B64" s="96">
        <f t="shared" si="4"/>
        <v>12.000000000000009</v>
      </c>
      <c r="D64" s="97">
        <f t="shared" si="5"/>
        <v>6.0874233378365554</v>
      </c>
      <c r="E64" s="97">
        <f t="shared" si="1"/>
        <v>6.0874233378365554</v>
      </c>
      <c r="F64" s="97">
        <f t="shared" si="2"/>
        <v>6.0874233378365554</v>
      </c>
      <c r="G64" s="4"/>
      <c r="H64" s="4"/>
    </row>
    <row r="65" spans="1:8" x14ac:dyDescent="0.2">
      <c r="A65" s="106">
        <f t="shared" si="6"/>
        <v>51</v>
      </c>
      <c r="B65" s="96">
        <f t="shared" si="4"/>
        <v>12.240000000000009</v>
      </c>
      <c r="D65" s="97">
        <f t="shared" si="5"/>
        <v>6.109323895368326</v>
      </c>
      <c r="E65" s="97">
        <f t="shared" si="1"/>
        <v>6.109323895368326</v>
      </c>
      <c r="F65" s="97">
        <f t="shared" si="2"/>
        <v>6.109323895368326</v>
      </c>
      <c r="G65" s="4"/>
      <c r="H65" s="4"/>
    </row>
    <row r="66" spans="1:8" x14ac:dyDescent="0.2">
      <c r="A66" s="106">
        <f t="shared" si="6"/>
        <v>52</v>
      </c>
      <c r="B66" s="96">
        <f t="shared" si="4"/>
        <v>12.480000000000009</v>
      </c>
      <c r="D66" s="97">
        <f t="shared" si="5"/>
        <v>6.1300433292472052</v>
      </c>
      <c r="E66" s="97">
        <f t="shared" si="1"/>
        <v>6.1300433292472052</v>
      </c>
      <c r="F66" s="97">
        <f t="shared" si="2"/>
        <v>6.1300433292472052</v>
      </c>
      <c r="G66" s="4"/>
      <c r="H66" s="4"/>
    </row>
    <row r="67" spans="1:8" x14ac:dyDescent="0.2">
      <c r="A67" s="106">
        <f t="shared" si="6"/>
        <v>53</v>
      </c>
      <c r="B67" s="96">
        <f t="shared" si="4"/>
        <v>12.72000000000001</v>
      </c>
      <c r="D67" s="97">
        <f t="shared" si="5"/>
        <v>6.1496453389055663</v>
      </c>
      <c r="E67" s="97">
        <f t="shared" si="1"/>
        <v>6.1496453389055663</v>
      </c>
      <c r="F67" s="97">
        <f t="shared" si="2"/>
        <v>6.1496453389055663</v>
      </c>
      <c r="G67" s="4"/>
      <c r="H67" s="4"/>
    </row>
    <row r="68" spans="1:8" x14ac:dyDescent="0.2">
      <c r="A68" s="106">
        <f t="shared" si="6"/>
        <v>54</v>
      </c>
      <c r="B68" s="96">
        <f t="shared" si="4"/>
        <v>12.96000000000001</v>
      </c>
      <c r="D68" s="97">
        <f t="shared" si="5"/>
        <v>6.1681901883880688</v>
      </c>
      <c r="E68" s="97">
        <f t="shared" si="1"/>
        <v>6.1681901883880688</v>
      </c>
      <c r="F68" s="97">
        <f t="shared" si="2"/>
        <v>6.1681901883880688</v>
      </c>
      <c r="G68" s="4"/>
      <c r="H68" s="4"/>
    </row>
    <row r="69" spans="1:8" x14ac:dyDescent="0.2">
      <c r="A69" s="106">
        <f t="shared" si="6"/>
        <v>55</v>
      </c>
      <c r="B69" s="96">
        <f t="shared" si="4"/>
        <v>13.20000000000001</v>
      </c>
      <c r="D69" s="97">
        <f t="shared" si="5"/>
        <v>6.1857348916262884</v>
      </c>
      <c r="E69" s="97">
        <f t="shared" si="1"/>
        <v>6.1857348916262884</v>
      </c>
      <c r="F69" s="97">
        <f t="shared" si="2"/>
        <v>6.1857348916262884</v>
      </c>
      <c r="G69" s="4"/>
      <c r="H69" s="4"/>
    </row>
    <row r="70" spans="1:8" x14ac:dyDescent="0.2">
      <c r="A70" s="106">
        <f t="shared" si="6"/>
        <v>56</v>
      </c>
      <c r="B70" s="96">
        <f t="shared" si="4"/>
        <v>13.44000000000001</v>
      </c>
      <c r="D70" s="97">
        <f t="shared" si="5"/>
        <v>6.2023333877212634</v>
      </c>
      <c r="E70" s="97">
        <f t="shared" si="1"/>
        <v>6.2023333877212634</v>
      </c>
      <c r="F70" s="97">
        <f t="shared" si="2"/>
        <v>6.2023333877212634</v>
      </c>
      <c r="G70" s="4"/>
      <c r="H70" s="4"/>
    </row>
    <row r="71" spans="1:8" x14ac:dyDescent="0.2">
      <c r="A71" s="106">
        <f t="shared" si="6"/>
        <v>57</v>
      </c>
      <c r="B71" s="96">
        <f t="shared" si="4"/>
        <v>13.68000000000001</v>
      </c>
      <c r="D71" s="97">
        <f t="shared" si="5"/>
        <v>6.2180367067728346</v>
      </c>
      <c r="E71" s="97">
        <f t="shared" si="1"/>
        <v>6.2180367067728346</v>
      </c>
      <c r="F71" s="97">
        <f t="shared" si="2"/>
        <v>6.2180367067728346</v>
      </c>
      <c r="G71" s="4"/>
      <c r="H71" s="4"/>
    </row>
    <row r="72" spans="1:8" x14ac:dyDescent="0.2">
      <c r="A72" s="106">
        <f t="shared" si="6"/>
        <v>58</v>
      </c>
      <c r="B72" s="96">
        <f t="shared" si="4"/>
        <v>13.920000000000011</v>
      </c>
      <c r="D72" s="97">
        <f t="shared" si="5"/>
        <v>6.232893126765612</v>
      </c>
      <c r="E72" s="97">
        <f t="shared" si="1"/>
        <v>6.232893126765612</v>
      </c>
      <c r="F72" s="97">
        <f t="shared" si="2"/>
        <v>6.232893126765612</v>
      </c>
      <c r="G72" s="4"/>
      <c r="H72" s="4"/>
    </row>
    <row r="73" spans="1:8" x14ac:dyDescent="0.2">
      <c r="A73" s="106">
        <f t="shared" si="6"/>
        <v>59</v>
      </c>
      <c r="B73" s="96">
        <f t="shared" si="4"/>
        <v>14.160000000000011</v>
      </c>
      <c r="D73" s="97">
        <f t="shared" si="5"/>
        <v>6.2469483219938926</v>
      </c>
      <c r="E73" s="97">
        <f t="shared" si="1"/>
        <v>6.2469483219938926</v>
      </c>
      <c r="F73" s="97">
        <f t="shared" si="2"/>
        <v>6.2469483219938926</v>
      </c>
      <c r="G73" s="4"/>
      <c r="H73" s="4"/>
    </row>
    <row r="74" spans="1:8" x14ac:dyDescent="0.2">
      <c r="A74" s="106">
        <f t="shared" si="6"/>
        <v>60</v>
      </c>
      <c r="B74" s="96">
        <f t="shared" si="4"/>
        <v>14.400000000000011</v>
      </c>
      <c r="D74" s="97">
        <f t="shared" si="5"/>
        <v>6.2602455034818352</v>
      </c>
      <c r="E74" s="97">
        <f t="shared" si="1"/>
        <v>6.2602455034818352</v>
      </c>
      <c r="F74" s="97">
        <f t="shared" si="2"/>
        <v>6.2602455034818352</v>
      </c>
      <c r="G74" s="4"/>
      <c r="H74" s="4"/>
    </row>
    <row r="75" spans="1:8" x14ac:dyDescent="0.2">
      <c r="A75" s="106">
        <f t="shared" si="6"/>
        <v>61</v>
      </c>
      <c r="B75" s="96">
        <f t="shared" si="4"/>
        <v>14.640000000000011</v>
      </c>
      <c r="D75" s="97">
        <f t="shared" si="5"/>
        <v>6.2728255518306151</v>
      </c>
      <c r="E75" s="97">
        <f t="shared" si="1"/>
        <v>6.2728255518306151</v>
      </c>
      <c r="F75" s="97">
        <f t="shared" si="2"/>
        <v>6.2728255518306151</v>
      </c>
      <c r="G75" s="4"/>
      <c r="H75" s="4"/>
    </row>
    <row r="76" spans="1:8" x14ac:dyDescent="0.2">
      <c r="A76" s="106">
        <f t="shared" si="6"/>
        <v>62</v>
      </c>
      <c r="B76" s="96">
        <f t="shared" si="4"/>
        <v>14.880000000000011</v>
      </c>
      <c r="D76" s="97">
        <f t="shared" si="5"/>
        <v>6.284727142900957</v>
      </c>
      <c r="E76" s="97">
        <f t="shared" si="1"/>
        <v>6.284727142900957</v>
      </c>
      <c r="F76" s="97">
        <f t="shared" si="2"/>
        <v>6.284727142900957</v>
      </c>
      <c r="G76" s="4"/>
      <c r="H76" s="4"/>
    </row>
    <row r="77" spans="1:8" x14ac:dyDescent="0.2">
      <c r="A77" s="106">
        <f t="shared" si="6"/>
        <v>63</v>
      </c>
      <c r="B77" s="96">
        <f t="shared" si="4"/>
        <v>15.120000000000012</v>
      </c>
      <c r="D77" s="97">
        <f t="shared" si="5"/>
        <v>6.2959868667174721</v>
      </c>
      <c r="E77" s="97">
        <f t="shared" si="1"/>
        <v>6.2959868667174721</v>
      </c>
      <c r="F77" s="97">
        <f t="shared" si="2"/>
        <v>6.2959868667174721</v>
      </c>
      <c r="G77" s="4"/>
      <c r="H77" s="4"/>
    </row>
    <row r="78" spans="1:8" x14ac:dyDescent="0.2">
      <c r="A78" s="106">
        <f t="shared" si="6"/>
        <v>64</v>
      </c>
      <c r="B78" s="96">
        <f t="shared" si="4"/>
        <v>15.360000000000012</v>
      </c>
      <c r="D78" s="97">
        <f t="shared" ref="D78:D114" si="7">D$7/D$10/D$9*(1-EXP(-D$10*$B78))</f>
        <v>6.3066393399603236</v>
      </c>
      <c r="E78" s="97">
        <f t="shared" si="1"/>
        <v>6.3066393399603236</v>
      </c>
      <c r="F78" s="97">
        <f t="shared" si="2"/>
        <v>6.3066393399603236</v>
      </c>
      <c r="G78" s="4"/>
      <c r="H78" s="4"/>
    </row>
    <row r="79" spans="1:8" x14ac:dyDescent="0.2">
      <c r="A79" s="106">
        <f t="shared" si="6"/>
        <v>65</v>
      </c>
      <c r="B79" s="96">
        <f t="shared" si="4"/>
        <v>15.600000000000012</v>
      </c>
      <c r="D79" s="97">
        <f t="shared" si="7"/>
        <v>6.3167173123900948</v>
      </c>
      <c r="E79" s="97">
        <f t="shared" ref="E79:E114" si="8">IF($C$4&gt;1,E$7/E$10/E$9*(1-EXP(-E$10*$B79)),NA())</f>
        <v>6.3167173123900948</v>
      </c>
      <c r="F79" s="97">
        <f t="shared" ref="F79:F114" si="9">IF($C$4&gt;2,F$7/F$10/F$9*(1-EXP(-F$10*$B79)),NA())</f>
        <v>6.3167173123900948</v>
      </c>
      <c r="G79" s="4"/>
      <c r="H79" s="4"/>
    </row>
    <row r="80" spans="1:8" x14ac:dyDescent="0.2">
      <c r="A80" s="106">
        <f t="shared" ref="A80:A114" si="10">A79+1</f>
        <v>66</v>
      </c>
      <c r="B80" s="96">
        <f t="shared" ref="B80:B114" si="11">$C$3/100+B79</f>
        <v>15.840000000000012</v>
      </c>
      <c r="D80" s="97">
        <f t="shared" si="7"/>
        <v>6.3262517675330239</v>
      </c>
      <c r="E80" s="97">
        <f t="shared" si="8"/>
        <v>6.3262517675330239</v>
      </c>
      <c r="F80" s="97">
        <f t="shared" si="9"/>
        <v>6.3262517675330239</v>
      </c>
      <c r="G80" s="4"/>
      <c r="H80" s="4"/>
    </row>
    <row r="81" spans="1:8" x14ac:dyDescent="0.2">
      <c r="A81" s="106">
        <f t="shared" si="10"/>
        <v>67</v>
      </c>
      <c r="B81" s="96">
        <f t="shared" si="11"/>
        <v>16.080000000000013</v>
      </c>
      <c r="D81" s="97">
        <f t="shared" si="7"/>
        <v>6.3352720179361697</v>
      </c>
      <c r="E81" s="97">
        <f t="shared" si="8"/>
        <v>6.3352720179361697</v>
      </c>
      <c r="F81" s="97">
        <f t="shared" si="9"/>
        <v>6.3352720179361697</v>
      </c>
      <c r="G81" s="4"/>
      <c r="H81" s="4"/>
    </row>
    <row r="82" spans="1:8" x14ac:dyDescent="0.2">
      <c r="A82" s="106">
        <f t="shared" si="10"/>
        <v>68</v>
      </c>
      <c r="B82" s="96">
        <f t="shared" si="11"/>
        <v>16.320000000000011</v>
      </c>
      <c r="D82" s="97">
        <f t="shared" si="7"/>
        <v>6.3438057952853448</v>
      </c>
      <c r="E82" s="97">
        <f t="shared" si="8"/>
        <v>6.3438057952853448</v>
      </c>
      <c r="F82" s="97">
        <f t="shared" si="9"/>
        <v>6.3438057952853448</v>
      </c>
      <c r="G82" s="4"/>
      <c r="H82" s="4"/>
    </row>
    <row r="83" spans="1:8" x14ac:dyDescent="0.2">
      <c r="A83" s="106">
        <f t="shared" si="10"/>
        <v>69</v>
      </c>
      <c r="B83" s="96">
        <f t="shared" si="11"/>
        <v>16.560000000000009</v>
      </c>
      <c r="D83" s="97">
        <f t="shared" si="7"/>
        <v>6.35187933566288</v>
      </c>
      <c r="E83" s="97">
        <f t="shared" si="8"/>
        <v>6.35187933566288</v>
      </c>
      <c r="F83" s="97">
        <f t="shared" si="9"/>
        <v>6.35187933566288</v>
      </c>
      <c r="G83" s="4"/>
      <c r="H83" s="4"/>
    </row>
    <row r="84" spans="1:8" x14ac:dyDescent="0.2">
      <c r="A84" s="106">
        <f t="shared" si="10"/>
        <v>70</v>
      </c>
      <c r="B84" s="96">
        <f t="shared" si="11"/>
        <v>16.800000000000008</v>
      </c>
      <c r="D84" s="97">
        <f t="shared" si="7"/>
        <v>6.3595174602073428</v>
      </c>
      <c r="E84" s="97">
        <f t="shared" si="8"/>
        <v>6.3595174602073428</v>
      </c>
      <c r="F84" s="97">
        <f t="shared" si="9"/>
        <v>6.3595174602073428</v>
      </c>
      <c r="G84" s="4"/>
      <c r="H84" s="4"/>
    </row>
    <row r="85" spans="1:8" x14ac:dyDescent="0.2">
      <c r="A85" s="106">
        <f t="shared" si="10"/>
        <v>71</v>
      </c>
      <c r="B85" s="96">
        <f t="shared" si="11"/>
        <v>17.040000000000006</v>
      </c>
      <c r="D85" s="97">
        <f t="shared" si="7"/>
        <v>6.3667436514231621</v>
      </c>
      <c r="E85" s="97">
        <f t="shared" si="8"/>
        <v>6.3667436514231621</v>
      </c>
      <c r="F85" s="97">
        <f t="shared" si="9"/>
        <v>6.3667436514231621</v>
      </c>
      <c r="G85" s="4"/>
      <c r="H85" s="4"/>
    </row>
    <row r="86" spans="1:8" x14ac:dyDescent="0.2">
      <c r="A86" s="106">
        <f t="shared" si="10"/>
        <v>72</v>
      </c>
      <c r="B86" s="96">
        <f t="shared" si="11"/>
        <v>17.280000000000005</v>
      </c>
      <c r="D86" s="97">
        <f t="shared" si="7"/>
        <v>6.3735801253748008</v>
      </c>
      <c r="E86" s="97">
        <f t="shared" si="8"/>
        <v>6.3735801253748008</v>
      </c>
      <c r="F86" s="97">
        <f t="shared" si="9"/>
        <v>6.3735801253748008</v>
      </c>
      <c r="G86" s="4"/>
      <c r="H86" s="4"/>
    </row>
    <row r="87" spans="1:8" x14ac:dyDescent="0.2">
      <c r="A87" s="106">
        <f t="shared" si="10"/>
        <v>73</v>
      </c>
      <c r="B87" s="96">
        <f t="shared" si="11"/>
        <v>17.520000000000003</v>
      </c>
      <c r="D87" s="97">
        <f t="shared" si="7"/>
        <v>6.3800478999873951</v>
      </c>
      <c r="E87" s="97">
        <f t="shared" si="8"/>
        <v>6.3800478999873951</v>
      </c>
      <c r="F87" s="97">
        <f t="shared" si="9"/>
        <v>6.3800478999873951</v>
      </c>
      <c r="G87" s="4"/>
      <c r="H87" s="4"/>
    </row>
    <row r="88" spans="1:8" x14ac:dyDescent="0.2">
      <c r="A88" s="106">
        <f t="shared" si="10"/>
        <v>74</v>
      </c>
      <c r="B88" s="96">
        <f t="shared" si="11"/>
        <v>17.760000000000002</v>
      </c>
      <c r="D88" s="97">
        <f t="shared" si="7"/>
        <v>6.3861668596638674</v>
      </c>
      <c r="E88" s="97">
        <f t="shared" si="8"/>
        <v>6.3861668596638674</v>
      </c>
      <c r="F88" s="97">
        <f t="shared" si="9"/>
        <v>6.3861668596638674</v>
      </c>
      <c r="G88" s="4"/>
      <c r="H88" s="4"/>
    </row>
    <row r="89" spans="1:8" x14ac:dyDescent="0.2">
      <c r="A89" s="106">
        <f t="shared" si="10"/>
        <v>75</v>
      </c>
      <c r="B89" s="96">
        <f t="shared" si="11"/>
        <v>18</v>
      </c>
      <c r="D89" s="97">
        <f t="shared" si="7"/>
        <v>6.3919558164171493</v>
      </c>
      <c r="E89" s="97">
        <f t="shared" si="8"/>
        <v>6.3919558164171493</v>
      </c>
      <c r="F89" s="97">
        <f t="shared" si="9"/>
        <v>6.3919558164171493</v>
      </c>
      <c r="G89" s="4"/>
      <c r="H89" s="4"/>
    </row>
    <row r="90" spans="1:8" x14ac:dyDescent="0.2">
      <c r="A90" s="106">
        <f t="shared" si="10"/>
        <v>76</v>
      </c>
      <c r="B90" s="96">
        <f t="shared" si="11"/>
        <v>18.239999999999998</v>
      </c>
      <c r="D90" s="97">
        <f t="shared" si="7"/>
        <v>6.397432567705482</v>
      </c>
      <c r="E90" s="97">
        <f t="shared" si="8"/>
        <v>6.397432567705482</v>
      </c>
      <c r="F90" s="97">
        <f t="shared" si="9"/>
        <v>6.397432567705482</v>
      </c>
      <c r="G90" s="4"/>
      <c r="H90" s="4"/>
    </row>
    <row r="91" spans="1:8" x14ac:dyDescent="0.2">
      <c r="A91" s="106">
        <f t="shared" si="10"/>
        <v>77</v>
      </c>
      <c r="B91" s="96">
        <f t="shared" si="11"/>
        <v>18.479999999999997</v>
      </c>
      <c r="D91" s="97">
        <f t="shared" si="7"/>
        <v>6.4026139511485773</v>
      </c>
      <c r="E91" s="97">
        <f t="shared" si="8"/>
        <v>6.4026139511485773</v>
      </c>
      <c r="F91" s="97">
        <f t="shared" si="9"/>
        <v>6.4026139511485773</v>
      </c>
      <c r="G91" s="4"/>
      <c r="H91" s="4"/>
    </row>
    <row r="92" spans="1:8" x14ac:dyDescent="0.2">
      <c r="A92" s="106">
        <f t="shared" si="10"/>
        <v>78</v>
      </c>
      <c r="B92" s="96">
        <f t="shared" si="11"/>
        <v>18.719999999999995</v>
      </c>
      <c r="D92" s="97">
        <f t="shared" si="7"/>
        <v>6.4075158962928773</v>
      </c>
      <c r="E92" s="97">
        <f t="shared" si="8"/>
        <v>6.4075158962928773</v>
      </c>
      <c r="F92" s="97">
        <f t="shared" si="9"/>
        <v>6.4075158962928773</v>
      </c>
      <c r="G92" s="4"/>
      <c r="H92" s="4"/>
    </row>
    <row r="93" spans="1:8" x14ac:dyDescent="0.2">
      <c r="A93" s="106">
        <f t="shared" si="10"/>
        <v>79</v>
      </c>
      <c r="B93" s="96">
        <f t="shared" si="11"/>
        <v>18.959999999999994</v>
      </c>
      <c r="D93" s="97">
        <f t="shared" si="7"/>
        <v>6.4121534735850485</v>
      </c>
      <c r="E93" s="97">
        <f t="shared" si="8"/>
        <v>6.4121534735850485</v>
      </c>
      <c r="F93" s="97">
        <f t="shared" si="9"/>
        <v>6.4121534735850485</v>
      </c>
      <c r="G93" s="4"/>
      <c r="H93" s="4"/>
    </row>
    <row r="94" spans="1:8" x14ac:dyDescent="0.2">
      <c r="A94" s="106">
        <f t="shared" si="10"/>
        <v>80</v>
      </c>
      <c r="B94" s="96">
        <f t="shared" si="11"/>
        <v>19.199999999999992</v>
      </c>
      <c r="D94" s="97">
        <f t="shared" si="7"/>
        <v>6.4165409407042731</v>
      </c>
      <c r="E94" s="97">
        <f t="shared" si="8"/>
        <v>6.4165409407042731</v>
      </c>
      <c r="F94" s="97">
        <f t="shared" si="9"/>
        <v>6.4165409407042731</v>
      </c>
      <c r="G94" s="4"/>
      <c r="H94" s="4"/>
    </row>
    <row r="95" spans="1:8" x14ac:dyDescent="0.2">
      <c r="A95" s="106">
        <f t="shared" si="10"/>
        <v>81</v>
      </c>
      <c r="B95" s="96">
        <f t="shared" si="11"/>
        <v>19.439999999999991</v>
      </c>
      <c r="D95" s="97">
        <f t="shared" si="7"/>
        <v>6.4206917863957882</v>
      </c>
      <c r="E95" s="97">
        <f t="shared" si="8"/>
        <v>6.4206917863957882</v>
      </c>
      <c r="F95" s="97">
        <f t="shared" si="9"/>
        <v>6.4206917863957882</v>
      </c>
      <c r="G95" s="4"/>
      <c r="H95" s="4"/>
    </row>
    <row r="96" spans="1:8" x14ac:dyDescent="0.2">
      <c r="A96" s="106">
        <f t="shared" si="10"/>
        <v>82</v>
      </c>
      <c r="B96" s="96">
        <f t="shared" si="11"/>
        <v>19.679999999999989</v>
      </c>
      <c r="D96" s="97">
        <f t="shared" si="7"/>
        <v>6.4246187719404269</v>
      </c>
      <c r="E96" s="97">
        <f t="shared" si="8"/>
        <v>6.4246187719404269</v>
      </c>
      <c r="F96" s="97">
        <f t="shared" si="9"/>
        <v>6.4246187719404269</v>
      </c>
      <c r="G96" s="4"/>
      <c r="H96" s="4"/>
    </row>
    <row r="97" spans="1:8" x14ac:dyDescent="0.2">
      <c r="A97" s="106">
        <f t="shared" si="10"/>
        <v>83</v>
      </c>
      <c r="B97" s="96">
        <f t="shared" si="11"/>
        <v>19.919999999999987</v>
      </c>
      <c r="D97" s="97">
        <f t="shared" si="7"/>
        <v>6.428333970387655</v>
      </c>
      <c r="E97" s="97">
        <f t="shared" si="8"/>
        <v>6.428333970387655</v>
      </c>
      <c r="F97" s="97">
        <f t="shared" si="9"/>
        <v>6.428333970387655</v>
      </c>
      <c r="G97" s="4"/>
      <c r="H97" s="4"/>
    </row>
    <row r="98" spans="1:8" x14ac:dyDescent="0.2">
      <c r="A98" s="106">
        <f t="shared" si="10"/>
        <v>84</v>
      </c>
      <c r="B98" s="96">
        <f t="shared" si="11"/>
        <v>20.159999999999986</v>
      </c>
      <c r="D98" s="97">
        <f t="shared" si="7"/>
        <v>6.4318488036727244</v>
      </c>
      <c r="E98" s="97">
        <f t="shared" si="8"/>
        <v>6.4318488036727244</v>
      </c>
      <c r="F98" s="97">
        <f t="shared" si="9"/>
        <v>6.4318488036727244</v>
      </c>
      <c r="G98" s="4"/>
      <c r="H98" s="4"/>
    </row>
    <row r="99" spans="1:8" x14ac:dyDescent="0.2">
      <c r="A99" s="106">
        <f t="shared" si="10"/>
        <v>85</v>
      </c>
      <c r="B99" s="96">
        <f t="shared" si="11"/>
        <v>20.399999999999984</v>
      </c>
      <c r="D99" s="97">
        <f t="shared" si="7"/>
        <v>6.4351740777320554</v>
      </c>
      <c r="E99" s="97">
        <f t="shared" si="8"/>
        <v>6.4351740777320554</v>
      </c>
      <c r="F99" s="97">
        <f t="shared" si="9"/>
        <v>6.4351740777320554</v>
      </c>
      <c r="G99" s="4"/>
      <c r="H99" s="4"/>
    </row>
    <row r="100" spans="1:8" x14ac:dyDescent="0.2">
      <c r="A100" s="106">
        <f t="shared" si="10"/>
        <v>86</v>
      </c>
      <c r="B100" s="96">
        <f t="shared" si="11"/>
        <v>20.639999999999983</v>
      </c>
      <c r="D100" s="97">
        <f t="shared" si="7"/>
        <v>6.4383200157247984</v>
      </c>
      <c r="E100" s="97">
        <f t="shared" si="8"/>
        <v>6.4383200157247984</v>
      </c>
      <c r="F100" s="97">
        <f t="shared" si="9"/>
        <v>6.4383200157247984</v>
      </c>
      <c r="G100" s="4"/>
      <c r="H100" s="4"/>
    </row>
    <row r="101" spans="1:8" x14ac:dyDescent="0.2">
      <c r="A101" s="106">
        <f t="shared" si="10"/>
        <v>87</v>
      </c>
      <c r="B101" s="96">
        <f t="shared" si="11"/>
        <v>20.879999999999981</v>
      </c>
      <c r="D101" s="97">
        <f t="shared" si="7"/>
        <v>6.4412962894627226</v>
      </c>
      <c r="E101" s="97">
        <f t="shared" si="8"/>
        <v>6.4412962894627226</v>
      </c>
      <c r="F101" s="97">
        <f t="shared" si="9"/>
        <v>6.4412962894627226</v>
      </c>
      <c r="G101" s="4"/>
      <c r="H101" s="4"/>
    </row>
    <row r="102" spans="1:8" x14ac:dyDescent="0.2">
      <c r="A102" s="106">
        <f t="shared" si="10"/>
        <v>88</v>
      </c>
      <c r="B102" s="96">
        <f t="shared" si="11"/>
        <v>21.11999999999998</v>
      </c>
      <c r="D102" s="97">
        <f t="shared" si="7"/>
        <v>6.4441120491450468</v>
      </c>
      <c r="E102" s="97">
        <f t="shared" si="8"/>
        <v>6.4441120491450468</v>
      </c>
      <c r="F102" s="97">
        <f t="shared" si="9"/>
        <v>6.4441120491450468</v>
      </c>
      <c r="G102" s="4"/>
      <c r="H102" s="4"/>
    </row>
    <row r="103" spans="1:8" x14ac:dyDescent="0.2">
      <c r="A103" s="106">
        <f t="shared" si="10"/>
        <v>89</v>
      </c>
      <c r="B103" s="96">
        <f t="shared" si="11"/>
        <v>21.359999999999978</v>
      </c>
      <c r="D103" s="97">
        <f t="shared" si="7"/>
        <v>6.446775951489637</v>
      </c>
      <c r="E103" s="97">
        <f t="shared" si="8"/>
        <v>6.446775951489637</v>
      </c>
      <c r="F103" s="97">
        <f t="shared" si="9"/>
        <v>6.446775951489637</v>
      </c>
      <c r="G103" s="4"/>
      <c r="H103" s="4"/>
    </row>
    <row r="104" spans="1:8" x14ac:dyDescent="0.2">
      <c r="A104" s="106">
        <f t="shared" si="10"/>
        <v>90</v>
      </c>
      <c r="B104" s="96">
        <f t="shared" si="11"/>
        <v>21.599999999999977</v>
      </c>
      <c r="D104" s="97">
        <f t="shared" si="7"/>
        <v>6.4492961863470573</v>
      </c>
      <c r="E104" s="97">
        <f t="shared" si="8"/>
        <v>6.4492961863470573</v>
      </c>
      <c r="F104" s="97">
        <f t="shared" si="9"/>
        <v>6.4492961863470573</v>
      </c>
      <c r="G104" s="4"/>
      <c r="H104" s="4"/>
    </row>
    <row r="105" spans="1:8" x14ac:dyDescent="0.2">
      <c r="A105" s="106">
        <f t="shared" si="10"/>
        <v>91</v>
      </c>
      <c r="B105" s="96">
        <f t="shared" si="11"/>
        <v>21.839999999999975</v>
      </c>
      <c r="D105" s="97">
        <f t="shared" si="7"/>
        <v>6.4516805018792915</v>
      </c>
      <c r="E105" s="97">
        <f t="shared" si="8"/>
        <v>6.4516805018792915</v>
      </c>
      <c r="F105" s="97">
        <f t="shared" si="9"/>
        <v>6.4516805018792915</v>
      </c>
      <c r="G105" s="4"/>
      <c r="H105" s="4"/>
    </row>
    <row r="106" spans="1:8" x14ac:dyDescent="0.2">
      <c r="A106" s="106">
        <f t="shared" si="10"/>
        <v>92</v>
      </c>
      <c r="B106" s="96">
        <f t="shared" si="11"/>
        <v>22.079999999999973</v>
      </c>
      <c r="D106" s="97">
        <f t="shared" si="7"/>
        <v>6.4539362283805399</v>
      </c>
      <c r="E106" s="97">
        <f t="shared" si="8"/>
        <v>6.4539362283805399</v>
      </c>
      <c r="F106" s="97">
        <f t="shared" si="9"/>
        <v>6.4539362283805399</v>
      </c>
      <c r="G106" s="4"/>
      <c r="H106" s="4"/>
    </row>
    <row r="107" spans="1:8" x14ac:dyDescent="0.2">
      <c r="A107" s="106">
        <f t="shared" si="10"/>
        <v>93</v>
      </c>
      <c r="B107" s="96">
        <f t="shared" si="11"/>
        <v>22.319999999999972</v>
      </c>
      <c r="D107" s="97">
        <f t="shared" si="7"/>
        <v>6.4560703008133364</v>
      </c>
      <c r="E107" s="97">
        <f t="shared" si="8"/>
        <v>6.4560703008133364</v>
      </c>
      <c r="F107" s="97">
        <f t="shared" si="9"/>
        <v>6.4560703008133364</v>
      </c>
      <c r="G107" s="4"/>
      <c r="H107" s="4"/>
    </row>
    <row r="108" spans="1:8" x14ac:dyDescent="0.2">
      <c r="A108" s="106">
        <f t="shared" si="10"/>
        <v>94</v>
      </c>
      <c r="B108" s="96">
        <f t="shared" si="11"/>
        <v>22.55999999999997</v>
      </c>
      <c r="D108" s="97">
        <f t="shared" si="7"/>
        <v>6.4580892801292711</v>
      </c>
      <c r="E108" s="97">
        <f t="shared" si="8"/>
        <v>6.4580892801292711</v>
      </c>
      <c r="F108" s="97">
        <f t="shared" si="9"/>
        <v>6.4580892801292711</v>
      </c>
      <c r="G108" s="4"/>
      <c r="H108" s="4"/>
    </row>
    <row r="109" spans="1:8" x14ac:dyDescent="0.2">
      <c r="A109" s="106">
        <f t="shared" si="10"/>
        <v>95</v>
      </c>
      <c r="B109" s="96">
        <f t="shared" si="11"/>
        <v>22.799999999999969</v>
      </c>
      <c r="D109" s="97">
        <f t="shared" si="7"/>
        <v>6.4599993734398469</v>
      </c>
      <c r="E109" s="97">
        <f t="shared" si="8"/>
        <v>6.4599993734398469</v>
      </c>
      <c r="F109" s="97">
        <f t="shared" si="9"/>
        <v>6.4599993734398469</v>
      </c>
      <c r="G109" s="4"/>
      <c r="H109" s="4"/>
    </row>
    <row r="110" spans="1:8" x14ac:dyDescent="0.2">
      <c r="A110" s="106">
        <f t="shared" si="10"/>
        <v>96</v>
      </c>
      <c r="B110" s="96">
        <f t="shared" si="11"/>
        <v>23.039999999999967</v>
      </c>
      <c r="D110" s="97">
        <f t="shared" si="7"/>
        <v>6.461806453099511</v>
      </c>
      <c r="E110" s="97">
        <f t="shared" si="8"/>
        <v>6.461806453099511</v>
      </c>
      <c r="F110" s="97">
        <f t="shared" si="9"/>
        <v>6.461806453099511</v>
      </c>
      <c r="G110" s="4"/>
      <c r="H110" s="4"/>
    </row>
    <row r="111" spans="1:8" x14ac:dyDescent="0.2">
      <c r="A111" s="106">
        <f t="shared" si="10"/>
        <v>97</v>
      </c>
      <c r="B111" s="96">
        <f t="shared" si="11"/>
        <v>23.279999999999966</v>
      </c>
      <c r="D111" s="97">
        <f t="shared" si="7"/>
        <v>6.4635160747595073</v>
      </c>
      <c r="E111" s="97">
        <f t="shared" si="8"/>
        <v>6.4635160747595073</v>
      </c>
      <c r="F111" s="97">
        <f t="shared" si="9"/>
        <v>6.4635160747595073</v>
      </c>
      <c r="G111" s="4"/>
      <c r="H111" s="4"/>
    </row>
    <row r="112" spans="1:8" x14ac:dyDescent="0.2">
      <c r="A112" s="106">
        <f t="shared" si="10"/>
        <v>98</v>
      </c>
      <c r="B112" s="96">
        <f t="shared" si="11"/>
        <v>23.519999999999964</v>
      </c>
      <c r="D112" s="97">
        <f t="shared" si="7"/>
        <v>6.4651334944480601</v>
      </c>
      <c r="E112" s="97">
        <f t="shared" si="8"/>
        <v>6.4651334944480601</v>
      </c>
      <c r="F112" s="97">
        <f t="shared" si="9"/>
        <v>6.4651334944480601</v>
      </c>
      <c r="G112" s="4"/>
      <c r="H112" s="4"/>
    </row>
    <row r="113" spans="1:8" x14ac:dyDescent="0.2">
      <c r="A113" s="106">
        <f t="shared" si="10"/>
        <v>99</v>
      </c>
      <c r="B113" s="96">
        <f t="shared" si="11"/>
        <v>23.759999999999962</v>
      </c>
      <c r="D113" s="97">
        <f t="shared" si="7"/>
        <v>6.466663684729415</v>
      </c>
      <c r="E113" s="97">
        <f t="shared" si="8"/>
        <v>6.466663684729415</v>
      </c>
      <c r="F113" s="97">
        <f t="shared" si="9"/>
        <v>6.466663684729415</v>
      </c>
      <c r="G113" s="4"/>
      <c r="H113" s="4"/>
    </row>
    <row r="114" spans="1:8" x14ac:dyDescent="0.2">
      <c r="A114" s="106">
        <f t="shared" si="10"/>
        <v>100</v>
      </c>
      <c r="B114" s="96">
        <f t="shared" si="11"/>
        <v>23.999999999999961</v>
      </c>
      <c r="D114" s="97">
        <f t="shared" si="7"/>
        <v>6.46811134999139</v>
      </c>
      <c r="E114" s="97">
        <f t="shared" si="8"/>
        <v>6.46811134999139</v>
      </c>
      <c r="F114" s="97">
        <f t="shared" si="9"/>
        <v>6.46811134999139</v>
      </c>
      <c r="G114" s="4"/>
      <c r="H114" s="4"/>
    </row>
  </sheetData>
  <phoneticPr fontId="11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4"/>
  <sheetViews>
    <sheetView topLeftCell="A4" workbookViewId="0">
      <selection activeCell="H5" sqref="H5"/>
    </sheetView>
  </sheetViews>
  <sheetFormatPr defaultColWidth="9" defaultRowHeight="13.2" x14ac:dyDescent="0.25"/>
  <cols>
    <col min="1" max="1" width="3.44140625" style="6" customWidth="1"/>
    <col min="2" max="5" width="6.6640625" style="6" customWidth="1"/>
    <col min="6" max="6" width="3" style="6" customWidth="1"/>
    <col min="7" max="7" width="9" style="6"/>
    <col min="8" max="8" width="6.33203125" style="6" customWidth="1"/>
    <col min="9" max="9" width="1.77734375" style="6" customWidth="1"/>
    <col min="10" max="10" width="3.33203125" style="6" customWidth="1"/>
    <col min="11" max="11" width="6.88671875" style="6" customWidth="1"/>
    <col min="12" max="12" width="9.109375" style="6" customWidth="1"/>
    <col min="13" max="16384" width="9" style="6"/>
  </cols>
  <sheetData>
    <row r="1" spans="1:12" ht="18.600000000000001" thickBot="1" x14ac:dyDescent="0.4">
      <c r="A1" s="11" t="s">
        <v>86</v>
      </c>
    </row>
    <row r="2" spans="1:12" ht="13.8" thickBot="1" x14ac:dyDescent="0.3">
      <c r="C2" s="7" t="s">
        <v>60</v>
      </c>
      <c r="D2" s="8" t="s">
        <v>61</v>
      </c>
      <c r="E2" s="9" t="s">
        <v>62</v>
      </c>
      <c r="G2" s="6" t="s">
        <v>87</v>
      </c>
      <c r="H2" s="14">
        <v>3</v>
      </c>
      <c r="J2" s="70" t="s">
        <v>42</v>
      </c>
      <c r="K2" s="70" t="s">
        <v>95</v>
      </c>
      <c r="L2" s="70" t="s">
        <v>88</v>
      </c>
    </row>
    <row r="3" spans="1:12" ht="13.8" thickBot="1" x14ac:dyDescent="0.3">
      <c r="B3" s="6" t="s">
        <v>46</v>
      </c>
      <c r="C3" s="15">
        <v>100</v>
      </c>
      <c r="D3" s="23">
        <v>100</v>
      </c>
      <c r="E3" s="18">
        <v>100</v>
      </c>
      <c r="J3" s="6">
        <v>1</v>
      </c>
      <c r="K3" s="17"/>
      <c r="L3" s="18"/>
    </row>
    <row r="4" spans="1:12" ht="13.8" thickBot="1" x14ac:dyDescent="0.3">
      <c r="B4" s="6" t="s">
        <v>47</v>
      </c>
      <c r="C4" s="24">
        <v>100</v>
      </c>
      <c r="D4" s="25">
        <v>100</v>
      </c>
      <c r="E4" s="20">
        <v>100</v>
      </c>
      <c r="G4" s="6" t="s">
        <v>93</v>
      </c>
      <c r="H4" s="14">
        <v>72</v>
      </c>
      <c r="J4" s="6">
        <v>2</v>
      </c>
      <c r="K4" s="19"/>
      <c r="L4" s="20"/>
    </row>
    <row r="5" spans="1:12" x14ac:dyDescent="0.25">
      <c r="B5" s="6" t="s">
        <v>48</v>
      </c>
      <c r="C5" s="24">
        <v>8</v>
      </c>
      <c r="D5" s="25">
        <v>8</v>
      </c>
      <c r="E5" s="20">
        <v>8</v>
      </c>
      <c r="G5" s="6" t="s">
        <v>94</v>
      </c>
      <c r="H5" s="27">
        <f>IF(H2=1,C5*43,IF(H2=2,MIN(C5:D5)*43,MIN(C5:E5)*43))</f>
        <v>344</v>
      </c>
      <c r="J5" s="6">
        <v>3</v>
      </c>
      <c r="K5" s="19"/>
      <c r="L5" s="20"/>
    </row>
    <row r="6" spans="1:12" ht="13.8" thickBot="1" x14ac:dyDescent="0.3">
      <c r="B6" s="6" t="s">
        <v>49</v>
      </c>
      <c r="C6" s="24">
        <v>3</v>
      </c>
      <c r="D6" s="25">
        <v>3</v>
      </c>
      <c r="E6" s="20">
        <v>3</v>
      </c>
      <c r="J6" s="6">
        <v>4</v>
      </c>
      <c r="K6" s="19"/>
      <c r="L6" s="20"/>
    </row>
    <row r="7" spans="1:12" ht="13.8" thickBot="1" x14ac:dyDescent="0.3">
      <c r="B7" s="6" t="s">
        <v>51</v>
      </c>
      <c r="C7" s="16">
        <v>20</v>
      </c>
      <c r="D7" s="26">
        <v>20</v>
      </c>
      <c r="E7" s="22">
        <v>20</v>
      </c>
      <c r="G7" s="6" t="s">
        <v>15</v>
      </c>
      <c r="H7" s="15">
        <v>6</v>
      </c>
      <c r="J7" s="6">
        <v>5</v>
      </c>
      <c r="K7" s="19"/>
      <c r="L7" s="20"/>
    </row>
    <row r="8" spans="1:12" ht="13.8" thickBot="1" x14ac:dyDescent="0.3">
      <c r="G8" s="6" t="s">
        <v>16</v>
      </c>
      <c r="H8" s="16">
        <v>2</v>
      </c>
      <c r="J8" s="6">
        <v>6</v>
      </c>
      <c r="K8" s="19"/>
      <c r="L8" s="20"/>
    </row>
    <row r="9" spans="1:12" x14ac:dyDescent="0.25">
      <c r="B9" s="6" t="s">
        <v>112</v>
      </c>
      <c r="C9" s="125">
        <f>LN(2)/C6</f>
        <v>0.23104906018664842</v>
      </c>
      <c r="D9" s="125">
        <f>LN(2)/D6</f>
        <v>0.23104906018664842</v>
      </c>
      <c r="E9" s="125">
        <f>LN(2)/E6</f>
        <v>0.23104906018664842</v>
      </c>
      <c r="J9" s="6">
        <v>7</v>
      </c>
      <c r="K9" s="19"/>
      <c r="L9" s="20"/>
    </row>
    <row r="10" spans="1:12" x14ac:dyDescent="0.25">
      <c r="B10" s="6" t="s">
        <v>113</v>
      </c>
      <c r="C10" s="125">
        <f>C9*C7</f>
        <v>4.6209812037329687</v>
      </c>
      <c r="D10" s="125">
        <f>D9*D7</f>
        <v>4.6209812037329687</v>
      </c>
      <c r="E10" s="125">
        <f>E9*E7</f>
        <v>4.6209812037329687</v>
      </c>
      <c r="G10" s="6" t="s">
        <v>97</v>
      </c>
      <c r="J10" s="6">
        <v>8</v>
      </c>
      <c r="K10" s="19"/>
      <c r="L10" s="20"/>
    </row>
    <row r="11" spans="1:12" x14ac:dyDescent="0.25">
      <c r="B11" s="6" t="s">
        <v>89</v>
      </c>
      <c r="C11" s="125">
        <f>1/(1-EXP(-C9*C5))</f>
        <v>1.1869297168804265</v>
      </c>
      <c r="D11" s="125">
        <f>1/(1-EXP(-D9*D5))</f>
        <v>1.1869297168804265</v>
      </c>
      <c r="E11" s="125">
        <f>1/(1-EXP(-E9*E5))</f>
        <v>1.1869297168804265</v>
      </c>
      <c r="G11" s="7" t="s">
        <v>60</v>
      </c>
      <c r="H11" s="13">
        <f>INT(H4/C5)+1</f>
        <v>10</v>
      </c>
      <c r="J11" s="6">
        <v>9</v>
      </c>
      <c r="K11" s="19"/>
      <c r="L11" s="20"/>
    </row>
    <row r="12" spans="1:12" ht="13.8" thickBot="1" x14ac:dyDescent="0.3">
      <c r="B12" s="6" t="s">
        <v>90</v>
      </c>
      <c r="C12" s="125">
        <f>C4/C5/C10</f>
        <v>2.7050532016668063</v>
      </c>
      <c r="D12" s="125">
        <f>D4/D5/D10</f>
        <v>2.7050532016668063</v>
      </c>
      <c r="E12" s="125">
        <f>E4/E5/E10</f>
        <v>2.7050532016668063</v>
      </c>
      <c r="G12" s="8" t="s">
        <v>61</v>
      </c>
      <c r="H12" s="13">
        <f>INT(H4/D5)+1</f>
        <v>10</v>
      </c>
      <c r="J12" s="6">
        <v>10</v>
      </c>
      <c r="K12" s="21"/>
      <c r="L12" s="22"/>
    </row>
    <row r="13" spans="1:12" x14ac:dyDescent="0.25">
      <c r="B13" s="6" t="s">
        <v>91</v>
      </c>
      <c r="C13" s="125">
        <f>C11*C4/C7</f>
        <v>5.9346485844021322</v>
      </c>
      <c r="D13" s="125">
        <f>D11*D4/D7</f>
        <v>5.9346485844021322</v>
      </c>
      <c r="E13" s="125">
        <f>E11*E4/E7</f>
        <v>5.9346485844021322</v>
      </c>
      <c r="G13" s="9" t="s">
        <v>62</v>
      </c>
      <c r="H13" s="13">
        <f>INT(H4/E5)+1</f>
        <v>10</v>
      </c>
    </row>
    <row r="14" spans="1:12" x14ac:dyDescent="0.25">
      <c r="B14" s="6" t="s">
        <v>92</v>
      </c>
      <c r="C14" s="125">
        <f>C13*EXP(-C9*C5)</f>
        <v>0.93464858440213228</v>
      </c>
      <c r="D14" s="125">
        <f>D13*EXP(-D9*D5)</f>
        <v>0.93464858440213228</v>
      </c>
      <c r="E14" s="125">
        <f>E13*EXP(-E9*E5)</f>
        <v>0.93464858440213228</v>
      </c>
    </row>
  </sheetData>
  <phoneticPr fontId="3"/>
  <conditionalFormatting sqref="D3:D7">
    <cfRule type="expression" dxfId="18" priority="1" stopIfTrue="1">
      <formula>$H$2=1</formula>
    </cfRule>
  </conditionalFormatting>
  <conditionalFormatting sqref="E3:E7">
    <cfRule type="expression" dxfId="17" priority="2" stopIfTrue="1">
      <formula>$H$2&lt;3</formula>
    </cfRule>
  </conditionalFormatting>
  <conditionalFormatting sqref="H12 D9:D14">
    <cfRule type="expression" dxfId="16" priority="3" stopIfTrue="1">
      <formula>$H$2=1</formula>
    </cfRule>
  </conditionalFormatting>
  <conditionalFormatting sqref="H13 E9:E14">
    <cfRule type="expression" dxfId="15" priority="4" stopIfTrue="1">
      <formula>$H$2&lt;3</formula>
    </cfRule>
  </conditionalFormatting>
  <dataValidations count="1">
    <dataValidation type="decimal" allowBlank="1" showInputMessage="1" showErrorMessage="1" error="tn_max以下の数値を入力して下さい。" prompt="tn_max以下の数値を入力して下さい。" sqref="H4" xr:uid="{00000000-0002-0000-0600-000000000000}">
      <formula1>0</formula1>
      <formula2>H5</formula2>
    </dataValidation>
  </dataValidations>
  <pageMargins left="0.59055118110236227" right="0.59055118110236227" top="0.78740157480314965" bottom="0.78740157480314965" header="0.51181102362204722" footer="0.51181102362204722"/>
  <pageSetup paperSize="9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8"/>
  <sheetViews>
    <sheetView workbookViewId="0">
      <selection activeCell="R14" sqref="R14"/>
    </sheetView>
  </sheetViews>
  <sheetFormatPr defaultColWidth="9" defaultRowHeight="13.2" x14ac:dyDescent="0.25"/>
  <cols>
    <col min="1" max="1" width="1.88671875" style="6" customWidth="1"/>
    <col min="2" max="2" width="8.44140625" style="6" customWidth="1"/>
    <col min="3" max="5" width="6.6640625" style="6" customWidth="1"/>
    <col min="6" max="6" width="2.88671875" style="6" customWidth="1"/>
    <col min="7" max="7" width="9" style="6"/>
    <col min="8" max="8" width="6.6640625" style="6" customWidth="1"/>
    <col min="9" max="9" width="2.33203125" style="6" customWidth="1"/>
    <col min="10" max="10" width="4.109375" style="6" customWidth="1"/>
    <col min="11" max="11" width="5" style="6" customWidth="1"/>
    <col min="12" max="12" width="5.109375" style="6" customWidth="1"/>
    <col min="13" max="16384" width="9" style="6"/>
  </cols>
  <sheetData>
    <row r="1" spans="1:12" ht="25.05" customHeight="1" thickBot="1" x14ac:dyDescent="0.3">
      <c r="A1" s="123" t="s">
        <v>201</v>
      </c>
    </row>
    <row r="2" spans="1:12" ht="13.8" thickBot="1" x14ac:dyDescent="0.3">
      <c r="C2" s="7" t="s">
        <v>60</v>
      </c>
      <c r="D2" s="8" t="s">
        <v>61</v>
      </c>
      <c r="E2" s="9" t="s">
        <v>62</v>
      </c>
      <c r="G2" s="6" t="s">
        <v>67</v>
      </c>
      <c r="H2" s="14">
        <v>3</v>
      </c>
      <c r="J2" s="6" t="s">
        <v>69</v>
      </c>
    </row>
    <row r="3" spans="1:12" ht="13.8" thickBot="1" x14ac:dyDescent="0.3">
      <c r="B3" s="6" t="s">
        <v>70</v>
      </c>
      <c r="C3" s="15">
        <v>20</v>
      </c>
      <c r="D3" s="23">
        <v>20</v>
      </c>
      <c r="E3" s="18">
        <v>20</v>
      </c>
      <c r="J3" s="6" t="s">
        <v>68</v>
      </c>
      <c r="K3" s="6" t="s">
        <v>185</v>
      </c>
      <c r="L3" s="6" t="s">
        <v>65</v>
      </c>
    </row>
    <row r="4" spans="1:12" ht="13.8" thickBot="1" x14ac:dyDescent="0.3">
      <c r="B4" s="6" t="s">
        <v>71</v>
      </c>
      <c r="C4" s="24">
        <v>20</v>
      </c>
      <c r="D4" s="25">
        <v>20</v>
      </c>
      <c r="E4" s="20">
        <v>20</v>
      </c>
      <c r="G4" s="6" t="s">
        <v>72</v>
      </c>
      <c r="H4" s="14">
        <v>300</v>
      </c>
      <c r="J4" s="6">
        <v>1</v>
      </c>
      <c r="K4" s="17"/>
      <c r="L4" s="18"/>
    </row>
    <row r="5" spans="1:12" x14ac:dyDescent="0.25">
      <c r="B5" s="6" t="s">
        <v>73</v>
      </c>
      <c r="C5" s="24">
        <v>24</v>
      </c>
      <c r="D5" s="25">
        <v>24</v>
      </c>
      <c r="E5" s="20">
        <v>24</v>
      </c>
      <c r="G5" s="6" t="s">
        <v>74</v>
      </c>
      <c r="H5" s="13">
        <f>IF(H2=1,C5*43,IF(H2=2,MIN(C5:D5)*43,MIN(C5:E5)*43))</f>
        <v>1032</v>
      </c>
      <c r="J5" s="6">
        <v>2</v>
      </c>
      <c r="K5" s="19"/>
      <c r="L5" s="20"/>
    </row>
    <row r="6" spans="1:12" ht="13.8" thickBot="1" x14ac:dyDescent="0.3">
      <c r="B6" s="6" t="s">
        <v>75</v>
      </c>
      <c r="C6" s="24">
        <v>1</v>
      </c>
      <c r="D6" s="25">
        <v>1</v>
      </c>
      <c r="E6" s="20">
        <v>1</v>
      </c>
      <c r="J6" s="6">
        <v>3</v>
      </c>
      <c r="K6" s="19"/>
      <c r="L6" s="20"/>
    </row>
    <row r="7" spans="1:12" x14ac:dyDescent="0.25">
      <c r="B7" s="6" t="s">
        <v>76</v>
      </c>
      <c r="C7" s="24">
        <v>20</v>
      </c>
      <c r="D7" s="25">
        <v>20</v>
      </c>
      <c r="E7" s="20">
        <v>20</v>
      </c>
      <c r="G7" s="6" t="s">
        <v>77</v>
      </c>
      <c r="H7" s="15">
        <v>0.4</v>
      </c>
      <c r="J7" s="6">
        <v>4</v>
      </c>
      <c r="K7" s="19"/>
      <c r="L7" s="20"/>
    </row>
    <row r="8" spans="1:12" ht="13.8" thickBot="1" x14ac:dyDescent="0.3">
      <c r="B8" s="6" t="s">
        <v>78</v>
      </c>
      <c r="C8" s="24">
        <v>60</v>
      </c>
      <c r="D8" s="25">
        <v>60</v>
      </c>
      <c r="E8" s="20">
        <v>60</v>
      </c>
      <c r="G8" s="6" t="s">
        <v>79</v>
      </c>
      <c r="H8" s="16">
        <v>0.1</v>
      </c>
      <c r="J8" s="6">
        <v>5</v>
      </c>
      <c r="K8" s="19"/>
      <c r="L8" s="20"/>
    </row>
    <row r="9" spans="1:12" ht="13.8" thickBot="1" x14ac:dyDescent="0.3">
      <c r="B9" s="6" t="s">
        <v>80</v>
      </c>
      <c r="C9" s="16">
        <v>0.8</v>
      </c>
      <c r="D9" s="26">
        <v>0.8</v>
      </c>
      <c r="E9" s="22">
        <v>0.8</v>
      </c>
      <c r="J9" s="6">
        <v>6</v>
      </c>
      <c r="K9" s="19"/>
      <c r="L9" s="20"/>
    </row>
    <row r="10" spans="1:12" x14ac:dyDescent="0.25">
      <c r="C10" s="10"/>
      <c r="G10" s="6" t="s">
        <v>97</v>
      </c>
      <c r="J10" s="6">
        <v>7</v>
      </c>
      <c r="K10" s="19"/>
      <c r="L10" s="20"/>
    </row>
    <row r="11" spans="1:12" x14ac:dyDescent="0.25">
      <c r="B11" s="6" t="s">
        <v>81</v>
      </c>
      <c r="C11" s="125">
        <f t="shared" ref="C11:E12" si="0">LN(2)/C6</f>
        <v>0.69314718055994529</v>
      </c>
      <c r="D11" s="125">
        <f t="shared" si="0"/>
        <v>0.69314718055994529</v>
      </c>
      <c r="E11" s="125">
        <f t="shared" si="0"/>
        <v>0.69314718055994529</v>
      </c>
      <c r="G11" s="7" t="s">
        <v>60</v>
      </c>
      <c r="H11" s="13">
        <f>INT(H4/C5)+1</f>
        <v>13</v>
      </c>
      <c r="J11" s="6">
        <v>8</v>
      </c>
      <c r="K11" s="19"/>
      <c r="L11" s="20"/>
    </row>
    <row r="12" spans="1:12" x14ac:dyDescent="0.25">
      <c r="B12" s="6" t="s">
        <v>82</v>
      </c>
      <c r="C12" s="125">
        <f t="shared" si="0"/>
        <v>3.4657359027997263E-2</v>
      </c>
      <c r="D12" s="125">
        <f t="shared" si="0"/>
        <v>3.4657359027997263E-2</v>
      </c>
      <c r="E12" s="125">
        <f t="shared" si="0"/>
        <v>3.4657359027997263E-2</v>
      </c>
      <c r="G12" s="8" t="s">
        <v>61</v>
      </c>
      <c r="H12" s="13">
        <f>INT(H4/D5)+1</f>
        <v>13</v>
      </c>
      <c r="J12" s="6">
        <v>9</v>
      </c>
      <c r="K12" s="19"/>
      <c r="L12" s="20"/>
    </row>
    <row r="13" spans="1:12" ht="13.8" thickBot="1" x14ac:dyDescent="0.3">
      <c r="B13" s="6" t="s">
        <v>96</v>
      </c>
      <c r="C13" s="125">
        <f>C12*C8</f>
        <v>2.0794415416798357</v>
      </c>
      <c r="D13" s="125">
        <f>D12*D8</f>
        <v>2.0794415416798357</v>
      </c>
      <c r="E13" s="125">
        <f>E12*E8</f>
        <v>2.0794415416798357</v>
      </c>
      <c r="G13" s="9" t="s">
        <v>62</v>
      </c>
      <c r="H13" s="13">
        <f>INT(H4/E5)+1</f>
        <v>13</v>
      </c>
      <c r="J13" s="6">
        <v>10</v>
      </c>
      <c r="K13" s="21"/>
      <c r="L13" s="22"/>
    </row>
    <row r="14" spans="1:12" x14ac:dyDescent="0.25">
      <c r="B14" s="6" t="s">
        <v>83</v>
      </c>
      <c r="C14" s="125">
        <f>C9*C4/C8/C12/C5</f>
        <v>0.3205988979753252</v>
      </c>
      <c r="D14" s="125">
        <f>D9*D4/D8/D12/D5</f>
        <v>0.3205988979753252</v>
      </c>
      <c r="E14" s="125">
        <f>E9*E4/E8/E12/E5</f>
        <v>0.3205988979753252</v>
      </c>
    </row>
    <row r="16" spans="1:12" x14ac:dyDescent="0.25">
      <c r="C16" s="10"/>
      <c r="D16" s="10"/>
      <c r="E16" s="10"/>
    </row>
    <row r="17" spans="3:7" x14ac:dyDescent="0.25">
      <c r="C17" s="10"/>
      <c r="D17" s="10"/>
      <c r="E17" s="10"/>
    </row>
    <row r="19" spans="3:7" x14ac:dyDescent="0.25">
      <c r="G19" s="5"/>
    </row>
    <row r="27" spans="3:7" x14ac:dyDescent="0.25">
      <c r="D27" s="10"/>
      <c r="E27" s="10"/>
      <c r="F27" s="10"/>
    </row>
    <row r="28" spans="3:7" x14ac:dyDescent="0.25">
      <c r="D28" s="10"/>
      <c r="E28" s="10"/>
      <c r="F28" s="10"/>
    </row>
    <row r="29" spans="3:7" x14ac:dyDescent="0.25">
      <c r="D29" s="10"/>
      <c r="E29" s="10"/>
      <c r="F29" s="10"/>
    </row>
    <row r="30" spans="3:7" x14ac:dyDescent="0.25">
      <c r="D30" s="10"/>
      <c r="E30" s="10"/>
      <c r="F30" s="10"/>
    </row>
    <row r="31" spans="3:7" x14ac:dyDescent="0.25">
      <c r="D31" s="10"/>
      <c r="E31" s="10"/>
      <c r="F31" s="10"/>
    </row>
    <row r="32" spans="3:7" x14ac:dyDescent="0.25">
      <c r="D32" s="10"/>
      <c r="E32" s="10"/>
      <c r="F32" s="10"/>
    </row>
    <row r="33" spans="4:6" x14ac:dyDescent="0.25">
      <c r="D33" s="10"/>
      <c r="E33" s="10"/>
      <c r="F33" s="10"/>
    </row>
    <row r="34" spans="4:6" x14ac:dyDescent="0.25">
      <c r="D34" s="10"/>
      <c r="E34" s="10"/>
      <c r="F34" s="10"/>
    </row>
    <row r="35" spans="4:6" x14ac:dyDescent="0.25">
      <c r="D35" s="10"/>
      <c r="E35" s="10"/>
      <c r="F35" s="10"/>
    </row>
    <row r="36" spans="4:6" x14ac:dyDescent="0.25">
      <c r="D36" s="10"/>
      <c r="E36" s="10"/>
      <c r="F36" s="10"/>
    </row>
    <row r="37" spans="4:6" x14ac:dyDescent="0.25">
      <c r="D37" s="10"/>
      <c r="E37" s="10"/>
      <c r="F37" s="10"/>
    </row>
    <row r="38" spans="4:6" x14ac:dyDescent="0.25">
      <c r="F38" s="10"/>
    </row>
  </sheetData>
  <phoneticPr fontId="3"/>
  <conditionalFormatting sqref="D3:D9">
    <cfRule type="expression" dxfId="14" priority="1" stopIfTrue="1">
      <formula>$H$2=1</formula>
    </cfRule>
  </conditionalFormatting>
  <conditionalFormatting sqref="E3:E9">
    <cfRule type="expression" dxfId="13" priority="2" stopIfTrue="1">
      <formula>$H$2&lt;3</formula>
    </cfRule>
  </conditionalFormatting>
  <conditionalFormatting sqref="D11:D14 H12">
    <cfRule type="expression" dxfId="12" priority="3" stopIfTrue="1">
      <formula>$H$2=1</formula>
    </cfRule>
  </conditionalFormatting>
  <conditionalFormatting sqref="E11:E14 H13">
    <cfRule type="expression" dxfId="11" priority="4" stopIfTrue="1">
      <formula>$H$2&lt;3</formula>
    </cfRule>
  </conditionalFormatting>
  <dataValidations count="1">
    <dataValidation type="decimal" allowBlank="1" showInputMessage="1" showErrorMessage="1" error="tn_max以下の数値を入力して下さい。" prompt="tn_max以下の数値を入力して下さい。" sqref="H4" xr:uid="{00000000-0002-0000-0700-000000000000}">
      <formula1>0</formula1>
      <formula2>H5</formula2>
    </dataValidation>
  </dataValidations>
  <pageMargins left="0.59055118110236227" right="0.59055118110236227" top="0.98425196850393704" bottom="0.98425196850393704" header="0.51181102362204722" footer="0.51181102362204722"/>
  <pageSetup paperSize="9" orientation="portrait" horizontalDpi="4294967293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"/>
  <sheetViews>
    <sheetView workbookViewId="0">
      <selection activeCell="C33" sqref="C33"/>
    </sheetView>
  </sheetViews>
  <sheetFormatPr defaultColWidth="9" defaultRowHeight="13.8" x14ac:dyDescent="0.25"/>
  <cols>
    <col min="1" max="1" width="9" style="28"/>
    <col min="2" max="2" width="10.6640625" style="28" customWidth="1"/>
    <col min="3" max="3" width="8.88671875" style="28" customWidth="1"/>
    <col min="4" max="4" width="10.77734375" style="28" customWidth="1"/>
    <col min="5" max="5" width="12.109375" style="28" customWidth="1"/>
    <col min="6" max="6" width="13" style="28" customWidth="1"/>
    <col min="7" max="16384" width="9" style="28"/>
  </cols>
  <sheetData>
    <row r="1" spans="1:4" ht="20.100000000000001" customHeight="1" thickBot="1" x14ac:dyDescent="0.3">
      <c r="A1" s="107" t="s">
        <v>216</v>
      </c>
    </row>
    <row r="2" spans="1:4" ht="14.4" thickBot="1" x14ac:dyDescent="0.3">
      <c r="C2" s="28" t="s">
        <v>157</v>
      </c>
      <c r="D2" s="29">
        <v>5000</v>
      </c>
    </row>
    <row r="3" spans="1:4" ht="14.4" thickBot="1" x14ac:dyDescent="0.3">
      <c r="A3" s="28" t="s">
        <v>158</v>
      </c>
      <c r="B3" s="28" t="s">
        <v>116</v>
      </c>
      <c r="C3" s="28" t="s">
        <v>159</v>
      </c>
      <c r="D3" s="28" t="s">
        <v>160</v>
      </c>
    </row>
    <row r="4" spans="1:4" x14ac:dyDescent="0.25">
      <c r="A4" s="28">
        <v>1</v>
      </c>
      <c r="B4" s="46">
        <v>0.5</v>
      </c>
      <c r="C4" s="38">
        <v>80</v>
      </c>
      <c r="D4" s="44">
        <f t="shared" ref="D4:D11" si="0">LN(C4)</f>
        <v>4.3820266346738812</v>
      </c>
    </row>
    <row r="5" spans="1:4" x14ac:dyDescent="0.25">
      <c r="A5" s="28">
        <v>2</v>
      </c>
      <c r="B5" s="49">
        <v>1</v>
      </c>
      <c r="C5" s="41">
        <v>70</v>
      </c>
      <c r="D5" s="44">
        <f t="shared" si="0"/>
        <v>4.2484952420493594</v>
      </c>
    </row>
    <row r="6" spans="1:4" x14ac:dyDescent="0.25">
      <c r="A6" s="28">
        <v>3</v>
      </c>
      <c r="B6" s="49">
        <v>2</v>
      </c>
      <c r="C6" s="41">
        <v>50</v>
      </c>
      <c r="D6" s="44">
        <f t="shared" si="0"/>
        <v>3.912023005428146</v>
      </c>
    </row>
    <row r="7" spans="1:4" x14ac:dyDescent="0.25">
      <c r="A7" s="28">
        <v>4</v>
      </c>
      <c r="B7" s="49">
        <v>3</v>
      </c>
      <c r="C7" s="41">
        <v>40</v>
      </c>
      <c r="D7" s="44">
        <f t="shared" si="0"/>
        <v>3.6888794541139363</v>
      </c>
    </row>
    <row r="8" spans="1:4" x14ac:dyDescent="0.25">
      <c r="A8" s="28">
        <v>5</v>
      </c>
      <c r="B8" s="49">
        <v>4</v>
      </c>
      <c r="C8" s="41">
        <v>30</v>
      </c>
      <c r="D8" s="44">
        <f t="shared" si="0"/>
        <v>3.4011973816621555</v>
      </c>
    </row>
    <row r="9" spans="1:4" x14ac:dyDescent="0.25">
      <c r="A9" s="28">
        <v>6</v>
      </c>
      <c r="B9" s="49">
        <v>6</v>
      </c>
      <c r="C9" s="41">
        <v>15</v>
      </c>
      <c r="D9" s="44">
        <f t="shared" si="0"/>
        <v>2.7080502011022101</v>
      </c>
    </row>
    <row r="10" spans="1:4" x14ac:dyDescent="0.25">
      <c r="A10" s="28">
        <v>7</v>
      </c>
      <c r="B10" s="49">
        <v>8</v>
      </c>
      <c r="C10" s="41">
        <v>10</v>
      </c>
      <c r="D10" s="44">
        <f t="shared" si="0"/>
        <v>2.3025850929940459</v>
      </c>
    </row>
    <row r="11" spans="1:4" x14ac:dyDescent="0.25">
      <c r="A11" s="28">
        <v>8</v>
      </c>
      <c r="B11" s="49">
        <v>10</v>
      </c>
      <c r="C11" s="41">
        <v>5</v>
      </c>
      <c r="D11" s="44">
        <f t="shared" si="0"/>
        <v>1.6094379124341003</v>
      </c>
    </row>
    <row r="12" spans="1:4" x14ac:dyDescent="0.25">
      <c r="A12" s="28">
        <v>9</v>
      </c>
      <c r="B12" s="49"/>
      <c r="C12" s="41"/>
      <c r="D12" s="44"/>
    </row>
    <row r="13" spans="1:4" x14ac:dyDescent="0.25">
      <c r="A13" s="28">
        <v>10</v>
      </c>
      <c r="B13" s="49"/>
      <c r="C13" s="41"/>
      <c r="D13" s="44"/>
    </row>
    <row r="14" spans="1:4" x14ac:dyDescent="0.25">
      <c r="A14" s="28">
        <v>11</v>
      </c>
      <c r="B14" s="49"/>
      <c r="C14" s="41"/>
      <c r="D14" s="44"/>
    </row>
    <row r="15" spans="1:4" ht="14.4" thickBot="1" x14ac:dyDescent="0.3">
      <c r="A15" s="28">
        <v>12</v>
      </c>
      <c r="B15" s="52"/>
      <c r="C15" s="43"/>
      <c r="D15" s="44"/>
    </row>
    <row r="25" spans="3:6" x14ac:dyDescent="0.25">
      <c r="C25" s="28" t="s">
        <v>117</v>
      </c>
      <c r="E25" s="28" t="s">
        <v>118</v>
      </c>
    </row>
    <row r="26" spans="3:6" x14ac:dyDescent="0.25">
      <c r="C26" s="28" t="s">
        <v>119</v>
      </c>
      <c r="D26" s="108">
        <f>SLOPE(D4:D15,B4:B15)</f>
        <v>-0.28865550689785668</v>
      </c>
      <c r="E26" s="28" t="s">
        <v>161</v>
      </c>
      <c r="F26" s="108">
        <f>-D26</f>
        <v>0.28865550689785668</v>
      </c>
    </row>
    <row r="27" spans="3:6" x14ac:dyDescent="0.25">
      <c r="C27" s="28" t="s">
        <v>120</v>
      </c>
      <c r="D27" s="108">
        <f>INTERCEPT(D4:D15,B4:B15)</f>
        <v>4.5264137390542363</v>
      </c>
      <c r="E27" s="28" t="s">
        <v>121</v>
      </c>
      <c r="F27" s="108">
        <f>0.693/F26</f>
        <v>2.4007856543170822</v>
      </c>
    </row>
    <row r="28" spans="3:6" x14ac:dyDescent="0.25">
      <c r="C28" s="28" t="s">
        <v>162</v>
      </c>
      <c r="D28" s="108">
        <f>CORREL(B4:B15,D4:D15)^2</f>
        <v>0.99723009551414199</v>
      </c>
      <c r="E28" s="28" t="s">
        <v>163</v>
      </c>
      <c r="F28" s="108">
        <f>$D$2/EXP(D27)</f>
        <v>54.097038999201175</v>
      </c>
    </row>
    <row r="29" spans="3:6" x14ac:dyDescent="0.25">
      <c r="E29" s="28" t="s">
        <v>164</v>
      </c>
      <c r="F29" s="108">
        <f>F26*F28</f>
        <v>15.615408213987537</v>
      </c>
    </row>
  </sheetData>
  <phoneticPr fontId="17"/>
  <pageMargins left="0.75" right="0.75" top="1" bottom="1" header="0.51200000000000001" footer="0.51200000000000001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7649" r:id="rId4">
          <objectPr defaultSize="0" autoPict="0" r:id="rId5">
            <anchor moveWithCells="1">
              <from>
                <xdr:col>1</xdr:col>
                <xdr:colOff>281940</xdr:colOff>
                <xdr:row>15</xdr:row>
                <xdr:rowOff>137160</xdr:rowOff>
              </from>
              <to>
                <xdr:col>4</xdr:col>
                <xdr:colOff>266700</xdr:colOff>
                <xdr:row>22</xdr:row>
                <xdr:rowOff>182880</xdr:rowOff>
              </to>
            </anchor>
          </objectPr>
        </oleObject>
      </mc:Choice>
      <mc:Fallback>
        <oleObject progId="Equation.3" shapeId="276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index</vt:lpstr>
      <vt:lpstr>1.iv</vt:lpstr>
      <vt:lpstr>2.po</vt:lpstr>
      <vt:lpstr>graph2</vt:lpstr>
      <vt:lpstr>3.infusion</vt:lpstr>
      <vt:lpstr>graph3</vt:lpstr>
      <vt:lpstr>4.iv_repeat</vt:lpstr>
      <vt:lpstr>5.po_repeat</vt:lpstr>
      <vt:lpstr>6.fitting (iv)</vt:lpstr>
      <vt:lpstr>7.fitting (po)</vt:lpstr>
      <vt:lpstr>8.Moment</vt:lpstr>
      <vt:lpstr>9.Tmax&amp;Cmax</vt:lpstr>
      <vt:lpstr>graph1</vt:lpstr>
      <vt:lpstr>iv_graph</vt:lpstr>
      <vt:lpstr>iv1</vt:lpstr>
      <vt:lpstr>iv2</vt:lpstr>
      <vt:lpstr>iv3</vt:lpstr>
      <vt:lpstr>po_graph</vt:lpstr>
      <vt:lpstr>po1</vt:lpstr>
      <vt:lpstr>po2</vt:lpstr>
      <vt:lpstr>po3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2020-07-12T01:33:18Z</dcterms:created>
  <dcterms:modified xsi:type="dcterms:W3CDTF">2020-09-06T23:16:02Z</dcterms:modified>
</cp:coreProperties>
</file>